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tables/table2.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G:\Finance Web Content\General Education\Referendum\"/>
    </mc:Choice>
  </mc:AlternateContent>
  <xr:revisionPtr revIDLastSave="0" documentId="8_{2876E0DD-7829-4AE5-8971-C5530A2DB4FB}" xr6:coauthVersionLast="47" xr6:coauthVersionMax="47" xr10:uidLastSave="{00000000-0000-0000-0000-000000000000}"/>
  <bookViews>
    <workbookView xWindow="-110" yWindow="-110" windowWidth="19420" windowHeight="10300" firstSheet="4" activeTab="7" xr2:uid="{00000000-000D-0000-FFFF-FFFF00000000}"/>
  </bookViews>
  <sheets>
    <sheet name="Contents" sheetId="1" r:id="rId1"/>
    <sheet name="Dashboard" sheetId="3" r:id="rId2"/>
    <sheet name="ScatterPlots" sheetId="7" r:id="rId3"/>
    <sheet name="ReferendumData" sheetId="2" r:id="rId4"/>
    <sheet name="ReferendumData 91-93" sheetId="8" r:id="rId5"/>
    <sheet name="Pre 1989" sheetId="10" r:id="rId6"/>
    <sheet name="89 &amp; 90" sheetId="11" r:id="rId7"/>
    <sheet name="ADM" sheetId="6" r:id="rId8"/>
    <sheet name="ORGUNIT" sheetId="9" r:id="rId9"/>
    <sheet name="Lookups" sheetId="4" r:id="rId10"/>
  </sheets>
  <definedNames>
    <definedName name="_xlnm._FilterDatabase" localSheetId="7" hidden="1">ADM!$A$2:$A$6730</definedName>
    <definedName name="_xlnm._FilterDatabase" localSheetId="5" hidden="1">'Pre 1989'!$A$7:$X$7</definedName>
    <definedName name="_xlnm._FilterDatabase" localSheetId="3" hidden="1">ReferendumData!$A$2:$W$2332</definedName>
    <definedName name="_xlnm._FilterDatabase" localSheetId="4" hidden="1">'ReferendumData 91-93'!$A$2:$V$169</definedName>
    <definedName name="_xlnm.Print_Area" localSheetId="6">'89 &amp; 90'!$A$1:$J$123</definedName>
    <definedName name="_xlnm.Print_Area" localSheetId="0">Contents!$A:$A</definedName>
    <definedName name="_xlnm.Print_Area" localSheetId="1">Dashboard!$A$1:$S$35</definedName>
    <definedName name="_xlnm.Print_Area" localSheetId="5">'Pre 1989'!$A$1:$X$268</definedName>
    <definedName name="_xlnm.Print_Area" localSheetId="3">ReferendumData!$A$1:$W$2226</definedName>
    <definedName name="_xlnm.Print_Area" localSheetId="4">'ReferendumData 91-93'!$A$1:$V$169</definedName>
    <definedName name="_xlnm.Print_Area" localSheetId="2">ScatterPlots!$A$1:$B$8</definedName>
    <definedName name="Query_from_MSFS_Sync_Prod" localSheetId="7" hidden="1">ADM!$B$2:$E$7717</definedName>
    <definedName name="Query_from_MSFS_Sync_Prod" localSheetId="8" hidden="1">ORGUNIT!$B$2:$G$524</definedName>
    <definedName name="TitleRegion1.a3.e38.2">Dashboard!$A$3</definedName>
    <definedName name="TitleRegion1.a6.j81.7">'89 &amp; 90'!$A$6</definedName>
    <definedName name="TitleRegion1.a7.x268.6">'Pre 1989'!$A$7</definedName>
    <definedName name="TitleRegion2.a83.f123.7">'89 &amp; 90'!$A$83</definedName>
    <definedName name="TitleRegion2.g3.l7.2">Dashboard!$G$3</definedName>
    <definedName name="TitleRegion3.g10.l21.2">Dashboard!$G$10</definedName>
    <definedName name="TitleRegion4.g24.l35.2">Dashboard!$G$24</definedName>
    <definedName name="TitleRegion5.n3.s6.2">Dashboard!$N$3</definedName>
    <definedName name="TitleRegion6.n10.s13.2">Dashboard!$N$10</definedName>
    <definedName name="TitleRegion7.n17.s21.2">Dashboard!$N$17</definedName>
    <definedName name="TitleRegion8.n24.s31.2">Dashboard!$N$24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333" i="2" l="1"/>
  <c r="Y2333" i="2"/>
  <c r="Z2333" i="2"/>
  <c r="AA2333" i="2"/>
  <c r="AB2333" i="2"/>
  <c r="AC2333" i="2"/>
  <c r="AD2333" i="2"/>
  <c r="X2334" i="2"/>
  <c r="Y2334" i="2"/>
  <c r="Z2334" i="2"/>
  <c r="AA2334" i="2"/>
  <c r="AB2334" i="2"/>
  <c r="AC2334" i="2"/>
  <c r="AD2334" i="2"/>
  <c r="X2335" i="2"/>
  <c r="Y2335" i="2"/>
  <c r="Z2335" i="2"/>
  <c r="AA2335" i="2"/>
  <c r="AB2335" i="2"/>
  <c r="AC2335" i="2"/>
  <c r="AD2335" i="2"/>
  <c r="X2336" i="2"/>
  <c r="Y2336" i="2"/>
  <c r="Z2336" i="2"/>
  <c r="AA2336" i="2"/>
  <c r="AB2336" i="2"/>
  <c r="AC2336" i="2"/>
  <c r="AD2336" i="2"/>
  <c r="X2337" i="2"/>
  <c r="Y2337" i="2"/>
  <c r="Z2337" i="2"/>
  <c r="AA2337" i="2"/>
  <c r="AB2337" i="2"/>
  <c r="AC2337" i="2"/>
  <c r="AD2337" i="2"/>
  <c r="X2338" i="2"/>
  <c r="Y2338" i="2"/>
  <c r="Z2338" i="2"/>
  <c r="AA2338" i="2"/>
  <c r="AB2338" i="2"/>
  <c r="AC2338" i="2"/>
  <c r="AD2338" i="2"/>
  <c r="X2339" i="2"/>
  <c r="Y2339" i="2"/>
  <c r="Z2339" i="2"/>
  <c r="AA2339" i="2"/>
  <c r="AB2339" i="2"/>
  <c r="AC2339" i="2"/>
  <c r="AD2339" i="2"/>
  <c r="X2340" i="2"/>
  <c r="Y2340" i="2"/>
  <c r="Z2340" i="2"/>
  <c r="AA2340" i="2"/>
  <c r="AB2340" i="2"/>
  <c r="AC2340" i="2"/>
  <c r="AD2340" i="2"/>
  <c r="X2341" i="2"/>
  <c r="Y2341" i="2"/>
  <c r="Z2341" i="2"/>
  <c r="AA2341" i="2"/>
  <c r="AB2341" i="2"/>
  <c r="AC2341" i="2"/>
  <c r="AD2341" i="2"/>
  <c r="X2342" i="2"/>
  <c r="Y2342" i="2"/>
  <c r="Z2342" i="2"/>
  <c r="AA2342" i="2"/>
  <c r="AB2342" i="2"/>
  <c r="AC2342" i="2"/>
  <c r="AD2342" i="2"/>
  <c r="X2343" i="2"/>
  <c r="Y2343" i="2"/>
  <c r="Z2343" i="2"/>
  <c r="AA2343" i="2"/>
  <c r="AB2343" i="2"/>
  <c r="AC2343" i="2"/>
  <c r="AD2343" i="2"/>
  <c r="X2344" i="2"/>
  <c r="Y2344" i="2"/>
  <c r="Z2344" i="2"/>
  <c r="AA2344" i="2"/>
  <c r="AB2344" i="2"/>
  <c r="AC2344" i="2"/>
  <c r="AD2344" i="2"/>
  <c r="X2345" i="2"/>
  <c r="Y2345" i="2"/>
  <c r="Z2345" i="2"/>
  <c r="AA2345" i="2"/>
  <c r="AB2345" i="2"/>
  <c r="AC2345" i="2"/>
  <c r="AD2345" i="2"/>
  <c r="X2346" i="2"/>
  <c r="Y2346" i="2"/>
  <c r="Z2346" i="2"/>
  <c r="AA2346" i="2"/>
  <c r="AB2346" i="2"/>
  <c r="AC2346" i="2"/>
  <c r="AD2346" i="2"/>
  <c r="X2347" i="2"/>
  <c r="Y2347" i="2"/>
  <c r="Z2347" i="2"/>
  <c r="AA2347" i="2"/>
  <c r="AB2347" i="2"/>
  <c r="AC2347" i="2"/>
  <c r="AD2347" i="2"/>
  <c r="X2348" i="2"/>
  <c r="Y2348" i="2"/>
  <c r="Z2348" i="2"/>
  <c r="AA2348" i="2"/>
  <c r="AB2348" i="2"/>
  <c r="AC2348" i="2"/>
  <c r="AD2348" i="2"/>
  <c r="X2349" i="2"/>
  <c r="Y2349" i="2"/>
  <c r="Z2349" i="2"/>
  <c r="AA2349" i="2"/>
  <c r="AB2349" i="2"/>
  <c r="AC2349" i="2"/>
  <c r="AD2349" i="2"/>
  <c r="X2350" i="2"/>
  <c r="Y2350" i="2"/>
  <c r="Z2350" i="2"/>
  <c r="AA2350" i="2"/>
  <c r="AB2350" i="2"/>
  <c r="AC2350" i="2"/>
  <c r="AD2350" i="2"/>
  <c r="X2351" i="2"/>
  <c r="Y2351" i="2"/>
  <c r="Z2351" i="2"/>
  <c r="AA2351" i="2"/>
  <c r="AB2351" i="2"/>
  <c r="AC2351" i="2"/>
  <c r="AD2351" i="2"/>
  <c r="X2352" i="2"/>
  <c r="Y2352" i="2"/>
  <c r="Z2352" i="2"/>
  <c r="AA2352" i="2"/>
  <c r="AB2352" i="2"/>
  <c r="AC2352" i="2"/>
  <c r="AD2352" i="2"/>
  <c r="X2353" i="2"/>
  <c r="Y2353" i="2"/>
  <c r="Z2353" i="2"/>
  <c r="AA2353" i="2"/>
  <c r="AB2353" i="2"/>
  <c r="AC2353" i="2"/>
  <c r="AD2353" i="2"/>
  <c r="X2354" i="2"/>
  <c r="Y2354" i="2"/>
  <c r="Z2354" i="2"/>
  <c r="AA2354" i="2"/>
  <c r="AB2354" i="2"/>
  <c r="AC2354" i="2"/>
  <c r="AD2354" i="2"/>
  <c r="X2355" i="2"/>
  <c r="Y2355" i="2"/>
  <c r="Z2355" i="2"/>
  <c r="AA2355" i="2"/>
  <c r="AB2355" i="2"/>
  <c r="AC2355" i="2"/>
  <c r="AD2355" i="2"/>
  <c r="X2356" i="2"/>
  <c r="Y2356" i="2"/>
  <c r="Z2356" i="2"/>
  <c r="AA2356" i="2"/>
  <c r="AB2356" i="2"/>
  <c r="AC2356" i="2"/>
  <c r="AD2356" i="2"/>
  <c r="X2357" i="2"/>
  <c r="Y2357" i="2"/>
  <c r="Z2357" i="2"/>
  <c r="AA2357" i="2"/>
  <c r="AB2357" i="2"/>
  <c r="AC2357" i="2"/>
  <c r="AD2357" i="2"/>
  <c r="X2358" i="2"/>
  <c r="Y2358" i="2"/>
  <c r="Z2358" i="2"/>
  <c r="AA2358" i="2"/>
  <c r="AB2358" i="2"/>
  <c r="AC2358" i="2"/>
  <c r="AD2358" i="2"/>
  <c r="X2359" i="2"/>
  <c r="Y2359" i="2"/>
  <c r="Z2359" i="2"/>
  <c r="AA2359" i="2"/>
  <c r="AB2359" i="2"/>
  <c r="AC2359" i="2"/>
  <c r="AD2359" i="2"/>
  <c r="X2360" i="2"/>
  <c r="Y2360" i="2"/>
  <c r="Z2360" i="2"/>
  <c r="AA2360" i="2"/>
  <c r="AB2360" i="2"/>
  <c r="AC2360" i="2"/>
  <c r="AD2360" i="2"/>
  <c r="X2361" i="2"/>
  <c r="Y2361" i="2"/>
  <c r="Z2361" i="2"/>
  <c r="AA2361" i="2"/>
  <c r="AB2361" i="2"/>
  <c r="AC2361" i="2"/>
  <c r="AD2361" i="2"/>
  <c r="X2362" i="2"/>
  <c r="Y2362" i="2"/>
  <c r="Z2362" i="2"/>
  <c r="AA2362" i="2"/>
  <c r="AB2362" i="2"/>
  <c r="AC2362" i="2"/>
  <c r="AD2362" i="2"/>
  <c r="X2363" i="2"/>
  <c r="Y2363" i="2"/>
  <c r="Z2363" i="2"/>
  <c r="AA2363" i="2"/>
  <c r="AB2363" i="2"/>
  <c r="AC2363" i="2"/>
  <c r="AD2363" i="2"/>
  <c r="X2364" i="2"/>
  <c r="Y2364" i="2"/>
  <c r="Z2364" i="2"/>
  <c r="AA2364" i="2"/>
  <c r="AB2364" i="2"/>
  <c r="AC2364" i="2"/>
  <c r="AD2364" i="2"/>
  <c r="X2365" i="2"/>
  <c r="Y2365" i="2"/>
  <c r="Z2365" i="2"/>
  <c r="AA2365" i="2"/>
  <c r="AB2365" i="2"/>
  <c r="AC2365" i="2"/>
  <c r="AD2365" i="2"/>
  <c r="X2366" i="2"/>
  <c r="Y2366" i="2"/>
  <c r="Z2366" i="2"/>
  <c r="AA2366" i="2"/>
  <c r="AB2366" i="2"/>
  <c r="AC2366" i="2"/>
  <c r="AD2366" i="2"/>
  <c r="X2367" i="2"/>
  <c r="Y2367" i="2"/>
  <c r="Z2367" i="2"/>
  <c r="AA2367" i="2"/>
  <c r="AB2367" i="2"/>
  <c r="AC2367" i="2"/>
  <c r="AD2367" i="2"/>
  <c r="X2368" i="2"/>
  <c r="Y2368" i="2"/>
  <c r="Z2368" i="2"/>
  <c r="AA2368" i="2"/>
  <c r="AB2368" i="2"/>
  <c r="AC2368" i="2"/>
  <c r="AD2368" i="2"/>
  <c r="X2369" i="2"/>
  <c r="Y2369" i="2"/>
  <c r="Z2369" i="2"/>
  <c r="AA2369" i="2"/>
  <c r="AB2369" i="2"/>
  <c r="AC2369" i="2"/>
  <c r="AD2369" i="2"/>
  <c r="X2370" i="2"/>
  <c r="Y2370" i="2"/>
  <c r="Z2370" i="2"/>
  <c r="AA2370" i="2"/>
  <c r="AB2370" i="2"/>
  <c r="AC2370" i="2"/>
  <c r="AD2370" i="2"/>
  <c r="X2371" i="2"/>
  <c r="Y2371" i="2"/>
  <c r="Z2371" i="2"/>
  <c r="AA2371" i="2"/>
  <c r="AB2371" i="2"/>
  <c r="AC2371" i="2"/>
  <c r="AD2371" i="2"/>
  <c r="X2372" i="2"/>
  <c r="Y2372" i="2"/>
  <c r="Z2372" i="2"/>
  <c r="AA2372" i="2"/>
  <c r="AB2372" i="2"/>
  <c r="AC2372" i="2"/>
  <c r="AD2372" i="2"/>
  <c r="X2373" i="2"/>
  <c r="Y2373" i="2"/>
  <c r="Z2373" i="2"/>
  <c r="AA2373" i="2"/>
  <c r="AB2373" i="2"/>
  <c r="AC2373" i="2"/>
  <c r="AD2373" i="2"/>
  <c r="X2374" i="2"/>
  <c r="Y2374" i="2"/>
  <c r="Z2374" i="2"/>
  <c r="AA2374" i="2"/>
  <c r="AB2374" i="2"/>
  <c r="AC2374" i="2"/>
  <c r="AD2374" i="2"/>
  <c r="X2375" i="2"/>
  <c r="Y2375" i="2"/>
  <c r="Z2375" i="2"/>
  <c r="AA2375" i="2"/>
  <c r="AB2375" i="2"/>
  <c r="AC2375" i="2"/>
  <c r="AD2375" i="2"/>
  <c r="X2376" i="2"/>
  <c r="Y2376" i="2"/>
  <c r="Z2376" i="2"/>
  <c r="AA2376" i="2"/>
  <c r="AB2376" i="2"/>
  <c r="AC2376" i="2"/>
  <c r="AD2376" i="2"/>
  <c r="X2377" i="2"/>
  <c r="Y2377" i="2"/>
  <c r="Z2377" i="2"/>
  <c r="AA2377" i="2"/>
  <c r="AB2377" i="2"/>
  <c r="AC2377" i="2"/>
  <c r="AD2377" i="2"/>
  <c r="S2333" i="2"/>
  <c r="S2334" i="2"/>
  <c r="S2335" i="2"/>
  <c r="S2336" i="2"/>
  <c r="S2337" i="2"/>
  <c r="S2338" i="2"/>
  <c r="S2339" i="2"/>
  <c r="S2340" i="2"/>
  <c r="S2341" i="2"/>
  <c r="S2342" i="2"/>
  <c r="S2343" i="2"/>
  <c r="S2344" i="2"/>
  <c r="S2345" i="2"/>
  <c r="S2346" i="2"/>
  <c r="S2347" i="2"/>
  <c r="S2348" i="2"/>
  <c r="S2349" i="2"/>
  <c r="S2350" i="2"/>
  <c r="S2351" i="2"/>
  <c r="S2352" i="2"/>
  <c r="S2353" i="2"/>
  <c r="S2354" i="2"/>
  <c r="S2355" i="2"/>
  <c r="S2356" i="2"/>
  <c r="S2357" i="2"/>
  <c r="S2358" i="2"/>
  <c r="S2359" i="2"/>
  <c r="S2360" i="2"/>
  <c r="S2361" i="2"/>
  <c r="S2362" i="2"/>
  <c r="S2363" i="2"/>
  <c r="S2364" i="2"/>
  <c r="S2365" i="2"/>
  <c r="S2366" i="2"/>
  <c r="S2367" i="2"/>
  <c r="S2368" i="2"/>
  <c r="S2369" i="2"/>
  <c r="S2370" i="2"/>
  <c r="S2371" i="2"/>
  <c r="S2372" i="2"/>
  <c r="S2373" i="2"/>
  <c r="S2374" i="2"/>
  <c r="S2375" i="2"/>
  <c r="S2376" i="2"/>
  <c r="S2377"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1" i="2"/>
  <c r="U2362" i="2"/>
  <c r="U2363" i="2"/>
  <c r="U2364" i="2"/>
  <c r="U2365" i="2"/>
  <c r="U2366" i="2"/>
  <c r="U2367" i="2"/>
  <c r="U2368" i="2"/>
  <c r="U2369" i="2"/>
  <c r="U2370" i="2"/>
  <c r="U2371" i="2"/>
  <c r="U2372" i="2"/>
  <c r="U2373" i="2"/>
  <c r="U2374" i="2"/>
  <c r="U2375" i="2"/>
  <c r="U2376" i="2"/>
  <c r="U2377" i="2"/>
  <c r="V2333" i="2"/>
  <c r="V2334" i="2"/>
  <c r="V2335" i="2"/>
  <c r="V2336" i="2"/>
  <c r="V2337" i="2"/>
  <c r="V2338" i="2"/>
  <c r="V2339" i="2"/>
  <c r="V2340" i="2"/>
  <c r="V2341" i="2"/>
  <c r="V2342" i="2"/>
  <c r="V2343" i="2"/>
  <c r="V2344" i="2"/>
  <c r="V2345" i="2"/>
  <c r="V2346" i="2"/>
  <c r="V2347" i="2"/>
  <c r="V2348" i="2"/>
  <c r="V2349" i="2"/>
  <c r="V2350" i="2"/>
  <c r="V2351" i="2"/>
  <c r="V2352" i="2"/>
  <c r="V2353" i="2"/>
  <c r="V2354" i="2"/>
  <c r="V2355" i="2"/>
  <c r="V2356" i="2"/>
  <c r="V2357" i="2"/>
  <c r="V2358" i="2"/>
  <c r="V2359" i="2"/>
  <c r="V2360" i="2"/>
  <c r="V2361" i="2"/>
  <c r="V2362" i="2"/>
  <c r="V2363" i="2"/>
  <c r="V2364" i="2"/>
  <c r="V2365" i="2"/>
  <c r="V2366" i="2"/>
  <c r="V2367" i="2"/>
  <c r="V2368" i="2"/>
  <c r="V2369" i="2"/>
  <c r="V2370" i="2"/>
  <c r="V2371" i="2"/>
  <c r="V2372" i="2"/>
  <c r="V2373" i="2"/>
  <c r="V2374" i="2"/>
  <c r="V2375" i="2"/>
  <c r="V2376" i="2"/>
  <c r="V2377" i="2"/>
  <c r="P2333" i="2"/>
  <c r="P2334" i="2"/>
  <c r="P2335" i="2"/>
  <c r="P2336" i="2"/>
  <c r="P2337" i="2"/>
  <c r="P2338" i="2"/>
  <c r="P2339" i="2"/>
  <c r="P2340" i="2"/>
  <c r="P2341" i="2"/>
  <c r="P2342" i="2"/>
  <c r="P2343" i="2"/>
  <c r="P2344" i="2"/>
  <c r="P2345" i="2"/>
  <c r="P2346" i="2"/>
  <c r="P2347" i="2"/>
  <c r="P2348" i="2"/>
  <c r="P2349" i="2"/>
  <c r="P2350" i="2"/>
  <c r="P2351" i="2"/>
  <c r="P2352" i="2"/>
  <c r="P2353" i="2"/>
  <c r="P2354" i="2"/>
  <c r="P2355" i="2"/>
  <c r="P2356" i="2"/>
  <c r="P2357" i="2"/>
  <c r="P2358" i="2"/>
  <c r="P2359" i="2"/>
  <c r="P2360" i="2"/>
  <c r="P2361" i="2"/>
  <c r="P2362" i="2"/>
  <c r="P2363" i="2"/>
  <c r="P2364" i="2"/>
  <c r="P2365" i="2"/>
  <c r="P2366" i="2"/>
  <c r="P2367" i="2"/>
  <c r="P2368" i="2"/>
  <c r="P2369" i="2"/>
  <c r="P2370" i="2"/>
  <c r="P2371" i="2"/>
  <c r="P2372" i="2"/>
  <c r="P2373" i="2"/>
  <c r="P2374" i="2"/>
  <c r="P2375" i="2"/>
  <c r="P2376" i="2"/>
  <c r="P2377" i="2"/>
  <c r="C38" i="3" l="1"/>
  <c r="B38" i="3"/>
  <c r="B37" i="3"/>
  <c r="C37" i="3"/>
  <c r="AC2301" i="2"/>
  <c r="AD2301" i="2"/>
  <c r="AC2302" i="2"/>
  <c r="AD2302" i="2"/>
  <c r="AC2303" i="2"/>
  <c r="AD2303" i="2"/>
  <c r="AC2304" i="2"/>
  <c r="AD2304" i="2"/>
  <c r="AC2305" i="2"/>
  <c r="AD2305" i="2"/>
  <c r="AC2306" i="2"/>
  <c r="AD2306" i="2"/>
  <c r="AC2307" i="2"/>
  <c r="AD2307" i="2"/>
  <c r="AC2308" i="2"/>
  <c r="AD2308" i="2"/>
  <c r="AC2309" i="2"/>
  <c r="AD2309" i="2"/>
  <c r="AC2310" i="2"/>
  <c r="AD2310" i="2"/>
  <c r="AC2311" i="2"/>
  <c r="AD2311" i="2"/>
  <c r="AC2312" i="2"/>
  <c r="AD2312" i="2"/>
  <c r="AC2313" i="2"/>
  <c r="AD2313" i="2"/>
  <c r="AC2314" i="2"/>
  <c r="AD2314" i="2"/>
  <c r="AC2315" i="2"/>
  <c r="AD2315" i="2"/>
  <c r="AC2316" i="2"/>
  <c r="AD2316" i="2"/>
  <c r="AC2317" i="2"/>
  <c r="AD2317" i="2"/>
  <c r="AC2318" i="2"/>
  <c r="AD2318" i="2"/>
  <c r="AC2319" i="2"/>
  <c r="AD2319" i="2"/>
  <c r="AC2320" i="2"/>
  <c r="AD2320" i="2"/>
  <c r="AC2321" i="2"/>
  <c r="AD2321" i="2"/>
  <c r="AC2322" i="2"/>
  <c r="AD2322" i="2"/>
  <c r="AC2323" i="2"/>
  <c r="AD2323" i="2"/>
  <c r="AC2324" i="2"/>
  <c r="AD2324" i="2"/>
  <c r="X2325" i="2"/>
  <c r="Y2325" i="2"/>
  <c r="AA2325" i="2"/>
  <c r="AB2325" i="2"/>
  <c r="AC2325" i="2"/>
  <c r="AD2325" i="2"/>
  <c r="AC2326" i="2"/>
  <c r="AD2326" i="2"/>
  <c r="AC2327" i="2"/>
  <c r="AD2327" i="2"/>
  <c r="AC2328" i="2"/>
  <c r="AD2328" i="2"/>
  <c r="AC2329" i="2"/>
  <c r="AD2329" i="2"/>
  <c r="AC2330" i="2"/>
  <c r="AD2330" i="2"/>
  <c r="AC2331" i="2"/>
  <c r="AD2331" i="2"/>
  <c r="AC2332" i="2"/>
  <c r="AD2332" i="2"/>
  <c r="P2301" i="2"/>
  <c r="P2302" i="2"/>
  <c r="P2303" i="2"/>
  <c r="P2304" i="2"/>
  <c r="P2305" i="2"/>
  <c r="P2306" i="2"/>
  <c r="P2307" i="2"/>
  <c r="P2308" i="2"/>
  <c r="P2309" i="2"/>
  <c r="P2310" i="2"/>
  <c r="P2311" i="2"/>
  <c r="P2312" i="2"/>
  <c r="P2313" i="2"/>
  <c r="P2314" i="2"/>
  <c r="P2315" i="2"/>
  <c r="P2316" i="2"/>
  <c r="P2317" i="2"/>
  <c r="P2318" i="2"/>
  <c r="P2319" i="2"/>
  <c r="P2320" i="2"/>
  <c r="P2321" i="2"/>
  <c r="P2322" i="2"/>
  <c r="P2323" i="2"/>
  <c r="P2324" i="2"/>
  <c r="P2325" i="2"/>
  <c r="P2326" i="2"/>
  <c r="P2327" i="2"/>
  <c r="P2328" i="2"/>
  <c r="P2329" i="2"/>
  <c r="P2330" i="2"/>
  <c r="P2331" i="2"/>
  <c r="P2332" i="2"/>
  <c r="S2332" i="2"/>
  <c r="Y2332" i="2" s="1"/>
  <c r="C2332" i="2"/>
  <c r="S2331" i="2"/>
  <c r="Y2331" i="2" s="1"/>
  <c r="C2331" i="2"/>
  <c r="S2330" i="2"/>
  <c r="Y2330" i="2" s="1"/>
  <c r="C2330" i="2"/>
  <c r="S2329" i="2"/>
  <c r="AB2329" i="2" s="1"/>
  <c r="C2329" i="2"/>
  <c r="S2328" i="2"/>
  <c r="AB2328" i="2" s="1"/>
  <c r="C2328" i="2"/>
  <c r="S2327" i="2"/>
  <c r="AB2327" i="2" s="1"/>
  <c r="C2327" i="2"/>
  <c r="S2326" i="2"/>
  <c r="Y2326" i="2" s="1"/>
  <c r="C2326" i="2"/>
  <c r="S2325" i="2"/>
  <c r="C2325" i="2"/>
  <c r="S2324" i="2"/>
  <c r="Y2324" i="2" s="1"/>
  <c r="C2324" i="2"/>
  <c r="S2323" i="2"/>
  <c r="Y2323" i="2" s="1"/>
  <c r="C2323" i="2"/>
  <c r="S2322" i="2"/>
  <c r="Y2322" i="2" s="1"/>
  <c r="C2322" i="2"/>
  <c r="S2321" i="2"/>
  <c r="AB2321" i="2" s="1"/>
  <c r="C2321" i="2"/>
  <c r="S2320" i="2"/>
  <c r="AB2320" i="2" s="1"/>
  <c r="C2320" i="2"/>
  <c r="S2319" i="2"/>
  <c r="AB2319" i="2" s="1"/>
  <c r="C2319" i="2"/>
  <c r="S2318" i="2"/>
  <c r="Y2318" i="2" s="1"/>
  <c r="C2318" i="2"/>
  <c r="S2317" i="2"/>
  <c r="Y2317" i="2" s="1"/>
  <c r="C2317" i="2"/>
  <c r="S2316" i="2"/>
  <c r="Y2316" i="2" s="1"/>
  <c r="C2316" i="2"/>
  <c r="S2315" i="2"/>
  <c r="Y2315" i="2" s="1"/>
  <c r="C2315" i="2"/>
  <c r="S2314" i="2"/>
  <c r="Y2314" i="2" s="1"/>
  <c r="C2314" i="2"/>
  <c r="S2313" i="2"/>
  <c r="AB2313" i="2" s="1"/>
  <c r="C2313" i="2"/>
  <c r="S2312" i="2"/>
  <c r="AB2312" i="2" s="1"/>
  <c r="C2312" i="2"/>
  <c r="S2311" i="2"/>
  <c r="AB2311" i="2" s="1"/>
  <c r="C2311" i="2"/>
  <c r="S2310" i="2"/>
  <c r="Y2310" i="2" s="1"/>
  <c r="C2310" i="2"/>
  <c r="S2309" i="2"/>
  <c r="Y2309" i="2" s="1"/>
  <c r="C2309" i="2"/>
  <c r="S2308" i="2"/>
  <c r="Y2308" i="2" s="1"/>
  <c r="C2308" i="2"/>
  <c r="S2307" i="2"/>
  <c r="Y2307" i="2" s="1"/>
  <c r="C2307" i="2"/>
  <c r="S2306" i="2"/>
  <c r="Y2306" i="2" s="1"/>
  <c r="C2306" i="2"/>
  <c r="S2305" i="2"/>
  <c r="AB2305" i="2" s="1"/>
  <c r="C2305" i="2"/>
  <c r="S2304" i="2"/>
  <c r="AB2304" i="2" s="1"/>
  <c r="C2304" i="2"/>
  <c r="S2303" i="2"/>
  <c r="AB2303" i="2" s="1"/>
  <c r="C2303" i="2"/>
  <c r="S2302" i="2"/>
  <c r="Y2302" i="2" s="1"/>
  <c r="C2302" i="2"/>
  <c r="S2301" i="2"/>
  <c r="Y2301" i="2" s="1"/>
  <c r="C2301" i="2"/>
  <c r="A7060" i="6"/>
  <c r="A7061" i="6"/>
  <c r="A7062" i="6"/>
  <c r="A7063" i="6"/>
  <c r="A7064" i="6"/>
  <c r="A7065" i="6"/>
  <c r="A7066" i="6"/>
  <c r="A7067" i="6"/>
  <c r="A7068" i="6"/>
  <c r="A7069" i="6"/>
  <c r="A7070" i="6"/>
  <c r="A7071" i="6"/>
  <c r="A7072" i="6"/>
  <c r="A7073" i="6"/>
  <c r="A7074" i="6"/>
  <c r="A7075" i="6"/>
  <c r="A7076" i="6"/>
  <c r="A7077" i="6"/>
  <c r="A7078" i="6"/>
  <c r="A7079" i="6"/>
  <c r="A7080" i="6"/>
  <c r="A7081" i="6"/>
  <c r="A7082" i="6"/>
  <c r="A7083" i="6"/>
  <c r="A7084" i="6"/>
  <c r="A7085" i="6"/>
  <c r="A7086" i="6"/>
  <c r="A7087" i="6"/>
  <c r="A7088" i="6"/>
  <c r="A7089" i="6"/>
  <c r="A7090" i="6"/>
  <c r="A7091" i="6"/>
  <c r="A7092" i="6"/>
  <c r="A7093" i="6"/>
  <c r="A7094" i="6"/>
  <c r="A7095" i="6"/>
  <c r="A7096" i="6"/>
  <c r="A7097" i="6"/>
  <c r="A7098" i="6"/>
  <c r="A7099" i="6"/>
  <c r="A7100" i="6"/>
  <c r="A7101" i="6"/>
  <c r="A7102" i="6"/>
  <c r="A7103" i="6"/>
  <c r="A7104" i="6"/>
  <c r="A7105" i="6"/>
  <c r="A7106" i="6"/>
  <c r="A7107" i="6"/>
  <c r="A7108" i="6"/>
  <c r="A7109" i="6"/>
  <c r="A7110" i="6"/>
  <c r="A7111" i="6"/>
  <c r="A7112" i="6"/>
  <c r="A7113" i="6"/>
  <c r="A7114" i="6"/>
  <c r="A7115" i="6"/>
  <c r="A7116" i="6"/>
  <c r="A7117" i="6"/>
  <c r="A7118" i="6"/>
  <c r="A7119" i="6"/>
  <c r="A7120" i="6"/>
  <c r="A7121" i="6"/>
  <c r="A7122" i="6"/>
  <c r="A7123" i="6"/>
  <c r="A7124" i="6"/>
  <c r="A7125" i="6"/>
  <c r="A7126" i="6"/>
  <c r="A7127" i="6"/>
  <c r="A7128" i="6"/>
  <c r="A7129" i="6"/>
  <c r="A7130" i="6"/>
  <c r="A7131" i="6"/>
  <c r="A7132" i="6"/>
  <c r="A7133" i="6"/>
  <c r="A7134" i="6"/>
  <c r="A7135" i="6"/>
  <c r="A7136" i="6"/>
  <c r="A7137" i="6"/>
  <c r="A7138" i="6"/>
  <c r="A7139" i="6"/>
  <c r="A7140" i="6"/>
  <c r="A7141" i="6"/>
  <c r="A7142" i="6"/>
  <c r="A7143" i="6"/>
  <c r="A7144" i="6"/>
  <c r="A7145" i="6"/>
  <c r="A7146" i="6"/>
  <c r="A7147" i="6"/>
  <c r="A7148" i="6"/>
  <c r="A7149" i="6"/>
  <c r="A7150" i="6"/>
  <c r="A7151" i="6"/>
  <c r="A7152" i="6"/>
  <c r="A7153" i="6"/>
  <c r="A7154" i="6"/>
  <c r="A7155" i="6"/>
  <c r="A7156" i="6"/>
  <c r="A7157" i="6"/>
  <c r="A7158" i="6"/>
  <c r="A7159" i="6"/>
  <c r="A7160" i="6"/>
  <c r="A7161" i="6"/>
  <c r="A7162" i="6"/>
  <c r="A7163" i="6"/>
  <c r="A7164" i="6"/>
  <c r="A7165" i="6"/>
  <c r="A7166" i="6"/>
  <c r="A7167" i="6"/>
  <c r="A7168" i="6"/>
  <c r="A7169" i="6"/>
  <c r="A7170" i="6"/>
  <c r="A7171" i="6"/>
  <c r="A7172" i="6"/>
  <c r="A7173" i="6"/>
  <c r="A7174" i="6"/>
  <c r="A7175" i="6"/>
  <c r="A7176" i="6"/>
  <c r="A7177" i="6"/>
  <c r="A7178" i="6"/>
  <c r="A7179" i="6"/>
  <c r="A7180" i="6"/>
  <c r="A7181" i="6"/>
  <c r="A7182" i="6"/>
  <c r="A7183" i="6"/>
  <c r="A7184" i="6"/>
  <c r="A7185" i="6"/>
  <c r="A7186" i="6"/>
  <c r="A7187" i="6"/>
  <c r="A7188" i="6"/>
  <c r="A7189" i="6"/>
  <c r="A7190" i="6"/>
  <c r="A7191" i="6"/>
  <c r="A7192" i="6"/>
  <c r="A7193" i="6"/>
  <c r="A7194" i="6"/>
  <c r="A7195" i="6"/>
  <c r="A7196" i="6"/>
  <c r="A7197" i="6"/>
  <c r="A7198" i="6"/>
  <c r="A7199" i="6"/>
  <c r="A7200" i="6"/>
  <c r="A7201" i="6"/>
  <c r="A7202" i="6"/>
  <c r="A7203" i="6"/>
  <c r="A7204" i="6"/>
  <c r="A7205" i="6"/>
  <c r="A7206" i="6"/>
  <c r="A7207" i="6"/>
  <c r="A7208" i="6"/>
  <c r="A7209" i="6"/>
  <c r="A7210" i="6"/>
  <c r="A7211" i="6"/>
  <c r="A7212" i="6"/>
  <c r="A7213" i="6"/>
  <c r="A7214" i="6"/>
  <c r="A7215" i="6"/>
  <c r="A7216" i="6"/>
  <c r="A7217" i="6"/>
  <c r="A7218" i="6"/>
  <c r="A7219" i="6"/>
  <c r="A7220" i="6"/>
  <c r="A7221" i="6"/>
  <c r="A7222" i="6"/>
  <c r="A7223" i="6"/>
  <c r="A7224" i="6"/>
  <c r="A7225" i="6"/>
  <c r="A7226" i="6"/>
  <c r="A7227" i="6"/>
  <c r="A7228" i="6"/>
  <c r="A7229" i="6"/>
  <c r="A7230" i="6"/>
  <c r="A7231" i="6"/>
  <c r="A7232" i="6"/>
  <c r="A7233" i="6"/>
  <c r="A7234" i="6"/>
  <c r="A7235" i="6"/>
  <c r="A7236" i="6"/>
  <c r="A7237" i="6"/>
  <c r="A7238" i="6"/>
  <c r="A7239" i="6"/>
  <c r="A7240" i="6"/>
  <c r="A7241" i="6"/>
  <c r="A7242" i="6"/>
  <c r="A7243" i="6"/>
  <c r="A7244" i="6"/>
  <c r="A7245" i="6"/>
  <c r="A7246" i="6"/>
  <c r="A7247" i="6"/>
  <c r="A7248" i="6"/>
  <c r="A7249" i="6"/>
  <c r="A7250" i="6"/>
  <c r="A7251" i="6"/>
  <c r="A7252" i="6"/>
  <c r="A7253" i="6"/>
  <c r="A7254" i="6"/>
  <c r="A7255" i="6"/>
  <c r="A7256" i="6"/>
  <c r="A7257" i="6"/>
  <c r="A7258" i="6"/>
  <c r="A7259" i="6"/>
  <c r="A7260" i="6"/>
  <c r="A7261" i="6"/>
  <c r="A7262" i="6"/>
  <c r="A7263" i="6"/>
  <c r="A7264" i="6"/>
  <c r="A7265" i="6"/>
  <c r="A7266" i="6"/>
  <c r="A7267" i="6"/>
  <c r="A7268" i="6"/>
  <c r="A7269" i="6"/>
  <c r="A7270" i="6"/>
  <c r="A7271" i="6"/>
  <c r="A7272" i="6"/>
  <c r="A7273" i="6"/>
  <c r="A7274" i="6"/>
  <c r="A7275" i="6"/>
  <c r="A7276" i="6"/>
  <c r="A7277" i="6"/>
  <c r="A7278" i="6"/>
  <c r="A7279" i="6"/>
  <c r="A7280" i="6"/>
  <c r="A7281" i="6"/>
  <c r="A7282" i="6"/>
  <c r="A7283" i="6"/>
  <c r="A7284" i="6"/>
  <c r="A7285" i="6"/>
  <c r="A7286" i="6"/>
  <c r="A7287" i="6"/>
  <c r="A7288" i="6"/>
  <c r="A7289" i="6"/>
  <c r="A7290" i="6"/>
  <c r="A7291" i="6"/>
  <c r="A7292" i="6"/>
  <c r="A7293" i="6"/>
  <c r="A7294" i="6"/>
  <c r="A7295" i="6"/>
  <c r="A7296" i="6"/>
  <c r="A7297" i="6"/>
  <c r="A7298" i="6"/>
  <c r="A7299" i="6"/>
  <c r="A7300" i="6"/>
  <c r="A7301" i="6"/>
  <c r="A7302" i="6"/>
  <c r="A7303" i="6"/>
  <c r="A7304" i="6"/>
  <c r="A7305" i="6"/>
  <c r="A7306" i="6"/>
  <c r="A7307" i="6"/>
  <c r="A7308" i="6"/>
  <c r="A7309" i="6"/>
  <c r="A7310" i="6"/>
  <c r="A7311" i="6"/>
  <c r="A7312" i="6"/>
  <c r="A7313" i="6"/>
  <c r="A7314" i="6"/>
  <c r="A7315" i="6"/>
  <c r="A7316" i="6"/>
  <c r="A7317" i="6"/>
  <c r="A7318" i="6"/>
  <c r="A7319" i="6"/>
  <c r="A7320" i="6"/>
  <c r="A7321" i="6"/>
  <c r="A7322" i="6"/>
  <c r="A7323" i="6"/>
  <c r="A7324" i="6"/>
  <c r="A7325" i="6"/>
  <c r="A7326" i="6"/>
  <c r="A7327" i="6"/>
  <c r="A7328" i="6"/>
  <c r="A7329" i="6"/>
  <c r="A7330" i="6"/>
  <c r="A7331" i="6"/>
  <c r="A7332" i="6"/>
  <c r="A7333" i="6"/>
  <c r="A7334" i="6"/>
  <c r="A7335" i="6"/>
  <c r="A7336" i="6"/>
  <c r="A7337" i="6"/>
  <c r="A7338" i="6"/>
  <c r="A7339" i="6"/>
  <c r="A7340" i="6"/>
  <c r="A7341" i="6"/>
  <c r="A7342" i="6"/>
  <c r="A7343" i="6"/>
  <c r="A7344" i="6"/>
  <c r="A7345" i="6"/>
  <c r="A7346" i="6"/>
  <c r="A7347" i="6"/>
  <c r="A7348" i="6"/>
  <c r="A7349" i="6"/>
  <c r="A7350" i="6"/>
  <c r="A7351" i="6"/>
  <c r="A7352" i="6"/>
  <c r="A7353" i="6"/>
  <c r="A7354" i="6"/>
  <c r="A7355" i="6"/>
  <c r="A7356" i="6"/>
  <c r="A7357" i="6"/>
  <c r="A7358" i="6"/>
  <c r="A7359" i="6"/>
  <c r="A7360" i="6"/>
  <c r="A7361" i="6"/>
  <c r="A7362" i="6"/>
  <c r="A7363" i="6"/>
  <c r="A7364" i="6"/>
  <c r="A7365" i="6"/>
  <c r="A7366" i="6"/>
  <c r="A7367" i="6"/>
  <c r="A7368" i="6"/>
  <c r="A7369" i="6"/>
  <c r="A7370" i="6"/>
  <c r="A7371" i="6"/>
  <c r="A7372" i="6"/>
  <c r="A7373" i="6"/>
  <c r="A7374" i="6"/>
  <c r="A7375" i="6"/>
  <c r="A7376" i="6"/>
  <c r="A7377" i="6"/>
  <c r="A7378" i="6"/>
  <c r="A7379" i="6"/>
  <c r="A7380" i="6"/>
  <c r="A7381" i="6"/>
  <c r="A7382" i="6"/>
  <c r="A7383" i="6"/>
  <c r="A7384" i="6"/>
  <c r="A7385" i="6"/>
  <c r="A7386" i="6"/>
  <c r="A7387" i="6"/>
  <c r="A7388" i="6"/>
  <c r="A7389" i="6"/>
  <c r="A7390" i="6"/>
  <c r="A7391" i="6"/>
  <c r="A7392" i="6"/>
  <c r="A7393" i="6"/>
  <c r="A7394" i="6"/>
  <c r="A7395" i="6"/>
  <c r="A7396" i="6"/>
  <c r="A7397" i="6"/>
  <c r="A7398" i="6"/>
  <c r="A7399" i="6"/>
  <c r="A7400" i="6"/>
  <c r="A7401" i="6"/>
  <c r="A7402" i="6"/>
  <c r="A7403" i="6"/>
  <c r="A7404" i="6"/>
  <c r="A7405" i="6"/>
  <c r="A7406" i="6"/>
  <c r="A7407" i="6"/>
  <c r="A7408" i="6"/>
  <c r="A7409" i="6"/>
  <c r="A7410" i="6"/>
  <c r="A7411" i="6"/>
  <c r="A7412" i="6"/>
  <c r="A7413" i="6"/>
  <c r="A7414" i="6"/>
  <c r="A7415" i="6"/>
  <c r="A7416" i="6"/>
  <c r="A7417" i="6"/>
  <c r="A7418" i="6"/>
  <c r="A7419" i="6"/>
  <c r="A7420" i="6"/>
  <c r="A7421" i="6"/>
  <c r="A7422" i="6"/>
  <c r="A7423" i="6"/>
  <c r="A7424" i="6"/>
  <c r="A7425" i="6"/>
  <c r="A7426" i="6"/>
  <c r="A7427" i="6"/>
  <c r="A7428" i="6"/>
  <c r="A7429" i="6"/>
  <c r="A7430" i="6"/>
  <c r="A7431" i="6"/>
  <c r="A7432" i="6"/>
  <c r="A7433" i="6"/>
  <c r="A7434" i="6"/>
  <c r="A7435" i="6"/>
  <c r="A7436" i="6"/>
  <c r="A7437" i="6"/>
  <c r="A7438" i="6"/>
  <c r="A7439" i="6"/>
  <c r="A7440" i="6"/>
  <c r="A7441" i="6"/>
  <c r="A7442" i="6"/>
  <c r="A7443" i="6"/>
  <c r="A7444" i="6"/>
  <c r="A7445" i="6"/>
  <c r="A7446" i="6"/>
  <c r="A7447" i="6"/>
  <c r="A7448" i="6"/>
  <c r="A7449" i="6"/>
  <c r="A7450" i="6"/>
  <c r="A7451" i="6"/>
  <c r="A7452" i="6"/>
  <c r="A7453" i="6"/>
  <c r="A7454" i="6"/>
  <c r="A7455" i="6"/>
  <c r="A7456" i="6"/>
  <c r="A7457" i="6"/>
  <c r="A7458" i="6"/>
  <c r="A7459" i="6"/>
  <c r="A7460" i="6"/>
  <c r="A7461" i="6"/>
  <c r="A7462" i="6"/>
  <c r="A7463" i="6"/>
  <c r="A7464" i="6"/>
  <c r="A7465" i="6"/>
  <c r="A7466" i="6"/>
  <c r="A7467" i="6"/>
  <c r="A7468" i="6"/>
  <c r="A7469" i="6"/>
  <c r="A7470" i="6"/>
  <c r="A7471" i="6"/>
  <c r="A7472" i="6"/>
  <c r="A7473" i="6"/>
  <c r="A7474" i="6"/>
  <c r="A7475" i="6"/>
  <c r="A7476" i="6"/>
  <c r="A7477" i="6"/>
  <c r="A7478" i="6"/>
  <c r="A7479" i="6"/>
  <c r="A7480" i="6"/>
  <c r="A7481" i="6"/>
  <c r="A7482" i="6"/>
  <c r="A7483" i="6"/>
  <c r="A7484" i="6"/>
  <c r="A7485" i="6"/>
  <c r="A7486" i="6"/>
  <c r="A7487" i="6"/>
  <c r="A7488" i="6"/>
  <c r="A7489" i="6"/>
  <c r="A7490" i="6"/>
  <c r="A7491" i="6"/>
  <c r="A7492" i="6"/>
  <c r="A7493" i="6"/>
  <c r="A7494" i="6"/>
  <c r="A7495" i="6"/>
  <c r="A7496" i="6"/>
  <c r="A7497" i="6"/>
  <c r="A7498" i="6"/>
  <c r="A7499" i="6"/>
  <c r="A7500" i="6"/>
  <c r="A7501" i="6"/>
  <c r="A7502" i="6"/>
  <c r="A7503" i="6"/>
  <c r="A7504" i="6"/>
  <c r="A7505" i="6"/>
  <c r="A7506" i="6"/>
  <c r="A7507" i="6"/>
  <c r="A7508" i="6"/>
  <c r="A7509" i="6"/>
  <c r="A7510" i="6"/>
  <c r="A7511" i="6"/>
  <c r="A7512" i="6"/>
  <c r="A7513" i="6"/>
  <c r="A7514" i="6"/>
  <c r="A7515" i="6"/>
  <c r="A7516" i="6"/>
  <c r="A7517" i="6"/>
  <c r="A7518" i="6"/>
  <c r="A7519" i="6"/>
  <c r="A7520" i="6"/>
  <c r="A7521" i="6"/>
  <c r="A7522" i="6"/>
  <c r="A7523" i="6"/>
  <c r="A7524" i="6"/>
  <c r="A7525" i="6"/>
  <c r="A7526" i="6"/>
  <c r="A7527" i="6"/>
  <c r="A7528" i="6"/>
  <c r="A7529" i="6"/>
  <c r="A7530" i="6"/>
  <c r="A7531" i="6"/>
  <c r="A7532" i="6"/>
  <c r="A7533" i="6"/>
  <c r="A7534" i="6"/>
  <c r="A7535" i="6"/>
  <c r="A7536" i="6"/>
  <c r="A7537" i="6"/>
  <c r="A7538" i="6"/>
  <c r="A7539" i="6"/>
  <c r="A7540" i="6"/>
  <c r="A7541" i="6"/>
  <c r="A7542" i="6"/>
  <c r="A7543" i="6"/>
  <c r="A7544" i="6"/>
  <c r="A7545" i="6"/>
  <c r="A7546" i="6"/>
  <c r="A7547" i="6"/>
  <c r="A7548" i="6"/>
  <c r="A7549" i="6"/>
  <c r="A7550" i="6"/>
  <c r="A7551" i="6"/>
  <c r="A7552" i="6"/>
  <c r="A7553" i="6"/>
  <c r="A7554" i="6"/>
  <c r="A7555" i="6"/>
  <c r="A7556" i="6"/>
  <c r="A7557" i="6"/>
  <c r="A7558" i="6"/>
  <c r="A7559" i="6"/>
  <c r="A7560" i="6"/>
  <c r="A7561" i="6"/>
  <c r="A7562" i="6"/>
  <c r="A7563" i="6"/>
  <c r="A7564" i="6"/>
  <c r="A7565" i="6"/>
  <c r="A7566" i="6"/>
  <c r="A7567" i="6"/>
  <c r="A7568" i="6"/>
  <c r="A7569" i="6"/>
  <c r="A7570" i="6"/>
  <c r="A7571" i="6"/>
  <c r="A7572" i="6"/>
  <c r="A7573" i="6"/>
  <c r="A7574" i="6"/>
  <c r="A7575" i="6"/>
  <c r="A7576" i="6"/>
  <c r="A7577" i="6"/>
  <c r="A7578" i="6"/>
  <c r="A7579" i="6"/>
  <c r="A7580" i="6"/>
  <c r="A7581" i="6"/>
  <c r="A7582" i="6"/>
  <c r="A7583" i="6"/>
  <c r="A7584" i="6"/>
  <c r="A7585" i="6"/>
  <c r="A7586" i="6"/>
  <c r="A7587" i="6"/>
  <c r="A7588" i="6"/>
  <c r="A7589" i="6"/>
  <c r="A7590" i="6"/>
  <c r="A7591" i="6"/>
  <c r="A7592" i="6"/>
  <c r="A7593" i="6"/>
  <c r="A7594" i="6"/>
  <c r="A7595" i="6"/>
  <c r="A7596" i="6"/>
  <c r="A7597" i="6"/>
  <c r="A7598" i="6"/>
  <c r="A7599" i="6"/>
  <c r="A7600" i="6"/>
  <c r="A7601" i="6"/>
  <c r="A7602" i="6"/>
  <c r="A7603" i="6"/>
  <c r="A7604" i="6"/>
  <c r="A7605" i="6"/>
  <c r="A7606" i="6"/>
  <c r="A7607" i="6"/>
  <c r="A7608" i="6"/>
  <c r="A7609" i="6"/>
  <c r="A7610" i="6"/>
  <c r="A7611" i="6"/>
  <c r="A7612" i="6"/>
  <c r="A7613" i="6"/>
  <c r="A7614" i="6"/>
  <c r="A7615" i="6"/>
  <c r="A7616" i="6"/>
  <c r="A7617" i="6"/>
  <c r="A7618" i="6"/>
  <c r="A7619" i="6"/>
  <c r="A7620" i="6"/>
  <c r="A7621" i="6"/>
  <c r="A7622" i="6"/>
  <c r="A7623" i="6"/>
  <c r="A7624" i="6"/>
  <c r="A7625" i="6"/>
  <c r="A7626" i="6"/>
  <c r="A7627" i="6"/>
  <c r="A7628" i="6"/>
  <c r="A7629" i="6"/>
  <c r="A7630" i="6"/>
  <c r="A7631" i="6"/>
  <c r="A7632" i="6"/>
  <c r="A7633" i="6"/>
  <c r="A7634" i="6"/>
  <c r="A7635" i="6"/>
  <c r="A7636" i="6"/>
  <c r="A7637" i="6"/>
  <c r="A7638" i="6"/>
  <c r="A7639" i="6"/>
  <c r="A7640" i="6"/>
  <c r="A7641" i="6"/>
  <c r="A7642" i="6"/>
  <c r="A7643" i="6"/>
  <c r="A7644" i="6"/>
  <c r="A7645" i="6"/>
  <c r="A7646" i="6"/>
  <c r="A7647" i="6"/>
  <c r="A7648" i="6"/>
  <c r="A7649" i="6"/>
  <c r="A7650" i="6"/>
  <c r="A7651" i="6"/>
  <c r="A7652" i="6"/>
  <c r="A7653" i="6"/>
  <c r="A7654" i="6"/>
  <c r="A7655" i="6"/>
  <c r="A7656" i="6"/>
  <c r="A7657" i="6"/>
  <c r="A7658" i="6"/>
  <c r="A7659" i="6"/>
  <c r="A7660" i="6"/>
  <c r="A7661" i="6"/>
  <c r="A7662" i="6"/>
  <c r="A7663" i="6"/>
  <c r="A7664" i="6"/>
  <c r="A7665" i="6"/>
  <c r="A7666" i="6"/>
  <c r="A7667" i="6"/>
  <c r="A7668" i="6"/>
  <c r="A7669" i="6"/>
  <c r="A7670" i="6"/>
  <c r="A7671" i="6"/>
  <c r="A7672" i="6"/>
  <c r="A7673" i="6"/>
  <c r="A7674" i="6"/>
  <c r="A7675" i="6"/>
  <c r="A7676" i="6"/>
  <c r="A7677" i="6"/>
  <c r="A7678" i="6"/>
  <c r="A7679" i="6"/>
  <c r="A7680" i="6"/>
  <c r="A7681" i="6"/>
  <c r="A7682" i="6"/>
  <c r="A7683" i="6"/>
  <c r="A7684" i="6"/>
  <c r="A7685" i="6"/>
  <c r="A7686" i="6"/>
  <c r="A7687" i="6"/>
  <c r="A7688" i="6"/>
  <c r="A7689" i="6"/>
  <c r="A7690" i="6"/>
  <c r="A7691" i="6"/>
  <c r="A7692" i="6"/>
  <c r="A7693" i="6"/>
  <c r="A7694" i="6"/>
  <c r="A7695" i="6"/>
  <c r="A7696" i="6"/>
  <c r="A7697" i="6"/>
  <c r="A7698" i="6"/>
  <c r="A7699" i="6"/>
  <c r="A7700" i="6"/>
  <c r="A7701" i="6"/>
  <c r="A7702" i="6"/>
  <c r="A7703" i="6"/>
  <c r="A7704" i="6"/>
  <c r="A7705" i="6"/>
  <c r="A7706" i="6"/>
  <c r="A7707" i="6"/>
  <c r="A7708" i="6"/>
  <c r="A7709" i="6"/>
  <c r="A7710" i="6"/>
  <c r="A7711" i="6"/>
  <c r="A7712" i="6"/>
  <c r="A7713" i="6"/>
  <c r="A7714" i="6"/>
  <c r="A7715" i="6"/>
  <c r="A7716" i="6"/>
  <c r="A7717" i="6"/>
  <c r="A7059" i="6"/>
  <c r="AB2270" i="2"/>
  <c r="AC2270" i="2"/>
  <c r="AB2271" i="2"/>
  <c r="AC2271" i="2"/>
  <c r="AB2272" i="2"/>
  <c r="AC2272" i="2"/>
  <c r="AB2273" i="2"/>
  <c r="AC2273" i="2"/>
  <c r="AB2274" i="2"/>
  <c r="AC2274" i="2"/>
  <c r="AB2275" i="2"/>
  <c r="AC2275" i="2"/>
  <c r="AB2276" i="2"/>
  <c r="AC2276" i="2"/>
  <c r="AB2277" i="2"/>
  <c r="AC2277" i="2"/>
  <c r="AB2278" i="2"/>
  <c r="AC2278" i="2"/>
  <c r="AB2279" i="2"/>
  <c r="AC2279" i="2"/>
  <c r="AB2280" i="2"/>
  <c r="AC2280" i="2"/>
  <c r="AB2281" i="2"/>
  <c r="AC2281" i="2"/>
  <c r="AB2282" i="2"/>
  <c r="AC2282" i="2"/>
  <c r="AB2283" i="2"/>
  <c r="AC2283" i="2"/>
  <c r="AB2284" i="2"/>
  <c r="AC2284" i="2"/>
  <c r="AB2285" i="2"/>
  <c r="AC2285" i="2"/>
  <c r="AB2286" i="2"/>
  <c r="AC2286" i="2"/>
  <c r="AB2287" i="2"/>
  <c r="AC2287" i="2"/>
  <c r="AB2288" i="2"/>
  <c r="AC2288" i="2"/>
  <c r="AB2289" i="2"/>
  <c r="AC2289" i="2"/>
  <c r="AB2290" i="2"/>
  <c r="AC2290" i="2"/>
  <c r="AB2291" i="2"/>
  <c r="AC2291" i="2"/>
  <c r="AB2292" i="2"/>
  <c r="AC2292" i="2"/>
  <c r="AB2293" i="2"/>
  <c r="AC2293" i="2"/>
  <c r="AB2294" i="2"/>
  <c r="AC2294" i="2"/>
  <c r="AB2295" i="2"/>
  <c r="AC2295" i="2"/>
  <c r="AB2296" i="2"/>
  <c r="AC2296" i="2"/>
  <c r="AB2297" i="2"/>
  <c r="AC2297" i="2"/>
  <c r="AB2298" i="2"/>
  <c r="AC2298" i="2"/>
  <c r="AB2299" i="2"/>
  <c r="AC2299" i="2"/>
  <c r="AB2300" i="2"/>
  <c r="AC2300" i="2"/>
  <c r="S2271" i="2"/>
  <c r="AD2271" i="2" s="1"/>
  <c r="S2272" i="2"/>
  <c r="Y2272" i="2" s="1"/>
  <c r="S2273" i="2"/>
  <c r="Y2273" i="2" s="1"/>
  <c r="S2274" i="2"/>
  <c r="AD2274" i="2" s="1"/>
  <c r="S2275" i="2"/>
  <c r="AD2275" i="2" s="1"/>
  <c r="S2276" i="2"/>
  <c r="Y2276" i="2" s="1"/>
  <c r="S2277" i="2"/>
  <c r="Y2277" i="2" s="1"/>
  <c r="S2278" i="2"/>
  <c r="AD2278" i="2" s="1"/>
  <c r="S2279" i="2"/>
  <c r="AD2279" i="2" s="1"/>
  <c r="S2280" i="2"/>
  <c r="Y2280" i="2" s="1"/>
  <c r="S2281" i="2"/>
  <c r="Y2281" i="2" s="1"/>
  <c r="S2282" i="2"/>
  <c r="AD2282" i="2" s="1"/>
  <c r="S2283" i="2"/>
  <c r="AD2283" i="2" s="1"/>
  <c r="S2284" i="2"/>
  <c r="Y2284" i="2" s="1"/>
  <c r="S2285" i="2"/>
  <c r="Y2285" i="2" s="1"/>
  <c r="S2286" i="2"/>
  <c r="AD2286" i="2" s="1"/>
  <c r="S2287" i="2"/>
  <c r="AD2287" i="2" s="1"/>
  <c r="S2288" i="2"/>
  <c r="Y2288" i="2" s="1"/>
  <c r="S2289" i="2"/>
  <c r="Y2289" i="2" s="1"/>
  <c r="S2290" i="2"/>
  <c r="AD2290" i="2" s="1"/>
  <c r="S2291" i="2"/>
  <c r="AD2291" i="2" s="1"/>
  <c r="S2292" i="2"/>
  <c r="Y2292" i="2" s="1"/>
  <c r="S2293" i="2"/>
  <c r="Y2293" i="2" s="1"/>
  <c r="S2294" i="2"/>
  <c r="AD2294" i="2" s="1"/>
  <c r="S2295" i="2"/>
  <c r="AD2295" i="2" s="1"/>
  <c r="S2296" i="2"/>
  <c r="Y2296" i="2" s="1"/>
  <c r="S2297" i="2"/>
  <c r="Y2297" i="2" s="1"/>
  <c r="S2298" i="2"/>
  <c r="AD2298" i="2" s="1"/>
  <c r="S2299" i="2"/>
  <c r="Y2299" i="2" s="1"/>
  <c r="S2300" i="2"/>
  <c r="Y2300" i="2" s="1"/>
  <c r="S2270" i="2"/>
  <c r="AD2270" i="2" s="1"/>
  <c r="P2270" i="2"/>
  <c r="P2271" i="2"/>
  <c r="P2272" i="2"/>
  <c r="P2273" i="2"/>
  <c r="P2274" i="2"/>
  <c r="P2275" i="2"/>
  <c r="P2276" i="2"/>
  <c r="P2277" i="2"/>
  <c r="P2278" i="2"/>
  <c r="P2279" i="2"/>
  <c r="P2280" i="2"/>
  <c r="P2281" i="2"/>
  <c r="P2282" i="2"/>
  <c r="P2283" i="2"/>
  <c r="P2284" i="2"/>
  <c r="P2285" i="2"/>
  <c r="P2286" i="2"/>
  <c r="P2287" i="2"/>
  <c r="P2288" i="2"/>
  <c r="P2289" i="2"/>
  <c r="P2290" i="2"/>
  <c r="P2291" i="2"/>
  <c r="P2292" i="2"/>
  <c r="P2293" i="2"/>
  <c r="P2294" i="2"/>
  <c r="P2295" i="2"/>
  <c r="P2296" i="2"/>
  <c r="P2297" i="2"/>
  <c r="P2298" i="2"/>
  <c r="P2299" i="2"/>
  <c r="P2300" i="2"/>
  <c r="D38" i="3" l="1"/>
  <c r="E38" i="3" s="1"/>
  <c r="AD2288" i="2"/>
  <c r="AD2296" i="2"/>
  <c r="Y2278" i="2"/>
  <c r="D37" i="3"/>
  <c r="E37" i="3" s="1"/>
  <c r="AD2272" i="2"/>
  <c r="AB2308" i="2"/>
  <c r="AD2280" i="2"/>
  <c r="AB2332" i="2"/>
  <c r="Y2329" i="2"/>
  <c r="AB2324" i="2"/>
  <c r="AB2330" i="2"/>
  <c r="Y2327" i="2"/>
  <c r="AB2322" i="2"/>
  <c r="Y2319" i="2"/>
  <c r="AB2314" i="2"/>
  <c r="Y2311" i="2"/>
  <c r="AB2306" i="2"/>
  <c r="Y2303" i="2"/>
  <c r="Y2286" i="2"/>
  <c r="AB2331" i="2"/>
  <c r="Y2328" i="2"/>
  <c r="AB2323" i="2"/>
  <c r="Y2320" i="2"/>
  <c r="AB2315" i="2"/>
  <c r="Y2312" i="2"/>
  <c r="AB2307" i="2"/>
  <c r="Y2304" i="2"/>
  <c r="Y2290" i="2"/>
  <c r="Y2321" i="2"/>
  <c r="AB2316" i="2"/>
  <c r="Y2313" i="2"/>
  <c r="Y2305" i="2"/>
  <c r="AB2317" i="2"/>
  <c r="AB2309" i="2"/>
  <c r="AB2301" i="2"/>
  <c r="AB2326" i="2"/>
  <c r="AB2318" i="2"/>
  <c r="AB2310" i="2"/>
  <c r="AB2302" i="2"/>
  <c r="Y2282" i="2"/>
  <c r="Y2274" i="2"/>
  <c r="Y2294" i="2"/>
  <c r="AD2299" i="2"/>
  <c r="AD2292" i="2"/>
  <c r="Y2295" i="2"/>
  <c r="AD2293" i="2"/>
  <c r="Y2291" i="2"/>
  <c r="AD2289" i="2"/>
  <c r="Y2287" i="2"/>
  <c r="AD2285" i="2"/>
  <c r="Y2283" i="2"/>
  <c r="AD2281" i="2"/>
  <c r="Y2279" i="2"/>
  <c r="AD2277" i="2"/>
  <c r="Y2275" i="2"/>
  <c r="AD2273" i="2"/>
  <c r="Y2271" i="2"/>
  <c r="AD2284" i="2"/>
  <c r="AD2300" i="2"/>
  <c r="Y2298" i="2"/>
  <c r="AD2276" i="2"/>
  <c r="Y2270" i="2"/>
  <c r="AD2297" i="2"/>
  <c r="C36" i="3"/>
  <c r="B36" i="3"/>
  <c r="D36" i="3" l="1"/>
  <c r="E36" i="3" s="1"/>
  <c r="X2227" i="2"/>
  <c r="Y2227" i="2"/>
  <c r="AA2227" i="2"/>
  <c r="AB2227" i="2"/>
  <c r="AC2227" i="2"/>
  <c r="AD2227" i="2"/>
  <c r="X2228" i="2"/>
  <c r="Y2228" i="2"/>
  <c r="AA2228" i="2"/>
  <c r="AB2228" i="2"/>
  <c r="AC2228" i="2"/>
  <c r="AD2228" i="2"/>
  <c r="X2229" i="2"/>
  <c r="Y2229" i="2"/>
  <c r="AA2229" i="2"/>
  <c r="AB2229" i="2"/>
  <c r="AC2229" i="2"/>
  <c r="AD2229" i="2"/>
  <c r="X2230" i="2"/>
  <c r="Y2230" i="2"/>
  <c r="AA2230" i="2"/>
  <c r="AB2230" i="2"/>
  <c r="AC2230" i="2"/>
  <c r="AD2230" i="2"/>
  <c r="X2231" i="2"/>
  <c r="Y2231" i="2"/>
  <c r="AA2231" i="2"/>
  <c r="AB2231" i="2"/>
  <c r="AC2231" i="2"/>
  <c r="AD2231" i="2"/>
  <c r="X2232" i="2"/>
  <c r="Y2232" i="2"/>
  <c r="AA2232" i="2"/>
  <c r="AB2232" i="2"/>
  <c r="AC2232" i="2"/>
  <c r="AD2232" i="2"/>
  <c r="X2233" i="2"/>
  <c r="Y2233" i="2"/>
  <c r="AA2233" i="2"/>
  <c r="AB2233" i="2"/>
  <c r="AC2233" i="2"/>
  <c r="AD2233" i="2"/>
  <c r="X2234" i="2"/>
  <c r="Y2234" i="2"/>
  <c r="AA2234" i="2"/>
  <c r="AB2234" i="2"/>
  <c r="AC2234" i="2"/>
  <c r="AD2234" i="2"/>
  <c r="X2235" i="2"/>
  <c r="Y2235" i="2"/>
  <c r="AA2235" i="2"/>
  <c r="AB2235" i="2"/>
  <c r="AC2235" i="2"/>
  <c r="AD2235" i="2"/>
  <c r="X2236" i="2"/>
  <c r="Y2236" i="2"/>
  <c r="AA2236" i="2"/>
  <c r="AB2236" i="2"/>
  <c r="AC2236" i="2"/>
  <c r="AD2236" i="2"/>
  <c r="X2237" i="2"/>
  <c r="Y2237" i="2"/>
  <c r="AA2237" i="2"/>
  <c r="AB2237" i="2"/>
  <c r="AC2237" i="2"/>
  <c r="AD2237" i="2"/>
  <c r="X2238" i="2"/>
  <c r="Y2238" i="2"/>
  <c r="AA2238" i="2"/>
  <c r="AB2238" i="2"/>
  <c r="AC2238" i="2"/>
  <c r="AD2238" i="2"/>
  <c r="X2239" i="2"/>
  <c r="Y2239" i="2"/>
  <c r="AA2239" i="2"/>
  <c r="AB2239" i="2"/>
  <c r="AC2239" i="2"/>
  <c r="AD2239" i="2"/>
  <c r="X2240" i="2"/>
  <c r="Y2240" i="2"/>
  <c r="AA2240" i="2"/>
  <c r="AB2240" i="2"/>
  <c r="AC2240" i="2"/>
  <c r="AD2240" i="2"/>
  <c r="X2241" i="2"/>
  <c r="Y2241" i="2"/>
  <c r="AA2241" i="2"/>
  <c r="AB2241" i="2"/>
  <c r="AC2241" i="2"/>
  <c r="AD2241" i="2"/>
  <c r="X2242" i="2"/>
  <c r="Y2242" i="2"/>
  <c r="AA2242" i="2"/>
  <c r="AB2242" i="2"/>
  <c r="AC2242" i="2"/>
  <c r="AD2242" i="2"/>
  <c r="X2243" i="2"/>
  <c r="Y2243" i="2"/>
  <c r="AA2243" i="2"/>
  <c r="AB2243" i="2"/>
  <c r="AC2243" i="2"/>
  <c r="AD2243" i="2"/>
  <c r="X2244" i="2"/>
  <c r="Y2244" i="2"/>
  <c r="AA2244" i="2"/>
  <c r="AB2244" i="2"/>
  <c r="AC2244" i="2"/>
  <c r="AD2244" i="2"/>
  <c r="X2245" i="2"/>
  <c r="Y2245" i="2"/>
  <c r="AA2245" i="2"/>
  <c r="AB2245" i="2"/>
  <c r="AC2245" i="2"/>
  <c r="AD2245" i="2"/>
  <c r="X2246" i="2"/>
  <c r="Y2246" i="2"/>
  <c r="AA2246" i="2"/>
  <c r="AB2246" i="2"/>
  <c r="AC2246" i="2"/>
  <c r="AD2246" i="2"/>
  <c r="X2247" i="2"/>
  <c r="Y2247" i="2"/>
  <c r="AA2247" i="2"/>
  <c r="AB2247" i="2"/>
  <c r="AC2247" i="2"/>
  <c r="AD2247" i="2"/>
  <c r="X2248" i="2"/>
  <c r="Y2248" i="2"/>
  <c r="AA2248" i="2"/>
  <c r="AB2248" i="2"/>
  <c r="AC2248" i="2"/>
  <c r="AD2248" i="2"/>
  <c r="X2249" i="2"/>
  <c r="Y2249" i="2"/>
  <c r="AA2249" i="2"/>
  <c r="AB2249" i="2"/>
  <c r="AC2249" i="2"/>
  <c r="AD2249" i="2"/>
  <c r="X2250" i="2"/>
  <c r="Y2250" i="2"/>
  <c r="AA2250" i="2"/>
  <c r="AB2250" i="2"/>
  <c r="AC2250" i="2"/>
  <c r="AD2250" i="2"/>
  <c r="X2251" i="2"/>
  <c r="Y2251" i="2"/>
  <c r="AA2251" i="2"/>
  <c r="AB2251" i="2"/>
  <c r="AC2251" i="2"/>
  <c r="AD2251" i="2"/>
  <c r="X2252" i="2"/>
  <c r="Y2252" i="2"/>
  <c r="AA2252" i="2"/>
  <c r="AB2252" i="2"/>
  <c r="AC2252" i="2"/>
  <c r="AD2252" i="2"/>
  <c r="X2253" i="2"/>
  <c r="Y2253" i="2"/>
  <c r="AA2253" i="2"/>
  <c r="AB2253" i="2"/>
  <c r="AC2253" i="2"/>
  <c r="AD2253" i="2"/>
  <c r="X2254" i="2"/>
  <c r="Y2254" i="2"/>
  <c r="AA2254" i="2"/>
  <c r="AB2254" i="2"/>
  <c r="AC2254" i="2"/>
  <c r="AD2254" i="2"/>
  <c r="X2255" i="2"/>
  <c r="Y2255" i="2"/>
  <c r="AA2255" i="2"/>
  <c r="AB2255" i="2"/>
  <c r="AC2255" i="2"/>
  <c r="AD2255" i="2"/>
  <c r="X2256" i="2"/>
  <c r="Y2256" i="2"/>
  <c r="AA2256" i="2"/>
  <c r="AB2256" i="2"/>
  <c r="AC2256" i="2"/>
  <c r="AD2256" i="2"/>
  <c r="X2257" i="2"/>
  <c r="Y2257" i="2"/>
  <c r="AA2257" i="2"/>
  <c r="AB2257" i="2"/>
  <c r="AC2257" i="2"/>
  <c r="AD2257" i="2"/>
  <c r="X2258" i="2"/>
  <c r="Y2258" i="2"/>
  <c r="AA2258" i="2"/>
  <c r="AB2258" i="2"/>
  <c r="AC2258" i="2"/>
  <c r="AD2258" i="2"/>
  <c r="X2259" i="2"/>
  <c r="Y2259" i="2"/>
  <c r="AA2259" i="2"/>
  <c r="AB2259" i="2"/>
  <c r="AC2259" i="2"/>
  <c r="AD2259" i="2"/>
  <c r="X2260" i="2"/>
  <c r="Y2260" i="2"/>
  <c r="AA2260" i="2"/>
  <c r="AB2260" i="2"/>
  <c r="AC2260" i="2"/>
  <c r="AD2260" i="2"/>
  <c r="X2261" i="2"/>
  <c r="Y2261" i="2"/>
  <c r="AA2261" i="2"/>
  <c r="AB2261" i="2"/>
  <c r="AC2261" i="2"/>
  <c r="AD2261" i="2"/>
  <c r="X2262" i="2"/>
  <c r="Y2262" i="2"/>
  <c r="AA2262" i="2"/>
  <c r="AB2262" i="2"/>
  <c r="AC2262" i="2"/>
  <c r="AD2262" i="2"/>
  <c r="X2263" i="2"/>
  <c r="Y2263" i="2"/>
  <c r="AA2263" i="2"/>
  <c r="AB2263" i="2"/>
  <c r="AC2263" i="2"/>
  <c r="AD2263" i="2"/>
  <c r="X2264" i="2"/>
  <c r="Y2264" i="2"/>
  <c r="AA2264" i="2"/>
  <c r="AB2264" i="2"/>
  <c r="AC2264" i="2"/>
  <c r="AD2264" i="2"/>
  <c r="X2265" i="2"/>
  <c r="Y2265" i="2"/>
  <c r="AA2265" i="2"/>
  <c r="AB2265" i="2"/>
  <c r="AC2265" i="2"/>
  <c r="AD2265" i="2"/>
  <c r="X2266" i="2"/>
  <c r="Y2266" i="2"/>
  <c r="AA2266" i="2"/>
  <c r="AB2266" i="2"/>
  <c r="AC2266" i="2"/>
  <c r="AD2266" i="2"/>
  <c r="X2267" i="2"/>
  <c r="Y2267" i="2"/>
  <c r="AA2267" i="2"/>
  <c r="AB2267" i="2"/>
  <c r="AC2267" i="2"/>
  <c r="AD2267" i="2"/>
  <c r="X2268" i="2"/>
  <c r="Y2268" i="2"/>
  <c r="AA2268" i="2"/>
  <c r="AB2268" i="2"/>
  <c r="AC2268" i="2"/>
  <c r="AD2268" i="2"/>
  <c r="Y2269" i="2"/>
  <c r="AB2269" i="2"/>
  <c r="AC2269" i="2"/>
  <c r="AD2269" i="2"/>
  <c r="B35" i="3"/>
  <c r="C35" i="3"/>
  <c r="P2227" i="2"/>
  <c r="P2228" i="2"/>
  <c r="P2229" i="2"/>
  <c r="P2230" i="2"/>
  <c r="P2231" i="2"/>
  <c r="P2232" i="2"/>
  <c r="P2233" i="2"/>
  <c r="P2234" i="2"/>
  <c r="P2235" i="2"/>
  <c r="P2236" i="2"/>
  <c r="P2237" i="2"/>
  <c r="P2238" i="2"/>
  <c r="P2239" i="2"/>
  <c r="P2240" i="2"/>
  <c r="P2241" i="2"/>
  <c r="P2242" i="2"/>
  <c r="P2243" i="2"/>
  <c r="P2244" i="2"/>
  <c r="P2245" i="2"/>
  <c r="P2246" i="2"/>
  <c r="P2247" i="2"/>
  <c r="P2248" i="2"/>
  <c r="P2249" i="2"/>
  <c r="P2250" i="2"/>
  <c r="P2251" i="2"/>
  <c r="P2252" i="2"/>
  <c r="P2253" i="2"/>
  <c r="P2254" i="2"/>
  <c r="P2255" i="2"/>
  <c r="P2256" i="2"/>
  <c r="P2257" i="2"/>
  <c r="P2258" i="2"/>
  <c r="P2259" i="2"/>
  <c r="P2260" i="2"/>
  <c r="P2261" i="2"/>
  <c r="P2262" i="2"/>
  <c r="P2263" i="2"/>
  <c r="P2264" i="2"/>
  <c r="P2265" i="2"/>
  <c r="P2266" i="2"/>
  <c r="P2267" i="2"/>
  <c r="P2268" i="2"/>
  <c r="P2269" i="2"/>
  <c r="D35" i="3" l="1"/>
  <c r="E35" i="3" s="1"/>
  <c r="H10" i="9"/>
  <c r="H12" i="9"/>
  <c r="H14" i="9"/>
  <c r="H19" i="9"/>
  <c r="H21" i="9"/>
  <c r="H24" i="9"/>
  <c r="H32" i="9"/>
  <c r="H33" i="9"/>
  <c r="H38" i="9"/>
  <c r="H41" i="9"/>
  <c r="H43" i="9"/>
  <c r="H48" i="9"/>
  <c r="H52" i="9"/>
  <c r="H53" i="9"/>
  <c r="H59" i="9"/>
  <c r="H60" i="9"/>
  <c r="H61" i="9"/>
  <c r="H67" i="9"/>
  <c r="H68" i="9"/>
  <c r="H69" i="9"/>
  <c r="H71" i="9"/>
  <c r="H77" i="9"/>
  <c r="H83" i="9"/>
  <c r="H85" i="9"/>
  <c r="H86" i="9"/>
  <c r="H90" i="9"/>
  <c r="H91" i="9"/>
  <c r="H92" i="9"/>
  <c r="H96" i="9"/>
  <c r="H97" i="9"/>
  <c r="H107" i="9"/>
  <c r="H108" i="9"/>
  <c r="H116" i="9"/>
  <c r="H117" i="9"/>
  <c r="H120" i="9"/>
  <c r="H121" i="9"/>
  <c r="H122" i="9"/>
  <c r="H127" i="9"/>
  <c r="H134" i="9"/>
  <c r="H136" i="9"/>
  <c r="H140" i="9"/>
  <c r="H147" i="9"/>
  <c r="H148" i="9"/>
  <c r="H151" i="9"/>
  <c r="H152" i="9"/>
  <c r="H157" i="9"/>
  <c r="H160" i="9"/>
  <c r="H161" i="9"/>
  <c r="H163" i="9"/>
  <c r="H170" i="9"/>
  <c r="H173" i="9"/>
  <c r="H174" i="9"/>
  <c r="H180" i="9"/>
  <c r="H186" i="9"/>
  <c r="H187" i="9"/>
  <c r="H205" i="9"/>
  <c r="H206" i="9"/>
  <c r="H209" i="9"/>
  <c r="H210" i="9"/>
  <c r="H211" i="9"/>
  <c r="H217" i="9"/>
  <c r="H218" i="9"/>
  <c r="H228" i="9"/>
  <c r="H229" i="9"/>
  <c r="H230" i="9"/>
  <c r="H238" i="9"/>
  <c r="H244" i="9"/>
  <c r="H249" i="9"/>
  <c r="H250" i="9"/>
  <c r="H254" i="9"/>
  <c r="H255" i="9"/>
  <c r="H260" i="9"/>
  <c r="H261" i="9"/>
  <c r="H262" i="9"/>
  <c r="H268" i="9"/>
  <c r="H271" i="9"/>
  <c r="H272" i="9"/>
  <c r="H276" i="9"/>
  <c r="H282" i="9"/>
  <c r="H283" i="9"/>
  <c r="H289" i="9"/>
  <c r="H290" i="9"/>
  <c r="H293" i="9"/>
  <c r="H294" i="9"/>
  <c r="H303" i="9"/>
  <c r="H304" i="9"/>
  <c r="H305" i="9"/>
  <c r="H306" i="9"/>
  <c r="H310" i="9"/>
  <c r="H311" i="9"/>
  <c r="H312" i="9"/>
  <c r="H321" i="9"/>
  <c r="H6" i="9"/>
  <c r="H8" i="9"/>
  <c r="H9" i="9"/>
  <c r="H15" i="9"/>
  <c r="H16" i="9"/>
  <c r="H22" i="9"/>
  <c r="H25" i="9"/>
  <c r="H36" i="9"/>
  <c r="H37" i="9"/>
  <c r="H40" i="9"/>
  <c r="H44" i="9"/>
  <c r="H54" i="9"/>
  <c r="H62" i="9"/>
  <c r="H64" i="9"/>
  <c r="H65" i="9"/>
  <c r="H66" i="9"/>
  <c r="H75" i="9"/>
  <c r="H76" i="9"/>
  <c r="H80" i="9"/>
  <c r="H84" i="9"/>
  <c r="H88" i="9"/>
  <c r="H93" i="9"/>
  <c r="H100" i="9"/>
  <c r="H101" i="9"/>
  <c r="H102" i="9"/>
  <c r="H110" i="9"/>
  <c r="H111" i="9"/>
  <c r="H112" i="9"/>
  <c r="H113" i="9"/>
  <c r="H126" i="9"/>
  <c r="H131" i="9"/>
  <c r="H132" i="9"/>
  <c r="H133" i="9"/>
  <c r="H139" i="9"/>
  <c r="H141" i="9"/>
  <c r="H144" i="9"/>
  <c r="H145" i="9"/>
  <c r="H153" i="9"/>
  <c r="H158" i="9"/>
  <c r="H164" i="9"/>
  <c r="H165" i="9"/>
  <c r="H166" i="9"/>
  <c r="H168" i="9"/>
  <c r="H169" i="9"/>
  <c r="H179" i="9"/>
  <c r="H192" i="9"/>
  <c r="H197" i="9"/>
  <c r="H198" i="9"/>
  <c r="H199" i="9"/>
  <c r="H203" i="9"/>
  <c r="H204" i="9"/>
  <c r="H212" i="9"/>
  <c r="H219" i="9"/>
  <c r="H220" i="9"/>
  <c r="H221" i="9"/>
  <c r="H231" i="9"/>
  <c r="H235" i="9"/>
  <c r="H236" i="9"/>
  <c r="H240" i="9"/>
  <c r="H241" i="9"/>
  <c r="H247" i="9"/>
  <c r="H251" i="9"/>
  <c r="H253" i="9"/>
  <c r="H258" i="9"/>
  <c r="H259" i="9"/>
  <c r="H266" i="9"/>
  <c r="H267" i="9"/>
  <c r="H275" i="9"/>
  <c r="H279" i="9"/>
  <c r="H280" i="9"/>
  <c r="H281" i="9"/>
  <c r="H286" i="9"/>
  <c r="H287" i="9"/>
  <c r="H288" i="9"/>
  <c r="H292" i="9"/>
  <c r="H299" i="9"/>
  <c r="H300" i="9"/>
  <c r="H301" i="9"/>
  <c r="H302" i="9"/>
  <c r="H307" i="9"/>
  <c r="H308" i="9"/>
  <c r="H316" i="9"/>
  <c r="H331" i="9"/>
  <c r="H332" i="9"/>
  <c r="H333" i="9"/>
  <c r="H338" i="9"/>
  <c r="H339" i="9"/>
  <c r="H340" i="9"/>
  <c r="H341" i="9"/>
  <c r="H347" i="9"/>
  <c r="H350" i="9"/>
  <c r="H353" i="9"/>
  <c r="H3" i="9"/>
  <c r="H26" i="9"/>
  <c r="H27" i="9"/>
  <c r="H28" i="9"/>
  <c r="H29" i="9"/>
  <c r="H34" i="9"/>
  <c r="H35" i="9"/>
  <c r="H42" i="9"/>
  <c r="H45" i="9"/>
  <c r="H49" i="9"/>
  <c r="H51" i="9"/>
  <c r="H55" i="9"/>
  <c r="H56" i="9"/>
  <c r="H70" i="9"/>
  <c r="H72" i="9"/>
  <c r="H73" i="9"/>
  <c r="H78" i="9"/>
  <c r="H79" i="9"/>
  <c r="H82" i="9"/>
  <c r="H87" i="9"/>
  <c r="H89" i="9"/>
  <c r="H94" i="9"/>
  <c r="H95" i="9"/>
  <c r="H103" i="9"/>
  <c r="H104" i="9"/>
  <c r="H105" i="9"/>
  <c r="H106" i="9"/>
  <c r="H114" i="9"/>
  <c r="H115" i="9"/>
  <c r="H119" i="9"/>
  <c r="H125" i="9"/>
  <c r="H128" i="9"/>
  <c r="H129" i="9"/>
  <c r="H130" i="9"/>
  <c r="H138" i="9"/>
  <c r="H143" i="9"/>
  <c r="H146" i="9"/>
  <c r="H149" i="9"/>
  <c r="H156" i="9"/>
  <c r="H159" i="9"/>
  <c r="H178" i="9"/>
  <c r="H184" i="9"/>
  <c r="H185" i="9"/>
  <c r="H190" i="9"/>
  <c r="H191" i="9"/>
  <c r="H195" i="9"/>
  <c r="H196" i="9"/>
  <c r="H201" i="9"/>
  <c r="H202" i="9"/>
  <c r="H207" i="9"/>
  <c r="H208" i="9"/>
  <c r="H214" i="9"/>
  <c r="H215" i="9"/>
  <c r="H216" i="9"/>
  <c r="H225" i="9"/>
  <c r="H226" i="9"/>
  <c r="H227" i="9"/>
  <c r="H234" i="9"/>
  <c r="H237" i="9"/>
  <c r="H242" i="9"/>
  <c r="H245" i="9"/>
  <c r="H248" i="9"/>
  <c r="H265" i="9"/>
  <c r="H274" i="9"/>
  <c r="H284" i="9"/>
  <c r="H295" i="9"/>
  <c r="H313" i="9"/>
  <c r="H314" i="9"/>
  <c r="H315" i="9"/>
  <c r="H324" i="9"/>
  <c r="H325" i="9"/>
  <c r="H326" i="9"/>
  <c r="H327" i="9"/>
  <c r="H329" i="9"/>
  <c r="H330" i="9"/>
  <c r="H336" i="9"/>
  <c r="H342" i="9"/>
  <c r="H348" i="9"/>
  <c r="H351" i="9"/>
  <c r="H352" i="9"/>
  <c r="H354" i="9"/>
  <c r="H357" i="9"/>
  <c r="H360" i="9"/>
  <c r="H361" i="9"/>
  <c r="H369" i="9"/>
  <c r="H370" i="9"/>
  <c r="H374" i="9"/>
  <c r="H378" i="9"/>
  <c r="H384" i="9"/>
  <c r="H385" i="9"/>
  <c r="H392" i="9"/>
  <c r="H393" i="9"/>
  <c r="H394" i="9"/>
  <c r="H5" i="9"/>
  <c r="H11" i="9"/>
  <c r="H13" i="9"/>
  <c r="H17" i="9"/>
  <c r="H18" i="9"/>
  <c r="H20" i="9"/>
  <c r="H23" i="9"/>
  <c r="H30" i="9"/>
  <c r="H31" i="9"/>
  <c r="H39" i="9"/>
  <c r="H46" i="9"/>
  <c r="H47" i="9"/>
  <c r="H50" i="9"/>
  <c r="H57" i="9"/>
  <c r="H58" i="9"/>
  <c r="H63" i="9"/>
  <c r="H74" i="9"/>
  <c r="H81" i="9"/>
  <c r="H98" i="9"/>
  <c r="H99" i="9"/>
  <c r="H109" i="9"/>
  <c r="H118" i="9"/>
  <c r="H123" i="9"/>
  <c r="H124" i="9"/>
  <c r="H135" i="9"/>
  <c r="H137" i="9"/>
  <c r="H142" i="9"/>
  <c r="H150" i="9"/>
  <c r="H154" i="9"/>
  <c r="H155" i="9"/>
  <c r="H167" i="9"/>
  <c r="H171" i="9"/>
  <c r="H172" i="9"/>
  <c r="H175" i="9"/>
  <c r="H176" i="9"/>
  <c r="H177" i="9"/>
  <c r="H181" i="9"/>
  <c r="H182" i="9"/>
  <c r="H183" i="9"/>
  <c r="H188" i="9"/>
  <c r="H189" i="9"/>
  <c r="H193" i="9"/>
  <c r="H194" i="9"/>
  <c r="H200" i="9"/>
  <c r="H213" i="9"/>
  <c r="H222" i="9"/>
  <c r="H223" i="9"/>
  <c r="H224" i="9"/>
  <c r="H232" i="9"/>
  <c r="H233" i="9"/>
  <c r="H239" i="9"/>
  <c r="H243" i="9"/>
  <c r="H246" i="9"/>
  <c r="H252" i="9"/>
  <c r="H256" i="9"/>
  <c r="H257" i="9"/>
  <c r="H263" i="9"/>
  <c r="H264" i="9"/>
  <c r="H269" i="9"/>
  <c r="H270" i="9"/>
  <c r="H273" i="9"/>
  <c r="H277" i="9"/>
  <c r="H278" i="9"/>
  <c r="H285" i="9"/>
  <c r="H291" i="9"/>
  <c r="H296" i="9"/>
  <c r="H297" i="9"/>
  <c r="H298" i="9"/>
  <c r="H309" i="9"/>
  <c r="H317" i="9"/>
  <c r="H318" i="9"/>
  <c r="H319" i="9"/>
  <c r="H320" i="9"/>
  <c r="H328" i="9"/>
  <c r="H337" i="9"/>
  <c r="H345" i="9"/>
  <c r="H346" i="9"/>
  <c r="H355" i="9"/>
  <c r="H362" i="9"/>
  <c r="H363" i="9"/>
  <c r="H364" i="9"/>
  <c r="H373" i="9"/>
  <c r="H377" i="9"/>
  <c r="H386" i="9"/>
  <c r="H390" i="9"/>
  <c r="H391" i="9"/>
  <c r="H402" i="9"/>
  <c r="H414" i="9"/>
  <c r="H415" i="9"/>
  <c r="H420" i="9"/>
  <c r="H421" i="9"/>
  <c r="H426" i="9"/>
  <c r="H432" i="9"/>
  <c r="H322" i="9"/>
  <c r="H323" i="9"/>
  <c r="H334" i="9"/>
  <c r="H335" i="9"/>
  <c r="H343" i="9"/>
  <c r="H344" i="9"/>
  <c r="H349" i="9"/>
  <c r="H358" i="9"/>
  <c r="H365" i="9"/>
  <c r="H366" i="9"/>
  <c r="H367" i="9"/>
  <c r="H368" i="9"/>
  <c r="H376" i="9"/>
  <c r="H380" i="9"/>
  <c r="H382" i="9"/>
  <c r="H383" i="9"/>
  <c r="H388" i="9"/>
  <c r="H389" i="9"/>
  <c r="H397" i="9"/>
  <c r="H398" i="9"/>
  <c r="H406" i="9"/>
  <c r="H407" i="9"/>
  <c r="H411" i="9"/>
  <c r="H413" i="9"/>
  <c r="H418" i="9"/>
  <c r="H423" i="9"/>
  <c r="H425" i="9"/>
  <c r="H428" i="9"/>
  <c r="H429" i="9"/>
  <c r="H441" i="9"/>
  <c r="H442" i="9"/>
  <c r="H446" i="9"/>
  <c r="H448" i="9"/>
  <c r="H455" i="9"/>
  <c r="H456" i="9"/>
  <c r="H457" i="9"/>
  <c r="H463" i="9"/>
  <c r="H466" i="9"/>
  <c r="H470" i="9"/>
  <c r="H475" i="9"/>
  <c r="H486" i="9"/>
  <c r="H491" i="9"/>
  <c r="H497" i="9"/>
  <c r="H502" i="9"/>
  <c r="H507" i="9"/>
  <c r="H508" i="9"/>
  <c r="H512" i="9"/>
  <c r="H520" i="9"/>
  <c r="H521" i="9"/>
  <c r="H4" i="9"/>
  <c r="H356" i="9"/>
  <c r="H359" i="9"/>
  <c r="H371" i="9"/>
  <c r="H372" i="9"/>
  <c r="H375" i="9"/>
  <c r="H379" i="9"/>
  <c r="H381" i="9"/>
  <c r="H387" i="9"/>
  <c r="H395" i="9"/>
  <c r="H396" i="9"/>
  <c r="H404" i="9"/>
  <c r="H405" i="9"/>
  <c r="H410" i="9"/>
  <c r="H412" i="9"/>
  <c r="H416" i="9"/>
  <c r="H417" i="9"/>
  <c r="H422" i="9"/>
  <c r="H424" i="9"/>
  <c r="H427" i="9"/>
  <c r="H431" i="9"/>
  <c r="H437" i="9"/>
  <c r="H439" i="9"/>
  <c r="H440" i="9"/>
  <c r="H445" i="9"/>
  <c r="H450" i="9"/>
  <c r="H451" i="9"/>
  <c r="H458" i="9"/>
  <c r="H462" i="9"/>
  <c r="H467" i="9"/>
  <c r="H472" i="9"/>
  <c r="H473" i="9"/>
  <c r="H479" i="9"/>
  <c r="H483" i="9"/>
  <c r="H484" i="9"/>
  <c r="H488" i="9"/>
  <c r="H489" i="9"/>
  <c r="H493" i="9"/>
  <c r="H494" i="9"/>
  <c r="H500" i="9"/>
  <c r="H504" i="9"/>
  <c r="H510" i="9"/>
  <c r="H511" i="9"/>
  <c r="H517" i="9"/>
  <c r="H524" i="9"/>
  <c r="H7" i="9"/>
  <c r="H399" i="9"/>
  <c r="H400" i="9"/>
  <c r="H401" i="9"/>
  <c r="H408" i="9"/>
  <c r="H409" i="9"/>
  <c r="H419" i="9"/>
  <c r="H430" i="9"/>
  <c r="H433" i="9"/>
  <c r="H434" i="9"/>
  <c r="H435" i="9"/>
  <c r="H436" i="9"/>
  <c r="H438" i="9"/>
  <c r="H444" i="9"/>
  <c r="H454" i="9"/>
  <c r="H460" i="9"/>
  <c r="H461" i="9"/>
  <c r="H465" i="9"/>
  <c r="H468" i="9"/>
  <c r="H469" i="9"/>
  <c r="H474" i="9"/>
  <c r="H480" i="9"/>
  <c r="H481" i="9"/>
  <c r="H485" i="9"/>
  <c r="H492" i="9"/>
  <c r="H498" i="9"/>
  <c r="H499" i="9"/>
  <c r="H503" i="9"/>
  <c r="H509" i="9"/>
  <c r="H515" i="9"/>
  <c r="H516" i="9"/>
  <c r="H522" i="9"/>
  <c r="H523" i="9"/>
  <c r="H443" i="9"/>
  <c r="H447" i="9"/>
  <c r="H449" i="9"/>
  <c r="H452" i="9"/>
  <c r="H453" i="9"/>
  <c r="H459" i="9"/>
  <c r="H464" i="9"/>
  <c r="H471" i="9"/>
  <c r="H476" i="9"/>
  <c r="H477" i="9"/>
  <c r="H478" i="9"/>
  <c r="H482" i="9"/>
  <c r="H487" i="9"/>
  <c r="H490" i="9"/>
  <c r="H495" i="9"/>
  <c r="H496" i="9"/>
  <c r="H501" i="9"/>
  <c r="H505" i="9"/>
  <c r="H506" i="9"/>
  <c r="H513" i="9"/>
  <c r="H514" i="9"/>
  <c r="H518" i="9"/>
  <c r="H519" i="9"/>
  <c r="H162" i="9"/>
  <c r="H403" i="9"/>
  <c r="A7058" i="6"/>
  <c r="A7057" i="6"/>
  <c r="A7056" i="6"/>
  <c r="A7055" i="6"/>
  <c r="A7054" i="6"/>
  <c r="A7053" i="6"/>
  <c r="A7052" i="6"/>
  <c r="A7051" i="6"/>
  <c r="A7050" i="6"/>
  <c r="A7049" i="6"/>
  <c r="A7048" i="6"/>
  <c r="A7047" i="6"/>
  <c r="A7046" i="6"/>
  <c r="A7045" i="6"/>
  <c r="A7044" i="6"/>
  <c r="A7043" i="6"/>
  <c r="A7042" i="6"/>
  <c r="A7041" i="6"/>
  <c r="A7040" i="6"/>
  <c r="A7039" i="6"/>
  <c r="A7038" i="6"/>
  <c r="A7037" i="6"/>
  <c r="A7036" i="6"/>
  <c r="A7035" i="6"/>
  <c r="A7034" i="6"/>
  <c r="A7033" i="6"/>
  <c r="A7032" i="6"/>
  <c r="A7031" i="6"/>
  <c r="A7030" i="6"/>
  <c r="A7029" i="6"/>
  <c r="A7028" i="6"/>
  <c r="A7027" i="6"/>
  <c r="A7026" i="6"/>
  <c r="A7025" i="6"/>
  <c r="A7024" i="6"/>
  <c r="A7023" i="6"/>
  <c r="A7022" i="6"/>
  <c r="A7021" i="6"/>
  <c r="A7020" i="6"/>
  <c r="A7019" i="6"/>
  <c r="A7018" i="6"/>
  <c r="A7017" i="6"/>
  <c r="A7016" i="6"/>
  <c r="A7015" i="6"/>
  <c r="A7014" i="6"/>
  <c r="A7013" i="6"/>
  <c r="A7012" i="6"/>
  <c r="A7011" i="6"/>
  <c r="A7010" i="6"/>
  <c r="A7009" i="6"/>
  <c r="A7008" i="6"/>
  <c r="A7007" i="6"/>
  <c r="A7006" i="6"/>
  <c r="A7005" i="6"/>
  <c r="A7004" i="6"/>
  <c r="A7003" i="6"/>
  <c r="A7002" i="6"/>
  <c r="A7001" i="6"/>
  <c r="A7000" i="6"/>
  <c r="A6999" i="6"/>
  <c r="A6998" i="6"/>
  <c r="A6997" i="6"/>
  <c r="A6996" i="6"/>
  <c r="A6995" i="6"/>
  <c r="A6994" i="6"/>
  <c r="A6993" i="6"/>
  <c r="A6992" i="6"/>
  <c r="A6991" i="6"/>
  <c r="A6990" i="6"/>
  <c r="A6989" i="6"/>
  <c r="A6988" i="6"/>
  <c r="A6987" i="6"/>
  <c r="A6986" i="6"/>
  <c r="A6985" i="6"/>
  <c r="A6984" i="6"/>
  <c r="A6983" i="6"/>
  <c r="A6982" i="6"/>
  <c r="A6981" i="6"/>
  <c r="A6980" i="6"/>
  <c r="A6979" i="6"/>
  <c r="A6978" i="6"/>
  <c r="A6977" i="6"/>
  <c r="A6976" i="6"/>
  <c r="A6975" i="6"/>
  <c r="A6974" i="6"/>
  <c r="A6973" i="6"/>
  <c r="A6972" i="6"/>
  <c r="A6971" i="6"/>
  <c r="A6970" i="6"/>
  <c r="A6969" i="6"/>
  <c r="A6968" i="6"/>
  <c r="A6967" i="6"/>
  <c r="A6966" i="6"/>
  <c r="A6965" i="6"/>
  <c r="A6964" i="6"/>
  <c r="A6963" i="6"/>
  <c r="A6962" i="6"/>
  <c r="A6961" i="6"/>
  <c r="A6960" i="6"/>
  <c r="A6959" i="6"/>
  <c r="A6958" i="6"/>
  <c r="A6957" i="6"/>
  <c r="A6956" i="6"/>
  <c r="A6955" i="6"/>
  <c r="A6954" i="6"/>
  <c r="A6953" i="6"/>
  <c r="A6952" i="6"/>
  <c r="A6951" i="6"/>
  <c r="A6950" i="6"/>
  <c r="A6949" i="6"/>
  <c r="A6948" i="6"/>
  <c r="A6947" i="6"/>
  <c r="A6946" i="6"/>
  <c r="A6945" i="6"/>
  <c r="A6944" i="6"/>
  <c r="A6943" i="6"/>
  <c r="A6942" i="6"/>
  <c r="A6941" i="6"/>
  <c r="A6940" i="6"/>
  <c r="A6939" i="6"/>
  <c r="A6938" i="6"/>
  <c r="A6937" i="6"/>
  <c r="A6936" i="6"/>
  <c r="A6935" i="6"/>
  <c r="A6934" i="6"/>
  <c r="A6933" i="6"/>
  <c r="A6932" i="6"/>
  <c r="A6931" i="6"/>
  <c r="A6930" i="6"/>
  <c r="A6929" i="6"/>
  <c r="A6928" i="6"/>
  <c r="A6927" i="6"/>
  <c r="A6926" i="6"/>
  <c r="A6925" i="6"/>
  <c r="A6924" i="6"/>
  <c r="A6923" i="6"/>
  <c r="A6922" i="6"/>
  <c r="A6921" i="6"/>
  <c r="A6920" i="6"/>
  <c r="A6919" i="6"/>
  <c r="A6918" i="6"/>
  <c r="A6917" i="6"/>
  <c r="A6916" i="6"/>
  <c r="A6915" i="6"/>
  <c r="A6914" i="6"/>
  <c r="A6913" i="6"/>
  <c r="A6912" i="6"/>
  <c r="A6911" i="6"/>
  <c r="A6910" i="6"/>
  <c r="A6909" i="6"/>
  <c r="A6908" i="6"/>
  <c r="A6907" i="6"/>
  <c r="A6906" i="6"/>
  <c r="A6905" i="6"/>
  <c r="A6904" i="6"/>
  <c r="A6903" i="6"/>
  <c r="A6902" i="6"/>
  <c r="A6901" i="6"/>
  <c r="A6900" i="6"/>
  <c r="A6899" i="6"/>
  <c r="A6898" i="6"/>
  <c r="A6897" i="6"/>
  <c r="A6896" i="6"/>
  <c r="A6895" i="6"/>
  <c r="A6894" i="6"/>
  <c r="A6893" i="6"/>
  <c r="A6892" i="6"/>
  <c r="A6891" i="6"/>
  <c r="A6890" i="6"/>
  <c r="A6889" i="6"/>
  <c r="A6888" i="6"/>
  <c r="A6887" i="6"/>
  <c r="A6886" i="6"/>
  <c r="A6885" i="6"/>
  <c r="A6884" i="6"/>
  <c r="A6883" i="6"/>
  <c r="A6882" i="6"/>
  <c r="A6881" i="6"/>
  <c r="A6880" i="6"/>
  <c r="A6879" i="6"/>
  <c r="A6878" i="6"/>
  <c r="A6877" i="6"/>
  <c r="A6876" i="6"/>
  <c r="A6875" i="6"/>
  <c r="A6874" i="6"/>
  <c r="A6873" i="6"/>
  <c r="A6872" i="6"/>
  <c r="A6871" i="6"/>
  <c r="A6870" i="6"/>
  <c r="A6869" i="6"/>
  <c r="A6868" i="6"/>
  <c r="A6867" i="6"/>
  <c r="A6866" i="6"/>
  <c r="A6865" i="6"/>
  <c r="A6864" i="6"/>
  <c r="A6863" i="6"/>
  <c r="A6862" i="6"/>
  <c r="A6861" i="6"/>
  <c r="A6860" i="6"/>
  <c r="A6859" i="6"/>
  <c r="A6858" i="6"/>
  <c r="A6857" i="6"/>
  <c r="A6856" i="6"/>
  <c r="A6855" i="6"/>
  <c r="A6854" i="6"/>
  <c r="A6853" i="6"/>
  <c r="A6852" i="6"/>
  <c r="A6851" i="6"/>
  <c r="A6850" i="6"/>
  <c r="A6849" i="6"/>
  <c r="A6848" i="6"/>
  <c r="A6847" i="6"/>
  <c r="A6846" i="6"/>
  <c r="A6845" i="6"/>
  <c r="A6844" i="6"/>
  <c r="A6843" i="6"/>
  <c r="A6842" i="6"/>
  <c r="A6841" i="6"/>
  <c r="A6840" i="6"/>
  <c r="A6839" i="6"/>
  <c r="A6838" i="6"/>
  <c r="A6837" i="6"/>
  <c r="A6836" i="6"/>
  <c r="A6835" i="6"/>
  <c r="A6834" i="6"/>
  <c r="A6833" i="6"/>
  <c r="A6832" i="6"/>
  <c r="A6831" i="6"/>
  <c r="A6830" i="6"/>
  <c r="A6829" i="6"/>
  <c r="A6828" i="6"/>
  <c r="A6827" i="6"/>
  <c r="A6826" i="6"/>
  <c r="A6825" i="6"/>
  <c r="A6824" i="6"/>
  <c r="A6823" i="6"/>
  <c r="A6822" i="6"/>
  <c r="A6821" i="6"/>
  <c r="A6820" i="6"/>
  <c r="A6819" i="6"/>
  <c r="A6818" i="6"/>
  <c r="A6817" i="6"/>
  <c r="A6816" i="6"/>
  <c r="A6815" i="6"/>
  <c r="A6814" i="6"/>
  <c r="A6813" i="6"/>
  <c r="A6812" i="6"/>
  <c r="A6811" i="6"/>
  <c r="A6810" i="6"/>
  <c r="A6809" i="6"/>
  <c r="A6808" i="6"/>
  <c r="A6807" i="6"/>
  <c r="A6806" i="6"/>
  <c r="A6805" i="6"/>
  <c r="A6804" i="6"/>
  <c r="A6803" i="6"/>
  <c r="A6802" i="6"/>
  <c r="A6801" i="6"/>
  <c r="A6800" i="6"/>
  <c r="A6799" i="6"/>
  <c r="A6798" i="6"/>
  <c r="A6797" i="6"/>
  <c r="A6796" i="6"/>
  <c r="A6795" i="6"/>
  <c r="A6794" i="6"/>
  <c r="A6793" i="6"/>
  <c r="A6792" i="6"/>
  <c r="A6791" i="6"/>
  <c r="A6790" i="6"/>
  <c r="A6789" i="6"/>
  <c r="A6788" i="6"/>
  <c r="A6787" i="6"/>
  <c r="A6786" i="6"/>
  <c r="A6785" i="6"/>
  <c r="A6784" i="6"/>
  <c r="A6783" i="6"/>
  <c r="A6782" i="6"/>
  <c r="A6781" i="6"/>
  <c r="A6780" i="6"/>
  <c r="A6779" i="6"/>
  <c r="A6778" i="6"/>
  <c r="A6777" i="6"/>
  <c r="A6776" i="6"/>
  <c r="A6775" i="6"/>
  <c r="A6774" i="6"/>
  <c r="A6773" i="6"/>
  <c r="A6772" i="6"/>
  <c r="A6771" i="6"/>
  <c r="A6770" i="6"/>
  <c r="A6769" i="6"/>
  <c r="A6768" i="6"/>
  <c r="A6767" i="6"/>
  <c r="A6766" i="6"/>
  <c r="A6765" i="6"/>
  <c r="A6764" i="6"/>
  <c r="A6763" i="6"/>
  <c r="A6762" i="6"/>
  <c r="A6761" i="6"/>
  <c r="A6760" i="6"/>
  <c r="A6759" i="6"/>
  <c r="A6758" i="6"/>
  <c r="A6757" i="6"/>
  <c r="A6756" i="6"/>
  <c r="A6755" i="6"/>
  <c r="A6754" i="6"/>
  <c r="A6753" i="6"/>
  <c r="A6752" i="6"/>
  <c r="A6751" i="6"/>
  <c r="A6750" i="6"/>
  <c r="A6749" i="6"/>
  <c r="A6748" i="6"/>
  <c r="A6747" i="6"/>
  <c r="A6746" i="6"/>
  <c r="A6745" i="6"/>
  <c r="A6744" i="6"/>
  <c r="A6743" i="6"/>
  <c r="A6742" i="6"/>
  <c r="A6741" i="6"/>
  <c r="A6740" i="6"/>
  <c r="A6739" i="6"/>
  <c r="A6738" i="6"/>
  <c r="A6737" i="6"/>
  <c r="A6736" i="6"/>
  <c r="A6735" i="6"/>
  <c r="A6734" i="6"/>
  <c r="A6733" i="6"/>
  <c r="A6732" i="6"/>
  <c r="A6731" i="6"/>
  <c r="A6730" i="6"/>
  <c r="A6729" i="6"/>
  <c r="A6728" i="6"/>
  <c r="A6727" i="6"/>
  <c r="A6726" i="6"/>
  <c r="A6725" i="6"/>
  <c r="A6724" i="6"/>
  <c r="A6723" i="6"/>
  <c r="A6722" i="6"/>
  <c r="A6721" i="6"/>
  <c r="A6720" i="6"/>
  <c r="A6719" i="6"/>
  <c r="A6718" i="6"/>
  <c r="A6717" i="6"/>
  <c r="A6716" i="6"/>
  <c r="A6715" i="6"/>
  <c r="A6714" i="6"/>
  <c r="A6713" i="6"/>
  <c r="A6712" i="6"/>
  <c r="A6711" i="6"/>
  <c r="A6710" i="6"/>
  <c r="A6709" i="6"/>
  <c r="A6708" i="6"/>
  <c r="A6707" i="6"/>
  <c r="A6706" i="6"/>
  <c r="A6705" i="6"/>
  <c r="A6704" i="6"/>
  <c r="A6703" i="6"/>
  <c r="A6702" i="6"/>
  <c r="A6701" i="6"/>
  <c r="A6700" i="6"/>
  <c r="A6699" i="6"/>
  <c r="A6698" i="6"/>
  <c r="A6697" i="6"/>
  <c r="A6696" i="6"/>
  <c r="A6695" i="6"/>
  <c r="A6694" i="6"/>
  <c r="A6693" i="6"/>
  <c r="A6692" i="6"/>
  <c r="A6691" i="6"/>
  <c r="A6690" i="6"/>
  <c r="A6689" i="6"/>
  <c r="A6688" i="6"/>
  <c r="A6687" i="6"/>
  <c r="A6686" i="6"/>
  <c r="A6685" i="6"/>
  <c r="A6684" i="6"/>
  <c r="A6683" i="6"/>
  <c r="A6682" i="6"/>
  <c r="A6681" i="6"/>
  <c r="A6680" i="6"/>
  <c r="A6679" i="6"/>
  <c r="A6678" i="6"/>
  <c r="A6677" i="6"/>
  <c r="A6676" i="6"/>
  <c r="A6675" i="6"/>
  <c r="A6674" i="6"/>
  <c r="A6673" i="6"/>
  <c r="A6672" i="6"/>
  <c r="A6671" i="6"/>
  <c r="A6670" i="6"/>
  <c r="A6669" i="6"/>
  <c r="A6668" i="6"/>
  <c r="A6667" i="6"/>
  <c r="A6666" i="6"/>
  <c r="A6665" i="6"/>
  <c r="A6664" i="6"/>
  <c r="A6663" i="6"/>
  <c r="A6662" i="6"/>
  <c r="A6661" i="6"/>
  <c r="A6660" i="6"/>
  <c r="A6659" i="6"/>
  <c r="A6658" i="6"/>
  <c r="A6657" i="6"/>
  <c r="A6656" i="6"/>
  <c r="A6655" i="6"/>
  <c r="A6654" i="6"/>
  <c r="A6653" i="6"/>
  <c r="A6652" i="6"/>
  <c r="A6651" i="6"/>
  <c r="A6650" i="6"/>
  <c r="A6649" i="6"/>
  <c r="A6648" i="6"/>
  <c r="A6647" i="6"/>
  <c r="A6646" i="6"/>
  <c r="A6645" i="6"/>
  <c r="A6644" i="6"/>
  <c r="A6643" i="6"/>
  <c r="A6642" i="6"/>
  <c r="A6641" i="6"/>
  <c r="A6640" i="6"/>
  <c r="A6639" i="6"/>
  <c r="A6638" i="6"/>
  <c r="A6637" i="6"/>
  <c r="A6636" i="6"/>
  <c r="A6635" i="6"/>
  <c r="A6634" i="6"/>
  <c r="A6633" i="6"/>
  <c r="A6632" i="6"/>
  <c r="A6631" i="6"/>
  <c r="A6630" i="6"/>
  <c r="A6629" i="6"/>
  <c r="A6628" i="6"/>
  <c r="A6627" i="6"/>
  <c r="A6626" i="6"/>
  <c r="A6625" i="6"/>
  <c r="A6624" i="6"/>
  <c r="A6623" i="6"/>
  <c r="A6622" i="6"/>
  <c r="A6621" i="6"/>
  <c r="A6620" i="6"/>
  <c r="A6619" i="6"/>
  <c r="A6618" i="6"/>
  <c r="A6617" i="6"/>
  <c r="A6616" i="6"/>
  <c r="A6615" i="6"/>
  <c r="A6614" i="6"/>
  <c r="A6613" i="6"/>
  <c r="A6612" i="6"/>
  <c r="A6611" i="6"/>
  <c r="A6610" i="6"/>
  <c r="A6609" i="6"/>
  <c r="A6608" i="6"/>
  <c r="A6607" i="6"/>
  <c r="A6606" i="6"/>
  <c r="A6605" i="6"/>
  <c r="A6604" i="6"/>
  <c r="A6603" i="6"/>
  <c r="A6602" i="6"/>
  <c r="A6601" i="6"/>
  <c r="A6600" i="6"/>
  <c r="A6599" i="6"/>
  <c r="A6598" i="6"/>
  <c r="A6597" i="6"/>
  <c r="A6596" i="6"/>
  <c r="A6595" i="6"/>
  <c r="A6594" i="6"/>
  <c r="A6593" i="6"/>
  <c r="A6592" i="6"/>
  <c r="A6591" i="6"/>
  <c r="A6590" i="6"/>
  <c r="A6589" i="6"/>
  <c r="A6588" i="6"/>
  <c r="A6587" i="6"/>
  <c r="A6586" i="6"/>
  <c r="A6585" i="6"/>
  <c r="A6584" i="6"/>
  <c r="A6583" i="6"/>
  <c r="A6582" i="6"/>
  <c r="A6581" i="6"/>
  <c r="A6580" i="6"/>
  <c r="A6579" i="6"/>
  <c r="A6578" i="6"/>
  <c r="A6577" i="6"/>
  <c r="A6576" i="6"/>
  <c r="A6575" i="6"/>
  <c r="A6574" i="6"/>
  <c r="A6573" i="6"/>
  <c r="A6572" i="6"/>
  <c r="A6571" i="6"/>
  <c r="A6570" i="6"/>
  <c r="A6569" i="6"/>
  <c r="A6568" i="6"/>
  <c r="A6567" i="6"/>
  <c r="A6566" i="6"/>
  <c r="A6565" i="6"/>
  <c r="A6564" i="6"/>
  <c r="A6563" i="6"/>
  <c r="A6562" i="6"/>
  <c r="A6561" i="6"/>
  <c r="A6560" i="6"/>
  <c r="A6559" i="6"/>
  <c r="A6558" i="6"/>
  <c r="A6557" i="6"/>
  <c r="A6556" i="6"/>
  <c r="A6555" i="6"/>
  <c r="A6554" i="6"/>
  <c r="A6553" i="6"/>
  <c r="A6552" i="6"/>
  <c r="A6551" i="6"/>
  <c r="A6550" i="6"/>
  <c r="A6549" i="6"/>
  <c r="A6548" i="6"/>
  <c r="A6547" i="6"/>
  <c r="A6546" i="6"/>
  <c r="A6545" i="6"/>
  <c r="A6544" i="6"/>
  <c r="A6543" i="6"/>
  <c r="A6542" i="6"/>
  <c r="A6541" i="6"/>
  <c r="A6540" i="6"/>
  <c r="A6539" i="6"/>
  <c r="A6538" i="6"/>
  <c r="A6537" i="6"/>
  <c r="A6536" i="6"/>
  <c r="A6535" i="6"/>
  <c r="A6534" i="6"/>
  <c r="A6533" i="6"/>
  <c r="A6532" i="6"/>
  <c r="A6531" i="6"/>
  <c r="A6530" i="6"/>
  <c r="A6529" i="6"/>
  <c r="A6528" i="6"/>
  <c r="A6527" i="6"/>
  <c r="A6526" i="6"/>
  <c r="A6525" i="6"/>
  <c r="A6524" i="6"/>
  <c r="A6523" i="6"/>
  <c r="A6522" i="6"/>
  <c r="A6521" i="6"/>
  <c r="A6520" i="6"/>
  <c r="A6519" i="6"/>
  <c r="A6518" i="6"/>
  <c r="A6517" i="6"/>
  <c r="A6516" i="6"/>
  <c r="A6515" i="6"/>
  <c r="A6514" i="6"/>
  <c r="A6513" i="6"/>
  <c r="A6512" i="6"/>
  <c r="A6511" i="6"/>
  <c r="A6510" i="6"/>
  <c r="A6509" i="6"/>
  <c r="A6508" i="6"/>
  <c r="A6507" i="6"/>
  <c r="A6506" i="6"/>
  <c r="A6505" i="6"/>
  <c r="A6504" i="6"/>
  <c r="A6503" i="6"/>
  <c r="A6502" i="6"/>
  <c r="A6501" i="6"/>
  <c r="A6500" i="6"/>
  <c r="A6499" i="6"/>
  <c r="A6498" i="6"/>
  <c r="A6497" i="6"/>
  <c r="A6496" i="6"/>
  <c r="A6495" i="6"/>
  <c r="A6494" i="6"/>
  <c r="A6493" i="6"/>
  <c r="A6492" i="6"/>
  <c r="A6491" i="6"/>
  <c r="A6490" i="6"/>
  <c r="A6489" i="6"/>
  <c r="A6488" i="6"/>
  <c r="A6487" i="6"/>
  <c r="A6486" i="6"/>
  <c r="A6485" i="6"/>
  <c r="A6484" i="6"/>
  <c r="A6483" i="6"/>
  <c r="A6482" i="6"/>
  <c r="A6481" i="6"/>
  <c r="A6480" i="6"/>
  <c r="A6479" i="6"/>
  <c r="A6478" i="6"/>
  <c r="A6477" i="6"/>
  <c r="A6476" i="6"/>
  <c r="A6475" i="6"/>
  <c r="A6474" i="6"/>
  <c r="A6473" i="6"/>
  <c r="A6472" i="6"/>
  <c r="A6471" i="6"/>
  <c r="A6470" i="6"/>
  <c r="A6469" i="6"/>
  <c r="A6468" i="6"/>
  <c r="A6467" i="6"/>
  <c r="A6466" i="6"/>
  <c r="A6465" i="6"/>
  <c r="A6464" i="6"/>
  <c r="A6463" i="6"/>
  <c r="A6462" i="6"/>
  <c r="A6461" i="6"/>
  <c r="A6460" i="6"/>
  <c r="A6459" i="6"/>
  <c r="A6458" i="6"/>
  <c r="A6457" i="6"/>
  <c r="A6456" i="6"/>
  <c r="A6455" i="6"/>
  <c r="A6454" i="6"/>
  <c r="A6453" i="6"/>
  <c r="A6452" i="6"/>
  <c r="A6451" i="6"/>
  <c r="A6450" i="6"/>
  <c r="A6449" i="6"/>
  <c r="A6448" i="6"/>
  <c r="A6447" i="6"/>
  <c r="A6446" i="6"/>
  <c r="A6445" i="6"/>
  <c r="A6444" i="6"/>
  <c r="A6443" i="6"/>
  <c r="A6442" i="6"/>
  <c r="A6441" i="6"/>
  <c r="A6440" i="6"/>
  <c r="A6439" i="6"/>
  <c r="A6438" i="6"/>
  <c r="A6437" i="6"/>
  <c r="A6436" i="6"/>
  <c r="A6435" i="6"/>
  <c r="A6434" i="6"/>
  <c r="A6433" i="6"/>
  <c r="A6432" i="6"/>
  <c r="A6431" i="6"/>
  <c r="A6430" i="6"/>
  <c r="A6429" i="6"/>
  <c r="A6428" i="6"/>
  <c r="A6427" i="6"/>
  <c r="A6426" i="6"/>
  <c r="A6425" i="6"/>
  <c r="A6424" i="6"/>
  <c r="A6423" i="6"/>
  <c r="A6422" i="6"/>
  <c r="A6421" i="6"/>
  <c r="A6420" i="6"/>
  <c r="A6419" i="6"/>
  <c r="A6418" i="6"/>
  <c r="A6417" i="6"/>
  <c r="A6416" i="6"/>
  <c r="A6415" i="6"/>
  <c r="A6414" i="6"/>
  <c r="A6413" i="6"/>
  <c r="A6412" i="6"/>
  <c r="A6411" i="6"/>
  <c r="A6410" i="6"/>
  <c r="A6409" i="6"/>
  <c r="A6408" i="6"/>
  <c r="A6407" i="6"/>
  <c r="A6406" i="6"/>
  <c r="A6405" i="6"/>
  <c r="A6404" i="6"/>
  <c r="A6403" i="6"/>
  <c r="A6402" i="6"/>
  <c r="A6401" i="6"/>
  <c r="A6400" i="6"/>
  <c r="A6399" i="6"/>
  <c r="A6398" i="6"/>
  <c r="A6397" i="6"/>
  <c r="A6396" i="6"/>
  <c r="A6395" i="6"/>
  <c r="A6394" i="6"/>
  <c r="A6393" i="6"/>
  <c r="A6392" i="6"/>
  <c r="A6391" i="6"/>
  <c r="A6390" i="6"/>
  <c r="A6389" i="6"/>
  <c r="A6388" i="6"/>
  <c r="A6387" i="6"/>
  <c r="A6386" i="6"/>
  <c r="A6385" i="6"/>
  <c r="A6384" i="6"/>
  <c r="A6383" i="6"/>
  <c r="A6382" i="6"/>
  <c r="A6381" i="6"/>
  <c r="A6380" i="6"/>
  <c r="A6379" i="6"/>
  <c r="A6378" i="6"/>
  <c r="A6377" i="6"/>
  <c r="A6376" i="6"/>
  <c r="A6375" i="6"/>
  <c r="A6374" i="6"/>
  <c r="A6373" i="6"/>
  <c r="A6372" i="6"/>
  <c r="A6371" i="6"/>
  <c r="A6370" i="6"/>
  <c r="A6369" i="6"/>
  <c r="A6368" i="6"/>
  <c r="A6367" i="6"/>
  <c r="A6366" i="6"/>
  <c r="A6365" i="6"/>
  <c r="A6364" i="6"/>
  <c r="A6363" i="6"/>
  <c r="A6362" i="6"/>
  <c r="A6361" i="6"/>
  <c r="A6360" i="6"/>
  <c r="A6359" i="6"/>
  <c r="A6358" i="6"/>
  <c r="A6357" i="6"/>
  <c r="A6356" i="6"/>
  <c r="A6355" i="6"/>
  <c r="A6354" i="6"/>
  <c r="A6353" i="6"/>
  <c r="A6352" i="6"/>
  <c r="A6351" i="6"/>
  <c r="A6350" i="6"/>
  <c r="A6349" i="6"/>
  <c r="A6348" i="6"/>
  <c r="A6347" i="6"/>
  <c r="A6346" i="6"/>
  <c r="A6345" i="6"/>
  <c r="A6344" i="6"/>
  <c r="A6343" i="6"/>
  <c r="A6342" i="6"/>
  <c r="A6341" i="6"/>
  <c r="A6340" i="6"/>
  <c r="A6339" i="6"/>
  <c r="A6338" i="6"/>
  <c r="A6337" i="6"/>
  <c r="A6336" i="6"/>
  <c r="A6335" i="6"/>
  <c r="A6334" i="6"/>
  <c r="A6333" i="6"/>
  <c r="A6332" i="6"/>
  <c r="A6331" i="6"/>
  <c r="A6330" i="6"/>
  <c r="A6329" i="6"/>
  <c r="A6328" i="6"/>
  <c r="A6327" i="6"/>
  <c r="A6326" i="6"/>
  <c r="A6325" i="6"/>
  <c r="A6324" i="6"/>
  <c r="A6323" i="6"/>
  <c r="A6322" i="6"/>
  <c r="A6321" i="6"/>
  <c r="A6320" i="6"/>
  <c r="A6319" i="6"/>
  <c r="A6318" i="6"/>
  <c r="A6317" i="6"/>
  <c r="A6316" i="6"/>
  <c r="A6315" i="6"/>
  <c r="A6314" i="6"/>
  <c r="A6313" i="6"/>
  <c r="A6312" i="6"/>
  <c r="A6311" i="6"/>
  <c r="A6310" i="6"/>
  <c r="A6309" i="6"/>
  <c r="A6308" i="6"/>
  <c r="A6307" i="6"/>
  <c r="A6306" i="6"/>
  <c r="A6305" i="6"/>
  <c r="A6304" i="6"/>
  <c r="A6303" i="6"/>
  <c r="A6302" i="6"/>
  <c r="A6301" i="6"/>
  <c r="A6300" i="6"/>
  <c r="A6299" i="6"/>
  <c r="A6298" i="6"/>
  <c r="A6297" i="6"/>
  <c r="A6296" i="6"/>
  <c r="A6295" i="6"/>
  <c r="A6294" i="6"/>
  <c r="A6293" i="6"/>
  <c r="A6292" i="6"/>
  <c r="A6291" i="6"/>
  <c r="A6290" i="6"/>
  <c r="A6289" i="6"/>
  <c r="A6288" i="6"/>
  <c r="A6287" i="6"/>
  <c r="A6286" i="6"/>
  <c r="A6285" i="6"/>
  <c r="A6284" i="6"/>
  <c r="A6283" i="6"/>
  <c r="A6282" i="6"/>
  <c r="A6281" i="6"/>
  <c r="A6280" i="6"/>
  <c r="A6279" i="6"/>
  <c r="A6278" i="6"/>
  <c r="A6277" i="6"/>
  <c r="A6276" i="6"/>
  <c r="A6275" i="6"/>
  <c r="A6274" i="6"/>
  <c r="A6273" i="6"/>
  <c r="A6272" i="6"/>
  <c r="A6271" i="6"/>
  <c r="A6270" i="6"/>
  <c r="A6269" i="6"/>
  <c r="A6268" i="6"/>
  <c r="A6267" i="6"/>
  <c r="A6266" i="6"/>
  <c r="A6265" i="6"/>
  <c r="A6264" i="6"/>
  <c r="A6263" i="6"/>
  <c r="A6262" i="6"/>
  <c r="A6261" i="6"/>
  <c r="A6260" i="6"/>
  <c r="A6259" i="6"/>
  <c r="A6258" i="6"/>
  <c r="A6257" i="6"/>
  <c r="A6256" i="6"/>
  <c r="A6255" i="6"/>
  <c r="A6254" i="6"/>
  <c r="A6253" i="6"/>
  <c r="A6252" i="6"/>
  <c r="A6251" i="6"/>
  <c r="A6250" i="6"/>
  <c r="A6249" i="6"/>
  <c r="A6248" i="6"/>
  <c r="A6247" i="6"/>
  <c r="A6246" i="6"/>
  <c r="A6245" i="6"/>
  <c r="A6244" i="6"/>
  <c r="A6243" i="6"/>
  <c r="A6242" i="6"/>
  <c r="A6241" i="6"/>
  <c r="A6240" i="6"/>
  <c r="A6239" i="6"/>
  <c r="A6238" i="6"/>
  <c r="A6237" i="6"/>
  <c r="A6236" i="6"/>
  <c r="A6235" i="6"/>
  <c r="A6234" i="6"/>
  <c r="A6233" i="6"/>
  <c r="A6232" i="6"/>
  <c r="A6231" i="6"/>
  <c r="A6230" i="6"/>
  <c r="A6229" i="6"/>
  <c r="A6228" i="6"/>
  <c r="A6227" i="6"/>
  <c r="A6226" i="6"/>
  <c r="A6225" i="6"/>
  <c r="A6224" i="6"/>
  <c r="A6223" i="6"/>
  <c r="A6222" i="6"/>
  <c r="A6221" i="6"/>
  <c r="A6220" i="6"/>
  <c r="A6219" i="6"/>
  <c r="A6218" i="6"/>
  <c r="A6217" i="6"/>
  <c r="A6216" i="6"/>
  <c r="A6215" i="6"/>
  <c r="A6214" i="6"/>
  <c r="A6213" i="6"/>
  <c r="A6212" i="6"/>
  <c r="A6211" i="6"/>
  <c r="A6210" i="6"/>
  <c r="A6209" i="6"/>
  <c r="A6208" i="6"/>
  <c r="A6207" i="6"/>
  <c r="A6206" i="6"/>
  <c r="A6205" i="6"/>
  <c r="A6204" i="6"/>
  <c r="A6203" i="6"/>
  <c r="A6202" i="6"/>
  <c r="A6201" i="6"/>
  <c r="A6200" i="6"/>
  <c r="A6199" i="6"/>
  <c r="A6198" i="6"/>
  <c r="A6197" i="6"/>
  <c r="A6196" i="6"/>
  <c r="A6195" i="6"/>
  <c r="A6194" i="6"/>
  <c r="A6193" i="6"/>
  <c r="A6192" i="6"/>
  <c r="A6191" i="6"/>
  <c r="A6190" i="6"/>
  <c r="A6189" i="6"/>
  <c r="A6188" i="6"/>
  <c r="A6187" i="6"/>
  <c r="A6186" i="6"/>
  <c r="A6185" i="6"/>
  <c r="A6184" i="6"/>
  <c r="A6183" i="6"/>
  <c r="A6182" i="6"/>
  <c r="A6181" i="6"/>
  <c r="A6180" i="6"/>
  <c r="A6179" i="6"/>
  <c r="A6178" i="6"/>
  <c r="A6177" i="6"/>
  <c r="A6176" i="6"/>
  <c r="A6175" i="6"/>
  <c r="A6174" i="6"/>
  <c r="A6173" i="6"/>
  <c r="A6172" i="6"/>
  <c r="A6171" i="6"/>
  <c r="A6170" i="6"/>
  <c r="A6169" i="6"/>
  <c r="A6168" i="6"/>
  <c r="A6167" i="6"/>
  <c r="A6166" i="6"/>
  <c r="A6165" i="6"/>
  <c r="A6164" i="6"/>
  <c r="A6163" i="6"/>
  <c r="A6162" i="6"/>
  <c r="A6161" i="6"/>
  <c r="A6160" i="6"/>
  <c r="A6159" i="6"/>
  <c r="A6158" i="6"/>
  <c r="A6157" i="6"/>
  <c r="A6156" i="6"/>
  <c r="A6155" i="6"/>
  <c r="A6154" i="6"/>
  <c r="A6153" i="6"/>
  <c r="A6152" i="6"/>
  <c r="A6151" i="6"/>
  <c r="A6150" i="6"/>
  <c r="A6149" i="6"/>
  <c r="A6148" i="6"/>
  <c r="A6147" i="6"/>
  <c r="A6146" i="6"/>
  <c r="A6145" i="6"/>
  <c r="A6144" i="6"/>
  <c r="A6143" i="6"/>
  <c r="A6142" i="6"/>
  <c r="A6141" i="6"/>
  <c r="A6140" i="6"/>
  <c r="A6139" i="6"/>
  <c r="A6138" i="6"/>
  <c r="A6137" i="6"/>
  <c r="A6136" i="6"/>
  <c r="A6135" i="6"/>
  <c r="A6134" i="6"/>
  <c r="A6133" i="6"/>
  <c r="A6132" i="6"/>
  <c r="A6131" i="6"/>
  <c r="A6130" i="6"/>
  <c r="A6129" i="6"/>
  <c r="A6128" i="6"/>
  <c r="A6127" i="6"/>
  <c r="A6126" i="6"/>
  <c r="A6125" i="6"/>
  <c r="A6124" i="6"/>
  <c r="A6123" i="6"/>
  <c r="A6122" i="6"/>
  <c r="A6121" i="6"/>
  <c r="A6120" i="6"/>
  <c r="A6119" i="6"/>
  <c r="A6118" i="6"/>
  <c r="A6117" i="6"/>
  <c r="A6116" i="6"/>
  <c r="A6115" i="6"/>
  <c r="A6114" i="6"/>
  <c r="A6113" i="6"/>
  <c r="A6112" i="6"/>
  <c r="A6111" i="6"/>
  <c r="A6110" i="6"/>
  <c r="A6109" i="6"/>
  <c r="A6108" i="6"/>
  <c r="A6107" i="6"/>
  <c r="A6106" i="6"/>
  <c r="A6105" i="6"/>
  <c r="A6104" i="6"/>
  <c r="A6103" i="6"/>
  <c r="A6102" i="6"/>
  <c r="A6101" i="6"/>
  <c r="A6100" i="6"/>
  <c r="A6099" i="6"/>
  <c r="A6098" i="6"/>
  <c r="A6097" i="6"/>
  <c r="A6096" i="6"/>
  <c r="A6095" i="6"/>
  <c r="A6094" i="6"/>
  <c r="A6093" i="6"/>
  <c r="A6092" i="6"/>
  <c r="A6091" i="6"/>
  <c r="A6090" i="6"/>
  <c r="A6089" i="6"/>
  <c r="A6088" i="6"/>
  <c r="A6087" i="6"/>
  <c r="A6086" i="6"/>
  <c r="A6085" i="6"/>
  <c r="A6084" i="6"/>
  <c r="A6083" i="6"/>
  <c r="A6082" i="6"/>
  <c r="A6081" i="6"/>
  <c r="A6080" i="6"/>
  <c r="A6079" i="6"/>
  <c r="A6078" i="6"/>
  <c r="A6077" i="6"/>
  <c r="A6076" i="6"/>
  <c r="A6075" i="6"/>
  <c r="A6074" i="6"/>
  <c r="A6073" i="6"/>
  <c r="A6072" i="6"/>
  <c r="A6071" i="6"/>
  <c r="A6070" i="6"/>
  <c r="A6069" i="6"/>
  <c r="A6068" i="6"/>
  <c r="A6067" i="6"/>
  <c r="A6066" i="6"/>
  <c r="A6065" i="6"/>
  <c r="A6064" i="6"/>
  <c r="A6063" i="6"/>
  <c r="A6062" i="6"/>
  <c r="A6061" i="6"/>
  <c r="A6060" i="6"/>
  <c r="A6059" i="6"/>
  <c r="A6058" i="6"/>
  <c r="A6057" i="6"/>
  <c r="A6056" i="6"/>
  <c r="A6055" i="6"/>
  <c r="A6054" i="6"/>
  <c r="A6053" i="6"/>
  <c r="A6052" i="6"/>
  <c r="A6051" i="6"/>
  <c r="A6050" i="6"/>
  <c r="A6049" i="6"/>
  <c r="A6048" i="6"/>
  <c r="A6047" i="6"/>
  <c r="A6046" i="6"/>
  <c r="A6045" i="6"/>
  <c r="A6044" i="6"/>
  <c r="A6043" i="6"/>
  <c r="A6042" i="6"/>
  <c r="A6041" i="6"/>
  <c r="A6040" i="6"/>
  <c r="A6039" i="6"/>
  <c r="A6038" i="6"/>
  <c r="A6037" i="6"/>
  <c r="A6036" i="6"/>
  <c r="A6035" i="6"/>
  <c r="A6034" i="6"/>
  <c r="A6033" i="6"/>
  <c r="A6032" i="6"/>
  <c r="A6031" i="6"/>
  <c r="A6030" i="6"/>
  <c r="A6029" i="6"/>
  <c r="A6028" i="6"/>
  <c r="A6027" i="6"/>
  <c r="A6026" i="6"/>
  <c r="A6025" i="6"/>
  <c r="A6024" i="6"/>
  <c r="A6023" i="6"/>
  <c r="A6022" i="6"/>
  <c r="A6021" i="6"/>
  <c r="A6020" i="6"/>
  <c r="A6019" i="6"/>
  <c r="A6018" i="6"/>
  <c r="A6017" i="6"/>
  <c r="A6016" i="6"/>
  <c r="A6015" i="6"/>
  <c r="A6014" i="6"/>
  <c r="A6013" i="6"/>
  <c r="A6012" i="6"/>
  <c r="A6011" i="6"/>
  <c r="A6010" i="6"/>
  <c r="A6009" i="6"/>
  <c r="A6008" i="6"/>
  <c r="A6007" i="6"/>
  <c r="A6006" i="6"/>
  <c r="A6005" i="6"/>
  <c r="A6004" i="6"/>
  <c r="A6003" i="6"/>
  <c r="A6002" i="6"/>
  <c r="A6001" i="6"/>
  <c r="A6000" i="6"/>
  <c r="A5999" i="6"/>
  <c r="A5998" i="6"/>
  <c r="A5997" i="6"/>
  <c r="A5996" i="6"/>
  <c r="A5995" i="6"/>
  <c r="A5994" i="6"/>
  <c r="A5993" i="6"/>
  <c r="A5992" i="6"/>
  <c r="A5991" i="6"/>
  <c r="A5990" i="6"/>
  <c r="A5989" i="6"/>
  <c r="A5988" i="6"/>
  <c r="A5987" i="6"/>
  <c r="A5986" i="6"/>
  <c r="A5985" i="6"/>
  <c r="A5984" i="6"/>
  <c r="A5983" i="6"/>
  <c r="A5982" i="6"/>
  <c r="A5981" i="6"/>
  <c r="A5980" i="6"/>
  <c r="A5979" i="6"/>
  <c r="A5978" i="6"/>
  <c r="A5977" i="6"/>
  <c r="A5976" i="6"/>
  <c r="A5975" i="6"/>
  <c r="A5974" i="6"/>
  <c r="A5973" i="6"/>
  <c r="A5972" i="6"/>
  <c r="A5971" i="6"/>
  <c r="A5970" i="6"/>
  <c r="A5969" i="6"/>
  <c r="A5968" i="6"/>
  <c r="A5967" i="6"/>
  <c r="A5966" i="6"/>
  <c r="A5965" i="6"/>
  <c r="A5964" i="6"/>
  <c r="A5963" i="6"/>
  <c r="A5962" i="6"/>
  <c r="A5961" i="6"/>
  <c r="A5960" i="6"/>
  <c r="A5959" i="6"/>
  <c r="A5958" i="6"/>
  <c r="A5957" i="6"/>
  <c r="A5956" i="6"/>
  <c r="A5955" i="6"/>
  <c r="A5954" i="6"/>
  <c r="A5953" i="6"/>
  <c r="A5952" i="6"/>
  <c r="A5951" i="6"/>
  <c r="A5950" i="6"/>
  <c r="A5949" i="6"/>
  <c r="A5948" i="6"/>
  <c r="A5947" i="6"/>
  <c r="A5946" i="6"/>
  <c r="A5945" i="6"/>
  <c r="A5944" i="6"/>
  <c r="A5943" i="6"/>
  <c r="A5942" i="6"/>
  <c r="A5941" i="6"/>
  <c r="A5940" i="6"/>
  <c r="A5939" i="6"/>
  <c r="A5938" i="6"/>
  <c r="A5937" i="6"/>
  <c r="A5936" i="6"/>
  <c r="A5935" i="6"/>
  <c r="A5934" i="6"/>
  <c r="A5933" i="6"/>
  <c r="A5932" i="6"/>
  <c r="A5931" i="6"/>
  <c r="A5930" i="6"/>
  <c r="A5929" i="6"/>
  <c r="A5928" i="6"/>
  <c r="A5927" i="6"/>
  <c r="A5926" i="6"/>
  <c r="A5925" i="6"/>
  <c r="A5924" i="6"/>
  <c r="A5923" i="6"/>
  <c r="A5922" i="6"/>
  <c r="A5921" i="6"/>
  <c r="A5920" i="6"/>
  <c r="A5919" i="6"/>
  <c r="A5918" i="6"/>
  <c r="A5917" i="6"/>
  <c r="A5916" i="6"/>
  <c r="A5915" i="6"/>
  <c r="A5914" i="6"/>
  <c r="A5913" i="6"/>
  <c r="A5912" i="6"/>
  <c r="A5911" i="6"/>
  <c r="A5910" i="6"/>
  <c r="A5909" i="6"/>
  <c r="A5908" i="6"/>
  <c r="A5907" i="6"/>
  <c r="A5906" i="6"/>
  <c r="A5905" i="6"/>
  <c r="A5904" i="6"/>
  <c r="A5903" i="6"/>
  <c r="A5902" i="6"/>
  <c r="A5901" i="6"/>
  <c r="A5900" i="6"/>
  <c r="A5899" i="6"/>
  <c r="A5898" i="6"/>
  <c r="A5897" i="6"/>
  <c r="A5896" i="6"/>
  <c r="A5895" i="6"/>
  <c r="A5894" i="6"/>
  <c r="A5893" i="6"/>
  <c r="A5892" i="6"/>
  <c r="A5891" i="6"/>
  <c r="A5890" i="6"/>
  <c r="A5889" i="6"/>
  <c r="A5888" i="6"/>
  <c r="A5887" i="6"/>
  <c r="A5886" i="6"/>
  <c r="A5885" i="6"/>
  <c r="A5884" i="6"/>
  <c r="A5883" i="6"/>
  <c r="A5882" i="6"/>
  <c r="A5881" i="6"/>
  <c r="A5880" i="6"/>
  <c r="A5879" i="6"/>
  <c r="A5878" i="6"/>
  <c r="A5877" i="6"/>
  <c r="A5876" i="6"/>
  <c r="A5875" i="6"/>
  <c r="A5874" i="6"/>
  <c r="A5873" i="6"/>
  <c r="A5872" i="6"/>
  <c r="A5871" i="6"/>
  <c r="A5870" i="6"/>
  <c r="A5869" i="6"/>
  <c r="A5868" i="6"/>
  <c r="A5867" i="6"/>
  <c r="A5866" i="6"/>
  <c r="A5865" i="6"/>
  <c r="A5864" i="6"/>
  <c r="A5863" i="6"/>
  <c r="A5862" i="6"/>
  <c r="A5861" i="6"/>
  <c r="A5860" i="6"/>
  <c r="A5859" i="6"/>
  <c r="A5858" i="6"/>
  <c r="A5857" i="6"/>
  <c r="A5856" i="6"/>
  <c r="A5855" i="6"/>
  <c r="A5854" i="6"/>
  <c r="A5853" i="6"/>
  <c r="A5852" i="6"/>
  <c r="A5851" i="6"/>
  <c r="A5850" i="6"/>
  <c r="A5849" i="6"/>
  <c r="A5848" i="6"/>
  <c r="A5847" i="6"/>
  <c r="A5846" i="6"/>
  <c r="A5845" i="6"/>
  <c r="A5844" i="6"/>
  <c r="A5843" i="6"/>
  <c r="A5842" i="6"/>
  <c r="A5841" i="6"/>
  <c r="A5840" i="6"/>
  <c r="A5839" i="6"/>
  <c r="A5838" i="6"/>
  <c r="A5837" i="6"/>
  <c r="A5836" i="6"/>
  <c r="A5835" i="6"/>
  <c r="A5834" i="6"/>
  <c r="A5833" i="6"/>
  <c r="A5832" i="6"/>
  <c r="A5831" i="6"/>
  <c r="A5830" i="6"/>
  <c r="A5829" i="6"/>
  <c r="A5828" i="6"/>
  <c r="A5827" i="6"/>
  <c r="A5826" i="6"/>
  <c r="A5825" i="6"/>
  <c r="A5824" i="6"/>
  <c r="A5823" i="6"/>
  <c r="A5822" i="6"/>
  <c r="A5821" i="6"/>
  <c r="A5820" i="6"/>
  <c r="A5819" i="6"/>
  <c r="A5818" i="6"/>
  <c r="A5817" i="6"/>
  <c r="A5816" i="6"/>
  <c r="A5815" i="6"/>
  <c r="A5814" i="6"/>
  <c r="A5813" i="6"/>
  <c r="A5812" i="6"/>
  <c r="A5811" i="6"/>
  <c r="A5810" i="6"/>
  <c r="A5809" i="6"/>
  <c r="A5808" i="6"/>
  <c r="A5807" i="6"/>
  <c r="A5806" i="6"/>
  <c r="A5805" i="6"/>
  <c r="A5804" i="6"/>
  <c r="A5803" i="6"/>
  <c r="A5802" i="6"/>
  <c r="A5801" i="6"/>
  <c r="A5800" i="6"/>
  <c r="A5799" i="6"/>
  <c r="A5798" i="6"/>
  <c r="A5797" i="6"/>
  <c r="A5796" i="6"/>
  <c r="A5795" i="6"/>
  <c r="A5794" i="6"/>
  <c r="A5793" i="6"/>
  <c r="A5792" i="6"/>
  <c r="A5791" i="6"/>
  <c r="A5790" i="6"/>
  <c r="A5789" i="6"/>
  <c r="A5788" i="6"/>
  <c r="A5787" i="6"/>
  <c r="A5786" i="6"/>
  <c r="A5785" i="6"/>
  <c r="A5784" i="6"/>
  <c r="A5783" i="6"/>
  <c r="A5782" i="6"/>
  <c r="A5781" i="6"/>
  <c r="A5780" i="6"/>
  <c r="A5779" i="6"/>
  <c r="A5778" i="6"/>
  <c r="A5777" i="6"/>
  <c r="A5776" i="6"/>
  <c r="A5775" i="6"/>
  <c r="A5774" i="6"/>
  <c r="A5773" i="6"/>
  <c r="A5772" i="6"/>
  <c r="A5771" i="6"/>
  <c r="A5770" i="6"/>
  <c r="A5769" i="6"/>
  <c r="A5768" i="6"/>
  <c r="A5767" i="6"/>
  <c r="A5766" i="6"/>
  <c r="A5765" i="6"/>
  <c r="A5764" i="6"/>
  <c r="A5763" i="6"/>
  <c r="A5762" i="6"/>
  <c r="A5761" i="6"/>
  <c r="A5760" i="6"/>
  <c r="A5759" i="6"/>
  <c r="A5758" i="6"/>
  <c r="A5757" i="6"/>
  <c r="A5756" i="6"/>
  <c r="A5755" i="6"/>
  <c r="A5754" i="6"/>
  <c r="A5753" i="6"/>
  <c r="A5752" i="6"/>
  <c r="A5751" i="6"/>
  <c r="A5750" i="6"/>
  <c r="A5749" i="6"/>
  <c r="A5748" i="6"/>
  <c r="A5747" i="6"/>
  <c r="A5746" i="6"/>
  <c r="A5745" i="6"/>
  <c r="A5744" i="6"/>
  <c r="A5743" i="6"/>
  <c r="A5742" i="6"/>
  <c r="A5741" i="6"/>
  <c r="A5740" i="6"/>
  <c r="A5739" i="6"/>
  <c r="A5738" i="6"/>
  <c r="A5737" i="6"/>
  <c r="A5736" i="6"/>
  <c r="A5735" i="6"/>
  <c r="A5734" i="6"/>
  <c r="A5733" i="6"/>
  <c r="A5732" i="6"/>
  <c r="A5731" i="6"/>
  <c r="A5730" i="6"/>
  <c r="A5729" i="6"/>
  <c r="A5728" i="6"/>
  <c r="A5727" i="6"/>
  <c r="A5726" i="6"/>
  <c r="A5725" i="6"/>
  <c r="A5724" i="6"/>
  <c r="A5723" i="6"/>
  <c r="A5722" i="6"/>
  <c r="A5721" i="6"/>
  <c r="A5720" i="6"/>
  <c r="A5719" i="6"/>
  <c r="A5718" i="6"/>
  <c r="A5717" i="6"/>
  <c r="A5716" i="6"/>
  <c r="A5715" i="6"/>
  <c r="A5714" i="6"/>
  <c r="A5713" i="6"/>
  <c r="A5712" i="6"/>
  <c r="A5711" i="6"/>
  <c r="A5710" i="6"/>
  <c r="A5709" i="6"/>
  <c r="A5708" i="6"/>
  <c r="A5707" i="6"/>
  <c r="A5706" i="6"/>
  <c r="A5705" i="6"/>
  <c r="A5704" i="6"/>
  <c r="A5703" i="6"/>
  <c r="A5702" i="6"/>
  <c r="A5701" i="6"/>
  <c r="A5700" i="6"/>
  <c r="A5699" i="6"/>
  <c r="A5698" i="6"/>
  <c r="A5697" i="6"/>
  <c r="A5696" i="6"/>
  <c r="A5695" i="6"/>
  <c r="A5694" i="6"/>
  <c r="A5693" i="6"/>
  <c r="A5692" i="6"/>
  <c r="A5691" i="6"/>
  <c r="A5690" i="6"/>
  <c r="A5689" i="6"/>
  <c r="A5688" i="6"/>
  <c r="A5687" i="6"/>
  <c r="A5686" i="6"/>
  <c r="A5685" i="6"/>
  <c r="A5684" i="6"/>
  <c r="A5683" i="6"/>
  <c r="A5682" i="6"/>
  <c r="A5681" i="6"/>
  <c r="A5680" i="6"/>
  <c r="A5679" i="6"/>
  <c r="A5678" i="6"/>
  <c r="A5677" i="6"/>
  <c r="A5676" i="6"/>
  <c r="A5675" i="6"/>
  <c r="A5674" i="6"/>
  <c r="A5673" i="6"/>
  <c r="A5672" i="6"/>
  <c r="A5671" i="6"/>
  <c r="A5670" i="6"/>
  <c r="A5669" i="6"/>
  <c r="A5668" i="6"/>
  <c r="A5667" i="6"/>
  <c r="A5666" i="6"/>
  <c r="A5665" i="6"/>
  <c r="A5664" i="6"/>
  <c r="A5663" i="6"/>
  <c r="A5662" i="6"/>
  <c r="A5661" i="6"/>
  <c r="A5660" i="6"/>
  <c r="A5659" i="6"/>
  <c r="A5658" i="6"/>
  <c r="A5657" i="6"/>
  <c r="A5656" i="6"/>
  <c r="A5655" i="6"/>
  <c r="A5654" i="6"/>
  <c r="A5653" i="6"/>
  <c r="A5652" i="6"/>
  <c r="A5651" i="6"/>
  <c r="A5650" i="6"/>
  <c r="A5649" i="6"/>
  <c r="A5648" i="6"/>
  <c r="A5647" i="6"/>
  <c r="A5646" i="6"/>
  <c r="A5645" i="6"/>
  <c r="A5644" i="6"/>
  <c r="A5643" i="6"/>
  <c r="A5642" i="6"/>
  <c r="A5641" i="6"/>
  <c r="A5640" i="6"/>
  <c r="A5639" i="6"/>
  <c r="A5638" i="6"/>
  <c r="A5637" i="6"/>
  <c r="A5636" i="6"/>
  <c r="A5635" i="6"/>
  <c r="A5634" i="6"/>
  <c r="A5633" i="6"/>
  <c r="A5632" i="6"/>
  <c r="A5631" i="6"/>
  <c r="A5630" i="6"/>
  <c r="A5629" i="6"/>
  <c r="A5628" i="6"/>
  <c r="A5627" i="6"/>
  <c r="A5626" i="6"/>
  <c r="A5625" i="6"/>
  <c r="A5624" i="6"/>
  <c r="A5623" i="6"/>
  <c r="A5622" i="6"/>
  <c r="A5621" i="6"/>
  <c r="A5620" i="6"/>
  <c r="A5619" i="6"/>
  <c r="A5618" i="6"/>
  <c r="A5617" i="6"/>
  <c r="A5616" i="6"/>
  <c r="A5615" i="6"/>
  <c r="A5614" i="6"/>
  <c r="A5613" i="6"/>
  <c r="A5612" i="6"/>
  <c r="A5611" i="6"/>
  <c r="A5610" i="6"/>
  <c r="A5609" i="6"/>
  <c r="A5608" i="6"/>
  <c r="A5607" i="6"/>
  <c r="A5606" i="6"/>
  <c r="A5605" i="6"/>
  <c r="A5604" i="6"/>
  <c r="A5603" i="6"/>
  <c r="A5602" i="6"/>
  <c r="A5601" i="6"/>
  <c r="A5600" i="6"/>
  <c r="A5599" i="6"/>
  <c r="A5598" i="6"/>
  <c r="A5597" i="6"/>
  <c r="A5596" i="6"/>
  <c r="A5595" i="6"/>
  <c r="A5594" i="6"/>
  <c r="A5593" i="6"/>
  <c r="A5592" i="6"/>
  <c r="A5591" i="6"/>
  <c r="A5590" i="6"/>
  <c r="A5589" i="6"/>
  <c r="A5588" i="6"/>
  <c r="A5587" i="6"/>
  <c r="A5586" i="6"/>
  <c r="A5585" i="6"/>
  <c r="A5584" i="6"/>
  <c r="A5583" i="6"/>
  <c r="A5582" i="6"/>
  <c r="A5581" i="6"/>
  <c r="A5580" i="6"/>
  <c r="A5579" i="6"/>
  <c r="A5578" i="6"/>
  <c r="A5577" i="6"/>
  <c r="A5576" i="6"/>
  <c r="A5575" i="6"/>
  <c r="A5574" i="6"/>
  <c r="A5573" i="6"/>
  <c r="A5572" i="6"/>
  <c r="A5571" i="6"/>
  <c r="A5570" i="6"/>
  <c r="A5569" i="6"/>
  <c r="A5568" i="6"/>
  <c r="A5567" i="6"/>
  <c r="A5566" i="6"/>
  <c r="A5565" i="6"/>
  <c r="A5564" i="6"/>
  <c r="A5563" i="6"/>
  <c r="A5562" i="6"/>
  <c r="A5561" i="6"/>
  <c r="A5560" i="6"/>
  <c r="A5559" i="6"/>
  <c r="A5558" i="6"/>
  <c r="A5557" i="6"/>
  <c r="A5556" i="6"/>
  <c r="A5555" i="6"/>
  <c r="A5554" i="6"/>
  <c r="A5553" i="6"/>
  <c r="A5552" i="6"/>
  <c r="A5551" i="6"/>
  <c r="A5550" i="6"/>
  <c r="A5549" i="6"/>
  <c r="A5548" i="6"/>
  <c r="A5547" i="6"/>
  <c r="A5546" i="6"/>
  <c r="A5545" i="6"/>
  <c r="A5544" i="6"/>
  <c r="A5543" i="6"/>
  <c r="A5542" i="6"/>
  <c r="A5541" i="6"/>
  <c r="A5540" i="6"/>
  <c r="A5539" i="6"/>
  <c r="A5538" i="6"/>
  <c r="A5537" i="6"/>
  <c r="A5536" i="6"/>
  <c r="A5535" i="6"/>
  <c r="A5534" i="6"/>
  <c r="A5533" i="6"/>
  <c r="A5532" i="6"/>
  <c r="A5531" i="6"/>
  <c r="A5530" i="6"/>
  <c r="A5529" i="6"/>
  <c r="A5528" i="6"/>
  <c r="A5527" i="6"/>
  <c r="A5526" i="6"/>
  <c r="A5525" i="6"/>
  <c r="A5524" i="6"/>
  <c r="A5523" i="6"/>
  <c r="A5522" i="6"/>
  <c r="A5521" i="6"/>
  <c r="A5520" i="6"/>
  <c r="A5519" i="6"/>
  <c r="A5518" i="6"/>
  <c r="A5517" i="6"/>
  <c r="A5516" i="6"/>
  <c r="A5515" i="6"/>
  <c r="A5514" i="6"/>
  <c r="A5513" i="6"/>
  <c r="A5512" i="6"/>
  <c r="A5511" i="6"/>
  <c r="A5510" i="6"/>
  <c r="A5509" i="6"/>
  <c r="A5508" i="6"/>
  <c r="A5507" i="6"/>
  <c r="A5506" i="6"/>
  <c r="A5505" i="6"/>
  <c r="A5504" i="6"/>
  <c r="A5503" i="6"/>
  <c r="A5502" i="6"/>
  <c r="A5501" i="6"/>
  <c r="A5500" i="6"/>
  <c r="A5499" i="6"/>
  <c r="A5498" i="6"/>
  <c r="A5497" i="6"/>
  <c r="A5496" i="6"/>
  <c r="A5495" i="6"/>
  <c r="A5494" i="6"/>
  <c r="A5493" i="6"/>
  <c r="A5492" i="6"/>
  <c r="A5491" i="6"/>
  <c r="A5490" i="6"/>
  <c r="A5489" i="6"/>
  <c r="A5488" i="6"/>
  <c r="A5487" i="6"/>
  <c r="A5486" i="6"/>
  <c r="A5485" i="6"/>
  <c r="A5484" i="6"/>
  <c r="A5483" i="6"/>
  <c r="A5482" i="6"/>
  <c r="A5481" i="6"/>
  <c r="A5480" i="6"/>
  <c r="A5479" i="6"/>
  <c r="A5478" i="6"/>
  <c r="A5477" i="6"/>
  <c r="A5476" i="6"/>
  <c r="A5475" i="6"/>
  <c r="A5474" i="6"/>
  <c r="A5473" i="6"/>
  <c r="A5472" i="6"/>
  <c r="A5471" i="6"/>
  <c r="A5470" i="6"/>
  <c r="A5469" i="6"/>
  <c r="A5468" i="6"/>
  <c r="A5467" i="6"/>
  <c r="A5466" i="6"/>
  <c r="A5465" i="6"/>
  <c r="A5464" i="6"/>
  <c r="A5463" i="6"/>
  <c r="A5462" i="6"/>
  <c r="A5461" i="6"/>
  <c r="A5460" i="6"/>
  <c r="A5459" i="6"/>
  <c r="A5458" i="6"/>
  <c r="A5457" i="6"/>
  <c r="A5456" i="6"/>
  <c r="A5455" i="6"/>
  <c r="A5454" i="6"/>
  <c r="A5453" i="6"/>
  <c r="A5452" i="6"/>
  <c r="A5451" i="6"/>
  <c r="A5450" i="6"/>
  <c r="A5449" i="6"/>
  <c r="A5448" i="6"/>
  <c r="A5447" i="6"/>
  <c r="A5446" i="6"/>
  <c r="A5445" i="6"/>
  <c r="A5444" i="6"/>
  <c r="A5443" i="6"/>
  <c r="A5442" i="6"/>
  <c r="A5441" i="6"/>
  <c r="A5440" i="6"/>
  <c r="A5439" i="6"/>
  <c r="A5438" i="6"/>
  <c r="A5437" i="6"/>
  <c r="A5436" i="6"/>
  <c r="A5435" i="6"/>
  <c r="A5434" i="6"/>
  <c r="A5433" i="6"/>
  <c r="A5432" i="6"/>
  <c r="A5431" i="6"/>
  <c r="A5430" i="6"/>
  <c r="A5429" i="6"/>
  <c r="A5428" i="6"/>
  <c r="A5427" i="6"/>
  <c r="A5426" i="6"/>
  <c r="A5425" i="6"/>
  <c r="A5424" i="6"/>
  <c r="A5423" i="6"/>
  <c r="A5422" i="6"/>
  <c r="A5421" i="6"/>
  <c r="A5420" i="6"/>
  <c r="A5419" i="6"/>
  <c r="A5418" i="6"/>
  <c r="A5417" i="6"/>
  <c r="A5416" i="6"/>
  <c r="A5415" i="6"/>
  <c r="A5414" i="6"/>
  <c r="A5413" i="6"/>
  <c r="A5412" i="6"/>
  <c r="A5411" i="6"/>
  <c r="A5410" i="6"/>
  <c r="A5409" i="6"/>
  <c r="A5408" i="6"/>
  <c r="A5407" i="6"/>
  <c r="A5406" i="6"/>
  <c r="A5405" i="6"/>
  <c r="A5404" i="6"/>
  <c r="A5403" i="6"/>
  <c r="A5402" i="6"/>
  <c r="A5401" i="6"/>
  <c r="A5400" i="6"/>
  <c r="A5399" i="6"/>
  <c r="A5398" i="6"/>
  <c r="A5397" i="6"/>
  <c r="A5396" i="6"/>
  <c r="A5395" i="6"/>
  <c r="A5394" i="6"/>
  <c r="A5393" i="6"/>
  <c r="A5392" i="6"/>
  <c r="A5391" i="6"/>
  <c r="A5390" i="6"/>
  <c r="A5389" i="6"/>
  <c r="A5388" i="6"/>
  <c r="A5387" i="6"/>
  <c r="A5386" i="6"/>
  <c r="A5385" i="6"/>
  <c r="A5384" i="6"/>
  <c r="A5383" i="6"/>
  <c r="A5382" i="6"/>
  <c r="A5381" i="6"/>
  <c r="A5380" i="6"/>
  <c r="A5379" i="6"/>
  <c r="A5378" i="6"/>
  <c r="A5377" i="6"/>
  <c r="A5376" i="6"/>
  <c r="A5375" i="6"/>
  <c r="A5374" i="6"/>
  <c r="A5373" i="6"/>
  <c r="A5372" i="6"/>
  <c r="A5371" i="6"/>
  <c r="A5370" i="6"/>
  <c r="A5369" i="6"/>
  <c r="A5368" i="6"/>
  <c r="A5367" i="6"/>
  <c r="A5366" i="6"/>
  <c r="A5365" i="6"/>
  <c r="A5364" i="6"/>
  <c r="A5363" i="6"/>
  <c r="A5362" i="6"/>
  <c r="A5361" i="6"/>
  <c r="A5360" i="6"/>
  <c r="A5359" i="6"/>
  <c r="A5358" i="6"/>
  <c r="A5357" i="6"/>
  <c r="A5356" i="6"/>
  <c r="A5355" i="6"/>
  <c r="A5354" i="6"/>
  <c r="A5353" i="6"/>
  <c r="A5352" i="6"/>
  <c r="A5351" i="6"/>
  <c r="A5350" i="6"/>
  <c r="A5349" i="6"/>
  <c r="A5348" i="6"/>
  <c r="A5347" i="6"/>
  <c r="A5346" i="6"/>
  <c r="A5345" i="6"/>
  <c r="A5344" i="6"/>
  <c r="A5343" i="6"/>
  <c r="A5342" i="6"/>
  <c r="A5341" i="6"/>
  <c r="A5340" i="6"/>
  <c r="A5339" i="6"/>
  <c r="A5338" i="6"/>
  <c r="A5337" i="6"/>
  <c r="A5336" i="6"/>
  <c r="A5335" i="6"/>
  <c r="A5334" i="6"/>
  <c r="A5333" i="6"/>
  <c r="A5332" i="6"/>
  <c r="A5331" i="6"/>
  <c r="A5330" i="6"/>
  <c r="A5329" i="6"/>
  <c r="A5328" i="6"/>
  <c r="A5327" i="6"/>
  <c r="A5326" i="6"/>
  <c r="A5325" i="6"/>
  <c r="A5324" i="6"/>
  <c r="A5323" i="6"/>
  <c r="A5322" i="6"/>
  <c r="A5321" i="6"/>
  <c r="A5320" i="6"/>
  <c r="A5319" i="6"/>
  <c r="A5318" i="6"/>
  <c r="A5317" i="6"/>
  <c r="A5316" i="6"/>
  <c r="A5315" i="6"/>
  <c r="A5314" i="6"/>
  <c r="A5313" i="6"/>
  <c r="A5312" i="6"/>
  <c r="A5311" i="6"/>
  <c r="A5310" i="6"/>
  <c r="A5309" i="6"/>
  <c r="A5308" i="6"/>
  <c r="A5307" i="6"/>
  <c r="A5306" i="6"/>
  <c r="A5305" i="6"/>
  <c r="A5304" i="6"/>
  <c r="A5303" i="6"/>
  <c r="A5302" i="6"/>
  <c r="A5301" i="6"/>
  <c r="A5300" i="6"/>
  <c r="A5299" i="6"/>
  <c r="A5298" i="6"/>
  <c r="A5297" i="6"/>
  <c r="A5296" i="6"/>
  <c r="A5295" i="6"/>
  <c r="A5294" i="6"/>
  <c r="A5293" i="6"/>
  <c r="A5292" i="6"/>
  <c r="A5291" i="6"/>
  <c r="A5290" i="6"/>
  <c r="A5289" i="6"/>
  <c r="A5288" i="6"/>
  <c r="A5287" i="6"/>
  <c r="A5286" i="6"/>
  <c r="A5285" i="6"/>
  <c r="A5284" i="6"/>
  <c r="A5283" i="6"/>
  <c r="A5282" i="6"/>
  <c r="A5281" i="6"/>
  <c r="A5280" i="6"/>
  <c r="A5279" i="6"/>
  <c r="A5278" i="6"/>
  <c r="A5277" i="6"/>
  <c r="A5276" i="6"/>
  <c r="A5275" i="6"/>
  <c r="A5274" i="6"/>
  <c r="A5273" i="6"/>
  <c r="A5272" i="6"/>
  <c r="A5271" i="6"/>
  <c r="A5270" i="6"/>
  <c r="A5269" i="6"/>
  <c r="A5268" i="6"/>
  <c r="A5267" i="6"/>
  <c r="A5266" i="6"/>
  <c r="A5265" i="6"/>
  <c r="A5264" i="6"/>
  <c r="A5263" i="6"/>
  <c r="A5262" i="6"/>
  <c r="A5261" i="6"/>
  <c r="A5260" i="6"/>
  <c r="A5259" i="6"/>
  <c r="A5258" i="6"/>
  <c r="A5257" i="6"/>
  <c r="A5256" i="6"/>
  <c r="A5255" i="6"/>
  <c r="A5254" i="6"/>
  <c r="A5253" i="6"/>
  <c r="A5252" i="6"/>
  <c r="A5251" i="6"/>
  <c r="A5250" i="6"/>
  <c r="A5249" i="6"/>
  <c r="A5248" i="6"/>
  <c r="A5247" i="6"/>
  <c r="A5246" i="6"/>
  <c r="A5245" i="6"/>
  <c r="A5244" i="6"/>
  <c r="A5243" i="6"/>
  <c r="A5242" i="6"/>
  <c r="A5241" i="6"/>
  <c r="A5240" i="6"/>
  <c r="A5239" i="6"/>
  <c r="A5238" i="6"/>
  <c r="A5237" i="6"/>
  <c r="A5236" i="6"/>
  <c r="A5235" i="6"/>
  <c r="A5234" i="6"/>
  <c r="A5233" i="6"/>
  <c r="A5232" i="6"/>
  <c r="A5231" i="6"/>
  <c r="A5230" i="6"/>
  <c r="A5229" i="6"/>
  <c r="A5228" i="6"/>
  <c r="A5227" i="6"/>
  <c r="A5226" i="6"/>
  <c r="A5225" i="6"/>
  <c r="A5224" i="6"/>
  <c r="A5223" i="6"/>
  <c r="A5222" i="6"/>
  <c r="A5221" i="6"/>
  <c r="A5220" i="6"/>
  <c r="A5219" i="6"/>
  <c r="A5218" i="6"/>
  <c r="A5217" i="6"/>
  <c r="A5216" i="6"/>
  <c r="A5215" i="6"/>
  <c r="A5214" i="6"/>
  <c r="A5213" i="6"/>
  <c r="A5212" i="6"/>
  <c r="A5211" i="6"/>
  <c r="A5210" i="6"/>
  <c r="A5209" i="6"/>
  <c r="A5208" i="6"/>
  <c r="A5207" i="6"/>
  <c r="A5206" i="6"/>
  <c r="A5205" i="6"/>
  <c r="A5204" i="6"/>
  <c r="A5203" i="6"/>
  <c r="A5202" i="6"/>
  <c r="A5201" i="6"/>
  <c r="A5200" i="6"/>
  <c r="A5199" i="6"/>
  <c r="A5198" i="6"/>
  <c r="A5197" i="6"/>
  <c r="A5196" i="6"/>
  <c r="A5195" i="6"/>
  <c r="A5194" i="6"/>
  <c r="A5193" i="6"/>
  <c r="A5192" i="6"/>
  <c r="A5191" i="6"/>
  <c r="A5190" i="6"/>
  <c r="A5189" i="6"/>
  <c r="A5188" i="6"/>
  <c r="A5187" i="6"/>
  <c r="A5186" i="6"/>
  <c r="A5185" i="6"/>
  <c r="A5184" i="6"/>
  <c r="A5183" i="6"/>
  <c r="A5182" i="6"/>
  <c r="A5181" i="6"/>
  <c r="A5180" i="6"/>
  <c r="A5179" i="6"/>
  <c r="A5178" i="6"/>
  <c r="A5177" i="6"/>
  <c r="A5176" i="6"/>
  <c r="A5175" i="6"/>
  <c r="A5174" i="6"/>
  <c r="A5173" i="6"/>
  <c r="A5172" i="6"/>
  <c r="A5171" i="6"/>
  <c r="A5170" i="6"/>
  <c r="A5169" i="6"/>
  <c r="A5168" i="6"/>
  <c r="A5167" i="6"/>
  <c r="A5166" i="6"/>
  <c r="A5165" i="6"/>
  <c r="A5164" i="6"/>
  <c r="A5163" i="6"/>
  <c r="A5162" i="6"/>
  <c r="A5161" i="6"/>
  <c r="A5160" i="6"/>
  <c r="A5159" i="6"/>
  <c r="A5158" i="6"/>
  <c r="A5157" i="6"/>
  <c r="A5156" i="6"/>
  <c r="A5155" i="6"/>
  <c r="A5154" i="6"/>
  <c r="A5153" i="6"/>
  <c r="A5152" i="6"/>
  <c r="A5151" i="6"/>
  <c r="A5150" i="6"/>
  <c r="A5149" i="6"/>
  <c r="A5148" i="6"/>
  <c r="A5147" i="6"/>
  <c r="A5146" i="6"/>
  <c r="A5145" i="6"/>
  <c r="A5144" i="6"/>
  <c r="A5143" i="6"/>
  <c r="A5142" i="6"/>
  <c r="A5141" i="6"/>
  <c r="A5140" i="6"/>
  <c r="A5139" i="6"/>
  <c r="A5138" i="6"/>
  <c r="A5137" i="6"/>
  <c r="A5136" i="6"/>
  <c r="A5135" i="6"/>
  <c r="A5134" i="6"/>
  <c r="A5133" i="6"/>
  <c r="A5132" i="6"/>
  <c r="A5131" i="6"/>
  <c r="A5130" i="6"/>
  <c r="A5129" i="6"/>
  <c r="A5128" i="6"/>
  <c r="A5127" i="6"/>
  <c r="A5126" i="6"/>
  <c r="A5125" i="6"/>
  <c r="A5124" i="6"/>
  <c r="A5123" i="6"/>
  <c r="A5122" i="6"/>
  <c r="A5121" i="6"/>
  <c r="A5120" i="6"/>
  <c r="A5119" i="6"/>
  <c r="A5118" i="6"/>
  <c r="A5117" i="6"/>
  <c r="A5116" i="6"/>
  <c r="A5115" i="6"/>
  <c r="A5114" i="6"/>
  <c r="A5113" i="6"/>
  <c r="A5112" i="6"/>
  <c r="A5111" i="6"/>
  <c r="A5110" i="6"/>
  <c r="A5109" i="6"/>
  <c r="A5108" i="6"/>
  <c r="A5107" i="6"/>
  <c r="A5106" i="6"/>
  <c r="A5105" i="6"/>
  <c r="A5104" i="6"/>
  <c r="A5103" i="6"/>
  <c r="A5102" i="6"/>
  <c r="A5101" i="6"/>
  <c r="A5100" i="6"/>
  <c r="A5099" i="6"/>
  <c r="A5098" i="6"/>
  <c r="A5097" i="6"/>
  <c r="A5096" i="6"/>
  <c r="A5095" i="6"/>
  <c r="A5094" i="6"/>
  <c r="A5093" i="6"/>
  <c r="A5092" i="6"/>
  <c r="A5091" i="6"/>
  <c r="A5090" i="6"/>
  <c r="A5089" i="6"/>
  <c r="A5088" i="6"/>
  <c r="A5087" i="6"/>
  <c r="A5086" i="6"/>
  <c r="A5085" i="6"/>
  <c r="A5084" i="6"/>
  <c r="A5083" i="6"/>
  <c r="A5082" i="6"/>
  <c r="A5081" i="6"/>
  <c r="A5080" i="6"/>
  <c r="A5079" i="6"/>
  <c r="A5078" i="6"/>
  <c r="A5077" i="6"/>
  <c r="A5076" i="6"/>
  <c r="A5075" i="6"/>
  <c r="A5074" i="6"/>
  <c r="A5073" i="6"/>
  <c r="A5072" i="6"/>
  <c r="A5071" i="6"/>
  <c r="A5070" i="6"/>
  <c r="A5069" i="6"/>
  <c r="A5068" i="6"/>
  <c r="A5067" i="6"/>
  <c r="A5066" i="6"/>
  <c r="A5065" i="6"/>
  <c r="A5064" i="6"/>
  <c r="A5063" i="6"/>
  <c r="A5062" i="6"/>
  <c r="A5061" i="6"/>
  <c r="A5060" i="6"/>
  <c r="A5059" i="6"/>
  <c r="A5058" i="6"/>
  <c r="A5057" i="6"/>
  <c r="A5056" i="6"/>
  <c r="A5055" i="6"/>
  <c r="A5054" i="6"/>
  <c r="A5053" i="6"/>
  <c r="A5052" i="6"/>
  <c r="A5051" i="6"/>
  <c r="A5050" i="6"/>
  <c r="A5049" i="6"/>
  <c r="A5048" i="6"/>
  <c r="A5047" i="6"/>
  <c r="A5046" i="6"/>
  <c r="A5045" i="6"/>
  <c r="A5044" i="6"/>
  <c r="A5043" i="6"/>
  <c r="A5042" i="6"/>
  <c r="A5041" i="6"/>
  <c r="A5040" i="6"/>
  <c r="A5039" i="6"/>
  <c r="A5038" i="6"/>
  <c r="A5037" i="6"/>
  <c r="A5036" i="6"/>
  <c r="A5035" i="6"/>
  <c r="A5034" i="6"/>
  <c r="A5033" i="6"/>
  <c r="A5032" i="6"/>
  <c r="A5031" i="6"/>
  <c r="A5030" i="6"/>
  <c r="A5029" i="6"/>
  <c r="A5028" i="6"/>
  <c r="A5027" i="6"/>
  <c r="A5026" i="6"/>
  <c r="A5025" i="6"/>
  <c r="A5024" i="6"/>
  <c r="A5023" i="6"/>
  <c r="A5022" i="6"/>
  <c r="A5021" i="6"/>
  <c r="A5020" i="6"/>
  <c r="A5019" i="6"/>
  <c r="A5018" i="6"/>
  <c r="A5017" i="6"/>
  <c r="A5016" i="6"/>
  <c r="A5015" i="6"/>
  <c r="A5014" i="6"/>
  <c r="A5013" i="6"/>
  <c r="A5012" i="6"/>
  <c r="A5011" i="6"/>
  <c r="A5010" i="6"/>
  <c r="A5009" i="6"/>
  <c r="A5008" i="6"/>
  <c r="A5007" i="6"/>
  <c r="A5006" i="6"/>
  <c r="A5005" i="6"/>
  <c r="A5004" i="6"/>
  <c r="A5003" i="6"/>
  <c r="A5002" i="6"/>
  <c r="A5001" i="6"/>
  <c r="A5000" i="6"/>
  <c r="A4999" i="6"/>
  <c r="A4998" i="6"/>
  <c r="A4997" i="6"/>
  <c r="A4996" i="6"/>
  <c r="A4995" i="6"/>
  <c r="A4994" i="6"/>
  <c r="A4993" i="6"/>
  <c r="A4992" i="6"/>
  <c r="A4991" i="6"/>
  <c r="A4990" i="6"/>
  <c r="A4989" i="6"/>
  <c r="A4988" i="6"/>
  <c r="A4987" i="6"/>
  <c r="A4986" i="6"/>
  <c r="A4985" i="6"/>
  <c r="A4984" i="6"/>
  <c r="A4983" i="6"/>
  <c r="A4982" i="6"/>
  <c r="A4981" i="6"/>
  <c r="A4980" i="6"/>
  <c r="A4979" i="6"/>
  <c r="A4978" i="6"/>
  <c r="A4977" i="6"/>
  <c r="A4976" i="6"/>
  <c r="A4975" i="6"/>
  <c r="A4974" i="6"/>
  <c r="A4973" i="6"/>
  <c r="A4972" i="6"/>
  <c r="A4971" i="6"/>
  <c r="A4970" i="6"/>
  <c r="A4969" i="6"/>
  <c r="A4968" i="6"/>
  <c r="A4967" i="6"/>
  <c r="A4966" i="6"/>
  <c r="A4965" i="6"/>
  <c r="A4964" i="6"/>
  <c r="A4963" i="6"/>
  <c r="A4962" i="6"/>
  <c r="A4961" i="6"/>
  <c r="A4960" i="6"/>
  <c r="A4959" i="6"/>
  <c r="A4958" i="6"/>
  <c r="A4957" i="6"/>
  <c r="A4956" i="6"/>
  <c r="A4955" i="6"/>
  <c r="A4954" i="6"/>
  <c r="A4953" i="6"/>
  <c r="A4952" i="6"/>
  <c r="A4951" i="6"/>
  <c r="A4950" i="6"/>
  <c r="A4949" i="6"/>
  <c r="A4948" i="6"/>
  <c r="A4947" i="6"/>
  <c r="A4946" i="6"/>
  <c r="A4945" i="6"/>
  <c r="A4944" i="6"/>
  <c r="A4943" i="6"/>
  <c r="A4942" i="6"/>
  <c r="A4941" i="6"/>
  <c r="A4940" i="6"/>
  <c r="A4939" i="6"/>
  <c r="A4938" i="6"/>
  <c r="A4937" i="6"/>
  <c r="A4936" i="6"/>
  <c r="A4935" i="6"/>
  <c r="A4934" i="6"/>
  <c r="A4933" i="6"/>
  <c r="A4932" i="6"/>
  <c r="A4931" i="6"/>
  <c r="A4930" i="6"/>
  <c r="A4929" i="6"/>
  <c r="A4928" i="6"/>
  <c r="A4927" i="6"/>
  <c r="A4926" i="6"/>
  <c r="A4925" i="6"/>
  <c r="A4924" i="6"/>
  <c r="A4923" i="6"/>
  <c r="A4922" i="6"/>
  <c r="A4921" i="6"/>
  <c r="A4920" i="6"/>
  <c r="A4919" i="6"/>
  <c r="A4918" i="6"/>
  <c r="A4917" i="6"/>
  <c r="A4916" i="6"/>
  <c r="A4915" i="6"/>
  <c r="A4914" i="6"/>
  <c r="A4913" i="6"/>
  <c r="A4912" i="6"/>
  <c r="A4911" i="6"/>
  <c r="A4910" i="6"/>
  <c r="A4909" i="6"/>
  <c r="A4908" i="6"/>
  <c r="A4907" i="6"/>
  <c r="A4906" i="6"/>
  <c r="A4905" i="6"/>
  <c r="A4904" i="6"/>
  <c r="A4903" i="6"/>
  <c r="A4902" i="6"/>
  <c r="A4901" i="6"/>
  <c r="A4900" i="6"/>
  <c r="A4899" i="6"/>
  <c r="A4898" i="6"/>
  <c r="A4897" i="6"/>
  <c r="A4896" i="6"/>
  <c r="A4895" i="6"/>
  <c r="A4894" i="6"/>
  <c r="A4893" i="6"/>
  <c r="A4892" i="6"/>
  <c r="A4891" i="6"/>
  <c r="A4890" i="6"/>
  <c r="A4889" i="6"/>
  <c r="A4888" i="6"/>
  <c r="A4887" i="6"/>
  <c r="A4886" i="6"/>
  <c r="A4885" i="6"/>
  <c r="A4884" i="6"/>
  <c r="A4883" i="6"/>
  <c r="A4882" i="6"/>
  <c r="A4881" i="6"/>
  <c r="A4880" i="6"/>
  <c r="A4879" i="6"/>
  <c r="A4878" i="6"/>
  <c r="A4877" i="6"/>
  <c r="A4876" i="6"/>
  <c r="A4875" i="6"/>
  <c r="A4874" i="6"/>
  <c r="A4873" i="6"/>
  <c r="A4872" i="6"/>
  <c r="A4871" i="6"/>
  <c r="A4870" i="6"/>
  <c r="A4869" i="6"/>
  <c r="A4868" i="6"/>
  <c r="A4867" i="6"/>
  <c r="A4866" i="6"/>
  <c r="A4865" i="6"/>
  <c r="A4864" i="6"/>
  <c r="A4863" i="6"/>
  <c r="A4862" i="6"/>
  <c r="A4861" i="6"/>
  <c r="A4860" i="6"/>
  <c r="A4859" i="6"/>
  <c r="A4858" i="6"/>
  <c r="A4857" i="6"/>
  <c r="A4856" i="6"/>
  <c r="A4855" i="6"/>
  <c r="A4854" i="6"/>
  <c r="A4853" i="6"/>
  <c r="A4852" i="6"/>
  <c r="A4851" i="6"/>
  <c r="A4850" i="6"/>
  <c r="A4849" i="6"/>
  <c r="A4848" i="6"/>
  <c r="A4847" i="6"/>
  <c r="A4846" i="6"/>
  <c r="A4845" i="6"/>
  <c r="A4844" i="6"/>
  <c r="A4843" i="6"/>
  <c r="A4842" i="6"/>
  <c r="A4841" i="6"/>
  <c r="A4840" i="6"/>
  <c r="A4839" i="6"/>
  <c r="A4838" i="6"/>
  <c r="A4837" i="6"/>
  <c r="A4836" i="6"/>
  <c r="A4835" i="6"/>
  <c r="A4834" i="6"/>
  <c r="A4833" i="6"/>
  <c r="A4832" i="6"/>
  <c r="A4831" i="6"/>
  <c r="A4830" i="6"/>
  <c r="A4829" i="6"/>
  <c r="A4828" i="6"/>
  <c r="A4827" i="6"/>
  <c r="A4826" i="6"/>
  <c r="A4825" i="6"/>
  <c r="A4824" i="6"/>
  <c r="A4823" i="6"/>
  <c r="A4822" i="6"/>
  <c r="A4821" i="6"/>
  <c r="A4820" i="6"/>
  <c r="A4819" i="6"/>
  <c r="A4818" i="6"/>
  <c r="A4817" i="6"/>
  <c r="A4816" i="6"/>
  <c r="A4815" i="6"/>
  <c r="A4814" i="6"/>
  <c r="A4813" i="6"/>
  <c r="A4812" i="6"/>
  <c r="A4811" i="6"/>
  <c r="A4810" i="6"/>
  <c r="A4809" i="6"/>
  <c r="A4808" i="6"/>
  <c r="A4807" i="6"/>
  <c r="A4806" i="6"/>
  <c r="A4805" i="6"/>
  <c r="A4804" i="6"/>
  <c r="A4803" i="6"/>
  <c r="A4802" i="6"/>
  <c r="A4801" i="6"/>
  <c r="A4800" i="6"/>
  <c r="A4799" i="6"/>
  <c r="A4798" i="6"/>
  <c r="A4797" i="6"/>
  <c r="A4796" i="6"/>
  <c r="A4795" i="6"/>
  <c r="A4794" i="6"/>
  <c r="A4793" i="6"/>
  <c r="A4792" i="6"/>
  <c r="A4791" i="6"/>
  <c r="A4790" i="6"/>
  <c r="A4789" i="6"/>
  <c r="A4788" i="6"/>
  <c r="A4787" i="6"/>
  <c r="A4786" i="6"/>
  <c r="A4785" i="6"/>
  <c r="A4784" i="6"/>
  <c r="A4783" i="6"/>
  <c r="A4782" i="6"/>
  <c r="A4781" i="6"/>
  <c r="A4780" i="6"/>
  <c r="A4779" i="6"/>
  <c r="A4778" i="6"/>
  <c r="A4777" i="6"/>
  <c r="A4776" i="6"/>
  <c r="A4775" i="6"/>
  <c r="A4774" i="6"/>
  <c r="A4773" i="6"/>
  <c r="A4772" i="6"/>
  <c r="A4771" i="6"/>
  <c r="A4770" i="6"/>
  <c r="A4769" i="6"/>
  <c r="A4768" i="6"/>
  <c r="A4767" i="6"/>
  <c r="A4766" i="6"/>
  <c r="A4765" i="6"/>
  <c r="A4764" i="6"/>
  <c r="A4763" i="6"/>
  <c r="A4762" i="6"/>
  <c r="A4761" i="6"/>
  <c r="A4760" i="6"/>
  <c r="A4759" i="6"/>
  <c r="A4758" i="6"/>
  <c r="A4757" i="6"/>
  <c r="A4756" i="6"/>
  <c r="A4755" i="6"/>
  <c r="A4754" i="6"/>
  <c r="A4753" i="6"/>
  <c r="A4752" i="6"/>
  <c r="A4751" i="6"/>
  <c r="A4750" i="6"/>
  <c r="A4749" i="6"/>
  <c r="A4748" i="6"/>
  <c r="A4747" i="6"/>
  <c r="A4746" i="6"/>
  <c r="A4745" i="6"/>
  <c r="A4744" i="6"/>
  <c r="A4743" i="6"/>
  <c r="A4742" i="6"/>
  <c r="A4741" i="6"/>
  <c r="A4740" i="6"/>
  <c r="A4739" i="6"/>
  <c r="A4738" i="6"/>
  <c r="A4737" i="6"/>
  <c r="A4736" i="6"/>
  <c r="A4735" i="6"/>
  <c r="A4734" i="6"/>
  <c r="A4733" i="6"/>
  <c r="A4732" i="6"/>
  <c r="A4731" i="6"/>
  <c r="A4730" i="6"/>
  <c r="A4729" i="6"/>
  <c r="A4728" i="6"/>
  <c r="A4727" i="6"/>
  <c r="A4726" i="6"/>
  <c r="A4725" i="6"/>
  <c r="A4724" i="6"/>
  <c r="A4723" i="6"/>
  <c r="A4722" i="6"/>
  <c r="A4721" i="6"/>
  <c r="A4720" i="6"/>
  <c r="A4719" i="6"/>
  <c r="A4718" i="6"/>
  <c r="A4717" i="6"/>
  <c r="A4716" i="6"/>
  <c r="A4715" i="6"/>
  <c r="A4714" i="6"/>
  <c r="A4713" i="6"/>
  <c r="A4712" i="6"/>
  <c r="A4711" i="6"/>
  <c r="A4710" i="6"/>
  <c r="A4709" i="6"/>
  <c r="A4708" i="6"/>
  <c r="A4707" i="6"/>
  <c r="A4706" i="6"/>
  <c r="A4705" i="6"/>
  <c r="A4704" i="6"/>
  <c r="A4703" i="6"/>
  <c r="A4702" i="6"/>
  <c r="A4701" i="6"/>
  <c r="A4700" i="6"/>
  <c r="A4699" i="6"/>
  <c r="A4698" i="6"/>
  <c r="A4697" i="6"/>
  <c r="A4696" i="6"/>
  <c r="A4695" i="6"/>
  <c r="A4694" i="6"/>
  <c r="A4693" i="6"/>
  <c r="A4692" i="6"/>
  <c r="A4691" i="6"/>
  <c r="A4690" i="6"/>
  <c r="A4689" i="6"/>
  <c r="A4688" i="6"/>
  <c r="A4687" i="6"/>
  <c r="A4686" i="6"/>
  <c r="A4685" i="6"/>
  <c r="A4684" i="6"/>
  <c r="A4683" i="6"/>
  <c r="A4682" i="6"/>
  <c r="A4681" i="6"/>
  <c r="A4680" i="6"/>
  <c r="A4679" i="6"/>
  <c r="A4678" i="6"/>
  <c r="A4677" i="6"/>
  <c r="A4676" i="6"/>
  <c r="A4675" i="6"/>
  <c r="A4674" i="6"/>
  <c r="A4673" i="6"/>
  <c r="A4672" i="6"/>
  <c r="A4671" i="6"/>
  <c r="A4670" i="6"/>
  <c r="A4669" i="6"/>
  <c r="A4668" i="6"/>
  <c r="A4667" i="6"/>
  <c r="A4666" i="6"/>
  <c r="A4665" i="6"/>
  <c r="A4664" i="6"/>
  <c r="A4663" i="6"/>
  <c r="A4662" i="6"/>
  <c r="A4661" i="6"/>
  <c r="A4660" i="6"/>
  <c r="A4659" i="6"/>
  <c r="A4658" i="6"/>
  <c r="A4657" i="6"/>
  <c r="A4656" i="6"/>
  <c r="A4655" i="6"/>
  <c r="A4654" i="6"/>
  <c r="A4653" i="6"/>
  <c r="A4652" i="6"/>
  <c r="A4651" i="6"/>
  <c r="A4650" i="6"/>
  <c r="A4649" i="6"/>
  <c r="A4648" i="6"/>
  <c r="A4647" i="6"/>
  <c r="A4646" i="6"/>
  <c r="A4645" i="6"/>
  <c r="A4644" i="6"/>
  <c r="A4643" i="6"/>
  <c r="A4642" i="6"/>
  <c r="A4641" i="6"/>
  <c r="A4640" i="6"/>
  <c r="A4639" i="6"/>
  <c r="A4638" i="6"/>
  <c r="A4637" i="6"/>
  <c r="A4636" i="6"/>
  <c r="A4635" i="6"/>
  <c r="A4634" i="6"/>
  <c r="A4633" i="6"/>
  <c r="A4632" i="6"/>
  <c r="A4631" i="6"/>
  <c r="A4630" i="6"/>
  <c r="A4629" i="6"/>
  <c r="A4628" i="6"/>
  <c r="A4627" i="6"/>
  <c r="A4626" i="6"/>
  <c r="A4625" i="6"/>
  <c r="A4624" i="6"/>
  <c r="A4623" i="6"/>
  <c r="A4622" i="6"/>
  <c r="A4621" i="6"/>
  <c r="A4620" i="6"/>
  <c r="A4619" i="6"/>
  <c r="A4618" i="6"/>
  <c r="A4617" i="6"/>
  <c r="A4616" i="6"/>
  <c r="A4615" i="6"/>
  <c r="A4614" i="6"/>
  <c r="A4613" i="6"/>
  <c r="A4612" i="6"/>
  <c r="A4611" i="6"/>
  <c r="A4610" i="6"/>
  <c r="A4609" i="6"/>
  <c r="A4608" i="6"/>
  <c r="A4607" i="6"/>
  <c r="A4606" i="6"/>
  <c r="A4605" i="6"/>
  <c r="A4604" i="6"/>
  <c r="A4603" i="6"/>
  <c r="A4602" i="6"/>
  <c r="A4601" i="6"/>
  <c r="A4600" i="6"/>
  <c r="A4599" i="6"/>
  <c r="A4598" i="6"/>
  <c r="A4597" i="6"/>
  <c r="A4596" i="6"/>
  <c r="A4595" i="6"/>
  <c r="A4594" i="6"/>
  <c r="A4593" i="6"/>
  <c r="A4592" i="6"/>
  <c r="A4591" i="6"/>
  <c r="A4590" i="6"/>
  <c r="A4589" i="6"/>
  <c r="A4588" i="6"/>
  <c r="A4587" i="6"/>
  <c r="A4586" i="6"/>
  <c r="A4585" i="6"/>
  <c r="A4584" i="6"/>
  <c r="A4583" i="6"/>
  <c r="A4582" i="6"/>
  <c r="A4581" i="6"/>
  <c r="A4580" i="6"/>
  <c r="A4579" i="6"/>
  <c r="A4578" i="6"/>
  <c r="A4577" i="6"/>
  <c r="A4576" i="6"/>
  <c r="A4575" i="6"/>
  <c r="A4574" i="6"/>
  <c r="A4573" i="6"/>
  <c r="A4572" i="6"/>
  <c r="A4571" i="6"/>
  <c r="A4570" i="6"/>
  <c r="A4569" i="6"/>
  <c r="A4568" i="6"/>
  <c r="A4567" i="6"/>
  <c r="A4566" i="6"/>
  <c r="A4565" i="6"/>
  <c r="A4564" i="6"/>
  <c r="A4563" i="6"/>
  <c r="A4562" i="6"/>
  <c r="A4561" i="6"/>
  <c r="A4560" i="6"/>
  <c r="A4559" i="6"/>
  <c r="A4558" i="6"/>
  <c r="A4557" i="6"/>
  <c r="A4556" i="6"/>
  <c r="A4555" i="6"/>
  <c r="A4554" i="6"/>
  <c r="A4553" i="6"/>
  <c r="A4552" i="6"/>
  <c r="A4551" i="6"/>
  <c r="A4550" i="6"/>
  <c r="A4549" i="6"/>
  <c r="A4548" i="6"/>
  <c r="A4547" i="6"/>
  <c r="A4546" i="6"/>
  <c r="A4545" i="6"/>
  <c r="A4544" i="6"/>
  <c r="A4543" i="6"/>
  <c r="A4542" i="6"/>
  <c r="A4541" i="6"/>
  <c r="A4540" i="6"/>
  <c r="A4539" i="6"/>
  <c r="A4538" i="6"/>
  <c r="A4537" i="6"/>
  <c r="A4536" i="6"/>
  <c r="A4535" i="6"/>
  <c r="A4534" i="6"/>
  <c r="A4533" i="6"/>
  <c r="A4532" i="6"/>
  <c r="A4531" i="6"/>
  <c r="A4530" i="6"/>
  <c r="A4529" i="6"/>
  <c r="A4528" i="6"/>
  <c r="A4527" i="6"/>
  <c r="A4526" i="6"/>
  <c r="A4525" i="6"/>
  <c r="A4524" i="6"/>
  <c r="A4523" i="6"/>
  <c r="A4522" i="6"/>
  <c r="A4521" i="6"/>
  <c r="A4520" i="6"/>
  <c r="A4519" i="6"/>
  <c r="A4518" i="6"/>
  <c r="A4517" i="6"/>
  <c r="A4516" i="6"/>
  <c r="A4515" i="6"/>
  <c r="A4514" i="6"/>
  <c r="A4513" i="6"/>
  <c r="A4512" i="6"/>
  <c r="A4511" i="6"/>
  <c r="A4510" i="6"/>
  <c r="A4509" i="6"/>
  <c r="A4508" i="6"/>
  <c r="A4507" i="6"/>
  <c r="A4506" i="6"/>
  <c r="A4505" i="6"/>
  <c r="A4504" i="6"/>
  <c r="A4503" i="6"/>
  <c r="A4502" i="6"/>
  <c r="A4501" i="6"/>
  <c r="A4500" i="6"/>
  <c r="A4499" i="6"/>
  <c r="A4498" i="6"/>
  <c r="A4497" i="6"/>
  <c r="A4496" i="6"/>
  <c r="A4495" i="6"/>
  <c r="A4494" i="6"/>
  <c r="A4493" i="6"/>
  <c r="A4492" i="6"/>
  <c r="A4491" i="6"/>
  <c r="A4490" i="6"/>
  <c r="A4489" i="6"/>
  <c r="A4488" i="6"/>
  <c r="A4487" i="6"/>
  <c r="A4486" i="6"/>
  <c r="A4485" i="6"/>
  <c r="A4484" i="6"/>
  <c r="A4483" i="6"/>
  <c r="A4482" i="6"/>
  <c r="A4481" i="6"/>
  <c r="A4480" i="6"/>
  <c r="A4479" i="6"/>
  <c r="A4478" i="6"/>
  <c r="A4477" i="6"/>
  <c r="A4476" i="6"/>
  <c r="A4475" i="6"/>
  <c r="A4474" i="6"/>
  <c r="A4473" i="6"/>
  <c r="A4472" i="6"/>
  <c r="A4471" i="6"/>
  <c r="A4470" i="6"/>
  <c r="A4469" i="6"/>
  <c r="A4468" i="6"/>
  <c r="A4467" i="6"/>
  <c r="A4466" i="6"/>
  <c r="A4465" i="6"/>
  <c r="A4464" i="6"/>
  <c r="A4463" i="6"/>
  <c r="A4462" i="6"/>
  <c r="A4461" i="6"/>
  <c r="A4460" i="6"/>
  <c r="A4459" i="6"/>
  <c r="A4458" i="6"/>
  <c r="A4457" i="6"/>
  <c r="A4456" i="6"/>
  <c r="A4455" i="6"/>
  <c r="A4454" i="6"/>
  <c r="A4453" i="6"/>
  <c r="A4452" i="6"/>
  <c r="A4451" i="6"/>
  <c r="A4450" i="6"/>
  <c r="A4449" i="6"/>
  <c r="A4448" i="6"/>
  <c r="A4447" i="6"/>
  <c r="A4446" i="6"/>
  <c r="A4445" i="6"/>
  <c r="A4444" i="6"/>
  <c r="A4443" i="6"/>
  <c r="A4442" i="6"/>
  <c r="A4441" i="6"/>
  <c r="A4440" i="6"/>
  <c r="A4439" i="6"/>
  <c r="A4438" i="6"/>
  <c r="A4437" i="6"/>
  <c r="A4436" i="6"/>
  <c r="A4435" i="6"/>
  <c r="A4434" i="6"/>
  <c r="A4433" i="6"/>
  <c r="A4432" i="6"/>
  <c r="A4431" i="6"/>
  <c r="A4430" i="6"/>
  <c r="A4429" i="6"/>
  <c r="A4428" i="6"/>
  <c r="A4427" i="6"/>
  <c r="A4426" i="6"/>
  <c r="A4425" i="6"/>
  <c r="A4424" i="6"/>
  <c r="A4423" i="6"/>
  <c r="A4422" i="6"/>
  <c r="A4421" i="6"/>
  <c r="A4420" i="6"/>
  <c r="A4419" i="6"/>
  <c r="A4418" i="6"/>
  <c r="A4417" i="6"/>
  <c r="A4416" i="6"/>
  <c r="A4415" i="6"/>
  <c r="A4414" i="6"/>
  <c r="A4413" i="6"/>
  <c r="A4412" i="6"/>
  <c r="A4411" i="6"/>
  <c r="A4410" i="6"/>
  <c r="A4409" i="6"/>
  <c r="A4408" i="6"/>
  <c r="A4407" i="6"/>
  <c r="A4406" i="6"/>
  <c r="A4405" i="6"/>
  <c r="A4404" i="6"/>
  <c r="A4403" i="6"/>
  <c r="A4402" i="6"/>
  <c r="A4401" i="6"/>
  <c r="A4400" i="6"/>
  <c r="A4399" i="6"/>
  <c r="A4398" i="6"/>
  <c r="A4397" i="6"/>
  <c r="A4396" i="6"/>
  <c r="A4395" i="6"/>
  <c r="A4394" i="6"/>
  <c r="A4393" i="6"/>
  <c r="A4392" i="6"/>
  <c r="A4391" i="6"/>
  <c r="A4390" i="6"/>
  <c r="A4389" i="6"/>
  <c r="A4388" i="6"/>
  <c r="A4387" i="6"/>
  <c r="A4386" i="6"/>
  <c r="A4385" i="6"/>
  <c r="A4384" i="6"/>
  <c r="A4383" i="6"/>
  <c r="A4382" i="6"/>
  <c r="A4381" i="6"/>
  <c r="A4380" i="6"/>
  <c r="A4379" i="6"/>
  <c r="A4378" i="6"/>
  <c r="A4377" i="6"/>
  <c r="A4376" i="6"/>
  <c r="A4375" i="6"/>
  <c r="A4374" i="6"/>
  <c r="A4373" i="6"/>
  <c r="A4372" i="6"/>
  <c r="A4371" i="6"/>
  <c r="A4370" i="6"/>
  <c r="A4369" i="6"/>
  <c r="A4368" i="6"/>
  <c r="A4367" i="6"/>
  <c r="A4366" i="6"/>
  <c r="A4365" i="6"/>
  <c r="A4364" i="6"/>
  <c r="A4363" i="6"/>
  <c r="A4362" i="6"/>
  <c r="A4361" i="6"/>
  <c r="A4360" i="6"/>
  <c r="A4359" i="6"/>
  <c r="A4358" i="6"/>
  <c r="A4357" i="6"/>
  <c r="A4356" i="6"/>
  <c r="A4355" i="6"/>
  <c r="A4354" i="6"/>
  <c r="A4353" i="6"/>
  <c r="A4352" i="6"/>
  <c r="A4351" i="6"/>
  <c r="A4350" i="6"/>
  <c r="A4349" i="6"/>
  <c r="A4348" i="6"/>
  <c r="A4347" i="6"/>
  <c r="A4346" i="6"/>
  <c r="A4345" i="6"/>
  <c r="A4344" i="6"/>
  <c r="A4343" i="6"/>
  <c r="A4342" i="6"/>
  <c r="A4341" i="6"/>
  <c r="A4340" i="6"/>
  <c r="A4339" i="6"/>
  <c r="A4338" i="6"/>
  <c r="A4337" i="6"/>
  <c r="A4336" i="6"/>
  <c r="A4335" i="6"/>
  <c r="A4334" i="6"/>
  <c r="A4333" i="6"/>
  <c r="A4332" i="6"/>
  <c r="A4331" i="6"/>
  <c r="A4330" i="6"/>
  <c r="A4329" i="6"/>
  <c r="A4328" i="6"/>
  <c r="A4327" i="6"/>
  <c r="A4326" i="6"/>
  <c r="A4325" i="6"/>
  <c r="A4324" i="6"/>
  <c r="A4323" i="6"/>
  <c r="A4322" i="6"/>
  <c r="A4321" i="6"/>
  <c r="A4320" i="6"/>
  <c r="A4319" i="6"/>
  <c r="A4318" i="6"/>
  <c r="A4317" i="6"/>
  <c r="A4316" i="6"/>
  <c r="A4315" i="6"/>
  <c r="A4314" i="6"/>
  <c r="A4313" i="6"/>
  <c r="A4312" i="6"/>
  <c r="A4311" i="6"/>
  <c r="A4310" i="6"/>
  <c r="A4309" i="6"/>
  <c r="A4308" i="6"/>
  <c r="A4307" i="6"/>
  <c r="A4306" i="6"/>
  <c r="A4305" i="6"/>
  <c r="A4304" i="6"/>
  <c r="A4303" i="6"/>
  <c r="A4302" i="6"/>
  <c r="A4301" i="6"/>
  <c r="A4300" i="6"/>
  <c r="A4299" i="6"/>
  <c r="A4298" i="6"/>
  <c r="A4297" i="6"/>
  <c r="A4296" i="6"/>
  <c r="A4295" i="6"/>
  <c r="A4294" i="6"/>
  <c r="A4293" i="6"/>
  <c r="A4292" i="6"/>
  <c r="A4291" i="6"/>
  <c r="A4290" i="6"/>
  <c r="A4289" i="6"/>
  <c r="A4288" i="6"/>
  <c r="A4287" i="6"/>
  <c r="A4286" i="6"/>
  <c r="A4285" i="6"/>
  <c r="A4284" i="6"/>
  <c r="A4283" i="6"/>
  <c r="A4282" i="6"/>
  <c r="A4281" i="6"/>
  <c r="A4280" i="6"/>
  <c r="A4279" i="6"/>
  <c r="A4278" i="6"/>
  <c r="A4277" i="6"/>
  <c r="A4276" i="6"/>
  <c r="A4275" i="6"/>
  <c r="A4274" i="6"/>
  <c r="A4273" i="6"/>
  <c r="A4272" i="6"/>
  <c r="A4271" i="6"/>
  <c r="A4270" i="6"/>
  <c r="A4269" i="6"/>
  <c r="A4268" i="6"/>
  <c r="A4267" i="6"/>
  <c r="A4266" i="6"/>
  <c r="A4265" i="6"/>
  <c r="A4264" i="6"/>
  <c r="A4263" i="6"/>
  <c r="A4262" i="6"/>
  <c r="A4261" i="6"/>
  <c r="A4260" i="6"/>
  <c r="A4259" i="6"/>
  <c r="A4258" i="6"/>
  <c r="A4257" i="6"/>
  <c r="A4256" i="6"/>
  <c r="A4255" i="6"/>
  <c r="A4254" i="6"/>
  <c r="A4253" i="6"/>
  <c r="A4252" i="6"/>
  <c r="A4251" i="6"/>
  <c r="A4250" i="6"/>
  <c r="A4249" i="6"/>
  <c r="A4248" i="6"/>
  <c r="A4247" i="6"/>
  <c r="A4246" i="6"/>
  <c r="A4245" i="6"/>
  <c r="A4244" i="6"/>
  <c r="A4243" i="6"/>
  <c r="A4242" i="6"/>
  <c r="A4241" i="6"/>
  <c r="A4240" i="6"/>
  <c r="A4239" i="6"/>
  <c r="A4238" i="6"/>
  <c r="A4237" i="6"/>
  <c r="A4236" i="6"/>
  <c r="A4235" i="6"/>
  <c r="A4234" i="6"/>
  <c r="A4233" i="6"/>
  <c r="A4232" i="6"/>
  <c r="A4231" i="6"/>
  <c r="A4230" i="6"/>
  <c r="A4229" i="6"/>
  <c r="A4228" i="6"/>
  <c r="A4227" i="6"/>
  <c r="A4226" i="6"/>
  <c r="A4225" i="6"/>
  <c r="A4224" i="6"/>
  <c r="A4223" i="6"/>
  <c r="A4222" i="6"/>
  <c r="A4221" i="6"/>
  <c r="A4220" i="6"/>
  <c r="A4219" i="6"/>
  <c r="A4218" i="6"/>
  <c r="A4217" i="6"/>
  <c r="A4216" i="6"/>
  <c r="A4215" i="6"/>
  <c r="A4214" i="6"/>
  <c r="A4213" i="6"/>
  <c r="A4212" i="6"/>
  <c r="A4211" i="6"/>
  <c r="A4210" i="6"/>
  <c r="A4209" i="6"/>
  <c r="A4208" i="6"/>
  <c r="A4207" i="6"/>
  <c r="A4206" i="6"/>
  <c r="A4205" i="6"/>
  <c r="A4204" i="6"/>
  <c r="A4203" i="6"/>
  <c r="A4202" i="6"/>
  <c r="A4201" i="6"/>
  <c r="A4200" i="6"/>
  <c r="A4199" i="6"/>
  <c r="A4198" i="6"/>
  <c r="A4197" i="6"/>
  <c r="A4196" i="6"/>
  <c r="A4195" i="6"/>
  <c r="A4194" i="6"/>
  <c r="A4193" i="6"/>
  <c r="A4192" i="6"/>
  <c r="A4191" i="6"/>
  <c r="A4190" i="6"/>
  <c r="A4189" i="6"/>
  <c r="A4188" i="6"/>
  <c r="A4187" i="6"/>
  <c r="A4186" i="6"/>
  <c r="A4185" i="6"/>
  <c r="A4184" i="6"/>
  <c r="A4183" i="6"/>
  <c r="A4182" i="6"/>
  <c r="A4181" i="6"/>
  <c r="A4180" i="6"/>
  <c r="A4179" i="6"/>
  <c r="A4178" i="6"/>
  <c r="A4177" i="6"/>
  <c r="A4176" i="6"/>
  <c r="A4175" i="6"/>
  <c r="A4174" i="6"/>
  <c r="A4173" i="6"/>
  <c r="A4172" i="6"/>
  <c r="A4171" i="6"/>
  <c r="A4170" i="6"/>
  <c r="A4169" i="6"/>
  <c r="A4168" i="6"/>
  <c r="A4167" i="6"/>
  <c r="A4166" i="6"/>
  <c r="A4165" i="6"/>
  <c r="A4164" i="6"/>
  <c r="A4163" i="6"/>
  <c r="A4162" i="6"/>
  <c r="A4161" i="6"/>
  <c r="A4160" i="6"/>
  <c r="A4159" i="6"/>
  <c r="A4158" i="6"/>
  <c r="A4157" i="6"/>
  <c r="A4156" i="6"/>
  <c r="A4155" i="6"/>
  <c r="A4154" i="6"/>
  <c r="A4153" i="6"/>
  <c r="A4152" i="6"/>
  <c r="A4151" i="6"/>
  <c r="A4150" i="6"/>
  <c r="A4149" i="6"/>
  <c r="A4148" i="6"/>
  <c r="A4147" i="6"/>
  <c r="A4146" i="6"/>
  <c r="A4145" i="6"/>
  <c r="A4144" i="6"/>
  <c r="A4143" i="6"/>
  <c r="A4142" i="6"/>
  <c r="A4141" i="6"/>
  <c r="A4140" i="6"/>
  <c r="A4139" i="6"/>
  <c r="A4138" i="6"/>
  <c r="A4137" i="6"/>
  <c r="A4136" i="6"/>
  <c r="A4135" i="6"/>
  <c r="A4134" i="6"/>
  <c r="A4133" i="6"/>
  <c r="A4132" i="6"/>
  <c r="A4131" i="6"/>
  <c r="A4130" i="6"/>
  <c r="A4129" i="6"/>
  <c r="A4128" i="6"/>
  <c r="A4127" i="6"/>
  <c r="A4126" i="6"/>
  <c r="A4125" i="6"/>
  <c r="A4124" i="6"/>
  <c r="A4123" i="6"/>
  <c r="A4122" i="6"/>
  <c r="A4121" i="6"/>
  <c r="A4120" i="6"/>
  <c r="A4119" i="6"/>
  <c r="A4118" i="6"/>
  <c r="A4117" i="6"/>
  <c r="A4116" i="6"/>
  <c r="A4115" i="6"/>
  <c r="A4114" i="6"/>
  <c r="A4113" i="6"/>
  <c r="A4112" i="6"/>
  <c r="A4111" i="6"/>
  <c r="A4110" i="6"/>
  <c r="A4109" i="6"/>
  <c r="A4108" i="6"/>
  <c r="A4107" i="6"/>
  <c r="A4106" i="6"/>
  <c r="A4105" i="6"/>
  <c r="A4104" i="6"/>
  <c r="A4103" i="6"/>
  <c r="A4102" i="6"/>
  <c r="A4101" i="6"/>
  <c r="A4100" i="6"/>
  <c r="A4099" i="6"/>
  <c r="A4098" i="6"/>
  <c r="A4097" i="6"/>
  <c r="A4096" i="6"/>
  <c r="A4095" i="6"/>
  <c r="A4094" i="6"/>
  <c r="A4093" i="6"/>
  <c r="A4092" i="6"/>
  <c r="A4091" i="6"/>
  <c r="A4090" i="6"/>
  <c r="A4089" i="6"/>
  <c r="A4088" i="6"/>
  <c r="A4087" i="6"/>
  <c r="A4086" i="6"/>
  <c r="A4085" i="6"/>
  <c r="A4084" i="6"/>
  <c r="A4083" i="6"/>
  <c r="A4082" i="6"/>
  <c r="A4081" i="6"/>
  <c r="A4080" i="6"/>
  <c r="A4079" i="6"/>
  <c r="A4078" i="6"/>
  <c r="A4077" i="6"/>
  <c r="A4076" i="6"/>
  <c r="A4075" i="6"/>
  <c r="A4074" i="6"/>
  <c r="A4073" i="6"/>
  <c r="A4072" i="6"/>
  <c r="A4071" i="6"/>
  <c r="A4070" i="6"/>
  <c r="A4069" i="6"/>
  <c r="A4068" i="6"/>
  <c r="A4067" i="6"/>
  <c r="A4066" i="6"/>
  <c r="A4065" i="6"/>
  <c r="A4064" i="6"/>
  <c r="A4063" i="6"/>
  <c r="A4062" i="6"/>
  <c r="A4061" i="6"/>
  <c r="A4060" i="6"/>
  <c r="A4059" i="6"/>
  <c r="A4058" i="6"/>
  <c r="A4057" i="6"/>
  <c r="A4056" i="6"/>
  <c r="A4055" i="6"/>
  <c r="A4054" i="6"/>
  <c r="A4053" i="6"/>
  <c r="A4052" i="6"/>
  <c r="A4051" i="6"/>
  <c r="A4050" i="6"/>
  <c r="A4049" i="6"/>
  <c r="A4048" i="6"/>
  <c r="A4047" i="6"/>
  <c r="A4046" i="6"/>
  <c r="A4045" i="6"/>
  <c r="A4044" i="6"/>
  <c r="A4043" i="6"/>
  <c r="A4042" i="6"/>
  <c r="A4041" i="6"/>
  <c r="A4040" i="6"/>
  <c r="A4039" i="6"/>
  <c r="A4038" i="6"/>
  <c r="A4037" i="6"/>
  <c r="A4036" i="6"/>
  <c r="A4035" i="6"/>
  <c r="A4034" i="6"/>
  <c r="A4033" i="6"/>
  <c r="A4032" i="6"/>
  <c r="A4031" i="6"/>
  <c r="A4030" i="6"/>
  <c r="A4029" i="6"/>
  <c r="A4028" i="6"/>
  <c r="A4027" i="6"/>
  <c r="A4026" i="6"/>
  <c r="A4025" i="6"/>
  <c r="A4024" i="6"/>
  <c r="A4023" i="6"/>
  <c r="A4022" i="6"/>
  <c r="A4021" i="6"/>
  <c r="A4020" i="6"/>
  <c r="A4019" i="6"/>
  <c r="A4018" i="6"/>
  <c r="A4017" i="6"/>
  <c r="A4016" i="6"/>
  <c r="A4015" i="6"/>
  <c r="A4014" i="6"/>
  <c r="A4013" i="6"/>
  <c r="A4012" i="6"/>
  <c r="A4011" i="6"/>
  <c r="A4010" i="6"/>
  <c r="A4009" i="6"/>
  <c r="A4008" i="6"/>
  <c r="A4007" i="6"/>
  <c r="A4006" i="6"/>
  <c r="A4005" i="6"/>
  <c r="A4004" i="6"/>
  <c r="A4003" i="6"/>
  <c r="A4002" i="6"/>
  <c r="A4001" i="6"/>
  <c r="A4000" i="6"/>
  <c r="A3999" i="6"/>
  <c r="A3998" i="6"/>
  <c r="A3997" i="6"/>
  <c r="A3996" i="6"/>
  <c r="A3995" i="6"/>
  <c r="A3994" i="6"/>
  <c r="A3993" i="6"/>
  <c r="A3992" i="6"/>
  <c r="A3991" i="6"/>
  <c r="A3990" i="6"/>
  <c r="A3989" i="6"/>
  <c r="A3988" i="6"/>
  <c r="A3987" i="6"/>
  <c r="A3986" i="6"/>
  <c r="A3985" i="6"/>
  <c r="A3984" i="6"/>
  <c r="A3983" i="6"/>
  <c r="A3982" i="6"/>
  <c r="A3981" i="6"/>
  <c r="A3980" i="6"/>
  <c r="A3979" i="6"/>
  <c r="A3978" i="6"/>
  <c r="A3977" i="6"/>
  <c r="A3976" i="6"/>
  <c r="A3975" i="6"/>
  <c r="A3974" i="6"/>
  <c r="A3973" i="6"/>
  <c r="A3972" i="6"/>
  <c r="A3971" i="6"/>
  <c r="A3970" i="6"/>
  <c r="A3969" i="6"/>
  <c r="A3968" i="6"/>
  <c r="A3967" i="6"/>
  <c r="A3966" i="6"/>
  <c r="A3965" i="6"/>
  <c r="A3964" i="6"/>
  <c r="A3963" i="6"/>
  <c r="A3962" i="6"/>
  <c r="A3961" i="6"/>
  <c r="A3960" i="6"/>
  <c r="A3959" i="6"/>
  <c r="A3958" i="6"/>
  <c r="A3957" i="6"/>
  <c r="A3956" i="6"/>
  <c r="A3955" i="6"/>
  <c r="A3954" i="6"/>
  <c r="A3953" i="6"/>
  <c r="A3952" i="6"/>
  <c r="A3951" i="6"/>
  <c r="A3950" i="6"/>
  <c r="A3949" i="6"/>
  <c r="A3948" i="6"/>
  <c r="A3947" i="6"/>
  <c r="A3946" i="6"/>
  <c r="A3945" i="6"/>
  <c r="A3944" i="6"/>
  <c r="A3943" i="6"/>
  <c r="A3942" i="6"/>
  <c r="A3941" i="6"/>
  <c r="A3940" i="6"/>
  <c r="A3939" i="6"/>
  <c r="A3938" i="6"/>
  <c r="A3937" i="6"/>
  <c r="A3936" i="6"/>
  <c r="A3935" i="6"/>
  <c r="A3934" i="6"/>
  <c r="A3933" i="6"/>
  <c r="A3932" i="6"/>
  <c r="A3931" i="6"/>
  <c r="A3930" i="6"/>
  <c r="A3929" i="6"/>
  <c r="A3928" i="6"/>
  <c r="A3927" i="6"/>
  <c r="A3926" i="6"/>
  <c r="A3925" i="6"/>
  <c r="A3924" i="6"/>
  <c r="A3923" i="6"/>
  <c r="A3922" i="6"/>
  <c r="A3921" i="6"/>
  <c r="A3920" i="6"/>
  <c r="A3919" i="6"/>
  <c r="A3918" i="6"/>
  <c r="A3917" i="6"/>
  <c r="A3916" i="6"/>
  <c r="A3915" i="6"/>
  <c r="A3914" i="6"/>
  <c r="A3913" i="6"/>
  <c r="A3912" i="6"/>
  <c r="A3911" i="6"/>
  <c r="A3910" i="6"/>
  <c r="A3909" i="6"/>
  <c r="A3908" i="6"/>
  <c r="A3907" i="6"/>
  <c r="A3906" i="6"/>
  <c r="A3905" i="6"/>
  <c r="A3904" i="6"/>
  <c r="A3903" i="6"/>
  <c r="A3902" i="6"/>
  <c r="A3901" i="6"/>
  <c r="A3900" i="6"/>
  <c r="A3899" i="6"/>
  <c r="A3898" i="6"/>
  <c r="A3897" i="6"/>
  <c r="A3896" i="6"/>
  <c r="A3895" i="6"/>
  <c r="A3894" i="6"/>
  <c r="A3893" i="6"/>
  <c r="A3892" i="6"/>
  <c r="A3891" i="6"/>
  <c r="A3890" i="6"/>
  <c r="A3889" i="6"/>
  <c r="A3888" i="6"/>
  <c r="A3887" i="6"/>
  <c r="A3886" i="6"/>
  <c r="A3885" i="6"/>
  <c r="A3884" i="6"/>
  <c r="A3883" i="6"/>
  <c r="A3882" i="6"/>
  <c r="A3881" i="6"/>
  <c r="A3880" i="6"/>
  <c r="A3879" i="6"/>
  <c r="A3878" i="6"/>
  <c r="A3877" i="6"/>
  <c r="A3876" i="6"/>
  <c r="A3875" i="6"/>
  <c r="A3874" i="6"/>
  <c r="A3873" i="6"/>
  <c r="A3872" i="6"/>
  <c r="A3871" i="6"/>
  <c r="A3870" i="6"/>
  <c r="A3869" i="6"/>
  <c r="A3868" i="6"/>
  <c r="A3867" i="6"/>
  <c r="A3866" i="6"/>
  <c r="A3865" i="6"/>
  <c r="A3864" i="6"/>
  <c r="A3863" i="6"/>
  <c r="A3862" i="6"/>
  <c r="A3861" i="6"/>
  <c r="A3860" i="6"/>
  <c r="A3859" i="6"/>
  <c r="A3858" i="6"/>
  <c r="A3857" i="6"/>
  <c r="A3856" i="6"/>
  <c r="A3855" i="6"/>
  <c r="A3854" i="6"/>
  <c r="A3853" i="6"/>
  <c r="A3852" i="6"/>
  <c r="A3851" i="6"/>
  <c r="A3850" i="6"/>
  <c r="A3849" i="6"/>
  <c r="A3848" i="6"/>
  <c r="A3847" i="6"/>
  <c r="A3846" i="6"/>
  <c r="A3845" i="6"/>
  <c r="A3844" i="6"/>
  <c r="A3843" i="6"/>
  <c r="A3842" i="6"/>
  <c r="A3841" i="6"/>
  <c r="A3840" i="6"/>
  <c r="A3839" i="6"/>
  <c r="A3838" i="6"/>
  <c r="A3837" i="6"/>
  <c r="A3836" i="6"/>
  <c r="A3835" i="6"/>
  <c r="A3834" i="6"/>
  <c r="A3833" i="6"/>
  <c r="A3832" i="6"/>
  <c r="A3831" i="6"/>
  <c r="A3830" i="6"/>
  <c r="A3829" i="6"/>
  <c r="A3828" i="6"/>
  <c r="A3827" i="6"/>
  <c r="A3826" i="6"/>
  <c r="A3825" i="6"/>
  <c r="A3824" i="6"/>
  <c r="A3823" i="6"/>
  <c r="A3822" i="6"/>
  <c r="A3821" i="6"/>
  <c r="A3820" i="6"/>
  <c r="A3819" i="6"/>
  <c r="A3818" i="6"/>
  <c r="A3817" i="6"/>
  <c r="A3816" i="6"/>
  <c r="A3815" i="6"/>
  <c r="A3814" i="6"/>
  <c r="A3813" i="6"/>
  <c r="A3812" i="6"/>
  <c r="A3811" i="6"/>
  <c r="A3810" i="6"/>
  <c r="A3809" i="6"/>
  <c r="A3808" i="6"/>
  <c r="A3807" i="6"/>
  <c r="A3806" i="6"/>
  <c r="A3805" i="6"/>
  <c r="A3804" i="6"/>
  <c r="A3803" i="6"/>
  <c r="A3802" i="6"/>
  <c r="A3801" i="6"/>
  <c r="A3800" i="6"/>
  <c r="A3799" i="6"/>
  <c r="A3798" i="6"/>
  <c r="A3797" i="6"/>
  <c r="A3796" i="6"/>
  <c r="A3795" i="6"/>
  <c r="A3794" i="6"/>
  <c r="A3793" i="6"/>
  <c r="A3792" i="6"/>
  <c r="A3791" i="6"/>
  <c r="A3790" i="6"/>
  <c r="A3789" i="6"/>
  <c r="A3788" i="6"/>
  <c r="A3787" i="6"/>
  <c r="A3786" i="6"/>
  <c r="A3785" i="6"/>
  <c r="A3784" i="6"/>
  <c r="A3783" i="6"/>
  <c r="A3782" i="6"/>
  <c r="A3781" i="6"/>
  <c r="A3780" i="6"/>
  <c r="A3779" i="6"/>
  <c r="A3778" i="6"/>
  <c r="A3777" i="6"/>
  <c r="A3776" i="6"/>
  <c r="A3775" i="6"/>
  <c r="A3774" i="6"/>
  <c r="A3773" i="6"/>
  <c r="A3772" i="6"/>
  <c r="A3771" i="6"/>
  <c r="A3770" i="6"/>
  <c r="A3769" i="6"/>
  <c r="A3768" i="6"/>
  <c r="A3767" i="6"/>
  <c r="A3766" i="6"/>
  <c r="A3765" i="6"/>
  <c r="A3764" i="6"/>
  <c r="A3763" i="6"/>
  <c r="A3762" i="6"/>
  <c r="A3761" i="6"/>
  <c r="A3760" i="6"/>
  <c r="A3759" i="6"/>
  <c r="A3758" i="6"/>
  <c r="A3757" i="6"/>
  <c r="A3756" i="6"/>
  <c r="A3755" i="6"/>
  <c r="A3754" i="6"/>
  <c r="A3753" i="6"/>
  <c r="A3752" i="6"/>
  <c r="A3751" i="6"/>
  <c r="A3750" i="6"/>
  <c r="A3749" i="6"/>
  <c r="A3748" i="6"/>
  <c r="A3747" i="6"/>
  <c r="A3746" i="6"/>
  <c r="A3745" i="6"/>
  <c r="A3744" i="6"/>
  <c r="A3743" i="6"/>
  <c r="A3742" i="6"/>
  <c r="A3741" i="6"/>
  <c r="A3740" i="6"/>
  <c r="A3739" i="6"/>
  <c r="A3738" i="6"/>
  <c r="A3737" i="6"/>
  <c r="A3736" i="6"/>
  <c r="A3735" i="6"/>
  <c r="A3734" i="6"/>
  <c r="A3733" i="6"/>
  <c r="A3732" i="6"/>
  <c r="A3731" i="6"/>
  <c r="A3730" i="6"/>
  <c r="A3729" i="6"/>
  <c r="A3728" i="6"/>
  <c r="A3727" i="6"/>
  <c r="A3726" i="6"/>
  <c r="A3725" i="6"/>
  <c r="A3724" i="6"/>
  <c r="A3723" i="6"/>
  <c r="A3722" i="6"/>
  <c r="A3721" i="6"/>
  <c r="A3720" i="6"/>
  <c r="A3719" i="6"/>
  <c r="A3718" i="6"/>
  <c r="A3717" i="6"/>
  <c r="A3716" i="6"/>
  <c r="A3715" i="6"/>
  <c r="A3714" i="6"/>
  <c r="A3713" i="6"/>
  <c r="A3712" i="6"/>
  <c r="A3711" i="6"/>
  <c r="A3710" i="6"/>
  <c r="A3709" i="6"/>
  <c r="A3708" i="6"/>
  <c r="A3707" i="6"/>
  <c r="A3706" i="6"/>
  <c r="A3705" i="6"/>
  <c r="A3704" i="6"/>
  <c r="A3703" i="6"/>
  <c r="A3702" i="6"/>
  <c r="A3701" i="6"/>
  <c r="A3700" i="6"/>
  <c r="A3699" i="6"/>
  <c r="A3698" i="6"/>
  <c r="A3697" i="6"/>
  <c r="A3696" i="6"/>
  <c r="A3695" i="6"/>
  <c r="A3694" i="6"/>
  <c r="A3693" i="6"/>
  <c r="A3692" i="6"/>
  <c r="A3691" i="6"/>
  <c r="A3690" i="6"/>
  <c r="A3689" i="6"/>
  <c r="A3688" i="6"/>
  <c r="A3687" i="6"/>
  <c r="A3686" i="6"/>
  <c r="A3685" i="6"/>
  <c r="A3684" i="6"/>
  <c r="A3683" i="6"/>
  <c r="A3682" i="6"/>
  <c r="A3681" i="6"/>
  <c r="A3680" i="6"/>
  <c r="A3679" i="6"/>
  <c r="A3678" i="6"/>
  <c r="A3677" i="6"/>
  <c r="A3676" i="6"/>
  <c r="A3675" i="6"/>
  <c r="A3674" i="6"/>
  <c r="A3673" i="6"/>
  <c r="A3672" i="6"/>
  <c r="A3671" i="6"/>
  <c r="A3670" i="6"/>
  <c r="A3669" i="6"/>
  <c r="A3668" i="6"/>
  <c r="A3667" i="6"/>
  <c r="A3666" i="6"/>
  <c r="A3665" i="6"/>
  <c r="A3664" i="6"/>
  <c r="A3663" i="6"/>
  <c r="A3662" i="6"/>
  <c r="A3661" i="6"/>
  <c r="A3660" i="6"/>
  <c r="A3659" i="6"/>
  <c r="A3658" i="6"/>
  <c r="A3657" i="6"/>
  <c r="A3656" i="6"/>
  <c r="A3655" i="6"/>
  <c r="A3654" i="6"/>
  <c r="A3653" i="6"/>
  <c r="A3652" i="6"/>
  <c r="A3651" i="6"/>
  <c r="A3650" i="6"/>
  <c r="A3649" i="6"/>
  <c r="A3648" i="6"/>
  <c r="A3647" i="6"/>
  <c r="A3646" i="6"/>
  <c r="A3645" i="6"/>
  <c r="A3644" i="6"/>
  <c r="A3643" i="6"/>
  <c r="A3642" i="6"/>
  <c r="A3641" i="6"/>
  <c r="A3640" i="6"/>
  <c r="A3639" i="6"/>
  <c r="A3638" i="6"/>
  <c r="A3637" i="6"/>
  <c r="A3636" i="6"/>
  <c r="A3635" i="6"/>
  <c r="A3634" i="6"/>
  <c r="A3633" i="6"/>
  <c r="A3632" i="6"/>
  <c r="A3631" i="6"/>
  <c r="A3630" i="6"/>
  <c r="A3629" i="6"/>
  <c r="A3628" i="6"/>
  <c r="A3627" i="6"/>
  <c r="A3626" i="6"/>
  <c r="A3625" i="6"/>
  <c r="A3624" i="6"/>
  <c r="A3623" i="6"/>
  <c r="A3622" i="6"/>
  <c r="A3621" i="6"/>
  <c r="A3620" i="6"/>
  <c r="A3619" i="6"/>
  <c r="A3618" i="6"/>
  <c r="A3617" i="6"/>
  <c r="A3616" i="6"/>
  <c r="A3615" i="6"/>
  <c r="A3614" i="6"/>
  <c r="A3613" i="6"/>
  <c r="A3612" i="6"/>
  <c r="A3611" i="6"/>
  <c r="A3610" i="6"/>
  <c r="A3609" i="6"/>
  <c r="A3608" i="6"/>
  <c r="A3607" i="6"/>
  <c r="A3606" i="6"/>
  <c r="A3605" i="6"/>
  <c r="A3604" i="6"/>
  <c r="A3603" i="6"/>
  <c r="A3602" i="6"/>
  <c r="A3601" i="6"/>
  <c r="A3600" i="6"/>
  <c r="A3599" i="6"/>
  <c r="A3598" i="6"/>
  <c r="A3597" i="6"/>
  <c r="A3596" i="6"/>
  <c r="A3595" i="6"/>
  <c r="A3594" i="6"/>
  <c r="A3593" i="6"/>
  <c r="A3592" i="6"/>
  <c r="A3591" i="6"/>
  <c r="A3590" i="6"/>
  <c r="A3589" i="6"/>
  <c r="A3588" i="6"/>
  <c r="A3587" i="6"/>
  <c r="A3586" i="6"/>
  <c r="A3585" i="6"/>
  <c r="A3584" i="6"/>
  <c r="A3583" i="6"/>
  <c r="A3582" i="6"/>
  <c r="A3581" i="6"/>
  <c r="A3580" i="6"/>
  <c r="A3579" i="6"/>
  <c r="A3578" i="6"/>
  <c r="A3577" i="6"/>
  <c r="A3576" i="6"/>
  <c r="A3575" i="6"/>
  <c r="A3574" i="6"/>
  <c r="A3573" i="6"/>
  <c r="A3572" i="6"/>
  <c r="A3571" i="6"/>
  <c r="A3570" i="6"/>
  <c r="A3569" i="6"/>
  <c r="A3568" i="6"/>
  <c r="A3567" i="6"/>
  <c r="A3566" i="6"/>
  <c r="A3565" i="6"/>
  <c r="A3564" i="6"/>
  <c r="A3563" i="6"/>
  <c r="A3562" i="6"/>
  <c r="A3561" i="6"/>
  <c r="A3560" i="6"/>
  <c r="A3559" i="6"/>
  <c r="A3558" i="6"/>
  <c r="A3557" i="6"/>
  <c r="A3556" i="6"/>
  <c r="A3555" i="6"/>
  <c r="A3554" i="6"/>
  <c r="A3553" i="6"/>
  <c r="A3552" i="6"/>
  <c r="A3551" i="6"/>
  <c r="A3550" i="6"/>
  <c r="A3549" i="6"/>
  <c r="A3548" i="6"/>
  <c r="A3547" i="6"/>
  <c r="A3546" i="6"/>
  <c r="A3545" i="6"/>
  <c r="A3544" i="6"/>
  <c r="A3543" i="6"/>
  <c r="A3542" i="6"/>
  <c r="A3541" i="6"/>
  <c r="A3540" i="6"/>
  <c r="A3539" i="6"/>
  <c r="A3538" i="6"/>
  <c r="A3537" i="6"/>
  <c r="A3536" i="6"/>
  <c r="A3535" i="6"/>
  <c r="A3534" i="6"/>
  <c r="A3533" i="6"/>
  <c r="A3532" i="6"/>
  <c r="A3531" i="6"/>
  <c r="A3530" i="6"/>
  <c r="A3529" i="6"/>
  <c r="A3528" i="6"/>
  <c r="A3527" i="6"/>
  <c r="A3526" i="6"/>
  <c r="A3525" i="6"/>
  <c r="A3524" i="6"/>
  <c r="A3523" i="6"/>
  <c r="A3522" i="6"/>
  <c r="A3521" i="6"/>
  <c r="A3520" i="6"/>
  <c r="A3519" i="6"/>
  <c r="A3518" i="6"/>
  <c r="A3517" i="6"/>
  <c r="A3516" i="6"/>
  <c r="A3515" i="6"/>
  <c r="A3514" i="6"/>
  <c r="A3513" i="6"/>
  <c r="A3512" i="6"/>
  <c r="A3511" i="6"/>
  <c r="A3510" i="6"/>
  <c r="A3509" i="6"/>
  <c r="A3508" i="6"/>
  <c r="A3507" i="6"/>
  <c r="A3506" i="6"/>
  <c r="A3505" i="6"/>
  <c r="A3504" i="6"/>
  <c r="A3503" i="6"/>
  <c r="A3502" i="6"/>
  <c r="A3501" i="6"/>
  <c r="A3500" i="6"/>
  <c r="A3499" i="6"/>
  <c r="A3498" i="6"/>
  <c r="A3497" i="6"/>
  <c r="A3496" i="6"/>
  <c r="A3495" i="6"/>
  <c r="A3494" i="6"/>
  <c r="A3493" i="6"/>
  <c r="A3492" i="6"/>
  <c r="A3491" i="6"/>
  <c r="A3490" i="6"/>
  <c r="A3489" i="6"/>
  <c r="A3488" i="6"/>
  <c r="A3487" i="6"/>
  <c r="A3486" i="6"/>
  <c r="A3485" i="6"/>
  <c r="A3484" i="6"/>
  <c r="A3483" i="6"/>
  <c r="A3482" i="6"/>
  <c r="A3481" i="6"/>
  <c r="A3480" i="6"/>
  <c r="A3479" i="6"/>
  <c r="A3478" i="6"/>
  <c r="A3477" i="6"/>
  <c r="A3476" i="6"/>
  <c r="A3475" i="6"/>
  <c r="A3474" i="6"/>
  <c r="A3473" i="6"/>
  <c r="A3472" i="6"/>
  <c r="A3471" i="6"/>
  <c r="A3470" i="6"/>
  <c r="A3469" i="6"/>
  <c r="A3468" i="6"/>
  <c r="A3467" i="6"/>
  <c r="A3466" i="6"/>
  <c r="A3465" i="6"/>
  <c r="A3464" i="6"/>
  <c r="A3463" i="6"/>
  <c r="A3462" i="6"/>
  <c r="A3461" i="6"/>
  <c r="A3460" i="6"/>
  <c r="A3459" i="6"/>
  <c r="A3458" i="6"/>
  <c r="A3457" i="6"/>
  <c r="A3456" i="6"/>
  <c r="A3455" i="6"/>
  <c r="A3454" i="6"/>
  <c r="A3453" i="6"/>
  <c r="A3452" i="6"/>
  <c r="A3451" i="6"/>
  <c r="A3450" i="6"/>
  <c r="A3449" i="6"/>
  <c r="A3448" i="6"/>
  <c r="A3447" i="6"/>
  <c r="A3446" i="6"/>
  <c r="A3445" i="6"/>
  <c r="A3444" i="6"/>
  <c r="A3443" i="6"/>
  <c r="A3442" i="6"/>
  <c r="A3441" i="6"/>
  <c r="A3440" i="6"/>
  <c r="A3439" i="6"/>
  <c r="A3438" i="6"/>
  <c r="A3437" i="6"/>
  <c r="A3436" i="6"/>
  <c r="A3435" i="6"/>
  <c r="A3434" i="6"/>
  <c r="A3433" i="6"/>
  <c r="A3432" i="6"/>
  <c r="A3431" i="6"/>
  <c r="A3430" i="6"/>
  <c r="A3429" i="6"/>
  <c r="A3428" i="6"/>
  <c r="A3427" i="6"/>
  <c r="A3426" i="6"/>
  <c r="A3425" i="6"/>
  <c r="A3424" i="6"/>
  <c r="A3423" i="6"/>
  <c r="A3422" i="6"/>
  <c r="A3421" i="6"/>
  <c r="A3420" i="6"/>
  <c r="A3419" i="6"/>
  <c r="A3418" i="6"/>
  <c r="A3417" i="6"/>
  <c r="A3416" i="6"/>
  <c r="A3415" i="6"/>
  <c r="A3414" i="6"/>
  <c r="A3413" i="6"/>
  <c r="A3412" i="6"/>
  <c r="A3411" i="6"/>
  <c r="A3410" i="6"/>
  <c r="A3409" i="6"/>
  <c r="A3408" i="6"/>
  <c r="A3407" i="6"/>
  <c r="A3406" i="6"/>
  <c r="A3405" i="6"/>
  <c r="A3404" i="6"/>
  <c r="A3403" i="6"/>
  <c r="A3402" i="6"/>
  <c r="A3401" i="6"/>
  <c r="A3400" i="6"/>
  <c r="A3399" i="6"/>
  <c r="A3398" i="6"/>
  <c r="A3397" i="6"/>
  <c r="A3396" i="6"/>
  <c r="A3395" i="6"/>
  <c r="A3394" i="6"/>
  <c r="A3393" i="6"/>
  <c r="A3392" i="6"/>
  <c r="A3391" i="6"/>
  <c r="A3390" i="6"/>
  <c r="A3389" i="6"/>
  <c r="A3388" i="6"/>
  <c r="A3387" i="6"/>
  <c r="A3386" i="6"/>
  <c r="A3385" i="6"/>
  <c r="A3384" i="6"/>
  <c r="A3383" i="6"/>
  <c r="A3382" i="6"/>
  <c r="A3381" i="6"/>
  <c r="A3380" i="6"/>
  <c r="A3379" i="6"/>
  <c r="A3378" i="6"/>
  <c r="A3377" i="6"/>
  <c r="A3376" i="6"/>
  <c r="A3375" i="6"/>
  <c r="A3374" i="6"/>
  <c r="A3373" i="6"/>
  <c r="A3372" i="6"/>
  <c r="A3371" i="6"/>
  <c r="A3370" i="6"/>
  <c r="A3369" i="6"/>
  <c r="A3368" i="6"/>
  <c r="A3367" i="6"/>
  <c r="A3366" i="6"/>
  <c r="A3365" i="6"/>
  <c r="A3364" i="6"/>
  <c r="A3363" i="6"/>
  <c r="A3362" i="6"/>
  <c r="A3361" i="6"/>
  <c r="A3360" i="6"/>
  <c r="A3359" i="6"/>
  <c r="A3358" i="6"/>
  <c r="A3357" i="6"/>
  <c r="A3356" i="6"/>
  <c r="A3355" i="6"/>
  <c r="A3354" i="6"/>
  <c r="A3353" i="6"/>
  <c r="A3352" i="6"/>
  <c r="A3351" i="6"/>
  <c r="A3350" i="6"/>
  <c r="A3349" i="6"/>
  <c r="A3348" i="6"/>
  <c r="A3347" i="6"/>
  <c r="A3346" i="6"/>
  <c r="A3345" i="6"/>
  <c r="A3344" i="6"/>
  <c r="A3343" i="6"/>
  <c r="A3342" i="6"/>
  <c r="A3341" i="6"/>
  <c r="A3340" i="6"/>
  <c r="A3339" i="6"/>
  <c r="A3338" i="6"/>
  <c r="A3337" i="6"/>
  <c r="A3336" i="6"/>
  <c r="A3335" i="6"/>
  <c r="A3334" i="6"/>
  <c r="A3333" i="6"/>
  <c r="A3332" i="6"/>
  <c r="A3331" i="6"/>
  <c r="A3330" i="6"/>
  <c r="A3329" i="6"/>
  <c r="A3328" i="6"/>
  <c r="A3327" i="6"/>
  <c r="A3326" i="6"/>
  <c r="A3325" i="6"/>
  <c r="A3324" i="6"/>
  <c r="A3323" i="6"/>
  <c r="A3322" i="6"/>
  <c r="A3321" i="6"/>
  <c r="A3320" i="6"/>
  <c r="A3319" i="6"/>
  <c r="A3318" i="6"/>
  <c r="A3317" i="6"/>
  <c r="A3316" i="6"/>
  <c r="A3315" i="6"/>
  <c r="A3314" i="6"/>
  <c r="A3313" i="6"/>
  <c r="A3312" i="6"/>
  <c r="A3311" i="6"/>
  <c r="A3310" i="6"/>
  <c r="A3309" i="6"/>
  <c r="A3308" i="6"/>
  <c r="A3307" i="6"/>
  <c r="A3306" i="6"/>
  <c r="A3305" i="6"/>
  <c r="A3304" i="6"/>
  <c r="A3303" i="6"/>
  <c r="A3302" i="6"/>
  <c r="A3301" i="6"/>
  <c r="A3300" i="6"/>
  <c r="A3299" i="6"/>
  <c r="A3298" i="6"/>
  <c r="A3297" i="6"/>
  <c r="A3296" i="6"/>
  <c r="A3295" i="6"/>
  <c r="A3294" i="6"/>
  <c r="A3293" i="6"/>
  <c r="A3292" i="6"/>
  <c r="A3291" i="6"/>
  <c r="A3290" i="6"/>
  <c r="A3289" i="6"/>
  <c r="A3288" i="6"/>
  <c r="A3287" i="6"/>
  <c r="A3286" i="6"/>
  <c r="A3285" i="6"/>
  <c r="A3284" i="6"/>
  <c r="A3283" i="6"/>
  <c r="A3282" i="6"/>
  <c r="A3281" i="6"/>
  <c r="A3280" i="6"/>
  <c r="A3279" i="6"/>
  <c r="A3278" i="6"/>
  <c r="A3277" i="6"/>
  <c r="A3276" i="6"/>
  <c r="A3275" i="6"/>
  <c r="A3274" i="6"/>
  <c r="A3273" i="6"/>
  <c r="A3272" i="6"/>
  <c r="A3271" i="6"/>
  <c r="A3270" i="6"/>
  <c r="A3269" i="6"/>
  <c r="A3268" i="6"/>
  <c r="A3267" i="6"/>
  <c r="A3266" i="6"/>
  <c r="A3265" i="6"/>
  <c r="A3264" i="6"/>
  <c r="A3263" i="6"/>
  <c r="A3262" i="6"/>
  <c r="A3261" i="6"/>
  <c r="A3260" i="6"/>
  <c r="A3259" i="6"/>
  <c r="A3258" i="6"/>
  <c r="A3257" i="6"/>
  <c r="A3256" i="6"/>
  <c r="A3255" i="6"/>
  <c r="A3254" i="6"/>
  <c r="A3253" i="6"/>
  <c r="A3252" i="6"/>
  <c r="A3251" i="6"/>
  <c r="A3250" i="6"/>
  <c r="A3249" i="6"/>
  <c r="A3248" i="6"/>
  <c r="A3247" i="6"/>
  <c r="A3246" i="6"/>
  <c r="A3245" i="6"/>
  <c r="A3244" i="6"/>
  <c r="A3243" i="6"/>
  <c r="A3242" i="6"/>
  <c r="A3241" i="6"/>
  <c r="A3240" i="6"/>
  <c r="A3239" i="6"/>
  <c r="A3238" i="6"/>
  <c r="A3237" i="6"/>
  <c r="A3236" i="6"/>
  <c r="A3235" i="6"/>
  <c r="A3234" i="6"/>
  <c r="A3233" i="6"/>
  <c r="A3232" i="6"/>
  <c r="A3231" i="6"/>
  <c r="A3230" i="6"/>
  <c r="A3229" i="6"/>
  <c r="A3228" i="6"/>
  <c r="A3227" i="6"/>
  <c r="A3226" i="6"/>
  <c r="A3225" i="6"/>
  <c r="A3224" i="6"/>
  <c r="A3223" i="6"/>
  <c r="A3222" i="6"/>
  <c r="A3221" i="6"/>
  <c r="A3220" i="6"/>
  <c r="A3219" i="6"/>
  <c r="A3218" i="6"/>
  <c r="A3217" i="6"/>
  <c r="A3216" i="6"/>
  <c r="A3215" i="6"/>
  <c r="A3214" i="6"/>
  <c r="A3213" i="6"/>
  <c r="A3212" i="6"/>
  <c r="A3211" i="6"/>
  <c r="A3210" i="6"/>
  <c r="A3209" i="6"/>
  <c r="A3208" i="6"/>
  <c r="A3207" i="6"/>
  <c r="A3206" i="6"/>
  <c r="A3205" i="6"/>
  <c r="A3204" i="6"/>
  <c r="A3203" i="6"/>
  <c r="A3202" i="6"/>
  <c r="A3201" i="6"/>
  <c r="A3200" i="6"/>
  <c r="A3199" i="6"/>
  <c r="A3198" i="6"/>
  <c r="A3197" i="6"/>
  <c r="A3196" i="6"/>
  <c r="A3195" i="6"/>
  <c r="A3194" i="6"/>
  <c r="A3193" i="6"/>
  <c r="A3192" i="6"/>
  <c r="A3191" i="6"/>
  <c r="A3190" i="6"/>
  <c r="A3189" i="6"/>
  <c r="A3188" i="6"/>
  <c r="A3187" i="6"/>
  <c r="A3186" i="6"/>
  <c r="A3185" i="6"/>
  <c r="A3184" i="6"/>
  <c r="A3183" i="6"/>
  <c r="A3182" i="6"/>
  <c r="A3181" i="6"/>
  <c r="A3180" i="6"/>
  <c r="A3179" i="6"/>
  <c r="A3178" i="6"/>
  <c r="A3177" i="6"/>
  <c r="A3176" i="6"/>
  <c r="A3175" i="6"/>
  <c r="A3174" i="6"/>
  <c r="A3173" i="6"/>
  <c r="A3172" i="6"/>
  <c r="A3171" i="6"/>
  <c r="A3170" i="6"/>
  <c r="A3169" i="6"/>
  <c r="A3168" i="6"/>
  <c r="A3167" i="6"/>
  <c r="A3166" i="6"/>
  <c r="A3165" i="6"/>
  <c r="A3164" i="6"/>
  <c r="A3163" i="6"/>
  <c r="A3162" i="6"/>
  <c r="A3161" i="6"/>
  <c r="A3160" i="6"/>
  <c r="A3159" i="6"/>
  <c r="A3158" i="6"/>
  <c r="A3157" i="6"/>
  <c r="A3156" i="6"/>
  <c r="A3155" i="6"/>
  <c r="A3154" i="6"/>
  <c r="A3153" i="6"/>
  <c r="A3152" i="6"/>
  <c r="A3151" i="6"/>
  <c r="A3150" i="6"/>
  <c r="A3149" i="6"/>
  <c r="A3148" i="6"/>
  <c r="A3147" i="6"/>
  <c r="A3146" i="6"/>
  <c r="A3145" i="6"/>
  <c r="A3144" i="6"/>
  <c r="A3143" i="6"/>
  <c r="A3142" i="6"/>
  <c r="A3141" i="6"/>
  <c r="A3140" i="6"/>
  <c r="A3139" i="6"/>
  <c r="A3138" i="6"/>
  <c r="A3137" i="6"/>
  <c r="A3136" i="6"/>
  <c r="A3135" i="6"/>
  <c r="A3134" i="6"/>
  <c r="A3133" i="6"/>
  <c r="A3132" i="6"/>
  <c r="A3131" i="6"/>
  <c r="A3130" i="6"/>
  <c r="A3129" i="6"/>
  <c r="A3128" i="6"/>
  <c r="A3127" i="6"/>
  <c r="A3126" i="6"/>
  <c r="A3125" i="6"/>
  <c r="A3124" i="6"/>
  <c r="A3123" i="6"/>
  <c r="A3122" i="6"/>
  <c r="A3121" i="6"/>
  <c r="A3120" i="6"/>
  <c r="A3119" i="6"/>
  <c r="A3118" i="6"/>
  <c r="A3117" i="6"/>
  <c r="A3116" i="6"/>
  <c r="A3115" i="6"/>
  <c r="A3114" i="6"/>
  <c r="A3113" i="6"/>
  <c r="A3112" i="6"/>
  <c r="A3111" i="6"/>
  <c r="A3110" i="6"/>
  <c r="A3109" i="6"/>
  <c r="A3108" i="6"/>
  <c r="A3107" i="6"/>
  <c r="A3106" i="6"/>
  <c r="A3105" i="6"/>
  <c r="A3104" i="6"/>
  <c r="A3103" i="6"/>
  <c r="A3102" i="6"/>
  <c r="A3101" i="6"/>
  <c r="A3100" i="6"/>
  <c r="A3099" i="6"/>
  <c r="A3098" i="6"/>
  <c r="A3097" i="6"/>
  <c r="A3096" i="6"/>
  <c r="A3095" i="6"/>
  <c r="A3094" i="6"/>
  <c r="A3093" i="6"/>
  <c r="A3092" i="6"/>
  <c r="A3091" i="6"/>
  <c r="A3090" i="6"/>
  <c r="A3089" i="6"/>
  <c r="A3088" i="6"/>
  <c r="A3087" i="6"/>
  <c r="A3086" i="6"/>
  <c r="A3085" i="6"/>
  <c r="A3084" i="6"/>
  <c r="A3083" i="6"/>
  <c r="A3082" i="6"/>
  <c r="A3081" i="6"/>
  <c r="A3080" i="6"/>
  <c r="A3079" i="6"/>
  <c r="A3078" i="6"/>
  <c r="A3077" i="6"/>
  <c r="A3076" i="6"/>
  <c r="A3075" i="6"/>
  <c r="A3074" i="6"/>
  <c r="A3073" i="6"/>
  <c r="A3072" i="6"/>
  <c r="A3071" i="6"/>
  <c r="A3070" i="6"/>
  <c r="A3069" i="6"/>
  <c r="A3068" i="6"/>
  <c r="A3067" i="6"/>
  <c r="A3066" i="6"/>
  <c r="A3065" i="6"/>
  <c r="A3064" i="6"/>
  <c r="A3063" i="6"/>
  <c r="A3062" i="6"/>
  <c r="A3061" i="6"/>
  <c r="A3060" i="6"/>
  <c r="A3059" i="6"/>
  <c r="A3058" i="6"/>
  <c r="A3057" i="6"/>
  <c r="A3056" i="6"/>
  <c r="A3055" i="6"/>
  <c r="A3054" i="6"/>
  <c r="A3053" i="6"/>
  <c r="A3052" i="6"/>
  <c r="A3051" i="6"/>
  <c r="A3050" i="6"/>
  <c r="A3049" i="6"/>
  <c r="A3048" i="6"/>
  <c r="A3047" i="6"/>
  <c r="A3046" i="6"/>
  <c r="A3045" i="6"/>
  <c r="A3044" i="6"/>
  <c r="A3043" i="6"/>
  <c r="A3042" i="6"/>
  <c r="A3041" i="6"/>
  <c r="A3040" i="6"/>
  <c r="A3039" i="6"/>
  <c r="A3038" i="6"/>
  <c r="A3037" i="6"/>
  <c r="A3036" i="6"/>
  <c r="A3035" i="6"/>
  <c r="A3034" i="6"/>
  <c r="A3033" i="6"/>
  <c r="A3032" i="6"/>
  <c r="A3031" i="6"/>
  <c r="A3030" i="6"/>
  <c r="A3029" i="6"/>
  <c r="A3028" i="6"/>
  <c r="A3027" i="6"/>
  <c r="A3026" i="6"/>
  <c r="A3025" i="6"/>
  <c r="A3024" i="6"/>
  <c r="A3023" i="6"/>
  <c r="A3022" i="6"/>
  <c r="A3021" i="6"/>
  <c r="A3020" i="6"/>
  <c r="A3019" i="6"/>
  <c r="A3018" i="6"/>
  <c r="A3017" i="6"/>
  <c r="A3016" i="6"/>
  <c r="A3015" i="6"/>
  <c r="A3014" i="6"/>
  <c r="A3013" i="6"/>
  <c r="A3012" i="6"/>
  <c r="A3011" i="6"/>
  <c r="A3010" i="6"/>
  <c r="A3009" i="6"/>
  <c r="A3008" i="6"/>
  <c r="A3007" i="6"/>
  <c r="A3006" i="6"/>
  <c r="A3005" i="6"/>
  <c r="A3004" i="6"/>
  <c r="A3003" i="6"/>
  <c r="A3002" i="6"/>
  <c r="A3001" i="6"/>
  <c r="A3000" i="6"/>
  <c r="A2999" i="6"/>
  <c r="A2998" i="6"/>
  <c r="A2997" i="6"/>
  <c r="A2996" i="6"/>
  <c r="A2995" i="6"/>
  <c r="A2994" i="6"/>
  <c r="A2993" i="6"/>
  <c r="A2992" i="6"/>
  <c r="A2991" i="6"/>
  <c r="A2990" i="6"/>
  <c r="A2989" i="6"/>
  <c r="A2988" i="6"/>
  <c r="A2987" i="6"/>
  <c r="A2986" i="6"/>
  <c r="A2985" i="6"/>
  <c r="A2984" i="6"/>
  <c r="A2983" i="6"/>
  <c r="A2982" i="6"/>
  <c r="A2981" i="6"/>
  <c r="A2980" i="6"/>
  <c r="A2979" i="6"/>
  <c r="A2978" i="6"/>
  <c r="A2977" i="6"/>
  <c r="A2976" i="6"/>
  <c r="A2975" i="6"/>
  <c r="A2974" i="6"/>
  <c r="A2973" i="6"/>
  <c r="A2972" i="6"/>
  <c r="A2971" i="6"/>
  <c r="A2970" i="6"/>
  <c r="A2969" i="6"/>
  <c r="A2968" i="6"/>
  <c r="A2967" i="6"/>
  <c r="A2966" i="6"/>
  <c r="A2965" i="6"/>
  <c r="A2964" i="6"/>
  <c r="A2963" i="6"/>
  <c r="A2962" i="6"/>
  <c r="A2961" i="6"/>
  <c r="A2960" i="6"/>
  <c r="A2959" i="6"/>
  <c r="A2958" i="6"/>
  <c r="A2957" i="6"/>
  <c r="A2956" i="6"/>
  <c r="A2955" i="6"/>
  <c r="A2954" i="6"/>
  <c r="A2953" i="6"/>
  <c r="A2952" i="6"/>
  <c r="A2951" i="6"/>
  <c r="A2950" i="6"/>
  <c r="A2949" i="6"/>
  <c r="A2948" i="6"/>
  <c r="A2947" i="6"/>
  <c r="A2946" i="6"/>
  <c r="A2945" i="6"/>
  <c r="A2944" i="6"/>
  <c r="A2943" i="6"/>
  <c r="A2942" i="6"/>
  <c r="A2941" i="6"/>
  <c r="A2940" i="6"/>
  <c r="A2939" i="6"/>
  <c r="A2938" i="6"/>
  <c r="A2937" i="6"/>
  <c r="A2936" i="6"/>
  <c r="A2935" i="6"/>
  <c r="A2934" i="6"/>
  <c r="A2933" i="6"/>
  <c r="A2932" i="6"/>
  <c r="A2931" i="6"/>
  <c r="A2930" i="6"/>
  <c r="A2929" i="6"/>
  <c r="A2928" i="6"/>
  <c r="A2927" i="6"/>
  <c r="A2926" i="6"/>
  <c r="A2925" i="6"/>
  <c r="A2924" i="6"/>
  <c r="A2923" i="6"/>
  <c r="A2922" i="6"/>
  <c r="A2921" i="6"/>
  <c r="A2920" i="6"/>
  <c r="A2919" i="6"/>
  <c r="A2918" i="6"/>
  <c r="A2917" i="6"/>
  <c r="A2916" i="6"/>
  <c r="A2915" i="6"/>
  <c r="A2914" i="6"/>
  <c r="A2913" i="6"/>
  <c r="A2912" i="6"/>
  <c r="A2911" i="6"/>
  <c r="A2910" i="6"/>
  <c r="A2909" i="6"/>
  <c r="A2908" i="6"/>
  <c r="A2907" i="6"/>
  <c r="A2906" i="6"/>
  <c r="A2905" i="6"/>
  <c r="A2904" i="6"/>
  <c r="A2903" i="6"/>
  <c r="A2902" i="6"/>
  <c r="A2901" i="6"/>
  <c r="A2900" i="6"/>
  <c r="A2899" i="6"/>
  <c r="A2898" i="6"/>
  <c r="A2897" i="6"/>
  <c r="A2896" i="6"/>
  <c r="A2895" i="6"/>
  <c r="A2894" i="6"/>
  <c r="A2893" i="6"/>
  <c r="A2892" i="6"/>
  <c r="A2891" i="6"/>
  <c r="A2890" i="6"/>
  <c r="A2889" i="6"/>
  <c r="A2888" i="6"/>
  <c r="A2887" i="6"/>
  <c r="A2886" i="6"/>
  <c r="A2885" i="6"/>
  <c r="A2884" i="6"/>
  <c r="A2883" i="6"/>
  <c r="A2882" i="6"/>
  <c r="A2881" i="6"/>
  <c r="A2880" i="6"/>
  <c r="A2879" i="6"/>
  <c r="A2878" i="6"/>
  <c r="A2877" i="6"/>
  <c r="A2876" i="6"/>
  <c r="A2875" i="6"/>
  <c r="A2874" i="6"/>
  <c r="A2873" i="6"/>
  <c r="A2872" i="6"/>
  <c r="A2871" i="6"/>
  <c r="A2870" i="6"/>
  <c r="A2869" i="6"/>
  <c r="A2868" i="6"/>
  <c r="A2867" i="6"/>
  <c r="A2866" i="6"/>
  <c r="A2865" i="6"/>
  <c r="A2864" i="6"/>
  <c r="A2863" i="6"/>
  <c r="A2862" i="6"/>
  <c r="A2861" i="6"/>
  <c r="A2860" i="6"/>
  <c r="A2859" i="6"/>
  <c r="A2858" i="6"/>
  <c r="A2857" i="6"/>
  <c r="A2856" i="6"/>
  <c r="A2855" i="6"/>
  <c r="A2854" i="6"/>
  <c r="A2853" i="6"/>
  <c r="A2852" i="6"/>
  <c r="A2851" i="6"/>
  <c r="A2850" i="6"/>
  <c r="A2849" i="6"/>
  <c r="A2848" i="6"/>
  <c r="A2847" i="6"/>
  <c r="A2846" i="6"/>
  <c r="A2845" i="6"/>
  <c r="A2844" i="6"/>
  <c r="A2843" i="6"/>
  <c r="A2842" i="6"/>
  <c r="A2841" i="6"/>
  <c r="A2840" i="6"/>
  <c r="A2839" i="6"/>
  <c r="A2838" i="6"/>
  <c r="A2837" i="6"/>
  <c r="A2836" i="6"/>
  <c r="A2835" i="6"/>
  <c r="A2834" i="6"/>
  <c r="A2833" i="6"/>
  <c r="A2832" i="6"/>
  <c r="A2831" i="6"/>
  <c r="A2830" i="6"/>
  <c r="A2829" i="6"/>
  <c r="A2828" i="6"/>
  <c r="A2827" i="6"/>
  <c r="A2826" i="6"/>
  <c r="A2825" i="6"/>
  <c r="A2824" i="6"/>
  <c r="A2823" i="6"/>
  <c r="A2822" i="6"/>
  <c r="A2821" i="6"/>
  <c r="A2820" i="6"/>
  <c r="A2819" i="6"/>
  <c r="A2818" i="6"/>
  <c r="A2817" i="6"/>
  <c r="A2816" i="6"/>
  <c r="A2815" i="6"/>
  <c r="A2814" i="6"/>
  <c r="A2813" i="6"/>
  <c r="A2812" i="6"/>
  <c r="A2811" i="6"/>
  <c r="A2810" i="6"/>
  <c r="A2809" i="6"/>
  <c r="A2808" i="6"/>
  <c r="A2807" i="6"/>
  <c r="A2806" i="6"/>
  <c r="A2805" i="6"/>
  <c r="A2804" i="6"/>
  <c r="A2803" i="6"/>
  <c r="A2802" i="6"/>
  <c r="A2801" i="6"/>
  <c r="A2800" i="6"/>
  <c r="A2799" i="6"/>
  <c r="A2798" i="6"/>
  <c r="A2797" i="6"/>
  <c r="A2796" i="6"/>
  <c r="A2795" i="6"/>
  <c r="A2794" i="6"/>
  <c r="A2793" i="6"/>
  <c r="A2792" i="6"/>
  <c r="A2791" i="6"/>
  <c r="A2790" i="6"/>
  <c r="A2789" i="6"/>
  <c r="A2788" i="6"/>
  <c r="A2787" i="6"/>
  <c r="A2786" i="6"/>
  <c r="A2785" i="6"/>
  <c r="A2784" i="6"/>
  <c r="A2783" i="6"/>
  <c r="A2782" i="6"/>
  <c r="A2781" i="6"/>
  <c r="A2780" i="6"/>
  <c r="A2779" i="6"/>
  <c r="A2778" i="6"/>
  <c r="A2777" i="6"/>
  <c r="A2776" i="6"/>
  <c r="A2775" i="6"/>
  <c r="A2774" i="6"/>
  <c r="A2773" i="6"/>
  <c r="A2772" i="6"/>
  <c r="A2771" i="6"/>
  <c r="A2770" i="6"/>
  <c r="A2769" i="6"/>
  <c r="A2768" i="6"/>
  <c r="A2767" i="6"/>
  <c r="A2766" i="6"/>
  <c r="A2765" i="6"/>
  <c r="A2764" i="6"/>
  <c r="A2763" i="6"/>
  <c r="A2762" i="6"/>
  <c r="A2761" i="6"/>
  <c r="A2760" i="6"/>
  <c r="A2759" i="6"/>
  <c r="A2758" i="6"/>
  <c r="A2757" i="6"/>
  <c r="A2756" i="6"/>
  <c r="A2755" i="6"/>
  <c r="A2754" i="6"/>
  <c r="A2753" i="6"/>
  <c r="A2752" i="6"/>
  <c r="A2751" i="6"/>
  <c r="A2750" i="6"/>
  <c r="A2749" i="6"/>
  <c r="A2748" i="6"/>
  <c r="A2747" i="6"/>
  <c r="A2746" i="6"/>
  <c r="A2745" i="6"/>
  <c r="A2744" i="6"/>
  <c r="A2743" i="6"/>
  <c r="A2742" i="6"/>
  <c r="A2741" i="6"/>
  <c r="A2740" i="6"/>
  <c r="A2739" i="6"/>
  <c r="A2738" i="6"/>
  <c r="A2737" i="6"/>
  <c r="A2736" i="6"/>
  <c r="A2735" i="6"/>
  <c r="A2734" i="6"/>
  <c r="A2733" i="6"/>
  <c r="A2732" i="6"/>
  <c r="A2731" i="6"/>
  <c r="A2730" i="6"/>
  <c r="A2729" i="6"/>
  <c r="A2728" i="6"/>
  <c r="A2727" i="6"/>
  <c r="A2726" i="6"/>
  <c r="A2725" i="6"/>
  <c r="A2724" i="6"/>
  <c r="A2723" i="6"/>
  <c r="A2722" i="6"/>
  <c r="A2721" i="6"/>
  <c r="A2720" i="6"/>
  <c r="A2719" i="6"/>
  <c r="A2718" i="6"/>
  <c r="A2717" i="6"/>
  <c r="A2716" i="6"/>
  <c r="A2715" i="6"/>
  <c r="A2714" i="6"/>
  <c r="A2713" i="6"/>
  <c r="A2712" i="6"/>
  <c r="A2711" i="6"/>
  <c r="A2710" i="6"/>
  <c r="A2709" i="6"/>
  <c r="A2708" i="6"/>
  <c r="A2707" i="6"/>
  <c r="A2706" i="6"/>
  <c r="A2705" i="6"/>
  <c r="A2704" i="6"/>
  <c r="A2703" i="6"/>
  <c r="A2702" i="6"/>
  <c r="A2701" i="6"/>
  <c r="A2700" i="6"/>
  <c r="A2699" i="6"/>
  <c r="A2698" i="6"/>
  <c r="A2697" i="6"/>
  <c r="A2696" i="6"/>
  <c r="A2695" i="6"/>
  <c r="A2694" i="6"/>
  <c r="A2693" i="6"/>
  <c r="A2692" i="6"/>
  <c r="A2691" i="6"/>
  <c r="A2690" i="6"/>
  <c r="A2689" i="6"/>
  <c r="A2688" i="6"/>
  <c r="A2687" i="6"/>
  <c r="A2686" i="6"/>
  <c r="A2685" i="6"/>
  <c r="A2684" i="6"/>
  <c r="A2683" i="6"/>
  <c r="A2682" i="6"/>
  <c r="A2681" i="6"/>
  <c r="A2680" i="6"/>
  <c r="A2679" i="6"/>
  <c r="A2678" i="6"/>
  <c r="A2677" i="6"/>
  <c r="A2676" i="6"/>
  <c r="A2675" i="6"/>
  <c r="A2674" i="6"/>
  <c r="A2673" i="6"/>
  <c r="A2672" i="6"/>
  <c r="A2671" i="6"/>
  <c r="A2670" i="6"/>
  <c r="A2669" i="6"/>
  <c r="A2668" i="6"/>
  <c r="A2667" i="6"/>
  <c r="A2666" i="6"/>
  <c r="A2665" i="6"/>
  <c r="A2664" i="6"/>
  <c r="A2663" i="6"/>
  <c r="A2662" i="6"/>
  <c r="A2661" i="6"/>
  <c r="A2660" i="6"/>
  <c r="A2659" i="6"/>
  <c r="A2658" i="6"/>
  <c r="A2657" i="6"/>
  <c r="A2656" i="6"/>
  <c r="A2655" i="6"/>
  <c r="A2654" i="6"/>
  <c r="A2653" i="6"/>
  <c r="A2652" i="6"/>
  <c r="A2651" i="6"/>
  <c r="A2650" i="6"/>
  <c r="A2649" i="6"/>
  <c r="A2648" i="6"/>
  <c r="A2647" i="6"/>
  <c r="A2646" i="6"/>
  <c r="A2645" i="6"/>
  <c r="A2644" i="6"/>
  <c r="A2643" i="6"/>
  <c r="A2642" i="6"/>
  <c r="A2641" i="6"/>
  <c r="A2640" i="6"/>
  <c r="A2639" i="6"/>
  <c r="A2638" i="6"/>
  <c r="A2637" i="6"/>
  <c r="A2636" i="6"/>
  <c r="A2635" i="6"/>
  <c r="A2634" i="6"/>
  <c r="A2633" i="6"/>
  <c r="A2632" i="6"/>
  <c r="A2631" i="6"/>
  <c r="A2630" i="6"/>
  <c r="A2629" i="6"/>
  <c r="A2628" i="6"/>
  <c r="A2627" i="6"/>
  <c r="A2626" i="6"/>
  <c r="A2625" i="6"/>
  <c r="A2624" i="6"/>
  <c r="A2623" i="6"/>
  <c r="A2622" i="6"/>
  <c r="A2621" i="6"/>
  <c r="A2620" i="6"/>
  <c r="A2619" i="6"/>
  <c r="A2618" i="6"/>
  <c r="A2617" i="6"/>
  <c r="A2616" i="6"/>
  <c r="A2615" i="6"/>
  <c r="A2614" i="6"/>
  <c r="A2613" i="6"/>
  <c r="A2612" i="6"/>
  <c r="A2611" i="6"/>
  <c r="A2610" i="6"/>
  <c r="A2609" i="6"/>
  <c r="A2608" i="6"/>
  <c r="A2607" i="6"/>
  <c r="A2606" i="6"/>
  <c r="A2605" i="6"/>
  <c r="A2604" i="6"/>
  <c r="A2603" i="6"/>
  <c r="A2602" i="6"/>
  <c r="A2601" i="6"/>
  <c r="A2600" i="6"/>
  <c r="A2599" i="6"/>
  <c r="A2598" i="6"/>
  <c r="A2597" i="6"/>
  <c r="A2596" i="6"/>
  <c r="A2595" i="6"/>
  <c r="A2594" i="6"/>
  <c r="A2593" i="6"/>
  <c r="A2592" i="6"/>
  <c r="A2591" i="6"/>
  <c r="A2590" i="6"/>
  <c r="A2589" i="6"/>
  <c r="A2588" i="6"/>
  <c r="A2587" i="6"/>
  <c r="A2586" i="6"/>
  <c r="A2585" i="6"/>
  <c r="A2584" i="6"/>
  <c r="A2583" i="6"/>
  <c r="A2582" i="6"/>
  <c r="A2581" i="6"/>
  <c r="A2580" i="6"/>
  <c r="A2579" i="6"/>
  <c r="A2578" i="6"/>
  <c r="A2577" i="6"/>
  <c r="A2576" i="6"/>
  <c r="A2575" i="6"/>
  <c r="A2574" i="6"/>
  <c r="A2573" i="6"/>
  <c r="A2572" i="6"/>
  <c r="A2571" i="6"/>
  <c r="A2570" i="6"/>
  <c r="A2569" i="6"/>
  <c r="A2568" i="6"/>
  <c r="A2567" i="6"/>
  <c r="A2566" i="6"/>
  <c r="A2565" i="6"/>
  <c r="A2564" i="6"/>
  <c r="A2563" i="6"/>
  <c r="A2562" i="6"/>
  <c r="A2561" i="6"/>
  <c r="A2560" i="6"/>
  <c r="A2559" i="6"/>
  <c r="A2558" i="6"/>
  <c r="A2557" i="6"/>
  <c r="A2556" i="6"/>
  <c r="A2555" i="6"/>
  <c r="A2554" i="6"/>
  <c r="A2553" i="6"/>
  <c r="A2552" i="6"/>
  <c r="A2551" i="6"/>
  <c r="A2550" i="6"/>
  <c r="A2549" i="6"/>
  <c r="A2548" i="6"/>
  <c r="A2547" i="6"/>
  <c r="A2546" i="6"/>
  <c r="A2545" i="6"/>
  <c r="A2544" i="6"/>
  <c r="A2543" i="6"/>
  <c r="A2542" i="6"/>
  <c r="A2541" i="6"/>
  <c r="A2540" i="6"/>
  <c r="A2539" i="6"/>
  <c r="A2538" i="6"/>
  <c r="A2537" i="6"/>
  <c r="A2536" i="6"/>
  <c r="A2535" i="6"/>
  <c r="A2534" i="6"/>
  <c r="A2533" i="6"/>
  <c r="A2532" i="6"/>
  <c r="A2531" i="6"/>
  <c r="A2530" i="6"/>
  <c r="A2529" i="6"/>
  <c r="A2528" i="6"/>
  <c r="A2527" i="6"/>
  <c r="A2526" i="6"/>
  <c r="A2525" i="6"/>
  <c r="A2524" i="6"/>
  <c r="A2523" i="6"/>
  <c r="A2522" i="6"/>
  <c r="A2521" i="6"/>
  <c r="A2520" i="6"/>
  <c r="A2519" i="6"/>
  <c r="A2518" i="6"/>
  <c r="A2517" i="6"/>
  <c r="A2516" i="6"/>
  <c r="A2515" i="6"/>
  <c r="A2514" i="6"/>
  <c r="A2513" i="6"/>
  <c r="A2512" i="6"/>
  <c r="A2511" i="6"/>
  <c r="A2510" i="6"/>
  <c r="A2509" i="6"/>
  <c r="A2508" i="6"/>
  <c r="A2507" i="6"/>
  <c r="A2506" i="6"/>
  <c r="A2505" i="6"/>
  <c r="A2504" i="6"/>
  <c r="A2503" i="6"/>
  <c r="A2502" i="6"/>
  <c r="A2501" i="6"/>
  <c r="A2500" i="6"/>
  <c r="A2499" i="6"/>
  <c r="A2498" i="6"/>
  <c r="A2497" i="6"/>
  <c r="A2496" i="6"/>
  <c r="A2495" i="6"/>
  <c r="A2494" i="6"/>
  <c r="A2493" i="6"/>
  <c r="A2492" i="6"/>
  <c r="A2491" i="6"/>
  <c r="A2490" i="6"/>
  <c r="A2489" i="6"/>
  <c r="A2488" i="6"/>
  <c r="A2487" i="6"/>
  <c r="A2486" i="6"/>
  <c r="A2485" i="6"/>
  <c r="A2484" i="6"/>
  <c r="A2483" i="6"/>
  <c r="A2482" i="6"/>
  <c r="A2481" i="6"/>
  <c r="A2480" i="6"/>
  <c r="A2479" i="6"/>
  <c r="A2478" i="6"/>
  <c r="A2477" i="6"/>
  <c r="A2476" i="6"/>
  <c r="A2475" i="6"/>
  <c r="A2474" i="6"/>
  <c r="A2473" i="6"/>
  <c r="A2472" i="6"/>
  <c r="A2471" i="6"/>
  <c r="A2470" i="6"/>
  <c r="A2469" i="6"/>
  <c r="A2468" i="6"/>
  <c r="A2467" i="6"/>
  <c r="A2466" i="6"/>
  <c r="A2465" i="6"/>
  <c r="A2464" i="6"/>
  <c r="A2463" i="6"/>
  <c r="A2462" i="6"/>
  <c r="A2461" i="6"/>
  <c r="A2460" i="6"/>
  <c r="A2459" i="6"/>
  <c r="A2458" i="6"/>
  <c r="A2457" i="6"/>
  <c r="A2456" i="6"/>
  <c r="A2455" i="6"/>
  <c r="A2454" i="6"/>
  <c r="A2453" i="6"/>
  <c r="A2452" i="6"/>
  <c r="A2451" i="6"/>
  <c r="A2450" i="6"/>
  <c r="A2449" i="6"/>
  <c r="A2448" i="6"/>
  <c r="A2447" i="6"/>
  <c r="A2446" i="6"/>
  <c r="A2445" i="6"/>
  <c r="A2444" i="6"/>
  <c r="A2443" i="6"/>
  <c r="A2442" i="6"/>
  <c r="A2441" i="6"/>
  <c r="A2440" i="6"/>
  <c r="A2439" i="6"/>
  <c r="A2438" i="6"/>
  <c r="A2437" i="6"/>
  <c r="A2436" i="6"/>
  <c r="A2435" i="6"/>
  <c r="A2434" i="6"/>
  <c r="A2433" i="6"/>
  <c r="A2432" i="6"/>
  <c r="A2431" i="6"/>
  <c r="A2430" i="6"/>
  <c r="A2429" i="6"/>
  <c r="A2428" i="6"/>
  <c r="A2427" i="6"/>
  <c r="A2426" i="6"/>
  <c r="A2425" i="6"/>
  <c r="A2424" i="6"/>
  <c r="A2423" i="6"/>
  <c r="A2422" i="6"/>
  <c r="A2421" i="6"/>
  <c r="A2420" i="6"/>
  <c r="A2419" i="6"/>
  <c r="A2418" i="6"/>
  <c r="A2417" i="6"/>
  <c r="A2416" i="6"/>
  <c r="A2415" i="6"/>
  <c r="A2414" i="6"/>
  <c r="A2413" i="6"/>
  <c r="A2412" i="6"/>
  <c r="A2411" i="6"/>
  <c r="A2410" i="6"/>
  <c r="A2409" i="6"/>
  <c r="A2408" i="6"/>
  <c r="A2407" i="6"/>
  <c r="A2406" i="6"/>
  <c r="A2405" i="6"/>
  <c r="A2404" i="6"/>
  <c r="A2403" i="6"/>
  <c r="A2402" i="6"/>
  <c r="A2401" i="6"/>
  <c r="A2400" i="6"/>
  <c r="A2399" i="6"/>
  <c r="A2398" i="6"/>
  <c r="A2397" i="6"/>
  <c r="A2396" i="6"/>
  <c r="A2395" i="6"/>
  <c r="A2394" i="6"/>
  <c r="A2393" i="6"/>
  <c r="A2392" i="6"/>
  <c r="A2391" i="6"/>
  <c r="A2390" i="6"/>
  <c r="A2389" i="6"/>
  <c r="A2388" i="6"/>
  <c r="A2387" i="6"/>
  <c r="A2386" i="6"/>
  <c r="A2385" i="6"/>
  <c r="A2384" i="6"/>
  <c r="A2383" i="6"/>
  <c r="A2382" i="6"/>
  <c r="A2381" i="6"/>
  <c r="A2380" i="6"/>
  <c r="A2379" i="6"/>
  <c r="A2378" i="6"/>
  <c r="A2377" i="6"/>
  <c r="A2376" i="6"/>
  <c r="A2375" i="6"/>
  <c r="A2374" i="6"/>
  <c r="A2373" i="6"/>
  <c r="A2372" i="6"/>
  <c r="A2371" i="6"/>
  <c r="A2370" i="6"/>
  <c r="A2369" i="6"/>
  <c r="A2368" i="6"/>
  <c r="A2367" i="6"/>
  <c r="A2366" i="6"/>
  <c r="A2365" i="6"/>
  <c r="A2364" i="6"/>
  <c r="A2363" i="6"/>
  <c r="A2362" i="6"/>
  <c r="A2361" i="6"/>
  <c r="A2360" i="6"/>
  <c r="A2359" i="6"/>
  <c r="A2358" i="6"/>
  <c r="A2357" i="6"/>
  <c r="A2356" i="6"/>
  <c r="A2355" i="6"/>
  <c r="A2354" i="6"/>
  <c r="A2353" i="6"/>
  <c r="A2352" i="6"/>
  <c r="A2351" i="6"/>
  <c r="A2350" i="6"/>
  <c r="A2349" i="6"/>
  <c r="A2348" i="6"/>
  <c r="A2347" i="6"/>
  <c r="A2346" i="6"/>
  <c r="A2345" i="6"/>
  <c r="A2344" i="6"/>
  <c r="A2343" i="6"/>
  <c r="A2342" i="6"/>
  <c r="A2341" i="6"/>
  <c r="A2340" i="6"/>
  <c r="A2339" i="6"/>
  <c r="A2338" i="6"/>
  <c r="A2337" i="6"/>
  <c r="A2336" i="6"/>
  <c r="A2335" i="6"/>
  <c r="A2334" i="6"/>
  <c r="A2333" i="6"/>
  <c r="A2332" i="6"/>
  <c r="A2331" i="6"/>
  <c r="A2330" i="6"/>
  <c r="A2329" i="6"/>
  <c r="A2328" i="6"/>
  <c r="A2327" i="6"/>
  <c r="A2326" i="6"/>
  <c r="A2325" i="6"/>
  <c r="A2324" i="6"/>
  <c r="A2323" i="6"/>
  <c r="A2322" i="6"/>
  <c r="A2321" i="6"/>
  <c r="A2320" i="6"/>
  <c r="A2319" i="6"/>
  <c r="A2318" i="6"/>
  <c r="A2317" i="6"/>
  <c r="A2316" i="6"/>
  <c r="A2315" i="6"/>
  <c r="A2314" i="6"/>
  <c r="A2313" i="6"/>
  <c r="A2312" i="6"/>
  <c r="A2311" i="6"/>
  <c r="A2310" i="6"/>
  <c r="A2309" i="6"/>
  <c r="A2308" i="6"/>
  <c r="A2307" i="6"/>
  <c r="A2306" i="6"/>
  <c r="A2305" i="6"/>
  <c r="A2304" i="6"/>
  <c r="A2303" i="6"/>
  <c r="A2302" i="6"/>
  <c r="A2301" i="6"/>
  <c r="A2300" i="6"/>
  <c r="A2299" i="6"/>
  <c r="A2298" i="6"/>
  <c r="A2297" i="6"/>
  <c r="A2296" i="6"/>
  <c r="A2295" i="6"/>
  <c r="A2294" i="6"/>
  <c r="A2293" i="6"/>
  <c r="A2292" i="6"/>
  <c r="A2291" i="6"/>
  <c r="A2290" i="6"/>
  <c r="A2289" i="6"/>
  <c r="A2288" i="6"/>
  <c r="A2287" i="6"/>
  <c r="A2286" i="6"/>
  <c r="A2285" i="6"/>
  <c r="A2284" i="6"/>
  <c r="A2283" i="6"/>
  <c r="A2282" i="6"/>
  <c r="A2281" i="6"/>
  <c r="A2280" i="6"/>
  <c r="A2279" i="6"/>
  <c r="A2278" i="6"/>
  <c r="A2277" i="6"/>
  <c r="A2276" i="6"/>
  <c r="A2275" i="6"/>
  <c r="A2274" i="6"/>
  <c r="A2273" i="6"/>
  <c r="A2272" i="6"/>
  <c r="A2271" i="6"/>
  <c r="A2270" i="6"/>
  <c r="A2269" i="6"/>
  <c r="A2268" i="6"/>
  <c r="A2267" i="6"/>
  <c r="A2266" i="6"/>
  <c r="A2265" i="6"/>
  <c r="A2264" i="6"/>
  <c r="A2263" i="6"/>
  <c r="A2262" i="6"/>
  <c r="A2261" i="6"/>
  <c r="A2260" i="6"/>
  <c r="A2259" i="6"/>
  <c r="A2258" i="6"/>
  <c r="A2257" i="6"/>
  <c r="A2256" i="6"/>
  <c r="A2255" i="6"/>
  <c r="A2254" i="6"/>
  <c r="A2253" i="6"/>
  <c r="A2252" i="6"/>
  <c r="A2251" i="6"/>
  <c r="A2250" i="6"/>
  <c r="A2249" i="6"/>
  <c r="A2248" i="6"/>
  <c r="A2247" i="6"/>
  <c r="A2246" i="6"/>
  <c r="A2245" i="6"/>
  <c r="A2244" i="6"/>
  <c r="A2243" i="6"/>
  <c r="A2242" i="6"/>
  <c r="A2241" i="6"/>
  <c r="A2240" i="6"/>
  <c r="A2239" i="6"/>
  <c r="A2238" i="6"/>
  <c r="A2237" i="6"/>
  <c r="A2236" i="6"/>
  <c r="A2235" i="6"/>
  <c r="A2234" i="6"/>
  <c r="A2233" i="6"/>
  <c r="A2232" i="6"/>
  <c r="A2231" i="6"/>
  <c r="A2230" i="6"/>
  <c r="A2229" i="6"/>
  <c r="A2228" i="6"/>
  <c r="A2227" i="6"/>
  <c r="A2226" i="6"/>
  <c r="A2225" i="6"/>
  <c r="A2224" i="6"/>
  <c r="A2223" i="6"/>
  <c r="A2222" i="6"/>
  <c r="A2221" i="6"/>
  <c r="A2220" i="6"/>
  <c r="A2219" i="6"/>
  <c r="A2218" i="6"/>
  <c r="A2217" i="6"/>
  <c r="A2216" i="6"/>
  <c r="A2215" i="6"/>
  <c r="A2214" i="6"/>
  <c r="A2213" i="6"/>
  <c r="A2212" i="6"/>
  <c r="A2211" i="6"/>
  <c r="A2210" i="6"/>
  <c r="A2209" i="6"/>
  <c r="A2208" i="6"/>
  <c r="A2207" i="6"/>
  <c r="A2206" i="6"/>
  <c r="A2205" i="6"/>
  <c r="A2204" i="6"/>
  <c r="A2203" i="6"/>
  <c r="A2202" i="6"/>
  <c r="A2201" i="6"/>
  <c r="A2200" i="6"/>
  <c r="A2199" i="6"/>
  <c r="A2198" i="6"/>
  <c r="A2197" i="6"/>
  <c r="A2196" i="6"/>
  <c r="A2195" i="6"/>
  <c r="A2194" i="6"/>
  <c r="A2193" i="6"/>
  <c r="A2192" i="6"/>
  <c r="A2191" i="6"/>
  <c r="A2190" i="6"/>
  <c r="A2189" i="6"/>
  <c r="A2188" i="6"/>
  <c r="A2187" i="6"/>
  <c r="A2186" i="6"/>
  <c r="A2185" i="6"/>
  <c r="A2184" i="6"/>
  <c r="A2183" i="6"/>
  <c r="A2182" i="6"/>
  <c r="A2181" i="6"/>
  <c r="A2180" i="6"/>
  <c r="A2179" i="6"/>
  <c r="A2178" i="6"/>
  <c r="A2177" i="6"/>
  <c r="A2176" i="6"/>
  <c r="A2175" i="6"/>
  <c r="A2174" i="6"/>
  <c r="A2173" i="6"/>
  <c r="A2172" i="6"/>
  <c r="A2171" i="6"/>
  <c r="A2170" i="6"/>
  <c r="A2169" i="6"/>
  <c r="A2168" i="6"/>
  <c r="A2167" i="6"/>
  <c r="A2166" i="6"/>
  <c r="A2165" i="6"/>
  <c r="A2164" i="6"/>
  <c r="A2163" i="6"/>
  <c r="A2162" i="6"/>
  <c r="A2161" i="6"/>
  <c r="A2160" i="6"/>
  <c r="A2159" i="6"/>
  <c r="A2158" i="6"/>
  <c r="A2157" i="6"/>
  <c r="A2156" i="6"/>
  <c r="A2155" i="6"/>
  <c r="A2154" i="6"/>
  <c r="A2153" i="6"/>
  <c r="A2152" i="6"/>
  <c r="A2151" i="6"/>
  <c r="A2150" i="6"/>
  <c r="A2149" i="6"/>
  <c r="A2148" i="6"/>
  <c r="A2147" i="6"/>
  <c r="A2146" i="6"/>
  <c r="A2145" i="6"/>
  <c r="A2144" i="6"/>
  <c r="A2143" i="6"/>
  <c r="A2142" i="6"/>
  <c r="A2141" i="6"/>
  <c r="A2140" i="6"/>
  <c r="A2139" i="6"/>
  <c r="A2138" i="6"/>
  <c r="A2137" i="6"/>
  <c r="A2136" i="6"/>
  <c r="A2135" i="6"/>
  <c r="A2134" i="6"/>
  <c r="A2133" i="6"/>
  <c r="A2132" i="6"/>
  <c r="A2131" i="6"/>
  <c r="A2130" i="6"/>
  <c r="A2129" i="6"/>
  <c r="A2128" i="6"/>
  <c r="A2127" i="6"/>
  <c r="A2126" i="6"/>
  <c r="A2125" i="6"/>
  <c r="A2124" i="6"/>
  <c r="A2123" i="6"/>
  <c r="A2122" i="6"/>
  <c r="A2121" i="6"/>
  <c r="A2120" i="6"/>
  <c r="A2119" i="6"/>
  <c r="A2118" i="6"/>
  <c r="A2117" i="6"/>
  <c r="A2116" i="6"/>
  <c r="A2115" i="6"/>
  <c r="A2114" i="6"/>
  <c r="A2113" i="6"/>
  <c r="A2112" i="6"/>
  <c r="A2111" i="6"/>
  <c r="A2110" i="6"/>
  <c r="A2109" i="6"/>
  <c r="A2108" i="6"/>
  <c r="A2107" i="6"/>
  <c r="A2106" i="6"/>
  <c r="A2105" i="6"/>
  <c r="A2104" i="6"/>
  <c r="A2103" i="6"/>
  <c r="A2102" i="6"/>
  <c r="A2101" i="6"/>
  <c r="A2100" i="6"/>
  <c r="A2099" i="6"/>
  <c r="A2098" i="6"/>
  <c r="A2097" i="6"/>
  <c r="A2096" i="6"/>
  <c r="A2095" i="6"/>
  <c r="A2094" i="6"/>
  <c r="A2093" i="6"/>
  <c r="A2092" i="6"/>
  <c r="A2091" i="6"/>
  <c r="A2090" i="6"/>
  <c r="A2089" i="6"/>
  <c r="A2088" i="6"/>
  <c r="A2087" i="6"/>
  <c r="A2086" i="6"/>
  <c r="A2085" i="6"/>
  <c r="A2084" i="6"/>
  <c r="A2083" i="6"/>
  <c r="A2082" i="6"/>
  <c r="A2081" i="6"/>
  <c r="A2080" i="6"/>
  <c r="A2079" i="6"/>
  <c r="A2078" i="6"/>
  <c r="A2077" i="6"/>
  <c r="A2076" i="6"/>
  <c r="A2075" i="6"/>
  <c r="A2074" i="6"/>
  <c r="A2073" i="6"/>
  <c r="A2072" i="6"/>
  <c r="A2071" i="6"/>
  <c r="A2070" i="6"/>
  <c r="A2069" i="6"/>
  <c r="A2068" i="6"/>
  <c r="A2067" i="6"/>
  <c r="A2066" i="6"/>
  <c r="A2065" i="6"/>
  <c r="A2064" i="6"/>
  <c r="A2063" i="6"/>
  <c r="A2062" i="6"/>
  <c r="A2061" i="6"/>
  <c r="A2060" i="6"/>
  <c r="A2059" i="6"/>
  <c r="A2058" i="6"/>
  <c r="A2057" i="6"/>
  <c r="A2056" i="6"/>
  <c r="A2055" i="6"/>
  <c r="A2054" i="6"/>
  <c r="A2053" i="6"/>
  <c r="A2052" i="6"/>
  <c r="A2051" i="6"/>
  <c r="A2050" i="6"/>
  <c r="A2049" i="6"/>
  <c r="A2048" i="6"/>
  <c r="A2047" i="6"/>
  <c r="A2046" i="6"/>
  <c r="A2045" i="6"/>
  <c r="A2044" i="6"/>
  <c r="A2043" i="6"/>
  <c r="A2042" i="6"/>
  <c r="A2041" i="6"/>
  <c r="A2040" i="6"/>
  <c r="A2039" i="6"/>
  <c r="A2038" i="6"/>
  <c r="A2037" i="6"/>
  <c r="A2036" i="6"/>
  <c r="A2035" i="6"/>
  <c r="A2034" i="6"/>
  <c r="A2033" i="6"/>
  <c r="A2032" i="6"/>
  <c r="A2031" i="6"/>
  <c r="A2030" i="6"/>
  <c r="A2029" i="6"/>
  <c r="A2028" i="6"/>
  <c r="A2027" i="6"/>
  <c r="A2026" i="6"/>
  <c r="A2025" i="6"/>
  <c r="A2024" i="6"/>
  <c r="A2023" i="6"/>
  <c r="A2022" i="6"/>
  <c r="A2021" i="6"/>
  <c r="A2020" i="6"/>
  <c r="A2019" i="6"/>
  <c r="A2018" i="6"/>
  <c r="A2017" i="6"/>
  <c r="A2016" i="6"/>
  <c r="A2015" i="6"/>
  <c r="A2014" i="6"/>
  <c r="A2013" i="6"/>
  <c r="A2012" i="6"/>
  <c r="A2011" i="6"/>
  <c r="A2010" i="6"/>
  <c r="A2009" i="6"/>
  <c r="A2008" i="6"/>
  <c r="A2007" i="6"/>
  <c r="A2006" i="6"/>
  <c r="A2005" i="6"/>
  <c r="A2004" i="6"/>
  <c r="A2003" i="6"/>
  <c r="A2002" i="6"/>
  <c r="A2001" i="6"/>
  <c r="A2000" i="6"/>
  <c r="A1999" i="6"/>
  <c r="A1998" i="6"/>
  <c r="A1997" i="6"/>
  <c r="A1996" i="6"/>
  <c r="A1995" i="6"/>
  <c r="A1994" i="6"/>
  <c r="A1993" i="6"/>
  <c r="A1992" i="6"/>
  <c r="A1991" i="6"/>
  <c r="A1990" i="6"/>
  <c r="A1989" i="6"/>
  <c r="A1988" i="6"/>
  <c r="A1987" i="6"/>
  <c r="A1986" i="6"/>
  <c r="A1985" i="6"/>
  <c r="A1984" i="6"/>
  <c r="A1983" i="6"/>
  <c r="A1982" i="6"/>
  <c r="A1981" i="6"/>
  <c r="A1980" i="6"/>
  <c r="A1979" i="6"/>
  <c r="A1978" i="6"/>
  <c r="A1977" i="6"/>
  <c r="A1976" i="6"/>
  <c r="A1975" i="6"/>
  <c r="A1974" i="6"/>
  <c r="A1973" i="6"/>
  <c r="A1972" i="6"/>
  <c r="A1971" i="6"/>
  <c r="A1970" i="6"/>
  <c r="A1969" i="6"/>
  <c r="A1968" i="6"/>
  <c r="A1967" i="6"/>
  <c r="A1966" i="6"/>
  <c r="A1965" i="6"/>
  <c r="A1964" i="6"/>
  <c r="A1963" i="6"/>
  <c r="A1962" i="6"/>
  <c r="A1961" i="6"/>
  <c r="A1960" i="6"/>
  <c r="A1959" i="6"/>
  <c r="A1958" i="6"/>
  <c r="A1957" i="6"/>
  <c r="A1956" i="6"/>
  <c r="A1955" i="6"/>
  <c r="A1954" i="6"/>
  <c r="A1953" i="6"/>
  <c r="A1952" i="6"/>
  <c r="A1951" i="6"/>
  <c r="A1950" i="6"/>
  <c r="A1949" i="6"/>
  <c r="A1948" i="6"/>
  <c r="A1947" i="6"/>
  <c r="A1946" i="6"/>
  <c r="A1945" i="6"/>
  <c r="A1944" i="6"/>
  <c r="A1943" i="6"/>
  <c r="A1942" i="6"/>
  <c r="A1941" i="6"/>
  <c r="A1940" i="6"/>
  <c r="A1939" i="6"/>
  <c r="A1938" i="6"/>
  <c r="A1937" i="6"/>
  <c r="A1936" i="6"/>
  <c r="A1935" i="6"/>
  <c r="A1934" i="6"/>
  <c r="A1933" i="6"/>
  <c r="A1932" i="6"/>
  <c r="A1931" i="6"/>
  <c r="A1930" i="6"/>
  <c r="A1929" i="6"/>
  <c r="A1928" i="6"/>
  <c r="A1927" i="6"/>
  <c r="A1926" i="6"/>
  <c r="A1925" i="6"/>
  <c r="A1924" i="6"/>
  <c r="A1923" i="6"/>
  <c r="A1922" i="6"/>
  <c r="A1921" i="6"/>
  <c r="A1920" i="6"/>
  <c r="A1919" i="6"/>
  <c r="A1918" i="6"/>
  <c r="A1917" i="6"/>
  <c r="A1916" i="6"/>
  <c r="A1915" i="6"/>
  <c r="A1914" i="6"/>
  <c r="A1913" i="6"/>
  <c r="A1912" i="6"/>
  <c r="A1911" i="6"/>
  <c r="A1910" i="6"/>
  <c r="A1909" i="6"/>
  <c r="A1908" i="6"/>
  <c r="A1907" i="6"/>
  <c r="A1906" i="6"/>
  <c r="A1905" i="6"/>
  <c r="A1904" i="6"/>
  <c r="A1903" i="6"/>
  <c r="A1902" i="6"/>
  <c r="A1901" i="6"/>
  <c r="A1900" i="6"/>
  <c r="A1899" i="6"/>
  <c r="A1898" i="6"/>
  <c r="A1897" i="6"/>
  <c r="A1896" i="6"/>
  <c r="A1895" i="6"/>
  <c r="A1894" i="6"/>
  <c r="A1893" i="6"/>
  <c r="A1892" i="6"/>
  <c r="A1891" i="6"/>
  <c r="A1890" i="6"/>
  <c r="A1889" i="6"/>
  <c r="A1888" i="6"/>
  <c r="A1887" i="6"/>
  <c r="A1886" i="6"/>
  <c r="A1885" i="6"/>
  <c r="A1884" i="6"/>
  <c r="A1883" i="6"/>
  <c r="A1882" i="6"/>
  <c r="A1881" i="6"/>
  <c r="A1880" i="6"/>
  <c r="A1879" i="6"/>
  <c r="A1878" i="6"/>
  <c r="A1877" i="6"/>
  <c r="A1876" i="6"/>
  <c r="A1875" i="6"/>
  <c r="A1874" i="6"/>
  <c r="A1873" i="6"/>
  <c r="A1872" i="6"/>
  <c r="A1871" i="6"/>
  <c r="A1870" i="6"/>
  <c r="A1869" i="6"/>
  <c r="A1868" i="6"/>
  <c r="A1867" i="6"/>
  <c r="A1866" i="6"/>
  <c r="A1865" i="6"/>
  <c r="A1864" i="6"/>
  <c r="A1863" i="6"/>
  <c r="A1862" i="6"/>
  <c r="A1861" i="6"/>
  <c r="A1860" i="6"/>
  <c r="A1859" i="6"/>
  <c r="A1858" i="6"/>
  <c r="A1857" i="6"/>
  <c r="A1856" i="6"/>
  <c r="A1855" i="6"/>
  <c r="A1854" i="6"/>
  <c r="A1853" i="6"/>
  <c r="A1852" i="6"/>
  <c r="A1851" i="6"/>
  <c r="A1850" i="6"/>
  <c r="A1849" i="6"/>
  <c r="A1848" i="6"/>
  <c r="A1847" i="6"/>
  <c r="A1846" i="6"/>
  <c r="A1845" i="6"/>
  <c r="A1844" i="6"/>
  <c r="A1843" i="6"/>
  <c r="A1842" i="6"/>
  <c r="A1841" i="6"/>
  <c r="A1840" i="6"/>
  <c r="A1839" i="6"/>
  <c r="A1838" i="6"/>
  <c r="A1837" i="6"/>
  <c r="A1836" i="6"/>
  <c r="A1835" i="6"/>
  <c r="A1834" i="6"/>
  <c r="A1833" i="6"/>
  <c r="A1832" i="6"/>
  <c r="A1831" i="6"/>
  <c r="A1830" i="6"/>
  <c r="A1829" i="6"/>
  <c r="A1828" i="6"/>
  <c r="A1827" i="6"/>
  <c r="A1826" i="6"/>
  <c r="A1825" i="6"/>
  <c r="A1824" i="6"/>
  <c r="A1823" i="6"/>
  <c r="A1822" i="6"/>
  <c r="A1821" i="6"/>
  <c r="A1820" i="6"/>
  <c r="A1819" i="6"/>
  <c r="A1818" i="6"/>
  <c r="A1817" i="6"/>
  <c r="A1816" i="6"/>
  <c r="A1815" i="6"/>
  <c r="A1814" i="6"/>
  <c r="A1813" i="6"/>
  <c r="A1812" i="6"/>
  <c r="A1811" i="6"/>
  <c r="A1810" i="6"/>
  <c r="A1809" i="6"/>
  <c r="A1808" i="6"/>
  <c r="A1807" i="6"/>
  <c r="A1806" i="6"/>
  <c r="A1805" i="6"/>
  <c r="A1804" i="6"/>
  <c r="A1803" i="6"/>
  <c r="A1802" i="6"/>
  <c r="A1801" i="6"/>
  <c r="A1800" i="6"/>
  <c r="A1799" i="6"/>
  <c r="A1798" i="6"/>
  <c r="A1797" i="6"/>
  <c r="A1796" i="6"/>
  <c r="A1795" i="6"/>
  <c r="A1794" i="6"/>
  <c r="A1793" i="6"/>
  <c r="A1792" i="6"/>
  <c r="A1791" i="6"/>
  <c r="A1790" i="6"/>
  <c r="A1789" i="6"/>
  <c r="A1788" i="6"/>
  <c r="A1787" i="6"/>
  <c r="A1786" i="6"/>
  <c r="A1785" i="6"/>
  <c r="A1784" i="6"/>
  <c r="A1783" i="6"/>
  <c r="A1782" i="6"/>
  <c r="A1781" i="6"/>
  <c r="A1780" i="6"/>
  <c r="A1779" i="6"/>
  <c r="A1778" i="6"/>
  <c r="A1777" i="6"/>
  <c r="A1776" i="6"/>
  <c r="A1775" i="6"/>
  <c r="A1774" i="6"/>
  <c r="A1773" i="6"/>
  <c r="A1772" i="6"/>
  <c r="A1771" i="6"/>
  <c r="A1770" i="6"/>
  <c r="A1769" i="6"/>
  <c r="A1768" i="6"/>
  <c r="A1767" i="6"/>
  <c r="A1766" i="6"/>
  <c r="A1765" i="6"/>
  <c r="A1764" i="6"/>
  <c r="A1763" i="6"/>
  <c r="A1762" i="6"/>
  <c r="A1761" i="6"/>
  <c r="A1760" i="6"/>
  <c r="A1759" i="6"/>
  <c r="A1758" i="6"/>
  <c r="A1757" i="6"/>
  <c r="A1756" i="6"/>
  <c r="A1755" i="6"/>
  <c r="A1754" i="6"/>
  <c r="A1753" i="6"/>
  <c r="A1752" i="6"/>
  <c r="A1751" i="6"/>
  <c r="A1750" i="6"/>
  <c r="A1749" i="6"/>
  <c r="A1748" i="6"/>
  <c r="A1747" i="6"/>
  <c r="A1746" i="6"/>
  <c r="A1745" i="6"/>
  <c r="A1744" i="6"/>
  <c r="A1743" i="6"/>
  <c r="A1742" i="6"/>
  <c r="A1741" i="6"/>
  <c r="A1740" i="6"/>
  <c r="A1739" i="6"/>
  <c r="A1738" i="6"/>
  <c r="A1737" i="6"/>
  <c r="A1736" i="6"/>
  <c r="A1735" i="6"/>
  <c r="A1734" i="6"/>
  <c r="A1733" i="6"/>
  <c r="A1732" i="6"/>
  <c r="A1731" i="6"/>
  <c r="A1730" i="6"/>
  <c r="A1729" i="6"/>
  <c r="A1728" i="6"/>
  <c r="A1727" i="6"/>
  <c r="A1726" i="6"/>
  <c r="A1725" i="6"/>
  <c r="A1724" i="6"/>
  <c r="A1723" i="6"/>
  <c r="A1722" i="6"/>
  <c r="A1721" i="6"/>
  <c r="A1720" i="6"/>
  <c r="A1719" i="6"/>
  <c r="A1718" i="6"/>
  <c r="A1717" i="6"/>
  <c r="A1716" i="6"/>
  <c r="A1715" i="6"/>
  <c r="A1714" i="6"/>
  <c r="A1713" i="6"/>
  <c r="A1712" i="6"/>
  <c r="A1711" i="6"/>
  <c r="A1710" i="6"/>
  <c r="A1709" i="6"/>
  <c r="A1708" i="6"/>
  <c r="A1707" i="6"/>
  <c r="A1706" i="6"/>
  <c r="A1705" i="6"/>
  <c r="A1704" i="6"/>
  <c r="A1703" i="6"/>
  <c r="A1702" i="6"/>
  <c r="A1701" i="6"/>
  <c r="A1700" i="6"/>
  <c r="A1699" i="6"/>
  <c r="A1698" i="6"/>
  <c r="A1697" i="6"/>
  <c r="A1696" i="6"/>
  <c r="A1695" i="6"/>
  <c r="A1694" i="6"/>
  <c r="A1693" i="6"/>
  <c r="A1692" i="6"/>
  <c r="A1691" i="6"/>
  <c r="A1690" i="6"/>
  <c r="A1689" i="6"/>
  <c r="A1688" i="6"/>
  <c r="A1687" i="6"/>
  <c r="A1686" i="6"/>
  <c r="A1685" i="6"/>
  <c r="A1684" i="6"/>
  <c r="A1683" i="6"/>
  <c r="A1682" i="6"/>
  <c r="A1681" i="6"/>
  <c r="A1680" i="6"/>
  <c r="A1679" i="6"/>
  <c r="A1678" i="6"/>
  <c r="A1677" i="6"/>
  <c r="A1676" i="6"/>
  <c r="A1675" i="6"/>
  <c r="A1674" i="6"/>
  <c r="A1673" i="6"/>
  <c r="A1672" i="6"/>
  <c r="A1671" i="6"/>
  <c r="A1670" i="6"/>
  <c r="A1669" i="6"/>
  <c r="A1668" i="6"/>
  <c r="A1667" i="6"/>
  <c r="A1666" i="6"/>
  <c r="A1665" i="6"/>
  <c r="A1664" i="6"/>
  <c r="A1663" i="6"/>
  <c r="A1662" i="6"/>
  <c r="A1661" i="6"/>
  <c r="A1660" i="6"/>
  <c r="A1659" i="6"/>
  <c r="A1658" i="6"/>
  <c r="A1657" i="6"/>
  <c r="A1656" i="6"/>
  <c r="A1655" i="6"/>
  <c r="A1654" i="6"/>
  <c r="A1653" i="6"/>
  <c r="A1652" i="6"/>
  <c r="A1651" i="6"/>
  <c r="A1650" i="6"/>
  <c r="A1649" i="6"/>
  <c r="A1648" i="6"/>
  <c r="A1647" i="6"/>
  <c r="A1646" i="6"/>
  <c r="A1645" i="6"/>
  <c r="A1644" i="6"/>
  <c r="A1643" i="6"/>
  <c r="A1642" i="6"/>
  <c r="A1641" i="6"/>
  <c r="A1640" i="6"/>
  <c r="A1639" i="6"/>
  <c r="A1638" i="6"/>
  <c r="A1637" i="6"/>
  <c r="A1636" i="6"/>
  <c r="A1635" i="6"/>
  <c r="A1634" i="6"/>
  <c r="A1633" i="6"/>
  <c r="A1632" i="6"/>
  <c r="A1631" i="6"/>
  <c r="A1630" i="6"/>
  <c r="A1629" i="6"/>
  <c r="A1628" i="6"/>
  <c r="A1627" i="6"/>
  <c r="A1626" i="6"/>
  <c r="A1625" i="6"/>
  <c r="A1624" i="6"/>
  <c r="A1623" i="6"/>
  <c r="A1622" i="6"/>
  <c r="A1621" i="6"/>
  <c r="A1620" i="6"/>
  <c r="A1619" i="6"/>
  <c r="A1618" i="6"/>
  <c r="A1617" i="6"/>
  <c r="A1616" i="6"/>
  <c r="A1615" i="6"/>
  <c r="A1614" i="6"/>
  <c r="A1613" i="6"/>
  <c r="A1612" i="6"/>
  <c r="A1611" i="6"/>
  <c r="A1610" i="6"/>
  <c r="A1609" i="6"/>
  <c r="A1608" i="6"/>
  <c r="A1607" i="6"/>
  <c r="A1606" i="6"/>
  <c r="A1605" i="6"/>
  <c r="A1604" i="6"/>
  <c r="A1603" i="6"/>
  <c r="A1602" i="6"/>
  <c r="A1601" i="6"/>
  <c r="A1600" i="6"/>
  <c r="A1599" i="6"/>
  <c r="A1598" i="6"/>
  <c r="A1597" i="6"/>
  <c r="A1596" i="6"/>
  <c r="A1595" i="6"/>
  <c r="A1594" i="6"/>
  <c r="A1593" i="6"/>
  <c r="A1592" i="6"/>
  <c r="A1591" i="6"/>
  <c r="A1590" i="6"/>
  <c r="A1589" i="6"/>
  <c r="A1588" i="6"/>
  <c r="A1587" i="6"/>
  <c r="A1586" i="6"/>
  <c r="A1585" i="6"/>
  <c r="A1584" i="6"/>
  <c r="A1583" i="6"/>
  <c r="A1582" i="6"/>
  <c r="A1581" i="6"/>
  <c r="A1580" i="6"/>
  <c r="A1579" i="6"/>
  <c r="A1578" i="6"/>
  <c r="A1577" i="6"/>
  <c r="A1576" i="6"/>
  <c r="A1575" i="6"/>
  <c r="A1574" i="6"/>
  <c r="A1573" i="6"/>
  <c r="A1572" i="6"/>
  <c r="A1571" i="6"/>
  <c r="A1570" i="6"/>
  <c r="A1569" i="6"/>
  <c r="A1568" i="6"/>
  <c r="A1567" i="6"/>
  <c r="A1566" i="6"/>
  <c r="A1565" i="6"/>
  <c r="A1564" i="6"/>
  <c r="A1563" i="6"/>
  <c r="A1562" i="6"/>
  <c r="A1561" i="6"/>
  <c r="A1560" i="6"/>
  <c r="A1559" i="6"/>
  <c r="A1558" i="6"/>
  <c r="A1557" i="6"/>
  <c r="A1556" i="6"/>
  <c r="A1555" i="6"/>
  <c r="A1554" i="6"/>
  <c r="A1553" i="6"/>
  <c r="A1552" i="6"/>
  <c r="A1551" i="6"/>
  <c r="A1550" i="6"/>
  <c r="A1549" i="6"/>
  <c r="A1548" i="6"/>
  <c r="A1547" i="6"/>
  <c r="A1546" i="6"/>
  <c r="A1545" i="6"/>
  <c r="A1544" i="6"/>
  <c r="A1543" i="6"/>
  <c r="A1542" i="6"/>
  <c r="A1541" i="6"/>
  <c r="A1540" i="6"/>
  <c r="A1539" i="6"/>
  <c r="A1538" i="6"/>
  <c r="A1537" i="6"/>
  <c r="A1536" i="6"/>
  <c r="A1535" i="6"/>
  <c r="A1534" i="6"/>
  <c r="A1533" i="6"/>
  <c r="A1532" i="6"/>
  <c r="A1531" i="6"/>
  <c r="A1530" i="6"/>
  <c r="A1529" i="6"/>
  <c r="A1528" i="6"/>
  <c r="A1527" i="6"/>
  <c r="A1526" i="6"/>
  <c r="A1525" i="6"/>
  <c r="A1524" i="6"/>
  <c r="A1523" i="6"/>
  <c r="A1522" i="6"/>
  <c r="A1521" i="6"/>
  <c r="A1520" i="6"/>
  <c r="A1519" i="6"/>
  <c r="A1518" i="6"/>
  <c r="A1517" i="6"/>
  <c r="A1516" i="6"/>
  <c r="A1515" i="6"/>
  <c r="A1514" i="6"/>
  <c r="A1513" i="6"/>
  <c r="A1512" i="6"/>
  <c r="A1511" i="6"/>
  <c r="A1510" i="6"/>
  <c r="A1509" i="6"/>
  <c r="A1508" i="6"/>
  <c r="A1507" i="6"/>
  <c r="A1506" i="6"/>
  <c r="A1505" i="6"/>
  <c r="A1504" i="6"/>
  <c r="A1503" i="6"/>
  <c r="A1502" i="6"/>
  <c r="A1501" i="6"/>
  <c r="A1500" i="6"/>
  <c r="A1499" i="6"/>
  <c r="A1498" i="6"/>
  <c r="A1497" i="6"/>
  <c r="A1496" i="6"/>
  <c r="A1495" i="6"/>
  <c r="A1494" i="6"/>
  <c r="A1493" i="6"/>
  <c r="A1492" i="6"/>
  <c r="A1491" i="6"/>
  <c r="A1490" i="6"/>
  <c r="A1489" i="6"/>
  <c r="A1488" i="6"/>
  <c r="A1487" i="6"/>
  <c r="A1486" i="6"/>
  <c r="A1485" i="6"/>
  <c r="A1484" i="6"/>
  <c r="A1483" i="6"/>
  <c r="A1482" i="6"/>
  <c r="A1481" i="6"/>
  <c r="A1480" i="6"/>
  <c r="A1479" i="6"/>
  <c r="A1478" i="6"/>
  <c r="A1477" i="6"/>
  <c r="A1476" i="6"/>
  <c r="A1475" i="6"/>
  <c r="A1474" i="6"/>
  <c r="A1473" i="6"/>
  <c r="A1472" i="6"/>
  <c r="A1471" i="6"/>
  <c r="A1470" i="6"/>
  <c r="A1469" i="6"/>
  <c r="A1468" i="6"/>
  <c r="A1467" i="6"/>
  <c r="A1466" i="6"/>
  <c r="A1465" i="6"/>
  <c r="A1464" i="6"/>
  <c r="A1463" i="6"/>
  <c r="A1462" i="6"/>
  <c r="A1461" i="6"/>
  <c r="A1460" i="6"/>
  <c r="A1459" i="6"/>
  <c r="A1458" i="6"/>
  <c r="A1457" i="6"/>
  <c r="A1456" i="6"/>
  <c r="A1455" i="6"/>
  <c r="A1454" i="6"/>
  <c r="A1453" i="6"/>
  <c r="A1452" i="6"/>
  <c r="A1451" i="6"/>
  <c r="A1450" i="6"/>
  <c r="A1449" i="6"/>
  <c r="A1448" i="6"/>
  <c r="A1447" i="6"/>
  <c r="A1446" i="6"/>
  <c r="A1445" i="6"/>
  <c r="A1444" i="6"/>
  <c r="A1443" i="6"/>
  <c r="A1442" i="6"/>
  <c r="A1441" i="6"/>
  <c r="A1440" i="6"/>
  <c r="A1439" i="6"/>
  <c r="A1438" i="6"/>
  <c r="A1437" i="6"/>
  <c r="A1436" i="6"/>
  <c r="A1435" i="6"/>
  <c r="A1434" i="6"/>
  <c r="A1433" i="6"/>
  <c r="A1432" i="6"/>
  <c r="A1431" i="6"/>
  <c r="A1430" i="6"/>
  <c r="A1429" i="6"/>
  <c r="A1428" i="6"/>
  <c r="A1427" i="6"/>
  <c r="A1426" i="6"/>
  <c r="A1425" i="6"/>
  <c r="A1424" i="6"/>
  <c r="A1423" i="6"/>
  <c r="A1422" i="6"/>
  <c r="A1421" i="6"/>
  <c r="A1420" i="6"/>
  <c r="A1419" i="6"/>
  <c r="A1418" i="6"/>
  <c r="A1417" i="6"/>
  <c r="A1416" i="6"/>
  <c r="A1415" i="6"/>
  <c r="A1414" i="6"/>
  <c r="A1413" i="6"/>
  <c r="A1412" i="6"/>
  <c r="A1411" i="6"/>
  <c r="A1410" i="6"/>
  <c r="A1409" i="6"/>
  <c r="A1408" i="6"/>
  <c r="A1407" i="6"/>
  <c r="A1406" i="6"/>
  <c r="A1405" i="6"/>
  <c r="A1404" i="6"/>
  <c r="A1403" i="6"/>
  <c r="A1402" i="6"/>
  <c r="A1401" i="6"/>
  <c r="A1400" i="6"/>
  <c r="A1399" i="6"/>
  <c r="A1398" i="6"/>
  <c r="A1397" i="6"/>
  <c r="A1396" i="6"/>
  <c r="A1395" i="6"/>
  <c r="A1394" i="6"/>
  <c r="A1393" i="6"/>
  <c r="A1392" i="6"/>
  <c r="A1391" i="6"/>
  <c r="A1390" i="6"/>
  <c r="A1389" i="6"/>
  <c r="A1388" i="6"/>
  <c r="A1387" i="6"/>
  <c r="A1386" i="6"/>
  <c r="A1385" i="6"/>
  <c r="A1384" i="6"/>
  <c r="A1383" i="6"/>
  <c r="A1382" i="6"/>
  <c r="A1381" i="6"/>
  <c r="A1380" i="6"/>
  <c r="A1379" i="6"/>
  <c r="A1378" i="6"/>
  <c r="A1377" i="6"/>
  <c r="A1376" i="6"/>
  <c r="A1375" i="6"/>
  <c r="A1374" i="6"/>
  <c r="A1373" i="6"/>
  <c r="A1372" i="6"/>
  <c r="A1371" i="6"/>
  <c r="A1370" i="6"/>
  <c r="A1369" i="6"/>
  <c r="A1368" i="6"/>
  <c r="A1367" i="6"/>
  <c r="A1366" i="6"/>
  <c r="A1365" i="6"/>
  <c r="A1364" i="6"/>
  <c r="A1363" i="6"/>
  <c r="A1362" i="6"/>
  <c r="A1361" i="6"/>
  <c r="A1360" i="6"/>
  <c r="A1359" i="6"/>
  <c r="A1358" i="6"/>
  <c r="A1357" i="6"/>
  <c r="A1356" i="6"/>
  <c r="A1355" i="6"/>
  <c r="A1354" i="6"/>
  <c r="A1353" i="6"/>
  <c r="A1352" i="6"/>
  <c r="A1351" i="6"/>
  <c r="A1350" i="6"/>
  <c r="A1349" i="6"/>
  <c r="A1348" i="6"/>
  <c r="A1347" i="6"/>
  <c r="A1346" i="6"/>
  <c r="A1345" i="6"/>
  <c r="A1344" i="6"/>
  <c r="A1343" i="6"/>
  <c r="A1342" i="6"/>
  <c r="A1341" i="6"/>
  <c r="A1340" i="6"/>
  <c r="A1339" i="6"/>
  <c r="A1338" i="6"/>
  <c r="A1337" i="6"/>
  <c r="A1336" i="6"/>
  <c r="A1335" i="6"/>
  <c r="A1334" i="6"/>
  <c r="A1333" i="6"/>
  <c r="A1332" i="6"/>
  <c r="A1331" i="6"/>
  <c r="A1330" i="6"/>
  <c r="A1329" i="6"/>
  <c r="A1328" i="6"/>
  <c r="A1327" i="6"/>
  <c r="A1326" i="6"/>
  <c r="A1325" i="6"/>
  <c r="A1324" i="6"/>
  <c r="A1323" i="6"/>
  <c r="A1322" i="6"/>
  <c r="A1321" i="6"/>
  <c r="A1320" i="6"/>
  <c r="A1319" i="6"/>
  <c r="A1318" i="6"/>
  <c r="A1317" i="6"/>
  <c r="A1316" i="6"/>
  <c r="A1315" i="6"/>
  <c r="A1314" i="6"/>
  <c r="A1313" i="6"/>
  <c r="A1312" i="6"/>
  <c r="A1311" i="6"/>
  <c r="A1310" i="6"/>
  <c r="A1309" i="6"/>
  <c r="A1308" i="6"/>
  <c r="A1307" i="6"/>
  <c r="A1306" i="6"/>
  <c r="A1305" i="6"/>
  <c r="A1304" i="6"/>
  <c r="A1303" i="6"/>
  <c r="A1302" i="6"/>
  <c r="A1301" i="6"/>
  <c r="A1300" i="6"/>
  <c r="A1299" i="6"/>
  <c r="A1298" i="6"/>
  <c r="A1297" i="6"/>
  <c r="A1296" i="6"/>
  <c r="A1295" i="6"/>
  <c r="A1294" i="6"/>
  <c r="A1293" i="6"/>
  <c r="A1292" i="6"/>
  <c r="A1291" i="6"/>
  <c r="A1290" i="6"/>
  <c r="A1289" i="6"/>
  <c r="A1288" i="6"/>
  <c r="A1287" i="6"/>
  <c r="A1286" i="6"/>
  <c r="A1285" i="6"/>
  <c r="A1284" i="6"/>
  <c r="A1283" i="6"/>
  <c r="A1282" i="6"/>
  <c r="A1281" i="6"/>
  <c r="A1280" i="6"/>
  <c r="A1279" i="6"/>
  <c r="A1278" i="6"/>
  <c r="A1277" i="6"/>
  <c r="A1276" i="6"/>
  <c r="A1275" i="6"/>
  <c r="A1274" i="6"/>
  <c r="A1273" i="6"/>
  <c r="A1272" i="6"/>
  <c r="A1271" i="6"/>
  <c r="A1270" i="6"/>
  <c r="A1269" i="6"/>
  <c r="A1268" i="6"/>
  <c r="A1267" i="6"/>
  <c r="A1266" i="6"/>
  <c r="A1265" i="6"/>
  <c r="A1264" i="6"/>
  <c r="A1263" i="6"/>
  <c r="A1262" i="6"/>
  <c r="A1261" i="6"/>
  <c r="A1260" i="6"/>
  <c r="A1259" i="6"/>
  <c r="A1258" i="6"/>
  <c r="A1257" i="6"/>
  <c r="A1256" i="6"/>
  <c r="A1255" i="6"/>
  <c r="A1254" i="6"/>
  <c r="A1253" i="6"/>
  <c r="A1252" i="6"/>
  <c r="A1251" i="6"/>
  <c r="A1250" i="6"/>
  <c r="A1249" i="6"/>
  <c r="A1248" i="6"/>
  <c r="A1247" i="6"/>
  <c r="A1246" i="6"/>
  <c r="A1245" i="6"/>
  <c r="A1244" i="6"/>
  <c r="A1243" i="6"/>
  <c r="A1242" i="6"/>
  <c r="A1241" i="6"/>
  <c r="A1240" i="6"/>
  <c r="A1239" i="6"/>
  <c r="A1238" i="6"/>
  <c r="A1237" i="6"/>
  <c r="A1236" i="6"/>
  <c r="A1235" i="6"/>
  <c r="A1234" i="6"/>
  <c r="A1233" i="6"/>
  <c r="A1232" i="6"/>
  <c r="A1231" i="6"/>
  <c r="A1230" i="6"/>
  <c r="A1229" i="6"/>
  <c r="A1228" i="6"/>
  <c r="A1227" i="6"/>
  <c r="A1226" i="6"/>
  <c r="A1225" i="6"/>
  <c r="A1224" i="6"/>
  <c r="A1223" i="6"/>
  <c r="A1222" i="6"/>
  <c r="A1221" i="6"/>
  <c r="A1220" i="6"/>
  <c r="A1219" i="6"/>
  <c r="A1218" i="6"/>
  <c r="A1217" i="6"/>
  <c r="A1216" i="6"/>
  <c r="A1215" i="6"/>
  <c r="A1214" i="6"/>
  <c r="A1213" i="6"/>
  <c r="A1212" i="6"/>
  <c r="A1211" i="6"/>
  <c r="A1210" i="6"/>
  <c r="A1209" i="6"/>
  <c r="A1208" i="6"/>
  <c r="A1207" i="6"/>
  <c r="A1206" i="6"/>
  <c r="A1205" i="6"/>
  <c r="A1204" i="6"/>
  <c r="A1203" i="6"/>
  <c r="A1202" i="6"/>
  <c r="A1201" i="6"/>
  <c r="A1200" i="6"/>
  <c r="A1199" i="6"/>
  <c r="A1198" i="6"/>
  <c r="A1197" i="6"/>
  <c r="A1196" i="6"/>
  <c r="A1195" i="6"/>
  <c r="A1194" i="6"/>
  <c r="A1193" i="6"/>
  <c r="A1192" i="6"/>
  <c r="A1191" i="6"/>
  <c r="A1190" i="6"/>
  <c r="A1189" i="6"/>
  <c r="A1188" i="6"/>
  <c r="A1187" i="6"/>
  <c r="A1186" i="6"/>
  <c r="A1185" i="6"/>
  <c r="A1184" i="6"/>
  <c r="A1183" i="6"/>
  <c r="A1182" i="6"/>
  <c r="A1181" i="6"/>
  <c r="A1180" i="6"/>
  <c r="A1179" i="6"/>
  <c r="A1178" i="6"/>
  <c r="A1177" i="6"/>
  <c r="A1176" i="6"/>
  <c r="A1175" i="6"/>
  <c r="A1174" i="6"/>
  <c r="A1173" i="6"/>
  <c r="A1172" i="6"/>
  <c r="A1171" i="6"/>
  <c r="A1170" i="6"/>
  <c r="A1169" i="6"/>
  <c r="A1168" i="6"/>
  <c r="A1167" i="6"/>
  <c r="A1166" i="6"/>
  <c r="A1165" i="6"/>
  <c r="A1164" i="6"/>
  <c r="A1163" i="6"/>
  <c r="A1162" i="6"/>
  <c r="A1161" i="6"/>
  <c r="A1160" i="6"/>
  <c r="A1159" i="6"/>
  <c r="A1158" i="6"/>
  <c r="A1157" i="6"/>
  <c r="A1156" i="6"/>
  <c r="A1155" i="6"/>
  <c r="A1154" i="6"/>
  <c r="A1153" i="6"/>
  <c r="A1152" i="6"/>
  <c r="A1151" i="6"/>
  <c r="A1150" i="6"/>
  <c r="A1149" i="6"/>
  <c r="A1148" i="6"/>
  <c r="A1147" i="6"/>
  <c r="A1146" i="6"/>
  <c r="A1145" i="6"/>
  <c r="A1144" i="6"/>
  <c r="A1143" i="6"/>
  <c r="A1142" i="6"/>
  <c r="A1141" i="6"/>
  <c r="A1140" i="6"/>
  <c r="A1139" i="6"/>
  <c r="A1138" i="6"/>
  <c r="A1137" i="6"/>
  <c r="A1136" i="6"/>
  <c r="A1135" i="6"/>
  <c r="A1134" i="6"/>
  <c r="A1133" i="6"/>
  <c r="A1132" i="6"/>
  <c r="A1131" i="6"/>
  <c r="A1130" i="6"/>
  <c r="A1129" i="6"/>
  <c r="A1128" i="6"/>
  <c r="A1127" i="6"/>
  <c r="A1126" i="6"/>
  <c r="A1125" i="6"/>
  <c r="A1124" i="6"/>
  <c r="A1123" i="6"/>
  <c r="A1122" i="6"/>
  <c r="A1121" i="6"/>
  <c r="A1120" i="6"/>
  <c r="A1119" i="6"/>
  <c r="A1118" i="6"/>
  <c r="A1117" i="6"/>
  <c r="A1116" i="6"/>
  <c r="A1115" i="6"/>
  <c r="A1114" i="6"/>
  <c r="A1113" i="6"/>
  <c r="A1112" i="6"/>
  <c r="A1111" i="6"/>
  <c r="A1110" i="6"/>
  <c r="A1109" i="6"/>
  <c r="A1108" i="6"/>
  <c r="A1107" i="6"/>
  <c r="A1106" i="6"/>
  <c r="A1105" i="6"/>
  <c r="A1104" i="6"/>
  <c r="A1103" i="6"/>
  <c r="A1102" i="6"/>
  <c r="A1101" i="6"/>
  <c r="A1100" i="6"/>
  <c r="A1099" i="6"/>
  <c r="A1098" i="6"/>
  <c r="A1097" i="6"/>
  <c r="A1096" i="6"/>
  <c r="A1095" i="6"/>
  <c r="A1094" i="6"/>
  <c r="A1093" i="6"/>
  <c r="A1092" i="6"/>
  <c r="A1091" i="6"/>
  <c r="A1090" i="6"/>
  <c r="A1089" i="6"/>
  <c r="A1088" i="6"/>
  <c r="A1087" i="6"/>
  <c r="A1086" i="6"/>
  <c r="A1085" i="6"/>
  <c r="A1084" i="6"/>
  <c r="A1083" i="6"/>
  <c r="A1082" i="6"/>
  <c r="A1081" i="6"/>
  <c r="A1080" i="6"/>
  <c r="A1079" i="6"/>
  <c r="A1078" i="6"/>
  <c r="A1077" i="6"/>
  <c r="A1076" i="6"/>
  <c r="A1075" i="6"/>
  <c r="A1074" i="6"/>
  <c r="A1073" i="6"/>
  <c r="A1072" i="6"/>
  <c r="A1071" i="6"/>
  <c r="A1070" i="6"/>
  <c r="A1069" i="6"/>
  <c r="A1068" i="6"/>
  <c r="A1067" i="6"/>
  <c r="A1066" i="6"/>
  <c r="A1065" i="6"/>
  <c r="A1064" i="6"/>
  <c r="A1063" i="6"/>
  <c r="A1062" i="6"/>
  <c r="A1061" i="6"/>
  <c r="A1060" i="6"/>
  <c r="A1059" i="6"/>
  <c r="A1058" i="6"/>
  <c r="A1057" i="6"/>
  <c r="A1056" i="6"/>
  <c r="A1055" i="6"/>
  <c r="A1054" i="6"/>
  <c r="A1053" i="6"/>
  <c r="A1052" i="6"/>
  <c r="A1051" i="6"/>
  <c r="A1050" i="6"/>
  <c r="A1049" i="6"/>
  <c r="A1048" i="6"/>
  <c r="A1047" i="6"/>
  <c r="A1046" i="6"/>
  <c r="A1045" i="6"/>
  <c r="A1044" i="6"/>
  <c r="A1043" i="6"/>
  <c r="A1042" i="6"/>
  <c r="A1041" i="6"/>
  <c r="A1040" i="6"/>
  <c r="A1039" i="6"/>
  <c r="A1038" i="6"/>
  <c r="A1037" i="6"/>
  <c r="A1036" i="6"/>
  <c r="A1035" i="6"/>
  <c r="A1034" i="6"/>
  <c r="A1033" i="6"/>
  <c r="A1032" i="6"/>
  <c r="A1031" i="6"/>
  <c r="A1030" i="6"/>
  <c r="A1029" i="6"/>
  <c r="A1028" i="6"/>
  <c r="A1027" i="6"/>
  <c r="A1026" i="6"/>
  <c r="A1025" i="6"/>
  <c r="A1024" i="6"/>
  <c r="A1023" i="6"/>
  <c r="A1022" i="6"/>
  <c r="A1021" i="6"/>
  <c r="A1020" i="6"/>
  <c r="A1019" i="6"/>
  <c r="A1018" i="6"/>
  <c r="A1017" i="6"/>
  <c r="A1016" i="6"/>
  <c r="A1015" i="6"/>
  <c r="A1014" i="6"/>
  <c r="A1013" i="6"/>
  <c r="A1012" i="6"/>
  <c r="A1011" i="6"/>
  <c r="A1010" i="6"/>
  <c r="A1009" i="6"/>
  <c r="A1008" i="6"/>
  <c r="A1007" i="6"/>
  <c r="A1006" i="6"/>
  <c r="A1005" i="6"/>
  <c r="A1004" i="6"/>
  <c r="A1003" i="6"/>
  <c r="A1002" i="6"/>
  <c r="A1001" i="6"/>
  <c r="A1000" i="6"/>
  <c r="A999" i="6"/>
  <c r="A998" i="6"/>
  <c r="A997" i="6"/>
  <c r="A996" i="6"/>
  <c r="A995" i="6"/>
  <c r="A994" i="6"/>
  <c r="A993" i="6"/>
  <c r="A992" i="6"/>
  <c r="A991" i="6"/>
  <c r="A990" i="6"/>
  <c r="A989" i="6"/>
  <c r="A988" i="6"/>
  <c r="A987" i="6"/>
  <c r="A986" i="6"/>
  <c r="A985" i="6"/>
  <c r="A984" i="6"/>
  <c r="A983" i="6"/>
  <c r="A982" i="6"/>
  <c r="A981" i="6"/>
  <c r="A980" i="6"/>
  <c r="A979" i="6"/>
  <c r="A978" i="6"/>
  <c r="A977" i="6"/>
  <c r="A976" i="6"/>
  <c r="A975" i="6"/>
  <c r="A974" i="6"/>
  <c r="A973" i="6"/>
  <c r="A972" i="6"/>
  <c r="A971" i="6"/>
  <c r="A970" i="6"/>
  <c r="A969" i="6"/>
  <c r="A968" i="6"/>
  <c r="A967" i="6"/>
  <c r="A966" i="6"/>
  <c r="A965" i="6"/>
  <c r="A964" i="6"/>
  <c r="A963" i="6"/>
  <c r="A962" i="6"/>
  <c r="A961" i="6"/>
  <c r="A960" i="6"/>
  <c r="A959" i="6"/>
  <c r="A958" i="6"/>
  <c r="A957" i="6"/>
  <c r="A956" i="6"/>
  <c r="A955" i="6"/>
  <c r="A954" i="6"/>
  <c r="A953" i="6"/>
  <c r="A952" i="6"/>
  <c r="A951" i="6"/>
  <c r="A950" i="6"/>
  <c r="A949" i="6"/>
  <c r="A948" i="6"/>
  <c r="A947" i="6"/>
  <c r="A946" i="6"/>
  <c r="A945" i="6"/>
  <c r="A944" i="6"/>
  <c r="A943" i="6"/>
  <c r="A942" i="6"/>
  <c r="A941" i="6"/>
  <c r="A940" i="6"/>
  <c r="A939" i="6"/>
  <c r="A938" i="6"/>
  <c r="A937" i="6"/>
  <c r="A936" i="6"/>
  <c r="A935" i="6"/>
  <c r="A934" i="6"/>
  <c r="A933" i="6"/>
  <c r="A932" i="6"/>
  <c r="A931" i="6"/>
  <c r="A930" i="6"/>
  <c r="A929" i="6"/>
  <c r="A928" i="6"/>
  <c r="A927" i="6"/>
  <c r="A926" i="6"/>
  <c r="A925" i="6"/>
  <c r="A924" i="6"/>
  <c r="A923" i="6"/>
  <c r="A922" i="6"/>
  <c r="A921" i="6"/>
  <c r="A920" i="6"/>
  <c r="A919" i="6"/>
  <c r="A918" i="6"/>
  <c r="A917" i="6"/>
  <c r="A916" i="6"/>
  <c r="A915" i="6"/>
  <c r="A914" i="6"/>
  <c r="A913" i="6"/>
  <c r="A912" i="6"/>
  <c r="A911" i="6"/>
  <c r="A910" i="6"/>
  <c r="A909" i="6"/>
  <c r="A908" i="6"/>
  <c r="A907" i="6"/>
  <c r="A906" i="6"/>
  <c r="A905" i="6"/>
  <c r="A904" i="6"/>
  <c r="A903" i="6"/>
  <c r="A902" i="6"/>
  <c r="A901" i="6"/>
  <c r="A900" i="6"/>
  <c r="A899" i="6"/>
  <c r="A898" i="6"/>
  <c r="A897" i="6"/>
  <c r="A896" i="6"/>
  <c r="A895" i="6"/>
  <c r="A894" i="6"/>
  <c r="A893" i="6"/>
  <c r="A892" i="6"/>
  <c r="A891" i="6"/>
  <c r="A890" i="6"/>
  <c r="A889" i="6"/>
  <c r="A888" i="6"/>
  <c r="A887" i="6"/>
  <c r="A886" i="6"/>
  <c r="A885" i="6"/>
  <c r="A884" i="6"/>
  <c r="A883" i="6"/>
  <c r="A882" i="6"/>
  <c r="A881" i="6"/>
  <c r="A880" i="6"/>
  <c r="A879" i="6"/>
  <c r="A878" i="6"/>
  <c r="A877" i="6"/>
  <c r="A876" i="6"/>
  <c r="A875" i="6"/>
  <c r="A874" i="6"/>
  <c r="A873" i="6"/>
  <c r="A872" i="6"/>
  <c r="A871" i="6"/>
  <c r="A870" i="6"/>
  <c r="A869" i="6"/>
  <c r="A868" i="6"/>
  <c r="A867" i="6"/>
  <c r="A866" i="6"/>
  <c r="A865" i="6"/>
  <c r="A864" i="6"/>
  <c r="A863" i="6"/>
  <c r="A862" i="6"/>
  <c r="A861" i="6"/>
  <c r="A860" i="6"/>
  <c r="A859" i="6"/>
  <c r="A858" i="6"/>
  <c r="A857" i="6"/>
  <c r="A856" i="6"/>
  <c r="A855" i="6"/>
  <c r="A854" i="6"/>
  <c r="A853" i="6"/>
  <c r="A852" i="6"/>
  <c r="A851" i="6"/>
  <c r="A850" i="6"/>
  <c r="A849" i="6"/>
  <c r="A848" i="6"/>
  <c r="A847" i="6"/>
  <c r="A846" i="6"/>
  <c r="A845" i="6"/>
  <c r="A844" i="6"/>
  <c r="A843" i="6"/>
  <c r="A842" i="6"/>
  <c r="A841" i="6"/>
  <c r="A840" i="6"/>
  <c r="A839" i="6"/>
  <c r="A838" i="6"/>
  <c r="A837" i="6"/>
  <c r="A836" i="6"/>
  <c r="A835" i="6"/>
  <c r="A834" i="6"/>
  <c r="A833" i="6"/>
  <c r="A832" i="6"/>
  <c r="A831" i="6"/>
  <c r="A830" i="6"/>
  <c r="A829" i="6"/>
  <c r="A828" i="6"/>
  <c r="A827" i="6"/>
  <c r="A826" i="6"/>
  <c r="A825" i="6"/>
  <c r="A824" i="6"/>
  <c r="A823" i="6"/>
  <c r="A822" i="6"/>
  <c r="A821" i="6"/>
  <c r="A820" i="6"/>
  <c r="A819" i="6"/>
  <c r="A818" i="6"/>
  <c r="A817" i="6"/>
  <c r="A816" i="6"/>
  <c r="A815" i="6"/>
  <c r="A814" i="6"/>
  <c r="A813" i="6"/>
  <c r="A812" i="6"/>
  <c r="A811" i="6"/>
  <c r="A810" i="6"/>
  <c r="A809" i="6"/>
  <c r="A808" i="6"/>
  <c r="A807" i="6"/>
  <c r="A806" i="6"/>
  <c r="A805" i="6"/>
  <c r="A804" i="6"/>
  <c r="A803" i="6"/>
  <c r="A802" i="6"/>
  <c r="A801" i="6"/>
  <c r="A800" i="6"/>
  <c r="A799" i="6"/>
  <c r="A798" i="6"/>
  <c r="A797" i="6"/>
  <c r="A796" i="6"/>
  <c r="A795" i="6"/>
  <c r="A794" i="6"/>
  <c r="A793" i="6"/>
  <c r="A792" i="6"/>
  <c r="A791" i="6"/>
  <c r="A790" i="6"/>
  <c r="A789" i="6"/>
  <c r="A788" i="6"/>
  <c r="A787" i="6"/>
  <c r="A786" i="6"/>
  <c r="A785" i="6"/>
  <c r="A784" i="6"/>
  <c r="A783" i="6"/>
  <c r="A782" i="6"/>
  <c r="A781" i="6"/>
  <c r="A780" i="6"/>
  <c r="A779" i="6"/>
  <c r="A778" i="6"/>
  <c r="A777" i="6"/>
  <c r="A776" i="6"/>
  <c r="A775" i="6"/>
  <c r="A774" i="6"/>
  <c r="A773" i="6"/>
  <c r="A772" i="6"/>
  <c r="A771" i="6"/>
  <c r="A770" i="6"/>
  <c r="A769" i="6"/>
  <c r="A768" i="6"/>
  <c r="A767" i="6"/>
  <c r="A766" i="6"/>
  <c r="A765" i="6"/>
  <c r="A764" i="6"/>
  <c r="A763" i="6"/>
  <c r="A762" i="6"/>
  <c r="A761" i="6"/>
  <c r="A760" i="6"/>
  <c r="A759" i="6"/>
  <c r="A758" i="6"/>
  <c r="A757" i="6"/>
  <c r="A756" i="6"/>
  <c r="A755" i="6"/>
  <c r="A754" i="6"/>
  <c r="A753" i="6"/>
  <c r="A752" i="6"/>
  <c r="A751" i="6"/>
  <c r="A750" i="6"/>
  <c r="A749" i="6"/>
  <c r="A748" i="6"/>
  <c r="A747" i="6"/>
  <c r="A746" i="6"/>
  <c r="A745" i="6"/>
  <c r="A744" i="6"/>
  <c r="A743" i="6"/>
  <c r="A742" i="6"/>
  <c r="A741" i="6"/>
  <c r="A740" i="6"/>
  <c r="A739" i="6"/>
  <c r="A738" i="6"/>
  <c r="A737" i="6"/>
  <c r="A736" i="6"/>
  <c r="A735" i="6"/>
  <c r="A734" i="6"/>
  <c r="A733" i="6"/>
  <c r="A732" i="6"/>
  <c r="A731" i="6"/>
  <c r="A730" i="6"/>
  <c r="A729" i="6"/>
  <c r="A728" i="6"/>
  <c r="A727" i="6"/>
  <c r="A726" i="6"/>
  <c r="A725" i="6"/>
  <c r="A724" i="6"/>
  <c r="A723" i="6"/>
  <c r="A722" i="6"/>
  <c r="A721" i="6"/>
  <c r="A720" i="6"/>
  <c r="A719" i="6"/>
  <c r="A718" i="6"/>
  <c r="A717" i="6"/>
  <c r="A716" i="6"/>
  <c r="A715" i="6"/>
  <c r="A714" i="6"/>
  <c r="A713" i="6"/>
  <c r="A712" i="6"/>
  <c r="A711" i="6"/>
  <c r="A710" i="6"/>
  <c r="A709" i="6"/>
  <c r="A708" i="6"/>
  <c r="A707" i="6"/>
  <c r="A706" i="6"/>
  <c r="A705" i="6"/>
  <c r="A704" i="6"/>
  <c r="A703" i="6"/>
  <c r="A702" i="6"/>
  <c r="A701" i="6"/>
  <c r="A700" i="6"/>
  <c r="A699" i="6"/>
  <c r="A698" i="6"/>
  <c r="A697" i="6"/>
  <c r="A696" i="6"/>
  <c r="A695" i="6"/>
  <c r="A694" i="6"/>
  <c r="A693" i="6"/>
  <c r="A692" i="6"/>
  <c r="A691" i="6"/>
  <c r="A690" i="6"/>
  <c r="A689" i="6"/>
  <c r="A688" i="6"/>
  <c r="A687" i="6"/>
  <c r="A686" i="6"/>
  <c r="A685" i="6"/>
  <c r="A684" i="6"/>
  <c r="A683" i="6"/>
  <c r="A682" i="6"/>
  <c r="A681" i="6"/>
  <c r="A680" i="6"/>
  <c r="A679" i="6"/>
  <c r="A678" i="6"/>
  <c r="A677" i="6"/>
  <c r="A676" i="6"/>
  <c r="A675" i="6"/>
  <c r="A674" i="6"/>
  <c r="A673" i="6"/>
  <c r="A672" i="6"/>
  <c r="A671" i="6"/>
  <c r="A670" i="6"/>
  <c r="A669" i="6"/>
  <c r="A668" i="6"/>
  <c r="A667" i="6"/>
  <c r="A666" i="6"/>
  <c r="A665" i="6"/>
  <c r="A664" i="6"/>
  <c r="A663" i="6"/>
  <c r="A662" i="6"/>
  <c r="A661" i="6"/>
  <c r="A660" i="6"/>
  <c r="A659" i="6"/>
  <c r="A658" i="6"/>
  <c r="A657" i="6"/>
  <c r="A656" i="6"/>
  <c r="A655" i="6"/>
  <c r="A654" i="6"/>
  <c r="A653" i="6"/>
  <c r="A652" i="6"/>
  <c r="A651" i="6"/>
  <c r="A650" i="6"/>
  <c r="A649" i="6"/>
  <c r="A648" i="6"/>
  <c r="A647" i="6"/>
  <c r="A646" i="6"/>
  <c r="A645" i="6"/>
  <c r="A644" i="6"/>
  <c r="A643" i="6"/>
  <c r="A642" i="6"/>
  <c r="A641" i="6"/>
  <c r="A640" i="6"/>
  <c r="A639" i="6"/>
  <c r="A638" i="6"/>
  <c r="A637" i="6"/>
  <c r="A636" i="6"/>
  <c r="A635" i="6"/>
  <c r="A634" i="6"/>
  <c r="A633" i="6"/>
  <c r="A632" i="6"/>
  <c r="A631" i="6"/>
  <c r="A630" i="6"/>
  <c r="A629" i="6"/>
  <c r="A628" i="6"/>
  <c r="A627" i="6"/>
  <c r="A626" i="6"/>
  <c r="A625" i="6"/>
  <c r="A624" i="6"/>
  <c r="A623" i="6"/>
  <c r="A622" i="6"/>
  <c r="A621" i="6"/>
  <c r="A620" i="6"/>
  <c r="A619" i="6"/>
  <c r="A618" i="6"/>
  <c r="A617" i="6"/>
  <c r="A616" i="6"/>
  <c r="A615" i="6"/>
  <c r="A614" i="6"/>
  <c r="A613" i="6"/>
  <c r="A612" i="6"/>
  <c r="A611" i="6"/>
  <c r="A610" i="6"/>
  <c r="A609" i="6"/>
  <c r="A608" i="6"/>
  <c r="A607" i="6"/>
  <c r="A606" i="6"/>
  <c r="A605" i="6"/>
  <c r="A604" i="6"/>
  <c r="A603" i="6"/>
  <c r="A602" i="6"/>
  <c r="A601" i="6"/>
  <c r="A600" i="6"/>
  <c r="A599" i="6"/>
  <c r="A598" i="6"/>
  <c r="A597" i="6"/>
  <c r="A596" i="6"/>
  <c r="A595" i="6"/>
  <c r="A594" i="6"/>
  <c r="A593" i="6"/>
  <c r="A592" i="6"/>
  <c r="A591" i="6"/>
  <c r="A590" i="6"/>
  <c r="A589" i="6"/>
  <c r="A588" i="6"/>
  <c r="A587" i="6"/>
  <c r="A586" i="6"/>
  <c r="A585" i="6"/>
  <c r="A584" i="6"/>
  <c r="A583" i="6"/>
  <c r="A582" i="6"/>
  <c r="A581" i="6"/>
  <c r="A580" i="6"/>
  <c r="A579" i="6"/>
  <c r="A578" i="6"/>
  <c r="A577" i="6"/>
  <c r="A576" i="6"/>
  <c r="A575" i="6"/>
  <c r="A574" i="6"/>
  <c r="A573" i="6"/>
  <c r="A572" i="6"/>
  <c r="A571" i="6"/>
  <c r="A570" i="6"/>
  <c r="A569" i="6"/>
  <c r="A568" i="6"/>
  <c r="A567" i="6"/>
  <c r="A566" i="6"/>
  <c r="A565" i="6"/>
  <c r="A564" i="6"/>
  <c r="A563" i="6"/>
  <c r="A562" i="6"/>
  <c r="A561" i="6"/>
  <c r="A560" i="6"/>
  <c r="A559" i="6"/>
  <c r="A558" i="6"/>
  <c r="A557" i="6"/>
  <c r="A556" i="6"/>
  <c r="A555" i="6"/>
  <c r="A554" i="6"/>
  <c r="A553" i="6"/>
  <c r="A552" i="6"/>
  <c r="A551" i="6"/>
  <c r="A550" i="6"/>
  <c r="A549" i="6"/>
  <c r="A548" i="6"/>
  <c r="A547" i="6"/>
  <c r="A546" i="6"/>
  <c r="A545" i="6"/>
  <c r="A544" i="6"/>
  <c r="A543" i="6"/>
  <c r="A542" i="6"/>
  <c r="A541" i="6"/>
  <c r="A540" i="6"/>
  <c r="A539" i="6"/>
  <c r="A538" i="6"/>
  <c r="A537" i="6"/>
  <c r="A536" i="6"/>
  <c r="A535" i="6"/>
  <c r="A534" i="6"/>
  <c r="A533" i="6"/>
  <c r="A532" i="6"/>
  <c r="A531" i="6"/>
  <c r="A530" i="6"/>
  <c r="A529" i="6"/>
  <c r="A528" i="6"/>
  <c r="A527" i="6"/>
  <c r="A526" i="6"/>
  <c r="A525" i="6"/>
  <c r="A524" i="6"/>
  <c r="A523" i="6"/>
  <c r="A522" i="6"/>
  <c r="A521" i="6"/>
  <c r="A520" i="6"/>
  <c r="A519" i="6"/>
  <c r="A518" i="6"/>
  <c r="A517" i="6"/>
  <c r="A516" i="6"/>
  <c r="A515" i="6"/>
  <c r="A514" i="6"/>
  <c r="A513" i="6"/>
  <c r="A512" i="6"/>
  <c r="A511" i="6"/>
  <c r="A510" i="6"/>
  <c r="A509" i="6"/>
  <c r="A508" i="6"/>
  <c r="A507" i="6"/>
  <c r="A506" i="6"/>
  <c r="A505" i="6"/>
  <c r="A504" i="6"/>
  <c r="A503" i="6"/>
  <c r="A502" i="6"/>
  <c r="A501" i="6"/>
  <c r="A500" i="6"/>
  <c r="A499" i="6"/>
  <c r="A498" i="6"/>
  <c r="A497" i="6"/>
  <c r="A496" i="6"/>
  <c r="A495" i="6"/>
  <c r="A494" i="6"/>
  <c r="A493" i="6"/>
  <c r="A492" i="6"/>
  <c r="A491" i="6"/>
  <c r="A490" i="6"/>
  <c r="A489" i="6"/>
  <c r="A488" i="6"/>
  <c r="A487" i="6"/>
  <c r="A486" i="6"/>
  <c r="A485" i="6"/>
  <c r="A484" i="6"/>
  <c r="A483" i="6"/>
  <c r="A482" i="6"/>
  <c r="A481" i="6"/>
  <c r="A480" i="6"/>
  <c r="A479" i="6"/>
  <c r="A478" i="6"/>
  <c r="A477" i="6"/>
  <c r="A476" i="6"/>
  <c r="A475" i="6"/>
  <c r="A474" i="6"/>
  <c r="A473" i="6"/>
  <c r="A472" i="6"/>
  <c r="A471" i="6"/>
  <c r="A470" i="6"/>
  <c r="A469" i="6"/>
  <c r="A468" i="6"/>
  <c r="A467" i="6"/>
  <c r="A466" i="6"/>
  <c r="A465" i="6"/>
  <c r="A464" i="6"/>
  <c r="A463" i="6"/>
  <c r="A462" i="6"/>
  <c r="A461" i="6"/>
  <c r="A460" i="6"/>
  <c r="A459" i="6"/>
  <c r="A458" i="6"/>
  <c r="A457" i="6"/>
  <c r="A456" i="6"/>
  <c r="A455" i="6"/>
  <c r="A454" i="6"/>
  <c r="A453" i="6"/>
  <c r="A452" i="6"/>
  <c r="A451" i="6"/>
  <c r="A450" i="6"/>
  <c r="A449" i="6"/>
  <c r="A448" i="6"/>
  <c r="A447" i="6"/>
  <c r="A446" i="6"/>
  <c r="A445" i="6"/>
  <c r="A444" i="6"/>
  <c r="A443" i="6"/>
  <c r="A442" i="6"/>
  <c r="A441" i="6"/>
  <c r="A440" i="6"/>
  <c r="A439" i="6"/>
  <c r="A438" i="6"/>
  <c r="A437" i="6"/>
  <c r="A436" i="6"/>
  <c r="A435" i="6"/>
  <c r="A434" i="6"/>
  <c r="A433" i="6"/>
  <c r="A432" i="6"/>
  <c r="A431" i="6"/>
  <c r="A430" i="6"/>
  <c r="A429" i="6"/>
  <c r="A428" i="6"/>
  <c r="A427" i="6"/>
  <c r="A426" i="6"/>
  <c r="A425" i="6"/>
  <c r="A424" i="6"/>
  <c r="A423" i="6"/>
  <c r="A422" i="6"/>
  <c r="A421" i="6"/>
  <c r="A420" i="6"/>
  <c r="A419" i="6"/>
  <c r="A418" i="6"/>
  <c r="A417" i="6"/>
  <c r="A416" i="6"/>
  <c r="A415" i="6"/>
  <c r="A414" i="6"/>
  <c r="A413" i="6"/>
  <c r="A412" i="6"/>
  <c r="A411" i="6"/>
  <c r="A410" i="6"/>
  <c r="A409" i="6"/>
  <c r="A408" i="6"/>
  <c r="A407" i="6"/>
  <c r="A406" i="6"/>
  <c r="A405" i="6"/>
  <c r="A404" i="6"/>
  <c r="A403" i="6"/>
  <c r="A402" i="6"/>
  <c r="A401" i="6"/>
  <c r="A400" i="6"/>
  <c r="A399" i="6"/>
  <c r="A398" i="6"/>
  <c r="A397" i="6"/>
  <c r="A396" i="6"/>
  <c r="A395" i="6"/>
  <c r="A394" i="6"/>
  <c r="A393" i="6"/>
  <c r="A392" i="6"/>
  <c r="A391" i="6"/>
  <c r="A390" i="6"/>
  <c r="A389" i="6"/>
  <c r="A388" i="6"/>
  <c r="A387" i="6"/>
  <c r="A386" i="6"/>
  <c r="A385" i="6"/>
  <c r="A384" i="6"/>
  <c r="A383" i="6"/>
  <c r="A382" i="6"/>
  <c r="A381" i="6"/>
  <c r="A380" i="6"/>
  <c r="A379" i="6"/>
  <c r="A378" i="6"/>
  <c r="A377" i="6"/>
  <c r="A376" i="6"/>
  <c r="A375" i="6"/>
  <c r="A374" i="6"/>
  <c r="A373" i="6"/>
  <c r="A372" i="6"/>
  <c r="A371" i="6"/>
  <c r="A370" i="6"/>
  <c r="A369" i="6"/>
  <c r="A368" i="6"/>
  <c r="A367" i="6"/>
  <c r="A366" i="6"/>
  <c r="A365" i="6"/>
  <c r="A364" i="6"/>
  <c r="A363" i="6"/>
  <c r="A362" i="6"/>
  <c r="A361" i="6"/>
  <c r="A360" i="6"/>
  <c r="A359" i="6"/>
  <c r="A358" i="6"/>
  <c r="A357" i="6"/>
  <c r="A356" i="6"/>
  <c r="A355" i="6"/>
  <c r="A354" i="6"/>
  <c r="A353" i="6"/>
  <c r="A352" i="6"/>
  <c r="A351" i="6"/>
  <c r="A350" i="6"/>
  <c r="A349" i="6"/>
  <c r="A348" i="6"/>
  <c r="A347" i="6"/>
  <c r="A346" i="6"/>
  <c r="A345" i="6"/>
  <c r="A344" i="6"/>
  <c r="A343" i="6"/>
  <c r="A342" i="6"/>
  <c r="A341" i="6"/>
  <c r="A340" i="6"/>
  <c r="A339" i="6"/>
  <c r="A338" i="6"/>
  <c r="A337" i="6"/>
  <c r="A336" i="6"/>
  <c r="A335" i="6"/>
  <c r="A334" i="6"/>
  <c r="A333" i="6"/>
  <c r="A332" i="6"/>
  <c r="A331" i="6"/>
  <c r="A330" i="6"/>
  <c r="A329" i="6"/>
  <c r="A328" i="6"/>
  <c r="A327" i="6"/>
  <c r="A326" i="6"/>
  <c r="A325" i="6"/>
  <c r="A324" i="6"/>
  <c r="A323" i="6"/>
  <c r="A322" i="6"/>
  <c r="A321" i="6"/>
  <c r="A320" i="6"/>
  <c r="A319" i="6"/>
  <c r="A318" i="6"/>
  <c r="A317" i="6"/>
  <c r="A316" i="6"/>
  <c r="A315" i="6"/>
  <c r="A314" i="6"/>
  <c r="A313" i="6"/>
  <c r="A312" i="6"/>
  <c r="A311" i="6"/>
  <c r="A310" i="6"/>
  <c r="A309" i="6"/>
  <c r="A308" i="6"/>
  <c r="A307" i="6"/>
  <c r="A306" i="6"/>
  <c r="A305" i="6"/>
  <c r="A304" i="6"/>
  <c r="A303" i="6"/>
  <c r="A302" i="6"/>
  <c r="A301" i="6"/>
  <c r="A300" i="6"/>
  <c r="A299" i="6"/>
  <c r="A298" i="6"/>
  <c r="A297" i="6"/>
  <c r="A296" i="6"/>
  <c r="A295" i="6"/>
  <c r="A294" i="6"/>
  <c r="A293" i="6"/>
  <c r="A292" i="6"/>
  <c r="A291" i="6"/>
  <c r="A290" i="6"/>
  <c r="A289" i="6"/>
  <c r="A288" i="6"/>
  <c r="A287" i="6"/>
  <c r="A286" i="6"/>
  <c r="A285" i="6"/>
  <c r="A284" i="6"/>
  <c r="A283" i="6"/>
  <c r="A282" i="6"/>
  <c r="A281" i="6"/>
  <c r="A280" i="6"/>
  <c r="A279" i="6"/>
  <c r="A278" i="6"/>
  <c r="A277" i="6"/>
  <c r="A276" i="6"/>
  <c r="A275" i="6"/>
  <c r="A274" i="6"/>
  <c r="A273" i="6"/>
  <c r="A272" i="6"/>
  <c r="A271" i="6"/>
  <c r="A270" i="6"/>
  <c r="A269" i="6"/>
  <c r="A268" i="6"/>
  <c r="A267" i="6"/>
  <c r="A266" i="6"/>
  <c r="A265" i="6"/>
  <c r="A264" i="6"/>
  <c r="A263" i="6"/>
  <c r="A262" i="6"/>
  <c r="A261" i="6"/>
  <c r="A260" i="6"/>
  <c r="A259" i="6"/>
  <c r="A258" i="6"/>
  <c r="A257" i="6"/>
  <c r="A256" i="6"/>
  <c r="A255" i="6"/>
  <c r="A254" i="6"/>
  <c r="A253" i="6"/>
  <c r="A252" i="6"/>
  <c r="A251" i="6"/>
  <c r="A250" i="6"/>
  <c r="A249" i="6"/>
  <c r="A248" i="6"/>
  <c r="A247" i="6"/>
  <c r="A246" i="6"/>
  <c r="A245" i="6"/>
  <c r="A244" i="6"/>
  <c r="A243" i="6"/>
  <c r="A242" i="6"/>
  <c r="A241" i="6"/>
  <c r="A240" i="6"/>
  <c r="A239" i="6"/>
  <c r="A238" i="6"/>
  <c r="A237" i="6"/>
  <c r="A236" i="6"/>
  <c r="A235" i="6"/>
  <c r="A234" i="6"/>
  <c r="A233" i="6"/>
  <c r="A232" i="6"/>
  <c r="A231" i="6"/>
  <c r="A230" i="6"/>
  <c r="A229" i="6"/>
  <c r="A228" i="6"/>
  <c r="A227" i="6"/>
  <c r="A226" i="6"/>
  <c r="A225" i="6"/>
  <c r="A224" i="6"/>
  <c r="A223" i="6"/>
  <c r="A222" i="6"/>
  <c r="A221" i="6"/>
  <c r="A220" i="6"/>
  <c r="A219" i="6"/>
  <c r="A218" i="6"/>
  <c r="A217" i="6"/>
  <c r="A216" i="6"/>
  <c r="A215" i="6"/>
  <c r="A214" i="6"/>
  <c r="A213" i="6"/>
  <c r="A212" i="6"/>
  <c r="A211" i="6"/>
  <c r="A210" i="6"/>
  <c r="A209" i="6"/>
  <c r="A208" i="6"/>
  <c r="A207" i="6"/>
  <c r="A206" i="6"/>
  <c r="A205" i="6"/>
  <c r="A204" i="6"/>
  <c r="A203" i="6"/>
  <c r="A202" i="6"/>
  <c r="A201" i="6"/>
  <c r="A200" i="6"/>
  <c r="A199" i="6"/>
  <c r="A198" i="6"/>
  <c r="A197" i="6"/>
  <c r="A196" i="6"/>
  <c r="A195" i="6"/>
  <c r="A194" i="6"/>
  <c r="A193" i="6"/>
  <c r="A192" i="6"/>
  <c r="A191" i="6"/>
  <c r="A190" i="6"/>
  <c r="A189" i="6"/>
  <c r="A188" i="6"/>
  <c r="A187" i="6"/>
  <c r="A186" i="6"/>
  <c r="A185" i="6"/>
  <c r="A184" i="6"/>
  <c r="A183" i="6"/>
  <c r="A182" i="6"/>
  <c r="A181" i="6"/>
  <c r="A180" i="6"/>
  <c r="A179" i="6"/>
  <c r="A178" i="6"/>
  <c r="A177" i="6"/>
  <c r="A176" i="6"/>
  <c r="A175" i="6"/>
  <c r="A174" i="6"/>
  <c r="A173" i="6"/>
  <c r="A172" i="6"/>
  <c r="A171" i="6"/>
  <c r="A170" i="6"/>
  <c r="A169" i="6"/>
  <c r="A168" i="6"/>
  <c r="A167" i="6"/>
  <c r="A166" i="6"/>
  <c r="A165" i="6"/>
  <c r="A164" i="6"/>
  <c r="A163" i="6"/>
  <c r="A162" i="6"/>
  <c r="A161" i="6"/>
  <c r="A160" i="6"/>
  <c r="A159" i="6"/>
  <c r="A158" i="6"/>
  <c r="A157" i="6"/>
  <c r="A156" i="6"/>
  <c r="A155" i="6"/>
  <c r="A154" i="6"/>
  <c r="A153" i="6"/>
  <c r="A152" i="6"/>
  <c r="A151" i="6"/>
  <c r="A150" i="6"/>
  <c r="A149" i="6"/>
  <c r="A148" i="6"/>
  <c r="A147" i="6"/>
  <c r="A146" i="6"/>
  <c r="A145" i="6"/>
  <c r="A144" i="6"/>
  <c r="A143" i="6"/>
  <c r="A142" i="6"/>
  <c r="A141" i="6"/>
  <c r="A140" i="6"/>
  <c r="A139" i="6"/>
  <c r="A138" i="6"/>
  <c r="A137" i="6"/>
  <c r="A136" i="6"/>
  <c r="A135" i="6"/>
  <c r="A134" i="6"/>
  <c r="A133" i="6"/>
  <c r="A132" i="6"/>
  <c r="A131" i="6"/>
  <c r="A130" i="6"/>
  <c r="A129" i="6"/>
  <c r="A128" i="6"/>
  <c r="A127" i="6"/>
  <c r="A126" i="6"/>
  <c r="A125" i="6"/>
  <c r="A124" i="6"/>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5" i="6"/>
  <c r="A4" i="6"/>
  <c r="T2257" i="2" l="1"/>
  <c r="A3" i="7"/>
  <c r="Z2303" i="2" l="1"/>
  <c r="Z2324" i="2"/>
  <c r="Z2322" i="2"/>
  <c r="Z2328" i="2"/>
  <c r="Z2314" i="2"/>
  <c r="Z2325" i="2"/>
  <c r="Z2310" i="2"/>
  <c r="Z2329" i="2"/>
  <c r="Z2317" i="2"/>
  <c r="Z2305" i="2"/>
  <c r="Z2311" i="2"/>
  <c r="Z2332" i="2"/>
  <c r="Z2306" i="2"/>
  <c r="Z2309" i="2"/>
  <c r="Z2315" i="2"/>
  <c r="Z2301" i="2"/>
  <c r="Z2316" i="2"/>
  <c r="Z2327" i="2"/>
  <c r="Z2318" i="2"/>
  <c r="Z2312" i="2"/>
  <c r="Z2313" i="2"/>
  <c r="Z2308" i="2"/>
  <c r="Z2331" i="2"/>
  <c r="Z2302" i="2"/>
  <c r="Z2326" i="2"/>
  <c r="Z2320" i="2"/>
  <c r="Z2307" i="2"/>
  <c r="Z2321" i="2"/>
  <c r="Z2304" i="2"/>
  <c r="Z2319" i="2"/>
  <c r="Z2323" i="2"/>
  <c r="Z2330" i="2"/>
  <c r="Z2277" i="2"/>
  <c r="Z2285" i="2"/>
  <c r="Z2293" i="2"/>
  <c r="Z2276" i="2"/>
  <c r="Z2284" i="2"/>
  <c r="Z2292" i="2"/>
  <c r="Z2300" i="2"/>
  <c r="Z2275" i="2"/>
  <c r="Z2283" i="2"/>
  <c r="Z2291" i="2"/>
  <c r="Z2299" i="2"/>
  <c r="Z2274" i="2"/>
  <c r="Z2282" i="2"/>
  <c r="Z2290" i="2"/>
  <c r="Z2298" i="2"/>
  <c r="Z2273" i="2"/>
  <c r="Z2281" i="2"/>
  <c r="Z2289" i="2"/>
  <c r="Z2297" i="2"/>
  <c r="Z2272" i="2"/>
  <c r="Z2280" i="2"/>
  <c r="Z2288" i="2"/>
  <c r="Z2296" i="2"/>
  <c r="Z2271" i="2"/>
  <c r="Z2279" i="2"/>
  <c r="Z2287" i="2"/>
  <c r="Z2295" i="2"/>
  <c r="Z2270" i="2"/>
  <c r="Z2278" i="2"/>
  <c r="Z2286" i="2"/>
  <c r="Z2294" i="2"/>
  <c r="Z2236" i="2"/>
  <c r="Z2244" i="2"/>
  <c r="Z2252" i="2"/>
  <c r="Z2260" i="2"/>
  <c r="Z2268" i="2"/>
  <c r="Z2235" i="2"/>
  <c r="Z2243" i="2"/>
  <c r="Z2251" i="2"/>
  <c r="Z2259" i="2"/>
  <c r="Z2267" i="2"/>
  <c r="Z2227" i="2"/>
  <c r="Z2234" i="2"/>
  <c r="Z2242" i="2"/>
  <c r="Z2250" i="2"/>
  <c r="Z2258" i="2"/>
  <c r="Z2266" i="2"/>
  <c r="Z2261" i="2"/>
  <c r="Z2233" i="2"/>
  <c r="Z2241" i="2"/>
  <c r="Z2249" i="2"/>
  <c r="Z2257" i="2"/>
  <c r="Z2265" i="2"/>
  <c r="Z2255" i="2"/>
  <c r="Z2232" i="2"/>
  <c r="Z2240" i="2"/>
  <c r="Z2248" i="2"/>
  <c r="Z2256" i="2"/>
  <c r="Z2264" i="2"/>
  <c r="Z2231" i="2"/>
  <c r="Z2239" i="2"/>
  <c r="Z2247" i="2"/>
  <c r="Z2263" i="2"/>
  <c r="Z2230" i="2"/>
  <c r="Z2238" i="2"/>
  <c r="Z2246" i="2"/>
  <c r="Z2254" i="2"/>
  <c r="Z2262" i="2"/>
  <c r="Z2229" i="2"/>
  <c r="Z2237" i="2"/>
  <c r="Z2245" i="2"/>
  <c r="Z2253" i="2"/>
  <c r="Z2269" i="2"/>
  <c r="Z2228" i="2"/>
  <c r="AB954" i="2"/>
  <c r="AC954" i="2"/>
  <c r="AD954" i="2"/>
  <c r="AB955" i="2"/>
  <c r="AC955" i="2"/>
  <c r="AD955" i="2"/>
  <c r="AB1955" i="2"/>
  <c r="AC1955" i="2"/>
  <c r="AD1955" i="2"/>
  <c r="AB2149" i="2"/>
  <c r="AC2149" i="2"/>
  <c r="AD2149" i="2"/>
  <c r="AA954" i="2"/>
  <c r="AA955" i="2"/>
  <c r="AA1955" i="2"/>
  <c r="AA2149" i="2"/>
  <c r="J3" i="4" l="1"/>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2" i="4"/>
  <c r="V2309" i="2" l="1"/>
  <c r="V2308" i="2"/>
  <c r="V2307" i="2"/>
  <c r="V2301" i="2"/>
  <c r="V2322" i="2"/>
  <c r="V2277" i="2"/>
  <c r="V2281" i="2"/>
  <c r="V2278" i="2"/>
  <c r="V2274" i="2"/>
  <c r="V2282" i="2"/>
  <c r="V2275" i="2"/>
  <c r="V2271" i="2"/>
  <c r="V2279" i="2"/>
  <c r="V2283" i="2"/>
  <c r="V2291" i="2"/>
  <c r="V2270" i="2"/>
  <c r="V2276" i="2"/>
  <c r="V2227" i="2"/>
  <c r="V2234" i="2"/>
  <c r="V2257" i="2"/>
  <c r="V2235" i="2"/>
  <c r="V2228" i="2"/>
  <c r="V2252" i="2"/>
  <c r="Y2149" i="2"/>
  <c r="Y1955" i="2"/>
  <c r="Y955" i="2"/>
  <c r="Y954" i="2"/>
  <c r="X2149" i="2"/>
  <c r="X1955" i="2"/>
  <c r="X954" i="2"/>
  <c r="X955" i="2"/>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66" i="9"/>
  <c r="A367" i="9"/>
  <c r="A368" i="9"/>
  <c r="A369" i="9"/>
  <c r="A370" i="9"/>
  <c r="A371" i="9"/>
  <c r="A372" i="9"/>
  <c r="A373" i="9"/>
  <c r="A374" i="9"/>
  <c r="A375" i="9"/>
  <c r="A376" i="9"/>
  <c r="A377" i="9"/>
  <c r="A378" i="9"/>
  <c r="A379" i="9"/>
  <c r="A380" i="9"/>
  <c r="A381" i="9"/>
  <c r="A382" i="9"/>
  <c r="A383" i="9"/>
  <c r="A384" i="9"/>
  <c r="A385" i="9"/>
  <c r="A386" i="9"/>
  <c r="A387" i="9"/>
  <c r="A388" i="9"/>
  <c r="A389" i="9"/>
  <c r="A390" i="9"/>
  <c r="A391" i="9"/>
  <c r="A392" i="9"/>
  <c r="A393" i="9"/>
  <c r="A394" i="9"/>
  <c r="A395" i="9"/>
  <c r="A396" i="9"/>
  <c r="A397" i="9"/>
  <c r="A398" i="9"/>
  <c r="A399" i="9"/>
  <c r="A400" i="9"/>
  <c r="A401" i="9"/>
  <c r="A402" i="9"/>
  <c r="A403" i="9"/>
  <c r="A404" i="9"/>
  <c r="A405" i="9"/>
  <c r="A406" i="9"/>
  <c r="A407" i="9"/>
  <c r="A408" i="9"/>
  <c r="A409" i="9"/>
  <c r="A410" i="9"/>
  <c r="A411" i="9"/>
  <c r="A412" i="9"/>
  <c r="A413" i="9"/>
  <c r="A414" i="9"/>
  <c r="A415" i="9"/>
  <c r="A416" i="9"/>
  <c r="A417" i="9"/>
  <c r="A418" i="9"/>
  <c r="A419" i="9"/>
  <c r="A420" i="9"/>
  <c r="A421" i="9"/>
  <c r="A422" i="9"/>
  <c r="A423" i="9"/>
  <c r="A424" i="9"/>
  <c r="A425" i="9"/>
  <c r="A426" i="9"/>
  <c r="A427" i="9"/>
  <c r="A428" i="9"/>
  <c r="A429" i="9"/>
  <c r="A430" i="9"/>
  <c r="A431" i="9"/>
  <c r="A432" i="9"/>
  <c r="A433" i="9"/>
  <c r="A434" i="9"/>
  <c r="A435" i="9"/>
  <c r="A436" i="9"/>
  <c r="A437" i="9"/>
  <c r="A438" i="9"/>
  <c r="A439" i="9"/>
  <c r="A440" i="9"/>
  <c r="A441" i="9"/>
  <c r="A442" i="9"/>
  <c r="A443" i="9"/>
  <c r="A444" i="9"/>
  <c r="A445" i="9"/>
  <c r="A446" i="9"/>
  <c r="A447" i="9"/>
  <c r="A448" i="9"/>
  <c r="A449" i="9"/>
  <c r="A450" i="9"/>
  <c r="A451" i="9"/>
  <c r="A452" i="9"/>
  <c r="A453" i="9"/>
  <c r="A454" i="9"/>
  <c r="A455" i="9"/>
  <c r="A456" i="9"/>
  <c r="A457" i="9"/>
  <c r="A458" i="9"/>
  <c r="A459" i="9"/>
  <c r="A460" i="9"/>
  <c r="A461" i="9"/>
  <c r="A462" i="9"/>
  <c r="A463" i="9"/>
  <c r="A464" i="9"/>
  <c r="A465" i="9"/>
  <c r="A466" i="9"/>
  <c r="A467" i="9"/>
  <c r="A468" i="9"/>
  <c r="A469" i="9"/>
  <c r="A470" i="9"/>
  <c r="A471" i="9"/>
  <c r="A472" i="9"/>
  <c r="A473" i="9"/>
  <c r="A474" i="9"/>
  <c r="A475" i="9"/>
  <c r="A476" i="9"/>
  <c r="A477" i="9"/>
  <c r="A478" i="9"/>
  <c r="A479" i="9"/>
  <c r="A480" i="9"/>
  <c r="A481" i="9"/>
  <c r="A482" i="9"/>
  <c r="A483" i="9"/>
  <c r="A484" i="9"/>
  <c r="A485" i="9"/>
  <c r="A486" i="9"/>
  <c r="A487" i="9"/>
  <c r="A488" i="9"/>
  <c r="A489" i="9"/>
  <c r="A490" i="9"/>
  <c r="A491" i="9"/>
  <c r="A492" i="9"/>
  <c r="A493" i="9"/>
  <c r="A494" i="9"/>
  <c r="A495" i="9"/>
  <c r="A496" i="9"/>
  <c r="A497" i="9"/>
  <c r="A498" i="9"/>
  <c r="A499" i="9"/>
  <c r="A500" i="9"/>
  <c r="A501" i="9"/>
  <c r="A502" i="9"/>
  <c r="A503" i="9"/>
  <c r="A504" i="9"/>
  <c r="A505" i="9"/>
  <c r="A506" i="9"/>
  <c r="A507" i="9"/>
  <c r="A508" i="9"/>
  <c r="A509" i="9"/>
  <c r="A510" i="9"/>
  <c r="A511" i="9"/>
  <c r="A512" i="9"/>
  <c r="A513" i="9"/>
  <c r="A514" i="9"/>
  <c r="A515" i="9"/>
  <c r="A516" i="9"/>
  <c r="A517" i="9"/>
  <c r="A518" i="9"/>
  <c r="A519" i="9"/>
  <c r="A520" i="9"/>
  <c r="A521" i="9"/>
  <c r="A522" i="9"/>
  <c r="A523" i="9"/>
  <c r="A524"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3" i="9"/>
  <c r="Q19" i="3"/>
  <c r="Q20" i="3"/>
  <c r="Q18" i="3"/>
  <c r="P19" i="3"/>
  <c r="P20" i="3"/>
  <c r="P18" i="3"/>
  <c r="Q12" i="3"/>
  <c r="Q11" i="3"/>
  <c r="P12" i="3"/>
  <c r="P11" i="3"/>
  <c r="Q5" i="3"/>
  <c r="Q4" i="3"/>
  <c r="P5" i="3"/>
  <c r="P4" i="3"/>
  <c r="J26" i="3"/>
  <c r="J27" i="3"/>
  <c r="J28" i="3"/>
  <c r="J29" i="3"/>
  <c r="J30" i="3"/>
  <c r="J31" i="3"/>
  <c r="J32" i="3"/>
  <c r="J33" i="3"/>
  <c r="J34" i="3"/>
  <c r="J25" i="3"/>
  <c r="I26" i="3"/>
  <c r="I27" i="3"/>
  <c r="I28" i="3"/>
  <c r="I29" i="3"/>
  <c r="I30" i="3"/>
  <c r="I31" i="3"/>
  <c r="I32" i="3"/>
  <c r="I33" i="3"/>
  <c r="I34" i="3"/>
  <c r="I25" i="3"/>
  <c r="B3" i="7" l="1"/>
  <c r="B5" i="3"/>
  <c r="C5" i="3"/>
  <c r="B6" i="3"/>
  <c r="C6" i="3"/>
  <c r="C4" i="3"/>
  <c r="B4" i="3"/>
  <c r="T169" i="8"/>
  <c r="U169" i="8" s="1"/>
  <c r="P169" i="8"/>
  <c r="C169" i="8"/>
  <c r="T168" i="8"/>
  <c r="U168" i="8" s="1"/>
  <c r="P168" i="8"/>
  <c r="C168" i="8"/>
  <c r="T167" i="8"/>
  <c r="U167" i="8" s="1"/>
  <c r="P167" i="8"/>
  <c r="C167" i="8"/>
  <c r="T166" i="8"/>
  <c r="U166" i="8" s="1"/>
  <c r="P166" i="8"/>
  <c r="C166" i="8"/>
  <c r="T165" i="8"/>
  <c r="U165" i="8" s="1"/>
  <c r="P165" i="8"/>
  <c r="C165" i="8"/>
  <c r="T164" i="8"/>
  <c r="U164" i="8" s="1"/>
  <c r="P164" i="8"/>
  <c r="C164" i="8"/>
  <c r="T163" i="8"/>
  <c r="U163" i="8" s="1"/>
  <c r="P163" i="8"/>
  <c r="C163" i="8"/>
  <c r="T162" i="8"/>
  <c r="U162" i="8" s="1"/>
  <c r="P162" i="8"/>
  <c r="C162" i="8"/>
  <c r="T161" i="8"/>
  <c r="U161" i="8" s="1"/>
  <c r="P161" i="8"/>
  <c r="C161" i="8"/>
  <c r="T160" i="8"/>
  <c r="U160" i="8" s="1"/>
  <c r="P160" i="8"/>
  <c r="C160" i="8"/>
  <c r="T159" i="8"/>
  <c r="U159" i="8" s="1"/>
  <c r="P159" i="8"/>
  <c r="C159" i="8"/>
  <c r="T158" i="8"/>
  <c r="U158" i="8" s="1"/>
  <c r="P158" i="8"/>
  <c r="C158" i="8"/>
  <c r="T157" i="8"/>
  <c r="U157" i="8" s="1"/>
  <c r="P157" i="8"/>
  <c r="C157" i="8"/>
  <c r="T156" i="8"/>
  <c r="U156" i="8" s="1"/>
  <c r="P156" i="8"/>
  <c r="C156" i="8"/>
  <c r="T155" i="8"/>
  <c r="U155" i="8" s="1"/>
  <c r="P155" i="8"/>
  <c r="C155" i="8"/>
  <c r="T154" i="8"/>
  <c r="U154" i="8" s="1"/>
  <c r="P154" i="8"/>
  <c r="C154" i="8"/>
  <c r="T153" i="8"/>
  <c r="U153" i="8" s="1"/>
  <c r="P153" i="8"/>
  <c r="C153" i="8"/>
  <c r="T152" i="8"/>
  <c r="U152" i="8" s="1"/>
  <c r="P152" i="8"/>
  <c r="C152" i="8"/>
  <c r="T151" i="8"/>
  <c r="U151" i="8" s="1"/>
  <c r="P151" i="8"/>
  <c r="C151" i="8"/>
  <c r="T150" i="8"/>
  <c r="U150" i="8" s="1"/>
  <c r="P150" i="8"/>
  <c r="C150" i="8"/>
  <c r="T149" i="8"/>
  <c r="U149" i="8" s="1"/>
  <c r="P149" i="8"/>
  <c r="C149" i="8"/>
  <c r="T148" i="8"/>
  <c r="U148" i="8" s="1"/>
  <c r="P148" i="8"/>
  <c r="C148" i="8"/>
  <c r="T147" i="8"/>
  <c r="U147" i="8" s="1"/>
  <c r="P147" i="8"/>
  <c r="C147" i="8"/>
  <c r="T146" i="8"/>
  <c r="U146" i="8" s="1"/>
  <c r="P146" i="8"/>
  <c r="C146" i="8"/>
  <c r="T145" i="8"/>
  <c r="U145" i="8" s="1"/>
  <c r="P145" i="8"/>
  <c r="C145" i="8"/>
  <c r="T144" i="8"/>
  <c r="U144" i="8" s="1"/>
  <c r="P144" i="8"/>
  <c r="C144" i="8"/>
  <c r="T143" i="8"/>
  <c r="U143" i="8" s="1"/>
  <c r="P143" i="8"/>
  <c r="C143" i="8"/>
  <c r="T142" i="8"/>
  <c r="U142" i="8" s="1"/>
  <c r="P142" i="8"/>
  <c r="C142" i="8"/>
  <c r="T141" i="8"/>
  <c r="U141" i="8" s="1"/>
  <c r="P141" i="8"/>
  <c r="C141" i="8"/>
  <c r="T140" i="8"/>
  <c r="U140" i="8" s="1"/>
  <c r="P140" i="8"/>
  <c r="C140" i="8"/>
  <c r="T139" i="8"/>
  <c r="U139" i="8" s="1"/>
  <c r="P139" i="8"/>
  <c r="C139" i="8"/>
  <c r="T138" i="8"/>
  <c r="U138" i="8" s="1"/>
  <c r="P138" i="8"/>
  <c r="C138" i="8"/>
  <c r="T137" i="8"/>
  <c r="U137" i="8" s="1"/>
  <c r="P137" i="8"/>
  <c r="C137" i="8"/>
  <c r="T136" i="8"/>
  <c r="U136" i="8" s="1"/>
  <c r="P136" i="8"/>
  <c r="C136" i="8"/>
  <c r="T135" i="8"/>
  <c r="U135" i="8" s="1"/>
  <c r="P135" i="8"/>
  <c r="C135" i="8"/>
  <c r="T134" i="8"/>
  <c r="U134" i="8" s="1"/>
  <c r="P134" i="8"/>
  <c r="C134" i="8"/>
  <c r="T133" i="8"/>
  <c r="U133" i="8" s="1"/>
  <c r="P133" i="8"/>
  <c r="C133" i="8"/>
  <c r="T132" i="8"/>
  <c r="U132" i="8" s="1"/>
  <c r="P132" i="8"/>
  <c r="C132" i="8"/>
  <c r="T131" i="8"/>
  <c r="U131" i="8" s="1"/>
  <c r="P131" i="8"/>
  <c r="C131" i="8"/>
  <c r="T130" i="8"/>
  <c r="U130" i="8" s="1"/>
  <c r="P130" i="8"/>
  <c r="C130" i="8"/>
  <c r="T129" i="8"/>
  <c r="U129" i="8" s="1"/>
  <c r="P129" i="8"/>
  <c r="C129" i="8"/>
  <c r="T128" i="8"/>
  <c r="U128" i="8" s="1"/>
  <c r="P128" i="8"/>
  <c r="C128" i="8"/>
  <c r="T127" i="8"/>
  <c r="U127" i="8" s="1"/>
  <c r="P127" i="8"/>
  <c r="C127" i="8"/>
  <c r="T126" i="8"/>
  <c r="U126" i="8" s="1"/>
  <c r="P126" i="8"/>
  <c r="C126" i="8"/>
  <c r="T125" i="8"/>
  <c r="U125" i="8" s="1"/>
  <c r="P125" i="8"/>
  <c r="C125" i="8"/>
  <c r="T124" i="8"/>
  <c r="U124" i="8" s="1"/>
  <c r="P124" i="8"/>
  <c r="C124" i="8"/>
  <c r="T123" i="8"/>
  <c r="U123" i="8" s="1"/>
  <c r="P123" i="8"/>
  <c r="C123" i="8"/>
  <c r="T122" i="8"/>
  <c r="U122" i="8" s="1"/>
  <c r="P122" i="8"/>
  <c r="C122" i="8"/>
  <c r="T121" i="8"/>
  <c r="U121" i="8" s="1"/>
  <c r="P121" i="8"/>
  <c r="C121" i="8"/>
  <c r="T120" i="8"/>
  <c r="U120" i="8" s="1"/>
  <c r="P120" i="8"/>
  <c r="C120" i="8"/>
  <c r="T119" i="8"/>
  <c r="U119" i="8" s="1"/>
  <c r="P119" i="8"/>
  <c r="C119" i="8"/>
  <c r="T118" i="8"/>
  <c r="U118" i="8" s="1"/>
  <c r="P118" i="8"/>
  <c r="C118" i="8"/>
  <c r="T117" i="8"/>
  <c r="U117" i="8" s="1"/>
  <c r="P117" i="8"/>
  <c r="C117" i="8"/>
  <c r="T116" i="8"/>
  <c r="U116" i="8" s="1"/>
  <c r="P116" i="8"/>
  <c r="C116" i="8"/>
  <c r="T115" i="8"/>
  <c r="U115" i="8" s="1"/>
  <c r="P115" i="8"/>
  <c r="C115" i="8"/>
  <c r="T114" i="8"/>
  <c r="U114" i="8" s="1"/>
  <c r="P114" i="8"/>
  <c r="C114" i="8"/>
  <c r="T113" i="8"/>
  <c r="U113" i="8" s="1"/>
  <c r="P113" i="8"/>
  <c r="C113" i="8"/>
  <c r="T112" i="8"/>
  <c r="U112" i="8" s="1"/>
  <c r="P112" i="8"/>
  <c r="C112" i="8"/>
  <c r="T111" i="8"/>
  <c r="U111" i="8" s="1"/>
  <c r="P111" i="8"/>
  <c r="C111" i="8"/>
  <c r="T110" i="8"/>
  <c r="U110" i="8" s="1"/>
  <c r="P110" i="8"/>
  <c r="C110" i="8"/>
  <c r="T109" i="8"/>
  <c r="U109" i="8" s="1"/>
  <c r="P109" i="8"/>
  <c r="C109" i="8"/>
  <c r="T108" i="8"/>
  <c r="U108" i="8" s="1"/>
  <c r="P108" i="8"/>
  <c r="C108" i="8"/>
  <c r="T107" i="8"/>
  <c r="U107" i="8" s="1"/>
  <c r="P107" i="8"/>
  <c r="C107" i="8"/>
  <c r="T106" i="8"/>
  <c r="U106" i="8" s="1"/>
  <c r="P106" i="8"/>
  <c r="C106" i="8"/>
  <c r="T105" i="8"/>
  <c r="U105" i="8" s="1"/>
  <c r="P105" i="8"/>
  <c r="C105" i="8"/>
  <c r="T104" i="8"/>
  <c r="U104" i="8" s="1"/>
  <c r="P104" i="8"/>
  <c r="C104" i="8"/>
  <c r="T103" i="8"/>
  <c r="U103" i="8" s="1"/>
  <c r="P103" i="8"/>
  <c r="C103" i="8"/>
  <c r="T102" i="8"/>
  <c r="U102" i="8" s="1"/>
  <c r="P102" i="8"/>
  <c r="C102" i="8"/>
  <c r="T101" i="8"/>
  <c r="U101" i="8" s="1"/>
  <c r="P101" i="8"/>
  <c r="C101" i="8"/>
  <c r="T100" i="8"/>
  <c r="U100" i="8" s="1"/>
  <c r="P100" i="8"/>
  <c r="C100" i="8"/>
  <c r="T99" i="8"/>
  <c r="U99" i="8" s="1"/>
  <c r="P99" i="8"/>
  <c r="C99" i="8"/>
  <c r="T98" i="8"/>
  <c r="U98" i="8" s="1"/>
  <c r="P98" i="8"/>
  <c r="C98" i="8"/>
  <c r="T97" i="8"/>
  <c r="U97" i="8" s="1"/>
  <c r="P97" i="8"/>
  <c r="C97" i="8"/>
  <c r="T96" i="8"/>
  <c r="U96" i="8" s="1"/>
  <c r="P96" i="8"/>
  <c r="C96" i="8"/>
  <c r="T95" i="8"/>
  <c r="U95" i="8" s="1"/>
  <c r="P95" i="8"/>
  <c r="C95" i="8"/>
  <c r="T94" i="8"/>
  <c r="U94" i="8" s="1"/>
  <c r="P94" i="8"/>
  <c r="C94" i="8"/>
  <c r="T93" i="8"/>
  <c r="U93" i="8" s="1"/>
  <c r="P93" i="8"/>
  <c r="C93" i="8"/>
  <c r="T92" i="8"/>
  <c r="U92" i="8" s="1"/>
  <c r="P92" i="8"/>
  <c r="C92" i="8"/>
  <c r="T91" i="8"/>
  <c r="U91" i="8" s="1"/>
  <c r="P91" i="8"/>
  <c r="C91" i="8"/>
  <c r="T90" i="8"/>
  <c r="U90" i="8" s="1"/>
  <c r="P90" i="8"/>
  <c r="C90" i="8"/>
  <c r="T89" i="8"/>
  <c r="U89" i="8" s="1"/>
  <c r="P89" i="8"/>
  <c r="C89" i="8"/>
  <c r="T88" i="8"/>
  <c r="U88" i="8" s="1"/>
  <c r="P88" i="8"/>
  <c r="C88" i="8"/>
  <c r="T87" i="8"/>
  <c r="U87" i="8" s="1"/>
  <c r="P87" i="8"/>
  <c r="C87" i="8"/>
  <c r="T86" i="8"/>
  <c r="U86" i="8" s="1"/>
  <c r="P86" i="8"/>
  <c r="C86" i="8"/>
  <c r="T85" i="8"/>
  <c r="U85" i="8" s="1"/>
  <c r="P85" i="8"/>
  <c r="C85" i="8"/>
  <c r="T84" i="8"/>
  <c r="U84" i="8" s="1"/>
  <c r="P84" i="8"/>
  <c r="C84" i="8"/>
  <c r="T83" i="8"/>
  <c r="U83" i="8" s="1"/>
  <c r="P83" i="8"/>
  <c r="C83" i="8"/>
  <c r="T82" i="8"/>
  <c r="U82" i="8" s="1"/>
  <c r="P82" i="8"/>
  <c r="C82" i="8"/>
  <c r="T81" i="8"/>
  <c r="U81" i="8" s="1"/>
  <c r="P81" i="8"/>
  <c r="C81" i="8"/>
  <c r="T80" i="8"/>
  <c r="U80" i="8" s="1"/>
  <c r="P80" i="8"/>
  <c r="C80" i="8"/>
  <c r="T79" i="8"/>
  <c r="U79" i="8" s="1"/>
  <c r="P79" i="8"/>
  <c r="C79" i="8"/>
  <c r="T78" i="8"/>
  <c r="U78" i="8" s="1"/>
  <c r="P78" i="8"/>
  <c r="C78" i="8"/>
  <c r="T77" i="8"/>
  <c r="U77" i="8" s="1"/>
  <c r="P77" i="8"/>
  <c r="C77" i="8"/>
  <c r="T76" i="8"/>
  <c r="U76" i="8" s="1"/>
  <c r="P76" i="8"/>
  <c r="C76" i="8"/>
  <c r="T75" i="8"/>
  <c r="U75" i="8" s="1"/>
  <c r="P75" i="8"/>
  <c r="C75" i="8"/>
  <c r="T74" i="8"/>
  <c r="U74" i="8" s="1"/>
  <c r="P74" i="8"/>
  <c r="C74" i="8"/>
  <c r="T73" i="8"/>
  <c r="U73" i="8" s="1"/>
  <c r="P73" i="8"/>
  <c r="C73" i="8"/>
  <c r="T72" i="8"/>
  <c r="U72" i="8" s="1"/>
  <c r="P72" i="8"/>
  <c r="C72" i="8"/>
  <c r="T71" i="8"/>
  <c r="U71" i="8" s="1"/>
  <c r="P71" i="8"/>
  <c r="C71" i="8"/>
  <c r="T70" i="8"/>
  <c r="U70" i="8" s="1"/>
  <c r="P70" i="8"/>
  <c r="C70" i="8"/>
  <c r="T69" i="8"/>
  <c r="U69" i="8" s="1"/>
  <c r="P69" i="8"/>
  <c r="C69" i="8"/>
  <c r="T68" i="8"/>
  <c r="U68" i="8" s="1"/>
  <c r="P68" i="8"/>
  <c r="C68" i="8"/>
  <c r="T67" i="8"/>
  <c r="U67" i="8" s="1"/>
  <c r="P67" i="8"/>
  <c r="C67" i="8"/>
  <c r="T66" i="8"/>
  <c r="U66" i="8" s="1"/>
  <c r="P66" i="8"/>
  <c r="C66" i="8"/>
  <c r="T65" i="8"/>
  <c r="U65" i="8" s="1"/>
  <c r="P65" i="8"/>
  <c r="C65" i="8"/>
  <c r="T64" i="8"/>
  <c r="U64" i="8" s="1"/>
  <c r="P64" i="8"/>
  <c r="C64" i="8"/>
  <c r="T63" i="8"/>
  <c r="U63" i="8" s="1"/>
  <c r="P63" i="8"/>
  <c r="C63" i="8"/>
  <c r="T62" i="8"/>
  <c r="U62" i="8" s="1"/>
  <c r="P62" i="8"/>
  <c r="C62" i="8"/>
  <c r="T61" i="8"/>
  <c r="U61" i="8" s="1"/>
  <c r="P61" i="8"/>
  <c r="C61" i="8"/>
  <c r="T60" i="8"/>
  <c r="U60" i="8" s="1"/>
  <c r="P60" i="8"/>
  <c r="C60" i="8"/>
  <c r="T59" i="8"/>
  <c r="U59" i="8" s="1"/>
  <c r="P59" i="8"/>
  <c r="C59" i="8"/>
  <c r="T58" i="8"/>
  <c r="U58" i="8" s="1"/>
  <c r="P58" i="8"/>
  <c r="C58" i="8"/>
  <c r="T57" i="8"/>
  <c r="U57" i="8" s="1"/>
  <c r="P57" i="8"/>
  <c r="C57" i="8"/>
  <c r="T56" i="8"/>
  <c r="U56" i="8" s="1"/>
  <c r="P56" i="8"/>
  <c r="C56" i="8"/>
  <c r="T55" i="8"/>
  <c r="U55" i="8" s="1"/>
  <c r="P55" i="8"/>
  <c r="C55" i="8"/>
  <c r="T54" i="8"/>
  <c r="U54" i="8" s="1"/>
  <c r="P54" i="8"/>
  <c r="C54" i="8"/>
  <c r="T53" i="8"/>
  <c r="U53" i="8" s="1"/>
  <c r="P53" i="8"/>
  <c r="C53" i="8"/>
  <c r="T52" i="8"/>
  <c r="U52" i="8" s="1"/>
  <c r="P52" i="8"/>
  <c r="C52" i="8"/>
  <c r="T51" i="8"/>
  <c r="U51" i="8" s="1"/>
  <c r="P51" i="8"/>
  <c r="C51" i="8"/>
  <c r="T50" i="8"/>
  <c r="U50" i="8" s="1"/>
  <c r="P50" i="8"/>
  <c r="C50" i="8"/>
  <c r="T49" i="8"/>
  <c r="U49" i="8" s="1"/>
  <c r="P49" i="8"/>
  <c r="C49" i="8"/>
  <c r="T48" i="8"/>
  <c r="U48" i="8" s="1"/>
  <c r="P48" i="8"/>
  <c r="C48" i="8"/>
  <c r="T47" i="8"/>
  <c r="U47" i="8" s="1"/>
  <c r="P47" i="8"/>
  <c r="F47" i="8"/>
  <c r="C47" i="8"/>
  <c r="T46" i="8"/>
  <c r="U46" i="8" s="1"/>
  <c r="P46" i="8"/>
  <c r="F46" i="8"/>
  <c r="C46" i="8"/>
  <c r="T45" i="8"/>
  <c r="U45" i="8" s="1"/>
  <c r="P45" i="8"/>
  <c r="F45" i="8"/>
  <c r="C45" i="8"/>
  <c r="T44" i="8"/>
  <c r="U44" i="8" s="1"/>
  <c r="P44" i="8"/>
  <c r="F44" i="8"/>
  <c r="C44" i="8"/>
  <c r="T43" i="8"/>
  <c r="U43" i="8" s="1"/>
  <c r="P43" i="8"/>
  <c r="F43" i="8"/>
  <c r="C43" i="8"/>
  <c r="T42" i="8"/>
  <c r="U42" i="8" s="1"/>
  <c r="P42" i="8"/>
  <c r="F42" i="8"/>
  <c r="C42" i="8"/>
  <c r="T41" i="8"/>
  <c r="U41" i="8" s="1"/>
  <c r="P41" i="8"/>
  <c r="F41" i="8"/>
  <c r="C41" i="8"/>
  <c r="T40" i="8"/>
  <c r="U40" i="8" s="1"/>
  <c r="P40" i="8"/>
  <c r="F40" i="8"/>
  <c r="C40" i="8"/>
  <c r="T39" i="8"/>
  <c r="U39" i="8" s="1"/>
  <c r="P39" i="8"/>
  <c r="F39" i="8"/>
  <c r="C39" i="8"/>
  <c r="T38" i="8"/>
  <c r="U38" i="8" s="1"/>
  <c r="P38" i="8"/>
  <c r="F38" i="8"/>
  <c r="C38" i="8"/>
  <c r="T37" i="8"/>
  <c r="U37" i="8" s="1"/>
  <c r="P37" i="8"/>
  <c r="F37" i="8"/>
  <c r="C37" i="8"/>
  <c r="T36" i="8"/>
  <c r="U36" i="8" s="1"/>
  <c r="P36" i="8"/>
  <c r="F36" i="8"/>
  <c r="C36" i="8"/>
  <c r="T35" i="8"/>
  <c r="U35" i="8" s="1"/>
  <c r="P35" i="8"/>
  <c r="F35" i="8"/>
  <c r="C35" i="8"/>
  <c r="T34" i="8"/>
  <c r="U34" i="8" s="1"/>
  <c r="P34" i="8"/>
  <c r="F34" i="8"/>
  <c r="C34" i="8"/>
  <c r="T33" i="8"/>
  <c r="U33" i="8" s="1"/>
  <c r="P33" i="8"/>
  <c r="F33" i="8"/>
  <c r="C33" i="8"/>
  <c r="T32" i="8"/>
  <c r="U32" i="8" s="1"/>
  <c r="P32" i="8"/>
  <c r="F32" i="8"/>
  <c r="C32" i="8"/>
  <c r="T31" i="8"/>
  <c r="U31" i="8" s="1"/>
  <c r="P31" i="8"/>
  <c r="F31" i="8"/>
  <c r="C31" i="8"/>
  <c r="T30" i="8"/>
  <c r="U30" i="8" s="1"/>
  <c r="P30" i="8"/>
  <c r="F30" i="8"/>
  <c r="C30" i="8"/>
  <c r="T29" i="8"/>
  <c r="U29" i="8" s="1"/>
  <c r="P29" i="8"/>
  <c r="F29" i="8"/>
  <c r="C29" i="8"/>
  <c r="T28" i="8"/>
  <c r="U28" i="8" s="1"/>
  <c r="P28" i="8"/>
  <c r="F28" i="8"/>
  <c r="C28" i="8"/>
  <c r="T27" i="8"/>
  <c r="U27" i="8" s="1"/>
  <c r="P27" i="8"/>
  <c r="F27" i="8"/>
  <c r="C27" i="8"/>
  <c r="T26" i="8"/>
  <c r="U26" i="8" s="1"/>
  <c r="P26" i="8"/>
  <c r="F26" i="8"/>
  <c r="C26" i="8"/>
  <c r="T25" i="8"/>
  <c r="U25" i="8" s="1"/>
  <c r="P25" i="8"/>
  <c r="F25" i="8"/>
  <c r="C25" i="8"/>
  <c r="T24" i="8"/>
  <c r="U24" i="8" s="1"/>
  <c r="P24" i="8"/>
  <c r="F24" i="8"/>
  <c r="C24" i="8"/>
  <c r="T23" i="8"/>
  <c r="U23" i="8" s="1"/>
  <c r="P23" i="8"/>
  <c r="F23" i="8"/>
  <c r="C23" i="8"/>
  <c r="T22" i="8"/>
  <c r="U22" i="8" s="1"/>
  <c r="P22" i="8"/>
  <c r="F22" i="8"/>
  <c r="C22" i="8"/>
  <c r="T21" i="8"/>
  <c r="U21" i="8" s="1"/>
  <c r="P21" i="8"/>
  <c r="F21" i="8"/>
  <c r="C21" i="8"/>
  <c r="T20" i="8"/>
  <c r="U20" i="8" s="1"/>
  <c r="P20" i="8"/>
  <c r="F20" i="8"/>
  <c r="C20" i="8"/>
  <c r="T19" i="8"/>
  <c r="U19" i="8" s="1"/>
  <c r="P19" i="8"/>
  <c r="F19" i="8"/>
  <c r="C19" i="8"/>
  <c r="T18" i="8"/>
  <c r="U18" i="8" s="1"/>
  <c r="P18" i="8"/>
  <c r="F18" i="8"/>
  <c r="C18" i="8"/>
  <c r="T17" i="8"/>
  <c r="U17" i="8" s="1"/>
  <c r="P17" i="8"/>
  <c r="F17" i="8"/>
  <c r="C17" i="8"/>
  <c r="T16" i="8"/>
  <c r="U16" i="8" s="1"/>
  <c r="P16" i="8"/>
  <c r="F16" i="8"/>
  <c r="C16" i="8"/>
  <c r="T15" i="8"/>
  <c r="U15" i="8" s="1"/>
  <c r="P15" i="8"/>
  <c r="F15" i="8"/>
  <c r="C15" i="8"/>
  <c r="T14" i="8"/>
  <c r="U14" i="8" s="1"/>
  <c r="P14" i="8"/>
  <c r="F14" i="8"/>
  <c r="C14" i="8"/>
  <c r="T13" i="8"/>
  <c r="U13" i="8" s="1"/>
  <c r="P13" i="8"/>
  <c r="F13" i="8"/>
  <c r="C13" i="8"/>
  <c r="T12" i="8"/>
  <c r="U12" i="8" s="1"/>
  <c r="P12" i="8"/>
  <c r="F12" i="8"/>
  <c r="C12" i="8"/>
  <c r="T11" i="8"/>
  <c r="U11" i="8" s="1"/>
  <c r="P11" i="8"/>
  <c r="F11" i="8"/>
  <c r="C11" i="8"/>
  <c r="T10" i="8"/>
  <c r="U10" i="8" s="1"/>
  <c r="P10" i="8"/>
  <c r="F10" i="8"/>
  <c r="C10" i="8"/>
  <c r="T9" i="8"/>
  <c r="U9" i="8" s="1"/>
  <c r="P9" i="8"/>
  <c r="F9" i="8"/>
  <c r="C9" i="8"/>
  <c r="T8" i="8"/>
  <c r="U8" i="8" s="1"/>
  <c r="P8" i="8"/>
  <c r="F8" i="8"/>
  <c r="C8" i="8"/>
  <c r="T7" i="8"/>
  <c r="U7" i="8" s="1"/>
  <c r="P7" i="8"/>
  <c r="F7" i="8"/>
  <c r="C7" i="8"/>
  <c r="T6" i="8"/>
  <c r="U6" i="8" s="1"/>
  <c r="P6" i="8"/>
  <c r="F6" i="8"/>
  <c r="C6" i="8"/>
  <c r="T5" i="8"/>
  <c r="U5" i="8" s="1"/>
  <c r="P5" i="8"/>
  <c r="F5" i="8"/>
  <c r="C5" i="8"/>
  <c r="T4" i="8"/>
  <c r="U4" i="8" s="1"/>
  <c r="P4" i="8"/>
  <c r="F4" i="8"/>
  <c r="C4" i="8"/>
  <c r="T3" i="8"/>
  <c r="U3" i="8" s="1"/>
  <c r="P3" i="8"/>
  <c r="F3" i="8"/>
  <c r="C3" i="8"/>
  <c r="C3" i="2"/>
  <c r="Z3" i="2" s="1"/>
  <c r="C4" i="2"/>
  <c r="C5" i="2"/>
  <c r="Z5" i="2" s="1"/>
  <c r="C6" i="2"/>
  <c r="Z6" i="2" s="1"/>
  <c r="C7" i="2"/>
  <c r="Z7" i="2" s="1"/>
  <c r="C8" i="2"/>
  <c r="Z8" i="2" s="1"/>
  <c r="C9" i="2"/>
  <c r="Z9" i="2" s="1"/>
  <c r="C10" i="2"/>
  <c r="Z10" i="2" s="1"/>
  <c r="C11" i="2"/>
  <c r="Z11" i="2" s="1"/>
  <c r="C12" i="2"/>
  <c r="C13" i="2"/>
  <c r="C14" i="2"/>
  <c r="Z14" i="2" s="1"/>
  <c r="C15" i="2"/>
  <c r="Z15" i="2" s="1"/>
  <c r="C16" i="2"/>
  <c r="Z16" i="2" s="1"/>
  <c r="C17" i="2"/>
  <c r="Z17" i="2" s="1"/>
  <c r="C18" i="2"/>
  <c r="Z18" i="2" s="1"/>
  <c r="C19" i="2"/>
  <c r="Z19" i="2" s="1"/>
  <c r="C20" i="2"/>
  <c r="Z20" i="2" s="1"/>
  <c r="C21" i="2"/>
  <c r="Z21" i="2" s="1"/>
  <c r="C22" i="2"/>
  <c r="Z22" i="2" s="1"/>
  <c r="C23" i="2"/>
  <c r="Z23" i="2" s="1"/>
  <c r="C24" i="2"/>
  <c r="Z24" i="2" s="1"/>
  <c r="C25" i="2"/>
  <c r="Z25" i="2" s="1"/>
  <c r="C26" i="2"/>
  <c r="Z26" i="2" s="1"/>
  <c r="C27" i="2"/>
  <c r="Z27" i="2" s="1"/>
  <c r="C28" i="2"/>
  <c r="Z28" i="2" s="1"/>
  <c r="C29" i="2"/>
  <c r="Z29" i="2" s="1"/>
  <c r="C30" i="2"/>
  <c r="Z30" i="2" s="1"/>
  <c r="C31" i="2"/>
  <c r="Z31" i="2" s="1"/>
  <c r="C32" i="2"/>
  <c r="Z32" i="2" s="1"/>
  <c r="C33" i="2"/>
  <c r="Z33" i="2" s="1"/>
  <c r="C34" i="2"/>
  <c r="Z34" i="2" s="1"/>
  <c r="C35" i="2"/>
  <c r="Z35" i="2" s="1"/>
  <c r="C36" i="2"/>
  <c r="Z36" i="2" s="1"/>
  <c r="C37" i="2"/>
  <c r="C38" i="2"/>
  <c r="C39" i="2"/>
  <c r="Z39" i="2" s="1"/>
  <c r="C40" i="2"/>
  <c r="Z40" i="2" s="1"/>
  <c r="C41" i="2"/>
  <c r="Z41" i="2" s="1"/>
  <c r="C42" i="2"/>
  <c r="Z42" i="2" s="1"/>
  <c r="C43" i="2"/>
  <c r="C44" i="2"/>
  <c r="Z44" i="2" s="1"/>
  <c r="C45" i="2"/>
  <c r="Z45" i="2" s="1"/>
  <c r="C46" i="2"/>
  <c r="Z46" i="2" s="1"/>
  <c r="C47" i="2"/>
  <c r="Z47" i="2" s="1"/>
  <c r="C48" i="2"/>
  <c r="Z48" i="2" s="1"/>
  <c r="C49" i="2"/>
  <c r="Z49" i="2" s="1"/>
  <c r="C50" i="2"/>
  <c r="Z50" i="2" s="1"/>
  <c r="C51" i="2"/>
  <c r="C52" i="2"/>
  <c r="C53" i="2"/>
  <c r="C54" i="2"/>
  <c r="Z54" i="2" s="1"/>
  <c r="C55" i="2"/>
  <c r="Z55" i="2" s="1"/>
  <c r="C56" i="2"/>
  <c r="Z56" i="2" s="1"/>
  <c r="C57" i="2"/>
  <c r="Z57" i="2" s="1"/>
  <c r="C58" i="2"/>
  <c r="Z58" i="2" s="1"/>
  <c r="C59" i="2"/>
  <c r="Z59" i="2" s="1"/>
  <c r="C60" i="2"/>
  <c r="Z60" i="2" s="1"/>
  <c r="C61" i="2"/>
  <c r="Z61" i="2" s="1"/>
  <c r="C62" i="2"/>
  <c r="Z62" i="2" s="1"/>
  <c r="C63" i="2"/>
  <c r="Z63" i="2" s="1"/>
  <c r="C64" i="2"/>
  <c r="Z64" i="2" s="1"/>
  <c r="C65" i="2"/>
  <c r="Z65" i="2" s="1"/>
  <c r="C66" i="2"/>
  <c r="Z66" i="2" s="1"/>
  <c r="C67" i="2"/>
  <c r="C68" i="2"/>
  <c r="Z68" i="2" s="1"/>
  <c r="C69" i="2"/>
  <c r="Z69" i="2" s="1"/>
  <c r="C70" i="2"/>
  <c r="Z70" i="2" s="1"/>
  <c r="C71" i="2"/>
  <c r="C72" i="2"/>
  <c r="Z72" i="2" s="1"/>
  <c r="C73" i="2"/>
  <c r="Z73" i="2" s="1"/>
  <c r="C74" i="2"/>
  <c r="C75" i="2"/>
  <c r="C76" i="2"/>
  <c r="C77" i="2"/>
  <c r="C78" i="2"/>
  <c r="Z78" i="2" s="1"/>
  <c r="C79" i="2"/>
  <c r="Z79" i="2" s="1"/>
  <c r="C80" i="2"/>
  <c r="Z80" i="2" s="1"/>
  <c r="C81" i="2"/>
  <c r="C82" i="2"/>
  <c r="C83" i="2"/>
  <c r="C84" i="2"/>
  <c r="C85" i="2"/>
  <c r="C86" i="2"/>
  <c r="C87" i="2"/>
  <c r="Z87" i="2" s="1"/>
  <c r="C88" i="2"/>
  <c r="Z88" i="2" s="1"/>
  <c r="C89" i="2"/>
  <c r="Z89" i="2" s="1"/>
  <c r="C90" i="2"/>
  <c r="Z90" i="2" s="1"/>
  <c r="C91" i="2"/>
  <c r="Z91" i="2" s="1"/>
  <c r="C92" i="2"/>
  <c r="Z92" i="2" s="1"/>
  <c r="C93" i="2"/>
  <c r="Z93" i="2" s="1"/>
  <c r="C94" i="2"/>
  <c r="Z94" i="2" s="1"/>
  <c r="C95" i="2"/>
  <c r="Z95" i="2" s="1"/>
  <c r="C96" i="2"/>
  <c r="Z96" i="2" s="1"/>
  <c r="C97" i="2"/>
  <c r="Z97" i="2" s="1"/>
  <c r="C98" i="2"/>
  <c r="Z98" i="2" s="1"/>
  <c r="C99" i="2"/>
  <c r="Z99" i="2" s="1"/>
  <c r="C100" i="2"/>
  <c r="Z100" i="2" s="1"/>
  <c r="C101" i="2"/>
  <c r="Z101" i="2" s="1"/>
  <c r="C102" i="2"/>
  <c r="Z102" i="2" s="1"/>
  <c r="C103" i="2"/>
  <c r="C104" i="2"/>
  <c r="Z104" i="2" s="1"/>
  <c r="C105" i="2"/>
  <c r="Z105" i="2" s="1"/>
  <c r="C106" i="2"/>
  <c r="Z106" i="2" s="1"/>
  <c r="C107" i="2"/>
  <c r="C108" i="2"/>
  <c r="C109" i="2"/>
  <c r="Z109" i="2" s="1"/>
  <c r="C110" i="2"/>
  <c r="Z110" i="2" s="1"/>
  <c r="C111" i="2"/>
  <c r="Z111" i="2" s="1"/>
  <c r="C112" i="2"/>
  <c r="Z112" i="2" s="1"/>
  <c r="C113" i="2"/>
  <c r="Z113" i="2" s="1"/>
  <c r="C114" i="2"/>
  <c r="Z114" i="2" s="1"/>
  <c r="C115" i="2"/>
  <c r="Z115" i="2" s="1"/>
  <c r="C116" i="2"/>
  <c r="Z116" i="2" s="1"/>
  <c r="C117" i="2"/>
  <c r="Z117" i="2" s="1"/>
  <c r="C118" i="2"/>
  <c r="Z118" i="2" s="1"/>
  <c r="C119" i="2"/>
  <c r="Z119" i="2" s="1"/>
  <c r="C120" i="2"/>
  <c r="Z120" i="2" s="1"/>
  <c r="C121" i="2"/>
  <c r="C122" i="2"/>
  <c r="Z122" i="2" s="1"/>
  <c r="C123" i="2"/>
  <c r="Z123" i="2" s="1"/>
  <c r="C124" i="2"/>
  <c r="Z124" i="2" s="1"/>
  <c r="C125" i="2"/>
  <c r="C126" i="2"/>
  <c r="Z126" i="2" s="1"/>
  <c r="C127" i="2"/>
  <c r="Z127" i="2" s="1"/>
  <c r="C128" i="2"/>
  <c r="V128" i="2" s="1"/>
  <c r="C129" i="2"/>
  <c r="Z129" i="2" s="1"/>
  <c r="C130" i="2"/>
  <c r="Z130" i="2" s="1"/>
  <c r="C131" i="2"/>
  <c r="Z131" i="2" s="1"/>
  <c r="C132" i="2"/>
  <c r="Z132" i="2" s="1"/>
  <c r="C133" i="2"/>
  <c r="Z133" i="2" s="1"/>
  <c r="C134" i="2"/>
  <c r="C135" i="2"/>
  <c r="Z135" i="2" s="1"/>
  <c r="C136" i="2"/>
  <c r="C137" i="2"/>
  <c r="Z137" i="2" s="1"/>
  <c r="C138" i="2"/>
  <c r="Z138" i="2" s="1"/>
  <c r="C139" i="2"/>
  <c r="Z139" i="2" s="1"/>
  <c r="C140" i="2"/>
  <c r="Z140" i="2" s="1"/>
  <c r="C141" i="2"/>
  <c r="Z141" i="2" s="1"/>
  <c r="C142" i="2"/>
  <c r="Z142" i="2" s="1"/>
  <c r="C143" i="2"/>
  <c r="Z143" i="2" s="1"/>
  <c r="C144" i="2"/>
  <c r="Z144" i="2" s="1"/>
  <c r="C145" i="2"/>
  <c r="Z145" i="2" s="1"/>
  <c r="C146" i="2"/>
  <c r="Z146" i="2" s="1"/>
  <c r="C147" i="2"/>
  <c r="Z147" i="2" s="1"/>
  <c r="C148" i="2"/>
  <c r="Z148" i="2" s="1"/>
  <c r="C149" i="2"/>
  <c r="Z149" i="2" s="1"/>
  <c r="C150" i="2"/>
  <c r="Z150" i="2" s="1"/>
  <c r="C151" i="2"/>
  <c r="Z151" i="2" s="1"/>
  <c r="C152" i="2"/>
  <c r="Z152" i="2" s="1"/>
  <c r="C153" i="2"/>
  <c r="Z153" i="2" s="1"/>
  <c r="C154" i="2"/>
  <c r="Z154" i="2" s="1"/>
  <c r="C155" i="2"/>
  <c r="Z155" i="2" s="1"/>
  <c r="C156" i="2"/>
  <c r="Z156" i="2" s="1"/>
  <c r="C157" i="2"/>
  <c r="Z157" i="2" s="1"/>
  <c r="C158" i="2"/>
  <c r="Z158" i="2" s="1"/>
  <c r="C159" i="2"/>
  <c r="Z159" i="2" s="1"/>
  <c r="C160" i="2"/>
  <c r="Z160" i="2" s="1"/>
  <c r="C161" i="2"/>
  <c r="C162" i="2"/>
  <c r="C163" i="2"/>
  <c r="Z163" i="2" s="1"/>
  <c r="C164" i="2"/>
  <c r="Z164" i="2" s="1"/>
  <c r="C165" i="2"/>
  <c r="Z165" i="2" s="1"/>
  <c r="C166" i="2"/>
  <c r="Z166" i="2" s="1"/>
  <c r="C167" i="2"/>
  <c r="Z167" i="2" s="1"/>
  <c r="C168" i="2"/>
  <c r="Z168" i="2" s="1"/>
  <c r="C169" i="2"/>
  <c r="Z169" i="2" s="1"/>
  <c r="C170" i="2"/>
  <c r="Z170" i="2" s="1"/>
  <c r="C171" i="2"/>
  <c r="C172" i="2"/>
  <c r="Z172" i="2" s="1"/>
  <c r="C173" i="2"/>
  <c r="Z173" i="2" s="1"/>
  <c r="C174" i="2"/>
  <c r="Z174" i="2" s="1"/>
  <c r="C175" i="2"/>
  <c r="Z175" i="2" s="1"/>
  <c r="C176" i="2"/>
  <c r="Z176" i="2" s="1"/>
  <c r="C177" i="2"/>
  <c r="Z177" i="2" s="1"/>
  <c r="C178" i="2"/>
  <c r="C179" i="2"/>
  <c r="Z179" i="2" s="1"/>
  <c r="C180" i="2"/>
  <c r="Z180" i="2" s="1"/>
  <c r="C181" i="2"/>
  <c r="Z181" i="2" s="1"/>
  <c r="C182" i="2"/>
  <c r="Z182" i="2" s="1"/>
  <c r="C183" i="2"/>
  <c r="Z183" i="2" s="1"/>
  <c r="C184" i="2"/>
  <c r="Z184" i="2" s="1"/>
  <c r="C185" i="2"/>
  <c r="Z185" i="2" s="1"/>
  <c r="C186" i="2"/>
  <c r="C187" i="2"/>
  <c r="C188" i="2"/>
  <c r="C189" i="2"/>
  <c r="Z189" i="2" s="1"/>
  <c r="C190" i="2"/>
  <c r="C191" i="2"/>
  <c r="C192" i="2"/>
  <c r="C193" i="2"/>
  <c r="Z193" i="2" s="1"/>
  <c r="C194" i="2"/>
  <c r="Z194" i="2" s="1"/>
  <c r="C195" i="2"/>
  <c r="Z195" i="2" s="1"/>
  <c r="C196" i="2"/>
  <c r="Z196" i="2" s="1"/>
  <c r="C197" i="2"/>
  <c r="Z197" i="2" s="1"/>
  <c r="C198" i="2"/>
  <c r="Z198" i="2" s="1"/>
  <c r="C199" i="2"/>
  <c r="Z199" i="2" s="1"/>
  <c r="C200" i="2"/>
  <c r="Z200" i="2" s="1"/>
  <c r="C201" i="2"/>
  <c r="Z201" i="2" s="1"/>
  <c r="C202" i="2"/>
  <c r="Z202" i="2" s="1"/>
  <c r="C203" i="2"/>
  <c r="Z203" i="2" s="1"/>
  <c r="C204" i="2"/>
  <c r="Z204" i="2" s="1"/>
  <c r="C205" i="2"/>
  <c r="Z205" i="2" s="1"/>
  <c r="C206" i="2"/>
  <c r="Z206" i="2" s="1"/>
  <c r="C207" i="2"/>
  <c r="Z207" i="2" s="1"/>
  <c r="C208" i="2"/>
  <c r="Z208" i="2" s="1"/>
  <c r="C209" i="2"/>
  <c r="Z209" i="2" s="1"/>
  <c r="C210" i="2"/>
  <c r="Z210" i="2" s="1"/>
  <c r="C211" i="2"/>
  <c r="Z211" i="2" s="1"/>
  <c r="C212" i="2"/>
  <c r="Z212" i="2" s="1"/>
  <c r="C213" i="2"/>
  <c r="Z213" i="2" s="1"/>
  <c r="C214" i="2"/>
  <c r="C215" i="2"/>
  <c r="C216" i="2"/>
  <c r="Z216" i="2" s="1"/>
  <c r="C217" i="2"/>
  <c r="Z217" i="2" s="1"/>
  <c r="C218" i="2"/>
  <c r="Z218" i="2" s="1"/>
  <c r="C219" i="2"/>
  <c r="Z219" i="2" s="1"/>
  <c r="C220" i="2"/>
  <c r="Z220" i="2" s="1"/>
  <c r="C221" i="2"/>
  <c r="Z221" i="2" s="1"/>
  <c r="C222" i="2"/>
  <c r="C223" i="2"/>
  <c r="C224" i="2"/>
  <c r="Z224" i="2" s="1"/>
  <c r="C225" i="2"/>
  <c r="Z225" i="2" s="1"/>
  <c r="C226" i="2"/>
  <c r="Z226" i="2" s="1"/>
  <c r="C227" i="2"/>
  <c r="Z227" i="2" s="1"/>
  <c r="C228" i="2"/>
  <c r="Z228" i="2" s="1"/>
  <c r="C229" i="2"/>
  <c r="Z229" i="2" s="1"/>
  <c r="C230" i="2"/>
  <c r="Z230" i="2" s="1"/>
  <c r="C231" i="2"/>
  <c r="Z231" i="2" s="1"/>
  <c r="C232" i="2"/>
  <c r="Z232" i="2" s="1"/>
  <c r="C233" i="2"/>
  <c r="Z233" i="2" s="1"/>
  <c r="C234" i="2"/>
  <c r="Z234" i="2" s="1"/>
  <c r="C235" i="2"/>
  <c r="Z235" i="2" s="1"/>
  <c r="C236" i="2"/>
  <c r="Z236" i="2" s="1"/>
  <c r="C237" i="2"/>
  <c r="Z237" i="2" s="1"/>
  <c r="C238" i="2"/>
  <c r="Z238" i="2" s="1"/>
  <c r="C239" i="2"/>
  <c r="Z239" i="2" s="1"/>
  <c r="C240" i="2"/>
  <c r="Z240" i="2" s="1"/>
  <c r="C241" i="2"/>
  <c r="Z241" i="2" s="1"/>
  <c r="C242" i="2"/>
  <c r="Z242" i="2" s="1"/>
  <c r="C243" i="2"/>
  <c r="Z243" i="2" s="1"/>
  <c r="C244" i="2"/>
  <c r="C245" i="2"/>
  <c r="Z245" i="2" s="1"/>
  <c r="C246" i="2"/>
  <c r="Z246" i="2" s="1"/>
  <c r="C247" i="2"/>
  <c r="C248" i="2"/>
  <c r="Z248" i="2" s="1"/>
  <c r="C249" i="2"/>
  <c r="Z249" i="2" s="1"/>
  <c r="C250" i="2"/>
  <c r="Z250" i="2" s="1"/>
  <c r="C251" i="2"/>
  <c r="Z251" i="2" s="1"/>
  <c r="C252" i="2"/>
  <c r="C253" i="2"/>
  <c r="C254" i="2"/>
  <c r="Z254" i="2" s="1"/>
  <c r="C255" i="2"/>
  <c r="Z255" i="2" s="1"/>
  <c r="C256" i="2"/>
  <c r="Z256" i="2" s="1"/>
  <c r="C257" i="2"/>
  <c r="Z257" i="2" s="1"/>
  <c r="C258" i="2"/>
  <c r="Z258" i="2" s="1"/>
  <c r="C259" i="2"/>
  <c r="Z259" i="2" s="1"/>
  <c r="C260" i="2"/>
  <c r="C261" i="2"/>
  <c r="C262" i="2"/>
  <c r="Z262" i="2" s="1"/>
  <c r="C263" i="2"/>
  <c r="Z263" i="2" s="1"/>
  <c r="C264" i="2"/>
  <c r="Z264" i="2" s="1"/>
  <c r="C265" i="2"/>
  <c r="C266" i="2"/>
  <c r="Z266" i="2" s="1"/>
  <c r="C267" i="2"/>
  <c r="Z267" i="2" s="1"/>
  <c r="C268" i="2"/>
  <c r="Z268" i="2" s="1"/>
  <c r="C269" i="2"/>
  <c r="Z269" i="2" s="1"/>
  <c r="C270" i="2"/>
  <c r="Z270" i="2" s="1"/>
  <c r="C271" i="2"/>
  <c r="C272" i="2"/>
  <c r="C273" i="2"/>
  <c r="C274" i="2"/>
  <c r="C275" i="2"/>
  <c r="C276" i="2"/>
  <c r="Z276" i="2" s="1"/>
  <c r="C277" i="2"/>
  <c r="Z277" i="2" s="1"/>
  <c r="C278" i="2"/>
  <c r="Z278" i="2" s="1"/>
  <c r="C279" i="2"/>
  <c r="C280" i="2"/>
  <c r="Z280" i="2" s="1"/>
  <c r="C281" i="2"/>
  <c r="Z281" i="2" s="1"/>
  <c r="C282" i="2"/>
  <c r="Z282" i="2" s="1"/>
  <c r="C283" i="2"/>
  <c r="Z283" i="2" s="1"/>
  <c r="C284" i="2"/>
  <c r="Z284" i="2" s="1"/>
  <c r="C285" i="2"/>
  <c r="Z285" i="2" s="1"/>
  <c r="C286" i="2"/>
  <c r="Z286" i="2" s="1"/>
  <c r="C287" i="2"/>
  <c r="Z287" i="2" s="1"/>
  <c r="C288" i="2"/>
  <c r="Z288" i="2" s="1"/>
  <c r="C289" i="2"/>
  <c r="Z289" i="2" s="1"/>
  <c r="C290" i="2"/>
  <c r="Z290" i="2" s="1"/>
  <c r="C291" i="2"/>
  <c r="Z291" i="2" s="1"/>
  <c r="C292" i="2"/>
  <c r="Z292" i="2" s="1"/>
  <c r="C293" i="2"/>
  <c r="Z293" i="2" s="1"/>
  <c r="C294" i="2"/>
  <c r="Z294" i="2" s="1"/>
  <c r="C295" i="2"/>
  <c r="Z295" i="2" s="1"/>
  <c r="C296" i="2"/>
  <c r="Z296" i="2" s="1"/>
  <c r="C297" i="2"/>
  <c r="Z297" i="2" s="1"/>
  <c r="C298" i="2"/>
  <c r="Z298" i="2" s="1"/>
  <c r="C299" i="2"/>
  <c r="Z299" i="2" s="1"/>
  <c r="C300" i="2"/>
  <c r="Z300" i="2" s="1"/>
  <c r="C301" i="2"/>
  <c r="Z301" i="2" s="1"/>
  <c r="C302" i="2"/>
  <c r="Z302" i="2" s="1"/>
  <c r="C303" i="2"/>
  <c r="C304" i="2"/>
  <c r="Z304" i="2" s="1"/>
  <c r="C305" i="2"/>
  <c r="Z305" i="2" s="1"/>
  <c r="C306" i="2"/>
  <c r="Z306" i="2" s="1"/>
  <c r="C307" i="2"/>
  <c r="Z307" i="2" s="1"/>
  <c r="C308" i="2"/>
  <c r="Z308" i="2" s="1"/>
  <c r="C309" i="2"/>
  <c r="Z309" i="2" s="1"/>
  <c r="C310" i="2"/>
  <c r="Z310" i="2" s="1"/>
  <c r="C311" i="2"/>
  <c r="Z311" i="2" s="1"/>
  <c r="C312" i="2"/>
  <c r="C313" i="2"/>
  <c r="C314" i="2"/>
  <c r="Z314" i="2" s="1"/>
  <c r="C315" i="2"/>
  <c r="Z315" i="2" s="1"/>
  <c r="C316" i="2"/>
  <c r="Z316" i="2" s="1"/>
  <c r="C317" i="2"/>
  <c r="Z317" i="2" s="1"/>
  <c r="C318" i="2"/>
  <c r="Z318" i="2" s="1"/>
  <c r="C319" i="2"/>
  <c r="Z319" i="2" s="1"/>
  <c r="C320" i="2"/>
  <c r="Z320" i="2" s="1"/>
  <c r="C321" i="2"/>
  <c r="Z321" i="2" s="1"/>
  <c r="C322" i="2"/>
  <c r="Z322" i="2" s="1"/>
  <c r="C323" i="2"/>
  <c r="Z323" i="2" s="1"/>
  <c r="C324" i="2"/>
  <c r="Z324" i="2" s="1"/>
  <c r="C325" i="2"/>
  <c r="Z325" i="2" s="1"/>
  <c r="C326" i="2"/>
  <c r="Z326" i="2" s="1"/>
  <c r="C327" i="2"/>
  <c r="Z327" i="2" s="1"/>
  <c r="C328" i="2"/>
  <c r="Z328" i="2" s="1"/>
  <c r="C329" i="2"/>
  <c r="Z329" i="2" s="1"/>
  <c r="C330" i="2"/>
  <c r="Z330" i="2" s="1"/>
  <c r="C331" i="2"/>
  <c r="Z331" i="2" s="1"/>
  <c r="C332" i="2"/>
  <c r="C333" i="2"/>
  <c r="C334" i="2"/>
  <c r="C335" i="2"/>
  <c r="C336" i="2"/>
  <c r="Z336" i="2" s="1"/>
  <c r="C337" i="2"/>
  <c r="Z337" i="2" s="1"/>
  <c r="C338" i="2"/>
  <c r="Z338" i="2" s="1"/>
  <c r="C339" i="2"/>
  <c r="C340" i="2"/>
  <c r="Z340" i="2" s="1"/>
  <c r="C341" i="2"/>
  <c r="Z341" i="2" s="1"/>
  <c r="C342" i="2"/>
  <c r="C343" i="2"/>
  <c r="Z343" i="2" s="1"/>
  <c r="C344" i="2"/>
  <c r="Z344" i="2" s="1"/>
  <c r="C345" i="2"/>
  <c r="C346" i="2"/>
  <c r="C347" i="2"/>
  <c r="Z347" i="2" s="1"/>
  <c r="C348" i="2"/>
  <c r="Z348" i="2" s="1"/>
  <c r="C349" i="2"/>
  <c r="Z349" i="2" s="1"/>
  <c r="C350" i="2"/>
  <c r="Z350" i="2" s="1"/>
  <c r="C351" i="2"/>
  <c r="Z351" i="2" s="1"/>
  <c r="C352" i="2"/>
  <c r="Z352" i="2" s="1"/>
  <c r="C353" i="2"/>
  <c r="Z353" i="2" s="1"/>
  <c r="C354" i="2"/>
  <c r="Z354" i="2" s="1"/>
  <c r="C355" i="2"/>
  <c r="Z355" i="2" s="1"/>
  <c r="C356" i="2"/>
  <c r="Z356" i="2" s="1"/>
  <c r="C357" i="2"/>
  <c r="Z357" i="2" s="1"/>
  <c r="C358" i="2"/>
  <c r="Z358" i="2" s="1"/>
  <c r="C359" i="2"/>
  <c r="Z359" i="2" s="1"/>
  <c r="C360" i="2"/>
  <c r="Z360" i="2" s="1"/>
  <c r="C361" i="2"/>
  <c r="Z361" i="2" s="1"/>
  <c r="C362" i="2"/>
  <c r="C363" i="2"/>
  <c r="C364" i="2"/>
  <c r="C365" i="2"/>
  <c r="Z365" i="2" s="1"/>
  <c r="C366" i="2"/>
  <c r="Z366" i="2" s="1"/>
  <c r="C367" i="2"/>
  <c r="C368" i="2"/>
  <c r="Z368" i="2" s="1"/>
  <c r="C369" i="2"/>
  <c r="Z369" i="2" s="1"/>
  <c r="C370" i="2"/>
  <c r="Z370" i="2" s="1"/>
  <c r="C371" i="2"/>
  <c r="Z371" i="2" s="1"/>
  <c r="C372" i="2"/>
  <c r="Z372" i="2" s="1"/>
  <c r="C373" i="2"/>
  <c r="Z373" i="2" s="1"/>
  <c r="C374" i="2"/>
  <c r="Z374" i="2" s="1"/>
  <c r="C375" i="2"/>
  <c r="Z375" i="2" s="1"/>
  <c r="C376" i="2"/>
  <c r="Z376" i="2" s="1"/>
  <c r="C377" i="2"/>
  <c r="Z377" i="2" s="1"/>
  <c r="C378" i="2"/>
  <c r="Z378" i="2" s="1"/>
  <c r="C379" i="2"/>
  <c r="Z379" i="2" s="1"/>
  <c r="C380" i="2"/>
  <c r="Z380" i="2" s="1"/>
  <c r="C381" i="2"/>
  <c r="Z381" i="2" s="1"/>
  <c r="C382" i="2"/>
  <c r="Z382" i="2" s="1"/>
  <c r="C383" i="2"/>
  <c r="Z383" i="2" s="1"/>
  <c r="C384" i="2"/>
  <c r="Z384" i="2" s="1"/>
  <c r="C385" i="2"/>
  <c r="Z385" i="2" s="1"/>
  <c r="C386" i="2"/>
  <c r="Z386" i="2" s="1"/>
  <c r="C387" i="2"/>
  <c r="Z387" i="2" s="1"/>
  <c r="C388" i="2"/>
  <c r="Z388" i="2" s="1"/>
  <c r="C389" i="2"/>
  <c r="Z389" i="2" s="1"/>
  <c r="C390" i="2"/>
  <c r="Z390" i="2" s="1"/>
  <c r="C391" i="2"/>
  <c r="Z391" i="2" s="1"/>
  <c r="C392" i="2"/>
  <c r="C393" i="2"/>
  <c r="Z393" i="2" s="1"/>
  <c r="C394" i="2"/>
  <c r="Z394" i="2" s="1"/>
  <c r="C395" i="2"/>
  <c r="C396" i="2"/>
  <c r="Z396" i="2" s="1"/>
  <c r="C397" i="2"/>
  <c r="Z397" i="2" s="1"/>
  <c r="C398" i="2"/>
  <c r="Z398" i="2" s="1"/>
  <c r="C399" i="2"/>
  <c r="Z399" i="2" s="1"/>
  <c r="C400" i="2"/>
  <c r="C401" i="2"/>
  <c r="Z401" i="2" s="1"/>
  <c r="C402" i="2"/>
  <c r="C403" i="2"/>
  <c r="C404" i="2"/>
  <c r="C405" i="2"/>
  <c r="C406" i="2"/>
  <c r="C407" i="2"/>
  <c r="Z407" i="2" s="1"/>
  <c r="C408" i="2"/>
  <c r="Z408" i="2" s="1"/>
  <c r="C409" i="2"/>
  <c r="C410" i="2"/>
  <c r="C411" i="2"/>
  <c r="Z411" i="2" s="1"/>
  <c r="C412" i="2"/>
  <c r="Z412" i="2" s="1"/>
  <c r="C413" i="2"/>
  <c r="Z413" i="2" s="1"/>
  <c r="C414" i="2"/>
  <c r="Z414" i="2" s="1"/>
  <c r="C415" i="2"/>
  <c r="Z415" i="2" s="1"/>
  <c r="C416" i="2"/>
  <c r="Z416" i="2" s="1"/>
  <c r="C417" i="2"/>
  <c r="Z417" i="2" s="1"/>
  <c r="C418" i="2"/>
  <c r="Z418" i="2" s="1"/>
  <c r="C419" i="2"/>
  <c r="Z419" i="2" s="1"/>
  <c r="C420" i="2"/>
  <c r="Z420" i="2" s="1"/>
  <c r="C421" i="2"/>
  <c r="Z421" i="2" s="1"/>
  <c r="C422" i="2"/>
  <c r="Z422" i="2" s="1"/>
  <c r="C423" i="2"/>
  <c r="Z423" i="2" s="1"/>
  <c r="C424" i="2"/>
  <c r="Z424" i="2" s="1"/>
  <c r="C425" i="2"/>
  <c r="Z425" i="2" s="1"/>
  <c r="C426" i="2"/>
  <c r="Z426" i="2" s="1"/>
  <c r="C427" i="2"/>
  <c r="Z427" i="2" s="1"/>
  <c r="C428" i="2"/>
  <c r="Z428" i="2" s="1"/>
  <c r="C429" i="2"/>
  <c r="Z429" i="2" s="1"/>
  <c r="C430" i="2"/>
  <c r="Z430" i="2" s="1"/>
  <c r="C431" i="2"/>
  <c r="Z431" i="2" s="1"/>
  <c r="C432" i="2"/>
  <c r="Z432" i="2" s="1"/>
  <c r="C433" i="2"/>
  <c r="Z433" i="2" s="1"/>
  <c r="C434" i="2"/>
  <c r="C435" i="2"/>
  <c r="C436" i="2"/>
  <c r="Z436" i="2" s="1"/>
  <c r="C437" i="2"/>
  <c r="Z437" i="2" s="1"/>
  <c r="C438" i="2"/>
  <c r="Z438" i="2" s="1"/>
  <c r="C439" i="2"/>
  <c r="Z439" i="2" s="1"/>
  <c r="C440" i="2"/>
  <c r="C441" i="2"/>
  <c r="C442" i="2"/>
  <c r="Z442" i="2" s="1"/>
  <c r="C443" i="2"/>
  <c r="Z443" i="2" s="1"/>
  <c r="C444" i="2"/>
  <c r="Z444" i="2" s="1"/>
  <c r="C445" i="2"/>
  <c r="Z445" i="2" s="1"/>
  <c r="C446" i="2"/>
  <c r="Z446" i="2" s="1"/>
  <c r="C447" i="2"/>
  <c r="C448" i="2"/>
  <c r="Z448" i="2" s="1"/>
  <c r="C449" i="2"/>
  <c r="Z449" i="2" s="1"/>
  <c r="C450" i="2"/>
  <c r="Z450" i="2" s="1"/>
  <c r="C451" i="2"/>
  <c r="Z451" i="2" s="1"/>
  <c r="C452" i="2"/>
  <c r="Z452" i="2" s="1"/>
  <c r="C453" i="2"/>
  <c r="Z453" i="2" s="1"/>
  <c r="C454" i="2"/>
  <c r="Z454" i="2" s="1"/>
  <c r="C455" i="2"/>
  <c r="Z455" i="2" s="1"/>
  <c r="C456" i="2"/>
  <c r="Z456" i="2" s="1"/>
  <c r="C457" i="2"/>
  <c r="Z457" i="2" s="1"/>
  <c r="C458" i="2"/>
  <c r="Z458" i="2" s="1"/>
  <c r="C459" i="2"/>
  <c r="Z459" i="2" s="1"/>
  <c r="C460" i="2"/>
  <c r="Z460" i="2" s="1"/>
  <c r="C461" i="2"/>
  <c r="Z461" i="2" s="1"/>
  <c r="C462" i="2"/>
  <c r="V462" i="2" s="1"/>
  <c r="C463" i="2"/>
  <c r="C464" i="2"/>
  <c r="Z464" i="2" s="1"/>
  <c r="C465" i="2"/>
  <c r="Z465" i="2" s="1"/>
  <c r="C466" i="2"/>
  <c r="Z466" i="2" s="1"/>
  <c r="C467" i="2"/>
  <c r="Z467" i="2" s="1"/>
  <c r="C468" i="2"/>
  <c r="C469" i="2"/>
  <c r="C470" i="2"/>
  <c r="C471" i="2"/>
  <c r="C472" i="2"/>
  <c r="Z472" i="2" s="1"/>
  <c r="C473" i="2"/>
  <c r="Z473" i="2" s="1"/>
  <c r="C474" i="2"/>
  <c r="Z474" i="2" s="1"/>
  <c r="C475" i="2"/>
  <c r="Z475" i="2" s="1"/>
  <c r="C476" i="2"/>
  <c r="Z476" i="2" s="1"/>
  <c r="C477" i="2"/>
  <c r="Z477" i="2" s="1"/>
  <c r="C478" i="2"/>
  <c r="Z478" i="2" s="1"/>
  <c r="C479" i="2"/>
  <c r="Z479" i="2" s="1"/>
  <c r="C480" i="2"/>
  <c r="Z480" i="2" s="1"/>
  <c r="C481" i="2"/>
  <c r="Z481" i="2" s="1"/>
  <c r="C482" i="2"/>
  <c r="Z482" i="2" s="1"/>
  <c r="C483" i="2"/>
  <c r="Z483" i="2" s="1"/>
  <c r="C484" i="2"/>
  <c r="Z484" i="2" s="1"/>
  <c r="C485" i="2"/>
  <c r="Z485" i="2" s="1"/>
  <c r="C486" i="2"/>
  <c r="Z486" i="2" s="1"/>
  <c r="C487" i="2"/>
  <c r="Z487" i="2" s="1"/>
  <c r="C488" i="2"/>
  <c r="Z488" i="2" s="1"/>
  <c r="C489" i="2"/>
  <c r="C490" i="2"/>
  <c r="Z490" i="2" s="1"/>
  <c r="C491" i="2"/>
  <c r="Z491" i="2" s="1"/>
  <c r="C492" i="2"/>
  <c r="Z492" i="2" s="1"/>
  <c r="C493" i="2"/>
  <c r="Z493" i="2" s="1"/>
  <c r="C494" i="2"/>
  <c r="Z494" i="2" s="1"/>
  <c r="C495" i="2"/>
  <c r="Z495" i="2" s="1"/>
  <c r="C496" i="2"/>
  <c r="Z496" i="2" s="1"/>
  <c r="C497" i="2"/>
  <c r="Z497" i="2" s="1"/>
  <c r="C498" i="2"/>
  <c r="Z498" i="2" s="1"/>
  <c r="C499" i="2"/>
  <c r="C500" i="2"/>
  <c r="C501" i="2"/>
  <c r="C502" i="2"/>
  <c r="C503" i="2"/>
  <c r="C504" i="2"/>
  <c r="C505" i="2"/>
  <c r="Z505" i="2" s="1"/>
  <c r="C506" i="2"/>
  <c r="Z506" i="2" s="1"/>
  <c r="C507" i="2"/>
  <c r="Z507" i="2" s="1"/>
  <c r="C508" i="2"/>
  <c r="Z508" i="2" s="1"/>
  <c r="C509" i="2"/>
  <c r="Z509" i="2" s="1"/>
  <c r="C510" i="2"/>
  <c r="Z510" i="2" s="1"/>
  <c r="C511" i="2"/>
  <c r="Z511" i="2" s="1"/>
  <c r="C512" i="2"/>
  <c r="C513" i="2"/>
  <c r="C514" i="2"/>
  <c r="C515" i="2"/>
  <c r="C516" i="2"/>
  <c r="C517" i="2"/>
  <c r="C518" i="2"/>
  <c r="C519" i="2"/>
  <c r="C520" i="2"/>
  <c r="C521" i="2"/>
  <c r="C522" i="2"/>
  <c r="C523" i="2"/>
  <c r="C524" i="2"/>
  <c r="C525" i="2"/>
  <c r="Z525" i="2" s="1"/>
  <c r="C526" i="2"/>
  <c r="Z526" i="2" s="1"/>
  <c r="C527" i="2"/>
  <c r="Z527" i="2" s="1"/>
  <c r="C528" i="2"/>
  <c r="Z528" i="2" s="1"/>
  <c r="C529" i="2"/>
  <c r="Z529" i="2" s="1"/>
  <c r="C530" i="2"/>
  <c r="Z530" i="2" s="1"/>
  <c r="C531" i="2"/>
  <c r="Z531" i="2" s="1"/>
  <c r="C532" i="2"/>
  <c r="Z532" i="2" s="1"/>
  <c r="C533" i="2"/>
  <c r="Z533" i="2" s="1"/>
  <c r="C534" i="2"/>
  <c r="Z534" i="2" s="1"/>
  <c r="C535" i="2"/>
  <c r="Z535" i="2" s="1"/>
  <c r="C536" i="2"/>
  <c r="Z536" i="2" s="1"/>
  <c r="C537" i="2"/>
  <c r="Z537" i="2" s="1"/>
  <c r="C538" i="2"/>
  <c r="Z538" i="2" s="1"/>
  <c r="C539" i="2"/>
  <c r="Z539" i="2" s="1"/>
  <c r="C540" i="2"/>
  <c r="Z540" i="2" s="1"/>
  <c r="C541" i="2"/>
  <c r="Z541" i="2" s="1"/>
  <c r="C542" i="2"/>
  <c r="Z542" i="2" s="1"/>
  <c r="C543" i="2"/>
  <c r="Z543" i="2" s="1"/>
  <c r="C544" i="2"/>
  <c r="Z544" i="2" s="1"/>
  <c r="C545" i="2"/>
  <c r="Z545" i="2" s="1"/>
  <c r="C546" i="2"/>
  <c r="Z546" i="2" s="1"/>
  <c r="C547" i="2"/>
  <c r="Z547" i="2" s="1"/>
  <c r="C548" i="2"/>
  <c r="Z548" i="2" s="1"/>
  <c r="C549" i="2"/>
  <c r="Z549" i="2" s="1"/>
  <c r="C550" i="2"/>
  <c r="Z550" i="2" s="1"/>
  <c r="C551" i="2"/>
  <c r="Z551" i="2" s="1"/>
  <c r="C552" i="2"/>
  <c r="Z552" i="2" s="1"/>
  <c r="C553" i="2"/>
  <c r="Z553" i="2" s="1"/>
  <c r="C554" i="2"/>
  <c r="Z554" i="2" s="1"/>
  <c r="C555" i="2"/>
  <c r="Z555" i="2" s="1"/>
  <c r="C556" i="2"/>
  <c r="Z556" i="2" s="1"/>
  <c r="C557" i="2"/>
  <c r="Z557" i="2" s="1"/>
  <c r="C558" i="2"/>
  <c r="Z558" i="2" s="1"/>
  <c r="C559" i="2"/>
  <c r="Z559" i="2" s="1"/>
  <c r="C560" i="2"/>
  <c r="Z560" i="2" s="1"/>
  <c r="C561" i="2"/>
  <c r="Z561" i="2" s="1"/>
  <c r="C562" i="2"/>
  <c r="Z562" i="2" s="1"/>
  <c r="C563" i="2"/>
  <c r="Z563" i="2" s="1"/>
  <c r="C564" i="2"/>
  <c r="Z564" i="2" s="1"/>
  <c r="C565" i="2"/>
  <c r="Z565" i="2" s="1"/>
  <c r="C566" i="2"/>
  <c r="Z566" i="2" s="1"/>
  <c r="C567" i="2"/>
  <c r="Z567" i="2" s="1"/>
  <c r="C568" i="2"/>
  <c r="Z568" i="2" s="1"/>
  <c r="C569" i="2"/>
  <c r="Z569" i="2" s="1"/>
  <c r="C570" i="2"/>
  <c r="Z570" i="2" s="1"/>
  <c r="C571" i="2"/>
  <c r="Z571" i="2" s="1"/>
  <c r="C572" i="2"/>
  <c r="Z572" i="2" s="1"/>
  <c r="C573" i="2"/>
  <c r="Z573" i="2" s="1"/>
  <c r="C574" i="2"/>
  <c r="Z574" i="2" s="1"/>
  <c r="C575" i="2"/>
  <c r="Z575" i="2" s="1"/>
  <c r="C576" i="2"/>
  <c r="Z576" i="2" s="1"/>
  <c r="C577" i="2"/>
  <c r="Z577" i="2" s="1"/>
  <c r="C578" i="2"/>
  <c r="Z578" i="2" s="1"/>
  <c r="C579" i="2"/>
  <c r="Z579" i="2" s="1"/>
  <c r="C580" i="2"/>
  <c r="Z580" i="2" s="1"/>
  <c r="C581" i="2"/>
  <c r="Z581" i="2" s="1"/>
  <c r="C582" i="2"/>
  <c r="Z582" i="2" s="1"/>
  <c r="C583" i="2"/>
  <c r="C584" i="2"/>
  <c r="C585" i="2"/>
  <c r="Z585" i="2" s="1"/>
  <c r="C586" i="2"/>
  <c r="Z586" i="2" s="1"/>
  <c r="C587" i="2"/>
  <c r="Z587" i="2" s="1"/>
  <c r="C588" i="2"/>
  <c r="Z588" i="2" s="1"/>
  <c r="C589" i="2"/>
  <c r="Z589" i="2" s="1"/>
  <c r="C590" i="2"/>
  <c r="Z590" i="2" s="1"/>
  <c r="C591" i="2"/>
  <c r="Z591" i="2" s="1"/>
  <c r="C592" i="2"/>
  <c r="Z592" i="2" s="1"/>
  <c r="C593" i="2"/>
  <c r="C594" i="2"/>
  <c r="C595" i="2"/>
  <c r="Z595" i="2" s="1"/>
  <c r="C596" i="2"/>
  <c r="Z596" i="2" s="1"/>
  <c r="C597" i="2"/>
  <c r="Z597" i="2" s="1"/>
  <c r="C598" i="2"/>
  <c r="Z598" i="2" s="1"/>
  <c r="C599" i="2"/>
  <c r="Z599" i="2" s="1"/>
  <c r="C600" i="2"/>
  <c r="Z600" i="2" s="1"/>
  <c r="C601" i="2"/>
  <c r="Z601" i="2" s="1"/>
  <c r="C602" i="2"/>
  <c r="Z602" i="2" s="1"/>
  <c r="C603" i="2"/>
  <c r="Z603" i="2" s="1"/>
  <c r="C604" i="2"/>
  <c r="Z604" i="2" s="1"/>
  <c r="C605" i="2"/>
  <c r="Z605" i="2" s="1"/>
  <c r="C606" i="2"/>
  <c r="Z606" i="2" s="1"/>
  <c r="C607" i="2"/>
  <c r="Z607" i="2" s="1"/>
  <c r="C608" i="2"/>
  <c r="Z608" i="2" s="1"/>
  <c r="C609" i="2"/>
  <c r="Z609" i="2" s="1"/>
  <c r="C610" i="2"/>
  <c r="Z610" i="2" s="1"/>
  <c r="C611" i="2"/>
  <c r="C612" i="2"/>
  <c r="C613" i="2"/>
  <c r="C614" i="2"/>
  <c r="C615" i="2"/>
  <c r="C616" i="2"/>
  <c r="Z616" i="2" s="1"/>
  <c r="C617" i="2"/>
  <c r="Z617" i="2" s="1"/>
  <c r="C618" i="2"/>
  <c r="Z618" i="2" s="1"/>
  <c r="C619" i="2"/>
  <c r="Z619" i="2" s="1"/>
  <c r="C620" i="2"/>
  <c r="Z620" i="2" s="1"/>
  <c r="C621" i="2"/>
  <c r="Z621" i="2" s="1"/>
  <c r="C622" i="2"/>
  <c r="Z622" i="2" s="1"/>
  <c r="C623" i="2"/>
  <c r="Z623" i="2" s="1"/>
  <c r="C624" i="2"/>
  <c r="Z624" i="2" s="1"/>
  <c r="C625" i="2"/>
  <c r="Z625" i="2" s="1"/>
  <c r="C626" i="2"/>
  <c r="Z626" i="2" s="1"/>
  <c r="C627" i="2"/>
  <c r="Z627" i="2" s="1"/>
  <c r="C628" i="2"/>
  <c r="Z628" i="2" s="1"/>
  <c r="C629" i="2"/>
  <c r="Z629" i="2" s="1"/>
  <c r="C630" i="2"/>
  <c r="Z630" i="2" s="1"/>
  <c r="C631" i="2"/>
  <c r="Z631" i="2" s="1"/>
  <c r="C632" i="2"/>
  <c r="Z632" i="2" s="1"/>
  <c r="C633" i="2"/>
  <c r="Z633" i="2" s="1"/>
  <c r="C634" i="2"/>
  <c r="Z634" i="2" s="1"/>
  <c r="C635" i="2"/>
  <c r="Z635" i="2" s="1"/>
  <c r="C636" i="2"/>
  <c r="Z636" i="2" s="1"/>
  <c r="C637" i="2"/>
  <c r="Z637" i="2" s="1"/>
  <c r="C638" i="2"/>
  <c r="Z638" i="2" s="1"/>
  <c r="C639" i="2"/>
  <c r="Z639" i="2" s="1"/>
  <c r="C640" i="2"/>
  <c r="Z640" i="2" s="1"/>
  <c r="C641" i="2"/>
  <c r="Z641" i="2" s="1"/>
  <c r="C642" i="2"/>
  <c r="Z642" i="2" s="1"/>
  <c r="C643" i="2"/>
  <c r="Z643" i="2" s="1"/>
  <c r="C644" i="2"/>
  <c r="Z644" i="2" s="1"/>
  <c r="C645" i="2"/>
  <c r="Z645" i="2" s="1"/>
  <c r="C646" i="2"/>
  <c r="Z646" i="2" s="1"/>
  <c r="C647" i="2"/>
  <c r="Z647" i="2" s="1"/>
  <c r="C648" i="2"/>
  <c r="Z648" i="2" s="1"/>
  <c r="C649" i="2"/>
  <c r="Z649" i="2" s="1"/>
  <c r="C650" i="2"/>
  <c r="Z650" i="2" s="1"/>
  <c r="C651" i="2"/>
  <c r="Z651" i="2" s="1"/>
  <c r="C652" i="2"/>
  <c r="Z652" i="2" s="1"/>
  <c r="C653" i="2"/>
  <c r="Z653" i="2" s="1"/>
  <c r="C654" i="2"/>
  <c r="Z654" i="2" s="1"/>
  <c r="C655" i="2"/>
  <c r="Z655" i="2" s="1"/>
  <c r="C656" i="2"/>
  <c r="Z656" i="2" s="1"/>
  <c r="C657" i="2"/>
  <c r="Z657" i="2" s="1"/>
  <c r="C658" i="2"/>
  <c r="Z658" i="2" s="1"/>
  <c r="C659" i="2"/>
  <c r="Z659" i="2" s="1"/>
  <c r="C660" i="2"/>
  <c r="Z660" i="2" s="1"/>
  <c r="C661" i="2"/>
  <c r="Z661" i="2" s="1"/>
  <c r="C662" i="2"/>
  <c r="Z662" i="2" s="1"/>
  <c r="C663" i="2"/>
  <c r="Z663" i="2" s="1"/>
  <c r="C664" i="2"/>
  <c r="Z664" i="2" s="1"/>
  <c r="C665" i="2"/>
  <c r="Z665" i="2" s="1"/>
  <c r="C666" i="2"/>
  <c r="Z666" i="2" s="1"/>
  <c r="C667" i="2"/>
  <c r="Z667" i="2" s="1"/>
  <c r="C668" i="2"/>
  <c r="Z668" i="2" s="1"/>
  <c r="C669" i="2"/>
  <c r="Z669" i="2" s="1"/>
  <c r="C670" i="2"/>
  <c r="Z670" i="2" s="1"/>
  <c r="C671" i="2"/>
  <c r="Z671" i="2" s="1"/>
  <c r="C672" i="2"/>
  <c r="Z672" i="2" s="1"/>
  <c r="C673" i="2"/>
  <c r="C674" i="2"/>
  <c r="C675" i="2"/>
  <c r="C676" i="2"/>
  <c r="C677" i="2"/>
  <c r="C678" i="2"/>
  <c r="C679" i="2"/>
  <c r="C680" i="2"/>
  <c r="C681" i="2"/>
  <c r="C682" i="2"/>
  <c r="C683" i="2"/>
  <c r="C684" i="2"/>
  <c r="Z684" i="2" s="1"/>
  <c r="C685" i="2"/>
  <c r="Z685" i="2" s="1"/>
  <c r="C686" i="2"/>
  <c r="Z686" i="2" s="1"/>
  <c r="C687" i="2"/>
  <c r="Z687" i="2" s="1"/>
  <c r="C688" i="2"/>
  <c r="C689" i="2"/>
  <c r="C690" i="2"/>
  <c r="C691" i="2"/>
  <c r="Z691" i="2" s="1"/>
  <c r="C692" i="2"/>
  <c r="Z692" i="2" s="1"/>
  <c r="C693" i="2"/>
  <c r="Z693" i="2" s="1"/>
  <c r="C694" i="2"/>
  <c r="Z694" i="2" s="1"/>
  <c r="C695" i="2"/>
  <c r="Z695" i="2" s="1"/>
  <c r="C696" i="2"/>
  <c r="Z696" i="2" s="1"/>
  <c r="C697" i="2"/>
  <c r="C698" i="2"/>
  <c r="C699" i="2"/>
  <c r="C700" i="2"/>
  <c r="C701" i="2"/>
  <c r="Z701" i="2" s="1"/>
  <c r="C702" i="2"/>
  <c r="Z702" i="2" s="1"/>
  <c r="C703" i="2"/>
  <c r="Z703" i="2" s="1"/>
  <c r="C704" i="2"/>
  <c r="Z704" i="2" s="1"/>
  <c r="C705" i="2"/>
  <c r="Z705" i="2" s="1"/>
  <c r="C706" i="2"/>
  <c r="Z706" i="2" s="1"/>
  <c r="C707" i="2"/>
  <c r="Z707" i="2" s="1"/>
  <c r="C708" i="2"/>
  <c r="C709" i="2"/>
  <c r="C710" i="2"/>
  <c r="C711" i="2"/>
  <c r="C712" i="2"/>
  <c r="C713" i="2"/>
  <c r="C714" i="2"/>
  <c r="Z714" i="2" s="1"/>
  <c r="C715" i="2"/>
  <c r="Z715" i="2" s="1"/>
  <c r="C716" i="2"/>
  <c r="Z716" i="2" s="1"/>
  <c r="C717" i="2"/>
  <c r="Z717" i="2" s="1"/>
  <c r="C718" i="2"/>
  <c r="Z718" i="2" s="1"/>
  <c r="C719" i="2"/>
  <c r="Z719" i="2" s="1"/>
  <c r="C720" i="2"/>
  <c r="Z720" i="2" s="1"/>
  <c r="C721" i="2"/>
  <c r="Z721" i="2" s="1"/>
  <c r="C722" i="2"/>
  <c r="Z722" i="2" s="1"/>
  <c r="C723" i="2"/>
  <c r="Z723" i="2" s="1"/>
  <c r="C724" i="2"/>
  <c r="Z724" i="2" s="1"/>
  <c r="C725" i="2"/>
  <c r="Z725" i="2" s="1"/>
  <c r="C726" i="2"/>
  <c r="Z726" i="2" s="1"/>
  <c r="C727" i="2"/>
  <c r="Z727" i="2" s="1"/>
  <c r="C728" i="2"/>
  <c r="Z728" i="2" s="1"/>
  <c r="C729" i="2"/>
  <c r="Z729" i="2" s="1"/>
  <c r="C730" i="2"/>
  <c r="Z730" i="2" s="1"/>
  <c r="C731" i="2"/>
  <c r="Z731" i="2" s="1"/>
  <c r="C732" i="2"/>
  <c r="Z732" i="2" s="1"/>
  <c r="C733" i="2"/>
  <c r="Z733" i="2" s="1"/>
  <c r="C734" i="2"/>
  <c r="C735" i="2"/>
  <c r="C736" i="2"/>
  <c r="C737" i="2"/>
  <c r="C738" i="2"/>
  <c r="C739" i="2"/>
  <c r="Z739" i="2" s="1"/>
  <c r="C740" i="2"/>
  <c r="Z740" i="2" s="1"/>
  <c r="C741" i="2"/>
  <c r="Z741" i="2" s="1"/>
  <c r="C742" i="2"/>
  <c r="Z742" i="2" s="1"/>
  <c r="C743" i="2"/>
  <c r="Z743" i="2" s="1"/>
  <c r="C744" i="2"/>
  <c r="C745" i="2"/>
  <c r="C746" i="2"/>
  <c r="C747" i="2"/>
  <c r="C748" i="2"/>
  <c r="C749" i="2"/>
  <c r="C750" i="2"/>
  <c r="Z750" i="2" s="1"/>
  <c r="C751" i="2"/>
  <c r="Z751" i="2" s="1"/>
  <c r="C752" i="2"/>
  <c r="Z752" i="2" s="1"/>
  <c r="C753" i="2"/>
  <c r="Z753" i="2" s="1"/>
  <c r="C754" i="2"/>
  <c r="Z754" i="2" s="1"/>
  <c r="C755" i="2"/>
  <c r="Z755" i="2" s="1"/>
  <c r="C756" i="2"/>
  <c r="Z756" i="2" s="1"/>
  <c r="C757" i="2"/>
  <c r="Z757" i="2" s="1"/>
  <c r="C758" i="2"/>
  <c r="Z758" i="2" s="1"/>
  <c r="C759" i="2"/>
  <c r="C760" i="2"/>
  <c r="Z760" i="2" s="1"/>
  <c r="C761" i="2"/>
  <c r="Z761" i="2" s="1"/>
  <c r="C762" i="2"/>
  <c r="Z762" i="2" s="1"/>
  <c r="C763" i="2"/>
  <c r="Z763" i="2" s="1"/>
  <c r="C764" i="2"/>
  <c r="Z764" i="2" s="1"/>
  <c r="C765" i="2"/>
  <c r="Z765" i="2" s="1"/>
  <c r="C766" i="2"/>
  <c r="Z766" i="2" s="1"/>
  <c r="C767" i="2"/>
  <c r="Z767" i="2" s="1"/>
  <c r="C768" i="2"/>
  <c r="Z768" i="2" s="1"/>
  <c r="C769" i="2"/>
  <c r="Z769" i="2" s="1"/>
  <c r="C770" i="2"/>
  <c r="Z770" i="2" s="1"/>
  <c r="C771" i="2"/>
  <c r="Z771" i="2" s="1"/>
  <c r="C772" i="2"/>
  <c r="Z772" i="2" s="1"/>
  <c r="C773" i="2"/>
  <c r="Z773" i="2" s="1"/>
  <c r="C774" i="2"/>
  <c r="Z774" i="2" s="1"/>
  <c r="C775" i="2"/>
  <c r="Z775" i="2" s="1"/>
  <c r="C776" i="2"/>
  <c r="Z776" i="2" s="1"/>
  <c r="C777" i="2"/>
  <c r="Z777" i="2" s="1"/>
  <c r="C778" i="2"/>
  <c r="Z778" i="2" s="1"/>
  <c r="C779" i="2"/>
  <c r="Z779" i="2" s="1"/>
  <c r="C780" i="2"/>
  <c r="Z780" i="2" s="1"/>
  <c r="C781" i="2"/>
  <c r="Z781" i="2" s="1"/>
  <c r="C782" i="2"/>
  <c r="Z782" i="2" s="1"/>
  <c r="C783" i="2"/>
  <c r="Z783" i="2" s="1"/>
  <c r="C784" i="2"/>
  <c r="C785" i="2"/>
  <c r="C786" i="2"/>
  <c r="C787" i="2"/>
  <c r="C788" i="2"/>
  <c r="C789" i="2"/>
  <c r="Z789" i="2" s="1"/>
  <c r="C790" i="2"/>
  <c r="Z790" i="2" s="1"/>
  <c r="C791" i="2"/>
  <c r="Z791" i="2" s="1"/>
  <c r="C792" i="2"/>
  <c r="Z792" i="2" s="1"/>
  <c r="C793" i="2"/>
  <c r="Z793" i="2" s="1"/>
  <c r="C794" i="2"/>
  <c r="Z794" i="2" s="1"/>
  <c r="C795" i="2"/>
  <c r="Z795" i="2" s="1"/>
  <c r="C796" i="2"/>
  <c r="Z796" i="2" s="1"/>
  <c r="C797" i="2"/>
  <c r="C798" i="2"/>
  <c r="C799" i="2"/>
  <c r="C800" i="2"/>
  <c r="C801" i="2"/>
  <c r="Z801" i="2" s="1"/>
  <c r="C802" i="2"/>
  <c r="Z802" i="2" s="1"/>
  <c r="C803" i="2"/>
  <c r="Z803" i="2" s="1"/>
  <c r="C804" i="2"/>
  <c r="Z804" i="2" s="1"/>
  <c r="C805" i="2"/>
  <c r="Z805" i="2" s="1"/>
  <c r="C806" i="2"/>
  <c r="Z806" i="2" s="1"/>
  <c r="C807" i="2"/>
  <c r="Z807" i="2" s="1"/>
  <c r="C808" i="2"/>
  <c r="C809" i="2"/>
  <c r="C810" i="2"/>
  <c r="C811" i="2"/>
  <c r="C812" i="2"/>
  <c r="Z812" i="2" s="1"/>
  <c r="C813" i="2"/>
  <c r="Z813" i="2" s="1"/>
  <c r="C814" i="2"/>
  <c r="Z814" i="2" s="1"/>
  <c r="C815" i="2"/>
  <c r="Z815" i="2" s="1"/>
  <c r="C816" i="2"/>
  <c r="C817" i="2"/>
  <c r="C818" i="2"/>
  <c r="C819" i="2"/>
  <c r="C820" i="2"/>
  <c r="Z820" i="2" s="1"/>
  <c r="C821" i="2"/>
  <c r="Z821" i="2" s="1"/>
  <c r="C822" i="2"/>
  <c r="Z822" i="2" s="1"/>
  <c r="C823" i="2"/>
  <c r="Z823" i="2" s="1"/>
  <c r="C824" i="2"/>
  <c r="Z824" i="2" s="1"/>
  <c r="C825" i="2"/>
  <c r="Z825" i="2" s="1"/>
  <c r="C826" i="2"/>
  <c r="Z826" i="2" s="1"/>
  <c r="C827" i="2"/>
  <c r="Z827" i="2" s="1"/>
  <c r="C828" i="2"/>
  <c r="Z828" i="2" s="1"/>
  <c r="C829" i="2"/>
  <c r="Z829" i="2" s="1"/>
  <c r="C830" i="2"/>
  <c r="Z830" i="2" s="1"/>
  <c r="C831" i="2"/>
  <c r="Z831" i="2" s="1"/>
  <c r="C832" i="2"/>
  <c r="Z832" i="2" s="1"/>
  <c r="C833" i="2"/>
  <c r="Z833" i="2" s="1"/>
  <c r="C834" i="2"/>
  <c r="Z834" i="2" s="1"/>
  <c r="C835" i="2"/>
  <c r="Z835" i="2" s="1"/>
  <c r="C836" i="2"/>
  <c r="Z836" i="2" s="1"/>
  <c r="C837" i="2"/>
  <c r="Z837" i="2" s="1"/>
  <c r="C838" i="2"/>
  <c r="Z838" i="2" s="1"/>
  <c r="C839" i="2"/>
  <c r="Z839" i="2" s="1"/>
  <c r="C840" i="2"/>
  <c r="Z840" i="2" s="1"/>
  <c r="C841" i="2"/>
  <c r="Z841" i="2" s="1"/>
  <c r="C842" i="2"/>
  <c r="Z842" i="2" s="1"/>
  <c r="C843" i="2"/>
  <c r="C844" i="2"/>
  <c r="Z844" i="2" s="1"/>
  <c r="C845" i="2"/>
  <c r="Z845" i="2" s="1"/>
  <c r="C846" i="2"/>
  <c r="Z846" i="2" s="1"/>
  <c r="C847" i="2"/>
  <c r="C848" i="2"/>
  <c r="Z848" i="2" s="1"/>
  <c r="C849" i="2"/>
  <c r="Z849" i="2" s="1"/>
  <c r="C850" i="2"/>
  <c r="Z850" i="2" s="1"/>
  <c r="C851" i="2"/>
  <c r="Z851" i="2" s="1"/>
  <c r="C852" i="2"/>
  <c r="Z852" i="2" s="1"/>
  <c r="C853" i="2"/>
  <c r="C854" i="2"/>
  <c r="C855" i="2"/>
  <c r="Z855" i="2" s="1"/>
  <c r="C856" i="2"/>
  <c r="Z856" i="2" s="1"/>
  <c r="C857" i="2"/>
  <c r="Z857" i="2" s="1"/>
  <c r="C858" i="2"/>
  <c r="Z858" i="2" s="1"/>
  <c r="C859" i="2"/>
  <c r="Z859" i="2" s="1"/>
  <c r="C860" i="2"/>
  <c r="Z860" i="2" s="1"/>
  <c r="C861" i="2"/>
  <c r="Z861" i="2" s="1"/>
  <c r="C862" i="2"/>
  <c r="Z862" i="2" s="1"/>
  <c r="C863" i="2"/>
  <c r="Z863" i="2" s="1"/>
  <c r="C864" i="2"/>
  <c r="Z864" i="2" s="1"/>
  <c r="C865" i="2"/>
  <c r="Z865" i="2" s="1"/>
  <c r="C866" i="2"/>
  <c r="Z866" i="2" s="1"/>
  <c r="C867" i="2"/>
  <c r="Z867" i="2" s="1"/>
  <c r="C868" i="2"/>
  <c r="Z868" i="2" s="1"/>
  <c r="C869" i="2"/>
  <c r="Z869" i="2" s="1"/>
  <c r="C870" i="2"/>
  <c r="C871" i="2"/>
  <c r="C872" i="2"/>
  <c r="Z872" i="2" s="1"/>
  <c r="C873" i="2"/>
  <c r="Z873" i="2" s="1"/>
  <c r="C874" i="2"/>
  <c r="Z874" i="2" s="1"/>
  <c r="C875" i="2"/>
  <c r="Z875" i="2" s="1"/>
  <c r="C876" i="2"/>
  <c r="Z876" i="2" s="1"/>
  <c r="C877" i="2"/>
  <c r="Z877" i="2" s="1"/>
  <c r="C878" i="2"/>
  <c r="Z878" i="2" s="1"/>
  <c r="C879" i="2"/>
  <c r="Z879" i="2" s="1"/>
  <c r="C880" i="2"/>
  <c r="Z880" i="2" s="1"/>
  <c r="C881" i="2"/>
  <c r="Z881" i="2" s="1"/>
  <c r="C882" i="2"/>
  <c r="Z882" i="2" s="1"/>
  <c r="C883" i="2"/>
  <c r="Z883" i="2" s="1"/>
  <c r="C884" i="2"/>
  <c r="Z884" i="2" s="1"/>
  <c r="C885" i="2"/>
  <c r="Z885" i="2" s="1"/>
  <c r="C886" i="2"/>
  <c r="Z886" i="2" s="1"/>
  <c r="C887" i="2"/>
  <c r="Z887" i="2" s="1"/>
  <c r="C888" i="2"/>
  <c r="Z888" i="2" s="1"/>
  <c r="C889" i="2"/>
  <c r="Z889" i="2" s="1"/>
  <c r="C890" i="2"/>
  <c r="Z890" i="2" s="1"/>
  <c r="C891" i="2"/>
  <c r="Z891" i="2" s="1"/>
  <c r="C892" i="2"/>
  <c r="Z892" i="2" s="1"/>
  <c r="C893" i="2"/>
  <c r="Z893" i="2" s="1"/>
  <c r="C894" i="2"/>
  <c r="Z894" i="2" s="1"/>
  <c r="C895" i="2"/>
  <c r="C896" i="2"/>
  <c r="C897" i="2"/>
  <c r="C898" i="2"/>
  <c r="Z898" i="2" s="1"/>
  <c r="C899" i="2"/>
  <c r="C900" i="2"/>
  <c r="Z900" i="2" s="1"/>
  <c r="C901" i="2"/>
  <c r="C902" i="2"/>
  <c r="C903" i="2"/>
  <c r="Z903" i="2" s="1"/>
  <c r="C904" i="2"/>
  <c r="Z904" i="2" s="1"/>
  <c r="C905" i="2"/>
  <c r="Z905" i="2" s="1"/>
  <c r="C906" i="2"/>
  <c r="C907" i="2"/>
  <c r="Z907" i="2" s="1"/>
  <c r="C908" i="2"/>
  <c r="Z908" i="2" s="1"/>
  <c r="C909" i="2"/>
  <c r="Z909" i="2" s="1"/>
  <c r="C910" i="2"/>
  <c r="Z910" i="2" s="1"/>
  <c r="C911" i="2"/>
  <c r="Z911" i="2" s="1"/>
  <c r="C912" i="2"/>
  <c r="Z912" i="2" s="1"/>
  <c r="C913" i="2"/>
  <c r="Z913" i="2" s="1"/>
  <c r="C914" i="2"/>
  <c r="Z914" i="2" s="1"/>
  <c r="C915" i="2"/>
  <c r="Z915" i="2" s="1"/>
  <c r="C916" i="2"/>
  <c r="Z916" i="2" s="1"/>
  <c r="C917" i="2"/>
  <c r="Z917" i="2" s="1"/>
  <c r="C918" i="2"/>
  <c r="Z918" i="2" s="1"/>
  <c r="C919" i="2"/>
  <c r="Z919" i="2" s="1"/>
  <c r="C920" i="2"/>
  <c r="Z920" i="2" s="1"/>
  <c r="C921" i="2"/>
  <c r="Z921" i="2" s="1"/>
  <c r="C922" i="2"/>
  <c r="C923" i="2"/>
  <c r="C924" i="2"/>
  <c r="C925" i="2"/>
  <c r="Z925" i="2" s="1"/>
  <c r="C926" i="2"/>
  <c r="Z926" i="2" s="1"/>
  <c r="C927" i="2"/>
  <c r="Z927" i="2" s="1"/>
  <c r="C928" i="2"/>
  <c r="Z928" i="2" s="1"/>
  <c r="C929" i="2"/>
  <c r="Z929" i="2" s="1"/>
  <c r="C930" i="2"/>
  <c r="Z930" i="2" s="1"/>
  <c r="C931" i="2"/>
  <c r="Z931" i="2" s="1"/>
  <c r="C932" i="2"/>
  <c r="Z932" i="2" s="1"/>
  <c r="C933" i="2"/>
  <c r="Z933" i="2" s="1"/>
  <c r="C934" i="2"/>
  <c r="Z934" i="2" s="1"/>
  <c r="C935" i="2"/>
  <c r="Z935" i="2" s="1"/>
  <c r="C936" i="2"/>
  <c r="Z936" i="2" s="1"/>
  <c r="C937" i="2"/>
  <c r="Z937" i="2" s="1"/>
  <c r="C938" i="2"/>
  <c r="Z938" i="2" s="1"/>
  <c r="C939" i="2"/>
  <c r="Z939" i="2" s="1"/>
  <c r="C940" i="2"/>
  <c r="Z940" i="2" s="1"/>
  <c r="C941" i="2"/>
  <c r="Z941" i="2" s="1"/>
  <c r="C942" i="2"/>
  <c r="Z942" i="2" s="1"/>
  <c r="C943" i="2"/>
  <c r="Z943" i="2" s="1"/>
  <c r="C944" i="2"/>
  <c r="Z944" i="2" s="1"/>
  <c r="C945" i="2"/>
  <c r="Z945" i="2" s="1"/>
  <c r="C946" i="2"/>
  <c r="Z946" i="2" s="1"/>
  <c r="C947" i="2"/>
  <c r="Z947" i="2" s="1"/>
  <c r="C948" i="2"/>
  <c r="Z948" i="2" s="1"/>
  <c r="C949" i="2"/>
  <c r="Z949" i="2" s="1"/>
  <c r="C950" i="2"/>
  <c r="Z950" i="2" s="1"/>
  <c r="C951" i="2"/>
  <c r="Z951" i="2" s="1"/>
  <c r="C952" i="2"/>
  <c r="Z952" i="2" s="1"/>
  <c r="C953" i="2"/>
  <c r="Z953" i="2" s="1"/>
  <c r="C954" i="2"/>
  <c r="Z954" i="2" s="1"/>
  <c r="C955" i="2"/>
  <c r="Z955" i="2" s="1"/>
  <c r="C956" i="2"/>
  <c r="Z956" i="2" s="1"/>
  <c r="C957" i="2"/>
  <c r="C958" i="2"/>
  <c r="Z958" i="2" s="1"/>
  <c r="C959" i="2"/>
  <c r="Z959" i="2" s="1"/>
  <c r="C960" i="2"/>
  <c r="Z960" i="2" s="1"/>
  <c r="C961" i="2"/>
  <c r="Z961" i="2" s="1"/>
  <c r="C962" i="2"/>
  <c r="Z962" i="2" s="1"/>
  <c r="C963" i="2"/>
  <c r="Z963" i="2" s="1"/>
  <c r="C964" i="2"/>
  <c r="Z964" i="2" s="1"/>
  <c r="C965" i="2"/>
  <c r="Z965" i="2" s="1"/>
  <c r="C966" i="2"/>
  <c r="Z966" i="2" s="1"/>
  <c r="C967" i="2"/>
  <c r="Z967" i="2" s="1"/>
  <c r="C968" i="2"/>
  <c r="Z968" i="2" s="1"/>
  <c r="C969" i="2"/>
  <c r="Z969" i="2" s="1"/>
  <c r="C970" i="2"/>
  <c r="Z970" i="2" s="1"/>
  <c r="C971" i="2"/>
  <c r="Z971" i="2" s="1"/>
  <c r="C972" i="2"/>
  <c r="Z972" i="2" s="1"/>
  <c r="C973" i="2"/>
  <c r="Z973" i="2" s="1"/>
  <c r="C974" i="2"/>
  <c r="Z974" i="2" s="1"/>
  <c r="C975" i="2"/>
  <c r="Z975" i="2" s="1"/>
  <c r="C976" i="2"/>
  <c r="Z976" i="2" s="1"/>
  <c r="C977" i="2"/>
  <c r="Z977" i="2" s="1"/>
  <c r="C978" i="2"/>
  <c r="Z978" i="2" s="1"/>
  <c r="C979" i="2"/>
  <c r="Z979" i="2" s="1"/>
  <c r="C980" i="2"/>
  <c r="Z980" i="2" s="1"/>
  <c r="C981" i="2"/>
  <c r="Z981" i="2" s="1"/>
  <c r="C982" i="2"/>
  <c r="Z982" i="2" s="1"/>
  <c r="C983" i="2"/>
  <c r="C984" i="2"/>
  <c r="Z984" i="2" s="1"/>
  <c r="C985" i="2"/>
  <c r="Z985" i="2" s="1"/>
  <c r="C986" i="2"/>
  <c r="Z986" i="2" s="1"/>
  <c r="C987" i="2"/>
  <c r="Z987" i="2" s="1"/>
  <c r="C988" i="2"/>
  <c r="Z988" i="2" s="1"/>
  <c r="C989" i="2"/>
  <c r="Z989" i="2" s="1"/>
  <c r="C990" i="2"/>
  <c r="C991" i="2"/>
  <c r="C992" i="2"/>
  <c r="C993" i="2"/>
  <c r="C994" i="2"/>
  <c r="Z994" i="2" s="1"/>
  <c r="C995" i="2"/>
  <c r="Z995" i="2" s="1"/>
  <c r="C996" i="2"/>
  <c r="Z996" i="2" s="1"/>
  <c r="C997" i="2"/>
  <c r="Z997" i="2" s="1"/>
  <c r="C998" i="2"/>
  <c r="Z998" i="2" s="1"/>
  <c r="C999" i="2"/>
  <c r="Z999" i="2" s="1"/>
  <c r="C1000" i="2"/>
  <c r="Z1000" i="2" s="1"/>
  <c r="C1001" i="2"/>
  <c r="Z1001" i="2" s="1"/>
  <c r="C1002" i="2"/>
  <c r="Z1002" i="2" s="1"/>
  <c r="C1003" i="2"/>
  <c r="Z1003" i="2" s="1"/>
  <c r="C1004" i="2"/>
  <c r="C1005" i="2"/>
  <c r="C1006" i="2"/>
  <c r="C1007" i="2"/>
  <c r="C1008" i="2"/>
  <c r="Z1008" i="2" s="1"/>
  <c r="C1009" i="2"/>
  <c r="Z1009" i="2" s="1"/>
  <c r="C1010" i="2"/>
  <c r="Z1010" i="2" s="1"/>
  <c r="C1011" i="2"/>
  <c r="C1012" i="2"/>
  <c r="C1013" i="2"/>
  <c r="C1014" i="2"/>
  <c r="C1015" i="2"/>
  <c r="C1016" i="2"/>
  <c r="C1017" i="2"/>
  <c r="C1018" i="2"/>
  <c r="C1019" i="2"/>
  <c r="Z1019" i="2" s="1"/>
  <c r="C1020" i="2"/>
  <c r="Z1020" i="2" s="1"/>
  <c r="C1021" i="2"/>
  <c r="Z1021" i="2" s="1"/>
  <c r="C1022" i="2"/>
  <c r="Z1022" i="2" s="1"/>
  <c r="C1023" i="2"/>
  <c r="Z1023" i="2" s="1"/>
  <c r="C1024" i="2"/>
  <c r="Z1024" i="2" s="1"/>
  <c r="C1025" i="2"/>
  <c r="Z1025" i="2" s="1"/>
  <c r="C1026" i="2"/>
  <c r="Z1026" i="2" s="1"/>
  <c r="C1027" i="2"/>
  <c r="Z1027" i="2" s="1"/>
  <c r="C1028" i="2"/>
  <c r="Z1028" i="2" s="1"/>
  <c r="C1029" i="2"/>
  <c r="Z1029" i="2" s="1"/>
  <c r="C1030" i="2"/>
  <c r="Z1030" i="2" s="1"/>
  <c r="C1031" i="2"/>
  <c r="Z1031" i="2" s="1"/>
  <c r="C1032" i="2"/>
  <c r="Z1032" i="2" s="1"/>
  <c r="C1033" i="2"/>
  <c r="Z1033" i="2" s="1"/>
  <c r="C1034" i="2"/>
  <c r="Z1034" i="2" s="1"/>
  <c r="C1035" i="2"/>
  <c r="Z1035" i="2" s="1"/>
  <c r="C1036" i="2"/>
  <c r="Z1036" i="2" s="1"/>
  <c r="C1037" i="2"/>
  <c r="Z1037" i="2" s="1"/>
  <c r="C1038" i="2"/>
  <c r="Z1038" i="2" s="1"/>
  <c r="C1039" i="2"/>
  <c r="Z1039" i="2" s="1"/>
  <c r="C1040" i="2"/>
  <c r="Z1040" i="2" s="1"/>
  <c r="C1041" i="2"/>
  <c r="Z1041" i="2" s="1"/>
  <c r="C1042" i="2"/>
  <c r="Z1042" i="2" s="1"/>
  <c r="C1043" i="2"/>
  <c r="Z1043" i="2" s="1"/>
  <c r="C1044" i="2"/>
  <c r="Z1044" i="2" s="1"/>
  <c r="C1045" i="2"/>
  <c r="Z1045" i="2" s="1"/>
  <c r="C1046" i="2"/>
  <c r="Z1046" i="2" s="1"/>
  <c r="C1047" i="2"/>
  <c r="Z1047" i="2" s="1"/>
  <c r="C1048" i="2"/>
  <c r="Z1048" i="2" s="1"/>
  <c r="C1049" i="2"/>
  <c r="Z1049" i="2" s="1"/>
  <c r="C1050" i="2"/>
  <c r="Z1050" i="2" s="1"/>
  <c r="C1051" i="2"/>
  <c r="C1052" i="2"/>
  <c r="Z1052" i="2" s="1"/>
  <c r="C1053" i="2"/>
  <c r="Z1053" i="2" s="1"/>
  <c r="C1054" i="2"/>
  <c r="Z1054" i="2" s="1"/>
  <c r="C1055" i="2"/>
  <c r="Z1055" i="2" s="1"/>
  <c r="C1056" i="2"/>
  <c r="Z1056" i="2" s="1"/>
  <c r="C1057" i="2"/>
  <c r="Z1057" i="2" s="1"/>
  <c r="C1058" i="2"/>
  <c r="Z1058" i="2" s="1"/>
  <c r="C1059" i="2"/>
  <c r="Z1059" i="2" s="1"/>
  <c r="C1060" i="2"/>
  <c r="Z1060" i="2" s="1"/>
  <c r="C1061" i="2"/>
  <c r="C1062" i="2"/>
  <c r="Z1062" i="2" s="1"/>
  <c r="C1063" i="2"/>
  <c r="Z1063" i="2" s="1"/>
  <c r="C1064" i="2"/>
  <c r="Z1064" i="2" s="1"/>
  <c r="C1065" i="2"/>
  <c r="Z1065" i="2" s="1"/>
  <c r="C1066" i="2"/>
  <c r="Z1066" i="2" s="1"/>
  <c r="C1067" i="2"/>
  <c r="Z1067" i="2" s="1"/>
  <c r="C1068" i="2"/>
  <c r="Z1068" i="2" s="1"/>
  <c r="C1069" i="2"/>
  <c r="Z1069" i="2" s="1"/>
  <c r="C1070" i="2"/>
  <c r="Z1070" i="2" s="1"/>
  <c r="C1071" i="2"/>
  <c r="Z1071" i="2" s="1"/>
  <c r="C1072" i="2"/>
  <c r="Z1072" i="2" s="1"/>
  <c r="C1073" i="2"/>
  <c r="Z1073" i="2" s="1"/>
  <c r="C1074" i="2"/>
  <c r="Z1074" i="2" s="1"/>
  <c r="C1075" i="2"/>
  <c r="Z1075" i="2" s="1"/>
  <c r="C1076" i="2"/>
  <c r="Z1076" i="2" s="1"/>
  <c r="C1077" i="2"/>
  <c r="Z1077" i="2" s="1"/>
  <c r="C1078" i="2"/>
  <c r="Z1078" i="2" s="1"/>
  <c r="C1079" i="2"/>
  <c r="Z1079" i="2" s="1"/>
  <c r="C1080" i="2"/>
  <c r="Z1080" i="2" s="1"/>
  <c r="C1081" i="2"/>
  <c r="Z1081" i="2" s="1"/>
  <c r="C1082" i="2"/>
  <c r="Z1082" i="2" s="1"/>
  <c r="C1083" i="2"/>
  <c r="Z1083" i="2" s="1"/>
  <c r="C1084" i="2"/>
  <c r="Z1084" i="2" s="1"/>
  <c r="C1085" i="2"/>
  <c r="Z1085" i="2" s="1"/>
  <c r="C1086" i="2"/>
  <c r="Z1086" i="2" s="1"/>
  <c r="C1087" i="2"/>
  <c r="Z1087" i="2" s="1"/>
  <c r="C1088" i="2"/>
  <c r="Z1088" i="2" s="1"/>
  <c r="C1089" i="2"/>
  <c r="Z1089" i="2" s="1"/>
  <c r="C1090" i="2"/>
  <c r="Z1090" i="2" s="1"/>
  <c r="C1091" i="2"/>
  <c r="Z1091" i="2" s="1"/>
  <c r="C1092" i="2"/>
  <c r="Z1092" i="2" s="1"/>
  <c r="C1093" i="2"/>
  <c r="Z1093" i="2" s="1"/>
  <c r="C1094" i="2"/>
  <c r="C1095" i="2"/>
  <c r="Z1095" i="2" s="1"/>
  <c r="C1096" i="2"/>
  <c r="Z1096" i="2" s="1"/>
  <c r="C1097" i="2"/>
  <c r="Z1097" i="2" s="1"/>
  <c r="C1098" i="2"/>
  <c r="Z1098" i="2" s="1"/>
  <c r="C1099" i="2"/>
  <c r="Z1099" i="2" s="1"/>
  <c r="C1100" i="2"/>
  <c r="Z1100" i="2" s="1"/>
  <c r="C1101" i="2"/>
  <c r="Z1101" i="2" s="1"/>
  <c r="C1102" i="2"/>
  <c r="C1103" i="2"/>
  <c r="C1104" i="2"/>
  <c r="Z1104" i="2" s="1"/>
  <c r="C1105" i="2"/>
  <c r="Z1105" i="2" s="1"/>
  <c r="C1106" i="2"/>
  <c r="C1107" i="2"/>
  <c r="C1108" i="2"/>
  <c r="C1109" i="2"/>
  <c r="C1110" i="2"/>
  <c r="Z1110" i="2" s="1"/>
  <c r="C1111" i="2"/>
  <c r="C1112" i="2"/>
  <c r="C1113" i="2"/>
  <c r="C1114" i="2"/>
  <c r="C1115" i="2"/>
  <c r="C1116" i="2"/>
  <c r="Z1116" i="2" s="1"/>
  <c r="C1117" i="2"/>
  <c r="Z1117" i="2" s="1"/>
  <c r="C1118" i="2"/>
  <c r="Z1118" i="2" s="1"/>
  <c r="C1119" i="2"/>
  <c r="Z1119" i="2" s="1"/>
  <c r="C1120" i="2"/>
  <c r="Z1120" i="2" s="1"/>
  <c r="C1121" i="2"/>
  <c r="Z1121" i="2" s="1"/>
  <c r="C1122" i="2"/>
  <c r="Z1122" i="2" s="1"/>
  <c r="C1123" i="2"/>
  <c r="Z1123" i="2" s="1"/>
  <c r="C1124" i="2"/>
  <c r="Z1124" i="2" s="1"/>
  <c r="C1125" i="2"/>
  <c r="Z1125" i="2" s="1"/>
  <c r="C1126" i="2"/>
  <c r="Z1126" i="2" s="1"/>
  <c r="C1127" i="2"/>
  <c r="Z1127" i="2" s="1"/>
  <c r="C1128" i="2"/>
  <c r="Z1128" i="2" s="1"/>
  <c r="C1129" i="2"/>
  <c r="Z1129" i="2" s="1"/>
  <c r="C1130" i="2"/>
  <c r="Z1130" i="2" s="1"/>
  <c r="C1131" i="2"/>
  <c r="Z1131" i="2" s="1"/>
  <c r="C1132" i="2"/>
  <c r="Z1132" i="2" s="1"/>
  <c r="C1133" i="2"/>
  <c r="Z1133" i="2" s="1"/>
  <c r="C1134" i="2"/>
  <c r="Z1134" i="2" s="1"/>
  <c r="C1135" i="2"/>
  <c r="C1136" i="2"/>
  <c r="C1137" i="2"/>
  <c r="C1138" i="2"/>
  <c r="C1139" i="2"/>
  <c r="C1140" i="2"/>
  <c r="Z1140" i="2" s="1"/>
  <c r="C1141" i="2"/>
  <c r="C1142" i="2"/>
  <c r="Z1142" i="2" s="1"/>
  <c r="C1143" i="2"/>
  <c r="C1144" i="2"/>
  <c r="C1145" i="2"/>
  <c r="Z1145" i="2" s="1"/>
  <c r="C1146" i="2"/>
  <c r="Z1146" i="2" s="1"/>
  <c r="C1147" i="2"/>
  <c r="Z1147" i="2" s="1"/>
  <c r="C1148" i="2"/>
  <c r="Z1148" i="2" s="1"/>
  <c r="C1149" i="2"/>
  <c r="C1150" i="2"/>
  <c r="C1151" i="2"/>
  <c r="C1152" i="2"/>
  <c r="Z1152" i="2" s="1"/>
  <c r="C1153" i="2"/>
  <c r="Z1153" i="2" s="1"/>
  <c r="C1154" i="2"/>
  <c r="Z1154" i="2" s="1"/>
  <c r="C1155" i="2"/>
  <c r="Z1155" i="2" s="1"/>
  <c r="C1156" i="2"/>
  <c r="Z1156" i="2" s="1"/>
  <c r="C1157" i="2"/>
  <c r="Z1157" i="2" s="1"/>
  <c r="C1158" i="2"/>
  <c r="Z1158" i="2" s="1"/>
  <c r="C1159" i="2"/>
  <c r="Z1159" i="2" s="1"/>
  <c r="C1160" i="2"/>
  <c r="Z1160" i="2" s="1"/>
  <c r="C1161" i="2"/>
  <c r="Z1161" i="2" s="1"/>
  <c r="C1162" i="2"/>
  <c r="Z1162" i="2" s="1"/>
  <c r="C1163" i="2"/>
  <c r="Z1163" i="2" s="1"/>
  <c r="C1164" i="2"/>
  <c r="Z1164" i="2" s="1"/>
  <c r="C1165" i="2"/>
  <c r="Z1165" i="2" s="1"/>
  <c r="C1166" i="2"/>
  <c r="Z1166" i="2" s="1"/>
  <c r="C1167" i="2"/>
  <c r="Z1167" i="2" s="1"/>
  <c r="C1168" i="2"/>
  <c r="Z1168" i="2" s="1"/>
  <c r="C1169" i="2"/>
  <c r="Z1169" i="2" s="1"/>
  <c r="C1170" i="2"/>
  <c r="Z1170" i="2" s="1"/>
  <c r="C1171" i="2"/>
  <c r="Z1171" i="2" s="1"/>
  <c r="C1172" i="2"/>
  <c r="Z1172" i="2" s="1"/>
  <c r="C1173" i="2"/>
  <c r="Z1173" i="2" s="1"/>
  <c r="C1174" i="2"/>
  <c r="Z1174" i="2" s="1"/>
  <c r="C1175" i="2"/>
  <c r="Z1175" i="2" s="1"/>
  <c r="C1176" i="2"/>
  <c r="Z1176" i="2" s="1"/>
  <c r="C1177" i="2"/>
  <c r="Z1177" i="2" s="1"/>
  <c r="C1178" i="2"/>
  <c r="Z1178" i="2" s="1"/>
  <c r="C1179" i="2"/>
  <c r="Z1179" i="2" s="1"/>
  <c r="C1180" i="2"/>
  <c r="Z1180" i="2" s="1"/>
  <c r="C1181" i="2"/>
  <c r="Z1181" i="2" s="1"/>
  <c r="C1182" i="2"/>
  <c r="C1183" i="2"/>
  <c r="C1184" i="2"/>
  <c r="C1185" i="2"/>
  <c r="Z1185" i="2" s="1"/>
  <c r="C1186" i="2"/>
  <c r="Z1186" i="2" s="1"/>
  <c r="C1187" i="2"/>
  <c r="Z1187" i="2" s="1"/>
  <c r="C1188" i="2"/>
  <c r="Z1188" i="2" s="1"/>
  <c r="C1189" i="2"/>
  <c r="Z1189" i="2" s="1"/>
  <c r="C1190" i="2"/>
  <c r="Z1190" i="2" s="1"/>
  <c r="C1191" i="2"/>
  <c r="Z1191" i="2" s="1"/>
  <c r="C1192" i="2"/>
  <c r="Z1192" i="2" s="1"/>
  <c r="C1193" i="2"/>
  <c r="C1194" i="2"/>
  <c r="Z1194" i="2" s="1"/>
  <c r="C1195" i="2"/>
  <c r="Z1195" i="2" s="1"/>
  <c r="C1196" i="2"/>
  <c r="Z1196" i="2" s="1"/>
  <c r="C1197" i="2"/>
  <c r="Z1197" i="2" s="1"/>
  <c r="C1198" i="2"/>
  <c r="Z1198" i="2" s="1"/>
  <c r="C1199" i="2"/>
  <c r="Z1199" i="2" s="1"/>
  <c r="C1200" i="2"/>
  <c r="Z1200" i="2" s="1"/>
  <c r="C1201" i="2"/>
  <c r="Z1201" i="2" s="1"/>
  <c r="C1202" i="2"/>
  <c r="C1203" i="2"/>
  <c r="C1204" i="2"/>
  <c r="C1205" i="2"/>
  <c r="C1206" i="2"/>
  <c r="C1207" i="2"/>
  <c r="C1208" i="2"/>
  <c r="C1209" i="2"/>
  <c r="Z1209" i="2" s="1"/>
  <c r="C1210" i="2"/>
  <c r="Z1210" i="2" s="1"/>
  <c r="C1211" i="2"/>
  <c r="Z1211" i="2" s="1"/>
  <c r="C1212" i="2"/>
  <c r="C1213" i="2"/>
  <c r="C1214" i="2"/>
  <c r="C1215" i="2"/>
  <c r="C1216" i="2"/>
  <c r="C1217" i="2"/>
  <c r="C1218" i="2"/>
  <c r="C1219" i="2"/>
  <c r="Z1219" i="2" s="1"/>
  <c r="C1220" i="2"/>
  <c r="Z1220" i="2" s="1"/>
  <c r="C1221" i="2"/>
  <c r="Z1221" i="2" s="1"/>
  <c r="C1222" i="2"/>
  <c r="Z1222" i="2" s="1"/>
  <c r="C1223" i="2"/>
  <c r="Z1223" i="2" s="1"/>
  <c r="C1224" i="2"/>
  <c r="Z1224" i="2" s="1"/>
  <c r="C1225" i="2"/>
  <c r="Z1225" i="2" s="1"/>
  <c r="C1226" i="2"/>
  <c r="Z1226" i="2" s="1"/>
  <c r="C1227" i="2"/>
  <c r="Z1227" i="2" s="1"/>
  <c r="C1228" i="2"/>
  <c r="Z1228" i="2" s="1"/>
  <c r="C1229" i="2"/>
  <c r="Z1229" i="2" s="1"/>
  <c r="C1230" i="2"/>
  <c r="Z1230" i="2" s="1"/>
  <c r="C1231" i="2"/>
  <c r="Z1231" i="2" s="1"/>
  <c r="C1232" i="2"/>
  <c r="Z1232" i="2" s="1"/>
  <c r="C1233" i="2"/>
  <c r="Z1233" i="2" s="1"/>
  <c r="C1234" i="2"/>
  <c r="Z1234" i="2" s="1"/>
  <c r="C1235" i="2"/>
  <c r="Z1235" i="2" s="1"/>
  <c r="C1236" i="2"/>
  <c r="Z1236" i="2" s="1"/>
  <c r="C1237" i="2"/>
  <c r="Z1237" i="2" s="1"/>
  <c r="C1238" i="2"/>
  <c r="Z1238" i="2" s="1"/>
  <c r="C1239" i="2"/>
  <c r="Z1239" i="2" s="1"/>
  <c r="C1240" i="2"/>
  <c r="Z1240" i="2" s="1"/>
  <c r="C1241" i="2"/>
  <c r="Z1241" i="2" s="1"/>
  <c r="C1242" i="2"/>
  <c r="Z1242" i="2" s="1"/>
  <c r="C1243" i="2"/>
  <c r="Z1243" i="2" s="1"/>
  <c r="C1244" i="2"/>
  <c r="Z1244" i="2" s="1"/>
  <c r="C1245" i="2"/>
  <c r="C1246" i="2"/>
  <c r="Z1246" i="2" s="1"/>
  <c r="C1247" i="2"/>
  <c r="Z1247" i="2" s="1"/>
  <c r="C1248" i="2"/>
  <c r="Z1248" i="2" s="1"/>
  <c r="C1249" i="2"/>
  <c r="Z1249" i="2" s="1"/>
  <c r="C1250" i="2"/>
  <c r="C1251" i="2"/>
  <c r="C1252" i="2"/>
  <c r="C1253" i="2"/>
  <c r="Z1253" i="2" s="1"/>
  <c r="C1254" i="2"/>
  <c r="Z1254" i="2" s="1"/>
  <c r="C1255" i="2"/>
  <c r="Z1255" i="2" s="1"/>
  <c r="C1256" i="2"/>
  <c r="Z1256" i="2" s="1"/>
  <c r="C1257" i="2"/>
  <c r="Z1257" i="2" s="1"/>
  <c r="C1258" i="2"/>
  <c r="Z1258" i="2" s="1"/>
  <c r="C1259" i="2"/>
  <c r="Z1259" i="2" s="1"/>
  <c r="C1260" i="2"/>
  <c r="Z1260" i="2" s="1"/>
  <c r="C1261" i="2"/>
  <c r="Z1261" i="2" s="1"/>
  <c r="C1262" i="2"/>
  <c r="Z1262" i="2" s="1"/>
  <c r="C1263" i="2"/>
  <c r="Z1263" i="2" s="1"/>
  <c r="C1264" i="2"/>
  <c r="Z1264" i="2" s="1"/>
  <c r="C1265" i="2"/>
  <c r="Z1265" i="2" s="1"/>
  <c r="C1266" i="2"/>
  <c r="Z1266" i="2" s="1"/>
  <c r="C1267" i="2"/>
  <c r="Z1267" i="2" s="1"/>
  <c r="C1268" i="2"/>
  <c r="Z1268" i="2" s="1"/>
  <c r="C1269" i="2"/>
  <c r="Z1269" i="2" s="1"/>
  <c r="C1270" i="2"/>
  <c r="Z1270" i="2" s="1"/>
  <c r="C1271" i="2"/>
  <c r="Z1271" i="2" s="1"/>
  <c r="C1272" i="2"/>
  <c r="C1273" i="2"/>
  <c r="C1274" i="2"/>
  <c r="C1275" i="2"/>
  <c r="C1276" i="2"/>
  <c r="Z1276" i="2" s="1"/>
  <c r="C1277" i="2"/>
  <c r="Z1277" i="2" s="1"/>
  <c r="C1278" i="2"/>
  <c r="Z1278" i="2" s="1"/>
  <c r="C1279" i="2"/>
  <c r="Z1279" i="2" s="1"/>
  <c r="C1280" i="2"/>
  <c r="Z1280" i="2" s="1"/>
  <c r="C1281" i="2"/>
  <c r="Z1281" i="2" s="1"/>
  <c r="C1282" i="2"/>
  <c r="Z1282" i="2" s="1"/>
  <c r="C1283" i="2"/>
  <c r="Z1283" i="2" s="1"/>
  <c r="C1284" i="2"/>
  <c r="Z1284" i="2" s="1"/>
  <c r="C1285" i="2"/>
  <c r="Z1285" i="2" s="1"/>
  <c r="C1286" i="2"/>
  <c r="Z1286" i="2" s="1"/>
  <c r="C1287" i="2"/>
  <c r="Z1287" i="2" s="1"/>
  <c r="C1288" i="2"/>
  <c r="Z1288" i="2" s="1"/>
  <c r="C1289" i="2"/>
  <c r="Z1289" i="2" s="1"/>
  <c r="C1290" i="2"/>
  <c r="Z1290" i="2" s="1"/>
  <c r="C1291" i="2"/>
  <c r="Z1291" i="2" s="1"/>
  <c r="C1292" i="2"/>
  <c r="Z1292" i="2" s="1"/>
  <c r="C1293" i="2"/>
  <c r="Z1293" i="2" s="1"/>
  <c r="C1294" i="2"/>
  <c r="Z1294" i="2" s="1"/>
  <c r="C1295" i="2"/>
  <c r="Z1295" i="2" s="1"/>
  <c r="C1296" i="2"/>
  <c r="Z1296" i="2" s="1"/>
  <c r="C1297" i="2"/>
  <c r="Z1297" i="2" s="1"/>
  <c r="C1298" i="2"/>
  <c r="Z1298" i="2" s="1"/>
  <c r="C1299" i="2"/>
  <c r="Z1299" i="2" s="1"/>
  <c r="C1300" i="2"/>
  <c r="Z1300" i="2" s="1"/>
  <c r="C1301" i="2"/>
  <c r="Z1301" i="2" s="1"/>
  <c r="C1302" i="2"/>
  <c r="Z1302" i="2" s="1"/>
  <c r="C1303" i="2"/>
  <c r="Z1303" i="2" s="1"/>
  <c r="C1304" i="2"/>
  <c r="Z1304" i="2" s="1"/>
  <c r="C1305" i="2"/>
  <c r="C1306" i="2"/>
  <c r="C1307" i="2"/>
  <c r="C1308" i="2"/>
  <c r="Z1308" i="2" s="1"/>
  <c r="C1309" i="2"/>
  <c r="Z1309" i="2" s="1"/>
  <c r="C1310" i="2"/>
  <c r="C1311" i="2"/>
  <c r="Z1311" i="2" s="1"/>
  <c r="C1312" i="2"/>
  <c r="C1313" i="2"/>
  <c r="Z1313" i="2" s="1"/>
  <c r="C1314" i="2"/>
  <c r="V1314" i="2" s="1"/>
  <c r="C1315" i="2"/>
  <c r="C1316" i="2"/>
  <c r="Z1316" i="2" s="1"/>
  <c r="C1317" i="2"/>
  <c r="Z1317" i="2" s="1"/>
  <c r="C1318" i="2"/>
  <c r="C1319" i="2"/>
  <c r="Z1319" i="2" s="1"/>
  <c r="C1320" i="2"/>
  <c r="Z1320" i="2" s="1"/>
  <c r="C1321" i="2"/>
  <c r="Z1321" i="2" s="1"/>
  <c r="C1322" i="2"/>
  <c r="C1323" i="2"/>
  <c r="Z1323" i="2" s="1"/>
  <c r="C1324" i="2"/>
  <c r="Z1324" i="2" s="1"/>
  <c r="C1325" i="2"/>
  <c r="C1326" i="2"/>
  <c r="C1327" i="2"/>
  <c r="C1328" i="2"/>
  <c r="C1329" i="2"/>
  <c r="C1330" i="2"/>
  <c r="Z1330" i="2" s="1"/>
  <c r="C1331" i="2"/>
  <c r="Z1331" i="2" s="1"/>
  <c r="C1332" i="2"/>
  <c r="Z1332" i="2" s="1"/>
  <c r="C1333" i="2"/>
  <c r="Z1333" i="2" s="1"/>
  <c r="C1334" i="2"/>
  <c r="Z1334" i="2" s="1"/>
  <c r="C1335" i="2"/>
  <c r="Z1335" i="2" s="1"/>
  <c r="C1336" i="2"/>
  <c r="Z1336" i="2" s="1"/>
  <c r="C1337" i="2"/>
  <c r="Z1337" i="2" s="1"/>
  <c r="C1338" i="2"/>
  <c r="Z1338" i="2" s="1"/>
  <c r="C1339" i="2"/>
  <c r="Z1339" i="2" s="1"/>
  <c r="C1340" i="2"/>
  <c r="Z1340" i="2" s="1"/>
  <c r="C1341" i="2"/>
  <c r="Z1341" i="2" s="1"/>
  <c r="C1342" i="2"/>
  <c r="Z1342" i="2" s="1"/>
  <c r="C1343" i="2"/>
  <c r="Z1343" i="2" s="1"/>
  <c r="C1344" i="2"/>
  <c r="Z1344" i="2" s="1"/>
  <c r="C1345" i="2"/>
  <c r="Z1345" i="2" s="1"/>
  <c r="C1346" i="2"/>
  <c r="Z1346" i="2" s="1"/>
  <c r="C1347" i="2"/>
  <c r="Z1347" i="2" s="1"/>
  <c r="C1348" i="2"/>
  <c r="Z1348" i="2" s="1"/>
  <c r="C1349" i="2"/>
  <c r="Z1349" i="2" s="1"/>
  <c r="C1350" i="2"/>
  <c r="Z1350" i="2" s="1"/>
  <c r="C1351" i="2"/>
  <c r="Z1351" i="2" s="1"/>
  <c r="C1352" i="2"/>
  <c r="Z1352" i="2" s="1"/>
  <c r="C1353" i="2"/>
  <c r="C1354" i="2"/>
  <c r="C1355" i="2"/>
  <c r="C1356" i="2"/>
  <c r="Z1356" i="2" s="1"/>
  <c r="C1357" i="2"/>
  <c r="Z1357" i="2" s="1"/>
  <c r="C1358" i="2"/>
  <c r="Z1358" i="2" s="1"/>
  <c r="C1359" i="2"/>
  <c r="Z1359" i="2" s="1"/>
  <c r="C1360" i="2"/>
  <c r="Z1360" i="2" s="1"/>
  <c r="C1361" i="2"/>
  <c r="Z1361" i="2" s="1"/>
  <c r="C1362" i="2"/>
  <c r="Z1362" i="2" s="1"/>
  <c r="C1363" i="2"/>
  <c r="Z1363" i="2" s="1"/>
  <c r="C1364" i="2"/>
  <c r="Z1364" i="2" s="1"/>
  <c r="C1365" i="2"/>
  <c r="Z1365" i="2" s="1"/>
  <c r="C1366" i="2"/>
  <c r="Z1366" i="2" s="1"/>
  <c r="C1367" i="2"/>
  <c r="Z1367" i="2" s="1"/>
  <c r="C1368" i="2"/>
  <c r="Z1368" i="2" s="1"/>
  <c r="C1369" i="2"/>
  <c r="Z1369" i="2" s="1"/>
  <c r="C1370" i="2"/>
  <c r="Z1370" i="2" s="1"/>
  <c r="C1371" i="2"/>
  <c r="Z1371" i="2" s="1"/>
  <c r="C1372" i="2"/>
  <c r="Z1372" i="2" s="1"/>
  <c r="C1373" i="2"/>
  <c r="Z1373" i="2" s="1"/>
  <c r="C1374" i="2"/>
  <c r="Z1374" i="2" s="1"/>
  <c r="C1375" i="2"/>
  <c r="Z1375" i="2" s="1"/>
  <c r="C1376" i="2"/>
  <c r="Z1376" i="2" s="1"/>
  <c r="C1377" i="2"/>
  <c r="Z1377" i="2" s="1"/>
  <c r="C1378" i="2"/>
  <c r="Z1378" i="2" s="1"/>
  <c r="C1379" i="2"/>
  <c r="Z1379" i="2" s="1"/>
  <c r="C1380" i="2"/>
  <c r="Z1380" i="2" s="1"/>
  <c r="C1381" i="2"/>
  <c r="Z1381" i="2" s="1"/>
  <c r="C1382" i="2"/>
  <c r="Z1382" i="2" s="1"/>
  <c r="C1383" i="2"/>
  <c r="C1384" i="2"/>
  <c r="C1385" i="2"/>
  <c r="C1386" i="2"/>
  <c r="C1387" i="2"/>
  <c r="C1388" i="2"/>
  <c r="C1389" i="2"/>
  <c r="C1390" i="2"/>
  <c r="Z1390" i="2" s="1"/>
  <c r="C1391" i="2"/>
  <c r="Z1391" i="2" s="1"/>
  <c r="C1392" i="2"/>
  <c r="Z1392" i="2" s="1"/>
  <c r="C1393" i="2"/>
  <c r="Z1393" i="2" s="1"/>
  <c r="C1394" i="2"/>
  <c r="Z1394" i="2" s="1"/>
  <c r="C1395" i="2"/>
  <c r="Z1395" i="2" s="1"/>
  <c r="C1396" i="2"/>
  <c r="Z1396" i="2" s="1"/>
  <c r="C1397" i="2"/>
  <c r="Z1397" i="2" s="1"/>
  <c r="C1398" i="2"/>
  <c r="Z1398" i="2" s="1"/>
  <c r="C1399" i="2"/>
  <c r="C1400" i="2"/>
  <c r="Z1400" i="2" s="1"/>
  <c r="C1401" i="2"/>
  <c r="Z1401" i="2" s="1"/>
  <c r="C1402" i="2"/>
  <c r="Z1402" i="2" s="1"/>
  <c r="C1403" i="2"/>
  <c r="Z1403" i="2" s="1"/>
  <c r="C1404" i="2"/>
  <c r="Z1404" i="2" s="1"/>
  <c r="C1405" i="2"/>
  <c r="Z1405" i="2" s="1"/>
  <c r="C1406" i="2"/>
  <c r="Z1406" i="2" s="1"/>
  <c r="C1407" i="2"/>
  <c r="Z1407" i="2" s="1"/>
  <c r="C1408" i="2"/>
  <c r="Z1408" i="2" s="1"/>
  <c r="C1409" i="2"/>
  <c r="Z1409" i="2" s="1"/>
  <c r="C1410" i="2"/>
  <c r="Z1410" i="2" s="1"/>
  <c r="C1411" i="2"/>
  <c r="Z1411" i="2" s="1"/>
  <c r="C1412" i="2"/>
  <c r="Z1412" i="2" s="1"/>
  <c r="C1413" i="2"/>
  <c r="Z1413" i="2" s="1"/>
  <c r="C1414" i="2"/>
  <c r="Z1414" i="2" s="1"/>
  <c r="C1415" i="2"/>
  <c r="Z1415" i="2" s="1"/>
  <c r="C1416" i="2"/>
  <c r="Z1416" i="2" s="1"/>
  <c r="C1417" i="2"/>
  <c r="Z1417" i="2" s="1"/>
  <c r="C1418" i="2"/>
  <c r="Z1418" i="2" s="1"/>
  <c r="C1419" i="2"/>
  <c r="Z1419" i="2" s="1"/>
  <c r="C1420" i="2"/>
  <c r="Z1420" i="2" s="1"/>
  <c r="C1421" i="2"/>
  <c r="C1422" i="2"/>
  <c r="C1423" i="2"/>
  <c r="C1424" i="2"/>
  <c r="Z1424" i="2" s="1"/>
  <c r="C1425" i="2"/>
  <c r="Z1425" i="2" s="1"/>
  <c r="C1426" i="2"/>
  <c r="Z1426" i="2" s="1"/>
  <c r="C1427" i="2"/>
  <c r="Z1427" i="2" s="1"/>
  <c r="C1428" i="2"/>
  <c r="Z1428" i="2" s="1"/>
  <c r="C1429" i="2"/>
  <c r="Z1429" i="2" s="1"/>
  <c r="C1430" i="2"/>
  <c r="Z1430" i="2" s="1"/>
  <c r="C1431" i="2"/>
  <c r="Z1431" i="2" s="1"/>
  <c r="C1432" i="2"/>
  <c r="Z1432" i="2" s="1"/>
  <c r="C1433" i="2"/>
  <c r="Z1433" i="2" s="1"/>
  <c r="C1434" i="2"/>
  <c r="Z1434" i="2" s="1"/>
  <c r="C1435" i="2"/>
  <c r="Z1435" i="2" s="1"/>
  <c r="C1436" i="2"/>
  <c r="Z1436" i="2" s="1"/>
  <c r="C1437" i="2"/>
  <c r="Z1437" i="2" s="1"/>
  <c r="C1438" i="2"/>
  <c r="Z1438" i="2" s="1"/>
  <c r="C1439" i="2"/>
  <c r="Z1439" i="2" s="1"/>
  <c r="C1440" i="2"/>
  <c r="Z1440" i="2" s="1"/>
  <c r="C1441" i="2"/>
  <c r="Z1441" i="2" s="1"/>
  <c r="C1442" i="2"/>
  <c r="Z1442" i="2" s="1"/>
  <c r="C1443" i="2"/>
  <c r="Z1443" i="2" s="1"/>
  <c r="C1444" i="2"/>
  <c r="Z1444" i="2" s="1"/>
  <c r="C1445" i="2"/>
  <c r="Z1445" i="2" s="1"/>
  <c r="C1446" i="2"/>
  <c r="Z1446" i="2" s="1"/>
  <c r="C1447" i="2"/>
  <c r="Z1447" i="2" s="1"/>
  <c r="C1448" i="2"/>
  <c r="Z1448" i="2" s="1"/>
  <c r="C1449" i="2"/>
  <c r="Z1449" i="2" s="1"/>
  <c r="C1450" i="2"/>
  <c r="Z1450" i="2" s="1"/>
  <c r="C1451" i="2"/>
  <c r="Z1451" i="2" s="1"/>
  <c r="C1452" i="2"/>
  <c r="Z1452" i="2" s="1"/>
  <c r="C1453" i="2"/>
  <c r="C1454" i="2"/>
  <c r="Z1454" i="2" s="1"/>
  <c r="C1455" i="2"/>
  <c r="Z1455" i="2" s="1"/>
  <c r="C1456" i="2"/>
  <c r="Z1456" i="2" s="1"/>
  <c r="C1457" i="2"/>
  <c r="Z1457" i="2" s="1"/>
  <c r="C1458" i="2"/>
  <c r="Z1458" i="2" s="1"/>
  <c r="C1459" i="2"/>
  <c r="Z1459" i="2" s="1"/>
  <c r="C1460" i="2"/>
  <c r="Z1460" i="2" s="1"/>
  <c r="C1461" i="2"/>
  <c r="Z1461" i="2" s="1"/>
  <c r="C1462" i="2"/>
  <c r="Z1462" i="2" s="1"/>
  <c r="C1463" i="2"/>
  <c r="Z1463" i="2" s="1"/>
  <c r="C1464" i="2"/>
  <c r="Z1464" i="2" s="1"/>
  <c r="C1465" i="2"/>
  <c r="Z1465" i="2" s="1"/>
  <c r="C1466" i="2"/>
  <c r="Z1466" i="2" s="1"/>
  <c r="C1467" i="2"/>
  <c r="Z1467" i="2" s="1"/>
  <c r="C1468" i="2"/>
  <c r="C1469" i="2"/>
  <c r="Z1469" i="2" s="1"/>
  <c r="C1470" i="2"/>
  <c r="Z1470" i="2" s="1"/>
  <c r="C1471" i="2"/>
  <c r="Z1471" i="2" s="1"/>
  <c r="C1472" i="2"/>
  <c r="Z1472" i="2" s="1"/>
  <c r="C1473" i="2"/>
  <c r="Z1473" i="2" s="1"/>
  <c r="C1474" i="2"/>
  <c r="Z1474" i="2" s="1"/>
  <c r="C1475" i="2"/>
  <c r="Z1475" i="2" s="1"/>
  <c r="C1476" i="2"/>
  <c r="C1477" i="2"/>
  <c r="C1478" i="2"/>
  <c r="C1479" i="2"/>
  <c r="C1480" i="2"/>
  <c r="Z1480" i="2" s="1"/>
  <c r="C1481" i="2"/>
  <c r="Z1481" i="2" s="1"/>
  <c r="C1482" i="2"/>
  <c r="C1483" i="2"/>
  <c r="C1484" i="2"/>
  <c r="Z1484" i="2" s="1"/>
  <c r="C1485" i="2"/>
  <c r="Z1485" i="2" s="1"/>
  <c r="C1486" i="2"/>
  <c r="Z1486" i="2" s="1"/>
  <c r="C1487" i="2"/>
  <c r="Z1487" i="2" s="1"/>
  <c r="C1488" i="2"/>
  <c r="Z1488" i="2" s="1"/>
  <c r="C1489" i="2"/>
  <c r="Z1489" i="2" s="1"/>
  <c r="C1490" i="2"/>
  <c r="Z1490" i="2" s="1"/>
  <c r="C1491" i="2"/>
  <c r="Z1491" i="2" s="1"/>
  <c r="C1492" i="2"/>
  <c r="Z1492" i="2" s="1"/>
  <c r="C1493" i="2"/>
  <c r="Z1493" i="2" s="1"/>
  <c r="C1494" i="2"/>
  <c r="Z1494" i="2" s="1"/>
  <c r="C1495" i="2"/>
  <c r="Z1495" i="2" s="1"/>
  <c r="C1496" i="2"/>
  <c r="Z1496" i="2" s="1"/>
  <c r="C1497" i="2"/>
  <c r="Z1497" i="2" s="1"/>
  <c r="C1498" i="2"/>
  <c r="Z1498" i="2" s="1"/>
  <c r="C1499" i="2"/>
  <c r="Z1499" i="2" s="1"/>
  <c r="C1500" i="2"/>
  <c r="Z1500" i="2" s="1"/>
  <c r="C1501" i="2"/>
  <c r="Z1501" i="2" s="1"/>
  <c r="C1502" i="2"/>
  <c r="Z1502" i="2" s="1"/>
  <c r="C1503" i="2"/>
  <c r="Z1503" i="2" s="1"/>
  <c r="C1504" i="2"/>
  <c r="Z1504" i="2" s="1"/>
  <c r="C1505" i="2"/>
  <c r="Z1505" i="2" s="1"/>
  <c r="C1506" i="2"/>
  <c r="Z1506" i="2" s="1"/>
  <c r="C1507" i="2"/>
  <c r="Z1507" i="2" s="1"/>
  <c r="C1508" i="2"/>
  <c r="Z1508" i="2" s="1"/>
  <c r="C1509" i="2"/>
  <c r="Z1509" i="2" s="1"/>
  <c r="C1510" i="2"/>
  <c r="Z1510" i="2" s="1"/>
  <c r="C1511" i="2"/>
  <c r="Z1511" i="2" s="1"/>
  <c r="C1512" i="2"/>
  <c r="Z1512" i="2" s="1"/>
  <c r="C1513" i="2"/>
  <c r="Z1513" i="2" s="1"/>
  <c r="C1514" i="2"/>
  <c r="Z1514" i="2" s="1"/>
  <c r="C1515" i="2"/>
  <c r="Z1515" i="2" s="1"/>
  <c r="C1516" i="2"/>
  <c r="Z1516" i="2" s="1"/>
  <c r="C1517" i="2"/>
  <c r="Z1517" i="2" s="1"/>
  <c r="C1518" i="2"/>
  <c r="Z1518" i="2" s="1"/>
  <c r="C1519" i="2"/>
  <c r="Z1519" i="2" s="1"/>
  <c r="C1520" i="2"/>
  <c r="Z1520" i="2" s="1"/>
  <c r="C1521" i="2"/>
  <c r="C1522" i="2"/>
  <c r="Z1522" i="2" s="1"/>
  <c r="C1523" i="2"/>
  <c r="Z1523" i="2" s="1"/>
  <c r="C1524" i="2"/>
  <c r="Z1524" i="2" s="1"/>
  <c r="C1525" i="2"/>
  <c r="Z1525" i="2" s="1"/>
  <c r="C1526" i="2"/>
  <c r="Z1526" i="2" s="1"/>
  <c r="C1527" i="2"/>
  <c r="Z1527" i="2" s="1"/>
  <c r="C1528" i="2"/>
  <c r="Z1528" i="2" s="1"/>
  <c r="C1529" i="2"/>
  <c r="Z1529" i="2" s="1"/>
  <c r="C1530" i="2"/>
  <c r="Z1530" i="2" s="1"/>
  <c r="C1531" i="2"/>
  <c r="Z1531" i="2" s="1"/>
  <c r="C1532" i="2"/>
  <c r="Z1532" i="2" s="1"/>
  <c r="C1533" i="2"/>
  <c r="Z1533" i="2" s="1"/>
  <c r="C1534" i="2"/>
  <c r="Z1534" i="2" s="1"/>
  <c r="C1535" i="2"/>
  <c r="Z1535" i="2" s="1"/>
  <c r="C1536" i="2"/>
  <c r="Z1536" i="2" s="1"/>
  <c r="C1537" i="2"/>
  <c r="C1538" i="2"/>
  <c r="Z1538" i="2" s="1"/>
  <c r="C1539" i="2"/>
  <c r="Z1539" i="2" s="1"/>
  <c r="C1540" i="2"/>
  <c r="Z1540" i="2" s="1"/>
  <c r="C1541" i="2"/>
  <c r="Z1541" i="2" s="1"/>
  <c r="C1542" i="2"/>
  <c r="Z1542" i="2" s="1"/>
  <c r="C1543" i="2"/>
  <c r="Z1543" i="2" s="1"/>
  <c r="C1544" i="2"/>
  <c r="Z1544" i="2" s="1"/>
  <c r="C1545" i="2"/>
  <c r="Z1545" i="2" s="1"/>
  <c r="C1546" i="2"/>
  <c r="Z1546" i="2" s="1"/>
  <c r="C1547" i="2"/>
  <c r="Z1547" i="2" s="1"/>
  <c r="C1548" i="2"/>
  <c r="Z1548" i="2" s="1"/>
  <c r="C1549" i="2"/>
  <c r="Z1549" i="2" s="1"/>
  <c r="C1550" i="2"/>
  <c r="Z1550" i="2" s="1"/>
  <c r="C1551" i="2"/>
  <c r="Z1551" i="2" s="1"/>
  <c r="C1552" i="2"/>
  <c r="Z1552" i="2" s="1"/>
  <c r="C1553" i="2"/>
  <c r="Z1553" i="2" s="1"/>
  <c r="C1554" i="2"/>
  <c r="Z1554" i="2" s="1"/>
  <c r="C1555" i="2"/>
  <c r="Z1555" i="2" s="1"/>
  <c r="C1556" i="2"/>
  <c r="Z1556" i="2" s="1"/>
  <c r="C1557" i="2"/>
  <c r="Z1557" i="2" s="1"/>
  <c r="C1558" i="2"/>
  <c r="Z1558" i="2" s="1"/>
  <c r="C1559" i="2"/>
  <c r="Z1559" i="2" s="1"/>
  <c r="C1560" i="2"/>
  <c r="Z1560" i="2" s="1"/>
  <c r="C1561" i="2"/>
  <c r="Z1561" i="2" s="1"/>
  <c r="C1562" i="2"/>
  <c r="Z1562" i="2" s="1"/>
  <c r="C1563" i="2"/>
  <c r="Z1563" i="2" s="1"/>
  <c r="C1564" i="2"/>
  <c r="Z1564" i="2" s="1"/>
  <c r="C1565" i="2"/>
  <c r="Z1565" i="2" s="1"/>
  <c r="C1566" i="2"/>
  <c r="Z1566" i="2" s="1"/>
  <c r="C1567" i="2"/>
  <c r="Z1567" i="2" s="1"/>
  <c r="C1568" i="2"/>
  <c r="C1569" i="2"/>
  <c r="C1570" i="2"/>
  <c r="C1571" i="2"/>
  <c r="C1572" i="2"/>
  <c r="C1573" i="2"/>
  <c r="Z1573" i="2" s="1"/>
  <c r="C1574" i="2"/>
  <c r="Z1574" i="2" s="1"/>
  <c r="C1575" i="2"/>
  <c r="Z1575" i="2" s="1"/>
  <c r="C1576" i="2"/>
  <c r="Z1576" i="2" s="1"/>
  <c r="C1577" i="2"/>
  <c r="Z1577" i="2" s="1"/>
  <c r="C1578" i="2"/>
  <c r="Z1578" i="2" s="1"/>
  <c r="C1579" i="2"/>
  <c r="Z1579" i="2" s="1"/>
  <c r="C1580" i="2"/>
  <c r="Z1580" i="2" s="1"/>
  <c r="C1581" i="2"/>
  <c r="Z1581" i="2" s="1"/>
  <c r="C1582" i="2"/>
  <c r="Z1582" i="2" s="1"/>
  <c r="C1583" i="2"/>
  <c r="Z1583" i="2" s="1"/>
  <c r="C1584" i="2"/>
  <c r="Z1584" i="2" s="1"/>
  <c r="C1585" i="2"/>
  <c r="Z1585" i="2" s="1"/>
  <c r="C1586" i="2"/>
  <c r="Z1586" i="2" s="1"/>
  <c r="C1587" i="2"/>
  <c r="C1588" i="2"/>
  <c r="Z1588" i="2" s="1"/>
  <c r="C1589" i="2"/>
  <c r="Z1589" i="2" s="1"/>
  <c r="C1590" i="2"/>
  <c r="Z1590" i="2" s="1"/>
  <c r="C1591" i="2"/>
  <c r="Z1591" i="2" s="1"/>
  <c r="C1592" i="2"/>
  <c r="Z1592" i="2" s="1"/>
  <c r="C1593" i="2"/>
  <c r="C1594" i="2"/>
  <c r="C1595" i="2"/>
  <c r="C1596" i="2"/>
  <c r="C1597" i="2"/>
  <c r="C1598" i="2"/>
  <c r="Z1598" i="2" s="1"/>
  <c r="C1599" i="2"/>
  <c r="Z1599" i="2" s="1"/>
  <c r="C1600" i="2"/>
  <c r="Z1600" i="2" s="1"/>
  <c r="C1601" i="2"/>
  <c r="Z1601" i="2" s="1"/>
  <c r="C1602" i="2"/>
  <c r="Z1602" i="2" s="1"/>
  <c r="C1603" i="2"/>
  <c r="Z1603" i="2" s="1"/>
  <c r="C1604" i="2"/>
  <c r="Z1604" i="2" s="1"/>
  <c r="C1605" i="2"/>
  <c r="Z1605" i="2" s="1"/>
  <c r="C1606" i="2"/>
  <c r="Z1606" i="2" s="1"/>
  <c r="C1607" i="2"/>
  <c r="C1608" i="2"/>
  <c r="C1609" i="2"/>
  <c r="C1610" i="2"/>
  <c r="C1611" i="2"/>
  <c r="C1612" i="2"/>
  <c r="Z1612" i="2" s="1"/>
  <c r="C1613" i="2"/>
  <c r="Z1613" i="2" s="1"/>
  <c r="C1614" i="2"/>
  <c r="Z1614" i="2" s="1"/>
  <c r="C1615" i="2"/>
  <c r="Z1615" i="2" s="1"/>
  <c r="C1616" i="2"/>
  <c r="Z1616" i="2" s="1"/>
  <c r="C1617" i="2"/>
  <c r="Z1617" i="2" s="1"/>
  <c r="C1618" i="2"/>
  <c r="Z1618" i="2" s="1"/>
  <c r="C1619" i="2"/>
  <c r="Z1619" i="2" s="1"/>
  <c r="C1620" i="2"/>
  <c r="Z1620" i="2" s="1"/>
  <c r="C1621" i="2"/>
  <c r="Z1621" i="2" s="1"/>
  <c r="C1622" i="2"/>
  <c r="Z1622" i="2" s="1"/>
  <c r="C1623" i="2"/>
  <c r="Z1623" i="2" s="1"/>
  <c r="C1624" i="2"/>
  <c r="Z1624" i="2" s="1"/>
  <c r="C1625" i="2"/>
  <c r="Z1625" i="2" s="1"/>
  <c r="C1626" i="2"/>
  <c r="Z1626" i="2" s="1"/>
  <c r="C1627" i="2"/>
  <c r="Z1627" i="2" s="1"/>
  <c r="C1628" i="2"/>
  <c r="Z1628" i="2" s="1"/>
  <c r="C1629" i="2"/>
  <c r="Z1629" i="2" s="1"/>
  <c r="C1630" i="2"/>
  <c r="Z1630" i="2" s="1"/>
  <c r="C1631" i="2"/>
  <c r="Z1631" i="2" s="1"/>
  <c r="C1632" i="2"/>
  <c r="Z1632" i="2" s="1"/>
  <c r="C1633" i="2"/>
  <c r="Z1633" i="2" s="1"/>
  <c r="C1634" i="2"/>
  <c r="Z1634" i="2" s="1"/>
  <c r="C1635" i="2"/>
  <c r="Z1635" i="2" s="1"/>
  <c r="C1636" i="2"/>
  <c r="Z1636" i="2" s="1"/>
  <c r="C1637" i="2"/>
  <c r="Z1637" i="2" s="1"/>
  <c r="C1638" i="2"/>
  <c r="Z1638" i="2" s="1"/>
  <c r="C1639" i="2"/>
  <c r="Z1639" i="2" s="1"/>
  <c r="C1640" i="2"/>
  <c r="Z1640" i="2" s="1"/>
  <c r="C1641" i="2"/>
  <c r="Z1641" i="2" s="1"/>
  <c r="C1642" i="2"/>
  <c r="Z1642" i="2" s="1"/>
  <c r="C1643" i="2"/>
  <c r="Z1643" i="2" s="1"/>
  <c r="C1644" i="2"/>
  <c r="Z1644" i="2" s="1"/>
  <c r="C1645" i="2"/>
  <c r="Z1645" i="2" s="1"/>
  <c r="C1646" i="2"/>
  <c r="C1647" i="2"/>
  <c r="C1648" i="2"/>
  <c r="Z1648" i="2" s="1"/>
  <c r="C1649" i="2"/>
  <c r="C1650" i="2"/>
  <c r="Z1650" i="2" s="1"/>
  <c r="C1651" i="2"/>
  <c r="Z1651" i="2" s="1"/>
  <c r="C1652" i="2"/>
  <c r="Z1652" i="2" s="1"/>
  <c r="C1653" i="2"/>
  <c r="Z1653" i="2" s="1"/>
  <c r="C1654" i="2"/>
  <c r="Z1654" i="2" s="1"/>
  <c r="C1655" i="2"/>
  <c r="Z1655" i="2" s="1"/>
  <c r="C1656" i="2"/>
  <c r="Z1656" i="2" s="1"/>
  <c r="C1657" i="2"/>
  <c r="Z1657" i="2" s="1"/>
  <c r="C1658" i="2"/>
  <c r="Z1658" i="2" s="1"/>
  <c r="C1659" i="2"/>
  <c r="Z1659" i="2" s="1"/>
  <c r="C1660" i="2"/>
  <c r="Z1660" i="2" s="1"/>
  <c r="C1661" i="2"/>
  <c r="C1662" i="2"/>
  <c r="Z1662" i="2" s="1"/>
  <c r="C1663" i="2"/>
  <c r="Z1663" i="2" s="1"/>
  <c r="C1664" i="2"/>
  <c r="Z1664" i="2" s="1"/>
  <c r="C1665" i="2"/>
  <c r="Z1665" i="2" s="1"/>
  <c r="C1666" i="2"/>
  <c r="Z1666" i="2" s="1"/>
  <c r="C1667" i="2"/>
  <c r="Z1667" i="2" s="1"/>
  <c r="C1668" i="2"/>
  <c r="Z1668" i="2" s="1"/>
  <c r="C1669" i="2"/>
  <c r="Z1669" i="2" s="1"/>
  <c r="C1670" i="2"/>
  <c r="Z1670" i="2" s="1"/>
  <c r="C1671" i="2"/>
  <c r="Z1671" i="2" s="1"/>
  <c r="C1672" i="2"/>
  <c r="Z1672" i="2" s="1"/>
  <c r="C1673" i="2"/>
  <c r="Z1673" i="2" s="1"/>
  <c r="C1674" i="2"/>
  <c r="C1675" i="2"/>
  <c r="C1676" i="2"/>
  <c r="Z1676" i="2" s="1"/>
  <c r="C1677" i="2"/>
  <c r="Z1677" i="2" s="1"/>
  <c r="C1678" i="2"/>
  <c r="Z1678" i="2" s="1"/>
  <c r="C1679" i="2"/>
  <c r="Z1679" i="2" s="1"/>
  <c r="C1680" i="2"/>
  <c r="Z1680" i="2" s="1"/>
  <c r="C1681" i="2"/>
  <c r="Z1681" i="2" s="1"/>
  <c r="C1682" i="2"/>
  <c r="Z1682" i="2" s="1"/>
  <c r="C1683" i="2"/>
  <c r="Z1683" i="2" s="1"/>
  <c r="C1684" i="2"/>
  <c r="Z1684" i="2" s="1"/>
  <c r="C1685" i="2"/>
  <c r="Z1685" i="2" s="1"/>
  <c r="C1686" i="2"/>
  <c r="Z1686" i="2" s="1"/>
  <c r="C1687" i="2"/>
  <c r="Z1687" i="2" s="1"/>
  <c r="C1688" i="2"/>
  <c r="Z1688" i="2" s="1"/>
  <c r="C1689" i="2"/>
  <c r="Z1689" i="2" s="1"/>
  <c r="C1690" i="2"/>
  <c r="Z1690" i="2" s="1"/>
  <c r="C1691" i="2"/>
  <c r="Z1691" i="2" s="1"/>
  <c r="C1692" i="2"/>
  <c r="Z1692" i="2" s="1"/>
  <c r="C1693" i="2"/>
  <c r="Z1693" i="2" s="1"/>
  <c r="C1694" i="2"/>
  <c r="Z1694" i="2" s="1"/>
  <c r="C1695" i="2"/>
  <c r="Z1695" i="2" s="1"/>
  <c r="C1696" i="2"/>
  <c r="Z1696" i="2" s="1"/>
  <c r="C1697" i="2"/>
  <c r="Z1697" i="2" s="1"/>
  <c r="C1698" i="2"/>
  <c r="Z1698" i="2" s="1"/>
  <c r="C1699" i="2"/>
  <c r="Z1699" i="2" s="1"/>
  <c r="C1700" i="2"/>
  <c r="Z1700" i="2" s="1"/>
  <c r="C1701" i="2"/>
  <c r="Z1701" i="2" s="1"/>
  <c r="C1702" i="2"/>
  <c r="Z1702" i="2" s="1"/>
  <c r="C1703" i="2"/>
  <c r="Z1703" i="2" s="1"/>
  <c r="C1704" i="2"/>
  <c r="Z1704" i="2" s="1"/>
  <c r="C1705" i="2"/>
  <c r="Z1705" i="2" s="1"/>
  <c r="C1706" i="2"/>
  <c r="Z1706" i="2" s="1"/>
  <c r="C1707" i="2"/>
  <c r="Z1707" i="2" s="1"/>
  <c r="C1708" i="2"/>
  <c r="Z1708" i="2" s="1"/>
  <c r="C1709" i="2"/>
  <c r="Z1709" i="2" s="1"/>
  <c r="C1710" i="2"/>
  <c r="Z1710" i="2" s="1"/>
  <c r="C1711" i="2"/>
  <c r="Z1711" i="2" s="1"/>
  <c r="C1712" i="2"/>
  <c r="Z1712" i="2" s="1"/>
  <c r="C1713" i="2"/>
  <c r="Z1713" i="2" s="1"/>
  <c r="C1714" i="2"/>
  <c r="Z1714" i="2" s="1"/>
  <c r="C1715" i="2"/>
  <c r="Z1715" i="2" s="1"/>
  <c r="C1716" i="2"/>
  <c r="Z1716" i="2" s="1"/>
  <c r="C1717" i="2"/>
  <c r="Z1717" i="2" s="1"/>
  <c r="C1718" i="2"/>
  <c r="Z1718" i="2" s="1"/>
  <c r="C1719" i="2"/>
  <c r="Z1719" i="2" s="1"/>
  <c r="C1720" i="2"/>
  <c r="Z1720" i="2" s="1"/>
  <c r="C1721" i="2"/>
  <c r="Z1721" i="2" s="1"/>
  <c r="C1722" i="2"/>
  <c r="Z1722" i="2" s="1"/>
  <c r="C1723" i="2"/>
  <c r="Z1723" i="2" s="1"/>
  <c r="C1724" i="2"/>
  <c r="Z1724" i="2" s="1"/>
  <c r="C1725" i="2"/>
  <c r="Z1725" i="2" s="1"/>
  <c r="C1726" i="2"/>
  <c r="Z1726" i="2" s="1"/>
  <c r="C1727" i="2"/>
  <c r="Z1727" i="2" s="1"/>
  <c r="C1728" i="2"/>
  <c r="Z1728" i="2" s="1"/>
  <c r="C1729" i="2"/>
  <c r="C1730" i="2"/>
  <c r="C1731" i="2"/>
  <c r="C1732" i="2"/>
  <c r="Z1732" i="2" s="1"/>
  <c r="C1733" i="2"/>
  <c r="Z1733" i="2" s="1"/>
  <c r="C1734" i="2"/>
  <c r="Z1734" i="2" s="1"/>
  <c r="C1735" i="2"/>
  <c r="Z1735" i="2" s="1"/>
  <c r="C1736" i="2"/>
  <c r="Z1736" i="2" s="1"/>
  <c r="C1737" i="2"/>
  <c r="Z1737" i="2" s="1"/>
  <c r="C1738" i="2"/>
  <c r="Z1738" i="2" s="1"/>
  <c r="C1739" i="2"/>
  <c r="C1740" i="2"/>
  <c r="Z1740" i="2" s="1"/>
  <c r="C1741" i="2"/>
  <c r="Z1741" i="2" s="1"/>
  <c r="C1742" i="2"/>
  <c r="Z1742" i="2" s="1"/>
  <c r="C1743" i="2"/>
  <c r="Z1743" i="2" s="1"/>
  <c r="C1744" i="2"/>
  <c r="Z1744" i="2" s="1"/>
  <c r="C1745" i="2"/>
  <c r="Z1745" i="2" s="1"/>
  <c r="C1746" i="2"/>
  <c r="Z1746" i="2" s="1"/>
  <c r="C1747" i="2"/>
  <c r="Z1747" i="2" s="1"/>
  <c r="C1748" i="2"/>
  <c r="Z1748" i="2" s="1"/>
  <c r="C1749" i="2"/>
  <c r="Z1749" i="2" s="1"/>
  <c r="C1750" i="2"/>
  <c r="Z1750" i="2" s="1"/>
  <c r="C1751" i="2"/>
  <c r="Z1751" i="2" s="1"/>
  <c r="C1752" i="2"/>
  <c r="Z1752" i="2" s="1"/>
  <c r="C1753" i="2"/>
  <c r="Z1753" i="2" s="1"/>
  <c r="C1754" i="2"/>
  <c r="Z1754" i="2" s="1"/>
  <c r="C1755" i="2"/>
  <c r="Z1755" i="2" s="1"/>
  <c r="C1756" i="2"/>
  <c r="Z1756" i="2" s="1"/>
  <c r="C1757" i="2"/>
  <c r="Z1757" i="2" s="1"/>
  <c r="C1758" i="2"/>
  <c r="Z1758" i="2" s="1"/>
  <c r="C1759" i="2"/>
  <c r="Z1759" i="2" s="1"/>
  <c r="C1760" i="2"/>
  <c r="Z1760" i="2" s="1"/>
  <c r="C1761" i="2"/>
  <c r="Z1761" i="2" s="1"/>
  <c r="C1762" i="2"/>
  <c r="Z1762" i="2" s="1"/>
  <c r="C1763" i="2"/>
  <c r="Z1763" i="2" s="1"/>
  <c r="C1764" i="2"/>
  <c r="Z1764" i="2" s="1"/>
  <c r="C1765" i="2"/>
  <c r="Z1765" i="2" s="1"/>
  <c r="C1766" i="2"/>
  <c r="Z1766" i="2" s="1"/>
  <c r="C1767" i="2"/>
  <c r="C1768" i="2"/>
  <c r="Z1768" i="2" s="1"/>
  <c r="C1769" i="2"/>
  <c r="C1770" i="2"/>
  <c r="C1771" i="2"/>
  <c r="C1772" i="2"/>
  <c r="Z1772" i="2" s="1"/>
  <c r="C1773" i="2"/>
  <c r="C1774" i="2"/>
  <c r="C1775" i="2"/>
  <c r="C1776" i="2"/>
  <c r="C1777" i="2"/>
  <c r="C1778" i="2"/>
  <c r="Z1778" i="2" s="1"/>
  <c r="C1779" i="2"/>
  <c r="Z1779" i="2" s="1"/>
  <c r="C1780" i="2"/>
  <c r="Z1780" i="2" s="1"/>
  <c r="C1781" i="2"/>
  <c r="Z1781" i="2" s="1"/>
  <c r="C1782" i="2"/>
  <c r="Z1782" i="2" s="1"/>
  <c r="C1783" i="2"/>
  <c r="Z1783" i="2" s="1"/>
  <c r="C1784" i="2"/>
  <c r="Z1784" i="2" s="1"/>
  <c r="C1785" i="2"/>
  <c r="Z1785" i="2" s="1"/>
  <c r="C1786" i="2"/>
  <c r="Z1786" i="2" s="1"/>
  <c r="C1787" i="2"/>
  <c r="Z1787" i="2" s="1"/>
  <c r="C1788" i="2"/>
  <c r="Z1788" i="2" s="1"/>
  <c r="C1789" i="2"/>
  <c r="Z1789" i="2" s="1"/>
  <c r="C1790" i="2"/>
  <c r="Z1790" i="2" s="1"/>
  <c r="C1791" i="2"/>
  <c r="Z1791" i="2" s="1"/>
  <c r="C1792" i="2"/>
  <c r="Z1792" i="2" s="1"/>
  <c r="C1793" i="2"/>
  <c r="C1794" i="2"/>
  <c r="Z1794" i="2" s="1"/>
  <c r="C1795" i="2"/>
  <c r="Z1795" i="2" s="1"/>
  <c r="C1796" i="2"/>
  <c r="Z1796" i="2" s="1"/>
  <c r="C1797" i="2"/>
  <c r="Z1797" i="2" s="1"/>
  <c r="C1798" i="2"/>
  <c r="Z1798" i="2" s="1"/>
  <c r="C1799" i="2"/>
  <c r="Z1799" i="2" s="1"/>
  <c r="C1800" i="2"/>
  <c r="Z1800" i="2" s="1"/>
  <c r="C1801" i="2"/>
  <c r="Z1801" i="2" s="1"/>
  <c r="C1802" i="2"/>
  <c r="C1803" i="2"/>
  <c r="C1804" i="2"/>
  <c r="C1805" i="2"/>
  <c r="C1806" i="2"/>
  <c r="Z1806" i="2" s="1"/>
  <c r="C1807" i="2"/>
  <c r="Z1807" i="2" s="1"/>
  <c r="C1808" i="2"/>
  <c r="Z1808" i="2" s="1"/>
  <c r="C1809" i="2"/>
  <c r="Z1809" i="2" s="1"/>
  <c r="C1810" i="2"/>
  <c r="Z1810" i="2" s="1"/>
  <c r="C1811" i="2"/>
  <c r="Z1811" i="2" s="1"/>
  <c r="C1812" i="2"/>
  <c r="Z1812" i="2" s="1"/>
  <c r="C1813" i="2"/>
  <c r="Z1813" i="2" s="1"/>
  <c r="C1814" i="2"/>
  <c r="Z1814" i="2" s="1"/>
  <c r="C1815" i="2"/>
  <c r="Z1815" i="2" s="1"/>
  <c r="C1816" i="2"/>
  <c r="Z1816" i="2" s="1"/>
  <c r="C1817" i="2"/>
  <c r="Z1817" i="2" s="1"/>
  <c r="C1818" i="2"/>
  <c r="Z1818" i="2" s="1"/>
  <c r="C1819" i="2"/>
  <c r="Z1819" i="2" s="1"/>
  <c r="C1820" i="2"/>
  <c r="Z1820" i="2" s="1"/>
  <c r="C1821" i="2"/>
  <c r="Z1821" i="2" s="1"/>
  <c r="C1822" i="2"/>
  <c r="Z1822" i="2" s="1"/>
  <c r="C1823" i="2"/>
  <c r="Z1823" i="2" s="1"/>
  <c r="C1824" i="2"/>
  <c r="Z1824" i="2" s="1"/>
  <c r="C1825" i="2"/>
  <c r="Z1825" i="2" s="1"/>
  <c r="C1826" i="2"/>
  <c r="C1827" i="2"/>
  <c r="Z1827" i="2" s="1"/>
  <c r="C1828" i="2"/>
  <c r="Z1828" i="2" s="1"/>
  <c r="C1829" i="2"/>
  <c r="Z1829" i="2" s="1"/>
  <c r="C1830" i="2"/>
  <c r="Z1830" i="2" s="1"/>
  <c r="C1831" i="2"/>
  <c r="Z1831" i="2" s="1"/>
  <c r="C1832" i="2"/>
  <c r="Z1832" i="2" s="1"/>
  <c r="C1833" i="2"/>
  <c r="C1834" i="2"/>
  <c r="C1835" i="2"/>
  <c r="Z1835" i="2" s="1"/>
  <c r="C1836" i="2"/>
  <c r="Z1836" i="2" s="1"/>
  <c r="C1837" i="2"/>
  <c r="Z1837" i="2" s="1"/>
  <c r="C1838" i="2"/>
  <c r="Z1838" i="2" s="1"/>
  <c r="C1839" i="2"/>
  <c r="C1840" i="2"/>
  <c r="C1841" i="2"/>
  <c r="C1842" i="2"/>
  <c r="C1843" i="2"/>
  <c r="C1844" i="2"/>
  <c r="Z1844" i="2" s="1"/>
  <c r="C1845" i="2"/>
  <c r="Z1845" i="2" s="1"/>
  <c r="C1846" i="2"/>
  <c r="Z1846" i="2" s="1"/>
  <c r="C1847" i="2"/>
  <c r="Z1847" i="2" s="1"/>
  <c r="C1848" i="2"/>
  <c r="Z1848" i="2" s="1"/>
  <c r="C1849" i="2"/>
  <c r="Z1849" i="2" s="1"/>
  <c r="C1850" i="2"/>
  <c r="Z1850" i="2" s="1"/>
  <c r="C1851" i="2"/>
  <c r="Z1851" i="2" s="1"/>
  <c r="C1852" i="2"/>
  <c r="Z1852" i="2" s="1"/>
  <c r="C1853" i="2"/>
  <c r="Z1853" i="2" s="1"/>
  <c r="C1854" i="2"/>
  <c r="Z1854" i="2" s="1"/>
  <c r="C1855" i="2"/>
  <c r="Z1855" i="2" s="1"/>
  <c r="C1856" i="2"/>
  <c r="Z1856" i="2" s="1"/>
  <c r="C1857" i="2"/>
  <c r="Z1857" i="2" s="1"/>
  <c r="C1858" i="2"/>
  <c r="C1859" i="2"/>
  <c r="Z1859" i="2" s="1"/>
  <c r="C1860" i="2"/>
  <c r="Z1860" i="2" s="1"/>
  <c r="C1861" i="2"/>
  <c r="Z1861" i="2" s="1"/>
  <c r="C1862" i="2"/>
  <c r="Z1862" i="2" s="1"/>
  <c r="C1863" i="2"/>
  <c r="Z1863" i="2" s="1"/>
  <c r="C1864" i="2"/>
  <c r="Z1864" i="2" s="1"/>
  <c r="C1865" i="2"/>
  <c r="Z1865" i="2" s="1"/>
  <c r="C1866" i="2"/>
  <c r="Z1866" i="2" s="1"/>
  <c r="C1867" i="2"/>
  <c r="Z1867" i="2" s="1"/>
  <c r="C1868" i="2"/>
  <c r="Z1868" i="2" s="1"/>
  <c r="C1869" i="2"/>
  <c r="Z1869" i="2" s="1"/>
  <c r="C1870" i="2"/>
  <c r="Z1870" i="2" s="1"/>
  <c r="C1871" i="2"/>
  <c r="Z1871" i="2" s="1"/>
  <c r="C1872" i="2"/>
  <c r="Z1872" i="2" s="1"/>
  <c r="C1873" i="2"/>
  <c r="Z1873" i="2" s="1"/>
  <c r="C1874" i="2"/>
  <c r="Z1874" i="2" s="1"/>
  <c r="C1875" i="2"/>
  <c r="C1876" i="2"/>
  <c r="C1877" i="2"/>
  <c r="C1878" i="2"/>
  <c r="Z1878" i="2" s="1"/>
  <c r="C1879" i="2"/>
  <c r="C1880" i="2"/>
  <c r="Z1880" i="2" s="1"/>
  <c r="C1881" i="2"/>
  <c r="Z1881" i="2" s="1"/>
  <c r="C1882" i="2"/>
  <c r="C1883" i="2"/>
  <c r="C1884" i="2"/>
  <c r="Z1884" i="2" s="1"/>
  <c r="C1885" i="2"/>
  <c r="Z1885" i="2" s="1"/>
  <c r="C1886" i="2"/>
  <c r="Z1886" i="2" s="1"/>
  <c r="C1887" i="2"/>
  <c r="C1888" i="2"/>
  <c r="C1889" i="2"/>
  <c r="C1890" i="2"/>
  <c r="Z1890" i="2" s="1"/>
  <c r="C1891" i="2"/>
  <c r="Z1891" i="2" s="1"/>
  <c r="C1892" i="2"/>
  <c r="Z1892" i="2" s="1"/>
  <c r="C1893" i="2"/>
  <c r="Z1893" i="2" s="1"/>
  <c r="C1894" i="2"/>
  <c r="Z1894" i="2" s="1"/>
  <c r="C1895" i="2"/>
  <c r="Z1895" i="2" s="1"/>
  <c r="C1896" i="2"/>
  <c r="Z1896" i="2" s="1"/>
  <c r="C1897" i="2"/>
  <c r="Z1897" i="2" s="1"/>
  <c r="C1898" i="2"/>
  <c r="Z1898" i="2" s="1"/>
  <c r="C1899" i="2"/>
  <c r="Z1899" i="2" s="1"/>
  <c r="C1900" i="2"/>
  <c r="Z1900" i="2" s="1"/>
  <c r="C1901" i="2"/>
  <c r="Z1901" i="2" s="1"/>
  <c r="C1902" i="2"/>
  <c r="Z1902" i="2" s="1"/>
  <c r="C1903" i="2"/>
  <c r="C1904" i="2"/>
  <c r="Z1904" i="2" s="1"/>
  <c r="C1905" i="2"/>
  <c r="Z1905" i="2" s="1"/>
  <c r="C1906" i="2"/>
  <c r="Z1906" i="2" s="1"/>
  <c r="C1907" i="2"/>
  <c r="Z1907" i="2" s="1"/>
  <c r="C1908" i="2"/>
  <c r="Z1908" i="2" s="1"/>
  <c r="C1909" i="2"/>
  <c r="Z1909" i="2" s="1"/>
  <c r="C1910" i="2"/>
  <c r="Z1910" i="2" s="1"/>
  <c r="C1911" i="2"/>
  <c r="Z1911" i="2" s="1"/>
  <c r="C1912" i="2"/>
  <c r="Z1912" i="2" s="1"/>
  <c r="C1913" i="2"/>
  <c r="C1914" i="2"/>
  <c r="Z1914" i="2" s="1"/>
  <c r="C1915" i="2"/>
  <c r="Z1915" i="2" s="1"/>
  <c r="C1916" i="2"/>
  <c r="Z1916" i="2" s="1"/>
  <c r="C1917" i="2"/>
  <c r="Z1917" i="2" s="1"/>
  <c r="C1918" i="2"/>
  <c r="Z1918" i="2" s="1"/>
  <c r="C1919" i="2"/>
  <c r="Z1919" i="2" s="1"/>
  <c r="C1920" i="2"/>
  <c r="Z1920" i="2" s="1"/>
  <c r="C1921" i="2"/>
  <c r="Z1921" i="2" s="1"/>
  <c r="C1922" i="2"/>
  <c r="Z1922" i="2" s="1"/>
  <c r="C1923" i="2"/>
  <c r="Z1923" i="2" s="1"/>
  <c r="C1924" i="2"/>
  <c r="Z1924" i="2" s="1"/>
  <c r="C1925" i="2"/>
  <c r="Z1925" i="2" s="1"/>
  <c r="C1926" i="2"/>
  <c r="Z1926" i="2" s="1"/>
  <c r="C1927" i="2"/>
  <c r="Z1927" i="2" s="1"/>
  <c r="C1928" i="2"/>
  <c r="Z1928" i="2" s="1"/>
  <c r="C1929" i="2"/>
  <c r="Z1929" i="2" s="1"/>
  <c r="C1930" i="2"/>
  <c r="Z1930" i="2" s="1"/>
  <c r="C1931" i="2"/>
  <c r="Z1931" i="2" s="1"/>
  <c r="C1932" i="2"/>
  <c r="Z1932" i="2" s="1"/>
  <c r="C1933" i="2"/>
  <c r="Z1933" i="2" s="1"/>
  <c r="C1934" i="2"/>
  <c r="Z1934" i="2" s="1"/>
  <c r="C1935" i="2"/>
  <c r="Z1935" i="2" s="1"/>
  <c r="C1936" i="2"/>
  <c r="Z1936" i="2" s="1"/>
  <c r="C1937" i="2"/>
  <c r="Z1937" i="2" s="1"/>
  <c r="C1938" i="2"/>
  <c r="V1938" i="2" s="1"/>
  <c r="C1939" i="2"/>
  <c r="Z1939" i="2" s="1"/>
  <c r="C1940" i="2"/>
  <c r="Z1940" i="2" s="1"/>
  <c r="C1941" i="2"/>
  <c r="Z1941" i="2" s="1"/>
  <c r="C1942" i="2"/>
  <c r="Z1942" i="2" s="1"/>
  <c r="C1943" i="2"/>
  <c r="C1944" i="2"/>
  <c r="Z1944" i="2" s="1"/>
  <c r="C1945" i="2"/>
  <c r="C1946" i="2"/>
  <c r="Z1946" i="2" s="1"/>
  <c r="C1947" i="2"/>
  <c r="Z1947" i="2" s="1"/>
  <c r="C1948" i="2"/>
  <c r="Z1948" i="2" s="1"/>
  <c r="C1949" i="2"/>
  <c r="Z1949" i="2" s="1"/>
  <c r="C1950" i="2"/>
  <c r="Z1950" i="2" s="1"/>
  <c r="C1951" i="2"/>
  <c r="Z1951" i="2" s="1"/>
  <c r="C1952" i="2"/>
  <c r="Z1952" i="2" s="1"/>
  <c r="C1953" i="2"/>
  <c r="C1954" i="2"/>
  <c r="Z1954" i="2" s="1"/>
  <c r="C1955" i="2"/>
  <c r="Z1955" i="2" s="1"/>
  <c r="C1956" i="2"/>
  <c r="Z1956" i="2" s="1"/>
  <c r="C1957" i="2"/>
  <c r="Z1957" i="2" s="1"/>
  <c r="C1958" i="2"/>
  <c r="Z1958" i="2" s="1"/>
  <c r="C1959" i="2"/>
  <c r="Z1959" i="2" s="1"/>
  <c r="C1960" i="2"/>
  <c r="Z1960" i="2" s="1"/>
  <c r="C1961" i="2"/>
  <c r="Z1961" i="2" s="1"/>
  <c r="C1962" i="2"/>
  <c r="Z1962" i="2" s="1"/>
  <c r="C1963" i="2"/>
  <c r="Z1963" i="2" s="1"/>
  <c r="C1964" i="2"/>
  <c r="Z1964" i="2" s="1"/>
  <c r="C1965" i="2"/>
  <c r="Z1965" i="2" s="1"/>
  <c r="C1966" i="2"/>
  <c r="Z1966" i="2" s="1"/>
  <c r="C1967" i="2"/>
  <c r="Z1967" i="2" s="1"/>
  <c r="C1968" i="2"/>
  <c r="Z1968" i="2" s="1"/>
  <c r="C1969" i="2"/>
  <c r="Z1969" i="2" s="1"/>
  <c r="C1970" i="2"/>
  <c r="Z1970" i="2" s="1"/>
  <c r="C1971" i="2"/>
  <c r="Z1971" i="2" s="1"/>
  <c r="C1972" i="2"/>
  <c r="C1973" i="2"/>
  <c r="C1974" i="2"/>
  <c r="Z1974" i="2" s="1"/>
  <c r="C1975" i="2"/>
  <c r="Z1975" i="2" s="1"/>
  <c r="C1976" i="2"/>
  <c r="Z1976" i="2" s="1"/>
  <c r="C1977" i="2"/>
  <c r="C1978" i="2"/>
  <c r="C1979" i="2"/>
  <c r="C1980" i="2"/>
  <c r="C1981" i="2"/>
  <c r="C1982" i="2"/>
  <c r="Z1982" i="2" s="1"/>
  <c r="C1983" i="2"/>
  <c r="Z1983" i="2" s="1"/>
  <c r="C1984" i="2"/>
  <c r="Z1984" i="2" s="1"/>
  <c r="C1985" i="2"/>
  <c r="C1986" i="2"/>
  <c r="C1987" i="2"/>
  <c r="C1988" i="2"/>
  <c r="C1989" i="2"/>
  <c r="C1990" i="2"/>
  <c r="C1991" i="2"/>
  <c r="C1992" i="2"/>
  <c r="C1993" i="2"/>
  <c r="Z1993" i="2" s="1"/>
  <c r="C1994" i="2"/>
  <c r="Z1994" i="2" s="1"/>
  <c r="C1995" i="2"/>
  <c r="Z1995" i="2" s="1"/>
  <c r="C1996" i="2"/>
  <c r="Z1996" i="2" s="1"/>
  <c r="C1997" i="2"/>
  <c r="Z1997" i="2" s="1"/>
  <c r="C1998" i="2"/>
  <c r="Z1998" i="2" s="1"/>
  <c r="C1999" i="2"/>
  <c r="Z1999" i="2" s="1"/>
  <c r="C2000" i="2"/>
  <c r="Z2000" i="2" s="1"/>
  <c r="C2001" i="2"/>
  <c r="C2002" i="2"/>
  <c r="Z2002" i="2" s="1"/>
  <c r="C2003" i="2"/>
  <c r="C2004" i="2"/>
  <c r="Z2004" i="2" s="1"/>
  <c r="C2005" i="2"/>
  <c r="C2006" i="2"/>
  <c r="C2007" i="2"/>
  <c r="Z2007" i="2" s="1"/>
  <c r="C2008" i="2"/>
  <c r="Z2008" i="2" s="1"/>
  <c r="C2009" i="2"/>
  <c r="Z2009" i="2" s="1"/>
  <c r="C2010" i="2"/>
  <c r="Z2010" i="2" s="1"/>
  <c r="C2011" i="2"/>
  <c r="Z2011" i="2" s="1"/>
  <c r="C2012" i="2"/>
  <c r="Z2012" i="2" s="1"/>
  <c r="C2013" i="2"/>
  <c r="Z2013" i="2" s="1"/>
  <c r="C2014" i="2"/>
  <c r="C2015" i="2"/>
  <c r="C2016" i="2"/>
  <c r="C2017" i="2"/>
  <c r="Z2017" i="2" s="1"/>
  <c r="C2018" i="2"/>
  <c r="Z2018" i="2" s="1"/>
  <c r="C2019" i="2"/>
  <c r="Z2019" i="2" s="1"/>
  <c r="C2020" i="2"/>
  <c r="Z2020" i="2" s="1"/>
  <c r="C2021" i="2"/>
  <c r="Z2021" i="2" s="1"/>
  <c r="C2022" i="2"/>
  <c r="Z2022" i="2" s="1"/>
  <c r="C2023" i="2"/>
  <c r="Z2023" i="2" s="1"/>
  <c r="C2024" i="2"/>
  <c r="Z2024" i="2" s="1"/>
  <c r="C2025" i="2"/>
  <c r="Z2025" i="2" s="1"/>
  <c r="C2026" i="2"/>
  <c r="Z2026" i="2" s="1"/>
  <c r="C2027" i="2"/>
  <c r="Z2027" i="2" s="1"/>
  <c r="C2028" i="2"/>
  <c r="Z2028" i="2" s="1"/>
  <c r="C2029" i="2"/>
  <c r="Z2029" i="2" s="1"/>
  <c r="C2030" i="2"/>
  <c r="Z2030" i="2" s="1"/>
  <c r="C2031" i="2"/>
  <c r="Z2031" i="2" s="1"/>
  <c r="C2032" i="2"/>
  <c r="Z2032" i="2" s="1"/>
  <c r="C2033" i="2"/>
  <c r="Z2033" i="2" s="1"/>
  <c r="C2034" i="2"/>
  <c r="V2034" i="2" s="1"/>
  <c r="C2035" i="2"/>
  <c r="C2036" i="2"/>
  <c r="C2037" i="2"/>
  <c r="Z2037" i="2" s="1"/>
  <c r="C2038" i="2"/>
  <c r="Z2038" i="2" s="1"/>
  <c r="C2039" i="2"/>
  <c r="Z2039" i="2" s="1"/>
  <c r="C2040" i="2"/>
  <c r="Z2040" i="2" s="1"/>
  <c r="C2041" i="2"/>
  <c r="Z2041" i="2" s="1"/>
  <c r="C2042" i="2"/>
  <c r="C2043" i="2"/>
  <c r="Z2043" i="2" s="1"/>
  <c r="C2044" i="2"/>
  <c r="Z2044" i="2" s="1"/>
  <c r="C2045" i="2"/>
  <c r="Z2045" i="2" s="1"/>
  <c r="C2046" i="2"/>
  <c r="Z2046" i="2" s="1"/>
  <c r="C2047" i="2"/>
  <c r="Z2047" i="2" s="1"/>
  <c r="C2048" i="2"/>
  <c r="Z2048" i="2" s="1"/>
  <c r="C2049" i="2"/>
  <c r="Z2049" i="2" s="1"/>
  <c r="C2050" i="2"/>
  <c r="Z2050" i="2" s="1"/>
  <c r="C2051" i="2"/>
  <c r="C2052" i="2"/>
  <c r="Z2052" i="2" s="1"/>
  <c r="C2053" i="2"/>
  <c r="Z2053" i="2" s="1"/>
  <c r="C2054" i="2"/>
  <c r="Z2054" i="2" s="1"/>
  <c r="C2055" i="2"/>
  <c r="Z2055" i="2" s="1"/>
  <c r="C2056" i="2"/>
  <c r="Z2056" i="2" s="1"/>
  <c r="C2057" i="2"/>
  <c r="Z2057" i="2" s="1"/>
  <c r="C2058" i="2"/>
  <c r="Z2058" i="2" s="1"/>
  <c r="C2059" i="2"/>
  <c r="C2060" i="2"/>
  <c r="C2061" i="2"/>
  <c r="Z2061" i="2" s="1"/>
  <c r="C2062" i="2"/>
  <c r="Z2062" i="2" s="1"/>
  <c r="C2063" i="2"/>
  <c r="Z2063" i="2" s="1"/>
  <c r="C2064" i="2"/>
  <c r="Z2064" i="2" s="1"/>
  <c r="C2065" i="2"/>
  <c r="Z2065" i="2" s="1"/>
  <c r="C2066" i="2"/>
  <c r="Z2066" i="2" s="1"/>
  <c r="C2067" i="2"/>
  <c r="Z2067" i="2" s="1"/>
  <c r="C2068" i="2"/>
  <c r="Z2068" i="2" s="1"/>
  <c r="C2069" i="2"/>
  <c r="Z2069" i="2" s="1"/>
  <c r="C2070" i="2"/>
  <c r="Z2070" i="2" s="1"/>
  <c r="C2071" i="2"/>
  <c r="Z2071" i="2" s="1"/>
  <c r="C2072" i="2"/>
  <c r="Z2072" i="2" s="1"/>
  <c r="C2073" i="2"/>
  <c r="Z2073" i="2" s="1"/>
  <c r="C2074" i="2"/>
  <c r="Z2074" i="2" s="1"/>
  <c r="C2075" i="2"/>
  <c r="C2076" i="2"/>
  <c r="C2077" i="2"/>
  <c r="C2078" i="2"/>
  <c r="C2079" i="2"/>
  <c r="C2080" i="2"/>
  <c r="C2081" i="2"/>
  <c r="C2082" i="2"/>
  <c r="C2083" i="2"/>
  <c r="Z2083" i="2" s="1"/>
  <c r="C2084" i="2"/>
  <c r="Z2084" i="2" s="1"/>
  <c r="C2085" i="2"/>
  <c r="Z2085" i="2" s="1"/>
  <c r="C2086" i="2"/>
  <c r="Z2086" i="2" s="1"/>
  <c r="C2087" i="2"/>
  <c r="C2088" i="2"/>
  <c r="Z2088" i="2" s="1"/>
  <c r="C2089" i="2"/>
  <c r="Z2089" i="2" s="1"/>
  <c r="C2090" i="2"/>
  <c r="Z2090" i="2" s="1"/>
  <c r="C2091" i="2"/>
  <c r="Z2091" i="2" s="1"/>
  <c r="C2092" i="2"/>
  <c r="Z2092" i="2" s="1"/>
  <c r="C2093" i="2"/>
  <c r="Z2093" i="2" s="1"/>
  <c r="C2094" i="2"/>
  <c r="Z2094" i="2" s="1"/>
  <c r="C2095" i="2"/>
  <c r="Z2095" i="2" s="1"/>
  <c r="C2096" i="2"/>
  <c r="Z2096" i="2" s="1"/>
  <c r="C2097" i="2"/>
  <c r="Z2097" i="2" s="1"/>
  <c r="C2098" i="2"/>
  <c r="Z2098" i="2" s="1"/>
  <c r="C2099" i="2"/>
  <c r="Z2099" i="2" s="1"/>
  <c r="C2100" i="2"/>
  <c r="Z2100" i="2" s="1"/>
  <c r="C2101" i="2"/>
  <c r="C2102" i="2"/>
  <c r="Z2102" i="2" s="1"/>
  <c r="C2103" i="2"/>
  <c r="Z2103" i="2" s="1"/>
  <c r="C2104" i="2"/>
  <c r="Z2104" i="2" s="1"/>
  <c r="C2105" i="2"/>
  <c r="Z2105" i="2" s="1"/>
  <c r="C2106" i="2"/>
  <c r="C2107" i="2"/>
  <c r="Z2107" i="2" s="1"/>
  <c r="C2108" i="2"/>
  <c r="Z2108" i="2" s="1"/>
  <c r="C2109" i="2"/>
  <c r="Z2109" i="2" s="1"/>
  <c r="C2110" i="2"/>
  <c r="Z2110" i="2" s="1"/>
  <c r="C2111" i="2"/>
  <c r="Z2111" i="2" s="1"/>
  <c r="C2112" i="2"/>
  <c r="Z2112" i="2" s="1"/>
  <c r="C2113" i="2"/>
  <c r="Z2113" i="2" s="1"/>
  <c r="C2114" i="2"/>
  <c r="Z2114" i="2" s="1"/>
  <c r="C2115" i="2"/>
  <c r="Z2115" i="2" s="1"/>
  <c r="C2116" i="2"/>
  <c r="Z2116" i="2" s="1"/>
  <c r="C2117" i="2"/>
  <c r="Z2117" i="2" s="1"/>
  <c r="C2118" i="2"/>
  <c r="Z2118" i="2" s="1"/>
  <c r="C2119" i="2"/>
  <c r="Z2119" i="2" s="1"/>
  <c r="C2120" i="2"/>
  <c r="Z2120" i="2" s="1"/>
  <c r="C2121" i="2"/>
  <c r="Z2121" i="2" s="1"/>
  <c r="C2122" i="2"/>
  <c r="Z2122" i="2" s="1"/>
  <c r="C2123" i="2"/>
  <c r="Z2123" i="2" s="1"/>
  <c r="C2124" i="2"/>
  <c r="Z2124" i="2" s="1"/>
  <c r="C2125" i="2"/>
  <c r="Z2125" i="2" s="1"/>
  <c r="C2126" i="2"/>
  <c r="Z2126" i="2" s="1"/>
  <c r="C2127" i="2"/>
  <c r="Z2127" i="2" s="1"/>
  <c r="C2128" i="2"/>
  <c r="Z2128" i="2" s="1"/>
  <c r="C2129" i="2"/>
  <c r="Z2129" i="2" s="1"/>
  <c r="C2130" i="2"/>
  <c r="C2131" i="2"/>
  <c r="Z2131" i="2" s="1"/>
  <c r="C2132" i="2"/>
  <c r="Z2132" i="2" s="1"/>
  <c r="C2133" i="2"/>
  <c r="Z2133" i="2" s="1"/>
  <c r="C2134" i="2"/>
  <c r="Z2134" i="2" s="1"/>
  <c r="C2135" i="2"/>
  <c r="Z2135" i="2" s="1"/>
  <c r="C2136" i="2"/>
  <c r="Z2136" i="2" s="1"/>
  <c r="C2137" i="2"/>
  <c r="Z2137" i="2" s="1"/>
  <c r="C2138" i="2"/>
  <c r="Z2138" i="2" s="1"/>
  <c r="C2139" i="2"/>
  <c r="Z2139" i="2" s="1"/>
  <c r="C2140" i="2"/>
  <c r="Z2140" i="2" s="1"/>
  <c r="C2141" i="2"/>
  <c r="Z2141" i="2" s="1"/>
  <c r="C2142" i="2"/>
  <c r="Z2142" i="2" s="1"/>
  <c r="C2143" i="2"/>
  <c r="Z2143" i="2" s="1"/>
  <c r="C2144" i="2"/>
  <c r="Z2144" i="2" s="1"/>
  <c r="C2145" i="2"/>
  <c r="C2146" i="2"/>
  <c r="Z2146" i="2" s="1"/>
  <c r="C2147" i="2"/>
  <c r="Z2147" i="2" s="1"/>
  <c r="C2148" i="2"/>
  <c r="Z2148" i="2" s="1"/>
  <c r="C2149" i="2"/>
  <c r="Z2149" i="2" s="1"/>
  <c r="C2150" i="2"/>
  <c r="Z2150" i="2" s="1"/>
  <c r="C2151" i="2"/>
  <c r="Z2151" i="2" s="1"/>
  <c r="C2152" i="2"/>
  <c r="Z2152" i="2" s="1"/>
  <c r="C2153" i="2"/>
  <c r="Z2153" i="2" s="1"/>
  <c r="C2154" i="2"/>
  <c r="Z2154" i="2" s="1"/>
  <c r="C2155" i="2"/>
  <c r="Z2155" i="2" s="1"/>
  <c r="C2156" i="2"/>
  <c r="Z2156" i="2" s="1"/>
  <c r="C2157" i="2"/>
  <c r="Z2157" i="2" s="1"/>
  <c r="C2158" i="2"/>
  <c r="Z2158" i="2" s="1"/>
  <c r="C2159" i="2"/>
  <c r="Z2159" i="2" s="1"/>
  <c r="C2160" i="2"/>
  <c r="Z2160" i="2" s="1"/>
  <c r="C2161" i="2"/>
  <c r="Z2161" i="2" s="1"/>
  <c r="C2162" i="2"/>
  <c r="Z2162" i="2" s="1"/>
  <c r="C2163" i="2"/>
  <c r="Z2163" i="2" s="1"/>
  <c r="C2164" i="2"/>
  <c r="Z2164" i="2" s="1"/>
  <c r="C2165" i="2"/>
  <c r="Z2165" i="2" s="1"/>
  <c r="C2166" i="2"/>
  <c r="Z2166" i="2" s="1"/>
  <c r="C2167" i="2"/>
  <c r="Z2167" i="2" s="1"/>
  <c r="C2168" i="2"/>
  <c r="C2169" i="2"/>
  <c r="C2170" i="2"/>
  <c r="Z2170" i="2" s="1"/>
  <c r="C2171" i="2"/>
  <c r="Z2171" i="2" s="1"/>
  <c r="C2172" i="2"/>
  <c r="Z2172" i="2" s="1"/>
  <c r="C2173" i="2"/>
  <c r="Z2173" i="2" s="1"/>
  <c r="C2174" i="2"/>
  <c r="C2175" i="2"/>
  <c r="Z2175" i="2" s="1"/>
  <c r="C2176" i="2"/>
  <c r="C2177" i="2"/>
  <c r="Z2177" i="2" s="1"/>
  <c r="C2178" i="2"/>
  <c r="Z2178" i="2" s="1"/>
  <c r="C2179" i="2"/>
  <c r="Z2179" i="2" s="1"/>
  <c r="C2180" i="2"/>
  <c r="Z2180" i="2" s="1"/>
  <c r="C2181" i="2"/>
  <c r="Z2181" i="2" s="1"/>
  <c r="C2182" i="2"/>
  <c r="Z2182" i="2" s="1"/>
  <c r="C2183" i="2"/>
  <c r="Z2183" i="2" s="1"/>
  <c r="C2184" i="2"/>
  <c r="Z2184" i="2" s="1"/>
  <c r="C2185" i="2"/>
  <c r="Z2185" i="2" s="1"/>
  <c r="C2186" i="2"/>
  <c r="Z2186" i="2" s="1"/>
  <c r="C2187" i="2"/>
  <c r="Z2187" i="2" s="1"/>
  <c r="C2188" i="2"/>
  <c r="Z2188" i="2" s="1"/>
  <c r="C2189" i="2"/>
  <c r="Z2189" i="2" s="1"/>
  <c r="C2190" i="2"/>
  <c r="Z2190" i="2" s="1"/>
  <c r="C2191" i="2"/>
  <c r="Z2191" i="2" s="1"/>
  <c r="C2192" i="2"/>
  <c r="Z2192" i="2" s="1"/>
  <c r="C2193" i="2"/>
  <c r="Z2193" i="2" s="1"/>
  <c r="C2194" i="2"/>
  <c r="Z2194" i="2" s="1"/>
  <c r="C2195" i="2"/>
  <c r="C2196" i="2"/>
  <c r="C2197" i="2"/>
  <c r="C2198" i="2"/>
  <c r="Z2198" i="2" s="1"/>
  <c r="C2199" i="2"/>
  <c r="Z2199" i="2" s="1"/>
  <c r="C2200" i="2"/>
  <c r="Z2200" i="2" s="1"/>
  <c r="C2201" i="2"/>
  <c r="Z2201" i="2" s="1"/>
  <c r="C2202" i="2"/>
  <c r="C2203" i="2"/>
  <c r="C2204" i="2"/>
  <c r="Z2204" i="2" s="1"/>
  <c r="C2205" i="2"/>
  <c r="Z2205" i="2" s="1"/>
  <c r="C2206" i="2"/>
  <c r="Z2206" i="2" s="1"/>
  <c r="C2207" i="2"/>
  <c r="C2208" i="2"/>
  <c r="C2209" i="2"/>
  <c r="Z2209" i="2" s="1"/>
  <c r="C2210" i="2"/>
  <c r="Z2210" i="2" s="1"/>
  <c r="C2211" i="2"/>
  <c r="Z2211" i="2" s="1"/>
  <c r="C2212" i="2"/>
  <c r="Z2212" i="2" s="1"/>
  <c r="C2213" i="2"/>
  <c r="Z2213" i="2" s="1"/>
  <c r="C2214" i="2"/>
  <c r="Z2214" i="2" s="1"/>
  <c r="C2215" i="2"/>
  <c r="Z2215" i="2" s="1"/>
  <c r="C2216" i="2"/>
  <c r="Z2216" i="2" s="1"/>
  <c r="C2217" i="2"/>
  <c r="Z2217" i="2" s="1"/>
  <c r="C2218" i="2"/>
  <c r="Z2218" i="2" s="1"/>
  <c r="C2219" i="2"/>
  <c r="Z2219" i="2" s="1"/>
  <c r="C2220" i="2"/>
  <c r="Z2220" i="2" s="1"/>
  <c r="C2221" i="2"/>
  <c r="Z2221" i="2" s="1"/>
  <c r="C2222" i="2"/>
  <c r="Z2222" i="2" s="1"/>
  <c r="C2223" i="2"/>
  <c r="Z2223" i="2" s="1"/>
  <c r="C2224" i="2"/>
  <c r="Z2224" i="2" s="1"/>
  <c r="C2225" i="2"/>
  <c r="Z2225" i="2" s="1"/>
  <c r="C2226" i="2"/>
  <c r="Z2226" i="2" s="1"/>
  <c r="T3" i="2"/>
  <c r="T4" i="2"/>
  <c r="U4" i="2" s="1"/>
  <c r="AA4" i="2" s="1"/>
  <c r="T5" i="2"/>
  <c r="T6" i="2"/>
  <c r="T7" i="2"/>
  <c r="T8" i="2"/>
  <c r="T9" i="2"/>
  <c r="T10" i="2"/>
  <c r="T11" i="2"/>
  <c r="T12" i="2"/>
  <c r="U12" i="2" s="1"/>
  <c r="AA12" i="2" s="1"/>
  <c r="T13" i="2"/>
  <c r="U13" i="2" s="1"/>
  <c r="AA13" i="2" s="1"/>
  <c r="T14" i="2"/>
  <c r="T15" i="2"/>
  <c r="T16" i="2"/>
  <c r="T17" i="2"/>
  <c r="T18" i="2"/>
  <c r="T19" i="2"/>
  <c r="T20" i="2"/>
  <c r="T21" i="2"/>
  <c r="T22" i="2"/>
  <c r="T23" i="2"/>
  <c r="T24" i="2"/>
  <c r="T25" i="2"/>
  <c r="T26" i="2"/>
  <c r="T27" i="2"/>
  <c r="T28" i="2"/>
  <c r="T29" i="2"/>
  <c r="T30" i="2"/>
  <c r="T31" i="2"/>
  <c r="T32" i="2"/>
  <c r="T33" i="2"/>
  <c r="T34" i="2"/>
  <c r="T35" i="2"/>
  <c r="T36" i="2"/>
  <c r="T37" i="2"/>
  <c r="U37" i="2" s="1"/>
  <c r="AA37" i="2" s="1"/>
  <c r="T38" i="2"/>
  <c r="U38" i="2" s="1"/>
  <c r="AA38" i="2" s="1"/>
  <c r="T39" i="2"/>
  <c r="T40" i="2"/>
  <c r="T41" i="2"/>
  <c r="T42" i="2"/>
  <c r="T43" i="2"/>
  <c r="U43" i="2" s="1"/>
  <c r="AA43" i="2" s="1"/>
  <c r="T44" i="2"/>
  <c r="T45" i="2"/>
  <c r="T46" i="2"/>
  <c r="T47" i="2"/>
  <c r="T48" i="2"/>
  <c r="T49" i="2"/>
  <c r="T50" i="2"/>
  <c r="T51" i="2"/>
  <c r="U51" i="2" s="1"/>
  <c r="AA51" i="2" s="1"/>
  <c r="T52" i="2"/>
  <c r="U52" i="2" s="1"/>
  <c r="AA52" i="2" s="1"/>
  <c r="T53" i="2"/>
  <c r="U53" i="2" s="1"/>
  <c r="AA53" i="2" s="1"/>
  <c r="T54" i="2"/>
  <c r="T55" i="2"/>
  <c r="T56" i="2"/>
  <c r="T57" i="2"/>
  <c r="T58" i="2"/>
  <c r="T59" i="2"/>
  <c r="T60" i="2"/>
  <c r="T61" i="2"/>
  <c r="T62" i="2"/>
  <c r="T63" i="2"/>
  <c r="T64" i="2"/>
  <c r="T65" i="2"/>
  <c r="T66" i="2"/>
  <c r="T67" i="2"/>
  <c r="U67" i="2" s="1"/>
  <c r="AA67" i="2" s="1"/>
  <c r="T68" i="2"/>
  <c r="T69" i="2"/>
  <c r="T70" i="2"/>
  <c r="T71" i="2"/>
  <c r="U71" i="2" s="1"/>
  <c r="AA71" i="2" s="1"/>
  <c r="T72" i="2"/>
  <c r="T73" i="2"/>
  <c r="T74" i="2"/>
  <c r="U74" i="2" s="1"/>
  <c r="AA74" i="2" s="1"/>
  <c r="T75" i="2"/>
  <c r="U75" i="2" s="1"/>
  <c r="AA75" i="2" s="1"/>
  <c r="T76" i="2"/>
  <c r="U76" i="2" s="1"/>
  <c r="AA76" i="2" s="1"/>
  <c r="T77" i="2"/>
  <c r="U77" i="2" s="1"/>
  <c r="AA77" i="2" s="1"/>
  <c r="T78" i="2"/>
  <c r="T79" i="2"/>
  <c r="T80" i="2"/>
  <c r="T81" i="2"/>
  <c r="U81" i="2" s="1"/>
  <c r="AA81" i="2" s="1"/>
  <c r="T82" i="2"/>
  <c r="U82" i="2" s="1"/>
  <c r="AA82" i="2" s="1"/>
  <c r="T83" i="2"/>
  <c r="U83" i="2" s="1"/>
  <c r="AA83" i="2" s="1"/>
  <c r="T84" i="2"/>
  <c r="U84" i="2" s="1"/>
  <c r="AA84" i="2" s="1"/>
  <c r="T85" i="2"/>
  <c r="U85" i="2" s="1"/>
  <c r="AA85" i="2" s="1"/>
  <c r="T86" i="2"/>
  <c r="U86" i="2" s="1"/>
  <c r="AA86" i="2" s="1"/>
  <c r="T87" i="2"/>
  <c r="T88" i="2"/>
  <c r="T89" i="2"/>
  <c r="T90" i="2"/>
  <c r="T91" i="2"/>
  <c r="T92" i="2"/>
  <c r="T93" i="2"/>
  <c r="T94" i="2"/>
  <c r="T95" i="2"/>
  <c r="T96" i="2"/>
  <c r="T97" i="2"/>
  <c r="T98" i="2"/>
  <c r="T99" i="2"/>
  <c r="T100" i="2"/>
  <c r="T101" i="2"/>
  <c r="T102" i="2"/>
  <c r="T103" i="2"/>
  <c r="U103" i="2" s="1"/>
  <c r="AA103" i="2" s="1"/>
  <c r="T104" i="2"/>
  <c r="T105" i="2"/>
  <c r="T106" i="2"/>
  <c r="T107" i="2"/>
  <c r="U107" i="2" s="1"/>
  <c r="AA107" i="2" s="1"/>
  <c r="T108" i="2"/>
  <c r="U108" i="2" s="1"/>
  <c r="AA108" i="2" s="1"/>
  <c r="T109" i="2"/>
  <c r="T110" i="2"/>
  <c r="T111" i="2"/>
  <c r="T112" i="2"/>
  <c r="T113" i="2"/>
  <c r="T114" i="2"/>
  <c r="T115" i="2"/>
  <c r="T116" i="2"/>
  <c r="T117" i="2"/>
  <c r="T118" i="2"/>
  <c r="T119" i="2"/>
  <c r="T120" i="2"/>
  <c r="T121" i="2"/>
  <c r="U121" i="2" s="1"/>
  <c r="AA121" i="2" s="1"/>
  <c r="T122" i="2"/>
  <c r="T123" i="2"/>
  <c r="T124" i="2"/>
  <c r="T125" i="2"/>
  <c r="U125" i="2" s="1"/>
  <c r="AA125" i="2" s="1"/>
  <c r="T126" i="2"/>
  <c r="T127" i="2"/>
  <c r="T128" i="2"/>
  <c r="U128" i="2" s="1"/>
  <c r="AA128" i="2" s="1"/>
  <c r="T129" i="2"/>
  <c r="T130" i="2"/>
  <c r="T131" i="2"/>
  <c r="T132" i="2"/>
  <c r="T133" i="2"/>
  <c r="T134" i="2"/>
  <c r="U134" i="2" s="1"/>
  <c r="AA134" i="2" s="1"/>
  <c r="T135" i="2"/>
  <c r="T136" i="2"/>
  <c r="U136" i="2" s="1"/>
  <c r="AA136" i="2" s="1"/>
  <c r="T137" i="2"/>
  <c r="T138" i="2"/>
  <c r="T139" i="2"/>
  <c r="T140" i="2"/>
  <c r="T141" i="2"/>
  <c r="T142" i="2"/>
  <c r="T143" i="2"/>
  <c r="T144" i="2"/>
  <c r="T145" i="2"/>
  <c r="T146" i="2"/>
  <c r="T147" i="2"/>
  <c r="T148" i="2"/>
  <c r="T149" i="2"/>
  <c r="T150" i="2"/>
  <c r="T151" i="2"/>
  <c r="T152" i="2"/>
  <c r="T153" i="2"/>
  <c r="T154" i="2"/>
  <c r="T155" i="2"/>
  <c r="T156" i="2"/>
  <c r="T157" i="2"/>
  <c r="T158" i="2"/>
  <c r="T159" i="2"/>
  <c r="T160" i="2"/>
  <c r="T161" i="2"/>
  <c r="U161" i="2" s="1"/>
  <c r="AA161" i="2" s="1"/>
  <c r="T162" i="2"/>
  <c r="U162" i="2" s="1"/>
  <c r="AA162" i="2" s="1"/>
  <c r="T163" i="2"/>
  <c r="T164" i="2"/>
  <c r="T165" i="2"/>
  <c r="T166" i="2"/>
  <c r="T167" i="2"/>
  <c r="T168" i="2"/>
  <c r="T169" i="2"/>
  <c r="T170" i="2"/>
  <c r="T171" i="2"/>
  <c r="U171" i="2" s="1"/>
  <c r="AA171" i="2" s="1"/>
  <c r="T172" i="2"/>
  <c r="T173" i="2"/>
  <c r="T174" i="2"/>
  <c r="T175" i="2"/>
  <c r="T176" i="2"/>
  <c r="T177" i="2"/>
  <c r="T178" i="2"/>
  <c r="U178" i="2" s="1"/>
  <c r="AA178" i="2" s="1"/>
  <c r="T179" i="2"/>
  <c r="T180" i="2"/>
  <c r="T181" i="2"/>
  <c r="T182" i="2"/>
  <c r="T183" i="2"/>
  <c r="T184" i="2"/>
  <c r="T185" i="2"/>
  <c r="T186" i="2"/>
  <c r="U186" i="2" s="1"/>
  <c r="AA186" i="2" s="1"/>
  <c r="T187" i="2"/>
  <c r="U187" i="2" s="1"/>
  <c r="AA187" i="2" s="1"/>
  <c r="T188" i="2"/>
  <c r="U188" i="2" s="1"/>
  <c r="AA188" i="2" s="1"/>
  <c r="T189" i="2"/>
  <c r="T190" i="2"/>
  <c r="U190" i="2" s="1"/>
  <c r="AA190" i="2" s="1"/>
  <c r="T191" i="2"/>
  <c r="U191" i="2" s="1"/>
  <c r="AA191" i="2" s="1"/>
  <c r="T192" i="2"/>
  <c r="U192" i="2" s="1"/>
  <c r="AA192" i="2" s="1"/>
  <c r="T193" i="2"/>
  <c r="T194" i="2"/>
  <c r="T195" i="2"/>
  <c r="T196" i="2"/>
  <c r="T197" i="2"/>
  <c r="T198" i="2"/>
  <c r="T199" i="2"/>
  <c r="T200" i="2"/>
  <c r="T201" i="2"/>
  <c r="T202" i="2"/>
  <c r="T203" i="2"/>
  <c r="T204" i="2"/>
  <c r="T205" i="2"/>
  <c r="T206" i="2"/>
  <c r="T207" i="2"/>
  <c r="T208" i="2"/>
  <c r="T209" i="2"/>
  <c r="T210" i="2"/>
  <c r="T211" i="2"/>
  <c r="T212" i="2"/>
  <c r="T213" i="2"/>
  <c r="T214" i="2"/>
  <c r="U214" i="2" s="1"/>
  <c r="AA214" i="2" s="1"/>
  <c r="T215" i="2"/>
  <c r="U215" i="2" s="1"/>
  <c r="AA215" i="2" s="1"/>
  <c r="T216" i="2"/>
  <c r="T217" i="2"/>
  <c r="T218" i="2"/>
  <c r="T219" i="2"/>
  <c r="T220" i="2"/>
  <c r="T221" i="2"/>
  <c r="T222" i="2"/>
  <c r="U222" i="2" s="1"/>
  <c r="AA222" i="2" s="1"/>
  <c r="T223" i="2"/>
  <c r="U223" i="2" s="1"/>
  <c r="AA223" i="2" s="1"/>
  <c r="T224" i="2"/>
  <c r="T225" i="2"/>
  <c r="T226" i="2"/>
  <c r="T227" i="2"/>
  <c r="T228" i="2"/>
  <c r="T229" i="2"/>
  <c r="T230" i="2"/>
  <c r="T231" i="2"/>
  <c r="T232" i="2"/>
  <c r="T233" i="2"/>
  <c r="T234" i="2"/>
  <c r="T235" i="2"/>
  <c r="T236" i="2"/>
  <c r="T237" i="2"/>
  <c r="T238" i="2"/>
  <c r="T239" i="2"/>
  <c r="T240" i="2"/>
  <c r="T241" i="2"/>
  <c r="T242" i="2"/>
  <c r="T243" i="2"/>
  <c r="T244" i="2"/>
  <c r="U244" i="2" s="1"/>
  <c r="AA244" i="2" s="1"/>
  <c r="T245" i="2"/>
  <c r="T246" i="2"/>
  <c r="T247" i="2"/>
  <c r="U247" i="2" s="1"/>
  <c r="AA247" i="2" s="1"/>
  <c r="T248" i="2"/>
  <c r="T249" i="2"/>
  <c r="T250" i="2"/>
  <c r="T251" i="2"/>
  <c r="T252" i="2"/>
  <c r="U252" i="2" s="1"/>
  <c r="AA252" i="2" s="1"/>
  <c r="T253" i="2"/>
  <c r="U253" i="2" s="1"/>
  <c r="AA253" i="2" s="1"/>
  <c r="T254" i="2"/>
  <c r="T255" i="2"/>
  <c r="T256" i="2"/>
  <c r="T257" i="2"/>
  <c r="T258" i="2"/>
  <c r="T259" i="2"/>
  <c r="T260" i="2"/>
  <c r="U260" i="2" s="1"/>
  <c r="AA260" i="2" s="1"/>
  <c r="T261" i="2"/>
  <c r="U261" i="2" s="1"/>
  <c r="AA261" i="2" s="1"/>
  <c r="T262" i="2"/>
  <c r="T263" i="2"/>
  <c r="T264" i="2"/>
  <c r="T265" i="2"/>
  <c r="U265" i="2" s="1"/>
  <c r="AA265" i="2" s="1"/>
  <c r="T266" i="2"/>
  <c r="T267" i="2"/>
  <c r="T268" i="2"/>
  <c r="T269" i="2"/>
  <c r="T270" i="2"/>
  <c r="T271" i="2"/>
  <c r="U271" i="2" s="1"/>
  <c r="AA271" i="2" s="1"/>
  <c r="T272" i="2"/>
  <c r="U272" i="2" s="1"/>
  <c r="AA272" i="2" s="1"/>
  <c r="T273" i="2"/>
  <c r="U273" i="2" s="1"/>
  <c r="AA273" i="2" s="1"/>
  <c r="T274" i="2"/>
  <c r="U274" i="2" s="1"/>
  <c r="AA274" i="2" s="1"/>
  <c r="T275" i="2"/>
  <c r="U275" i="2" s="1"/>
  <c r="AA275" i="2" s="1"/>
  <c r="T276" i="2"/>
  <c r="T277" i="2"/>
  <c r="T278" i="2"/>
  <c r="T279" i="2"/>
  <c r="U279" i="2" s="1"/>
  <c r="AA279" i="2" s="1"/>
  <c r="T280" i="2"/>
  <c r="T281" i="2"/>
  <c r="T282" i="2"/>
  <c r="T283" i="2"/>
  <c r="T284" i="2"/>
  <c r="T285" i="2"/>
  <c r="T286" i="2"/>
  <c r="T287" i="2"/>
  <c r="T288" i="2"/>
  <c r="T289" i="2"/>
  <c r="T290" i="2"/>
  <c r="T291" i="2"/>
  <c r="T292" i="2"/>
  <c r="T293" i="2"/>
  <c r="T294" i="2"/>
  <c r="T295" i="2"/>
  <c r="T296" i="2"/>
  <c r="T297" i="2"/>
  <c r="T298" i="2"/>
  <c r="T299" i="2"/>
  <c r="T300" i="2"/>
  <c r="T301" i="2"/>
  <c r="T302" i="2"/>
  <c r="T303" i="2"/>
  <c r="U303" i="2" s="1"/>
  <c r="AA303" i="2" s="1"/>
  <c r="T304" i="2"/>
  <c r="T305" i="2"/>
  <c r="T306" i="2"/>
  <c r="T307" i="2"/>
  <c r="T308" i="2"/>
  <c r="T309" i="2"/>
  <c r="T310" i="2"/>
  <c r="T311" i="2"/>
  <c r="T312" i="2"/>
  <c r="U312" i="2" s="1"/>
  <c r="AA312" i="2" s="1"/>
  <c r="T313" i="2"/>
  <c r="U313" i="2" s="1"/>
  <c r="AA313" i="2" s="1"/>
  <c r="T314" i="2"/>
  <c r="T315" i="2"/>
  <c r="T316" i="2"/>
  <c r="T317" i="2"/>
  <c r="T318" i="2"/>
  <c r="T319" i="2"/>
  <c r="T320" i="2"/>
  <c r="T321" i="2"/>
  <c r="T322" i="2"/>
  <c r="T323" i="2"/>
  <c r="T324" i="2"/>
  <c r="T325" i="2"/>
  <c r="T326" i="2"/>
  <c r="T327" i="2"/>
  <c r="T328" i="2"/>
  <c r="T329" i="2"/>
  <c r="T330" i="2"/>
  <c r="T331" i="2"/>
  <c r="T332" i="2"/>
  <c r="U332" i="2" s="1"/>
  <c r="AA332" i="2" s="1"/>
  <c r="T333" i="2"/>
  <c r="U333" i="2" s="1"/>
  <c r="AA333" i="2" s="1"/>
  <c r="T334" i="2"/>
  <c r="U334" i="2" s="1"/>
  <c r="AA334" i="2" s="1"/>
  <c r="T335" i="2"/>
  <c r="U335" i="2" s="1"/>
  <c r="AA335" i="2" s="1"/>
  <c r="T336" i="2"/>
  <c r="T337" i="2"/>
  <c r="T338" i="2"/>
  <c r="T339" i="2"/>
  <c r="U339" i="2" s="1"/>
  <c r="AA339" i="2" s="1"/>
  <c r="T340" i="2"/>
  <c r="T341" i="2"/>
  <c r="T342" i="2"/>
  <c r="U342" i="2" s="1"/>
  <c r="AA342" i="2" s="1"/>
  <c r="T343" i="2"/>
  <c r="T344" i="2"/>
  <c r="T345" i="2"/>
  <c r="U345" i="2" s="1"/>
  <c r="AA345" i="2" s="1"/>
  <c r="T346" i="2"/>
  <c r="U346" i="2" s="1"/>
  <c r="AA346" i="2" s="1"/>
  <c r="T347" i="2"/>
  <c r="T348" i="2"/>
  <c r="T349" i="2"/>
  <c r="T350" i="2"/>
  <c r="T351" i="2"/>
  <c r="T352" i="2"/>
  <c r="T353" i="2"/>
  <c r="T354" i="2"/>
  <c r="T355" i="2"/>
  <c r="T356" i="2"/>
  <c r="T357" i="2"/>
  <c r="T358" i="2"/>
  <c r="T359" i="2"/>
  <c r="T360" i="2"/>
  <c r="T361" i="2"/>
  <c r="T362" i="2"/>
  <c r="U362" i="2" s="1"/>
  <c r="AA362" i="2" s="1"/>
  <c r="T363" i="2"/>
  <c r="U363" i="2" s="1"/>
  <c r="AA363" i="2" s="1"/>
  <c r="T364" i="2"/>
  <c r="U364" i="2" s="1"/>
  <c r="AA364" i="2" s="1"/>
  <c r="T365" i="2"/>
  <c r="T366" i="2"/>
  <c r="T367" i="2"/>
  <c r="U367" i="2" s="1"/>
  <c r="AA367" i="2" s="1"/>
  <c r="T368" i="2"/>
  <c r="T369" i="2"/>
  <c r="T370" i="2"/>
  <c r="T371" i="2"/>
  <c r="T372" i="2"/>
  <c r="T373" i="2"/>
  <c r="T374" i="2"/>
  <c r="T375" i="2"/>
  <c r="T376" i="2"/>
  <c r="T377" i="2"/>
  <c r="T378" i="2"/>
  <c r="T379" i="2"/>
  <c r="T380" i="2"/>
  <c r="T381" i="2"/>
  <c r="T382" i="2"/>
  <c r="T383" i="2"/>
  <c r="T384" i="2"/>
  <c r="T385" i="2"/>
  <c r="T386" i="2"/>
  <c r="T387" i="2"/>
  <c r="T388" i="2"/>
  <c r="T389" i="2"/>
  <c r="T390" i="2"/>
  <c r="T391" i="2"/>
  <c r="T392" i="2"/>
  <c r="U392" i="2" s="1"/>
  <c r="AA392" i="2" s="1"/>
  <c r="T393" i="2"/>
  <c r="T394" i="2"/>
  <c r="T395" i="2"/>
  <c r="U395" i="2" s="1"/>
  <c r="AA395" i="2" s="1"/>
  <c r="T396" i="2"/>
  <c r="T397" i="2"/>
  <c r="T398" i="2"/>
  <c r="T399" i="2"/>
  <c r="T400" i="2"/>
  <c r="U400" i="2" s="1"/>
  <c r="AA400" i="2" s="1"/>
  <c r="T401" i="2"/>
  <c r="T402" i="2"/>
  <c r="U402" i="2" s="1"/>
  <c r="AA402" i="2" s="1"/>
  <c r="T403" i="2"/>
  <c r="U403" i="2" s="1"/>
  <c r="AA403" i="2" s="1"/>
  <c r="T404" i="2"/>
  <c r="U404" i="2" s="1"/>
  <c r="AA404" i="2" s="1"/>
  <c r="T405" i="2"/>
  <c r="U405" i="2" s="1"/>
  <c r="AA405" i="2" s="1"/>
  <c r="T406" i="2"/>
  <c r="U406" i="2" s="1"/>
  <c r="AA406" i="2" s="1"/>
  <c r="T407" i="2"/>
  <c r="T408" i="2"/>
  <c r="T409" i="2"/>
  <c r="U409" i="2" s="1"/>
  <c r="AA409" i="2" s="1"/>
  <c r="T410" i="2"/>
  <c r="U410" i="2" s="1"/>
  <c r="AA410" i="2" s="1"/>
  <c r="T411" i="2"/>
  <c r="T412" i="2"/>
  <c r="T413" i="2"/>
  <c r="T414" i="2"/>
  <c r="T415" i="2"/>
  <c r="T416" i="2"/>
  <c r="T417" i="2"/>
  <c r="T418" i="2"/>
  <c r="T419" i="2"/>
  <c r="T420" i="2"/>
  <c r="T421" i="2"/>
  <c r="T422" i="2"/>
  <c r="T423" i="2"/>
  <c r="T424" i="2"/>
  <c r="T425" i="2"/>
  <c r="T426" i="2"/>
  <c r="T427" i="2"/>
  <c r="T428" i="2"/>
  <c r="T429" i="2"/>
  <c r="T430" i="2"/>
  <c r="T431" i="2"/>
  <c r="T432" i="2"/>
  <c r="T433" i="2"/>
  <c r="T434" i="2"/>
  <c r="U434" i="2" s="1"/>
  <c r="AA434" i="2" s="1"/>
  <c r="T435" i="2"/>
  <c r="U435" i="2" s="1"/>
  <c r="AA435" i="2" s="1"/>
  <c r="T436" i="2"/>
  <c r="T437" i="2"/>
  <c r="T438" i="2"/>
  <c r="T439" i="2"/>
  <c r="T440" i="2"/>
  <c r="U440" i="2" s="1"/>
  <c r="AA440" i="2" s="1"/>
  <c r="T441" i="2"/>
  <c r="U441" i="2" s="1"/>
  <c r="AA441" i="2" s="1"/>
  <c r="T442" i="2"/>
  <c r="T443" i="2"/>
  <c r="T444" i="2"/>
  <c r="T445" i="2"/>
  <c r="T446" i="2"/>
  <c r="T447" i="2"/>
  <c r="U447" i="2" s="1"/>
  <c r="AA447" i="2" s="1"/>
  <c r="T448" i="2"/>
  <c r="T449" i="2"/>
  <c r="T450" i="2"/>
  <c r="T451" i="2"/>
  <c r="T452" i="2"/>
  <c r="T453" i="2"/>
  <c r="T454" i="2"/>
  <c r="T455" i="2"/>
  <c r="T456" i="2"/>
  <c r="T457" i="2"/>
  <c r="T458" i="2"/>
  <c r="T459" i="2"/>
  <c r="T460" i="2"/>
  <c r="T461" i="2"/>
  <c r="T462" i="2"/>
  <c r="U462" i="2" s="1"/>
  <c r="AA462" i="2" s="1"/>
  <c r="T463" i="2"/>
  <c r="U463" i="2" s="1"/>
  <c r="AA463" i="2" s="1"/>
  <c r="T464" i="2"/>
  <c r="T465" i="2"/>
  <c r="T466" i="2"/>
  <c r="T467" i="2"/>
  <c r="T468" i="2"/>
  <c r="U468" i="2" s="1"/>
  <c r="AA468" i="2" s="1"/>
  <c r="T469" i="2"/>
  <c r="U469" i="2" s="1"/>
  <c r="AA469" i="2" s="1"/>
  <c r="T470" i="2"/>
  <c r="U470" i="2" s="1"/>
  <c r="AA470" i="2" s="1"/>
  <c r="T471" i="2"/>
  <c r="U471" i="2" s="1"/>
  <c r="AA471" i="2" s="1"/>
  <c r="T472" i="2"/>
  <c r="T473" i="2"/>
  <c r="T474" i="2"/>
  <c r="T475" i="2"/>
  <c r="T476" i="2"/>
  <c r="T477" i="2"/>
  <c r="T478" i="2"/>
  <c r="T479" i="2"/>
  <c r="T480" i="2"/>
  <c r="T481" i="2"/>
  <c r="T482" i="2"/>
  <c r="T483" i="2"/>
  <c r="T484" i="2"/>
  <c r="T485" i="2"/>
  <c r="T486" i="2"/>
  <c r="T487" i="2"/>
  <c r="T488" i="2"/>
  <c r="T489" i="2"/>
  <c r="U489" i="2" s="1"/>
  <c r="AA489" i="2" s="1"/>
  <c r="T490" i="2"/>
  <c r="T491" i="2"/>
  <c r="T492" i="2"/>
  <c r="T493" i="2"/>
  <c r="T494" i="2"/>
  <c r="T495" i="2"/>
  <c r="T496" i="2"/>
  <c r="T497" i="2"/>
  <c r="T498" i="2"/>
  <c r="T499" i="2"/>
  <c r="U499" i="2" s="1"/>
  <c r="AA499" i="2" s="1"/>
  <c r="T500" i="2"/>
  <c r="U500" i="2" s="1"/>
  <c r="AA500" i="2" s="1"/>
  <c r="T501" i="2"/>
  <c r="U501" i="2" s="1"/>
  <c r="AA501" i="2" s="1"/>
  <c r="T502" i="2"/>
  <c r="U502" i="2" s="1"/>
  <c r="AA502" i="2" s="1"/>
  <c r="T503" i="2"/>
  <c r="U503" i="2" s="1"/>
  <c r="AA503" i="2" s="1"/>
  <c r="T504" i="2"/>
  <c r="U504" i="2" s="1"/>
  <c r="AA504" i="2" s="1"/>
  <c r="T505" i="2"/>
  <c r="T506" i="2"/>
  <c r="T507" i="2"/>
  <c r="T508" i="2"/>
  <c r="T509" i="2"/>
  <c r="T510" i="2"/>
  <c r="T511" i="2"/>
  <c r="T512" i="2"/>
  <c r="U512" i="2" s="1"/>
  <c r="AA512" i="2" s="1"/>
  <c r="T513" i="2"/>
  <c r="U513" i="2" s="1"/>
  <c r="AA513" i="2" s="1"/>
  <c r="T514" i="2"/>
  <c r="U514" i="2" s="1"/>
  <c r="AA514" i="2" s="1"/>
  <c r="T515" i="2"/>
  <c r="U515" i="2" s="1"/>
  <c r="AA515" i="2" s="1"/>
  <c r="T516" i="2"/>
  <c r="U516" i="2" s="1"/>
  <c r="AA516" i="2" s="1"/>
  <c r="T517" i="2"/>
  <c r="U517" i="2" s="1"/>
  <c r="AA517" i="2" s="1"/>
  <c r="T518" i="2"/>
  <c r="U518" i="2" s="1"/>
  <c r="AA518" i="2" s="1"/>
  <c r="T519" i="2"/>
  <c r="U519" i="2" s="1"/>
  <c r="AA519" i="2" s="1"/>
  <c r="T520" i="2"/>
  <c r="U520" i="2" s="1"/>
  <c r="AA520" i="2" s="1"/>
  <c r="T521" i="2"/>
  <c r="U521" i="2" s="1"/>
  <c r="AA521" i="2" s="1"/>
  <c r="T522" i="2"/>
  <c r="U522" i="2" s="1"/>
  <c r="AA522" i="2" s="1"/>
  <c r="T523" i="2"/>
  <c r="U523" i="2" s="1"/>
  <c r="AA523" i="2" s="1"/>
  <c r="T524" i="2"/>
  <c r="U524" i="2" s="1"/>
  <c r="AA524" i="2" s="1"/>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U583" i="2" s="1"/>
  <c r="AA583" i="2" s="1"/>
  <c r="T584" i="2"/>
  <c r="U584" i="2" s="1"/>
  <c r="AA584" i="2" s="1"/>
  <c r="T585" i="2"/>
  <c r="T586" i="2"/>
  <c r="T587" i="2"/>
  <c r="T588" i="2"/>
  <c r="T589" i="2"/>
  <c r="T590" i="2"/>
  <c r="T591" i="2"/>
  <c r="T592" i="2"/>
  <c r="T593" i="2"/>
  <c r="U593" i="2" s="1"/>
  <c r="AA593" i="2" s="1"/>
  <c r="T594" i="2"/>
  <c r="U594" i="2" s="1"/>
  <c r="AA594" i="2" s="1"/>
  <c r="T595" i="2"/>
  <c r="T596" i="2"/>
  <c r="T597" i="2"/>
  <c r="T598" i="2"/>
  <c r="T599" i="2"/>
  <c r="T600" i="2"/>
  <c r="T601" i="2"/>
  <c r="T602" i="2"/>
  <c r="T603" i="2"/>
  <c r="T604" i="2"/>
  <c r="T605" i="2"/>
  <c r="T606" i="2"/>
  <c r="T607" i="2"/>
  <c r="T608" i="2"/>
  <c r="T609" i="2"/>
  <c r="T610" i="2"/>
  <c r="T611" i="2"/>
  <c r="U611" i="2" s="1"/>
  <c r="AA611" i="2" s="1"/>
  <c r="T612" i="2"/>
  <c r="U612" i="2" s="1"/>
  <c r="AA612" i="2" s="1"/>
  <c r="T613" i="2"/>
  <c r="U613" i="2" s="1"/>
  <c r="AA613" i="2" s="1"/>
  <c r="T614" i="2"/>
  <c r="U614" i="2" s="1"/>
  <c r="AA614" i="2" s="1"/>
  <c r="T615" i="2"/>
  <c r="U615" i="2" s="1"/>
  <c r="AA615" i="2" s="1"/>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A3" i="6"/>
  <c r="T2319" i="2" l="1"/>
  <c r="T2233" i="2"/>
  <c r="V2233" i="2" s="1"/>
  <c r="T2255" i="2"/>
  <c r="V2255" i="2" s="1"/>
  <c r="T2277" i="2"/>
  <c r="U2277" i="2" s="1"/>
  <c r="T2299" i="2"/>
  <c r="T2261" i="2"/>
  <c r="V2261" i="2" s="1"/>
  <c r="T2263" i="2"/>
  <c r="V2263" i="2" s="1"/>
  <c r="T2242" i="2"/>
  <c r="V2242" i="2" s="1"/>
  <c r="T2329" i="2"/>
  <c r="T2287" i="2"/>
  <c r="T2288" i="2"/>
  <c r="T2267" i="2"/>
  <c r="V2267" i="2" s="1"/>
  <c r="T2252" i="2"/>
  <c r="T2320" i="2"/>
  <c r="T2234" i="2"/>
  <c r="T2256" i="2"/>
  <c r="V2256" i="2" s="1"/>
  <c r="T2278" i="2"/>
  <c r="U2278" i="2" s="1"/>
  <c r="T2300" i="2"/>
  <c r="T2279" i="2"/>
  <c r="U2279" i="2" s="1"/>
  <c r="T2325" i="2"/>
  <c r="V2325" i="2" s="1"/>
  <c r="T2283" i="2"/>
  <c r="U2283" i="2" s="1"/>
  <c r="T2285" i="2"/>
  <c r="T2306" i="2"/>
  <c r="T2220" i="2"/>
  <c r="T2221" i="2"/>
  <c r="T2330" i="2"/>
  <c r="T2222" i="2"/>
  <c r="T2266" i="2"/>
  <c r="V2266" i="2" s="1"/>
  <c r="T2245" i="2"/>
  <c r="V2245" i="2" s="1"/>
  <c r="T2230" i="2"/>
  <c r="V2230" i="2" s="1"/>
  <c r="T2231" i="2"/>
  <c r="V2231" i="2" s="1"/>
  <c r="T2318" i="2"/>
  <c r="T2254" i="2"/>
  <c r="V2254" i="2" s="1"/>
  <c r="T2321" i="2"/>
  <c r="T2235" i="2"/>
  <c r="T2322" i="2"/>
  <c r="U2322" i="2" s="1"/>
  <c r="T2236" i="2"/>
  <c r="V2236" i="2" s="1"/>
  <c r="T2258" i="2"/>
  <c r="V2258" i="2" s="1"/>
  <c r="T2280" i="2"/>
  <c r="T2301" i="2"/>
  <c r="U2301" i="2" s="1"/>
  <c r="T2323" i="2"/>
  <c r="T2237" i="2"/>
  <c r="V2237" i="2" s="1"/>
  <c r="T2259" i="2"/>
  <c r="V2259" i="2" s="1"/>
  <c r="T2281" i="2"/>
  <c r="U2281" i="2" s="1"/>
  <c r="T2302" i="2"/>
  <c r="T2324" i="2"/>
  <c r="T2238" i="2"/>
  <c r="V2238" i="2" s="1"/>
  <c r="T2260" i="2"/>
  <c r="V2260" i="2" s="1"/>
  <c r="T2282" i="2"/>
  <c r="U2282" i="2" s="1"/>
  <c r="T2303" i="2"/>
  <c r="T2239" i="2"/>
  <c r="V2239" i="2" s="1"/>
  <c r="T2241" i="2"/>
  <c r="V2241" i="2" s="1"/>
  <c r="T2328" i="2"/>
  <c r="T2264" i="2"/>
  <c r="V2264" i="2" s="1"/>
  <c r="T2286" i="2"/>
  <c r="T2307" i="2"/>
  <c r="U2307" i="2" s="1"/>
  <c r="T2265" i="2"/>
  <c r="V2265" i="2" s="1"/>
  <c r="T2308" i="2"/>
  <c r="U2308" i="2" s="1"/>
  <c r="T2244" i="2"/>
  <c r="V2244" i="2" s="1"/>
  <c r="T2289" i="2"/>
  <c r="T2316" i="2"/>
  <c r="T2296" i="2"/>
  <c r="T2317" i="2"/>
  <c r="T2232" i="2"/>
  <c r="V2232" i="2" s="1"/>
  <c r="T2304" i="2"/>
  <c r="T2326" i="2"/>
  <c r="T2240" i="2"/>
  <c r="V2240" i="2" s="1"/>
  <c r="T2262" i="2"/>
  <c r="V2262" i="2" s="1"/>
  <c r="T2284" i="2"/>
  <c r="T2305" i="2"/>
  <c r="T2327" i="2"/>
  <c r="T2219" i="2"/>
  <c r="T2243" i="2"/>
  <c r="V2243" i="2" s="1"/>
  <c r="T2275" i="2"/>
  <c r="U2275" i="2" s="1"/>
  <c r="T2309" i="2"/>
  <c r="U2309" i="2" s="1"/>
  <c r="T2331" i="2"/>
  <c r="T2223" i="2"/>
  <c r="T2310" i="2"/>
  <c r="T2332" i="2"/>
  <c r="T2224" i="2"/>
  <c r="T2246" i="2"/>
  <c r="V2246" i="2" s="1"/>
  <c r="T2268" i="2"/>
  <c r="V2268" i="2" s="1"/>
  <c r="T2290" i="2"/>
  <c r="T2297" i="2"/>
  <c r="T2298" i="2"/>
  <c r="T2311" i="2"/>
  <c r="T2225" i="2"/>
  <c r="T2247" i="2"/>
  <c r="V2247" i="2" s="1"/>
  <c r="T2269" i="2"/>
  <c r="T2291" i="2"/>
  <c r="U2291" i="2" s="1"/>
  <c r="T2312" i="2"/>
  <c r="T2226" i="2"/>
  <c r="T2248" i="2"/>
  <c r="V2248" i="2" s="1"/>
  <c r="T2270" i="2"/>
  <c r="U2270" i="2" s="1"/>
  <c r="T2292" i="2"/>
  <c r="T2313" i="2"/>
  <c r="T2227" i="2"/>
  <c r="T2249" i="2"/>
  <c r="V2249" i="2" s="1"/>
  <c r="T2271" i="2"/>
  <c r="U2271" i="2" s="1"/>
  <c r="T2293" i="2"/>
  <c r="T2314" i="2"/>
  <c r="T2228" i="2"/>
  <c r="T2250" i="2"/>
  <c r="V2250" i="2" s="1"/>
  <c r="T2272" i="2"/>
  <c r="T2294" i="2"/>
  <c r="T2315" i="2"/>
  <c r="T2229" i="2"/>
  <c r="V2229" i="2" s="1"/>
  <c r="T2251" i="2"/>
  <c r="V2251" i="2" s="1"/>
  <c r="T2273" i="2"/>
  <c r="T2295" i="2"/>
  <c r="T2274" i="2"/>
  <c r="U2274" i="2" s="1"/>
  <c r="T2253" i="2"/>
  <c r="V2253" i="2" s="1"/>
  <c r="T2276" i="2"/>
  <c r="U2276" i="2" s="1"/>
  <c r="X594" i="2"/>
  <c r="X522" i="2"/>
  <c r="X514" i="2"/>
  <c r="X434" i="2"/>
  <c r="X410" i="2"/>
  <c r="X402" i="2"/>
  <c r="X362" i="2"/>
  <c r="X346" i="2"/>
  <c r="X274" i="2"/>
  <c r="X186" i="2"/>
  <c r="X178" i="2"/>
  <c r="X162" i="2"/>
  <c r="X82" i="2"/>
  <c r="X74" i="2"/>
  <c r="X593" i="2"/>
  <c r="X521" i="2"/>
  <c r="X513" i="2"/>
  <c r="X489" i="2"/>
  <c r="X441" i="2"/>
  <c r="X409" i="2"/>
  <c r="X345" i="2"/>
  <c r="X313" i="2"/>
  <c r="X273" i="2"/>
  <c r="X265" i="2"/>
  <c r="X161" i="2"/>
  <c r="X121" i="2"/>
  <c r="X81" i="2"/>
  <c r="X584" i="2"/>
  <c r="X520" i="2"/>
  <c r="X512" i="2"/>
  <c r="X504" i="2"/>
  <c r="X440" i="2"/>
  <c r="X400" i="2"/>
  <c r="X392" i="2"/>
  <c r="X312" i="2"/>
  <c r="X272" i="2"/>
  <c r="X192" i="2"/>
  <c r="X136" i="2"/>
  <c r="X128" i="2"/>
  <c r="X615" i="2"/>
  <c r="X583" i="2"/>
  <c r="X519" i="2"/>
  <c r="X503" i="2"/>
  <c r="X471" i="2"/>
  <c r="X463" i="2"/>
  <c r="X447" i="2"/>
  <c r="X367" i="2"/>
  <c r="X335" i="2"/>
  <c r="X303" i="2"/>
  <c r="X279" i="2"/>
  <c r="X271" i="2"/>
  <c r="X247" i="2"/>
  <c r="X223" i="2"/>
  <c r="X215" i="2"/>
  <c r="X191" i="2"/>
  <c r="X103" i="2"/>
  <c r="X71" i="2"/>
  <c r="X614" i="2"/>
  <c r="X518" i="2"/>
  <c r="X502" i="2"/>
  <c r="X470" i="2"/>
  <c r="X462" i="2"/>
  <c r="X406" i="2"/>
  <c r="X342" i="2"/>
  <c r="X334" i="2"/>
  <c r="X222" i="2"/>
  <c r="X214" i="2"/>
  <c r="X190" i="2"/>
  <c r="X134" i="2"/>
  <c r="X86" i="2"/>
  <c r="X38" i="2"/>
  <c r="X613" i="2"/>
  <c r="X517" i="2"/>
  <c r="X501" i="2"/>
  <c r="X469" i="2"/>
  <c r="X405" i="2"/>
  <c r="X333" i="2"/>
  <c r="X261" i="2"/>
  <c r="X253" i="2"/>
  <c r="X125" i="2"/>
  <c r="X85" i="2"/>
  <c r="X77" i="2"/>
  <c r="X53" i="2"/>
  <c r="X37" i="2"/>
  <c r="X13" i="2"/>
  <c r="X612" i="2"/>
  <c r="X524" i="2"/>
  <c r="X516" i="2"/>
  <c r="X500" i="2"/>
  <c r="X468" i="2"/>
  <c r="X404" i="2"/>
  <c r="X364" i="2"/>
  <c r="X332" i="2"/>
  <c r="X260" i="2"/>
  <c r="X252" i="2"/>
  <c r="X244" i="2"/>
  <c r="X188" i="2"/>
  <c r="X108" i="2"/>
  <c r="X84" i="2"/>
  <c r="X76" i="2"/>
  <c r="X52" i="2"/>
  <c r="X12" i="2"/>
  <c r="X4" i="2"/>
  <c r="X611" i="2"/>
  <c r="X523" i="2"/>
  <c r="X515" i="2"/>
  <c r="X499" i="2"/>
  <c r="X435" i="2"/>
  <c r="X403" i="2"/>
  <c r="X395" i="2"/>
  <c r="X363" i="2"/>
  <c r="X339" i="2"/>
  <c r="X275" i="2"/>
  <c r="X187" i="2"/>
  <c r="X171" i="2"/>
  <c r="X107" i="2"/>
  <c r="X83" i="2"/>
  <c r="X75" i="2"/>
  <c r="X67" i="2"/>
  <c r="X51" i="2"/>
  <c r="X43" i="2"/>
  <c r="Z2202" i="2"/>
  <c r="V2202" i="2"/>
  <c r="Z2130" i="2"/>
  <c r="V2130" i="2"/>
  <c r="Z2106" i="2"/>
  <c r="V2106" i="2"/>
  <c r="Z2082" i="2"/>
  <c r="V2082" i="2"/>
  <c r="Z2042" i="2"/>
  <c r="V2042" i="2"/>
  <c r="Z1986" i="2"/>
  <c r="V1986" i="2"/>
  <c r="Z1978" i="2"/>
  <c r="V1978" i="2"/>
  <c r="Z1882" i="2"/>
  <c r="V1882" i="2"/>
  <c r="Z1858" i="2"/>
  <c r="V1858" i="2"/>
  <c r="Z1842" i="2"/>
  <c r="V1842" i="2"/>
  <c r="Z1834" i="2"/>
  <c r="V1834" i="2"/>
  <c r="Z1826" i="2"/>
  <c r="V1826" i="2"/>
  <c r="Z1802" i="2"/>
  <c r="V1802" i="2"/>
  <c r="Z1770" i="2"/>
  <c r="V1770" i="2"/>
  <c r="Z1730" i="2"/>
  <c r="V1730" i="2"/>
  <c r="Z1674" i="2"/>
  <c r="V1674" i="2"/>
  <c r="Z1610" i="2"/>
  <c r="V1610" i="2"/>
  <c r="Z1594" i="2"/>
  <c r="V1594" i="2"/>
  <c r="Z1570" i="2"/>
  <c r="V1570" i="2"/>
  <c r="Z1482" i="2"/>
  <c r="V1482" i="2"/>
  <c r="Z1386" i="2"/>
  <c r="V1386" i="2"/>
  <c r="Z1354" i="2"/>
  <c r="V1354" i="2"/>
  <c r="Z1322" i="2"/>
  <c r="V1322" i="2"/>
  <c r="Z1306" i="2"/>
  <c r="V1306" i="2"/>
  <c r="Z1274" i="2"/>
  <c r="V1274" i="2"/>
  <c r="Z1250" i="2"/>
  <c r="V1250" i="2"/>
  <c r="Z1218" i="2"/>
  <c r="V1218" i="2"/>
  <c r="Z1202" i="2"/>
  <c r="V1202" i="2"/>
  <c r="Z1138" i="2"/>
  <c r="V1138" i="2"/>
  <c r="Z1114" i="2"/>
  <c r="V1114" i="2"/>
  <c r="Z1106" i="2"/>
  <c r="V1106" i="2"/>
  <c r="Z1018" i="2"/>
  <c r="V1018" i="2"/>
  <c r="Z922" i="2"/>
  <c r="V922" i="2"/>
  <c r="Z906" i="2"/>
  <c r="V906" i="2"/>
  <c r="Z818" i="2"/>
  <c r="V818" i="2"/>
  <c r="Z810" i="2"/>
  <c r="V810" i="2"/>
  <c r="Z786" i="2"/>
  <c r="V786" i="2"/>
  <c r="Z746" i="2"/>
  <c r="V746" i="2"/>
  <c r="Z738" i="2"/>
  <c r="V738" i="2"/>
  <c r="Z698" i="2"/>
  <c r="V698" i="2"/>
  <c r="Z690" i="2"/>
  <c r="V690" i="2"/>
  <c r="Z682" i="2"/>
  <c r="V682" i="2"/>
  <c r="V674" i="2"/>
  <c r="Z594" i="2"/>
  <c r="V594" i="2"/>
  <c r="Z522" i="2"/>
  <c r="V522" i="2"/>
  <c r="Z514" i="2"/>
  <c r="V514" i="2"/>
  <c r="Z434" i="2"/>
  <c r="V434" i="2"/>
  <c r="Z410" i="2"/>
  <c r="V410" i="2"/>
  <c r="Z402" i="2"/>
  <c r="V402" i="2"/>
  <c r="Z362" i="2"/>
  <c r="V362" i="2"/>
  <c r="Z346" i="2"/>
  <c r="V346" i="2"/>
  <c r="Z274" i="2"/>
  <c r="V274" i="2"/>
  <c r="Z186" i="2"/>
  <c r="V186" i="2"/>
  <c r="Z178" i="2"/>
  <c r="V178" i="2"/>
  <c r="V162" i="2"/>
  <c r="Z82" i="2"/>
  <c r="V82" i="2"/>
  <c r="Z74" i="2"/>
  <c r="V74" i="2"/>
  <c r="Z2169" i="2"/>
  <c r="V2169" i="2"/>
  <c r="Z2001" i="2"/>
  <c r="V2001" i="2"/>
  <c r="Z1841" i="2"/>
  <c r="V1841" i="2"/>
  <c r="Z1777" i="2"/>
  <c r="V1777" i="2"/>
  <c r="Z1593" i="2"/>
  <c r="V1593" i="2"/>
  <c r="Z1305" i="2"/>
  <c r="V1305" i="2"/>
  <c r="Z1273" i="2"/>
  <c r="V1273" i="2"/>
  <c r="Z1113" i="2"/>
  <c r="V1113" i="2"/>
  <c r="Z1017" i="2"/>
  <c r="V1017" i="2"/>
  <c r="Z817" i="2"/>
  <c r="V817" i="2"/>
  <c r="Z785" i="2"/>
  <c r="V785" i="2"/>
  <c r="Z689" i="2"/>
  <c r="V689" i="2"/>
  <c r="Z409" i="2"/>
  <c r="V409" i="2"/>
  <c r="Z345" i="2"/>
  <c r="V345" i="2"/>
  <c r="V313" i="2"/>
  <c r="Z273" i="2"/>
  <c r="V273" i="2"/>
  <c r="Z161" i="2"/>
  <c r="V161" i="2"/>
  <c r="Z81" i="2"/>
  <c r="V81" i="2"/>
  <c r="Z2208" i="2"/>
  <c r="V2208" i="2"/>
  <c r="Z2176" i="2"/>
  <c r="V2176" i="2"/>
  <c r="Z2168" i="2"/>
  <c r="V2168" i="2"/>
  <c r="Z2080" i="2"/>
  <c r="V2080" i="2"/>
  <c r="V2016" i="2"/>
  <c r="Z1992" i="2"/>
  <c r="V1992" i="2"/>
  <c r="Z1888" i="2"/>
  <c r="V1888" i="2"/>
  <c r="Z1840" i="2"/>
  <c r="V1840" i="2"/>
  <c r="Z1776" i="2"/>
  <c r="V1776" i="2"/>
  <c r="Z1608" i="2"/>
  <c r="V1608" i="2"/>
  <c r="Z1568" i="2"/>
  <c r="V1568" i="2"/>
  <c r="Z1384" i="2"/>
  <c r="V1384" i="2"/>
  <c r="Z1328" i="2"/>
  <c r="V1328" i="2"/>
  <c r="Z1312" i="2"/>
  <c r="V1312" i="2"/>
  <c r="V1272" i="2"/>
  <c r="Z1216" i="2"/>
  <c r="V1216" i="2"/>
  <c r="Z1208" i="2"/>
  <c r="V1208" i="2"/>
  <c r="Z1184" i="2"/>
  <c r="V1184" i="2"/>
  <c r="Z1144" i="2"/>
  <c r="V1144" i="2"/>
  <c r="Z1136" i="2"/>
  <c r="V1136" i="2"/>
  <c r="Z1112" i="2"/>
  <c r="V1112" i="2"/>
  <c r="Z1016" i="2"/>
  <c r="V1016" i="2"/>
  <c r="Z992" i="2"/>
  <c r="V992" i="2"/>
  <c r="Z896" i="2"/>
  <c r="V896" i="2"/>
  <c r="Z816" i="2"/>
  <c r="V816" i="2"/>
  <c r="Z808" i="2"/>
  <c r="V808" i="2"/>
  <c r="V800" i="2"/>
  <c r="V784" i="2"/>
  <c r="Z744" i="2"/>
  <c r="V744" i="2"/>
  <c r="Z736" i="2"/>
  <c r="V736" i="2"/>
  <c r="Z712" i="2"/>
  <c r="V712" i="2"/>
  <c r="Z688" i="2"/>
  <c r="V688" i="2"/>
  <c r="Z680" i="2"/>
  <c r="V680" i="2"/>
  <c r="Z584" i="2"/>
  <c r="V584" i="2"/>
  <c r="Z520" i="2"/>
  <c r="V520" i="2"/>
  <c r="Z512" i="2"/>
  <c r="V512" i="2"/>
  <c r="Z504" i="2"/>
  <c r="V504" i="2"/>
  <c r="Z440" i="2"/>
  <c r="V440" i="2"/>
  <c r="Z400" i="2"/>
  <c r="V400" i="2"/>
  <c r="Z392" i="2"/>
  <c r="V392" i="2"/>
  <c r="V312" i="2"/>
  <c r="Z272" i="2"/>
  <c r="V272" i="2"/>
  <c r="Z192" i="2"/>
  <c r="V192" i="2"/>
  <c r="Z136" i="2"/>
  <c r="V136" i="2"/>
  <c r="Z2145" i="2"/>
  <c r="V2145" i="2"/>
  <c r="Z2081" i="2"/>
  <c r="V2081" i="2"/>
  <c r="Z1833" i="2"/>
  <c r="V1833" i="2"/>
  <c r="Z1769" i="2"/>
  <c r="V1769" i="2"/>
  <c r="Z1609" i="2"/>
  <c r="V1609" i="2"/>
  <c r="Z1521" i="2"/>
  <c r="V1521" i="2"/>
  <c r="Z1329" i="2"/>
  <c r="V1329" i="2"/>
  <c r="Z1137" i="2"/>
  <c r="V1137" i="2"/>
  <c r="Z993" i="2"/>
  <c r="V993" i="2"/>
  <c r="Z897" i="2"/>
  <c r="V897" i="2"/>
  <c r="Z737" i="2"/>
  <c r="V737" i="2"/>
  <c r="V673" i="2"/>
  <c r="Z593" i="2"/>
  <c r="V593" i="2"/>
  <c r="Z521" i="2"/>
  <c r="V521" i="2"/>
  <c r="Z265" i="2"/>
  <c r="V265" i="2"/>
  <c r="V2207" i="2"/>
  <c r="Z2087" i="2"/>
  <c r="V2087" i="2"/>
  <c r="V2079" i="2"/>
  <c r="V2015" i="2"/>
  <c r="Z1991" i="2"/>
  <c r="V1991" i="2"/>
  <c r="Z1943" i="2"/>
  <c r="V1943" i="2"/>
  <c r="Z1903" i="2"/>
  <c r="V1903" i="2"/>
  <c r="Z1887" i="2"/>
  <c r="V1887" i="2"/>
  <c r="V1879" i="2"/>
  <c r="Z1839" i="2"/>
  <c r="V1839" i="2"/>
  <c r="Z1775" i="2"/>
  <c r="V1775" i="2"/>
  <c r="V1767" i="2"/>
  <c r="Z1647" i="2"/>
  <c r="V1647" i="2"/>
  <c r="Z1607" i="2"/>
  <c r="V1607" i="2"/>
  <c r="Z1479" i="2"/>
  <c r="V1479" i="2"/>
  <c r="Z1423" i="2"/>
  <c r="V1423" i="2"/>
  <c r="Z1399" i="2"/>
  <c r="V1399" i="2"/>
  <c r="V1383" i="2"/>
  <c r="Z1327" i="2"/>
  <c r="V1327" i="2"/>
  <c r="Z1215" i="2"/>
  <c r="V1215" i="2"/>
  <c r="Z1207" i="2"/>
  <c r="V1207" i="2"/>
  <c r="Z1183" i="2"/>
  <c r="V1183" i="2"/>
  <c r="Z1151" i="2"/>
  <c r="V1151" i="2"/>
  <c r="Z1143" i="2"/>
  <c r="V1143" i="2"/>
  <c r="Z1135" i="2"/>
  <c r="V1135" i="2"/>
  <c r="Z1111" i="2"/>
  <c r="V1111" i="2"/>
  <c r="V1103" i="2"/>
  <c r="Z1015" i="2"/>
  <c r="V1015" i="2"/>
  <c r="Z1007" i="2"/>
  <c r="V1007" i="2"/>
  <c r="Z991" i="2"/>
  <c r="V991" i="2"/>
  <c r="Z983" i="2"/>
  <c r="V983" i="2"/>
  <c r="Z895" i="2"/>
  <c r="V895" i="2"/>
  <c r="V871" i="2"/>
  <c r="Z847" i="2"/>
  <c r="V847" i="2"/>
  <c r="V799" i="2"/>
  <c r="Z759" i="2"/>
  <c r="V759" i="2"/>
  <c r="Z735" i="2"/>
  <c r="V735" i="2"/>
  <c r="Z711" i="2"/>
  <c r="V711" i="2"/>
  <c r="Z679" i="2"/>
  <c r="V679" i="2"/>
  <c r="Z615" i="2"/>
  <c r="V615" i="2"/>
  <c r="Z583" i="2"/>
  <c r="V583" i="2"/>
  <c r="Z519" i="2"/>
  <c r="V519" i="2"/>
  <c r="Z503" i="2"/>
  <c r="V503" i="2"/>
  <c r="Z471" i="2"/>
  <c r="V471" i="2"/>
  <c r="Z463" i="2"/>
  <c r="V463" i="2"/>
  <c r="Z447" i="2"/>
  <c r="V447" i="2"/>
  <c r="Z367" i="2"/>
  <c r="V367" i="2"/>
  <c r="Z335" i="2"/>
  <c r="V335" i="2"/>
  <c r="Z303" i="2"/>
  <c r="V303" i="2"/>
  <c r="Z279" i="2"/>
  <c r="V279" i="2"/>
  <c r="Z271" i="2"/>
  <c r="V271" i="2"/>
  <c r="Z247" i="2"/>
  <c r="V247" i="2"/>
  <c r="Z223" i="2"/>
  <c r="V223" i="2"/>
  <c r="Z215" i="2"/>
  <c r="V215" i="2"/>
  <c r="Z191" i="2"/>
  <c r="V191" i="2"/>
  <c r="Z103" i="2"/>
  <c r="V103" i="2"/>
  <c r="V71" i="2"/>
  <c r="Z1985" i="2"/>
  <c r="V1985" i="2"/>
  <c r="Z1953" i="2"/>
  <c r="V1953" i="2"/>
  <c r="Z1889" i="2"/>
  <c r="V1889" i="2"/>
  <c r="Z1793" i="2"/>
  <c r="V1793" i="2"/>
  <c r="Z1649" i="2"/>
  <c r="V1649" i="2"/>
  <c r="Z1217" i="2"/>
  <c r="V1217" i="2"/>
  <c r="Z697" i="2"/>
  <c r="V697" i="2"/>
  <c r="Z513" i="2"/>
  <c r="V513" i="2"/>
  <c r="Z489" i="2"/>
  <c r="V489" i="2"/>
  <c r="Z441" i="2"/>
  <c r="V441" i="2"/>
  <c r="Z121" i="2"/>
  <c r="V121" i="2"/>
  <c r="Z2174" i="2"/>
  <c r="V2174" i="2"/>
  <c r="Z2078" i="2"/>
  <c r="V2078" i="2"/>
  <c r="Z2014" i="2"/>
  <c r="V2014" i="2"/>
  <c r="Z2006" i="2"/>
  <c r="V2006" i="2"/>
  <c r="Z1990" i="2"/>
  <c r="V1990" i="2"/>
  <c r="Z1774" i="2"/>
  <c r="V1774" i="2"/>
  <c r="Z1646" i="2"/>
  <c r="V1646" i="2"/>
  <c r="Z1478" i="2"/>
  <c r="V1478" i="2"/>
  <c r="Z1422" i="2"/>
  <c r="V1422" i="2"/>
  <c r="Z1326" i="2"/>
  <c r="V1326" i="2"/>
  <c r="Z1318" i="2"/>
  <c r="V1318" i="2"/>
  <c r="Z1310" i="2"/>
  <c r="V1310" i="2"/>
  <c r="Z1214" i="2"/>
  <c r="V1214" i="2"/>
  <c r="Z1206" i="2"/>
  <c r="V1206" i="2"/>
  <c r="Z1182" i="2"/>
  <c r="V1182" i="2"/>
  <c r="Z1150" i="2"/>
  <c r="V1150" i="2"/>
  <c r="Z1102" i="2"/>
  <c r="V1102" i="2"/>
  <c r="Z1094" i="2"/>
  <c r="V1094" i="2"/>
  <c r="Z1014" i="2"/>
  <c r="V1014" i="2"/>
  <c r="Z1006" i="2"/>
  <c r="V1006" i="2"/>
  <c r="Z990" i="2"/>
  <c r="V990" i="2"/>
  <c r="Z902" i="2"/>
  <c r="V902" i="2"/>
  <c r="Z870" i="2"/>
  <c r="V870" i="2"/>
  <c r="Z854" i="2"/>
  <c r="V854" i="2"/>
  <c r="Z798" i="2"/>
  <c r="V798" i="2"/>
  <c r="Z734" i="2"/>
  <c r="V734" i="2"/>
  <c r="Z710" i="2"/>
  <c r="V710" i="2"/>
  <c r="Z678" i="2"/>
  <c r="V678" i="2"/>
  <c r="V614" i="2"/>
  <c r="Z518" i="2"/>
  <c r="V518" i="2"/>
  <c r="Z502" i="2"/>
  <c r="V502" i="2"/>
  <c r="Z470" i="2"/>
  <c r="V470" i="2"/>
  <c r="Z406" i="2"/>
  <c r="V406" i="2"/>
  <c r="Z342" i="2"/>
  <c r="V342" i="2"/>
  <c r="Z334" i="2"/>
  <c r="V334" i="2"/>
  <c r="Z222" i="2"/>
  <c r="V222" i="2"/>
  <c r="Z214" i="2"/>
  <c r="V214" i="2"/>
  <c r="Z190" i="2"/>
  <c r="V190" i="2"/>
  <c r="Z134" i="2"/>
  <c r="V134" i="2"/>
  <c r="Z86" i="2"/>
  <c r="V86" i="2"/>
  <c r="Z38" i="2"/>
  <c r="V38" i="2"/>
  <c r="Z1977" i="2"/>
  <c r="V1977" i="2"/>
  <c r="Z1945" i="2"/>
  <c r="V1945" i="2"/>
  <c r="V1913" i="2"/>
  <c r="Z1729" i="2"/>
  <c r="V1729" i="2"/>
  <c r="Z1569" i="2"/>
  <c r="V1569" i="2"/>
  <c r="Z1537" i="2"/>
  <c r="V1537" i="2"/>
  <c r="Z1385" i="2"/>
  <c r="V1385" i="2"/>
  <c r="Z1353" i="2"/>
  <c r="V1353" i="2"/>
  <c r="Z1193" i="2"/>
  <c r="V1193" i="2"/>
  <c r="Z809" i="2"/>
  <c r="V809" i="2"/>
  <c r="Z745" i="2"/>
  <c r="V745" i="2"/>
  <c r="Z713" i="2"/>
  <c r="V713" i="2"/>
  <c r="Z681" i="2"/>
  <c r="V681" i="2"/>
  <c r="Z2197" i="2"/>
  <c r="V2197" i="2"/>
  <c r="Z2101" i="2"/>
  <c r="V2101" i="2"/>
  <c r="Z2077" i="2"/>
  <c r="V2077" i="2"/>
  <c r="Z2005" i="2"/>
  <c r="V2005" i="2"/>
  <c r="Z1989" i="2"/>
  <c r="V1989" i="2"/>
  <c r="Z1981" i="2"/>
  <c r="V1981" i="2"/>
  <c r="Z1973" i="2"/>
  <c r="V1973" i="2"/>
  <c r="Z1877" i="2"/>
  <c r="V1877" i="2"/>
  <c r="Z1805" i="2"/>
  <c r="V1805" i="2"/>
  <c r="Z1773" i="2"/>
  <c r="V1773" i="2"/>
  <c r="Z1661" i="2"/>
  <c r="V1661" i="2"/>
  <c r="Z1597" i="2"/>
  <c r="V1597" i="2"/>
  <c r="Z1477" i="2"/>
  <c r="V1477" i="2"/>
  <c r="Z1453" i="2"/>
  <c r="V1453" i="2"/>
  <c r="Z1421" i="2"/>
  <c r="V1421" i="2"/>
  <c r="Z1389" i="2"/>
  <c r="V1389" i="2"/>
  <c r="Z1325" i="2"/>
  <c r="V1325" i="2"/>
  <c r="Z1245" i="2"/>
  <c r="V1245" i="2"/>
  <c r="Z1213" i="2"/>
  <c r="V1213" i="2"/>
  <c r="Z1205" i="2"/>
  <c r="V1205" i="2"/>
  <c r="Z1149" i="2"/>
  <c r="V1149" i="2"/>
  <c r="Z1141" i="2"/>
  <c r="V1141" i="2"/>
  <c r="Z1109" i="2"/>
  <c r="V1109" i="2"/>
  <c r="Z1061" i="2"/>
  <c r="V1061" i="2"/>
  <c r="Z1013" i="2"/>
  <c r="V1013" i="2"/>
  <c r="Z1005" i="2"/>
  <c r="V1005" i="2"/>
  <c r="Z957" i="2"/>
  <c r="V957" i="2"/>
  <c r="Z901" i="2"/>
  <c r="V901" i="2"/>
  <c r="Z853" i="2"/>
  <c r="V853" i="2"/>
  <c r="Z797" i="2"/>
  <c r="V797" i="2"/>
  <c r="Z749" i="2"/>
  <c r="V749" i="2"/>
  <c r="Z709" i="2"/>
  <c r="V709" i="2"/>
  <c r="Z677" i="2"/>
  <c r="V677" i="2"/>
  <c r="V613" i="2"/>
  <c r="Z517" i="2"/>
  <c r="V517" i="2"/>
  <c r="Z501" i="2"/>
  <c r="V501" i="2"/>
  <c r="Z469" i="2"/>
  <c r="V469" i="2"/>
  <c r="Z405" i="2"/>
  <c r="V405" i="2"/>
  <c r="Z333" i="2"/>
  <c r="V333" i="2"/>
  <c r="Z261" i="2"/>
  <c r="V261" i="2"/>
  <c r="Z253" i="2"/>
  <c r="V253" i="2"/>
  <c r="Z125" i="2"/>
  <c r="V125" i="2"/>
  <c r="Z85" i="2"/>
  <c r="V85" i="2"/>
  <c r="Z77" i="2"/>
  <c r="V77" i="2"/>
  <c r="V53" i="2"/>
  <c r="Z37" i="2"/>
  <c r="V37" i="2"/>
  <c r="Z13" i="2"/>
  <c r="V13" i="2"/>
  <c r="Z2196" i="2"/>
  <c r="V2196" i="2"/>
  <c r="Z2076" i="2"/>
  <c r="V2076" i="2"/>
  <c r="Z2060" i="2"/>
  <c r="V2060" i="2"/>
  <c r="Z2036" i="2"/>
  <c r="V2036" i="2"/>
  <c r="Z1988" i="2"/>
  <c r="V1988" i="2"/>
  <c r="Z1980" i="2"/>
  <c r="V1980" i="2"/>
  <c r="V1972" i="2"/>
  <c r="Z1876" i="2"/>
  <c r="V1876" i="2"/>
  <c r="V1804" i="2"/>
  <c r="Z1596" i="2"/>
  <c r="V1596" i="2"/>
  <c r="Z1572" i="2"/>
  <c r="V1572" i="2"/>
  <c r="Z1476" i="2"/>
  <c r="V1476" i="2"/>
  <c r="Z1468" i="2"/>
  <c r="V1468" i="2"/>
  <c r="Z1388" i="2"/>
  <c r="V1388" i="2"/>
  <c r="Z1252" i="2"/>
  <c r="V1252" i="2"/>
  <c r="Z1212" i="2"/>
  <c r="V1212" i="2"/>
  <c r="Z1204" i="2"/>
  <c r="V1204" i="2"/>
  <c r="Z1108" i="2"/>
  <c r="V1108" i="2"/>
  <c r="Z1012" i="2"/>
  <c r="V1012" i="2"/>
  <c r="Z1004" i="2"/>
  <c r="V1004" i="2"/>
  <c r="Z924" i="2"/>
  <c r="V924" i="2"/>
  <c r="Z788" i="2"/>
  <c r="V788" i="2"/>
  <c r="Z748" i="2"/>
  <c r="V748" i="2"/>
  <c r="Z708" i="2"/>
  <c r="V708" i="2"/>
  <c r="Z700" i="2"/>
  <c r="V700" i="2"/>
  <c r="Z676" i="2"/>
  <c r="V676" i="2"/>
  <c r="Z612" i="2"/>
  <c r="V612" i="2"/>
  <c r="Z524" i="2"/>
  <c r="V524" i="2"/>
  <c r="Z516" i="2"/>
  <c r="V516" i="2"/>
  <c r="Z500" i="2"/>
  <c r="V500" i="2"/>
  <c r="Z468" i="2"/>
  <c r="V468" i="2"/>
  <c r="Z404" i="2"/>
  <c r="V404" i="2"/>
  <c r="Z364" i="2"/>
  <c r="V364" i="2"/>
  <c r="Z332" i="2"/>
  <c r="V332" i="2"/>
  <c r="Z260" i="2"/>
  <c r="V260" i="2"/>
  <c r="Z252" i="2"/>
  <c r="V252" i="2"/>
  <c r="Z244" i="2"/>
  <c r="V244" i="2"/>
  <c r="V188" i="2"/>
  <c r="Z108" i="2"/>
  <c r="V108" i="2"/>
  <c r="Z84" i="2"/>
  <c r="V84" i="2"/>
  <c r="Z76" i="2"/>
  <c r="V76" i="2"/>
  <c r="Z52" i="2"/>
  <c r="V52" i="2"/>
  <c r="Z12" i="2"/>
  <c r="V12" i="2"/>
  <c r="Z4" i="2"/>
  <c r="V4" i="2"/>
  <c r="Z2203" i="2"/>
  <c r="V2203" i="2"/>
  <c r="Z2195" i="2"/>
  <c r="V2195" i="2"/>
  <c r="Z2075" i="2"/>
  <c r="V2075" i="2"/>
  <c r="Z2059" i="2"/>
  <c r="V2059" i="2"/>
  <c r="Z2051" i="2"/>
  <c r="V2051" i="2"/>
  <c r="Z2035" i="2"/>
  <c r="V2035" i="2"/>
  <c r="Z2003" i="2"/>
  <c r="V2003" i="2"/>
  <c r="Z1987" i="2"/>
  <c r="V1987" i="2"/>
  <c r="Z1979" i="2"/>
  <c r="V1979" i="2"/>
  <c r="Z1883" i="2"/>
  <c r="V1883" i="2"/>
  <c r="Z1875" i="2"/>
  <c r="V1875" i="2"/>
  <c r="Z1843" i="2"/>
  <c r="V1843" i="2"/>
  <c r="V1803" i="2"/>
  <c r="Z1771" i="2"/>
  <c r="V1771" i="2"/>
  <c r="Z1739" i="2"/>
  <c r="V1739" i="2"/>
  <c r="Z1731" i="2"/>
  <c r="V1731" i="2"/>
  <c r="Z1675" i="2"/>
  <c r="V1675" i="2"/>
  <c r="Z1611" i="2"/>
  <c r="V1611" i="2"/>
  <c r="Z1595" i="2"/>
  <c r="V1595" i="2"/>
  <c r="Z1587" i="2"/>
  <c r="V1587" i="2"/>
  <c r="Z1571" i="2"/>
  <c r="V1571" i="2"/>
  <c r="Z1483" i="2"/>
  <c r="V1483" i="2"/>
  <c r="Z1387" i="2"/>
  <c r="V1387" i="2"/>
  <c r="Z1355" i="2"/>
  <c r="V1355" i="2"/>
  <c r="Z1315" i="2"/>
  <c r="V1315" i="2"/>
  <c r="Z1307" i="2"/>
  <c r="V1307" i="2"/>
  <c r="Z1275" i="2"/>
  <c r="V1275" i="2"/>
  <c r="Z1251" i="2"/>
  <c r="V1251" i="2"/>
  <c r="Z1203" i="2"/>
  <c r="V1203" i="2"/>
  <c r="Z1139" i="2"/>
  <c r="V1139" i="2"/>
  <c r="Z1115" i="2"/>
  <c r="V1115" i="2"/>
  <c r="Z1107" i="2"/>
  <c r="V1107" i="2"/>
  <c r="Z1051" i="2"/>
  <c r="V1051" i="2"/>
  <c r="Z1011" i="2"/>
  <c r="V1011" i="2"/>
  <c r="Z923" i="2"/>
  <c r="V923" i="2"/>
  <c r="V899" i="2"/>
  <c r="Z843" i="2"/>
  <c r="V843" i="2"/>
  <c r="Z819" i="2"/>
  <c r="V819" i="2"/>
  <c r="Z811" i="2"/>
  <c r="V811" i="2"/>
  <c r="Z787" i="2"/>
  <c r="V787" i="2"/>
  <c r="Z747" i="2"/>
  <c r="V747" i="2"/>
  <c r="Z699" i="2"/>
  <c r="V699" i="2"/>
  <c r="Z683" i="2"/>
  <c r="V683" i="2"/>
  <c r="Z675" i="2"/>
  <c r="V675" i="2"/>
  <c r="Z611" i="2"/>
  <c r="V611" i="2"/>
  <c r="Z523" i="2"/>
  <c r="V523" i="2"/>
  <c r="Z515" i="2"/>
  <c r="V515" i="2"/>
  <c r="Z499" i="2"/>
  <c r="V499" i="2"/>
  <c r="Z435" i="2"/>
  <c r="V435" i="2"/>
  <c r="Z403" i="2"/>
  <c r="V403" i="2"/>
  <c r="Z395" i="2"/>
  <c r="V395" i="2"/>
  <c r="Z363" i="2"/>
  <c r="V363" i="2"/>
  <c r="V339" i="2"/>
  <c r="Z275" i="2"/>
  <c r="V275" i="2"/>
  <c r="V187" i="2"/>
  <c r="Z171" i="2"/>
  <c r="V171" i="2"/>
  <c r="Z107" i="2"/>
  <c r="V107" i="2"/>
  <c r="Z83" i="2"/>
  <c r="V83" i="2"/>
  <c r="Z75" i="2"/>
  <c r="V75" i="2"/>
  <c r="Z67" i="2"/>
  <c r="V67" i="2"/>
  <c r="Z51" i="2"/>
  <c r="V51" i="2"/>
  <c r="Z43" i="2"/>
  <c r="V43" i="2"/>
  <c r="U634" i="2"/>
  <c r="AA634" i="2" s="1"/>
  <c r="V634" i="2"/>
  <c r="U570" i="2"/>
  <c r="AA570" i="2" s="1"/>
  <c r="V570" i="2"/>
  <c r="U506" i="2"/>
  <c r="AA506" i="2" s="1"/>
  <c r="V506" i="2"/>
  <c r="U442" i="2"/>
  <c r="AA442" i="2" s="1"/>
  <c r="V442" i="2"/>
  <c r="U378" i="2"/>
  <c r="AA378" i="2" s="1"/>
  <c r="V378" i="2"/>
  <c r="U226" i="2"/>
  <c r="AA226" i="2" s="1"/>
  <c r="V226" i="2"/>
  <c r="U218" i="2"/>
  <c r="AA218" i="2" s="1"/>
  <c r="V218" i="2"/>
  <c r="U210" i="2"/>
  <c r="AA210" i="2" s="1"/>
  <c r="V210" i="2"/>
  <c r="U202" i="2"/>
  <c r="AA202" i="2" s="1"/>
  <c r="V202" i="2"/>
  <c r="U194" i="2"/>
  <c r="AA194" i="2" s="1"/>
  <c r="V194" i="2"/>
  <c r="U170" i="2"/>
  <c r="AA170" i="2" s="1"/>
  <c r="V170" i="2"/>
  <c r="U154" i="2"/>
  <c r="AA154" i="2" s="1"/>
  <c r="V154" i="2"/>
  <c r="U146" i="2"/>
  <c r="AA146" i="2" s="1"/>
  <c r="V146" i="2"/>
  <c r="U138" i="2"/>
  <c r="AA138" i="2" s="1"/>
  <c r="V138" i="2"/>
  <c r="U130" i="2"/>
  <c r="AA130" i="2" s="1"/>
  <c r="V130" i="2"/>
  <c r="U122" i="2"/>
  <c r="AA122" i="2" s="1"/>
  <c r="V122" i="2"/>
  <c r="U114" i="2"/>
  <c r="AA114" i="2" s="1"/>
  <c r="V114" i="2"/>
  <c r="U106" i="2"/>
  <c r="AA106" i="2" s="1"/>
  <c r="V106" i="2"/>
  <c r="U98" i="2"/>
  <c r="AA98" i="2" s="1"/>
  <c r="V98" i="2"/>
  <c r="U90" i="2"/>
  <c r="AA90" i="2" s="1"/>
  <c r="V90" i="2"/>
  <c r="U66" i="2"/>
  <c r="AA66" i="2" s="1"/>
  <c r="V66" i="2"/>
  <c r="U58" i="2"/>
  <c r="AA58" i="2" s="1"/>
  <c r="V58" i="2"/>
  <c r="U50" i="2"/>
  <c r="AA50" i="2" s="1"/>
  <c r="V50" i="2"/>
  <c r="U42" i="2"/>
  <c r="AA42" i="2" s="1"/>
  <c r="V42" i="2"/>
  <c r="U34" i="2"/>
  <c r="AA34" i="2" s="1"/>
  <c r="V34" i="2"/>
  <c r="U26" i="2"/>
  <c r="AA26" i="2" s="1"/>
  <c r="V26" i="2"/>
  <c r="U18" i="2"/>
  <c r="AA18" i="2" s="1"/>
  <c r="V18" i="2"/>
  <c r="U10" i="2"/>
  <c r="AA10" i="2" s="1"/>
  <c r="V10" i="2"/>
  <c r="U642" i="2"/>
  <c r="AA642" i="2" s="1"/>
  <c r="V642" i="2"/>
  <c r="U578" i="2"/>
  <c r="AA578" i="2" s="1"/>
  <c r="V578" i="2"/>
  <c r="U450" i="2"/>
  <c r="AA450" i="2" s="1"/>
  <c r="V450" i="2"/>
  <c r="U418" i="2"/>
  <c r="AA418" i="2" s="1"/>
  <c r="V418" i="2"/>
  <c r="U386" i="2"/>
  <c r="AA386" i="2" s="1"/>
  <c r="V386" i="2"/>
  <c r="U354" i="2"/>
  <c r="AA354" i="2" s="1"/>
  <c r="V354" i="2"/>
  <c r="U322" i="2"/>
  <c r="AA322" i="2" s="1"/>
  <c r="V322" i="2"/>
  <c r="U298" i="2"/>
  <c r="AA298" i="2" s="1"/>
  <c r="V298" i="2"/>
  <c r="U258" i="2"/>
  <c r="AA258" i="2" s="1"/>
  <c r="V258" i="2"/>
  <c r="U234" i="2"/>
  <c r="AA234" i="2" s="1"/>
  <c r="V234" i="2"/>
  <c r="T852" i="2"/>
  <c r="U665" i="2"/>
  <c r="AA665" i="2" s="1"/>
  <c r="V665" i="2"/>
  <c r="U657" i="2"/>
  <c r="AA657" i="2" s="1"/>
  <c r="V657" i="2"/>
  <c r="U649" i="2"/>
  <c r="AA649" i="2" s="1"/>
  <c r="V649" i="2"/>
  <c r="U641" i="2"/>
  <c r="AA641" i="2" s="1"/>
  <c r="V641" i="2"/>
  <c r="U633" i="2"/>
  <c r="AA633" i="2" s="1"/>
  <c r="V633" i="2"/>
  <c r="U625" i="2"/>
  <c r="AA625" i="2" s="1"/>
  <c r="V625" i="2"/>
  <c r="U617" i="2"/>
  <c r="AA617" i="2" s="1"/>
  <c r="V617" i="2"/>
  <c r="U609" i="2"/>
  <c r="AA609" i="2" s="1"/>
  <c r="V609" i="2"/>
  <c r="U601" i="2"/>
  <c r="AA601" i="2" s="1"/>
  <c r="V601" i="2"/>
  <c r="U585" i="2"/>
  <c r="AA585" i="2" s="1"/>
  <c r="V585" i="2"/>
  <c r="U577" i="2"/>
  <c r="AA577" i="2" s="1"/>
  <c r="V577" i="2"/>
  <c r="U569" i="2"/>
  <c r="AA569" i="2" s="1"/>
  <c r="V569" i="2"/>
  <c r="U561" i="2"/>
  <c r="AA561" i="2" s="1"/>
  <c r="V561" i="2"/>
  <c r="U553" i="2"/>
  <c r="AA553" i="2" s="1"/>
  <c r="V553" i="2"/>
  <c r="U545" i="2"/>
  <c r="AA545" i="2" s="1"/>
  <c r="V545" i="2"/>
  <c r="U537" i="2"/>
  <c r="AA537" i="2" s="1"/>
  <c r="V537" i="2"/>
  <c r="U529" i="2"/>
  <c r="AA529" i="2" s="1"/>
  <c r="V529" i="2"/>
  <c r="U505" i="2"/>
  <c r="AA505" i="2" s="1"/>
  <c r="V505" i="2"/>
  <c r="U497" i="2"/>
  <c r="AA497" i="2" s="1"/>
  <c r="V497" i="2"/>
  <c r="U481" i="2"/>
  <c r="AA481" i="2" s="1"/>
  <c r="V481" i="2"/>
  <c r="U473" i="2"/>
  <c r="AA473" i="2" s="1"/>
  <c r="V473" i="2"/>
  <c r="U465" i="2"/>
  <c r="AA465" i="2" s="1"/>
  <c r="V465" i="2"/>
  <c r="U457" i="2"/>
  <c r="AA457" i="2" s="1"/>
  <c r="V457" i="2"/>
  <c r="U449" i="2"/>
  <c r="AA449" i="2" s="1"/>
  <c r="V449" i="2"/>
  <c r="U433" i="2"/>
  <c r="AA433" i="2" s="1"/>
  <c r="V433" i="2"/>
  <c r="U425" i="2"/>
  <c r="AA425" i="2" s="1"/>
  <c r="V425" i="2"/>
  <c r="U417" i="2"/>
  <c r="AA417" i="2" s="1"/>
  <c r="V417" i="2"/>
  <c r="U401" i="2"/>
  <c r="AA401" i="2" s="1"/>
  <c r="V401" i="2"/>
  <c r="U393" i="2"/>
  <c r="AA393" i="2" s="1"/>
  <c r="V393" i="2"/>
  <c r="U385" i="2"/>
  <c r="AA385" i="2" s="1"/>
  <c r="V385" i="2"/>
  <c r="U377" i="2"/>
  <c r="AA377" i="2" s="1"/>
  <c r="V377" i="2"/>
  <c r="U369" i="2"/>
  <c r="AA369" i="2" s="1"/>
  <c r="V369" i="2"/>
  <c r="U361" i="2"/>
  <c r="AA361" i="2" s="1"/>
  <c r="V361" i="2"/>
  <c r="U353" i="2"/>
  <c r="AA353" i="2" s="1"/>
  <c r="V353" i="2"/>
  <c r="U337" i="2"/>
  <c r="AA337" i="2" s="1"/>
  <c r="V337" i="2"/>
  <c r="U329" i="2"/>
  <c r="AA329" i="2" s="1"/>
  <c r="V329" i="2"/>
  <c r="U321" i="2"/>
  <c r="AA321" i="2" s="1"/>
  <c r="V321" i="2"/>
  <c r="U305" i="2"/>
  <c r="AA305" i="2" s="1"/>
  <c r="V305" i="2"/>
  <c r="U297" i="2"/>
  <c r="AA297" i="2" s="1"/>
  <c r="V297" i="2"/>
  <c r="U289" i="2"/>
  <c r="AA289" i="2" s="1"/>
  <c r="V289" i="2"/>
  <c r="U281" i="2"/>
  <c r="AA281" i="2" s="1"/>
  <c r="V281" i="2"/>
  <c r="U257" i="2"/>
  <c r="AA257" i="2" s="1"/>
  <c r="V257" i="2"/>
  <c r="U249" i="2"/>
  <c r="AA249" i="2" s="1"/>
  <c r="V249" i="2"/>
  <c r="U241" i="2"/>
  <c r="AA241" i="2" s="1"/>
  <c r="V241" i="2"/>
  <c r="U233" i="2"/>
  <c r="AA233" i="2" s="1"/>
  <c r="V233" i="2"/>
  <c r="U225" i="2"/>
  <c r="AA225" i="2" s="1"/>
  <c r="V225" i="2"/>
  <c r="U217" i="2"/>
  <c r="AA217" i="2" s="1"/>
  <c r="V217" i="2"/>
  <c r="U209" i="2"/>
  <c r="AA209" i="2" s="1"/>
  <c r="V209" i="2"/>
  <c r="U201" i="2"/>
  <c r="AA201" i="2" s="1"/>
  <c r="V201" i="2"/>
  <c r="U193" i="2"/>
  <c r="AA193" i="2" s="1"/>
  <c r="V193" i="2"/>
  <c r="U185" i="2"/>
  <c r="AA185" i="2" s="1"/>
  <c r="V185" i="2"/>
  <c r="U177" i="2"/>
  <c r="AA177" i="2" s="1"/>
  <c r="V177" i="2"/>
  <c r="U169" i="2"/>
  <c r="AA169" i="2" s="1"/>
  <c r="V169" i="2"/>
  <c r="U153" i="2"/>
  <c r="AA153" i="2" s="1"/>
  <c r="V153" i="2"/>
  <c r="U145" i="2"/>
  <c r="AA145" i="2" s="1"/>
  <c r="V145" i="2"/>
  <c r="U137" i="2"/>
  <c r="AA137" i="2" s="1"/>
  <c r="V137" i="2"/>
  <c r="U129" i="2"/>
  <c r="AA129" i="2" s="1"/>
  <c r="V129" i="2"/>
  <c r="U113" i="2"/>
  <c r="AA113" i="2" s="1"/>
  <c r="V113" i="2"/>
  <c r="U105" i="2"/>
  <c r="AA105" i="2" s="1"/>
  <c r="V105" i="2"/>
  <c r="U97" i="2"/>
  <c r="AA97" i="2" s="1"/>
  <c r="V97" i="2"/>
  <c r="U89" i="2"/>
  <c r="AA89" i="2" s="1"/>
  <c r="V89" i="2"/>
  <c r="U73" i="2"/>
  <c r="AA73" i="2" s="1"/>
  <c r="V73" i="2"/>
  <c r="U65" i="2"/>
  <c r="AA65" i="2" s="1"/>
  <c r="V65" i="2"/>
  <c r="U57" i="2"/>
  <c r="AA57" i="2" s="1"/>
  <c r="V57" i="2"/>
  <c r="U49" i="2"/>
  <c r="AA49" i="2" s="1"/>
  <c r="V49" i="2"/>
  <c r="U41" i="2"/>
  <c r="AA41" i="2" s="1"/>
  <c r="V41" i="2"/>
  <c r="U33" i="2"/>
  <c r="AA33" i="2" s="1"/>
  <c r="V33" i="2"/>
  <c r="U25" i="2"/>
  <c r="AA25" i="2" s="1"/>
  <c r="V25" i="2"/>
  <c r="U17" i="2"/>
  <c r="AA17" i="2" s="1"/>
  <c r="V17" i="2"/>
  <c r="U9" i="2"/>
  <c r="AA9" i="2" s="1"/>
  <c r="V9" i="2"/>
  <c r="U658" i="2"/>
  <c r="AA658" i="2" s="1"/>
  <c r="V658" i="2"/>
  <c r="U530" i="2"/>
  <c r="AA530" i="2" s="1"/>
  <c r="V530" i="2"/>
  <c r="U466" i="2"/>
  <c r="AA466" i="2" s="1"/>
  <c r="V466" i="2"/>
  <c r="U370" i="2"/>
  <c r="AA370" i="2" s="1"/>
  <c r="V370" i="2"/>
  <c r="U338" i="2"/>
  <c r="AA338" i="2" s="1"/>
  <c r="V338" i="2"/>
  <c r="U306" i="2"/>
  <c r="AA306" i="2" s="1"/>
  <c r="V306" i="2"/>
  <c r="U282" i="2"/>
  <c r="AA282" i="2" s="1"/>
  <c r="V282" i="2"/>
  <c r="U242" i="2"/>
  <c r="AA242" i="2" s="1"/>
  <c r="V242" i="2"/>
  <c r="U672" i="2"/>
  <c r="AA672" i="2" s="1"/>
  <c r="V672" i="2"/>
  <c r="U664" i="2"/>
  <c r="AA664" i="2" s="1"/>
  <c r="V664" i="2"/>
  <c r="U656" i="2"/>
  <c r="AA656" i="2" s="1"/>
  <c r="V656" i="2"/>
  <c r="U648" i="2"/>
  <c r="AA648" i="2" s="1"/>
  <c r="V648" i="2"/>
  <c r="U640" i="2"/>
  <c r="AA640" i="2" s="1"/>
  <c r="V640" i="2"/>
  <c r="U632" i="2"/>
  <c r="AA632" i="2" s="1"/>
  <c r="V632" i="2"/>
  <c r="U624" i="2"/>
  <c r="AA624" i="2" s="1"/>
  <c r="V624" i="2"/>
  <c r="U616" i="2"/>
  <c r="AA616" i="2" s="1"/>
  <c r="V616" i="2"/>
  <c r="U608" i="2"/>
  <c r="AA608" i="2" s="1"/>
  <c r="V608" i="2"/>
  <c r="U600" i="2"/>
  <c r="AA600" i="2" s="1"/>
  <c r="V600" i="2"/>
  <c r="U592" i="2"/>
  <c r="AA592" i="2" s="1"/>
  <c r="V592" i="2"/>
  <c r="U576" i="2"/>
  <c r="AA576" i="2" s="1"/>
  <c r="V576" i="2"/>
  <c r="U568" i="2"/>
  <c r="AA568" i="2" s="1"/>
  <c r="V568" i="2"/>
  <c r="U560" i="2"/>
  <c r="AA560" i="2" s="1"/>
  <c r="V560" i="2"/>
  <c r="U552" i="2"/>
  <c r="AA552" i="2" s="1"/>
  <c r="V552" i="2"/>
  <c r="U544" i="2"/>
  <c r="AA544" i="2" s="1"/>
  <c r="V544" i="2"/>
  <c r="U536" i="2"/>
  <c r="AA536" i="2" s="1"/>
  <c r="V536" i="2"/>
  <c r="U528" i="2"/>
  <c r="AA528" i="2" s="1"/>
  <c r="V528" i="2"/>
  <c r="U496" i="2"/>
  <c r="AA496" i="2" s="1"/>
  <c r="V496" i="2"/>
  <c r="U488" i="2"/>
  <c r="AA488" i="2" s="1"/>
  <c r="V488" i="2"/>
  <c r="U480" i="2"/>
  <c r="AA480" i="2" s="1"/>
  <c r="V480" i="2"/>
  <c r="U472" i="2"/>
  <c r="AA472" i="2" s="1"/>
  <c r="V472" i="2"/>
  <c r="U464" i="2"/>
  <c r="AA464" i="2" s="1"/>
  <c r="V464" i="2"/>
  <c r="U456" i="2"/>
  <c r="AA456" i="2" s="1"/>
  <c r="V456" i="2"/>
  <c r="U448" i="2"/>
  <c r="AA448" i="2" s="1"/>
  <c r="V448" i="2"/>
  <c r="U432" i="2"/>
  <c r="AA432" i="2" s="1"/>
  <c r="V432" i="2"/>
  <c r="U424" i="2"/>
  <c r="AA424" i="2" s="1"/>
  <c r="V424" i="2"/>
  <c r="U416" i="2"/>
  <c r="AA416" i="2" s="1"/>
  <c r="V416" i="2"/>
  <c r="U408" i="2"/>
  <c r="AA408" i="2" s="1"/>
  <c r="V408" i="2"/>
  <c r="U384" i="2"/>
  <c r="AA384" i="2" s="1"/>
  <c r="V384" i="2"/>
  <c r="U376" i="2"/>
  <c r="AA376" i="2" s="1"/>
  <c r="V376" i="2"/>
  <c r="U368" i="2"/>
  <c r="AA368" i="2" s="1"/>
  <c r="V368" i="2"/>
  <c r="U360" i="2"/>
  <c r="AA360" i="2" s="1"/>
  <c r="V360" i="2"/>
  <c r="U352" i="2"/>
  <c r="AA352" i="2" s="1"/>
  <c r="V352" i="2"/>
  <c r="U344" i="2"/>
  <c r="AA344" i="2" s="1"/>
  <c r="V344" i="2"/>
  <c r="U336" i="2"/>
  <c r="AA336" i="2" s="1"/>
  <c r="V336" i="2"/>
  <c r="U328" i="2"/>
  <c r="AA328" i="2" s="1"/>
  <c r="V328" i="2"/>
  <c r="U320" i="2"/>
  <c r="AA320" i="2" s="1"/>
  <c r="V320" i="2"/>
  <c r="U304" i="2"/>
  <c r="AA304" i="2" s="1"/>
  <c r="V304" i="2"/>
  <c r="U296" i="2"/>
  <c r="AA296" i="2" s="1"/>
  <c r="V296" i="2"/>
  <c r="U288" i="2"/>
  <c r="AA288" i="2" s="1"/>
  <c r="V288" i="2"/>
  <c r="U280" i="2"/>
  <c r="AA280" i="2" s="1"/>
  <c r="V280" i="2"/>
  <c r="U264" i="2"/>
  <c r="AA264" i="2" s="1"/>
  <c r="V264" i="2"/>
  <c r="U256" i="2"/>
  <c r="AA256" i="2" s="1"/>
  <c r="V256" i="2"/>
  <c r="U248" i="2"/>
  <c r="AA248" i="2" s="1"/>
  <c r="V248" i="2"/>
  <c r="U240" i="2"/>
  <c r="AA240" i="2" s="1"/>
  <c r="V240" i="2"/>
  <c r="U232" i="2"/>
  <c r="AA232" i="2" s="1"/>
  <c r="V232" i="2"/>
  <c r="U224" i="2"/>
  <c r="AA224" i="2" s="1"/>
  <c r="V224" i="2"/>
  <c r="U216" i="2"/>
  <c r="AA216" i="2" s="1"/>
  <c r="V216" i="2"/>
  <c r="U208" i="2"/>
  <c r="AA208" i="2" s="1"/>
  <c r="V208" i="2"/>
  <c r="U200" i="2"/>
  <c r="AA200" i="2" s="1"/>
  <c r="V200" i="2"/>
  <c r="U184" i="2"/>
  <c r="AA184" i="2" s="1"/>
  <c r="V184" i="2"/>
  <c r="U176" i="2"/>
  <c r="AA176" i="2" s="1"/>
  <c r="V176" i="2"/>
  <c r="U168" i="2"/>
  <c r="AA168" i="2" s="1"/>
  <c r="V168" i="2"/>
  <c r="U160" i="2"/>
  <c r="AA160" i="2" s="1"/>
  <c r="V160" i="2"/>
  <c r="U152" i="2"/>
  <c r="AA152" i="2" s="1"/>
  <c r="V152" i="2"/>
  <c r="U144" i="2"/>
  <c r="AA144" i="2" s="1"/>
  <c r="V144" i="2"/>
  <c r="U120" i="2"/>
  <c r="AA120" i="2" s="1"/>
  <c r="V120" i="2"/>
  <c r="U112" i="2"/>
  <c r="AA112" i="2" s="1"/>
  <c r="V112" i="2"/>
  <c r="U104" i="2"/>
  <c r="AA104" i="2" s="1"/>
  <c r="V104" i="2"/>
  <c r="U96" i="2"/>
  <c r="AA96" i="2" s="1"/>
  <c r="V96" i="2"/>
  <c r="U88" i="2"/>
  <c r="AA88" i="2" s="1"/>
  <c r="V88" i="2"/>
  <c r="U80" i="2"/>
  <c r="AA80" i="2" s="1"/>
  <c r="V80" i="2"/>
  <c r="U72" i="2"/>
  <c r="AA72" i="2" s="1"/>
  <c r="V72" i="2"/>
  <c r="U64" i="2"/>
  <c r="AA64" i="2" s="1"/>
  <c r="V64" i="2"/>
  <c r="U56" i="2"/>
  <c r="AA56" i="2" s="1"/>
  <c r="V56" i="2"/>
  <c r="U48" i="2"/>
  <c r="AA48" i="2" s="1"/>
  <c r="V48" i="2"/>
  <c r="U40" i="2"/>
  <c r="AA40" i="2" s="1"/>
  <c r="V40" i="2"/>
  <c r="U32" i="2"/>
  <c r="AA32" i="2" s="1"/>
  <c r="V32" i="2"/>
  <c r="U24" i="2"/>
  <c r="AA24" i="2" s="1"/>
  <c r="V24" i="2"/>
  <c r="U16" i="2"/>
  <c r="AA16" i="2" s="1"/>
  <c r="V16" i="2"/>
  <c r="U8" i="2"/>
  <c r="AA8" i="2" s="1"/>
  <c r="V8" i="2"/>
  <c r="U650" i="2"/>
  <c r="AA650" i="2" s="1"/>
  <c r="V650" i="2"/>
  <c r="U586" i="2"/>
  <c r="AA586" i="2" s="1"/>
  <c r="V586" i="2"/>
  <c r="U458" i="2"/>
  <c r="AA458" i="2" s="1"/>
  <c r="V458" i="2"/>
  <c r="U426" i="2"/>
  <c r="AA426" i="2" s="1"/>
  <c r="V426" i="2"/>
  <c r="U394" i="2"/>
  <c r="AA394" i="2" s="1"/>
  <c r="V394" i="2"/>
  <c r="U330" i="2"/>
  <c r="AA330" i="2" s="1"/>
  <c r="V330" i="2"/>
  <c r="U314" i="2"/>
  <c r="AA314" i="2" s="1"/>
  <c r="V314" i="2"/>
  <c r="U290" i="2"/>
  <c r="AA290" i="2" s="1"/>
  <c r="V290" i="2"/>
  <c r="U266" i="2"/>
  <c r="AA266" i="2" s="1"/>
  <c r="V266" i="2"/>
  <c r="U250" i="2"/>
  <c r="AA250" i="2" s="1"/>
  <c r="V250" i="2"/>
  <c r="T748" i="2"/>
  <c r="U748" i="2" s="1"/>
  <c r="AA748" i="2" s="1"/>
  <c r="U671" i="2"/>
  <c r="AA671" i="2" s="1"/>
  <c r="V671" i="2"/>
  <c r="U663" i="2"/>
  <c r="AA663" i="2" s="1"/>
  <c r="V663" i="2"/>
  <c r="U655" i="2"/>
  <c r="AA655" i="2" s="1"/>
  <c r="V655" i="2"/>
  <c r="U647" i="2"/>
  <c r="AA647" i="2" s="1"/>
  <c r="V647" i="2"/>
  <c r="U639" i="2"/>
  <c r="AA639" i="2" s="1"/>
  <c r="V639" i="2"/>
  <c r="U631" i="2"/>
  <c r="AA631" i="2" s="1"/>
  <c r="V631" i="2"/>
  <c r="U623" i="2"/>
  <c r="AA623" i="2" s="1"/>
  <c r="V623" i="2"/>
  <c r="U607" i="2"/>
  <c r="AA607" i="2" s="1"/>
  <c r="V607" i="2"/>
  <c r="U599" i="2"/>
  <c r="AA599" i="2" s="1"/>
  <c r="V599" i="2"/>
  <c r="U591" i="2"/>
  <c r="AA591" i="2" s="1"/>
  <c r="V591" i="2"/>
  <c r="U575" i="2"/>
  <c r="AA575" i="2" s="1"/>
  <c r="V575" i="2"/>
  <c r="U567" i="2"/>
  <c r="AA567" i="2" s="1"/>
  <c r="V567" i="2"/>
  <c r="U559" i="2"/>
  <c r="AA559" i="2" s="1"/>
  <c r="V559" i="2"/>
  <c r="U551" i="2"/>
  <c r="AA551" i="2" s="1"/>
  <c r="V551" i="2"/>
  <c r="U543" i="2"/>
  <c r="AA543" i="2" s="1"/>
  <c r="V543" i="2"/>
  <c r="U535" i="2"/>
  <c r="AA535" i="2" s="1"/>
  <c r="V535" i="2"/>
  <c r="U527" i="2"/>
  <c r="AA527" i="2" s="1"/>
  <c r="V527" i="2"/>
  <c r="U511" i="2"/>
  <c r="AA511" i="2" s="1"/>
  <c r="V511" i="2"/>
  <c r="U495" i="2"/>
  <c r="AA495" i="2" s="1"/>
  <c r="V495" i="2"/>
  <c r="U487" i="2"/>
  <c r="AA487" i="2" s="1"/>
  <c r="V487" i="2"/>
  <c r="U479" i="2"/>
  <c r="AA479" i="2" s="1"/>
  <c r="V479" i="2"/>
  <c r="U455" i="2"/>
  <c r="AA455" i="2" s="1"/>
  <c r="V455" i="2"/>
  <c r="U439" i="2"/>
  <c r="AA439" i="2" s="1"/>
  <c r="V439" i="2"/>
  <c r="U431" i="2"/>
  <c r="AA431" i="2" s="1"/>
  <c r="V431" i="2"/>
  <c r="U423" i="2"/>
  <c r="AA423" i="2" s="1"/>
  <c r="V423" i="2"/>
  <c r="U415" i="2"/>
  <c r="AA415" i="2" s="1"/>
  <c r="V415" i="2"/>
  <c r="U407" i="2"/>
  <c r="AA407" i="2" s="1"/>
  <c r="V407" i="2"/>
  <c r="U399" i="2"/>
  <c r="AA399" i="2" s="1"/>
  <c r="V399" i="2"/>
  <c r="U391" i="2"/>
  <c r="AA391" i="2" s="1"/>
  <c r="V391" i="2"/>
  <c r="U383" i="2"/>
  <c r="AA383" i="2" s="1"/>
  <c r="V383" i="2"/>
  <c r="U375" i="2"/>
  <c r="AA375" i="2" s="1"/>
  <c r="V375" i="2"/>
  <c r="U359" i="2"/>
  <c r="AA359" i="2" s="1"/>
  <c r="V359" i="2"/>
  <c r="U351" i="2"/>
  <c r="AA351" i="2" s="1"/>
  <c r="V351" i="2"/>
  <c r="U343" i="2"/>
  <c r="AA343" i="2" s="1"/>
  <c r="V343" i="2"/>
  <c r="U327" i="2"/>
  <c r="AA327" i="2" s="1"/>
  <c r="V327" i="2"/>
  <c r="U319" i="2"/>
  <c r="AA319" i="2" s="1"/>
  <c r="V319" i="2"/>
  <c r="U311" i="2"/>
  <c r="AA311" i="2" s="1"/>
  <c r="V311" i="2"/>
  <c r="U295" i="2"/>
  <c r="AA295" i="2" s="1"/>
  <c r="V295" i="2"/>
  <c r="U287" i="2"/>
  <c r="AA287" i="2" s="1"/>
  <c r="V287" i="2"/>
  <c r="U263" i="2"/>
  <c r="AA263" i="2" s="1"/>
  <c r="V263" i="2"/>
  <c r="U255" i="2"/>
  <c r="AA255" i="2" s="1"/>
  <c r="V255" i="2"/>
  <c r="U239" i="2"/>
  <c r="AA239" i="2" s="1"/>
  <c r="V239" i="2"/>
  <c r="U231" i="2"/>
  <c r="AA231" i="2" s="1"/>
  <c r="V231" i="2"/>
  <c r="U207" i="2"/>
  <c r="AA207" i="2" s="1"/>
  <c r="V207" i="2"/>
  <c r="U199" i="2"/>
  <c r="AA199" i="2" s="1"/>
  <c r="V199" i="2"/>
  <c r="U183" i="2"/>
  <c r="AA183" i="2" s="1"/>
  <c r="V183" i="2"/>
  <c r="U175" i="2"/>
  <c r="AA175" i="2" s="1"/>
  <c r="V175" i="2"/>
  <c r="U167" i="2"/>
  <c r="AA167" i="2" s="1"/>
  <c r="V167" i="2"/>
  <c r="U159" i="2"/>
  <c r="AA159" i="2" s="1"/>
  <c r="V159" i="2"/>
  <c r="U151" i="2"/>
  <c r="AA151" i="2" s="1"/>
  <c r="V151" i="2"/>
  <c r="U143" i="2"/>
  <c r="AA143" i="2" s="1"/>
  <c r="V143" i="2"/>
  <c r="U135" i="2"/>
  <c r="AA135" i="2" s="1"/>
  <c r="V135" i="2"/>
  <c r="U127" i="2"/>
  <c r="AA127" i="2" s="1"/>
  <c r="V127" i="2"/>
  <c r="U119" i="2"/>
  <c r="AA119" i="2" s="1"/>
  <c r="V119" i="2"/>
  <c r="U111" i="2"/>
  <c r="AA111" i="2" s="1"/>
  <c r="V111" i="2"/>
  <c r="U95" i="2"/>
  <c r="AA95" i="2" s="1"/>
  <c r="V95" i="2"/>
  <c r="U87" i="2"/>
  <c r="AA87" i="2" s="1"/>
  <c r="V87" i="2"/>
  <c r="U79" i="2"/>
  <c r="AA79" i="2" s="1"/>
  <c r="V79" i="2"/>
  <c r="U63" i="2"/>
  <c r="AA63" i="2" s="1"/>
  <c r="V63" i="2"/>
  <c r="U55" i="2"/>
  <c r="AA55" i="2" s="1"/>
  <c r="V55" i="2"/>
  <c r="U47" i="2"/>
  <c r="AA47" i="2" s="1"/>
  <c r="V47" i="2"/>
  <c r="U39" i="2"/>
  <c r="AA39" i="2" s="1"/>
  <c r="V39" i="2"/>
  <c r="U31" i="2"/>
  <c r="AA31" i="2" s="1"/>
  <c r="V31" i="2"/>
  <c r="U23" i="2"/>
  <c r="AA23" i="2" s="1"/>
  <c r="V23" i="2"/>
  <c r="U15" i="2"/>
  <c r="AA15" i="2" s="1"/>
  <c r="V15" i="2"/>
  <c r="U7" i="2"/>
  <c r="AA7" i="2" s="1"/>
  <c r="V7" i="2"/>
  <c r="U618" i="2"/>
  <c r="AA618" i="2" s="1"/>
  <c r="V618" i="2"/>
  <c r="U554" i="2"/>
  <c r="AA554" i="2" s="1"/>
  <c r="V554" i="2"/>
  <c r="U482" i="2"/>
  <c r="AA482" i="2" s="1"/>
  <c r="V482" i="2"/>
  <c r="U662" i="2"/>
  <c r="AA662" i="2" s="1"/>
  <c r="V662" i="2"/>
  <c r="U638" i="2"/>
  <c r="AA638" i="2" s="1"/>
  <c r="V638" i="2"/>
  <c r="U622" i="2"/>
  <c r="AA622" i="2" s="1"/>
  <c r="V622" i="2"/>
  <c r="U598" i="2"/>
  <c r="AA598" i="2" s="1"/>
  <c r="V598" i="2"/>
  <c r="U582" i="2"/>
  <c r="AA582" i="2" s="1"/>
  <c r="V582" i="2"/>
  <c r="U566" i="2"/>
  <c r="AA566" i="2" s="1"/>
  <c r="V566" i="2"/>
  <c r="U550" i="2"/>
  <c r="AA550" i="2" s="1"/>
  <c r="V550" i="2"/>
  <c r="U542" i="2"/>
  <c r="AA542" i="2" s="1"/>
  <c r="V542" i="2"/>
  <c r="U534" i="2"/>
  <c r="AA534" i="2" s="1"/>
  <c r="V534" i="2"/>
  <c r="U526" i="2"/>
  <c r="AA526" i="2" s="1"/>
  <c r="V526" i="2"/>
  <c r="U510" i="2"/>
  <c r="AA510" i="2" s="1"/>
  <c r="V510" i="2"/>
  <c r="U494" i="2"/>
  <c r="AA494" i="2" s="1"/>
  <c r="V494" i="2"/>
  <c r="U486" i="2"/>
  <c r="AA486" i="2" s="1"/>
  <c r="V486" i="2"/>
  <c r="U478" i="2"/>
  <c r="AA478" i="2" s="1"/>
  <c r="V478" i="2"/>
  <c r="U454" i="2"/>
  <c r="AA454" i="2" s="1"/>
  <c r="V454" i="2"/>
  <c r="U446" i="2"/>
  <c r="AA446" i="2" s="1"/>
  <c r="V446" i="2"/>
  <c r="U438" i="2"/>
  <c r="AA438" i="2" s="1"/>
  <c r="V438" i="2"/>
  <c r="U430" i="2"/>
  <c r="AA430" i="2" s="1"/>
  <c r="V430" i="2"/>
  <c r="U422" i="2"/>
  <c r="AA422" i="2" s="1"/>
  <c r="V422" i="2"/>
  <c r="U414" i="2"/>
  <c r="AA414" i="2" s="1"/>
  <c r="V414" i="2"/>
  <c r="U398" i="2"/>
  <c r="AA398" i="2" s="1"/>
  <c r="V398" i="2"/>
  <c r="U390" i="2"/>
  <c r="AA390" i="2" s="1"/>
  <c r="V390" i="2"/>
  <c r="U382" i="2"/>
  <c r="AA382" i="2" s="1"/>
  <c r="V382" i="2"/>
  <c r="U374" i="2"/>
  <c r="AA374" i="2" s="1"/>
  <c r="V374" i="2"/>
  <c r="U366" i="2"/>
  <c r="AA366" i="2" s="1"/>
  <c r="V366" i="2"/>
  <c r="U358" i="2"/>
  <c r="AA358" i="2" s="1"/>
  <c r="V358" i="2"/>
  <c r="U350" i="2"/>
  <c r="AA350" i="2" s="1"/>
  <c r="V350" i="2"/>
  <c r="U326" i="2"/>
  <c r="AA326" i="2" s="1"/>
  <c r="V326" i="2"/>
  <c r="U318" i="2"/>
  <c r="AA318" i="2" s="1"/>
  <c r="V318" i="2"/>
  <c r="U310" i="2"/>
  <c r="AA310" i="2" s="1"/>
  <c r="V310" i="2"/>
  <c r="U302" i="2"/>
  <c r="AA302" i="2" s="1"/>
  <c r="V302" i="2"/>
  <c r="U294" i="2"/>
  <c r="AA294" i="2" s="1"/>
  <c r="V294" i="2"/>
  <c r="U286" i="2"/>
  <c r="AA286" i="2" s="1"/>
  <c r="V286" i="2"/>
  <c r="U278" i="2"/>
  <c r="AA278" i="2" s="1"/>
  <c r="V278" i="2"/>
  <c r="U270" i="2"/>
  <c r="AA270" i="2" s="1"/>
  <c r="V270" i="2"/>
  <c r="U262" i="2"/>
  <c r="AA262" i="2" s="1"/>
  <c r="V262" i="2"/>
  <c r="U254" i="2"/>
  <c r="AA254" i="2" s="1"/>
  <c r="V254" i="2"/>
  <c r="U246" i="2"/>
  <c r="AA246" i="2" s="1"/>
  <c r="V246" i="2"/>
  <c r="U238" i="2"/>
  <c r="AA238" i="2" s="1"/>
  <c r="V238" i="2"/>
  <c r="U230" i="2"/>
  <c r="AA230" i="2" s="1"/>
  <c r="V230" i="2"/>
  <c r="U206" i="2"/>
  <c r="AA206" i="2" s="1"/>
  <c r="V206" i="2"/>
  <c r="U198" i="2"/>
  <c r="AA198" i="2" s="1"/>
  <c r="V198" i="2"/>
  <c r="U182" i="2"/>
  <c r="AA182" i="2" s="1"/>
  <c r="V182" i="2"/>
  <c r="U174" i="2"/>
  <c r="AA174" i="2" s="1"/>
  <c r="V174" i="2"/>
  <c r="U166" i="2"/>
  <c r="AA166" i="2" s="1"/>
  <c r="V166" i="2"/>
  <c r="U158" i="2"/>
  <c r="AA158" i="2" s="1"/>
  <c r="V158" i="2"/>
  <c r="U150" i="2"/>
  <c r="AA150" i="2" s="1"/>
  <c r="V150" i="2"/>
  <c r="U142" i="2"/>
  <c r="AA142" i="2" s="1"/>
  <c r="V142" i="2"/>
  <c r="U126" i="2"/>
  <c r="AA126" i="2" s="1"/>
  <c r="V126" i="2"/>
  <c r="U118" i="2"/>
  <c r="AA118" i="2" s="1"/>
  <c r="V118" i="2"/>
  <c r="U110" i="2"/>
  <c r="AA110" i="2" s="1"/>
  <c r="V110" i="2"/>
  <c r="U102" i="2"/>
  <c r="AA102" i="2" s="1"/>
  <c r="V102" i="2"/>
  <c r="U94" i="2"/>
  <c r="AA94" i="2" s="1"/>
  <c r="V94" i="2"/>
  <c r="U78" i="2"/>
  <c r="AA78" i="2" s="1"/>
  <c r="V78" i="2"/>
  <c r="U70" i="2"/>
  <c r="AA70" i="2" s="1"/>
  <c r="V70" i="2"/>
  <c r="U62" i="2"/>
  <c r="AA62" i="2" s="1"/>
  <c r="V62" i="2"/>
  <c r="U54" i="2"/>
  <c r="AA54" i="2" s="1"/>
  <c r="V54" i="2"/>
  <c r="U46" i="2"/>
  <c r="AA46" i="2" s="1"/>
  <c r="V46" i="2"/>
  <c r="U30" i="2"/>
  <c r="AA30" i="2" s="1"/>
  <c r="V30" i="2"/>
  <c r="U22" i="2"/>
  <c r="AA22" i="2" s="1"/>
  <c r="V22" i="2"/>
  <c r="U14" i="2"/>
  <c r="AA14" i="2" s="1"/>
  <c r="V14" i="2"/>
  <c r="U6" i="2"/>
  <c r="AA6" i="2" s="1"/>
  <c r="V6" i="2"/>
  <c r="U610" i="2"/>
  <c r="AA610" i="2" s="1"/>
  <c r="V610" i="2"/>
  <c r="U538" i="2"/>
  <c r="AA538" i="2" s="1"/>
  <c r="V538" i="2"/>
  <c r="U490" i="2"/>
  <c r="AA490" i="2" s="1"/>
  <c r="V490" i="2"/>
  <c r="U654" i="2"/>
  <c r="AA654" i="2" s="1"/>
  <c r="V654" i="2"/>
  <c r="U630" i="2"/>
  <c r="AA630" i="2" s="1"/>
  <c r="V630" i="2"/>
  <c r="U606" i="2"/>
  <c r="AA606" i="2" s="1"/>
  <c r="V606" i="2"/>
  <c r="U590" i="2"/>
  <c r="AA590" i="2" s="1"/>
  <c r="V590" i="2"/>
  <c r="U574" i="2"/>
  <c r="AA574" i="2" s="1"/>
  <c r="V574" i="2"/>
  <c r="U558" i="2"/>
  <c r="AA558" i="2" s="1"/>
  <c r="V558" i="2"/>
  <c r="U669" i="2"/>
  <c r="AA669" i="2" s="1"/>
  <c r="V669" i="2"/>
  <c r="U661" i="2"/>
  <c r="AA661" i="2" s="1"/>
  <c r="V661" i="2"/>
  <c r="U653" i="2"/>
  <c r="AA653" i="2" s="1"/>
  <c r="V653" i="2"/>
  <c r="U645" i="2"/>
  <c r="AA645" i="2" s="1"/>
  <c r="V645" i="2"/>
  <c r="U637" i="2"/>
  <c r="AA637" i="2" s="1"/>
  <c r="V637" i="2"/>
  <c r="U629" i="2"/>
  <c r="AA629" i="2" s="1"/>
  <c r="V629" i="2"/>
  <c r="U621" i="2"/>
  <c r="AA621" i="2" s="1"/>
  <c r="V621" i="2"/>
  <c r="U605" i="2"/>
  <c r="AA605" i="2" s="1"/>
  <c r="V605" i="2"/>
  <c r="U597" i="2"/>
  <c r="AA597" i="2" s="1"/>
  <c r="V597" i="2"/>
  <c r="U589" i="2"/>
  <c r="AA589" i="2" s="1"/>
  <c r="V589" i="2"/>
  <c r="U581" i="2"/>
  <c r="AA581" i="2" s="1"/>
  <c r="V581" i="2"/>
  <c r="U573" i="2"/>
  <c r="AA573" i="2" s="1"/>
  <c r="V573" i="2"/>
  <c r="U565" i="2"/>
  <c r="AA565" i="2" s="1"/>
  <c r="V565" i="2"/>
  <c r="U557" i="2"/>
  <c r="AA557" i="2" s="1"/>
  <c r="V557" i="2"/>
  <c r="U549" i="2"/>
  <c r="AA549" i="2" s="1"/>
  <c r="V549" i="2"/>
  <c r="U541" i="2"/>
  <c r="AA541" i="2" s="1"/>
  <c r="V541" i="2"/>
  <c r="U533" i="2"/>
  <c r="AA533" i="2" s="1"/>
  <c r="V533" i="2"/>
  <c r="U525" i="2"/>
  <c r="AA525" i="2" s="1"/>
  <c r="V525" i="2"/>
  <c r="U509" i="2"/>
  <c r="AA509" i="2" s="1"/>
  <c r="V509" i="2"/>
  <c r="U493" i="2"/>
  <c r="AA493" i="2" s="1"/>
  <c r="V493" i="2"/>
  <c r="U485" i="2"/>
  <c r="AA485" i="2" s="1"/>
  <c r="V485" i="2"/>
  <c r="U477" i="2"/>
  <c r="AA477" i="2" s="1"/>
  <c r="V477" i="2"/>
  <c r="U461" i="2"/>
  <c r="AA461" i="2" s="1"/>
  <c r="V461" i="2"/>
  <c r="U453" i="2"/>
  <c r="AA453" i="2" s="1"/>
  <c r="V453" i="2"/>
  <c r="U445" i="2"/>
  <c r="AA445" i="2" s="1"/>
  <c r="V445" i="2"/>
  <c r="U437" i="2"/>
  <c r="AA437" i="2" s="1"/>
  <c r="V437" i="2"/>
  <c r="U429" i="2"/>
  <c r="AA429" i="2" s="1"/>
  <c r="V429" i="2"/>
  <c r="U421" i="2"/>
  <c r="AA421" i="2" s="1"/>
  <c r="V421" i="2"/>
  <c r="U413" i="2"/>
  <c r="AA413" i="2" s="1"/>
  <c r="V413" i="2"/>
  <c r="U397" i="2"/>
  <c r="AA397" i="2" s="1"/>
  <c r="V397" i="2"/>
  <c r="U389" i="2"/>
  <c r="AA389" i="2" s="1"/>
  <c r="V389" i="2"/>
  <c r="U381" i="2"/>
  <c r="AA381" i="2" s="1"/>
  <c r="V381" i="2"/>
  <c r="U373" i="2"/>
  <c r="AA373" i="2" s="1"/>
  <c r="V373" i="2"/>
  <c r="U365" i="2"/>
  <c r="AA365" i="2" s="1"/>
  <c r="V365" i="2"/>
  <c r="U357" i="2"/>
  <c r="AA357" i="2" s="1"/>
  <c r="V357" i="2"/>
  <c r="U349" i="2"/>
  <c r="AA349" i="2" s="1"/>
  <c r="V349" i="2"/>
  <c r="U341" i="2"/>
  <c r="AA341" i="2" s="1"/>
  <c r="V341" i="2"/>
  <c r="U325" i="2"/>
  <c r="AA325" i="2" s="1"/>
  <c r="V325" i="2"/>
  <c r="U317" i="2"/>
  <c r="AA317" i="2" s="1"/>
  <c r="V317" i="2"/>
  <c r="U309" i="2"/>
  <c r="AA309" i="2" s="1"/>
  <c r="V309" i="2"/>
  <c r="U301" i="2"/>
  <c r="AA301" i="2" s="1"/>
  <c r="V301" i="2"/>
  <c r="U293" i="2"/>
  <c r="AA293" i="2" s="1"/>
  <c r="V293" i="2"/>
  <c r="U285" i="2"/>
  <c r="AA285" i="2" s="1"/>
  <c r="V285" i="2"/>
  <c r="U277" i="2"/>
  <c r="AA277" i="2" s="1"/>
  <c r="V277" i="2"/>
  <c r="U269" i="2"/>
  <c r="AA269" i="2" s="1"/>
  <c r="V269" i="2"/>
  <c r="U245" i="2"/>
  <c r="AA245" i="2" s="1"/>
  <c r="V245" i="2"/>
  <c r="U237" i="2"/>
  <c r="AA237" i="2" s="1"/>
  <c r="V237" i="2"/>
  <c r="U229" i="2"/>
  <c r="AA229" i="2" s="1"/>
  <c r="V229" i="2"/>
  <c r="U221" i="2"/>
  <c r="AA221" i="2" s="1"/>
  <c r="V221" i="2"/>
  <c r="U213" i="2"/>
  <c r="AA213" i="2" s="1"/>
  <c r="V213" i="2"/>
  <c r="U205" i="2"/>
  <c r="AA205" i="2" s="1"/>
  <c r="V205" i="2"/>
  <c r="U197" i="2"/>
  <c r="AA197" i="2" s="1"/>
  <c r="V197" i="2"/>
  <c r="U189" i="2"/>
  <c r="AA189" i="2" s="1"/>
  <c r="V189" i="2"/>
  <c r="U181" i="2"/>
  <c r="AA181" i="2" s="1"/>
  <c r="V181" i="2"/>
  <c r="U173" i="2"/>
  <c r="AA173" i="2" s="1"/>
  <c r="V173" i="2"/>
  <c r="U165" i="2"/>
  <c r="AA165" i="2" s="1"/>
  <c r="V165" i="2"/>
  <c r="U157" i="2"/>
  <c r="AA157" i="2" s="1"/>
  <c r="V157" i="2"/>
  <c r="U149" i="2"/>
  <c r="AA149" i="2" s="1"/>
  <c r="V149" i="2"/>
  <c r="U141" i="2"/>
  <c r="AA141" i="2" s="1"/>
  <c r="V141" i="2"/>
  <c r="U133" i="2"/>
  <c r="AA133" i="2" s="1"/>
  <c r="V133" i="2"/>
  <c r="U117" i="2"/>
  <c r="AA117" i="2" s="1"/>
  <c r="V117" i="2"/>
  <c r="U109" i="2"/>
  <c r="AA109" i="2" s="1"/>
  <c r="V109" i="2"/>
  <c r="U101" i="2"/>
  <c r="AA101" i="2" s="1"/>
  <c r="V101" i="2"/>
  <c r="U93" i="2"/>
  <c r="AA93" i="2" s="1"/>
  <c r="V93" i="2"/>
  <c r="U69" i="2"/>
  <c r="AA69" i="2" s="1"/>
  <c r="V69" i="2"/>
  <c r="U61" i="2"/>
  <c r="AA61" i="2" s="1"/>
  <c r="V61" i="2"/>
  <c r="U45" i="2"/>
  <c r="AA45" i="2" s="1"/>
  <c r="V45" i="2"/>
  <c r="U29" i="2"/>
  <c r="AA29" i="2" s="1"/>
  <c r="V29" i="2"/>
  <c r="U21" i="2"/>
  <c r="AA21" i="2" s="1"/>
  <c r="V21" i="2"/>
  <c r="U5" i="2"/>
  <c r="AA5" i="2" s="1"/>
  <c r="V5" i="2"/>
  <c r="U666" i="2"/>
  <c r="AA666" i="2" s="1"/>
  <c r="V666" i="2"/>
  <c r="U602" i="2"/>
  <c r="AA602" i="2" s="1"/>
  <c r="V602" i="2"/>
  <c r="U546" i="2"/>
  <c r="AA546" i="2" s="1"/>
  <c r="V546" i="2"/>
  <c r="U474" i="2"/>
  <c r="AA474" i="2" s="1"/>
  <c r="V474" i="2"/>
  <c r="U670" i="2"/>
  <c r="AA670" i="2" s="1"/>
  <c r="V670" i="2"/>
  <c r="U646" i="2"/>
  <c r="AA646" i="2" s="1"/>
  <c r="V646" i="2"/>
  <c r="U668" i="2"/>
  <c r="AA668" i="2" s="1"/>
  <c r="V668" i="2"/>
  <c r="U660" i="2"/>
  <c r="AA660" i="2" s="1"/>
  <c r="V660" i="2"/>
  <c r="U652" i="2"/>
  <c r="AA652" i="2" s="1"/>
  <c r="V652" i="2"/>
  <c r="U644" i="2"/>
  <c r="AA644" i="2" s="1"/>
  <c r="V644" i="2"/>
  <c r="U636" i="2"/>
  <c r="AA636" i="2" s="1"/>
  <c r="V636" i="2"/>
  <c r="U628" i="2"/>
  <c r="AA628" i="2" s="1"/>
  <c r="V628" i="2"/>
  <c r="U620" i="2"/>
  <c r="AA620" i="2" s="1"/>
  <c r="V620" i="2"/>
  <c r="U604" i="2"/>
  <c r="AA604" i="2" s="1"/>
  <c r="V604" i="2"/>
  <c r="U596" i="2"/>
  <c r="AA596" i="2" s="1"/>
  <c r="V596" i="2"/>
  <c r="U588" i="2"/>
  <c r="AA588" i="2" s="1"/>
  <c r="V588" i="2"/>
  <c r="U580" i="2"/>
  <c r="AA580" i="2" s="1"/>
  <c r="V580" i="2"/>
  <c r="U572" i="2"/>
  <c r="AA572" i="2" s="1"/>
  <c r="V572" i="2"/>
  <c r="U564" i="2"/>
  <c r="AA564" i="2" s="1"/>
  <c r="V564" i="2"/>
  <c r="U556" i="2"/>
  <c r="AA556" i="2" s="1"/>
  <c r="V556" i="2"/>
  <c r="U548" i="2"/>
  <c r="AA548" i="2" s="1"/>
  <c r="V548" i="2"/>
  <c r="U540" i="2"/>
  <c r="AA540" i="2" s="1"/>
  <c r="V540" i="2"/>
  <c r="U532" i="2"/>
  <c r="AA532" i="2" s="1"/>
  <c r="V532" i="2"/>
  <c r="U508" i="2"/>
  <c r="AA508" i="2" s="1"/>
  <c r="V508" i="2"/>
  <c r="U492" i="2"/>
  <c r="AA492" i="2" s="1"/>
  <c r="V492" i="2"/>
  <c r="U484" i="2"/>
  <c r="AA484" i="2" s="1"/>
  <c r="V484" i="2"/>
  <c r="U476" i="2"/>
  <c r="AA476" i="2" s="1"/>
  <c r="V476" i="2"/>
  <c r="U460" i="2"/>
  <c r="AA460" i="2" s="1"/>
  <c r="V460" i="2"/>
  <c r="U452" i="2"/>
  <c r="AA452" i="2" s="1"/>
  <c r="V452" i="2"/>
  <c r="U444" i="2"/>
  <c r="AA444" i="2" s="1"/>
  <c r="V444" i="2"/>
  <c r="U436" i="2"/>
  <c r="AA436" i="2" s="1"/>
  <c r="V436" i="2"/>
  <c r="U428" i="2"/>
  <c r="AA428" i="2" s="1"/>
  <c r="V428" i="2"/>
  <c r="U420" i="2"/>
  <c r="AA420" i="2" s="1"/>
  <c r="V420" i="2"/>
  <c r="U412" i="2"/>
  <c r="AA412" i="2" s="1"/>
  <c r="V412" i="2"/>
  <c r="U396" i="2"/>
  <c r="AA396" i="2" s="1"/>
  <c r="V396" i="2"/>
  <c r="U388" i="2"/>
  <c r="AA388" i="2" s="1"/>
  <c r="V388" i="2"/>
  <c r="U380" i="2"/>
  <c r="AA380" i="2" s="1"/>
  <c r="V380" i="2"/>
  <c r="U372" i="2"/>
  <c r="AA372" i="2" s="1"/>
  <c r="V372" i="2"/>
  <c r="U356" i="2"/>
  <c r="AA356" i="2" s="1"/>
  <c r="V356" i="2"/>
  <c r="U348" i="2"/>
  <c r="AA348" i="2" s="1"/>
  <c r="V348" i="2"/>
  <c r="U340" i="2"/>
  <c r="AA340" i="2" s="1"/>
  <c r="V340" i="2"/>
  <c r="U324" i="2"/>
  <c r="AA324" i="2" s="1"/>
  <c r="V324" i="2"/>
  <c r="U316" i="2"/>
  <c r="AA316" i="2" s="1"/>
  <c r="V316" i="2"/>
  <c r="U308" i="2"/>
  <c r="AA308" i="2" s="1"/>
  <c r="V308" i="2"/>
  <c r="U300" i="2"/>
  <c r="AA300" i="2" s="1"/>
  <c r="V300" i="2"/>
  <c r="U292" i="2"/>
  <c r="AA292" i="2" s="1"/>
  <c r="V292" i="2"/>
  <c r="U284" i="2"/>
  <c r="AA284" i="2" s="1"/>
  <c r="V284" i="2"/>
  <c r="U276" i="2"/>
  <c r="AA276" i="2" s="1"/>
  <c r="V276" i="2"/>
  <c r="U268" i="2"/>
  <c r="AA268" i="2" s="1"/>
  <c r="V268" i="2"/>
  <c r="U236" i="2"/>
  <c r="AA236" i="2" s="1"/>
  <c r="V236" i="2"/>
  <c r="U228" i="2"/>
  <c r="AA228" i="2" s="1"/>
  <c r="V228" i="2"/>
  <c r="U220" i="2"/>
  <c r="AA220" i="2" s="1"/>
  <c r="V220" i="2"/>
  <c r="U212" i="2"/>
  <c r="AA212" i="2" s="1"/>
  <c r="V212" i="2"/>
  <c r="U204" i="2"/>
  <c r="AA204" i="2" s="1"/>
  <c r="V204" i="2"/>
  <c r="U196" i="2"/>
  <c r="AA196" i="2" s="1"/>
  <c r="V196" i="2"/>
  <c r="U180" i="2"/>
  <c r="AA180" i="2" s="1"/>
  <c r="V180" i="2"/>
  <c r="U172" i="2"/>
  <c r="AA172" i="2" s="1"/>
  <c r="V172" i="2"/>
  <c r="U164" i="2"/>
  <c r="AA164" i="2" s="1"/>
  <c r="V164" i="2"/>
  <c r="U156" i="2"/>
  <c r="AA156" i="2" s="1"/>
  <c r="V156" i="2"/>
  <c r="U148" i="2"/>
  <c r="AA148" i="2" s="1"/>
  <c r="V148" i="2"/>
  <c r="U140" i="2"/>
  <c r="AA140" i="2" s="1"/>
  <c r="V140" i="2"/>
  <c r="U132" i="2"/>
  <c r="AA132" i="2" s="1"/>
  <c r="V132" i="2"/>
  <c r="U124" i="2"/>
  <c r="AA124" i="2" s="1"/>
  <c r="V124" i="2"/>
  <c r="U116" i="2"/>
  <c r="AA116" i="2" s="1"/>
  <c r="V116" i="2"/>
  <c r="U100" i="2"/>
  <c r="AA100" i="2" s="1"/>
  <c r="V100" i="2"/>
  <c r="U92" i="2"/>
  <c r="AA92" i="2" s="1"/>
  <c r="V92" i="2"/>
  <c r="U68" i="2"/>
  <c r="AA68" i="2" s="1"/>
  <c r="V68" i="2"/>
  <c r="U60" i="2"/>
  <c r="AA60" i="2" s="1"/>
  <c r="V60" i="2"/>
  <c r="U44" i="2"/>
  <c r="AA44" i="2" s="1"/>
  <c r="V44" i="2"/>
  <c r="U36" i="2"/>
  <c r="AA36" i="2" s="1"/>
  <c r="V36" i="2"/>
  <c r="U28" i="2"/>
  <c r="AA28" i="2" s="1"/>
  <c r="V28" i="2"/>
  <c r="U20" i="2"/>
  <c r="AA20" i="2" s="1"/>
  <c r="V20" i="2"/>
  <c r="U626" i="2"/>
  <c r="AA626" i="2" s="1"/>
  <c r="V626" i="2"/>
  <c r="U562" i="2"/>
  <c r="AA562" i="2" s="1"/>
  <c r="V562" i="2"/>
  <c r="U498" i="2"/>
  <c r="AA498" i="2" s="1"/>
  <c r="V498" i="2"/>
  <c r="U667" i="2"/>
  <c r="AA667" i="2" s="1"/>
  <c r="V667" i="2"/>
  <c r="U659" i="2"/>
  <c r="AA659" i="2" s="1"/>
  <c r="V659" i="2"/>
  <c r="U651" i="2"/>
  <c r="AA651" i="2" s="1"/>
  <c r="V651" i="2"/>
  <c r="U643" i="2"/>
  <c r="AA643" i="2" s="1"/>
  <c r="V643" i="2"/>
  <c r="U635" i="2"/>
  <c r="AA635" i="2" s="1"/>
  <c r="V635" i="2"/>
  <c r="U627" i="2"/>
  <c r="AA627" i="2" s="1"/>
  <c r="V627" i="2"/>
  <c r="U619" i="2"/>
  <c r="AA619" i="2" s="1"/>
  <c r="V619" i="2"/>
  <c r="U603" i="2"/>
  <c r="AA603" i="2" s="1"/>
  <c r="V603" i="2"/>
  <c r="U595" i="2"/>
  <c r="AA595" i="2" s="1"/>
  <c r="V595" i="2"/>
  <c r="U587" i="2"/>
  <c r="AA587" i="2" s="1"/>
  <c r="V587" i="2"/>
  <c r="U579" i="2"/>
  <c r="AA579" i="2" s="1"/>
  <c r="V579" i="2"/>
  <c r="U571" i="2"/>
  <c r="AA571" i="2" s="1"/>
  <c r="V571" i="2"/>
  <c r="U563" i="2"/>
  <c r="AA563" i="2" s="1"/>
  <c r="V563" i="2"/>
  <c r="U555" i="2"/>
  <c r="AA555" i="2" s="1"/>
  <c r="V555" i="2"/>
  <c r="U547" i="2"/>
  <c r="AA547" i="2" s="1"/>
  <c r="V547" i="2"/>
  <c r="U539" i="2"/>
  <c r="AA539" i="2" s="1"/>
  <c r="V539" i="2"/>
  <c r="U531" i="2"/>
  <c r="AA531" i="2" s="1"/>
  <c r="V531" i="2"/>
  <c r="U507" i="2"/>
  <c r="AA507" i="2" s="1"/>
  <c r="V507" i="2"/>
  <c r="U491" i="2"/>
  <c r="AA491" i="2" s="1"/>
  <c r="V491" i="2"/>
  <c r="U483" i="2"/>
  <c r="AA483" i="2" s="1"/>
  <c r="V483" i="2"/>
  <c r="U475" i="2"/>
  <c r="AA475" i="2" s="1"/>
  <c r="V475" i="2"/>
  <c r="U467" i="2"/>
  <c r="AA467" i="2" s="1"/>
  <c r="V467" i="2"/>
  <c r="U459" i="2"/>
  <c r="AA459" i="2" s="1"/>
  <c r="V459" i="2"/>
  <c r="U451" i="2"/>
  <c r="AA451" i="2" s="1"/>
  <c r="V451" i="2"/>
  <c r="U443" i="2"/>
  <c r="AA443" i="2" s="1"/>
  <c r="V443" i="2"/>
  <c r="U427" i="2"/>
  <c r="AA427" i="2" s="1"/>
  <c r="V427" i="2"/>
  <c r="U419" i="2"/>
  <c r="AA419" i="2" s="1"/>
  <c r="V419" i="2"/>
  <c r="U411" i="2"/>
  <c r="AA411" i="2" s="1"/>
  <c r="V411" i="2"/>
  <c r="U387" i="2"/>
  <c r="AA387" i="2" s="1"/>
  <c r="V387" i="2"/>
  <c r="U379" i="2"/>
  <c r="AA379" i="2" s="1"/>
  <c r="V379" i="2"/>
  <c r="U371" i="2"/>
  <c r="AA371" i="2" s="1"/>
  <c r="V371" i="2"/>
  <c r="U355" i="2"/>
  <c r="AA355" i="2" s="1"/>
  <c r="V355" i="2"/>
  <c r="U347" i="2"/>
  <c r="AA347" i="2" s="1"/>
  <c r="V347" i="2"/>
  <c r="U331" i="2"/>
  <c r="AA331" i="2" s="1"/>
  <c r="V331" i="2"/>
  <c r="U323" i="2"/>
  <c r="AA323" i="2" s="1"/>
  <c r="V323" i="2"/>
  <c r="U315" i="2"/>
  <c r="AA315" i="2" s="1"/>
  <c r="V315" i="2"/>
  <c r="U307" i="2"/>
  <c r="AA307" i="2" s="1"/>
  <c r="V307" i="2"/>
  <c r="U299" i="2"/>
  <c r="AA299" i="2" s="1"/>
  <c r="V299" i="2"/>
  <c r="U291" i="2"/>
  <c r="AA291" i="2" s="1"/>
  <c r="V291" i="2"/>
  <c r="U283" i="2"/>
  <c r="AA283" i="2" s="1"/>
  <c r="V283" i="2"/>
  <c r="U267" i="2"/>
  <c r="AA267" i="2" s="1"/>
  <c r="V267" i="2"/>
  <c r="U259" i="2"/>
  <c r="AA259" i="2" s="1"/>
  <c r="V259" i="2"/>
  <c r="U251" i="2"/>
  <c r="AA251" i="2" s="1"/>
  <c r="V251" i="2"/>
  <c r="U243" i="2"/>
  <c r="AA243" i="2" s="1"/>
  <c r="V243" i="2"/>
  <c r="U235" i="2"/>
  <c r="AA235" i="2" s="1"/>
  <c r="V235" i="2"/>
  <c r="U227" i="2"/>
  <c r="AA227" i="2" s="1"/>
  <c r="V227" i="2"/>
  <c r="U219" i="2"/>
  <c r="AA219" i="2" s="1"/>
  <c r="V219" i="2"/>
  <c r="U211" i="2"/>
  <c r="AA211" i="2" s="1"/>
  <c r="V211" i="2"/>
  <c r="U203" i="2"/>
  <c r="AA203" i="2" s="1"/>
  <c r="V203" i="2"/>
  <c r="U195" i="2"/>
  <c r="AA195" i="2" s="1"/>
  <c r="V195" i="2"/>
  <c r="U179" i="2"/>
  <c r="AA179" i="2" s="1"/>
  <c r="V179" i="2"/>
  <c r="U163" i="2"/>
  <c r="AA163" i="2" s="1"/>
  <c r="V163" i="2"/>
  <c r="U155" i="2"/>
  <c r="AA155" i="2" s="1"/>
  <c r="V155" i="2"/>
  <c r="U147" i="2"/>
  <c r="AA147" i="2" s="1"/>
  <c r="V147" i="2"/>
  <c r="U139" i="2"/>
  <c r="AA139" i="2" s="1"/>
  <c r="V139" i="2"/>
  <c r="U131" i="2"/>
  <c r="AA131" i="2" s="1"/>
  <c r="V131" i="2"/>
  <c r="U123" i="2"/>
  <c r="AA123" i="2" s="1"/>
  <c r="V123" i="2"/>
  <c r="U115" i="2"/>
  <c r="AA115" i="2" s="1"/>
  <c r="V115" i="2"/>
  <c r="U99" i="2"/>
  <c r="AA99" i="2" s="1"/>
  <c r="V99" i="2"/>
  <c r="U91" i="2"/>
  <c r="AA91" i="2" s="1"/>
  <c r="V91" i="2"/>
  <c r="U59" i="2"/>
  <c r="AA59" i="2" s="1"/>
  <c r="V59" i="2"/>
  <c r="U35" i="2"/>
  <c r="AA35" i="2" s="1"/>
  <c r="V35" i="2"/>
  <c r="U27" i="2"/>
  <c r="AA27" i="2" s="1"/>
  <c r="V27" i="2"/>
  <c r="U19" i="2"/>
  <c r="AA19" i="2" s="1"/>
  <c r="V19" i="2"/>
  <c r="U11" i="2"/>
  <c r="AA11" i="2" s="1"/>
  <c r="V11" i="2"/>
  <c r="U3" i="2"/>
  <c r="AA3" i="2" s="1"/>
  <c r="V3" i="2"/>
  <c r="T2206" i="2"/>
  <c r="T2174" i="2"/>
  <c r="U2174" i="2" s="1"/>
  <c r="AA2174" i="2" s="1"/>
  <c r="T2139" i="2"/>
  <c r="T2101" i="2"/>
  <c r="U2101" i="2" s="1"/>
  <c r="AA2101" i="2" s="1"/>
  <c r="T2053" i="2"/>
  <c r="T2021" i="2"/>
  <c r="T1973" i="2"/>
  <c r="U1973" i="2" s="1"/>
  <c r="AA1973" i="2" s="1"/>
  <c r="T1925" i="2"/>
  <c r="T1871" i="2"/>
  <c r="T1817" i="2"/>
  <c r="T1762" i="2"/>
  <c r="T1721" i="2"/>
  <c r="T1625" i="2"/>
  <c r="T1518" i="2"/>
  <c r="T1350" i="2"/>
  <c r="T1114" i="2"/>
  <c r="U1114" i="2" s="1"/>
  <c r="AA1114" i="2" s="1"/>
  <c r="T942" i="2"/>
  <c r="T2218" i="2"/>
  <c r="T2207" i="2"/>
  <c r="U2207" i="2" s="1"/>
  <c r="AA2207" i="2" s="1"/>
  <c r="T2197" i="2"/>
  <c r="U2197" i="2" s="1"/>
  <c r="AA2197" i="2" s="1"/>
  <c r="T2186" i="2"/>
  <c r="T2175" i="2"/>
  <c r="T2165" i="2"/>
  <c r="T2154" i="2"/>
  <c r="T2141" i="2"/>
  <c r="T2127" i="2"/>
  <c r="T2115" i="2"/>
  <c r="T2102" i="2"/>
  <c r="T2086" i="2"/>
  <c r="T2070" i="2"/>
  <c r="T2054" i="2"/>
  <c r="T2038" i="2"/>
  <c r="T2022" i="2"/>
  <c r="T2006" i="2"/>
  <c r="U2006" i="2" s="1"/>
  <c r="AA2006" i="2" s="1"/>
  <c r="T1990" i="2"/>
  <c r="U1990" i="2" s="1"/>
  <c r="AA1990" i="2" s="1"/>
  <c r="T1974" i="2"/>
  <c r="T1958" i="2"/>
  <c r="T1942" i="2"/>
  <c r="T1926" i="2"/>
  <c r="T1909" i="2"/>
  <c r="T1891" i="2"/>
  <c r="T1873" i="2"/>
  <c r="T1854" i="2"/>
  <c r="T1836" i="2"/>
  <c r="T1818" i="2"/>
  <c r="T1799" i="2"/>
  <c r="T1781" i="2"/>
  <c r="T1763" i="2"/>
  <c r="T1745" i="2"/>
  <c r="T1722" i="2"/>
  <c r="T1690" i="2"/>
  <c r="T1658" i="2"/>
  <c r="T1626" i="2"/>
  <c r="T1594" i="2"/>
  <c r="U1594" i="2" s="1"/>
  <c r="AA1594" i="2" s="1"/>
  <c r="T1562" i="2"/>
  <c r="T1521" i="2"/>
  <c r="U1521" i="2" s="1"/>
  <c r="AA1521" i="2" s="1"/>
  <c r="T1472" i="2"/>
  <c r="T1414" i="2"/>
  <c r="T1354" i="2"/>
  <c r="U1354" i="2" s="1"/>
  <c r="AA1354" i="2" s="1"/>
  <c r="T1277" i="2"/>
  <c r="T1196" i="2"/>
  <c r="T1121" i="2"/>
  <c r="T1038" i="2"/>
  <c r="T944" i="2"/>
  <c r="T856" i="2"/>
  <c r="T767" i="2"/>
  <c r="T2215" i="2"/>
  <c r="T2205" i="2"/>
  <c r="T2194" i="2"/>
  <c r="T2183" i="2"/>
  <c r="T2173" i="2"/>
  <c r="T2162" i="2"/>
  <c r="T2150" i="2"/>
  <c r="T2138" i="2"/>
  <c r="T2125" i="2"/>
  <c r="T2111" i="2"/>
  <c r="T2099" i="2"/>
  <c r="T2083" i="2"/>
  <c r="T2067" i="2"/>
  <c r="T2051" i="2"/>
  <c r="U2051" i="2" s="1"/>
  <c r="AA2051" i="2" s="1"/>
  <c r="T2035" i="2"/>
  <c r="U2035" i="2" s="1"/>
  <c r="AA2035" i="2" s="1"/>
  <c r="T2019" i="2"/>
  <c r="T2003" i="2"/>
  <c r="U2003" i="2" s="1"/>
  <c r="AA2003" i="2" s="1"/>
  <c r="T1987" i="2"/>
  <c r="U1987" i="2" s="1"/>
  <c r="AA1987" i="2" s="1"/>
  <c r="T1971" i="2"/>
  <c r="T1955" i="2"/>
  <c r="T1939" i="2"/>
  <c r="T1923" i="2"/>
  <c r="T1906" i="2"/>
  <c r="T1887" i="2"/>
  <c r="U1887" i="2" s="1"/>
  <c r="AA1887" i="2" s="1"/>
  <c r="T1869" i="2"/>
  <c r="T1851" i="2"/>
  <c r="T1833" i="2"/>
  <c r="U1833" i="2" s="1"/>
  <c r="AA1833" i="2" s="1"/>
  <c r="T1814" i="2"/>
  <c r="T1796" i="2"/>
  <c r="T1778" i="2"/>
  <c r="T1759" i="2"/>
  <c r="T1741" i="2"/>
  <c r="T1716" i="2"/>
  <c r="T1684" i="2"/>
  <c r="T1652" i="2"/>
  <c r="T1620" i="2"/>
  <c r="T1588" i="2"/>
  <c r="T1554" i="2"/>
  <c r="T1513" i="2"/>
  <c r="T1462" i="2"/>
  <c r="T1403" i="2"/>
  <c r="T1341" i="2"/>
  <c r="T1261" i="2"/>
  <c r="T1181" i="2"/>
  <c r="T1105" i="2"/>
  <c r="T1023" i="2"/>
  <c r="T928" i="2"/>
  <c r="T841" i="2"/>
  <c r="T675" i="2"/>
  <c r="U675" i="2" s="1"/>
  <c r="AA675" i="2" s="1"/>
  <c r="T683" i="2"/>
  <c r="U683" i="2" s="1"/>
  <c r="AA683" i="2" s="1"/>
  <c r="T691" i="2"/>
  <c r="T699" i="2"/>
  <c r="U699" i="2" s="1"/>
  <c r="AA699" i="2" s="1"/>
  <c r="T707" i="2"/>
  <c r="T715" i="2"/>
  <c r="T723" i="2"/>
  <c r="T731" i="2"/>
  <c r="T739" i="2"/>
  <c r="T747" i="2"/>
  <c r="U747" i="2" s="1"/>
  <c r="AA747" i="2" s="1"/>
  <c r="T755" i="2"/>
  <c r="T763" i="2"/>
  <c r="T771" i="2"/>
  <c r="T779" i="2"/>
  <c r="T787" i="2"/>
  <c r="U787" i="2" s="1"/>
  <c r="AA787" i="2" s="1"/>
  <c r="T795" i="2"/>
  <c r="T803" i="2"/>
  <c r="T811" i="2"/>
  <c r="U811" i="2" s="1"/>
  <c r="AA811" i="2" s="1"/>
  <c r="T819" i="2"/>
  <c r="U819" i="2" s="1"/>
  <c r="AA819" i="2" s="1"/>
  <c r="T827" i="2"/>
  <c r="T835" i="2"/>
  <c r="T843" i="2"/>
  <c r="U843" i="2" s="1"/>
  <c r="AA843" i="2" s="1"/>
  <c r="T851" i="2"/>
  <c r="T859" i="2"/>
  <c r="T867" i="2"/>
  <c r="T875" i="2"/>
  <c r="T883" i="2"/>
  <c r="T891" i="2"/>
  <c r="T899" i="2"/>
  <c r="U899" i="2" s="1"/>
  <c r="AA899" i="2" s="1"/>
  <c r="T907" i="2"/>
  <c r="T915" i="2"/>
  <c r="T923" i="2"/>
  <c r="U923" i="2" s="1"/>
  <c r="AA923" i="2" s="1"/>
  <c r="T931" i="2"/>
  <c r="T939" i="2"/>
  <c r="T947" i="2"/>
  <c r="T955" i="2"/>
  <c r="T963" i="2"/>
  <c r="T971" i="2"/>
  <c r="T979" i="2"/>
  <c r="T987" i="2"/>
  <c r="T995" i="2"/>
  <c r="T1003" i="2"/>
  <c r="T1011" i="2"/>
  <c r="U1011" i="2" s="1"/>
  <c r="AA1011" i="2" s="1"/>
  <c r="T1019" i="2"/>
  <c r="T1027" i="2"/>
  <c r="T1035" i="2"/>
  <c r="T1043" i="2"/>
  <c r="T1051" i="2"/>
  <c r="U1051" i="2" s="1"/>
  <c r="AA1051" i="2" s="1"/>
  <c r="T1059" i="2"/>
  <c r="T1067" i="2"/>
  <c r="T1075" i="2"/>
  <c r="T1083" i="2"/>
  <c r="T1091" i="2"/>
  <c r="T1099" i="2"/>
  <c r="T1107" i="2"/>
  <c r="U1107" i="2" s="1"/>
  <c r="AA1107" i="2" s="1"/>
  <c r="T1115" i="2"/>
  <c r="U1115" i="2" s="1"/>
  <c r="AA1115" i="2" s="1"/>
  <c r="T1123" i="2"/>
  <c r="T1131" i="2"/>
  <c r="T1139" i="2"/>
  <c r="U1139" i="2" s="1"/>
  <c r="AA1139" i="2" s="1"/>
  <c r="T1147" i="2"/>
  <c r="T1155" i="2"/>
  <c r="T1163" i="2"/>
  <c r="T1171" i="2"/>
  <c r="T1179" i="2"/>
  <c r="T1187" i="2"/>
  <c r="T1195" i="2"/>
  <c r="T1203" i="2"/>
  <c r="U1203" i="2" s="1"/>
  <c r="AA1203" i="2" s="1"/>
  <c r="T1211" i="2"/>
  <c r="T1219" i="2"/>
  <c r="T1227" i="2"/>
  <c r="T1235" i="2"/>
  <c r="T1243" i="2"/>
  <c r="T1251" i="2"/>
  <c r="U1251" i="2" s="1"/>
  <c r="AA1251" i="2" s="1"/>
  <c r="T1259" i="2"/>
  <c r="T1267" i="2"/>
  <c r="T1275" i="2"/>
  <c r="U1275" i="2" s="1"/>
  <c r="AA1275" i="2" s="1"/>
  <c r="T1283" i="2"/>
  <c r="T1291" i="2"/>
  <c r="T1299" i="2"/>
  <c r="T1307" i="2"/>
  <c r="U1307" i="2" s="1"/>
  <c r="AA1307" i="2" s="1"/>
  <c r="T1315" i="2"/>
  <c r="U1315" i="2" s="1"/>
  <c r="AA1315" i="2" s="1"/>
  <c r="T1323" i="2"/>
  <c r="T1331" i="2"/>
  <c r="T1339" i="2"/>
  <c r="T1347" i="2"/>
  <c r="T677" i="2"/>
  <c r="U677" i="2" s="1"/>
  <c r="AA677" i="2" s="1"/>
  <c r="T685" i="2"/>
  <c r="T693" i="2"/>
  <c r="T701" i="2"/>
  <c r="T709" i="2"/>
  <c r="U709" i="2" s="1"/>
  <c r="AA709" i="2" s="1"/>
  <c r="T717" i="2"/>
  <c r="T725" i="2"/>
  <c r="T733" i="2"/>
  <c r="T741" i="2"/>
  <c r="T749" i="2"/>
  <c r="U749" i="2" s="1"/>
  <c r="AA749" i="2" s="1"/>
  <c r="T757" i="2"/>
  <c r="T765" i="2"/>
  <c r="T773" i="2"/>
  <c r="T781" i="2"/>
  <c r="T789" i="2"/>
  <c r="T797" i="2"/>
  <c r="U797" i="2" s="1"/>
  <c r="AA797" i="2" s="1"/>
  <c r="T805" i="2"/>
  <c r="T813" i="2"/>
  <c r="T821" i="2"/>
  <c r="T829" i="2"/>
  <c r="T837" i="2"/>
  <c r="T845" i="2"/>
  <c r="T853" i="2"/>
  <c r="U853" i="2" s="1"/>
  <c r="AA853" i="2" s="1"/>
  <c r="T861" i="2"/>
  <c r="T869" i="2"/>
  <c r="T877" i="2"/>
  <c r="T885" i="2"/>
  <c r="T893" i="2"/>
  <c r="T901" i="2"/>
  <c r="U901" i="2" s="1"/>
  <c r="AA901" i="2" s="1"/>
  <c r="T909" i="2"/>
  <c r="T917" i="2"/>
  <c r="T925" i="2"/>
  <c r="T933" i="2"/>
  <c r="T941" i="2"/>
  <c r="T949" i="2"/>
  <c r="T957" i="2"/>
  <c r="U957" i="2" s="1"/>
  <c r="AA957" i="2" s="1"/>
  <c r="T965" i="2"/>
  <c r="T973" i="2"/>
  <c r="T981" i="2"/>
  <c r="T989" i="2"/>
  <c r="T997" i="2"/>
  <c r="T1005" i="2"/>
  <c r="U1005" i="2" s="1"/>
  <c r="AA1005" i="2" s="1"/>
  <c r="T1013" i="2"/>
  <c r="U1013" i="2" s="1"/>
  <c r="AA1013" i="2" s="1"/>
  <c r="T1021" i="2"/>
  <c r="V1021" i="2" s="1"/>
  <c r="T1029" i="2"/>
  <c r="T1037" i="2"/>
  <c r="T1045" i="2"/>
  <c r="T1053" i="2"/>
  <c r="T1061" i="2"/>
  <c r="U1061" i="2" s="1"/>
  <c r="AA1061" i="2" s="1"/>
  <c r="T676" i="2"/>
  <c r="U676" i="2" s="1"/>
  <c r="AA676" i="2" s="1"/>
  <c r="T687" i="2"/>
  <c r="T697" i="2"/>
  <c r="U697" i="2" s="1"/>
  <c r="AA697" i="2" s="1"/>
  <c r="T708" i="2"/>
  <c r="U708" i="2" s="1"/>
  <c r="AA708" i="2" s="1"/>
  <c r="T719" i="2"/>
  <c r="T729" i="2"/>
  <c r="T740" i="2"/>
  <c r="T751" i="2"/>
  <c r="T761" i="2"/>
  <c r="T772" i="2"/>
  <c r="T783" i="2"/>
  <c r="T793" i="2"/>
  <c r="T804" i="2"/>
  <c r="T815" i="2"/>
  <c r="T825" i="2"/>
  <c r="T836" i="2"/>
  <c r="T847" i="2"/>
  <c r="U847" i="2" s="1"/>
  <c r="AA847" i="2" s="1"/>
  <c r="T857" i="2"/>
  <c r="T868" i="2"/>
  <c r="T879" i="2"/>
  <c r="T889" i="2"/>
  <c r="T900" i="2"/>
  <c r="T911" i="2"/>
  <c r="T921" i="2"/>
  <c r="T932" i="2"/>
  <c r="T943" i="2"/>
  <c r="T953" i="2"/>
  <c r="T964" i="2"/>
  <c r="T975" i="2"/>
  <c r="T985" i="2"/>
  <c r="T996" i="2"/>
  <c r="T1007" i="2"/>
  <c r="U1007" i="2" s="1"/>
  <c r="AA1007" i="2" s="1"/>
  <c r="T1017" i="2"/>
  <c r="U1017" i="2" s="1"/>
  <c r="AA1017" i="2" s="1"/>
  <c r="T1028" i="2"/>
  <c r="T1039" i="2"/>
  <c r="T1049" i="2"/>
  <c r="T1060" i="2"/>
  <c r="T1070" i="2"/>
  <c r="T1079" i="2"/>
  <c r="T1088" i="2"/>
  <c r="T1097" i="2"/>
  <c r="T1106" i="2"/>
  <c r="U1106" i="2" s="1"/>
  <c r="AA1106" i="2" s="1"/>
  <c r="T1116" i="2"/>
  <c r="T1125" i="2"/>
  <c r="T1134" i="2"/>
  <c r="T1143" i="2"/>
  <c r="U1143" i="2" s="1"/>
  <c r="AA1143" i="2" s="1"/>
  <c r="T1152" i="2"/>
  <c r="T1161" i="2"/>
  <c r="T1170" i="2"/>
  <c r="T1180" i="2"/>
  <c r="T1189" i="2"/>
  <c r="T1198" i="2"/>
  <c r="T1207" i="2"/>
  <c r="U1207" i="2" s="1"/>
  <c r="AA1207" i="2" s="1"/>
  <c r="T1216" i="2"/>
  <c r="U1216" i="2" s="1"/>
  <c r="AA1216" i="2" s="1"/>
  <c r="T1225" i="2"/>
  <c r="T1234" i="2"/>
  <c r="T1244" i="2"/>
  <c r="T1253" i="2"/>
  <c r="T1262" i="2"/>
  <c r="T1271" i="2"/>
  <c r="T1280" i="2"/>
  <c r="T1289" i="2"/>
  <c r="T1298" i="2"/>
  <c r="T1308" i="2"/>
  <c r="T1317" i="2"/>
  <c r="T1326" i="2"/>
  <c r="U1326" i="2" s="1"/>
  <c r="AA1326" i="2" s="1"/>
  <c r="T1335" i="2"/>
  <c r="T1344" i="2"/>
  <c r="T1353" i="2"/>
  <c r="U1353" i="2" s="1"/>
  <c r="AA1353" i="2" s="1"/>
  <c r="T1361" i="2"/>
  <c r="T1369" i="2"/>
  <c r="T1377" i="2"/>
  <c r="T1385" i="2"/>
  <c r="U1385" i="2" s="1"/>
  <c r="AA1385" i="2" s="1"/>
  <c r="T1393" i="2"/>
  <c r="T1401" i="2"/>
  <c r="T1409" i="2"/>
  <c r="T1417" i="2"/>
  <c r="T1425" i="2"/>
  <c r="T1433" i="2"/>
  <c r="T1441" i="2"/>
  <c r="T1449" i="2"/>
  <c r="T1457" i="2"/>
  <c r="T1465" i="2"/>
  <c r="T1473" i="2"/>
  <c r="T1481" i="2"/>
  <c r="T1489" i="2"/>
  <c r="T1497" i="2"/>
  <c r="T679" i="2"/>
  <c r="U679" i="2" s="1"/>
  <c r="AA679" i="2" s="1"/>
  <c r="T689" i="2"/>
  <c r="U689" i="2" s="1"/>
  <c r="AA689" i="2" s="1"/>
  <c r="T700" i="2"/>
  <c r="U700" i="2" s="1"/>
  <c r="AA700" i="2" s="1"/>
  <c r="T711" i="2"/>
  <c r="U711" i="2" s="1"/>
  <c r="AA711" i="2" s="1"/>
  <c r="T721" i="2"/>
  <c r="T732" i="2"/>
  <c r="T743" i="2"/>
  <c r="T753" i="2"/>
  <c r="T764" i="2"/>
  <c r="T775" i="2"/>
  <c r="T785" i="2"/>
  <c r="U785" i="2" s="1"/>
  <c r="AA785" i="2" s="1"/>
  <c r="T796" i="2"/>
  <c r="T807" i="2"/>
  <c r="T817" i="2"/>
  <c r="U817" i="2" s="1"/>
  <c r="AA817" i="2" s="1"/>
  <c r="T828" i="2"/>
  <c r="T839" i="2"/>
  <c r="T849" i="2"/>
  <c r="T860" i="2"/>
  <c r="T871" i="2"/>
  <c r="U871" i="2" s="1"/>
  <c r="AA871" i="2" s="1"/>
  <c r="T881" i="2"/>
  <c r="T892" i="2"/>
  <c r="T903" i="2"/>
  <c r="T913" i="2"/>
  <c r="T924" i="2"/>
  <c r="U924" i="2" s="1"/>
  <c r="AA924" i="2" s="1"/>
  <c r="T935" i="2"/>
  <c r="T945" i="2"/>
  <c r="T956" i="2"/>
  <c r="T967" i="2"/>
  <c r="T977" i="2"/>
  <c r="T988" i="2"/>
  <c r="T999" i="2"/>
  <c r="T1009" i="2"/>
  <c r="T1020" i="2"/>
  <c r="T1031" i="2"/>
  <c r="T1041" i="2"/>
  <c r="T1052" i="2"/>
  <c r="T1063" i="2"/>
  <c r="T1072" i="2"/>
  <c r="T1081" i="2"/>
  <c r="T1090" i="2"/>
  <c r="T1100" i="2"/>
  <c r="T1109" i="2"/>
  <c r="U1109" i="2" s="1"/>
  <c r="AA1109" i="2" s="1"/>
  <c r="T1118" i="2"/>
  <c r="T1127" i="2"/>
  <c r="T1136" i="2"/>
  <c r="U1136" i="2" s="1"/>
  <c r="AA1136" i="2" s="1"/>
  <c r="T1145" i="2"/>
  <c r="T1154" i="2"/>
  <c r="T1164" i="2"/>
  <c r="T1173" i="2"/>
  <c r="T1182" i="2"/>
  <c r="U1182" i="2" s="1"/>
  <c r="AA1182" i="2" s="1"/>
  <c r="T1191" i="2"/>
  <c r="T1200" i="2"/>
  <c r="T1209" i="2"/>
  <c r="T1218" i="2"/>
  <c r="U1218" i="2" s="1"/>
  <c r="AA1218" i="2" s="1"/>
  <c r="T1228" i="2"/>
  <c r="T1237" i="2"/>
  <c r="T1246" i="2"/>
  <c r="T1255" i="2"/>
  <c r="T1264" i="2"/>
  <c r="T1273" i="2"/>
  <c r="U1273" i="2" s="1"/>
  <c r="AA1273" i="2" s="1"/>
  <c r="T1282" i="2"/>
  <c r="T1292" i="2"/>
  <c r="T1301" i="2"/>
  <c r="T1310" i="2"/>
  <c r="U1310" i="2" s="1"/>
  <c r="AA1310" i="2" s="1"/>
  <c r="T1319" i="2"/>
  <c r="T1328" i="2"/>
  <c r="U1328" i="2" s="1"/>
  <c r="AA1328" i="2" s="1"/>
  <c r="T1337" i="2"/>
  <c r="T1346" i="2"/>
  <c r="T1355" i="2"/>
  <c r="U1355" i="2" s="1"/>
  <c r="AA1355" i="2" s="1"/>
  <c r="T1363" i="2"/>
  <c r="T1371" i="2"/>
  <c r="T1379" i="2"/>
  <c r="T680" i="2"/>
  <c r="U680" i="2" s="1"/>
  <c r="AA680" i="2" s="1"/>
  <c r="T690" i="2"/>
  <c r="U690" i="2" s="1"/>
  <c r="AA690" i="2" s="1"/>
  <c r="T702" i="2"/>
  <c r="T712" i="2"/>
  <c r="U712" i="2" s="1"/>
  <c r="AA712" i="2" s="1"/>
  <c r="T722" i="2"/>
  <c r="T734" i="2"/>
  <c r="U734" i="2" s="1"/>
  <c r="AA734" i="2" s="1"/>
  <c r="T744" i="2"/>
  <c r="U744" i="2" s="1"/>
  <c r="AA744" i="2" s="1"/>
  <c r="T754" i="2"/>
  <c r="T766" i="2"/>
  <c r="T776" i="2"/>
  <c r="T786" i="2"/>
  <c r="U786" i="2" s="1"/>
  <c r="AA786" i="2" s="1"/>
  <c r="T798" i="2"/>
  <c r="U798" i="2" s="1"/>
  <c r="AA798" i="2" s="1"/>
  <c r="T808" i="2"/>
  <c r="U808" i="2" s="1"/>
  <c r="AA808" i="2" s="1"/>
  <c r="T818" i="2"/>
  <c r="U818" i="2" s="1"/>
  <c r="AA818" i="2" s="1"/>
  <c r="T830" i="2"/>
  <c r="T840" i="2"/>
  <c r="T850" i="2"/>
  <c r="T862" i="2"/>
  <c r="T872" i="2"/>
  <c r="T882" i="2"/>
  <c r="T894" i="2"/>
  <c r="T904" i="2"/>
  <c r="T914" i="2"/>
  <c r="T926" i="2"/>
  <c r="T936" i="2"/>
  <c r="T946" i="2"/>
  <c r="T958" i="2"/>
  <c r="T968" i="2"/>
  <c r="T978" i="2"/>
  <c r="T990" i="2"/>
  <c r="U990" i="2" s="1"/>
  <c r="AA990" i="2" s="1"/>
  <c r="T1000" i="2"/>
  <c r="T1010" i="2"/>
  <c r="T1022" i="2"/>
  <c r="T1032" i="2"/>
  <c r="T1042" i="2"/>
  <c r="T1054" i="2"/>
  <c r="T1064" i="2"/>
  <c r="T1073" i="2"/>
  <c r="T1082" i="2"/>
  <c r="T1092" i="2"/>
  <c r="T1101" i="2"/>
  <c r="T1110" i="2"/>
  <c r="T1119" i="2"/>
  <c r="T1128" i="2"/>
  <c r="T1137" i="2"/>
  <c r="U1137" i="2" s="1"/>
  <c r="AA1137" i="2" s="1"/>
  <c r="T1146" i="2"/>
  <c r="T1156" i="2"/>
  <c r="T1165" i="2"/>
  <c r="T1174" i="2"/>
  <c r="T1183" i="2"/>
  <c r="U1183" i="2" s="1"/>
  <c r="AA1183" i="2" s="1"/>
  <c r="T1192" i="2"/>
  <c r="T1201" i="2"/>
  <c r="T1210" i="2"/>
  <c r="T1220" i="2"/>
  <c r="T1229" i="2"/>
  <c r="T1238" i="2"/>
  <c r="T1247" i="2"/>
  <c r="T1256" i="2"/>
  <c r="T1265" i="2"/>
  <c r="T1274" i="2"/>
  <c r="U1274" i="2" s="1"/>
  <c r="AA1274" i="2" s="1"/>
  <c r="T1284" i="2"/>
  <c r="T1293" i="2"/>
  <c r="T1302" i="2"/>
  <c r="T1311" i="2"/>
  <c r="T1320" i="2"/>
  <c r="T1329" i="2"/>
  <c r="U1329" i="2" s="1"/>
  <c r="AA1329" i="2" s="1"/>
  <c r="T1338" i="2"/>
  <c r="T1348" i="2"/>
  <c r="T1356" i="2"/>
  <c r="T1364" i="2"/>
  <c r="T1372" i="2"/>
  <c r="T1380" i="2"/>
  <c r="T1388" i="2"/>
  <c r="U1388" i="2" s="1"/>
  <c r="AA1388" i="2" s="1"/>
  <c r="T1396" i="2"/>
  <c r="T1404" i="2"/>
  <c r="T1412" i="2"/>
  <c r="T1420" i="2"/>
  <c r="T1428" i="2"/>
  <c r="T1436" i="2"/>
  <c r="T1444" i="2"/>
  <c r="T1452" i="2"/>
  <c r="T1460" i="2"/>
  <c r="T1468" i="2"/>
  <c r="U1468" i="2" s="1"/>
  <c r="AA1468" i="2" s="1"/>
  <c r="T1476" i="2"/>
  <c r="U1476" i="2" s="1"/>
  <c r="AA1476" i="2" s="1"/>
  <c r="T1484" i="2"/>
  <c r="T673" i="2"/>
  <c r="U673" i="2" s="1"/>
  <c r="AA673" i="2" s="1"/>
  <c r="T692" i="2"/>
  <c r="T706" i="2"/>
  <c r="T726" i="2"/>
  <c r="T742" i="2"/>
  <c r="T759" i="2"/>
  <c r="U759" i="2" s="1"/>
  <c r="AA759" i="2" s="1"/>
  <c r="T777" i="2"/>
  <c r="T792" i="2"/>
  <c r="T810" i="2"/>
  <c r="U810" i="2" s="1"/>
  <c r="AA810" i="2" s="1"/>
  <c r="T826" i="2"/>
  <c r="T844" i="2"/>
  <c r="T863" i="2"/>
  <c r="T878" i="2"/>
  <c r="T896" i="2"/>
  <c r="U896" i="2" s="1"/>
  <c r="AA896" i="2" s="1"/>
  <c r="T912" i="2"/>
  <c r="T929" i="2"/>
  <c r="T948" i="2"/>
  <c r="T962" i="2"/>
  <c r="T982" i="2"/>
  <c r="T998" i="2"/>
  <c r="T1015" i="2"/>
  <c r="U1015" i="2" s="1"/>
  <c r="AA1015" i="2" s="1"/>
  <c r="T1033" i="2"/>
  <c r="T1048" i="2"/>
  <c r="T1066" i="2"/>
  <c r="T1080" i="2"/>
  <c r="T1095" i="2"/>
  <c r="T1111" i="2"/>
  <c r="U1111" i="2" s="1"/>
  <c r="AA1111" i="2" s="1"/>
  <c r="T1124" i="2"/>
  <c r="T1140" i="2"/>
  <c r="T1153" i="2"/>
  <c r="T1168" i="2"/>
  <c r="T1184" i="2"/>
  <c r="U1184" i="2" s="1"/>
  <c r="AA1184" i="2" s="1"/>
  <c r="T1197" i="2"/>
  <c r="T1213" i="2"/>
  <c r="U1213" i="2" s="1"/>
  <c r="AA1213" i="2" s="1"/>
  <c r="T1226" i="2"/>
  <c r="T1241" i="2"/>
  <c r="T1257" i="2"/>
  <c r="T1270" i="2"/>
  <c r="T1286" i="2"/>
  <c r="T1300" i="2"/>
  <c r="T1314" i="2"/>
  <c r="U1314" i="2" s="1"/>
  <c r="AA1314" i="2" s="1"/>
  <c r="T1330" i="2"/>
  <c r="T1343" i="2"/>
  <c r="T1358" i="2"/>
  <c r="T1370" i="2"/>
  <c r="T1383" i="2"/>
  <c r="U1383" i="2" s="1"/>
  <c r="AA1383" i="2" s="1"/>
  <c r="T1394" i="2"/>
  <c r="T1405" i="2"/>
  <c r="T1415" i="2"/>
  <c r="T1426" i="2"/>
  <c r="T1437" i="2"/>
  <c r="T1447" i="2"/>
  <c r="T1458" i="2"/>
  <c r="T1469" i="2"/>
  <c r="T1479" i="2"/>
  <c r="U1479" i="2" s="1"/>
  <c r="AA1479" i="2" s="1"/>
  <c r="T1490" i="2"/>
  <c r="T1499" i="2"/>
  <c r="T1507" i="2"/>
  <c r="T1515" i="2"/>
  <c r="T1523" i="2"/>
  <c r="T1531" i="2"/>
  <c r="T1539" i="2"/>
  <c r="T1547" i="2"/>
  <c r="T1555" i="2"/>
  <c r="T1563" i="2"/>
  <c r="T1571" i="2"/>
  <c r="U1571" i="2" s="1"/>
  <c r="AA1571" i="2" s="1"/>
  <c r="T1579" i="2"/>
  <c r="T1587" i="2"/>
  <c r="U1587" i="2" s="1"/>
  <c r="AA1587" i="2" s="1"/>
  <c r="T1595" i="2"/>
  <c r="U1595" i="2" s="1"/>
  <c r="AA1595" i="2" s="1"/>
  <c r="T1603" i="2"/>
  <c r="T1611" i="2"/>
  <c r="U1611" i="2" s="1"/>
  <c r="AA1611" i="2" s="1"/>
  <c r="T1619" i="2"/>
  <c r="T1627" i="2"/>
  <c r="T1635" i="2"/>
  <c r="T1643" i="2"/>
  <c r="T1651" i="2"/>
  <c r="T1659" i="2"/>
  <c r="T1667" i="2"/>
  <c r="T1675" i="2"/>
  <c r="U1675" i="2" s="1"/>
  <c r="AA1675" i="2" s="1"/>
  <c r="T1683" i="2"/>
  <c r="T1691" i="2"/>
  <c r="T1699" i="2"/>
  <c r="T1707" i="2"/>
  <c r="T1715" i="2"/>
  <c r="T1723" i="2"/>
  <c r="T674" i="2"/>
  <c r="U674" i="2" s="1"/>
  <c r="AA674" i="2" s="1"/>
  <c r="T694" i="2"/>
  <c r="T710" i="2"/>
  <c r="U710" i="2" s="1"/>
  <c r="AA710" i="2" s="1"/>
  <c r="T727" i="2"/>
  <c r="T745" i="2"/>
  <c r="U745" i="2" s="1"/>
  <c r="AA745" i="2" s="1"/>
  <c r="T760" i="2"/>
  <c r="T778" i="2"/>
  <c r="T794" i="2"/>
  <c r="T812" i="2"/>
  <c r="T831" i="2"/>
  <c r="T846" i="2"/>
  <c r="T864" i="2"/>
  <c r="T880" i="2"/>
  <c r="T897" i="2"/>
  <c r="U897" i="2" s="1"/>
  <c r="AA897" i="2" s="1"/>
  <c r="T916" i="2"/>
  <c r="T930" i="2"/>
  <c r="T950" i="2"/>
  <c r="T966" i="2"/>
  <c r="T983" i="2"/>
  <c r="U983" i="2" s="1"/>
  <c r="AA983" i="2" s="1"/>
  <c r="T1001" i="2"/>
  <c r="T1016" i="2"/>
  <c r="U1016" i="2" s="1"/>
  <c r="AA1016" i="2" s="1"/>
  <c r="T1034" i="2"/>
  <c r="T1050" i="2"/>
  <c r="T1068" i="2"/>
  <c r="T1084" i="2"/>
  <c r="T1096" i="2"/>
  <c r="T1112" i="2"/>
  <c r="U1112" i="2" s="1"/>
  <c r="AA1112" i="2" s="1"/>
  <c r="T1126" i="2"/>
  <c r="T1141" i="2"/>
  <c r="U1141" i="2" s="1"/>
  <c r="AA1141" i="2" s="1"/>
  <c r="T1157" i="2"/>
  <c r="T1169" i="2"/>
  <c r="T1185" i="2"/>
  <c r="T1199" i="2"/>
  <c r="T1214" i="2"/>
  <c r="U1214" i="2" s="1"/>
  <c r="AA1214" i="2" s="1"/>
  <c r="T1230" i="2"/>
  <c r="T1242" i="2"/>
  <c r="T1258" i="2"/>
  <c r="T1272" i="2"/>
  <c r="U1272" i="2" s="1"/>
  <c r="AA1272" i="2" s="1"/>
  <c r="T1287" i="2"/>
  <c r="T1303" i="2"/>
  <c r="T1316" i="2"/>
  <c r="T1332" i="2"/>
  <c r="T1345" i="2"/>
  <c r="T1359" i="2"/>
  <c r="T1373" i="2"/>
  <c r="T1384" i="2"/>
  <c r="U1384" i="2" s="1"/>
  <c r="AA1384" i="2" s="1"/>
  <c r="T1395" i="2"/>
  <c r="T1406" i="2"/>
  <c r="T1416" i="2"/>
  <c r="T1427" i="2"/>
  <c r="T1438" i="2"/>
  <c r="T1448" i="2"/>
  <c r="T1459" i="2"/>
  <c r="T1470" i="2"/>
  <c r="T1480" i="2"/>
  <c r="T1491" i="2"/>
  <c r="T1500" i="2"/>
  <c r="T1508" i="2"/>
  <c r="T1516" i="2"/>
  <c r="T1524" i="2"/>
  <c r="T1532" i="2"/>
  <c r="T1540" i="2"/>
  <c r="T1548" i="2"/>
  <c r="T1556" i="2"/>
  <c r="T678" i="2"/>
  <c r="U678" i="2" s="1"/>
  <c r="AA678" i="2" s="1"/>
  <c r="T695" i="2"/>
  <c r="T713" i="2"/>
  <c r="U713" i="2" s="1"/>
  <c r="AA713" i="2" s="1"/>
  <c r="T728" i="2"/>
  <c r="T746" i="2"/>
  <c r="U746" i="2" s="1"/>
  <c r="AA746" i="2" s="1"/>
  <c r="T762" i="2"/>
  <c r="T780" i="2"/>
  <c r="T799" i="2"/>
  <c r="U799" i="2" s="1"/>
  <c r="AA799" i="2" s="1"/>
  <c r="T814" i="2"/>
  <c r="T832" i="2"/>
  <c r="T848" i="2"/>
  <c r="T865" i="2"/>
  <c r="T884" i="2"/>
  <c r="T898" i="2"/>
  <c r="T918" i="2"/>
  <c r="T934" i="2"/>
  <c r="T951" i="2"/>
  <c r="T969" i="2"/>
  <c r="T984" i="2"/>
  <c r="T1002" i="2"/>
  <c r="T1018" i="2"/>
  <c r="U1018" i="2" s="1"/>
  <c r="AA1018" i="2" s="1"/>
  <c r="T1036" i="2"/>
  <c r="T1055" i="2"/>
  <c r="T1069" i="2"/>
  <c r="T1085" i="2"/>
  <c r="T1098" i="2"/>
  <c r="T1113" i="2"/>
  <c r="U1113" i="2" s="1"/>
  <c r="AA1113" i="2" s="1"/>
  <c r="T1129" i="2"/>
  <c r="T1142" i="2"/>
  <c r="T1158" i="2"/>
  <c r="T1172" i="2"/>
  <c r="T1186" i="2"/>
  <c r="T1202" i="2"/>
  <c r="U1202" i="2" s="1"/>
  <c r="AA1202" i="2" s="1"/>
  <c r="T1215" i="2"/>
  <c r="U1215" i="2" s="1"/>
  <c r="AA1215" i="2" s="1"/>
  <c r="T1231" i="2"/>
  <c r="T1245" i="2"/>
  <c r="U1245" i="2" s="1"/>
  <c r="AA1245" i="2" s="1"/>
  <c r="T1260" i="2"/>
  <c r="T1276" i="2"/>
  <c r="T1288" i="2"/>
  <c r="T1304" i="2"/>
  <c r="T1318" i="2"/>
  <c r="U1318" i="2" s="1"/>
  <c r="AA1318" i="2" s="1"/>
  <c r="T1333" i="2"/>
  <c r="T1349" i="2"/>
  <c r="T1360" i="2"/>
  <c r="T1374" i="2"/>
  <c r="T1386" i="2"/>
  <c r="U1386" i="2" s="1"/>
  <c r="AA1386" i="2" s="1"/>
  <c r="T1397" i="2"/>
  <c r="T1407" i="2"/>
  <c r="T1418" i="2"/>
  <c r="T1429" i="2"/>
  <c r="T1439" i="2"/>
  <c r="T1450" i="2"/>
  <c r="T1461" i="2"/>
  <c r="T1471" i="2"/>
  <c r="T1482" i="2"/>
  <c r="U1482" i="2" s="1"/>
  <c r="AA1482" i="2" s="1"/>
  <c r="T1492" i="2"/>
  <c r="T1501" i="2"/>
  <c r="T1509" i="2"/>
  <c r="T1517" i="2"/>
  <c r="T1525" i="2"/>
  <c r="T1533" i="2"/>
  <c r="T1541" i="2"/>
  <c r="T1549" i="2"/>
  <c r="T1557" i="2"/>
  <c r="T1565" i="2"/>
  <c r="T1573" i="2"/>
  <c r="T1581" i="2"/>
  <c r="T1589" i="2"/>
  <c r="T1597" i="2"/>
  <c r="U1597" i="2" s="1"/>
  <c r="AA1597" i="2" s="1"/>
  <c r="T1605" i="2"/>
  <c r="T1613" i="2"/>
  <c r="T1621" i="2"/>
  <c r="T1629" i="2"/>
  <c r="T1637" i="2"/>
  <c r="T1645" i="2"/>
  <c r="T1653" i="2"/>
  <c r="T1661" i="2"/>
  <c r="U1661" i="2" s="1"/>
  <c r="AA1661" i="2" s="1"/>
  <c r="T1669" i="2"/>
  <c r="T1677" i="2"/>
  <c r="T1685" i="2"/>
  <c r="T1693" i="2"/>
  <c r="T1701" i="2"/>
  <c r="T1709" i="2"/>
  <c r="T1717" i="2"/>
  <c r="T1725" i="2"/>
  <c r="T1733" i="2"/>
  <c r="T682" i="2"/>
  <c r="U682" i="2" s="1"/>
  <c r="AA682" i="2" s="1"/>
  <c r="T698" i="2"/>
  <c r="U698" i="2" s="1"/>
  <c r="AA698" i="2" s="1"/>
  <c r="T716" i="2"/>
  <c r="T735" i="2"/>
  <c r="U735" i="2" s="1"/>
  <c r="AA735" i="2" s="1"/>
  <c r="T750" i="2"/>
  <c r="T768" i="2"/>
  <c r="T784" i="2"/>
  <c r="U784" i="2" s="1"/>
  <c r="AA784" i="2" s="1"/>
  <c r="T801" i="2"/>
  <c r="T820" i="2"/>
  <c r="T834" i="2"/>
  <c r="T854" i="2"/>
  <c r="U854" i="2" s="1"/>
  <c r="AA854" i="2" s="1"/>
  <c r="T870" i="2"/>
  <c r="U870" i="2" s="1"/>
  <c r="AA870" i="2" s="1"/>
  <c r="T887" i="2"/>
  <c r="T905" i="2"/>
  <c r="T920" i="2"/>
  <c r="T938" i="2"/>
  <c r="T954" i="2"/>
  <c r="T972" i="2"/>
  <c r="T991" i="2"/>
  <c r="U991" i="2" s="1"/>
  <c r="AA991" i="2" s="1"/>
  <c r="T1006" i="2"/>
  <c r="U1006" i="2" s="1"/>
  <c r="AA1006" i="2" s="1"/>
  <c r="T1024" i="2"/>
  <c r="T1040" i="2"/>
  <c r="T1057" i="2"/>
  <c r="T1074" i="2"/>
  <c r="T1087" i="2"/>
  <c r="T1103" i="2"/>
  <c r="U1103" i="2" s="1"/>
  <c r="AA1103" i="2" s="1"/>
  <c r="T1117" i="2"/>
  <c r="T1132" i="2"/>
  <c r="T1148" i="2"/>
  <c r="T1160" i="2"/>
  <c r="T1176" i="2"/>
  <c r="T1190" i="2"/>
  <c r="T1205" i="2"/>
  <c r="U1205" i="2" s="1"/>
  <c r="AA1205" i="2" s="1"/>
  <c r="T1221" i="2"/>
  <c r="T1233" i="2"/>
  <c r="T1249" i="2"/>
  <c r="T1263" i="2"/>
  <c r="T1278" i="2"/>
  <c r="T1294" i="2"/>
  <c r="T1306" i="2"/>
  <c r="U1306" i="2" s="1"/>
  <c r="AA1306" i="2" s="1"/>
  <c r="T1322" i="2"/>
  <c r="U1322" i="2" s="1"/>
  <c r="AA1322" i="2" s="1"/>
  <c r="T1336" i="2"/>
  <c r="T1351" i="2"/>
  <c r="T1365" i="2"/>
  <c r="T1376" i="2"/>
  <c r="T1389" i="2"/>
  <c r="U1389" i="2" s="1"/>
  <c r="AA1389" i="2" s="1"/>
  <c r="T1399" i="2"/>
  <c r="U1399" i="2" s="1"/>
  <c r="AA1399" i="2" s="1"/>
  <c r="T1410" i="2"/>
  <c r="T1421" i="2"/>
  <c r="U1421" i="2" s="1"/>
  <c r="AA1421" i="2" s="1"/>
  <c r="T1431" i="2"/>
  <c r="T1442" i="2"/>
  <c r="T1453" i="2"/>
  <c r="U1453" i="2" s="1"/>
  <c r="AA1453" i="2" s="1"/>
  <c r="T1463" i="2"/>
  <c r="T1474" i="2"/>
  <c r="T1485" i="2"/>
  <c r="T1494" i="2"/>
  <c r="T1503" i="2"/>
  <c r="T1511" i="2"/>
  <c r="T1519" i="2"/>
  <c r="T1527" i="2"/>
  <c r="T1535" i="2"/>
  <c r="T1543" i="2"/>
  <c r="T1551" i="2"/>
  <c r="T1559" i="2"/>
  <c r="T1567" i="2"/>
  <c r="T1575" i="2"/>
  <c r="T1583" i="2"/>
  <c r="T1591" i="2"/>
  <c r="T1599" i="2"/>
  <c r="T1607" i="2"/>
  <c r="U1607" i="2" s="1"/>
  <c r="AA1607" i="2" s="1"/>
  <c r="T1615" i="2"/>
  <c r="T1623" i="2"/>
  <c r="T1631" i="2"/>
  <c r="T1639" i="2"/>
  <c r="T1647" i="2"/>
  <c r="U1647" i="2" s="1"/>
  <c r="AA1647" i="2" s="1"/>
  <c r="T1655" i="2"/>
  <c r="T1663" i="2"/>
  <c r="T1671" i="2"/>
  <c r="T1679" i="2"/>
  <c r="T1687" i="2"/>
  <c r="T1695" i="2"/>
  <c r="T1703" i="2"/>
  <c r="T1711" i="2"/>
  <c r="T1719" i="2"/>
  <c r="T1727" i="2"/>
  <c r="T684" i="2"/>
  <c r="T703" i="2"/>
  <c r="T718" i="2"/>
  <c r="T736" i="2"/>
  <c r="U736" i="2" s="1"/>
  <c r="AA736" i="2" s="1"/>
  <c r="T752" i="2"/>
  <c r="T769" i="2"/>
  <c r="T788" i="2"/>
  <c r="U788" i="2" s="1"/>
  <c r="AA788" i="2" s="1"/>
  <c r="T802" i="2"/>
  <c r="T822" i="2"/>
  <c r="T838" i="2"/>
  <c r="T855" i="2"/>
  <c r="T873" i="2"/>
  <c r="T888" i="2"/>
  <c r="T906" i="2"/>
  <c r="U906" i="2" s="1"/>
  <c r="AA906" i="2" s="1"/>
  <c r="T922" i="2"/>
  <c r="U922" i="2" s="1"/>
  <c r="AA922" i="2" s="1"/>
  <c r="T940" i="2"/>
  <c r="T959" i="2"/>
  <c r="T974" i="2"/>
  <c r="T992" i="2"/>
  <c r="U992" i="2" s="1"/>
  <c r="AA992" i="2" s="1"/>
  <c r="T1008" i="2"/>
  <c r="T1025" i="2"/>
  <c r="T1044" i="2"/>
  <c r="T1058" i="2"/>
  <c r="T1076" i="2"/>
  <c r="T1089" i="2"/>
  <c r="T1104" i="2"/>
  <c r="T1120" i="2"/>
  <c r="T1133" i="2"/>
  <c r="T1149" i="2"/>
  <c r="U1149" i="2" s="1"/>
  <c r="AA1149" i="2" s="1"/>
  <c r="T1162" i="2"/>
  <c r="T1177" i="2"/>
  <c r="T1193" i="2"/>
  <c r="U1193" i="2" s="1"/>
  <c r="AA1193" i="2" s="1"/>
  <c r="T1206" i="2"/>
  <c r="U1206" i="2" s="1"/>
  <c r="AA1206" i="2" s="1"/>
  <c r="T1222" i="2"/>
  <c r="T1236" i="2"/>
  <c r="T1250" i="2"/>
  <c r="U1250" i="2" s="1"/>
  <c r="AA1250" i="2" s="1"/>
  <c r="T1266" i="2"/>
  <c r="T1279" i="2"/>
  <c r="T1295" i="2"/>
  <c r="T1309" i="2"/>
  <c r="T1324" i="2"/>
  <c r="T1340" i="2"/>
  <c r="T1352" i="2"/>
  <c r="T1366" i="2"/>
  <c r="T1378" i="2"/>
  <c r="T1390" i="2"/>
  <c r="T1400" i="2"/>
  <c r="T1411" i="2"/>
  <c r="T1422" i="2"/>
  <c r="U1422" i="2" s="1"/>
  <c r="AA1422" i="2" s="1"/>
  <c r="T1432" i="2"/>
  <c r="T1443" i="2"/>
  <c r="T1454" i="2"/>
  <c r="T1464" i="2"/>
  <c r="T1475" i="2"/>
  <c r="T1486" i="2"/>
  <c r="T1495" i="2"/>
  <c r="T1504" i="2"/>
  <c r="T1512" i="2"/>
  <c r="T1520" i="2"/>
  <c r="T1528" i="2"/>
  <c r="T1536" i="2"/>
  <c r="T1544" i="2"/>
  <c r="T1552" i="2"/>
  <c r="T1560" i="2"/>
  <c r="T1568" i="2"/>
  <c r="U1568" i="2" s="1"/>
  <c r="AA1568" i="2" s="1"/>
  <c r="T1576" i="2"/>
  <c r="T1584" i="2"/>
  <c r="T1592" i="2"/>
  <c r="T1600" i="2"/>
  <c r="T1608" i="2"/>
  <c r="U1608" i="2" s="1"/>
  <c r="AA1608" i="2" s="1"/>
  <c r="T1616" i="2"/>
  <c r="T1624" i="2"/>
  <c r="T1632" i="2"/>
  <c r="T1640" i="2"/>
  <c r="T1648" i="2"/>
  <c r="T1656" i="2"/>
  <c r="T1664" i="2"/>
  <c r="T1672" i="2"/>
  <c r="T1680" i="2"/>
  <c r="T1688" i="2"/>
  <c r="T1696" i="2"/>
  <c r="T1704" i="2"/>
  <c r="T1712" i="2"/>
  <c r="T1720" i="2"/>
  <c r="T1728" i="2"/>
  <c r="T1736" i="2"/>
  <c r="T1744" i="2"/>
  <c r="T1752" i="2"/>
  <c r="T1760" i="2"/>
  <c r="T1768" i="2"/>
  <c r="T1776" i="2"/>
  <c r="U1776" i="2" s="1"/>
  <c r="AA1776" i="2" s="1"/>
  <c r="T1784" i="2"/>
  <c r="T1792" i="2"/>
  <c r="T1800" i="2"/>
  <c r="T1808" i="2"/>
  <c r="T1816" i="2"/>
  <c r="T1824" i="2"/>
  <c r="T1832" i="2"/>
  <c r="T1840" i="2"/>
  <c r="U1840" i="2" s="1"/>
  <c r="AA1840" i="2" s="1"/>
  <c r="T1848" i="2"/>
  <c r="T1856" i="2"/>
  <c r="T1864" i="2"/>
  <c r="T1872" i="2"/>
  <c r="T1880" i="2"/>
  <c r="T1888" i="2"/>
  <c r="U1888" i="2" s="1"/>
  <c r="AA1888" i="2" s="1"/>
  <c r="T1896" i="2"/>
  <c r="T1904" i="2"/>
  <c r="T1912" i="2"/>
  <c r="T681" i="2"/>
  <c r="U681" i="2" s="1"/>
  <c r="AA681" i="2" s="1"/>
  <c r="T724" i="2"/>
  <c r="T770" i="2"/>
  <c r="T816" i="2"/>
  <c r="U816" i="2" s="1"/>
  <c r="AA816" i="2" s="1"/>
  <c r="T858" i="2"/>
  <c r="T908" i="2"/>
  <c r="T952" i="2"/>
  <c r="T994" i="2"/>
  <c r="T1046" i="2"/>
  <c r="T1086" i="2"/>
  <c r="T1122" i="2"/>
  <c r="T1166" i="2"/>
  <c r="T1204" i="2"/>
  <c r="U1204" i="2" s="1"/>
  <c r="AA1204" i="2" s="1"/>
  <c r="T1240" i="2"/>
  <c r="T1281" i="2"/>
  <c r="T1321" i="2"/>
  <c r="T1357" i="2"/>
  <c r="T1391" i="2"/>
  <c r="T1419" i="2"/>
  <c r="T1446" i="2"/>
  <c r="T1477" i="2"/>
  <c r="U1477" i="2" s="1"/>
  <c r="AA1477" i="2" s="1"/>
  <c r="T1502" i="2"/>
  <c r="T1522" i="2"/>
  <c r="T1545" i="2"/>
  <c r="T1564" i="2"/>
  <c r="T1580" i="2"/>
  <c r="T1596" i="2"/>
  <c r="U1596" i="2" s="1"/>
  <c r="AA1596" i="2" s="1"/>
  <c r="T1612" i="2"/>
  <c r="T1628" i="2"/>
  <c r="T1644" i="2"/>
  <c r="T1660" i="2"/>
  <c r="T1676" i="2"/>
  <c r="T1692" i="2"/>
  <c r="T1708" i="2"/>
  <c r="T1724" i="2"/>
  <c r="T1737" i="2"/>
  <c r="T1746" i="2"/>
  <c r="T1755" i="2"/>
  <c r="T1764" i="2"/>
  <c r="T1773" i="2"/>
  <c r="U1773" i="2" s="1"/>
  <c r="AA1773" i="2" s="1"/>
  <c r="T1782" i="2"/>
  <c r="T1791" i="2"/>
  <c r="T1801" i="2"/>
  <c r="T1810" i="2"/>
  <c r="T1819" i="2"/>
  <c r="T1828" i="2"/>
  <c r="T1837" i="2"/>
  <c r="T1846" i="2"/>
  <c r="T1855" i="2"/>
  <c r="T1865" i="2"/>
  <c r="T1874" i="2"/>
  <c r="T1883" i="2"/>
  <c r="U1883" i="2" s="1"/>
  <c r="AA1883" i="2" s="1"/>
  <c r="T1892" i="2"/>
  <c r="T1901" i="2"/>
  <c r="T1910" i="2"/>
  <c r="T1919" i="2"/>
  <c r="T1927" i="2"/>
  <c r="T1935" i="2"/>
  <c r="T1943" i="2"/>
  <c r="U1943" i="2" s="1"/>
  <c r="AA1943" i="2" s="1"/>
  <c r="T1951" i="2"/>
  <c r="T1959" i="2"/>
  <c r="T1967" i="2"/>
  <c r="T1975" i="2"/>
  <c r="T1983" i="2"/>
  <c r="T1991" i="2"/>
  <c r="U1991" i="2" s="1"/>
  <c r="AA1991" i="2" s="1"/>
  <c r="T1999" i="2"/>
  <c r="T2007" i="2"/>
  <c r="T2015" i="2"/>
  <c r="U2015" i="2" s="1"/>
  <c r="AA2015" i="2" s="1"/>
  <c r="T2023" i="2"/>
  <c r="T2031" i="2"/>
  <c r="T2039" i="2"/>
  <c r="T2047" i="2"/>
  <c r="T2055" i="2"/>
  <c r="T2063" i="2"/>
  <c r="T2071" i="2"/>
  <c r="T2079" i="2"/>
  <c r="U2079" i="2" s="1"/>
  <c r="AA2079" i="2" s="1"/>
  <c r="T2087" i="2"/>
  <c r="U2087" i="2" s="1"/>
  <c r="AA2087" i="2" s="1"/>
  <c r="T2095" i="2"/>
  <c r="T686" i="2"/>
  <c r="T730" i="2"/>
  <c r="T774" i="2"/>
  <c r="T823" i="2"/>
  <c r="T866" i="2"/>
  <c r="T910" i="2"/>
  <c r="T960" i="2"/>
  <c r="T1004" i="2"/>
  <c r="U1004" i="2" s="1"/>
  <c r="AA1004" i="2" s="1"/>
  <c r="T1047" i="2"/>
  <c r="T1093" i="2"/>
  <c r="T1130" i="2"/>
  <c r="T1167" i="2"/>
  <c r="T1208" i="2"/>
  <c r="U1208" i="2" s="1"/>
  <c r="AA1208" i="2" s="1"/>
  <c r="T1248" i="2"/>
  <c r="T1285" i="2"/>
  <c r="T1325" i="2"/>
  <c r="U1325" i="2" s="1"/>
  <c r="AA1325" i="2" s="1"/>
  <c r="T1362" i="2"/>
  <c r="T1392" i="2"/>
  <c r="T1423" i="2"/>
  <c r="U1423" i="2" s="1"/>
  <c r="AA1423" i="2" s="1"/>
  <c r="T1451" i="2"/>
  <c r="T1478" i="2"/>
  <c r="U1478" i="2" s="1"/>
  <c r="AA1478" i="2" s="1"/>
  <c r="T1505" i="2"/>
  <c r="T1526" i="2"/>
  <c r="T1546" i="2"/>
  <c r="T1566" i="2"/>
  <c r="T1582" i="2"/>
  <c r="T1598" i="2"/>
  <c r="T1614" i="2"/>
  <c r="T1630" i="2"/>
  <c r="T1646" i="2"/>
  <c r="U1646" i="2" s="1"/>
  <c r="AA1646" i="2" s="1"/>
  <c r="T1662" i="2"/>
  <c r="T1678" i="2"/>
  <c r="T1694" i="2"/>
  <c r="T1710" i="2"/>
  <c r="T1726" i="2"/>
  <c r="T1738" i="2"/>
  <c r="T1747" i="2"/>
  <c r="T1756" i="2"/>
  <c r="T1765" i="2"/>
  <c r="T1774" i="2"/>
  <c r="U1774" i="2" s="1"/>
  <c r="AA1774" i="2" s="1"/>
  <c r="T1783" i="2"/>
  <c r="T1793" i="2"/>
  <c r="U1793" i="2" s="1"/>
  <c r="AA1793" i="2" s="1"/>
  <c r="T1802" i="2"/>
  <c r="U1802" i="2" s="1"/>
  <c r="AA1802" i="2" s="1"/>
  <c r="T1811" i="2"/>
  <c r="T1820" i="2"/>
  <c r="T1829" i="2"/>
  <c r="T1838" i="2"/>
  <c r="T1847" i="2"/>
  <c r="T1857" i="2"/>
  <c r="T1866" i="2"/>
  <c r="T1875" i="2"/>
  <c r="U1875" i="2" s="1"/>
  <c r="AA1875" i="2" s="1"/>
  <c r="T1884" i="2"/>
  <c r="T1893" i="2"/>
  <c r="T1902" i="2"/>
  <c r="T1911" i="2"/>
  <c r="T1920" i="2"/>
  <c r="T1928" i="2"/>
  <c r="T1936" i="2"/>
  <c r="T1944" i="2"/>
  <c r="T1952" i="2"/>
  <c r="T1960" i="2"/>
  <c r="T1968" i="2"/>
  <c r="T1976" i="2"/>
  <c r="T1984" i="2"/>
  <c r="T1992" i="2"/>
  <c r="U1992" i="2" s="1"/>
  <c r="AA1992" i="2" s="1"/>
  <c r="T2000" i="2"/>
  <c r="T2008" i="2"/>
  <c r="T2016" i="2"/>
  <c r="U2016" i="2" s="1"/>
  <c r="AA2016" i="2" s="1"/>
  <c r="T2024" i="2"/>
  <c r="T2032" i="2"/>
  <c r="T2040" i="2"/>
  <c r="T2048" i="2"/>
  <c r="T2056" i="2"/>
  <c r="T2064" i="2"/>
  <c r="T2072" i="2"/>
  <c r="T2080" i="2"/>
  <c r="U2080" i="2" s="1"/>
  <c r="AA2080" i="2" s="1"/>
  <c r="T2088" i="2"/>
  <c r="T2096" i="2"/>
  <c r="T2104" i="2"/>
  <c r="T2112" i="2"/>
  <c r="T2120" i="2"/>
  <c r="T2128" i="2"/>
  <c r="T2136" i="2"/>
  <c r="T2144" i="2"/>
  <c r="T2152" i="2"/>
  <c r="T688" i="2"/>
  <c r="U688" i="2" s="1"/>
  <c r="AA688" i="2" s="1"/>
  <c r="T737" i="2"/>
  <c r="U737" i="2" s="1"/>
  <c r="AA737" i="2" s="1"/>
  <c r="T782" i="2"/>
  <c r="T824" i="2"/>
  <c r="T874" i="2"/>
  <c r="T919" i="2"/>
  <c r="T961" i="2"/>
  <c r="T1012" i="2"/>
  <c r="U1012" i="2" s="1"/>
  <c r="AA1012" i="2" s="1"/>
  <c r="T1056" i="2"/>
  <c r="T1094" i="2"/>
  <c r="U1094" i="2" s="1"/>
  <c r="AA1094" i="2" s="1"/>
  <c r="T1135" i="2"/>
  <c r="U1135" i="2" s="1"/>
  <c r="AA1135" i="2" s="1"/>
  <c r="T1175" i="2"/>
  <c r="T1212" i="2"/>
  <c r="U1212" i="2" s="1"/>
  <c r="AA1212" i="2" s="1"/>
  <c r="T1252" i="2"/>
  <c r="U1252" i="2" s="1"/>
  <c r="AA1252" i="2" s="1"/>
  <c r="T1290" i="2"/>
  <c r="T1327" i="2"/>
  <c r="U1327" i="2" s="1"/>
  <c r="AA1327" i="2" s="1"/>
  <c r="T1367" i="2"/>
  <c r="T1398" i="2"/>
  <c r="T1424" i="2"/>
  <c r="T1455" i="2"/>
  <c r="T1483" i="2"/>
  <c r="U1483" i="2" s="1"/>
  <c r="AA1483" i="2" s="1"/>
  <c r="T1506" i="2"/>
  <c r="T1529" i="2"/>
  <c r="T1550" i="2"/>
  <c r="T1569" i="2"/>
  <c r="U1569" i="2" s="1"/>
  <c r="AA1569" i="2" s="1"/>
  <c r="T1585" i="2"/>
  <c r="T1601" i="2"/>
  <c r="T1617" i="2"/>
  <c r="T1633" i="2"/>
  <c r="T1649" i="2"/>
  <c r="U1649" i="2" s="1"/>
  <c r="AA1649" i="2" s="1"/>
  <c r="T1665" i="2"/>
  <c r="T1681" i="2"/>
  <c r="T1697" i="2"/>
  <c r="T1713" i="2"/>
  <c r="T1729" i="2"/>
  <c r="U1729" i="2" s="1"/>
  <c r="AA1729" i="2" s="1"/>
  <c r="T1739" i="2"/>
  <c r="U1739" i="2" s="1"/>
  <c r="AA1739" i="2" s="1"/>
  <c r="T1748" i="2"/>
  <c r="T1757" i="2"/>
  <c r="T1766" i="2"/>
  <c r="T1775" i="2"/>
  <c r="U1775" i="2" s="1"/>
  <c r="AA1775" i="2" s="1"/>
  <c r="T1785" i="2"/>
  <c r="T1794" i="2"/>
  <c r="T1803" i="2"/>
  <c r="U1803" i="2" s="1"/>
  <c r="AA1803" i="2" s="1"/>
  <c r="T1812" i="2"/>
  <c r="T1821" i="2"/>
  <c r="T1830" i="2"/>
  <c r="T1839" i="2"/>
  <c r="U1839" i="2" s="1"/>
  <c r="AA1839" i="2" s="1"/>
  <c r="T1849" i="2"/>
  <c r="T1858" i="2"/>
  <c r="U1858" i="2" s="1"/>
  <c r="AA1858" i="2" s="1"/>
  <c r="T1867" i="2"/>
  <c r="T1876" i="2"/>
  <c r="U1876" i="2" s="1"/>
  <c r="AA1876" i="2" s="1"/>
  <c r="T1885" i="2"/>
  <c r="T1894" i="2"/>
  <c r="T1903" i="2"/>
  <c r="U1903" i="2" s="1"/>
  <c r="AA1903" i="2" s="1"/>
  <c r="T1913" i="2"/>
  <c r="U1913" i="2" s="1"/>
  <c r="AA1913" i="2" s="1"/>
  <c r="T1921" i="2"/>
  <c r="T1929" i="2"/>
  <c r="T1937" i="2"/>
  <c r="T1945" i="2"/>
  <c r="U1945" i="2" s="1"/>
  <c r="AA1945" i="2" s="1"/>
  <c r="T1953" i="2"/>
  <c r="U1953" i="2" s="1"/>
  <c r="AA1953" i="2" s="1"/>
  <c r="T1961" i="2"/>
  <c r="T1969" i="2"/>
  <c r="T1977" i="2"/>
  <c r="U1977" i="2" s="1"/>
  <c r="AA1977" i="2" s="1"/>
  <c r="T1985" i="2"/>
  <c r="U1985" i="2" s="1"/>
  <c r="AA1985" i="2" s="1"/>
  <c r="T1993" i="2"/>
  <c r="T2001" i="2"/>
  <c r="U2001" i="2" s="1"/>
  <c r="AA2001" i="2" s="1"/>
  <c r="T2009" i="2"/>
  <c r="T2017" i="2"/>
  <c r="T2025" i="2"/>
  <c r="T2033" i="2"/>
  <c r="T2041" i="2"/>
  <c r="T2049" i="2"/>
  <c r="T2057" i="2"/>
  <c r="T2065" i="2"/>
  <c r="T2073" i="2"/>
  <c r="T2081" i="2"/>
  <c r="U2081" i="2" s="1"/>
  <c r="AA2081" i="2" s="1"/>
  <c r="T2089" i="2"/>
  <c r="T2097" i="2"/>
  <c r="T2105" i="2"/>
  <c r="T2113" i="2"/>
  <c r="T2121" i="2"/>
  <c r="T2129" i="2"/>
  <c r="T2137" i="2"/>
  <c r="T2145" i="2"/>
  <c r="U2145" i="2" s="1"/>
  <c r="AA2145" i="2" s="1"/>
  <c r="T2153" i="2"/>
  <c r="T2161" i="2"/>
  <c r="T2169" i="2"/>
  <c r="U2169" i="2" s="1"/>
  <c r="AA2169" i="2" s="1"/>
  <c r="T2177" i="2"/>
  <c r="T2185" i="2"/>
  <c r="T2193" i="2"/>
  <c r="T2201" i="2"/>
  <c r="T2209" i="2"/>
  <c r="T2217" i="2"/>
  <c r="T705" i="2"/>
  <c r="T756" i="2"/>
  <c r="T800" i="2"/>
  <c r="U800" i="2" s="1"/>
  <c r="AA800" i="2" s="1"/>
  <c r="T842" i="2"/>
  <c r="T890" i="2"/>
  <c r="T937" i="2"/>
  <c r="T980" i="2"/>
  <c r="T1026" i="2"/>
  <c r="T1071" i="2"/>
  <c r="T1108" i="2"/>
  <c r="U1108" i="2" s="1"/>
  <c r="AA1108" i="2" s="1"/>
  <c r="T1150" i="2"/>
  <c r="U1150" i="2" s="1"/>
  <c r="AA1150" i="2" s="1"/>
  <c r="T1188" i="2"/>
  <c r="T1224" i="2"/>
  <c r="T1268" i="2"/>
  <c r="T1305" i="2"/>
  <c r="U1305" i="2" s="1"/>
  <c r="AA1305" i="2" s="1"/>
  <c r="T1342" i="2"/>
  <c r="T1381" i="2"/>
  <c r="T1408" i="2"/>
  <c r="T1435" i="2"/>
  <c r="T1466" i="2"/>
  <c r="T1493" i="2"/>
  <c r="T1514" i="2"/>
  <c r="T1537" i="2"/>
  <c r="U1537" i="2" s="1"/>
  <c r="AA1537" i="2" s="1"/>
  <c r="T1558" i="2"/>
  <c r="T1574" i="2"/>
  <c r="T1590" i="2"/>
  <c r="T1606" i="2"/>
  <c r="T1622" i="2"/>
  <c r="T1638" i="2"/>
  <c r="T1654" i="2"/>
  <c r="T1670" i="2"/>
  <c r="T1686" i="2"/>
  <c r="T1702" i="2"/>
  <c r="T1718" i="2"/>
  <c r="T1732" i="2"/>
  <c r="T1742" i="2"/>
  <c r="T1751" i="2"/>
  <c r="T1761" i="2"/>
  <c r="T1770" i="2"/>
  <c r="U1770" i="2" s="1"/>
  <c r="AA1770" i="2" s="1"/>
  <c r="T1779" i="2"/>
  <c r="T1788" i="2"/>
  <c r="T1797" i="2"/>
  <c r="T1806" i="2"/>
  <c r="T1815" i="2"/>
  <c r="T1825" i="2"/>
  <c r="T1834" i="2"/>
  <c r="U1834" i="2" s="1"/>
  <c r="AA1834" i="2" s="1"/>
  <c r="T1843" i="2"/>
  <c r="U1843" i="2" s="1"/>
  <c r="AA1843" i="2" s="1"/>
  <c r="T1852" i="2"/>
  <c r="T1861" i="2"/>
  <c r="T1870" i="2"/>
  <c r="T1879" i="2"/>
  <c r="U1879" i="2" s="1"/>
  <c r="AA1879" i="2" s="1"/>
  <c r="T1889" i="2"/>
  <c r="U1889" i="2" s="1"/>
  <c r="AA1889" i="2" s="1"/>
  <c r="T1898" i="2"/>
  <c r="T1907" i="2"/>
  <c r="T1916" i="2"/>
  <c r="T1924" i="2"/>
  <c r="T1932" i="2"/>
  <c r="T1940" i="2"/>
  <c r="T1948" i="2"/>
  <c r="T1956" i="2"/>
  <c r="T1964" i="2"/>
  <c r="T1972" i="2"/>
  <c r="U1972" i="2" s="1"/>
  <c r="AA1972" i="2" s="1"/>
  <c r="T1980" i="2"/>
  <c r="U1980" i="2" s="1"/>
  <c r="AA1980" i="2" s="1"/>
  <c r="T1988" i="2"/>
  <c r="U1988" i="2" s="1"/>
  <c r="AA1988" i="2" s="1"/>
  <c r="T1996" i="2"/>
  <c r="T2004" i="2"/>
  <c r="T2012" i="2"/>
  <c r="T2020" i="2"/>
  <c r="T2028" i="2"/>
  <c r="T2036" i="2"/>
  <c r="U2036" i="2" s="1"/>
  <c r="AA2036" i="2" s="1"/>
  <c r="T2044" i="2"/>
  <c r="T2052" i="2"/>
  <c r="T2060" i="2"/>
  <c r="U2060" i="2" s="1"/>
  <c r="AA2060" i="2" s="1"/>
  <c r="T2068" i="2"/>
  <c r="T2076" i="2"/>
  <c r="U2076" i="2" s="1"/>
  <c r="AA2076" i="2" s="1"/>
  <c r="T2084" i="2"/>
  <c r="T2092" i="2"/>
  <c r="T2100" i="2"/>
  <c r="T2108" i="2"/>
  <c r="T2116" i="2"/>
  <c r="T2124" i="2"/>
  <c r="T2132" i="2"/>
  <c r="T2140" i="2"/>
  <c r="T2148" i="2"/>
  <c r="T2156" i="2"/>
  <c r="T2164" i="2"/>
  <c r="T2172" i="2"/>
  <c r="T2180" i="2"/>
  <c r="T2188" i="2"/>
  <c r="T2196" i="2"/>
  <c r="U2196" i="2" s="1"/>
  <c r="AA2196" i="2" s="1"/>
  <c r="T2204" i="2"/>
  <c r="T2212" i="2"/>
  <c r="T2214" i="2"/>
  <c r="T2203" i="2"/>
  <c r="U2203" i="2" s="1"/>
  <c r="AA2203" i="2" s="1"/>
  <c r="T2192" i="2"/>
  <c r="T2182" i="2"/>
  <c r="T2171" i="2"/>
  <c r="T2160" i="2"/>
  <c r="T2149" i="2"/>
  <c r="T2135" i="2"/>
  <c r="T2123" i="2"/>
  <c r="T2110" i="2"/>
  <c r="T2098" i="2"/>
  <c r="T2082" i="2"/>
  <c r="U2082" i="2" s="1"/>
  <c r="AA2082" i="2" s="1"/>
  <c r="T2066" i="2"/>
  <c r="T2050" i="2"/>
  <c r="T2034" i="2"/>
  <c r="U2034" i="2" s="1"/>
  <c r="AA2034" i="2" s="1"/>
  <c r="T2018" i="2"/>
  <c r="T2002" i="2"/>
  <c r="T1986" i="2"/>
  <c r="U1986" i="2" s="1"/>
  <c r="AA1986" i="2" s="1"/>
  <c r="T1970" i="2"/>
  <c r="T1954" i="2"/>
  <c r="T1938" i="2"/>
  <c r="U1938" i="2" s="1"/>
  <c r="AA1938" i="2" s="1"/>
  <c r="T1922" i="2"/>
  <c r="T1905" i="2"/>
  <c r="T1886" i="2"/>
  <c r="T1868" i="2"/>
  <c r="T1850" i="2"/>
  <c r="T1831" i="2"/>
  <c r="T1813" i="2"/>
  <c r="T1795" i="2"/>
  <c r="T1777" i="2"/>
  <c r="U1777" i="2" s="1"/>
  <c r="AA1777" i="2" s="1"/>
  <c r="T1758" i="2"/>
  <c r="T1740" i="2"/>
  <c r="T1714" i="2"/>
  <c r="T1682" i="2"/>
  <c r="T1650" i="2"/>
  <c r="T1618" i="2"/>
  <c r="T1586" i="2"/>
  <c r="T1553" i="2"/>
  <c r="T1510" i="2"/>
  <c r="T1456" i="2"/>
  <c r="T1402" i="2"/>
  <c r="T1334" i="2"/>
  <c r="T1254" i="2"/>
  <c r="T1178" i="2"/>
  <c r="T1102" i="2"/>
  <c r="U1102" i="2" s="1"/>
  <c r="AA1102" i="2" s="1"/>
  <c r="T1014" i="2"/>
  <c r="U1014" i="2" s="1"/>
  <c r="AA1014" i="2" s="1"/>
  <c r="T927" i="2"/>
  <c r="T833" i="2"/>
  <c r="T738" i="2"/>
  <c r="U738" i="2" s="1"/>
  <c r="AA738" i="2" s="1"/>
  <c r="T2216" i="2"/>
  <c r="T2184" i="2"/>
  <c r="T2151" i="2"/>
  <c r="T2126" i="2"/>
  <c r="T2085" i="2"/>
  <c r="T2037" i="2"/>
  <c r="T1989" i="2"/>
  <c r="U1989" i="2" s="1"/>
  <c r="AA1989" i="2" s="1"/>
  <c r="T1941" i="2"/>
  <c r="T1890" i="2"/>
  <c r="T1835" i="2"/>
  <c r="T1780" i="2"/>
  <c r="T1689" i="2"/>
  <c r="T1593" i="2"/>
  <c r="U1593" i="2" s="1"/>
  <c r="AA1593" i="2" s="1"/>
  <c r="T1467" i="2"/>
  <c r="T1269" i="2"/>
  <c r="T1030" i="2"/>
  <c r="T758" i="2"/>
  <c r="T2213" i="2"/>
  <c r="T2202" i="2"/>
  <c r="U2202" i="2" s="1"/>
  <c r="AA2202" i="2" s="1"/>
  <c r="T2191" i="2"/>
  <c r="T2181" i="2"/>
  <c r="T2170" i="2"/>
  <c r="T2159" i="2"/>
  <c r="T2147" i="2"/>
  <c r="T2134" i="2"/>
  <c r="T2122" i="2"/>
  <c r="T2109" i="2"/>
  <c r="T2094" i="2"/>
  <c r="T2078" i="2"/>
  <c r="U2078" i="2" s="1"/>
  <c r="AA2078" i="2" s="1"/>
  <c r="T2062" i="2"/>
  <c r="T2046" i="2"/>
  <c r="T2030" i="2"/>
  <c r="T2014" i="2"/>
  <c r="U2014" i="2" s="1"/>
  <c r="AA2014" i="2" s="1"/>
  <c r="T1998" i="2"/>
  <c r="T1982" i="2"/>
  <c r="T1966" i="2"/>
  <c r="T1950" i="2"/>
  <c r="T1934" i="2"/>
  <c r="T1918" i="2"/>
  <c r="T1900" i="2"/>
  <c r="T1882" i="2"/>
  <c r="U1882" i="2" s="1"/>
  <c r="AA1882" i="2" s="1"/>
  <c r="T1863" i="2"/>
  <c r="T1845" i="2"/>
  <c r="T1827" i="2"/>
  <c r="T1809" i="2"/>
  <c r="T1790" i="2"/>
  <c r="T1772" i="2"/>
  <c r="T1754" i="2"/>
  <c r="T1735" i="2"/>
  <c r="T1706" i="2"/>
  <c r="T1674" i="2"/>
  <c r="U1674" i="2" s="1"/>
  <c r="AA1674" i="2" s="1"/>
  <c r="T1642" i="2"/>
  <c r="T1610" i="2"/>
  <c r="U1610" i="2" s="1"/>
  <c r="AA1610" i="2" s="1"/>
  <c r="T1578" i="2"/>
  <c r="T1542" i="2"/>
  <c r="T1498" i="2"/>
  <c r="T1445" i="2"/>
  <c r="T1387" i="2"/>
  <c r="U1387" i="2" s="1"/>
  <c r="AA1387" i="2" s="1"/>
  <c r="T1313" i="2"/>
  <c r="T1239" i="2"/>
  <c r="T1159" i="2"/>
  <c r="T1078" i="2"/>
  <c r="T993" i="2"/>
  <c r="U993" i="2" s="1"/>
  <c r="AA993" i="2" s="1"/>
  <c r="T902" i="2"/>
  <c r="U902" i="2" s="1"/>
  <c r="AA902" i="2" s="1"/>
  <c r="T809" i="2"/>
  <c r="U809" i="2" s="1"/>
  <c r="AA809" i="2" s="1"/>
  <c r="T720" i="2"/>
  <c r="T2211" i="2"/>
  <c r="T2200" i="2"/>
  <c r="T2190" i="2"/>
  <c r="T2179" i="2"/>
  <c r="T2168" i="2"/>
  <c r="U2168" i="2" s="1"/>
  <c r="AA2168" i="2" s="1"/>
  <c r="T2158" i="2"/>
  <c r="T2146" i="2"/>
  <c r="T2133" i="2"/>
  <c r="T2119" i="2"/>
  <c r="T2107" i="2"/>
  <c r="T2093" i="2"/>
  <c r="T2077" i="2"/>
  <c r="U2077" i="2" s="1"/>
  <c r="AA2077" i="2" s="1"/>
  <c r="T2061" i="2"/>
  <c r="T2045" i="2"/>
  <c r="T2029" i="2"/>
  <c r="T2013" i="2"/>
  <c r="T1997" i="2"/>
  <c r="T1981" i="2"/>
  <c r="U1981" i="2" s="1"/>
  <c r="AA1981" i="2" s="1"/>
  <c r="T1965" i="2"/>
  <c r="T1949" i="2"/>
  <c r="T1933" i="2"/>
  <c r="T1917" i="2"/>
  <c r="T1899" i="2"/>
  <c r="T1881" i="2"/>
  <c r="T1862" i="2"/>
  <c r="T1844" i="2"/>
  <c r="T1826" i="2"/>
  <c r="U1826" i="2" s="1"/>
  <c r="AA1826" i="2" s="1"/>
  <c r="T1807" i="2"/>
  <c r="T1789" i="2"/>
  <c r="T1771" i="2"/>
  <c r="U1771" i="2" s="1"/>
  <c r="AA1771" i="2" s="1"/>
  <c r="T1753" i="2"/>
  <c r="T1734" i="2"/>
  <c r="T1705" i="2"/>
  <c r="T1673" i="2"/>
  <c r="T1641" i="2"/>
  <c r="T1609" i="2"/>
  <c r="U1609" i="2" s="1"/>
  <c r="AA1609" i="2" s="1"/>
  <c r="T1577" i="2"/>
  <c r="T1538" i="2"/>
  <c r="T1496" i="2"/>
  <c r="T1440" i="2"/>
  <c r="T1382" i="2"/>
  <c r="T1312" i="2"/>
  <c r="U1312" i="2" s="1"/>
  <c r="AA1312" i="2" s="1"/>
  <c r="T1232" i="2"/>
  <c r="T1151" i="2"/>
  <c r="U1151" i="2" s="1"/>
  <c r="AA1151" i="2" s="1"/>
  <c r="T1077" i="2"/>
  <c r="T986" i="2"/>
  <c r="T895" i="2"/>
  <c r="U895" i="2" s="1"/>
  <c r="AA895" i="2" s="1"/>
  <c r="T806" i="2"/>
  <c r="T714" i="2"/>
  <c r="T2195" i="2"/>
  <c r="U2195" i="2" s="1"/>
  <c r="AA2195" i="2" s="1"/>
  <c r="T2163" i="2"/>
  <c r="T2114" i="2"/>
  <c r="T2069" i="2"/>
  <c r="T2005" i="2"/>
  <c r="U2005" i="2" s="1"/>
  <c r="AA2005" i="2" s="1"/>
  <c r="T1957" i="2"/>
  <c r="T1908" i="2"/>
  <c r="T1853" i="2"/>
  <c r="T1798" i="2"/>
  <c r="T1743" i="2"/>
  <c r="T1657" i="2"/>
  <c r="T1561" i="2"/>
  <c r="T1413" i="2"/>
  <c r="T1194" i="2"/>
  <c r="T2210" i="2"/>
  <c r="T2199" i="2"/>
  <c r="T2189" i="2"/>
  <c r="T2178" i="2"/>
  <c r="T2167" i="2"/>
  <c r="T2157" i="2"/>
  <c r="T2143" i="2"/>
  <c r="T2131" i="2"/>
  <c r="T2118" i="2"/>
  <c r="T2106" i="2"/>
  <c r="U2106" i="2" s="1"/>
  <c r="AA2106" i="2" s="1"/>
  <c r="T2091" i="2"/>
  <c r="T2075" i="2"/>
  <c r="U2075" i="2" s="1"/>
  <c r="AA2075" i="2" s="1"/>
  <c r="T2059" i="2"/>
  <c r="U2059" i="2" s="1"/>
  <c r="AA2059" i="2" s="1"/>
  <c r="T2043" i="2"/>
  <c r="T2027" i="2"/>
  <c r="T2011" i="2"/>
  <c r="T1995" i="2"/>
  <c r="T1979" i="2"/>
  <c r="U1979" i="2" s="1"/>
  <c r="AA1979" i="2" s="1"/>
  <c r="T1963" i="2"/>
  <c r="T1947" i="2"/>
  <c r="T1931" i="2"/>
  <c r="T1915" i="2"/>
  <c r="T1897" i="2"/>
  <c r="T1878" i="2"/>
  <c r="T1860" i="2"/>
  <c r="T1842" i="2"/>
  <c r="U1842" i="2" s="1"/>
  <c r="AA1842" i="2" s="1"/>
  <c r="T1823" i="2"/>
  <c r="T1805" i="2"/>
  <c r="U1805" i="2" s="1"/>
  <c r="AA1805" i="2" s="1"/>
  <c r="T1787" i="2"/>
  <c r="T1769" i="2"/>
  <c r="U1769" i="2" s="1"/>
  <c r="AA1769" i="2" s="1"/>
  <c r="T1750" i="2"/>
  <c r="T1731" i="2"/>
  <c r="U1731" i="2" s="1"/>
  <c r="AA1731" i="2" s="1"/>
  <c r="T1700" i="2"/>
  <c r="T1668" i="2"/>
  <c r="T1636" i="2"/>
  <c r="T1604" i="2"/>
  <c r="T1572" i="2"/>
  <c r="U1572" i="2" s="1"/>
  <c r="AA1572" i="2" s="1"/>
  <c r="T1534" i="2"/>
  <c r="T1488" i="2"/>
  <c r="T1434" i="2"/>
  <c r="T1375" i="2"/>
  <c r="T1297" i="2"/>
  <c r="T1223" i="2"/>
  <c r="T1144" i="2"/>
  <c r="U1144" i="2" s="1"/>
  <c r="AA1144" i="2" s="1"/>
  <c r="T1065" i="2"/>
  <c r="T976" i="2"/>
  <c r="T886" i="2"/>
  <c r="T791" i="2"/>
  <c r="T704" i="2"/>
  <c r="T2208" i="2"/>
  <c r="U2208" i="2" s="1"/>
  <c r="AA2208" i="2" s="1"/>
  <c r="T2198" i="2"/>
  <c r="T2187" i="2"/>
  <c r="T2176" i="2"/>
  <c r="U2176" i="2" s="1"/>
  <c r="AA2176" i="2" s="1"/>
  <c r="T2166" i="2"/>
  <c r="T2155" i="2"/>
  <c r="T2142" i="2"/>
  <c r="T2130" i="2"/>
  <c r="U2130" i="2" s="1"/>
  <c r="AA2130" i="2" s="1"/>
  <c r="T2117" i="2"/>
  <c r="T2103" i="2"/>
  <c r="T2090" i="2"/>
  <c r="T2074" i="2"/>
  <c r="T2058" i="2"/>
  <c r="T2042" i="2"/>
  <c r="U2042" i="2" s="1"/>
  <c r="AA2042" i="2" s="1"/>
  <c r="T2026" i="2"/>
  <c r="T2010" i="2"/>
  <c r="T1994" i="2"/>
  <c r="T1978" i="2"/>
  <c r="U1978" i="2" s="1"/>
  <c r="AA1978" i="2" s="1"/>
  <c r="T1962" i="2"/>
  <c r="T1946" i="2"/>
  <c r="T1930" i="2"/>
  <c r="T1914" i="2"/>
  <c r="T1895" i="2"/>
  <c r="T1877" i="2"/>
  <c r="U1877" i="2" s="1"/>
  <c r="AA1877" i="2" s="1"/>
  <c r="T1859" i="2"/>
  <c r="T1841" i="2"/>
  <c r="U1841" i="2" s="1"/>
  <c r="AA1841" i="2" s="1"/>
  <c r="T1822" i="2"/>
  <c r="T1804" i="2"/>
  <c r="U1804" i="2" s="1"/>
  <c r="AA1804" i="2" s="1"/>
  <c r="T1786" i="2"/>
  <c r="T1767" i="2"/>
  <c r="U1767" i="2" s="1"/>
  <c r="AA1767" i="2" s="1"/>
  <c r="T1749" i="2"/>
  <c r="T1730" i="2"/>
  <c r="U1730" i="2" s="1"/>
  <c r="AA1730" i="2" s="1"/>
  <c r="T1698" i="2"/>
  <c r="T1666" i="2"/>
  <c r="T1634" i="2"/>
  <c r="T1602" i="2"/>
  <c r="T1570" i="2"/>
  <c r="U1570" i="2" s="1"/>
  <c r="AA1570" i="2" s="1"/>
  <c r="T1530" i="2"/>
  <c r="T1487" i="2"/>
  <c r="T1430" i="2"/>
  <c r="T1368" i="2"/>
  <c r="T1296" i="2"/>
  <c r="T1217" i="2"/>
  <c r="U1217" i="2" s="1"/>
  <c r="AA1217" i="2" s="1"/>
  <c r="T1138" i="2"/>
  <c r="U1138" i="2" s="1"/>
  <c r="AA1138" i="2" s="1"/>
  <c r="T1062" i="2"/>
  <c r="T970" i="2"/>
  <c r="T876" i="2"/>
  <c r="T790" i="2"/>
  <c r="T696" i="2"/>
  <c r="S4" i="2"/>
  <c r="Y4" i="2" s="1"/>
  <c r="S5" i="2"/>
  <c r="Y5" i="2" s="1"/>
  <c r="S6" i="2"/>
  <c r="Y6" i="2" s="1"/>
  <c r="S7" i="2"/>
  <c r="Y7" i="2" s="1"/>
  <c r="S8" i="2"/>
  <c r="Y8" i="2" s="1"/>
  <c r="S9" i="2"/>
  <c r="Y9" i="2" s="1"/>
  <c r="S10" i="2"/>
  <c r="Y10" i="2" s="1"/>
  <c r="S11" i="2"/>
  <c r="Y11" i="2" s="1"/>
  <c r="S12" i="2"/>
  <c r="Y12" i="2" s="1"/>
  <c r="S13" i="2"/>
  <c r="Y13" i="2" s="1"/>
  <c r="S14" i="2"/>
  <c r="Y14" i="2" s="1"/>
  <c r="S15" i="2"/>
  <c r="Y15" i="2" s="1"/>
  <c r="S16" i="2"/>
  <c r="Y16" i="2" s="1"/>
  <c r="S17" i="2"/>
  <c r="Y17" i="2" s="1"/>
  <c r="S18" i="2"/>
  <c r="Y18" i="2" s="1"/>
  <c r="S19" i="2"/>
  <c r="Y19" i="2" s="1"/>
  <c r="S20" i="2"/>
  <c r="Y20" i="2" s="1"/>
  <c r="S21" i="2"/>
  <c r="Y21" i="2" s="1"/>
  <c r="S22" i="2"/>
  <c r="Y22" i="2" s="1"/>
  <c r="S23" i="2"/>
  <c r="Y23" i="2" s="1"/>
  <c r="S24" i="2"/>
  <c r="Y24" i="2" s="1"/>
  <c r="S25" i="2"/>
  <c r="Y25" i="2" s="1"/>
  <c r="S26" i="2"/>
  <c r="Y26" i="2" s="1"/>
  <c r="S27" i="2"/>
  <c r="Y27" i="2" s="1"/>
  <c r="S28" i="2"/>
  <c r="Y28" i="2" s="1"/>
  <c r="S29" i="2"/>
  <c r="Y29" i="2" s="1"/>
  <c r="S30" i="2"/>
  <c r="Y30" i="2" s="1"/>
  <c r="S31" i="2"/>
  <c r="Y31" i="2" s="1"/>
  <c r="S32" i="2"/>
  <c r="Y32" i="2" s="1"/>
  <c r="S33" i="2"/>
  <c r="Y33" i="2" s="1"/>
  <c r="S34" i="2"/>
  <c r="Y34" i="2" s="1"/>
  <c r="S35" i="2"/>
  <c r="Y35" i="2" s="1"/>
  <c r="S36" i="2"/>
  <c r="Y36" i="2" s="1"/>
  <c r="S37" i="2"/>
  <c r="Y37" i="2" s="1"/>
  <c r="S38" i="2"/>
  <c r="Y38" i="2" s="1"/>
  <c r="S39" i="2"/>
  <c r="Y39" i="2" s="1"/>
  <c r="S40" i="2"/>
  <c r="Y40" i="2" s="1"/>
  <c r="S41" i="2"/>
  <c r="Y41" i="2" s="1"/>
  <c r="S42" i="2"/>
  <c r="Y42" i="2" s="1"/>
  <c r="S43" i="2"/>
  <c r="Y43" i="2" s="1"/>
  <c r="S44" i="2"/>
  <c r="Y44" i="2" s="1"/>
  <c r="S45" i="2"/>
  <c r="Y45" i="2" s="1"/>
  <c r="S46" i="2"/>
  <c r="Y46" i="2" s="1"/>
  <c r="S47" i="2"/>
  <c r="Y47" i="2" s="1"/>
  <c r="S48" i="2"/>
  <c r="Y48" i="2" s="1"/>
  <c r="S49" i="2"/>
  <c r="Y49" i="2" s="1"/>
  <c r="S50" i="2"/>
  <c r="Y50" i="2" s="1"/>
  <c r="S51" i="2"/>
  <c r="Y51" i="2" s="1"/>
  <c r="S52" i="2"/>
  <c r="Y52" i="2" s="1"/>
  <c r="S53" i="2"/>
  <c r="Y53" i="2" s="1"/>
  <c r="Z53" i="2" s="1"/>
  <c r="S54" i="2"/>
  <c r="Y54" i="2" s="1"/>
  <c r="S55" i="2"/>
  <c r="Y55" i="2" s="1"/>
  <c r="S56" i="2"/>
  <c r="Y56" i="2" s="1"/>
  <c r="S57" i="2"/>
  <c r="Y57" i="2" s="1"/>
  <c r="S58" i="2"/>
  <c r="Y58" i="2" s="1"/>
  <c r="S59" i="2"/>
  <c r="Y59" i="2" s="1"/>
  <c r="S60" i="2"/>
  <c r="Y60" i="2" s="1"/>
  <c r="S61" i="2"/>
  <c r="Y61" i="2" s="1"/>
  <c r="S62" i="2"/>
  <c r="Y62" i="2" s="1"/>
  <c r="S63" i="2"/>
  <c r="Y63" i="2" s="1"/>
  <c r="S64" i="2"/>
  <c r="Y64" i="2" s="1"/>
  <c r="S65" i="2"/>
  <c r="Y65" i="2" s="1"/>
  <c r="S66" i="2"/>
  <c r="Y66" i="2" s="1"/>
  <c r="S67" i="2"/>
  <c r="Y67" i="2" s="1"/>
  <c r="S68" i="2"/>
  <c r="Y68" i="2" s="1"/>
  <c r="S69" i="2"/>
  <c r="Y69" i="2" s="1"/>
  <c r="S70" i="2"/>
  <c r="Y70" i="2" s="1"/>
  <c r="S71" i="2"/>
  <c r="Y71" i="2" s="1"/>
  <c r="Z71" i="2" s="1"/>
  <c r="S72" i="2"/>
  <c r="Y72" i="2" s="1"/>
  <c r="S73" i="2"/>
  <c r="Y73" i="2" s="1"/>
  <c r="S74" i="2"/>
  <c r="Y74" i="2" s="1"/>
  <c r="S75" i="2"/>
  <c r="Y75" i="2" s="1"/>
  <c r="S76" i="2"/>
  <c r="Y76" i="2" s="1"/>
  <c r="S77" i="2"/>
  <c r="Y77" i="2" s="1"/>
  <c r="S78" i="2"/>
  <c r="Y78" i="2" s="1"/>
  <c r="S79" i="2"/>
  <c r="Y79" i="2" s="1"/>
  <c r="S80" i="2"/>
  <c r="Y80" i="2" s="1"/>
  <c r="S81" i="2"/>
  <c r="Y81" i="2" s="1"/>
  <c r="S82" i="2"/>
  <c r="Y82" i="2" s="1"/>
  <c r="S83" i="2"/>
  <c r="Y83" i="2" s="1"/>
  <c r="S84" i="2"/>
  <c r="Y84" i="2" s="1"/>
  <c r="S85" i="2"/>
  <c r="Y85" i="2" s="1"/>
  <c r="S86" i="2"/>
  <c r="Y86" i="2" s="1"/>
  <c r="S87" i="2"/>
  <c r="Y87" i="2" s="1"/>
  <c r="S88" i="2"/>
  <c r="Y88" i="2" s="1"/>
  <c r="S89" i="2"/>
  <c r="Y89" i="2" s="1"/>
  <c r="S90" i="2"/>
  <c r="Y90" i="2" s="1"/>
  <c r="S91" i="2"/>
  <c r="Y91" i="2" s="1"/>
  <c r="S92" i="2"/>
  <c r="Y92" i="2" s="1"/>
  <c r="S93" i="2"/>
  <c r="Y93" i="2" s="1"/>
  <c r="S94" i="2"/>
  <c r="Y94" i="2" s="1"/>
  <c r="S95" i="2"/>
  <c r="Y95" i="2" s="1"/>
  <c r="S96" i="2"/>
  <c r="Y96" i="2" s="1"/>
  <c r="S97" i="2"/>
  <c r="Y97" i="2" s="1"/>
  <c r="S98" i="2"/>
  <c r="Y98" i="2" s="1"/>
  <c r="S99" i="2"/>
  <c r="Y99" i="2" s="1"/>
  <c r="S100" i="2"/>
  <c r="Y100" i="2" s="1"/>
  <c r="S101" i="2"/>
  <c r="Y101" i="2" s="1"/>
  <c r="S102" i="2"/>
  <c r="Y102" i="2" s="1"/>
  <c r="S103" i="2"/>
  <c r="Y103" i="2" s="1"/>
  <c r="S104" i="2"/>
  <c r="Y104" i="2" s="1"/>
  <c r="S105" i="2"/>
  <c r="Y105" i="2" s="1"/>
  <c r="S106" i="2"/>
  <c r="Y106" i="2" s="1"/>
  <c r="S107" i="2"/>
  <c r="Y107" i="2" s="1"/>
  <c r="S108" i="2"/>
  <c r="Y108" i="2" s="1"/>
  <c r="S109" i="2"/>
  <c r="Y109" i="2" s="1"/>
  <c r="S110" i="2"/>
  <c r="Y110" i="2" s="1"/>
  <c r="S111" i="2"/>
  <c r="Y111" i="2" s="1"/>
  <c r="S112" i="2"/>
  <c r="Y112" i="2" s="1"/>
  <c r="S113" i="2"/>
  <c r="Y113" i="2" s="1"/>
  <c r="S114" i="2"/>
  <c r="Y114" i="2" s="1"/>
  <c r="S115" i="2"/>
  <c r="Y115" i="2" s="1"/>
  <c r="S116" i="2"/>
  <c r="Y116" i="2" s="1"/>
  <c r="S117" i="2"/>
  <c r="Y117" i="2" s="1"/>
  <c r="S118" i="2"/>
  <c r="Y118" i="2" s="1"/>
  <c r="S119" i="2"/>
  <c r="Y119" i="2" s="1"/>
  <c r="S120" i="2"/>
  <c r="Y120" i="2" s="1"/>
  <c r="S121" i="2"/>
  <c r="Y121" i="2" s="1"/>
  <c r="S122" i="2"/>
  <c r="Y122" i="2" s="1"/>
  <c r="S123" i="2"/>
  <c r="Y123" i="2" s="1"/>
  <c r="S124" i="2"/>
  <c r="Y124" i="2" s="1"/>
  <c r="S125" i="2"/>
  <c r="Y125" i="2" s="1"/>
  <c r="S126" i="2"/>
  <c r="Y126" i="2" s="1"/>
  <c r="S127" i="2"/>
  <c r="Y127" i="2" s="1"/>
  <c r="S128" i="2"/>
  <c r="S129" i="2"/>
  <c r="Y129" i="2" s="1"/>
  <c r="S130" i="2"/>
  <c r="Y130" i="2" s="1"/>
  <c r="S131" i="2"/>
  <c r="Y131" i="2" s="1"/>
  <c r="S132" i="2"/>
  <c r="Y132" i="2" s="1"/>
  <c r="S133" i="2"/>
  <c r="Y133" i="2" s="1"/>
  <c r="S134" i="2"/>
  <c r="Y134" i="2" s="1"/>
  <c r="S135" i="2"/>
  <c r="Y135" i="2" s="1"/>
  <c r="S136" i="2"/>
  <c r="Y136" i="2" s="1"/>
  <c r="S137" i="2"/>
  <c r="Y137" i="2" s="1"/>
  <c r="S138" i="2"/>
  <c r="Y138" i="2" s="1"/>
  <c r="S139" i="2"/>
  <c r="Y139" i="2" s="1"/>
  <c r="S140" i="2"/>
  <c r="Y140" i="2" s="1"/>
  <c r="S141" i="2"/>
  <c r="Y141" i="2" s="1"/>
  <c r="S142" i="2"/>
  <c r="Y142" i="2" s="1"/>
  <c r="S143" i="2"/>
  <c r="Y143" i="2" s="1"/>
  <c r="S144" i="2"/>
  <c r="Y144" i="2" s="1"/>
  <c r="S145" i="2"/>
  <c r="Y145" i="2" s="1"/>
  <c r="S146" i="2"/>
  <c r="Y146" i="2" s="1"/>
  <c r="S147" i="2"/>
  <c r="Y147" i="2" s="1"/>
  <c r="S148" i="2"/>
  <c r="Y148" i="2" s="1"/>
  <c r="S149" i="2"/>
  <c r="Y149" i="2" s="1"/>
  <c r="S150" i="2"/>
  <c r="Y150" i="2" s="1"/>
  <c r="S151" i="2"/>
  <c r="Y151" i="2" s="1"/>
  <c r="S152" i="2"/>
  <c r="Y152" i="2" s="1"/>
  <c r="S153" i="2"/>
  <c r="Y153" i="2" s="1"/>
  <c r="S154" i="2"/>
  <c r="Y154" i="2" s="1"/>
  <c r="S155" i="2"/>
  <c r="Y155" i="2" s="1"/>
  <c r="S156" i="2"/>
  <c r="Y156" i="2" s="1"/>
  <c r="S157" i="2"/>
  <c r="Y157" i="2" s="1"/>
  <c r="S158" i="2"/>
  <c r="Y158" i="2" s="1"/>
  <c r="S159" i="2"/>
  <c r="Y159" i="2" s="1"/>
  <c r="S160" i="2"/>
  <c r="Y160" i="2" s="1"/>
  <c r="S161" i="2"/>
  <c r="Y161" i="2" s="1"/>
  <c r="S162" i="2"/>
  <c r="Y162" i="2" s="1"/>
  <c r="Z162" i="2" s="1"/>
  <c r="S163" i="2"/>
  <c r="Y163" i="2" s="1"/>
  <c r="S164" i="2"/>
  <c r="Y164" i="2" s="1"/>
  <c r="S165" i="2"/>
  <c r="Y165" i="2" s="1"/>
  <c r="S166" i="2"/>
  <c r="Y166" i="2" s="1"/>
  <c r="S167" i="2"/>
  <c r="Y167" i="2" s="1"/>
  <c r="S168" i="2"/>
  <c r="Y168" i="2" s="1"/>
  <c r="S169" i="2"/>
  <c r="Y169" i="2" s="1"/>
  <c r="S170" i="2"/>
  <c r="Y170" i="2" s="1"/>
  <c r="S171" i="2"/>
  <c r="Y171" i="2" s="1"/>
  <c r="S172" i="2"/>
  <c r="Y172" i="2" s="1"/>
  <c r="S173" i="2"/>
  <c r="Y173" i="2" s="1"/>
  <c r="S174" i="2"/>
  <c r="Y174" i="2" s="1"/>
  <c r="S175" i="2"/>
  <c r="Y175" i="2" s="1"/>
  <c r="S176" i="2"/>
  <c r="Y176" i="2" s="1"/>
  <c r="S177" i="2"/>
  <c r="Y177" i="2" s="1"/>
  <c r="S178" i="2"/>
  <c r="Y178" i="2" s="1"/>
  <c r="S179" i="2"/>
  <c r="Y179" i="2" s="1"/>
  <c r="S180" i="2"/>
  <c r="Y180" i="2" s="1"/>
  <c r="S181" i="2"/>
  <c r="Y181" i="2" s="1"/>
  <c r="S182" i="2"/>
  <c r="Y182" i="2" s="1"/>
  <c r="S183" i="2"/>
  <c r="Y183" i="2" s="1"/>
  <c r="S184" i="2"/>
  <c r="Y184" i="2" s="1"/>
  <c r="S185" i="2"/>
  <c r="Y185" i="2" s="1"/>
  <c r="S186" i="2"/>
  <c r="Y186" i="2" s="1"/>
  <c r="S187" i="2"/>
  <c r="Y187" i="2" s="1"/>
  <c r="Z187" i="2" s="1"/>
  <c r="S188" i="2"/>
  <c r="Y188" i="2" s="1"/>
  <c r="Z188" i="2" s="1"/>
  <c r="S189" i="2"/>
  <c r="Y189" i="2" s="1"/>
  <c r="S190" i="2"/>
  <c r="Y190" i="2" s="1"/>
  <c r="S191" i="2"/>
  <c r="Y191" i="2" s="1"/>
  <c r="S192" i="2"/>
  <c r="Y192" i="2" s="1"/>
  <c r="S193" i="2"/>
  <c r="Y193" i="2" s="1"/>
  <c r="S194" i="2"/>
  <c r="Y194" i="2" s="1"/>
  <c r="S195" i="2"/>
  <c r="Y195" i="2" s="1"/>
  <c r="S196" i="2"/>
  <c r="Y196" i="2" s="1"/>
  <c r="S197" i="2"/>
  <c r="Y197" i="2" s="1"/>
  <c r="S198" i="2"/>
  <c r="Y198" i="2" s="1"/>
  <c r="S199" i="2"/>
  <c r="Y199" i="2" s="1"/>
  <c r="S200" i="2"/>
  <c r="Y200" i="2" s="1"/>
  <c r="S201" i="2"/>
  <c r="Y201" i="2" s="1"/>
  <c r="S202" i="2"/>
  <c r="Y202" i="2" s="1"/>
  <c r="S203" i="2"/>
  <c r="Y203" i="2" s="1"/>
  <c r="S204" i="2"/>
  <c r="Y204" i="2" s="1"/>
  <c r="S205" i="2"/>
  <c r="Y205" i="2" s="1"/>
  <c r="S206" i="2"/>
  <c r="Y206" i="2" s="1"/>
  <c r="S207" i="2"/>
  <c r="Y207" i="2" s="1"/>
  <c r="S208" i="2"/>
  <c r="Y208" i="2" s="1"/>
  <c r="S209" i="2"/>
  <c r="Y209" i="2" s="1"/>
  <c r="S210" i="2"/>
  <c r="Y210" i="2" s="1"/>
  <c r="S211" i="2"/>
  <c r="Y211" i="2" s="1"/>
  <c r="S212" i="2"/>
  <c r="Y212" i="2" s="1"/>
  <c r="S213" i="2"/>
  <c r="Y213" i="2" s="1"/>
  <c r="S214" i="2"/>
  <c r="Y214" i="2" s="1"/>
  <c r="S215" i="2"/>
  <c r="Y215" i="2" s="1"/>
  <c r="S216" i="2"/>
  <c r="Y216" i="2" s="1"/>
  <c r="S217" i="2"/>
  <c r="Y217" i="2" s="1"/>
  <c r="S218" i="2"/>
  <c r="Y218" i="2" s="1"/>
  <c r="S219" i="2"/>
  <c r="Y219" i="2" s="1"/>
  <c r="S220" i="2"/>
  <c r="Y220" i="2" s="1"/>
  <c r="S221" i="2"/>
  <c r="Y221" i="2" s="1"/>
  <c r="S222" i="2"/>
  <c r="Y222" i="2" s="1"/>
  <c r="S223" i="2"/>
  <c r="Y223" i="2" s="1"/>
  <c r="S224" i="2"/>
  <c r="Y224" i="2" s="1"/>
  <c r="S225" i="2"/>
  <c r="Y225" i="2" s="1"/>
  <c r="S226" i="2"/>
  <c r="Y226" i="2" s="1"/>
  <c r="S227" i="2"/>
  <c r="Y227" i="2" s="1"/>
  <c r="S228" i="2"/>
  <c r="Y228" i="2" s="1"/>
  <c r="S229" i="2"/>
  <c r="Y229" i="2" s="1"/>
  <c r="S230" i="2"/>
  <c r="Y230" i="2" s="1"/>
  <c r="S231" i="2"/>
  <c r="Y231" i="2" s="1"/>
  <c r="S232" i="2"/>
  <c r="Y232" i="2" s="1"/>
  <c r="S233" i="2"/>
  <c r="Y233" i="2" s="1"/>
  <c r="S234" i="2"/>
  <c r="Y234" i="2" s="1"/>
  <c r="S235" i="2"/>
  <c r="Y235" i="2" s="1"/>
  <c r="S236" i="2"/>
  <c r="Y236" i="2" s="1"/>
  <c r="S237" i="2"/>
  <c r="Y237" i="2" s="1"/>
  <c r="S238" i="2"/>
  <c r="Y238" i="2" s="1"/>
  <c r="S239" i="2"/>
  <c r="Y239" i="2" s="1"/>
  <c r="S240" i="2"/>
  <c r="Y240" i="2" s="1"/>
  <c r="S241" i="2"/>
  <c r="Y241" i="2" s="1"/>
  <c r="S242" i="2"/>
  <c r="Y242" i="2" s="1"/>
  <c r="S243" i="2"/>
  <c r="Y243" i="2" s="1"/>
  <c r="S244" i="2"/>
  <c r="Y244" i="2" s="1"/>
  <c r="S245" i="2"/>
  <c r="Y245" i="2" s="1"/>
  <c r="S246" i="2"/>
  <c r="Y246" i="2" s="1"/>
  <c r="S247" i="2"/>
  <c r="Y247" i="2" s="1"/>
  <c r="S248" i="2"/>
  <c r="Y248" i="2" s="1"/>
  <c r="S249" i="2"/>
  <c r="Y249" i="2" s="1"/>
  <c r="S250" i="2"/>
  <c r="Y250" i="2" s="1"/>
  <c r="S251" i="2"/>
  <c r="Y251" i="2" s="1"/>
  <c r="S252" i="2"/>
  <c r="Y252" i="2" s="1"/>
  <c r="S253" i="2"/>
  <c r="Y253" i="2" s="1"/>
  <c r="S254" i="2"/>
  <c r="Y254" i="2" s="1"/>
  <c r="S255" i="2"/>
  <c r="Y255" i="2" s="1"/>
  <c r="S256" i="2"/>
  <c r="Y256" i="2" s="1"/>
  <c r="S257" i="2"/>
  <c r="Y257" i="2" s="1"/>
  <c r="S258" i="2"/>
  <c r="Y258" i="2" s="1"/>
  <c r="S259" i="2"/>
  <c r="Y259" i="2" s="1"/>
  <c r="S260" i="2"/>
  <c r="Y260" i="2" s="1"/>
  <c r="S261" i="2"/>
  <c r="Y261" i="2" s="1"/>
  <c r="S262" i="2"/>
  <c r="Y262" i="2" s="1"/>
  <c r="S263" i="2"/>
  <c r="Y263" i="2" s="1"/>
  <c r="S264" i="2"/>
  <c r="Y264" i="2" s="1"/>
  <c r="S265" i="2"/>
  <c r="Y265" i="2" s="1"/>
  <c r="S266" i="2"/>
  <c r="Y266" i="2" s="1"/>
  <c r="S267" i="2"/>
  <c r="Y267" i="2" s="1"/>
  <c r="S268" i="2"/>
  <c r="Y268" i="2" s="1"/>
  <c r="S269" i="2"/>
  <c r="Y269" i="2" s="1"/>
  <c r="S270" i="2"/>
  <c r="Y270" i="2" s="1"/>
  <c r="S271" i="2"/>
  <c r="Y271" i="2" s="1"/>
  <c r="S272" i="2"/>
  <c r="Y272" i="2" s="1"/>
  <c r="S273" i="2"/>
  <c r="Y273" i="2" s="1"/>
  <c r="S274" i="2"/>
  <c r="Y274" i="2" s="1"/>
  <c r="S275" i="2"/>
  <c r="Y275" i="2" s="1"/>
  <c r="S276" i="2"/>
  <c r="Y276" i="2" s="1"/>
  <c r="S277" i="2"/>
  <c r="Y277" i="2" s="1"/>
  <c r="S278" i="2"/>
  <c r="Y278" i="2" s="1"/>
  <c r="S279" i="2"/>
  <c r="Y279" i="2" s="1"/>
  <c r="S280" i="2"/>
  <c r="Y280" i="2" s="1"/>
  <c r="S281" i="2"/>
  <c r="Y281" i="2" s="1"/>
  <c r="S282" i="2"/>
  <c r="Y282" i="2" s="1"/>
  <c r="S283" i="2"/>
  <c r="Y283" i="2" s="1"/>
  <c r="S284" i="2"/>
  <c r="Y284" i="2" s="1"/>
  <c r="S285" i="2"/>
  <c r="Y285" i="2" s="1"/>
  <c r="S286" i="2"/>
  <c r="Y286" i="2" s="1"/>
  <c r="S287" i="2"/>
  <c r="Y287" i="2" s="1"/>
  <c r="S288" i="2"/>
  <c r="Y288" i="2" s="1"/>
  <c r="S289" i="2"/>
  <c r="Y289" i="2" s="1"/>
  <c r="S290" i="2"/>
  <c r="Y290" i="2" s="1"/>
  <c r="S291" i="2"/>
  <c r="Y291" i="2" s="1"/>
  <c r="S292" i="2"/>
  <c r="Y292" i="2" s="1"/>
  <c r="S293" i="2"/>
  <c r="Y293" i="2" s="1"/>
  <c r="S294" i="2"/>
  <c r="Y294" i="2" s="1"/>
  <c r="S295" i="2"/>
  <c r="Y295" i="2" s="1"/>
  <c r="S296" i="2"/>
  <c r="Y296" i="2" s="1"/>
  <c r="S297" i="2"/>
  <c r="Y297" i="2" s="1"/>
  <c r="S298" i="2"/>
  <c r="Y298" i="2" s="1"/>
  <c r="S299" i="2"/>
  <c r="Y299" i="2" s="1"/>
  <c r="S300" i="2"/>
  <c r="Y300" i="2" s="1"/>
  <c r="S301" i="2"/>
  <c r="Y301" i="2" s="1"/>
  <c r="S302" i="2"/>
  <c r="Y302" i="2" s="1"/>
  <c r="S303" i="2"/>
  <c r="Y303" i="2" s="1"/>
  <c r="S304" i="2"/>
  <c r="Y304" i="2" s="1"/>
  <c r="S305" i="2"/>
  <c r="Y305" i="2" s="1"/>
  <c r="S306" i="2"/>
  <c r="Y306" i="2" s="1"/>
  <c r="S307" i="2"/>
  <c r="Y307" i="2" s="1"/>
  <c r="S308" i="2"/>
  <c r="Y308" i="2" s="1"/>
  <c r="S309" i="2"/>
  <c r="Y309" i="2" s="1"/>
  <c r="S310" i="2"/>
  <c r="Y310" i="2" s="1"/>
  <c r="S311" i="2"/>
  <c r="Y311" i="2" s="1"/>
  <c r="S312" i="2"/>
  <c r="Y312" i="2" s="1"/>
  <c r="Z312" i="2" s="1"/>
  <c r="S313" i="2"/>
  <c r="Y313" i="2" s="1"/>
  <c r="Z313" i="2" s="1"/>
  <c r="S314" i="2"/>
  <c r="Y314" i="2" s="1"/>
  <c r="S315" i="2"/>
  <c r="Y315" i="2" s="1"/>
  <c r="S316" i="2"/>
  <c r="Y316" i="2" s="1"/>
  <c r="S317" i="2"/>
  <c r="Y317" i="2" s="1"/>
  <c r="S318" i="2"/>
  <c r="Y318" i="2" s="1"/>
  <c r="S319" i="2"/>
  <c r="Y319" i="2" s="1"/>
  <c r="S320" i="2"/>
  <c r="Y320" i="2" s="1"/>
  <c r="S321" i="2"/>
  <c r="Y321" i="2" s="1"/>
  <c r="S322" i="2"/>
  <c r="Y322" i="2" s="1"/>
  <c r="S323" i="2"/>
  <c r="Y323" i="2" s="1"/>
  <c r="S324" i="2"/>
  <c r="Y324" i="2" s="1"/>
  <c r="S325" i="2"/>
  <c r="Y325" i="2" s="1"/>
  <c r="S326" i="2"/>
  <c r="Y326" i="2" s="1"/>
  <c r="S327" i="2"/>
  <c r="Y327" i="2" s="1"/>
  <c r="S328" i="2"/>
  <c r="Y328" i="2" s="1"/>
  <c r="S329" i="2"/>
  <c r="Y329" i="2" s="1"/>
  <c r="S330" i="2"/>
  <c r="Y330" i="2" s="1"/>
  <c r="S331" i="2"/>
  <c r="Y331" i="2" s="1"/>
  <c r="S332" i="2"/>
  <c r="Y332" i="2" s="1"/>
  <c r="S333" i="2"/>
  <c r="Y333" i="2" s="1"/>
  <c r="S334" i="2"/>
  <c r="Y334" i="2" s="1"/>
  <c r="S335" i="2"/>
  <c r="Y335" i="2" s="1"/>
  <c r="S336" i="2"/>
  <c r="Y336" i="2" s="1"/>
  <c r="S337" i="2"/>
  <c r="Y337" i="2" s="1"/>
  <c r="S338" i="2"/>
  <c r="Y338" i="2" s="1"/>
  <c r="S339" i="2"/>
  <c r="Y339" i="2" s="1"/>
  <c r="Z339" i="2" s="1"/>
  <c r="S340" i="2"/>
  <c r="Y340" i="2" s="1"/>
  <c r="S341" i="2"/>
  <c r="Y341" i="2" s="1"/>
  <c r="S342" i="2"/>
  <c r="Y342" i="2" s="1"/>
  <c r="S343" i="2"/>
  <c r="Y343" i="2" s="1"/>
  <c r="S344" i="2"/>
  <c r="Y344" i="2" s="1"/>
  <c r="S345" i="2"/>
  <c r="Y345" i="2" s="1"/>
  <c r="S346" i="2"/>
  <c r="Y346" i="2" s="1"/>
  <c r="S347" i="2"/>
  <c r="Y347" i="2" s="1"/>
  <c r="S348" i="2"/>
  <c r="Y348" i="2" s="1"/>
  <c r="S349" i="2"/>
  <c r="Y349" i="2" s="1"/>
  <c r="S350" i="2"/>
  <c r="Y350" i="2" s="1"/>
  <c r="S351" i="2"/>
  <c r="Y351" i="2" s="1"/>
  <c r="S352" i="2"/>
  <c r="Y352" i="2" s="1"/>
  <c r="S353" i="2"/>
  <c r="Y353" i="2" s="1"/>
  <c r="S354" i="2"/>
  <c r="Y354" i="2" s="1"/>
  <c r="S355" i="2"/>
  <c r="Y355" i="2" s="1"/>
  <c r="S356" i="2"/>
  <c r="Y356" i="2" s="1"/>
  <c r="S357" i="2"/>
  <c r="Y357" i="2" s="1"/>
  <c r="S358" i="2"/>
  <c r="Y358" i="2" s="1"/>
  <c r="S359" i="2"/>
  <c r="Y359" i="2" s="1"/>
  <c r="S360" i="2"/>
  <c r="Y360" i="2" s="1"/>
  <c r="S361" i="2"/>
  <c r="Y361" i="2" s="1"/>
  <c r="S362" i="2"/>
  <c r="Y362" i="2" s="1"/>
  <c r="S363" i="2"/>
  <c r="Y363" i="2" s="1"/>
  <c r="S364" i="2"/>
  <c r="Y364" i="2" s="1"/>
  <c r="S365" i="2"/>
  <c r="Y365" i="2" s="1"/>
  <c r="S366" i="2"/>
  <c r="Y366" i="2" s="1"/>
  <c r="S367" i="2"/>
  <c r="Y367" i="2" s="1"/>
  <c r="S368" i="2"/>
  <c r="Y368" i="2" s="1"/>
  <c r="S369" i="2"/>
  <c r="Y369" i="2" s="1"/>
  <c r="S370" i="2"/>
  <c r="Y370" i="2" s="1"/>
  <c r="S371" i="2"/>
  <c r="Y371" i="2" s="1"/>
  <c r="S372" i="2"/>
  <c r="Y372" i="2" s="1"/>
  <c r="S373" i="2"/>
  <c r="Y373" i="2" s="1"/>
  <c r="S374" i="2"/>
  <c r="Y374" i="2" s="1"/>
  <c r="S375" i="2"/>
  <c r="Y375" i="2" s="1"/>
  <c r="S376" i="2"/>
  <c r="Y376" i="2" s="1"/>
  <c r="S377" i="2"/>
  <c r="Y377" i="2" s="1"/>
  <c r="S378" i="2"/>
  <c r="Y378" i="2" s="1"/>
  <c r="S379" i="2"/>
  <c r="Y379" i="2" s="1"/>
  <c r="S380" i="2"/>
  <c r="Y380" i="2" s="1"/>
  <c r="S381" i="2"/>
  <c r="Y381" i="2" s="1"/>
  <c r="S382" i="2"/>
  <c r="Y382" i="2" s="1"/>
  <c r="S383" i="2"/>
  <c r="Y383" i="2" s="1"/>
  <c r="S384" i="2"/>
  <c r="Y384" i="2" s="1"/>
  <c r="S385" i="2"/>
  <c r="Y385" i="2" s="1"/>
  <c r="S386" i="2"/>
  <c r="Y386" i="2" s="1"/>
  <c r="S387" i="2"/>
  <c r="Y387" i="2" s="1"/>
  <c r="S388" i="2"/>
  <c r="Y388" i="2" s="1"/>
  <c r="S389" i="2"/>
  <c r="Y389" i="2" s="1"/>
  <c r="S390" i="2"/>
  <c r="Y390" i="2" s="1"/>
  <c r="S391" i="2"/>
  <c r="Y391" i="2" s="1"/>
  <c r="S392" i="2"/>
  <c r="Y392" i="2" s="1"/>
  <c r="S393" i="2"/>
  <c r="Y393" i="2" s="1"/>
  <c r="S394" i="2"/>
  <c r="Y394" i="2" s="1"/>
  <c r="S395" i="2"/>
  <c r="Y395" i="2" s="1"/>
  <c r="S396" i="2"/>
  <c r="Y396" i="2" s="1"/>
  <c r="S397" i="2"/>
  <c r="Y397" i="2" s="1"/>
  <c r="S398" i="2"/>
  <c r="Y398" i="2" s="1"/>
  <c r="S399" i="2"/>
  <c r="Y399" i="2" s="1"/>
  <c r="S400" i="2"/>
  <c r="Y400" i="2" s="1"/>
  <c r="S401" i="2"/>
  <c r="Y401" i="2" s="1"/>
  <c r="S402" i="2"/>
  <c r="Y402" i="2" s="1"/>
  <c r="S403" i="2"/>
  <c r="Y403" i="2" s="1"/>
  <c r="S404" i="2"/>
  <c r="Y404" i="2" s="1"/>
  <c r="S405" i="2"/>
  <c r="Y405" i="2" s="1"/>
  <c r="S406" i="2"/>
  <c r="Y406" i="2" s="1"/>
  <c r="S407" i="2"/>
  <c r="Y407" i="2" s="1"/>
  <c r="S408" i="2"/>
  <c r="Y408" i="2" s="1"/>
  <c r="S409" i="2"/>
  <c r="Y409" i="2" s="1"/>
  <c r="S410" i="2"/>
  <c r="Y410" i="2" s="1"/>
  <c r="S411" i="2"/>
  <c r="Y411" i="2" s="1"/>
  <c r="S412" i="2"/>
  <c r="Y412" i="2" s="1"/>
  <c r="S413" i="2"/>
  <c r="Y413" i="2" s="1"/>
  <c r="S414" i="2"/>
  <c r="Y414" i="2" s="1"/>
  <c r="S415" i="2"/>
  <c r="Y415" i="2" s="1"/>
  <c r="S416" i="2"/>
  <c r="Y416" i="2" s="1"/>
  <c r="S417" i="2"/>
  <c r="Y417" i="2" s="1"/>
  <c r="S418" i="2"/>
  <c r="Y418" i="2" s="1"/>
  <c r="S419" i="2"/>
  <c r="Y419" i="2" s="1"/>
  <c r="S420" i="2"/>
  <c r="Y420" i="2" s="1"/>
  <c r="S421" i="2"/>
  <c r="Y421" i="2" s="1"/>
  <c r="S422" i="2"/>
  <c r="Y422" i="2" s="1"/>
  <c r="S423" i="2"/>
  <c r="Y423" i="2" s="1"/>
  <c r="S424" i="2"/>
  <c r="Y424" i="2" s="1"/>
  <c r="S425" i="2"/>
  <c r="Y425" i="2" s="1"/>
  <c r="S426" i="2"/>
  <c r="Y426" i="2" s="1"/>
  <c r="S427" i="2"/>
  <c r="Y427" i="2" s="1"/>
  <c r="S428" i="2"/>
  <c r="Y428" i="2" s="1"/>
  <c r="S429" i="2"/>
  <c r="Y429" i="2" s="1"/>
  <c r="S430" i="2"/>
  <c r="Y430" i="2" s="1"/>
  <c r="S431" i="2"/>
  <c r="Y431" i="2" s="1"/>
  <c r="S432" i="2"/>
  <c r="Y432" i="2" s="1"/>
  <c r="S433" i="2"/>
  <c r="Y433" i="2" s="1"/>
  <c r="S434" i="2"/>
  <c r="Y434" i="2" s="1"/>
  <c r="S435" i="2"/>
  <c r="Y435" i="2" s="1"/>
  <c r="S436" i="2"/>
  <c r="Y436" i="2" s="1"/>
  <c r="S437" i="2"/>
  <c r="Y437" i="2" s="1"/>
  <c r="S438" i="2"/>
  <c r="Y438" i="2" s="1"/>
  <c r="S439" i="2"/>
  <c r="Y439" i="2" s="1"/>
  <c r="S440" i="2"/>
  <c r="Y440" i="2" s="1"/>
  <c r="S441" i="2"/>
  <c r="Y441" i="2" s="1"/>
  <c r="S442" i="2"/>
  <c r="Y442" i="2" s="1"/>
  <c r="S443" i="2"/>
  <c r="Y443" i="2" s="1"/>
  <c r="S444" i="2"/>
  <c r="Y444" i="2" s="1"/>
  <c r="S445" i="2"/>
  <c r="Y445" i="2" s="1"/>
  <c r="S446" i="2"/>
  <c r="Y446" i="2" s="1"/>
  <c r="S447" i="2"/>
  <c r="Y447" i="2" s="1"/>
  <c r="S448" i="2"/>
  <c r="Y448" i="2" s="1"/>
  <c r="S449" i="2"/>
  <c r="Y449" i="2" s="1"/>
  <c r="S450" i="2"/>
  <c r="Y450" i="2" s="1"/>
  <c r="S451" i="2"/>
  <c r="Y451" i="2" s="1"/>
  <c r="S452" i="2"/>
  <c r="Y452" i="2" s="1"/>
  <c r="S453" i="2"/>
  <c r="Y453" i="2" s="1"/>
  <c r="S454" i="2"/>
  <c r="Y454" i="2" s="1"/>
  <c r="S455" i="2"/>
  <c r="Y455" i="2" s="1"/>
  <c r="S456" i="2"/>
  <c r="Y456" i="2" s="1"/>
  <c r="S457" i="2"/>
  <c r="Y457" i="2" s="1"/>
  <c r="S458" i="2"/>
  <c r="Y458" i="2" s="1"/>
  <c r="S459" i="2"/>
  <c r="Y459" i="2" s="1"/>
  <c r="S460" i="2"/>
  <c r="Y460" i="2" s="1"/>
  <c r="S461" i="2"/>
  <c r="Y461" i="2" s="1"/>
  <c r="S462" i="2"/>
  <c r="S463" i="2"/>
  <c r="Y463" i="2" s="1"/>
  <c r="S464" i="2"/>
  <c r="Y464" i="2" s="1"/>
  <c r="S465" i="2"/>
  <c r="Y465" i="2" s="1"/>
  <c r="S466" i="2"/>
  <c r="Y466" i="2" s="1"/>
  <c r="S467" i="2"/>
  <c r="Y467" i="2" s="1"/>
  <c r="S468" i="2"/>
  <c r="Y468" i="2" s="1"/>
  <c r="S469" i="2"/>
  <c r="Y469" i="2" s="1"/>
  <c r="S470" i="2"/>
  <c r="Y470" i="2" s="1"/>
  <c r="S471" i="2"/>
  <c r="Y471" i="2" s="1"/>
  <c r="S472" i="2"/>
  <c r="Y472" i="2" s="1"/>
  <c r="S473" i="2"/>
  <c r="Y473" i="2" s="1"/>
  <c r="S474" i="2"/>
  <c r="Y474" i="2" s="1"/>
  <c r="S475" i="2"/>
  <c r="Y475" i="2" s="1"/>
  <c r="S476" i="2"/>
  <c r="Y476" i="2" s="1"/>
  <c r="S477" i="2"/>
  <c r="Y477" i="2" s="1"/>
  <c r="S478" i="2"/>
  <c r="Y478" i="2" s="1"/>
  <c r="S479" i="2"/>
  <c r="Y479" i="2" s="1"/>
  <c r="S480" i="2"/>
  <c r="Y480" i="2" s="1"/>
  <c r="S481" i="2"/>
  <c r="Y481" i="2" s="1"/>
  <c r="S482" i="2"/>
  <c r="Y482" i="2" s="1"/>
  <c r="S483" i="2"/>
  <c r="Y483" i="2" s="1"/>
  <c r="S484" i="2"/>
  <c r="Y484" i="2" s="1"/>
  <c r="S485" i="2"/>
  <c r="Y485" i="2" s="1"/>
  <c r="S486" i="2"/>
  <c r="Y486" i="2" s="1"/>
  <c r="S487" i="2"/>
  <c r="Y487" i="2" s="1"/>
  <c r="S488" i="2"/>
  <c r="Y488" i="2" s="1"/>
  <c r="S489" i="2"/>
  <c r="Y489" i="2" s="1"/>
  <c r="S490" i="2"/>
  <c r="Y490" i="2" s="1"/>
  <c r="S491" i="2"/>
  <c r="Y491" i="2" s="1"/>
  <c r="S492" i="2"/>
  <c r="Y492" i="2" s="1"/>
  <c r="S493" i="2"/>
  <c r="Y493" i="2" s="1"/>
  <c r="S494" i="2"/>
  <c r="Y494" i="2" s="1"/>
  <c r="S495" i="2"/>
  <c r="Y495" i="2" s="1"/>
  <c r="S496" i="2"/>
  <c r="Y496" i="2" s="1"/>
  <c r="S497" i="2"/>
  <c r="Y497" i="2" s="1"/>
  <c r="S498" i="2"/>
  <c r="Y498" i="2" s="1"/>
  <c r="S499" i="2"/>
  <c r="Y499" i="2" s="1"/>
  <c r="S500" i="2"/>
  <c r="Y500" i="2" s="1"/>
  <c r="S501" i="2"/>
  <c r="Y501" i="2" s="1"/>
  <c r="S502" i="2"/>
  <c r="Y502" i="2" s="1"/>
  <c r="S503" i="2"/>
  <c r="Y503" i="2" s="1"/>
  <c r="S504" i="2"/>
  <c r="Y504" i="2" s="1"/>
  <c r="S505" i="2"/>
  <c r="Y505" i="2" s="1"/>
  <c r="S506" i="2"/>
  <c r="Y506" i="2" s="1"/>
  <c r="S507" i="2"/>
  <c r="Y507" i="2" s="1"/>
  <c r="S508" i="2"/>
  <c r="Y508" i="2" s="1"/>
  <c r="S509" i="2"/>
  <c r="Y509" i="2" s="1"/>
  <c r="S510" i="2"/>
  <c r="Y510" i="2" s="1"/>
  <c r="S511" i="2"/>
  <c r="Y511" i="2" s="1"/>
  <c r="S512" i="2"/>
  <c r="Y512" i="2" s="1"/>
  <c r="S513" i="2"/>
  <c r="Y513" i="2" s="1"/>
  <c r="S514" i="2"/>
  <c r="Y514" i="2" s="1"/>
  <c r="S515" i="2"/>
  <c r="Y515" i="2" s="1"/>
  <c r="S516" i="2"/>
  <c r="Y516" i="2" s="1"/>
  <c r="S517" i="2"/>
  <c r="Y517" i="2" s="1"/>
  <c r="S518" i="2"/>
  <c r="Y518" i="2" s="1"/>
  <c r="S519" i="2"/>
  <c r="Y519" i="2" s="1"/>
  <c r="S520" i="2"/>
  <c r="Y520" i="2" s="1"/>
  <c r="S521" i="2"/>
  <c r="Y521" i="2" s="1"/>
  <c r="S522" i="2"/>
  <c r="Y522" i="2" s="1"/>
  <c r="S523" i="2"/>
  <c r="Y523" i="2" s="1"/>
  <c r="S524" i="2"/>
  <c r="Y524" i="2" s="1"/>
  <c r="S525" i="2"/>
  <c r="Y525" i="2" s="1"/>
  <c r="S526" i="2"/>
  <c r="Y526" i="2" s="1"/>
  <c r="S527" i="2"/>
  <c r="Y527" i="2" s="1"/>
  <c r="S528" i="2"/>
  <c r="Y528" i="2" s="1"/>
  <c r="S529" i="2"/>
  <c r="Y529" i="2" s="1"/>
  <c r="S530" i="2"/>
  <c r="Y530" i="2" s="1"/>
  <c r="S531" i="2"/>
  <c r="Y531" i="2" s="1"/>
  <c r="S532" i="2"/>
  <c r="Y532" i="2" s="1"/>
  <c r="S533" i="2"/>
  <c r="Y533" i="2" s="1"/>
  <c r="S534" i="2"/>
  <c r="Y534" i="2" s="1"/>
  <c r="S535" i="2"/>
  <c r="Y535" i="2" s="1"/>
  <c r="S536" i="2"/>
  <c r="Y536" i="2" s="1"/>
  <c r="S537" i="2"/>
  <c r="Y537" i="2" s="1"/>
  <c r="S538" i="2"/>
  <c r="Y538" i="2" s="1"/>
  <c r="S539" i="2"/>
  <c r="Y539" i="2" s="1"/>
  <c r="S540" i="2"/>
  <c r="Y540" i="2" s="1"/>
  <c r="S541" i="2"/>
  <c r="Y541" i="2" s="1"/>
  <c r="S542" i="2"/>
  <c r="Y542" i="2" s="1"/>
  <c r="S543" i="2"/>
  <c r="Y543" i="2" s="1"/>
  <c r="S544" i="2"/>
  <c r="Y544" i="2" s="1"/>
  <c r="S545" i="2"/>
  <c r="Y545" i="2" s="1"/>
  <c r="S546" i="2"/>
  <c r="Y546" i="2" s="1"/>
  <c r="S547" i="2"/>
  <c r="Y547" i="2" s="1"/>
  <c r="S548" i="2"/>
  <c r="Y548" i="2" s="1"/>
  <c r="S549" i="2"/>
  <c r="Y549" i="2" s="1"/>
  <c r="S550" i="2"/>
  <c r="Y550" i="2" s="1"/>
  <c r="S551" i="2"/>
  <c r="Y551" i="2" s="1"/>
  <c r="S552" i="2"/>
  <c r="Y552" i="2" s="1"/>
  <c r="S553" i="2"/>
  <c r="Y553" i="2" s="1"/>
  <c r="S554" i="2"/>
  <c r="Y554" i="2" s="1"/>
  <c r="S555" i="2"/>
  <c r="Y555" i="2" s="1"/>
  <c r="S556" i="2"/>
  <c r="Y556" i="2" s="1"/>
  <c r="S557" i="2"/>
  <c r="Y557" i="2" s="1"/>
  <c r="S558" i="2"/>
  <c r="Y558" i="2" s="1"/>
  <c r="S559" i="2"/>
  <c r="Y559" i="2" s="1"/>
  <c r="S560" i="2"/>
  <c r="Y560" i="2" s="1"/>
  <c r="S561" i="2"/>
  <c r="Y561" i="2" s="1"/>
  <c r="S562" i="2"/>
  <c r="Y562" i="2" s="1"/>
  <c r="S563" i="2"/>
  <c r="Y563" i="2" s="1"/>
  <c r="S564" i="2"/>
  <c r="Y564" i="2" s="1"/>
  <c r="S565" i="2"/>
  <c r="Y565" i="2" s="1"/>
  <c r="S566" i="2"/>
  <c r="Y566" i="2" s="1"/>
  <c r="S567" i="2"/>
  <c r="Y567" i="2" s="1"/>
  <c r="S568" i="2"/>
  <c r="Y568" i="2" s="1"/>
  <c r="S569" i="2"/>
  <c r="Y569" i="2" s="1"/>
  <c r="S570" i="2"/>
  <c r="Y570" i="2" s="1"/>
  <c r="S571" i="2"/>
  <c r="Y571" i="2" s="1"/>
  <c r="S572" i="2"/>
  <c r="Y572" i="2" s="1"/>
  <c r="S573" i="2"/>
  <c r="Y573" i="2" s="1"/>
  <c r="S574" i="2"/>
  <c r="Y574" i="2" s="1"/>
  <c r="S575" i="2"/>
  <c r="Y575" i="2" s="1"/>
  <c r="S576" i="2"/>
  <c r="Y576" i="2" s="1"/>
  <c r="S577" i="2"/>
  <c r="Y577" i="2" s="1"/>
  <c r="S578" i="2"/>
  <c r="Y578" i="2" s="1"/>
  <c r="S579" i="2"/>
  <c r="Y579" i="2" s="1"/>
  <c r="S580" i="2"/>
  <c r="Y580" i="2" s="1"/>
  <c r="S581" i="2"/>
  <c r="Y581" i="2" s="1"/>
  <c r="S582" i="2"/>
  <c r="Y582" i="2" s="1"/>
  <c r="S583" i="2"/>
  <c r="Y583" i="2" s="1"/>
  <c r="S584" i="2"/>
  <c r="Y584" i="2" s="1"/>
  <c r="S585" i="2"/>
  <c r="Y585" i="2" s="1"/>
  <c r="S586" i="2"/>
  <c r="Y586" i="2" s="1"/>
  <c r="S587" i="2"/>
  <c r="Y587" i="2" s="1"/>
  <c r="S588" i="2"/>
  <c r="Y588" i="2" s="1"/>
  <c r="S589" i="2"/>
  <c r="Y589" i="2" s="1"/>
  <c r="S590" i="2"/>
  <c r="Y590" i="2" s="1"/>
  <c r="S591" i="2"/>
  <c r="Y591" i="2" s="1"/>
  <c r="S592" i="2"/>
  <c r="Y592" i="2" s="1"/>
  <c r="S593" i="2"/>
  <c r="Y593" i="2" s="1"/>
  <c r="S594" i="2"/>
  <c r="Y594" i="2" s="1"/>
  <c r="S595" i="2"/>
  <c r="Y595" i="2" s="1"/>
  <c r="S596" i="2"/>
  <c r="Y596" i="2" s="1"/>
  <c r="S597" i="2"/>
  <c r="Y597" i="2" s="1"/>
  <c r="S598" i="2"/>
  <c r="Y598" i="2" s="1"/>
  <c r="S599" i="2"/>
  <c r="Y599" i="2" s="1"/>
  <c r="S600" i="2"/>
  <c r="Y600" i="2" s="1"/>
  <c r="S601" i="2"/>
  <c r="Y601" i="2" s="1"/>
  <c r="S602" i="2"/>
  <c r="Y602" i="2" s="1"/>
  <c r="S603" i="2"/>
  <c r="Y603" i="2" s="1"/>
  <c r="S604" i="2"/>
  <c r="Y604" i="2" s="1"/>
  <c r="S605" i="2"/>
  <c r="Y605" i="2" s="1"/>
  <c r="S606" i="2"/>
  <c r="Y606" i="2" s="1"/>
  <c r="S607" i="2"/>
  <c r="Y607" i="2" s="1"/>
  <c r="S608" i="2"/>
  <c r="Y608" i="2" s="1"/>
  <c r="S609" i="2"/>
  <c r="Y609" i="2" s="1"/>
  <c r="S610" i="2"/>
  <c r="Y610" i="2" s="1"/>
  <c r="S611" i="2"/>
  <c r="Y611" i="2" s="1"/>
  <c r="S612" i="2"/>
  <c r="Y612" i="2" s="1"/>
  <c r="S613" i="2"/>
  <c r="Y613" i="2" s="1"/>
  <c r="Z613" i="2" s="1"/>
  <c r="S614" i="2"/>
  <c r="Y614" i="2" s="1"/>
  <c r="Z614" i="2" s="1"/>
  <c r="S615" i="2"/>
  <c r="Y615" i="2" s="1"/>
  <c r="S616" i="2"/>
  <c r="Y616" i="2" s="1"/>
  <c r="S617" i="2"/>
  <c r="Y617" i="2" s="1"/>
  <c r="S618" i="2"/>
  <c r="Y618" i="2" s="1"/>
  <c r="S619" i="2"/>
  <c r="Y619" i="2" s="1"/>
  <c r="S620" i="2"/>
  <c r="Y620" i="2" s="1"/>
  <c r="S621" i="2"/>
  <c r="Y621" i="2" s="1"/>
  <c r="S622" i="2"/>
  <c r="Y622" i="2" s="1"/>
  <c r="S623" i="2"/>
  <c r="Y623" i="2" s="1"/>
  <c r="S624" i="2"/>
  <c r="Y624" i="2" s="1"/>
  <c r="S625" i="2"/>
  <c r="Y625" i="2" s="1"/>
  <c r="S626" i="2"/>
  <c r="Y626" i="2" s="1"/>
  <c r="S627" i="2"/>
  <c r="Y627" i="2" s="1"/>
  <c r="S628" i="2"/>
  <c r="Y628" i="2" s="1"/>
  <c r="S629" i="2"/>
  <c r="Y629" i="2" s="1"/>
  <c r="S630" i="2"/>
  <c r="Y630" i="2" s="1"/>
  <c r="S631" i="2"/>
  <c r="Y631" i="2" s="1"/>
  <c r="S632" i="2"/>
  <c r="Y632" i="2" s="1"/>
  <c r="S633" i="2"/>
  <c r="Y633" i="2" s="1"/>
  <c r="S634" i="2"/>
  <c r="Y634" i="2" s="1"/>
  <c r="S635" i="2"/>
  <c r="Y635" i="2" s="1"/>
  <c r="S636" i="2"/>
  <c r="Y636" i="2" s="1"/>
  <c r="S637" i="2"/>
  <c r="Y637" i="2" s="1"/>
  <c r="S638" i="2"/>
  <c r="Y638" i="2" s="1"/>
  <c r="S639" i="2"/>
  <c r="Y639" i="2" s="1"/>
  <c r="S640" i="2"/>
  <c r="Y640" i="2" s="1"/>
  <c r="S641" i="2"/>
  <c r="Y641" i="2" s="1"/>
  <c r="S642" i="2"/>
  <c r="Y642" i="2" s="1"/>
  <c r="S643" i="2"/>
  <c r="Y643" i="2" s="1"/>
  <c r="S644" i="2"/>
  <c r="Y644" i="2" s="1"/>
  <c r="S645" i="2"/>
  <c r="Y645" i="2" s="1"/>
  <c r="S646" i="2"/>
  <c r="Y646" i="2" s="1"/>
  <c r="S647" i="2"/>
  <c r="Y647" i="2" s="1"/>
  <c r="S648" i="2"/>
  <c r="Y648" i="2" s="1"/>
  <c r="S649" i="2"/>
  <c r="Y649" i="2" s="1"/>
  <c r="S650" i="2"/>
  <c r="Y650" i="2" s="1"/>
  <c r="S651" i="2"/>
  <c r="Y651" i="2" s="1"/>
  <c r="S652" i="2"/>
  <c r="Y652" i="2" s="1"/>
  <c r="S653" i="2"/>
  <c r="Y653" i="2" s="1"/>
  <c r="S654" i="2"/>
  <c r="Y654" i="2" s="1"/>
  <c r="S655" i="2"/>
  <c r="Y655" i="2" s="1"/>
  <c r="S656" i="2"/>
  <c r="Y656" i="2" s="1"/>
  <c r="S657" i="2"/>
  <c r="Y657" i="2" s="1"/>
  <c r="S658" i="2"/>
  <c r="Y658" i="2" s="1"/>
  <c r="S659" i="2"/>
  <c r="Y659" i="2" s="1"/>
  <c r="S660" i="2"/>
  <c r="Y660" i="2" s="1"/>
  <c r="S661" i="2"/>
  <c r="Y661" i="2" s="1"/>
  <c r="S662" i="2"/>
  <c r="Y662" i="2" s="1"/>
  <c r="S663" i="2"/>
  <c r="Y663" i="2" s="1"/>
  <c r="S664" i="2"/>
  <c r="Y664" i="2" s="1"/>
  <c r="S665" i="2"/>
  <c r="Y665" i="2" s="1"/>
  <c r="S666" i="2"/>
  <c r="Y666" i="2" s="1"/>
  <c r="S667" i="2"/>
  <c r="Y667" i="2" s="1"/>
  <c r="S668" i="2"/>
  <c r="Y668" i="2" s="1"/>
  <c r="S669" i="2"/>
  <c r="Y669" i="2" s="1"/>
  <c r="S670" i="2"/>
  <c r="Y670" i="2" s="1"/>
  <c r="S671" i="2"/>
  <c r="Y671" i="2" s="1"/>
  <c r="S672" i="2"/>
  <c r="Y672" i="2" s="1"/>
  <c r="S673" i="2"/>
  <c r="Y673" i="2" s="1"/>
  <c r="Z673" i="2" s="1"/>
  <c r="S674" i="2"/>
  <c r="Y674" i="2" s="1"/>
  <c r="Z674" i="2" s="1"/>
  <c r="S675" i="2"/>
  <c r="Y675" i="2" s="1"/>
  <c r="S676" i="2"/>
  <c r="Y676" i="2" s="1"/>
  <c r="S677" i="2"/>
  <c r="Y677" i="2" s="1"/>
  <c r="S678" i="2"/>
  <c r="Y678" i="2" s="1"/>
  <c r="S679" i="2"/>
  <c r="Y679" i="2" s="1"/>
  <c r="S680" i="2"/>
  <c r="Y680" i="2" s="1"/>
  <c r="S681" i="2"/>
  <c r="Y681" i="2" s="1"/>
  <c r="S682" i="2"/>
  <c r="Y682" i="2" s="1"/>
  <c r="S683" i="2"/>
  <c r="Y683" i="2" s="1"/>
  <c r="S684" i="2"/>
  <c r="Y684" i="2" s="1"/>
  <c r="S685" i="2"/>
  <c r="Y685" i="2" s="1"/>
  <c r="S686" i="2"/>
  <c r="Y686" i="2" s="1"/>
  <c r="S687" i="2"/>
  <c r="Y687" i="2" s="1"/>
  <c r="S688" i="2"/>
  <c r="Y688" i="2" s="1"/>
  <c r="S689" i="2"/>
  <c r="Y689" i="2" s="1"/>
  <c r="S690" i="2"/>
  <c r="Y690" i="2" s="1"/>
  <c r="S691" i="2"/>
  <c r="Y691" i="2" s="1"/>
  <c r="S692" i="2"/>
  <c r="Y692" i="2" s="1"/>
  <c r="S693" i="2"/>
  <c r="Y693" i="2" s="1"/>
  <c r="S694" i="2"/>
  <c r="Y694" i="2" s="1"/>
  <c r="S695" i="2"/>
  <c r="Y695" i="2" s="1"/>
  <c r="S696" i="2"/>
  <c r="Y696" i="2" s="1"/>
  <c r="S697" i="2"/>
  <c r="Y697" i="2" s="1"/>
  <c r="S698" i="2"/>
  <c r="Y698" i="2" s="1"/>
  <c r="S699" i="2"/>
  <c r="Y699" i="2" s="1"/>
  <c r="S700" i="2"/>
  <c r="Y700" i="2" s="1"/>
  <c r="S701" i="2"/>
  <c r="Y701" i="2" s="1"/>
  <c r="S702" i="2"/>
  <c r="Y702" i="2" s="1"/>
  <c r="S703" i="2"/>
  <c r="Y703" i="2" s="1"/>
  <c r="S704" i="2"/>
  <c r="Y704" i="2" s="1"/>
  <c r="S705" i="2"/>
  <c r="Y705" i="2" s="1"/>
  <c r="S706" i="2"/>
  <c r="Y706" i="2" s="1"/>
  <c r="S707" i="2"/>
  <c r="Y707" i="2" s="1"/>
  <c r="S708" i="2"/>
  <c r="Y708" i="2" s="1"/>
  <c r="S709" i="2"/>
  <c r="Y709" i="2" s="1"/>
  <c r="S710" i="2"/>
  <c r="Y710" i="2" s="1"/>
  <c r="S711" i="2"/>
  <c r="Y711" i="2" s="1"/>
  <c r="S712" i="2"/>
  <c r="Y712" i="2" s="1"/>
  <c r="S713" i="2"/>
  <c r="Y713" i="2" s="1"/>
  <c r="S714" i="2"/>
  <c r="Y714" i="2" s="1"/>
  <c r="S715" i="2"/>
  <c r="Y715" i="2" s="1"/>
  <c r="S716" i="2"/>
  <c r="Y716" i="2" s="1"/>
  <c r="S717" i="2"/>
  <c r="Y717" i="2" s="1"/>
  <c r="S718" i="2"/>
  <c r="Y718" i="2" s="1"/>
  <c r="S719" i="2"/>
  <c r="Y719" i="2" s="1"/>
  <c r="S720" i="2"/>
  <c r="Y720" i="2" s="1"/>
  <c r="S721" i="2"/>
  <c r="Y721" i="2" s="1"/>
  <c r="S722" i="2"/>
  <c r="Y722" i="2" s="1"/>
  <c r="S723" i="2"/>
  <c r="Y723" i="2" s="1"/>
  <c r="S724" i="2"/>
  <c r="Y724" i="2" s="1"/>
  <c r="S725" i="2"/>
  <c r="Y725" i="2" s="1"/>
  <c r="S726" i="2"/>
  <c r="Y726" i="2" s="1"/>
  <c r="S727" i="2"/>
  <c r="Y727" i="2" s="1"/>
  <c r="S728" i="2"/>
  <c r="Y728" i="2" s="1"/>
  <c r="S729" i="2"/>
  <c r="Y729" i="2" s="1"/>
  <c r="S730" i="2"/>
  <c r="Y730" i="2" s="1"/>
  <c r="S731" i="2"/>
  <c r="Y731" i="2" s="1"/>
  <c r="S732" i="2"/>
  <c r="Y732" i="2" s="1"/>
  <c r="S733" i="2"/>
  <c r="Y733" i="2" s="1"/>
  <c r="S734" i="2"/>
  <c r="Y734" i="2" s="1"/>
  <c r="S735" i="2"/>
  <c r="Y735" i="2" s="1"/>
  <c r="S736" i="2"/>
  <c r="Y736" i="2" s="1"/>
  <c r="S737" i="2"/>
  <c r="Y737" i="2" s="1"/>
  <c r="S738" i="2"/>
  <c r="Y738" i="2" s="1"/>
  <c r="S739" i="2"/>
  <c r="Y739" i="2" s="1"/>
  <c r="S740" i="2"/>
  <c r="Y740" i="2" s="1"/>
  <c r="S741" i="2"/>
  <c r="Y741" i="2" s="1"/>
  <c r="S742" i="2"/>
  <c r="Y742" i="2" s="1"/>
  <c r="S743" i="2"/>
  <c r="Y743" i="2" s="1"/>
  <c r="S744" i="2"/>
  <c r="Y744" i="2" s="1"/>
  <c r="S745" i="2"/>
  <c r="Y745" i="2" s="1"/>
  <c r="S746" i="2"/>
  <c r="Y746" i="2" s="1"/>
  <c r="S747" i="2"/>
  <c r="Y747" i="2" s="1"/>
  <c r="S748" i="2"/>
  <c r="Y748" i="2" s="1"/>
  <c r="S749" i="2"/>
  <c r="Y749" i="2" s="1"/>
  <c r="S750" i="2"/>
  <c r="Y750" i="2" s="1"/>
  <c r="S751" i="2"/>
  <c r="Y751" i="2" s="1"/>
  <c r="S752" i="2"/>
  <c r="Y752" i="2" s="1"/>
  <c r="S753" i="2"/>
  <c r="Y753" i="2" s="1"/>
  <c r="S754" i="2"/>
  <c r="Y754" i="2" s="1"/>
  <c r="S755" i="2"/>
  <c r="Y755" i="2" s="1"/>
  <c r="S756" i="2"/>
  <c r="Y756" i="2" s="1"/>
  <c r="S757" i="2"/>
  <c r="Y757" i="2" s="1"/>
  <c r="S758" i="2"/>
  <c r="Y758" i="2" s="1"/>
  <c r="S759" i="2"/>
  <c r="Y759" i="2" s="1"/>
  <c r="S760" i="2"/>
  <c r="Y760" i="2" s="1"/>
  <c r="S761" i="2"/>
  <c r="Y761" i="2" s="1"/>
  <c r="S762" i="2"/>
  <c r="Y762" i="2" s="1"/>
  <c r="S763" i="2"/>
  <c r="Y763" i="2" s="1"/>
  <c r="S764" i="2"/>
  <c r="Y764" i="2" s="1"/>
  <c r="S765" i="2"/>
  <c r="Y765" i="2" s="1"/>
  <c r="S766" i="2"/>
  <c r="Y766" i="2" s="1"/>
  <c r="S767" i="2"/>
  <c r="Y767" i="2" s="1"/>
  <c r="S768" i="2"/>
  <c r="Y768" i="2" s="1"/>
  <c r="S769" i="2"/>
  <c r="Y769" i="2" s="1"/>
  <c r="S770" i="2"/>
  <c r="Y770" i="2" s="1"/>
  <c r="S771" i="2"/>
  <c r="Y771" i="2" s="1"/>
  <c r="S772" i="2"/>
  <c r="Y772" i="2" s="1"/>
  <c r="S773" i="2"/>
  <c r="Y773" i="2" s="1"/>
  <c r="S774" i="2"/>
  <c r="Y774" i="2" s="1"/>
  <c r="S775" i="2"/>
  <c r="Y775" i="2" s="1"/>
  <c r="S776" i="2"/>
  <c r="Y776" i="2" s="1"/>
  <c r="S777" i="2"/>
  <c r="Y777" i="2" s="1"/>
  <c r="S778" i="2"/>
  <c r="Y778" i="2" s="1"/>
  <c r="S779" i="2"/>
  <c r="Y779" i="2" s="1"/>
  <c r="S780" i="2"/>
  <c r="Y780" i="2" s="1"/>
  <c r="S781" i="2"/>
  <c r="Y781" i="2" s="1"/>
  <c r="S782" i="2"/>
  <c r="Y782" i="2" s="1"/>
  <c r="S783" i="2"/>
  <c r="Y783" i="2" s="1"/>
  <c r="S784" i="2"/>
  <c r="Y784" i="2" s="1"/>
  <c r="Z784" i="2" s="1"/>
  <c r="S785" i="2"/>
  <c r="Y785" i="2" s="1"/>
  <c r="S786" i="2"/>
  <c r="Y786" i="2" s="1"/>
  <c r="S787" i="2"/>
  <c r="Y787" i="2" s="1"/>
  <c r="S788" i="2"/>
  <c r="Y788" i="2" s="1"/>
  <c r="S789" i="2"/>
  <c r="Y789" i="2" s="1"/>
  <c r="S790" i="2"/>
  <c r="Y790" i="2" s="1"/>
  <c r="S791" i="2"/>
  <c r="Y791" i="2" s="1"/>
  <c r="S792" i="2"/>
  <c r="Y792" i="2" s="1"/>
  <c r="S793" i="2"/>
  <c r="Y793" i="2" s="1"/>
  <c r="S794" i="2"/>
  <c r="Y794" i="2" s="1"/>
  <c r="S795" i="2"/>
  <c r="Y795" i="2" s="1"/>
  <c r="S796" i="2"/>
  <c r="Y796" i="2" s="1"/>
  <c r="S797" i="2"/>
  <c r="Y797" i="2" s="1"/>
  <c r="S798" i="2"/>
  <c r="Y798" i="2" s="1"/>
  <c r="S799" i="2"/>
  <c r="Y799" i="2" s="1"/>
  <c r="Z799" i="2" s="1"/>
  <c r="S800" i="2"/>
  <c r="Y800" i="2" s="1"/>
  <c r="Z800" i="2" s="1"/>
  <c r="S801" i="2"/>
  <c r="Y801" i="2" s="1"/>
  <c r="S802" i="2"/>
  <c r="Y802" i="2" s="1"/>
  <c r="S803" i="2"/>
  <c r="Y803" i="2" s="1"/>
  <c r="S804" i="2"/>
  <c r="Y804" i="2" s="1"/>
  <c r="S805" i="2"/>
  <c r="Y805" i="2" s="1"/>
  <c r="S806" i="2"/>
  <c r="Y806" i="2" s="1"/>
  <c r="S807" i="2"/>
  <c r="Y807" i="2" s="1"/>
  <c r="S808" i="2"/>
  <c r="Y808" i="2" s="1"/>
  <c r="S809" i="2"/>
  <c r="Y809" i="2" s="1"/>
  <c r="S810" i="2"/>
  <c r="Y810" i="2" s="1"/>
  <c r="S811" i="2"/>
  <c r="Y811" i="2" s="1"/>
  <c r="S812" i="2"/>
  <c r="Y812" i="2" s="1"/>
  <c r="S813" i="2"/>
  <c r="Y813" i="2" s="1"/>
  <c r="S814" i="2"/>
  <c r="Y814" i="2" s="1"/>
  <c r="S815" i="2"/>
  <c r="Y815" i="2" s="1"/>
  <c r="S816" i="2"/>
  <c r="Y816" i="2" s="1"/>
  <c r="S817" i="2"/>
  <c r="Y817" i="2" s="1"/>
  <c r="S818" i="2"/>
  <c r="Y818" i="2" s="1"/>
  <c r="S819" i="2"/>
  <c r="Y819" i="2" s="1"/>
  <c r="S820" i="2"/>
  <c r="Y820" i="2" s="1"/>
  <c r="S821" i="2"/>
  <c r="Y821" i="2" s="1"/>
  <c r="S822" i="2"/>
  <c r="Y822" i="2" s="1"/>
  <c r="S823" i="2"/>
  <c r="Y823" i="2" s="1"/>
  <c r="S824" i="2"/>
  <c r="Y824" i="2" s="1"/>
  <c r="S825" i="2"/>
  <c r="Y825" i="2" s="1"/>
  <c r="S826" i="2"/>
  <c r="Y826" i="2" s="1"/>
  <c r="S827" i="2"/>
  <c r="Y827" i="2" s="1"/>
  <c r="S828" i="2"/>
  <c r="Y828" i="2" s="1"/>
  <c r="S829" i="2"/>
  <c r="Y829" i="2" s="1"/>
  <c r="S830" i="2"/>
  <c r="Y830" i="2" s="1"/>
  <c r="S831" i="2"/>
  <c r="Y831" i="2" s="1"/>
  <c r="S832" i="2"/>
  <c r="Y832" i="2" s="1"/>
  <c r="S833" i="2"/>
  <c r="Y833" i="2" s="1"/>
  <c r="S834" i="2"/>
  <c r="Y834" i="2" s="1"/>
  <c r="S835" i="2"/>
  <c r="Y835" i="2" s="1"/>
  <c r="S836" i="2"/>
  <c r="Y836" i="2" s="1"/>
  <c r="S837" i="2"/>
  <c r="Y837" i="2" s="1"/>
  <c r="S838" i="2"/>
  <c r="Y838" i="2" s="1"/>
  <c r="S839" i="2"/>
  <c r="Y839" i="2" s="1"/>
  <c r="S840" i="2"/>
  <c r="Y840" i="2" s="1"/>
  <c r="S841" i="2"/>
  <c r="Y841" i="2" s="1"/>
  <c r="S842" i="2"/>
  <c r="Y842" i="2" s="1"/>
  <c r="S843" i="2"/>
  <c r="Y843" i="2" s="1"/>
  <c r="S844" i="2"/>
  <c r="Y844" i="2" s="1"/>
  <c r="S845" i="2"/>
  <c r="Y845" i="2" s="1"/>
  <c r="S846" i="2"/>
  <c r="Y846" i="2" s="1"/>
  <c r="S847" i="2"/>
  <c r="Y847" i="2" s="1"/>
  <c r="S848" i="2"/>
  <c r="Y848" i="2" s="1"/>
  <c r="S849" i="2"/>
  <c r="Y849" i="2" s="1"/>
  <c r="S850" i="2"/>
  <c r="Y850" i="2" s="1"/>
  <c r="S851" i="2"/>
  <c r="Y851" i="2" s="1"/>
  <c r="S852" i="2"/>
  <c r="Y852" i="2" s="1"/>
  <c r="S853" i="2"/>
  <c r="Y853" i="2" s="1"/>
  <c r="S854" i="2"/>
  <c r="Y854" i="2" s="1"/>
  <c r="S855" i="2"/>
  <c r="Y855" i="2" s="1"/>
  <c r="S856" i="2"/>
  <c r="Y856" i="2" s="1"/>
  <c r="S857" i="2"/>
  <c r="Y857" i="2" s="1"/>
  <c r="S858" i="2"/>
  <c r="Y858" i="2" s="1"/>
  <c r="S859" i="2"/>
  <c r="Y859" i="2" s="1"/>
  <c r="S860" i="2"/>
  <c r="Y860" i="2" s="1"/>
  <c r="S861" i="2"/>
  <c r="Y861" i="2" s="1"/>
  <c r="S862" i="2"/>
  <c r="Y862" i="2" s="1"/>
  <c r="S863" i="2"/>
  <c r="Y863" i="2" s="1"/>
  <c r="S864" i="2"/>
  <c r="Y864" i="2" s="1"/>
  <c r="S865" i="2"/>
  <c r="Y865" i="2" s="1"/>
  <c r="S866" i="2"/>
  <c r="Y866" i="2" s="1"/>
  <c r="S867" i="2"/>
  <c r="Y867" i="2" s="1"/>
  <c r="S868" i="2"/>
  <c r="Y868" i="2" s="1"/>
  <c r="S869" i="2"/>
  <c r="Y869" i="2" s="1"/>
  <c r="S870" i="2"/>
  <c r="Y870" i="2" s="1"/>
  <c r="S871" i="2"/>
  <c r="Y871" i="2" s="1"/>
  <c r="Z871" i="2" s="1"/>
  <c r="S872" i="2"/>
  <c r="Y872" i="2" s="1"/>
  <c r="S873" i="2"/>
  <c r="Y873" i="2" s="1"/>
  <c r="S874" i="2"/>
  <c r="Y874" i="2" s="1"/>
  <c r="S875" i="2"/>
  <c r="Y875" i="2" s="1"/>
  <c r="S876" i="2"/>
  <c r="Y876" i="2" s="1"/>
  <c r="S877" i="2"/>
  <c r="Y877" i="2" s="1"/>
  <c r="S878" i="2"/>
  <c r="Y878" i="2" s="1"/>
  <c r="S879" i="2"/>
  <c r="Y879" i="2" s="1"/>
  <c r="S880" i="2"/>
  <c r="Y880" i="2" s="1"/>
  <c r="S881" i="2"/>
  <c r="Y881" i="2" s="1"/>
  <c r="S882" i="2"/>
  <c r="Y882" i="2" s="1"/>
  <c r="S883" i="2"/>
  <c r="Y883" i="2" s="1"/>
  <c r="S884" i="2"/>
  <c r="Y884" i="2" s="1"/>
  <c r="S885" i="2"/>
  <c r="Y885" i="2" s="1"/>
  <c r="S886" i="2"/>
  <c r="Y886" i="2" s="1"/>
  <c r="S887" i="2"/>
  <c r="Y887" i="2" s="1"/>
  <c r="S888" i="2"/>
  <c r="Y888" i="2" s="1"/>
  <c r="S889" i="2"/>
  <c r="Y889" i="2" s="1"/>
  <c r="S890" i="2"/>
  <c r="Y890" i="2" s="1"/>
  <c r="S891" i="2"/>
  <c r="Y891" i="2" s="1"/>
  <c r="S892" i="2"/>
  <c r="Y892" i="2" s="1"/>
  <c r="S893" i="2"/>
  <c r="Y893" i="2" s="1"/>
  <c r="S894" i="2"/>
  <c r="Y894" i="2" s="1"/>
  <c r="S895" i="2"/>
  <c r="Y895" i="2" s="1"/>
  <c r="S896" i="2"/>
  <c r="Y896" i="2" s="1"/>
  <c r="S897" i="2"/>
  <c r="Y897" i="2" s="1"/>
  <c r="S898" i="2"/>
  <c r="Y898" i="2" s="1"/>
  <c r="S899" i="2"/>
  <c r="Y899" i="2" s="1"/>
  <c r="Z899" i="2" s="1"/>
  <c r="S900" i="2"/>
  <c r="Y900" i="2" s="1"/>
  <c r="S901" i="2"/>
  <c r="Y901" i="2" s="1"/>
  <c r="S902" i="2"/>
  <c r="Y902" i="2" s="1"/>
  <c r="S903" i="2"/>
  <c r="Y903" i="2" s="1"/>
  <c r="S904" i="2"/>
  <c r="Y904" i="2" s="1"/>
  <c r="S905" i="2"/>
  <c r="Y905" i="2" s="1"/>
  <c r="S906" i="2"/>
  <c r="Y906" i="2" s="1"/>
  <c r="S907" i="2"/>
  <c r="Y907" i="2" s="1"/>
  <c r="S908" i="2"/>
  <c r="Y908" i="2" s="1"/>
  <c r="S909" i="2"/>
  <c r="Y909" i="2" s="1"/>
  <c r="S910" i="2"/>
  <c r="Y910" i="2" s="1"/>
  <c r="S911" i="2"/>
  <c r="Y911" i="2" s="1"/>
  <c r="S912" i="2"/>
  <c r="Y912" i="2" s="1"/>
  <c r="S913" i="2"/>
  <c r="Y913" i="2" s="1"/>
  <c r="S914" i="2"/>
  <c r="Y914" i="2" s="1"/>
  <c r="S915" i="2"/>
  <c r="Y915" i="2" s="1"/>
  <c r="S916" i="2"/>
  <c r="Y916" i="2" s="1"/>
  <c r="S917" i="2"/>
  <c r="Y917" i="2" s="1"/>
  <c r="S918" i="2"/>
  <c r="Y918" i="2" s="1"/>
  <c r="S919" i="2"/>
  <c r="Y919" i="2" s="1"/>
  <c r="S920" i="2"/>
  <c r="Y920" i="2" s="1"/>
  <c r="S921" i="2"/>
  <c r="Y921" i="2" s="1"/>
  <c r="S922" i="2"/>
  <c r="Y922" i="2" s="1"/>
  <c r="S923" i="2"/>
  <c r="Y923" i="2" s="1"/>
  <c r="S924" i="2"/>
  <c r="Y924" i="2" s="1"/>
  <c r="S925" i="2"/>
  <c r="Y925" i="2" s="1"/>
  <c r="S926" i="2"/>
  <c r="Y926" i="2" s="1"/>
  <c r="S927" i="2"/>
  <c r="Y927" i="2" s="1"/>
  <c r="S928" i="2"/>
  <c r="Y928" i="2" s="1"/>
  <c r="S929" i="2"/>
  <c r="Y929" i="2" s="1"/>
  <c r="S930" i="2"/>
  <c r="Y930" i="2" s="1"/>
  <c r="S931" i="2"/>
  <c r="Y931" i="2" s="1"/>
  <c r="S932" i="2"/>
  <c r="Y932" i="2" s="1"/>
  <c r="S933" i="2"/>
  <c r="Y933" i="2" s="1"/>
  <c r="S934" i="2"/>
  <c r="Y934" i="2" s="1"/>
  <c r="S935" i="2"/>
  <c r="Y935" i="2" s="1"/>
  <c r="S936" i="2"/>
  <c r="Y936" i="2" s="1"/>
  <c r="S937" i="2"/>
  <c r="Y937" i="2" s="1"/>
  <c r="S938" i="2"/>
  <c r="Y938" i="2" s="1"/>
  <c r="S939" i="2"/>
  <c r="Y939" i="2" s="1"/>
  <c r="S940" i="2"/>
  <c r="Y940" i="2" s="1"/>
  <c r="S941" i="2"/>
  <c r="Y941" i="2" s="1"/>
  <c r="S942" i="2"/>
  <c r="Y942" i="2" s="1"/>
  <c r="S943" i="2"/>
  <c r="Y943" i="2" s="1"/>
  <c r="S944" i="2"/>
  <c r="Y944" i="2" s="1"/>
  <c r="S945" i="2"/>
  <c r="Y945" i="2" s="1"/>
  <c r="S946" i="2"/>
  <c r="Y946" i="2" s="1"/>
  <c r="S947" i="2"/>
  <c r="Y947" i="2" s="1"/>
  <c r="S948" i="2"/>
  <c r="Y948" i="2" s="1"/>
  <c r="S949" i="2"/>
  <c r="Y949" i="2" s="1"/>
  <c r="S950" i="2"/>
  <c r="Y950" i="2" s="1"/>
  <c r="S951" i="2"/>
  <c r="Y951" i="2" s="1"/>
  <c r="S952" i="2"/>
  <c r="Y952" i="2" s="1"/>
  <c r="S953" i="2"/>
  <c r="Y953" i="2" s="1"/>
  <c r="S954" i="2"/>
  <c r="S955" i="2"/>
  <c r="S956" i="2"/>
  <c r="Y956" i="2" s="1"/>
  <c r="S957" i="2"/>
  <c r="Y957" i="2" s="1"/>
  <c r="S958" i="2"/>
  <c r="Y958" i="2" s="1"/>
  <c r="S959" i="2"/>
  <c r="Y959" i="2" s="1"/>
  <c r="S960" i="2"/>
  <c r="Y960" i="2" s="1"/>
  <c r="S961" i="2"/>
  <c r="Y961" i="2" s="1"/>
  <c r="S962" i="2"/>
  <c r="Y962" i="2" s="1"/>
  <c r="S963" i="2"/>
  <c r="Y963" i="2" s="1"/>
  <c r="S964" i="2"/>
  <c r="Y964" i="2" s="1"/>
  <c r="S965" i="2"/>
  <c r="Y965" i="2" s="1"/>
  <c r="S966" i="2"/>
  <c r="Y966" i="2" s="1"/>
  <c r="S967" i="2"/>
  <c r="Y967" i="2" s="1"/>
  <c r="S968" i="2"/>
  <c r="Y968" i="2" s="1"/>
  <c r="S969" i="2"/>
  <c r="Y969" i="2" s="1"/>
  <c r="S970" i="2"/>
  <c r="Y970" i="2" s="1"/>
  <c r="S971" i="2"/>
  <c r="Y971" i="2" s="1"/>
  <c r="S972" i="2"/>
  <c r="Y972" i="2" s="1"/>
  <c r="S973" i="2"/>
  <c r="Y973" i="2" s="1"/>
  <c r="S974" i="2"/>
  <c r="Y974" i="2" s="1"/>
  <c r="S975" i="2"/>
  <c r="Y975" i="2" s="1"/>
  <c r="S976" i="2"/>
  <c r="Y976" i="2" s="1"/>
  <c r="S977" i="2"/>
  <c r="Y977" i="2" s="1"/>
  <c r="S978" i="2"/>
  <c r="Y978" i="2" s="1"/>
  <c r="S979" i="2"/>
  <c r="Y979" i="2" s="1"/>
  <c r="S980" i="2"/>
  <c r="Y980" i="2" s="1"/>
  <c r="S981" i="2"/>
  <c r="Y981" i="2" s="1"/>
  <c r="S982" i="2"/>
  <c r="Y982" i="2" s="1"/>
  <c r="S983" i="2"/>
  <c r="Y983" i="2" s="1"/>
  <c r="S984" i="2"/>
  <c r="Y984" i="2" s="1"/>
  <c r="S985" i="2"/>
  <c r="Y985" i="2" s="1"/>
  <c r="S986" i="2"/>
  <c r="Y986" i="2" s="1"/>
  <c r="S987" i="2"/>
  <c r="Y987" i="2" s="1"/>
  <c r="S988" i="2"/>
  <c r="Y988" i="2" s="1"/>
  <c r="S989" i="2"/>
  <c r="Y989" i="2" s="1"/>
  <c r="S990" i="2"/>
  <c r="Y990" i="2" s="1"/>
  <c r="S991" i="2"/>
  <c r="Y991" i="2" s="1"/>
  <c r="S992" i="2"/>
  <c r="Y992" i="2" s="1"/>
  <c r="S993" i="2"/>
  <c r="Y993" i="2" s="1"/>
  <c r="S994" i="2"/>
  <c r="Y994" i="2" s="1"/>
  <c r="S995" i="2"/>
  <c r="Y995" i="2" s="1"/>
  <c r="S996" i="2"/>
  <c r="Y996" i="2" s="1"/>
  <c r="S997" i="2"/>
  <c r="Y997" i="2" s="1"/>
  <c r="S998" i="2"/>
  <c r="Y998" i="2" s="1"/>
  <c r="S999" i="2"/>
  <c r="Y999" i="2" s="1"/>
  <c r="S1000" i="2"/>
  <c r="Y1000" i="2" s="1"/>
  <c r="S1001" i="2"/>
  <c r="Y1001" i="2" s="1"/>
  <c r="S1002" i="2"/>
  <c r="Y1002" i="2" s="1"/>
  <c r="S1003" i="2"/>
  <c r="Y1003" i="2" s="1"/>
  <c r="S1004" i="2"/>
  <c r="Y1004" i="2" s="1"/>
  <c r="S1005" i="2"/>
  <c r="Y1005" i="2" s="1"/>
  <c r="S1006" i="2"/>
  <c r="Y1006" i="2" s="1"/>
  <c r="S1007" i="2"/>
  <c r="Y1007" i="2" s="1"/>
  <c r="S1008" i="2"/>
  <c r="Y1008" i="2" s="1"/>
  <c r="S1009" i="2"/>
  <c r="Y1009" i="2" s="1"/>
  <c r="S1010" i="2"/>
  <c r="Y1010" i="2" s="1"/>
  <c r="S1011" i="2"/>
  <c r="Y1011" i="2" s="1"/>
  <c r="S1012" i="2"/>
  <c r="Y1012" i="2" s="1"/>
  <c r="S1013" i="2"/>
  <c r="Y1013" i="2" s="1"/>
  <c r="S1014" i="2"/>
  <c r="Y1014" i="2" s="1"/>
  <c r="S1015" i="2"/>
  <c r="Y1015" i="2" s="1"/>
  <c r="S1016" i="2"/>
  <c r="Y1016" i="2" s="1"/>
  <c r="S1017" i="2"/>
  <c r="Y1017" i="2" s="1"/>
  <c r="S1018" i="2"/>
  <c r="Y1018" i="2" s="1"/>
  <c r="S1019" i="2"/>
  <c r="Y1019" i="2" s="1"/>
  <c r="S1020" i="2"/>
  <c r="Y1020" i="2" s="1"/>
  <c r="S1021" i="2"/>
  <c r="Y1021" i="2" s="1"/>
  <c r="S1022" i="2"/>
  <c r="Y1022" i="2" s="1"/>
  <c r="S1023" i="2"/>
  <c r="Y1023" i="2" s="1"/>
  <c r="S1024" i="2"/>
  <c r="Y1024" i="2" s="1"/>
  <c r="S1025" i="2"/>
  <c r="Y1025" i="2" s="1"/>
  <c r="S1026" i="2"/>
  <c r="Y1026" i="2" s="1"/>
  <c r="S1027" i="2"/>
  <c r="Y1027" i="2" s="1"/>
  <c r="S1028" i="2"/>
  <c r="Y1028" i="2" s="1"/>
  <c r="S1029" i="2"/>
  <c r="Y1029" i="2" s="1"/>
  <c r="S1030" i="2"/>
  <c r="Y1030" i="2" s="1"/>
  <c r="S1031" i="2"/>
  <c r="Y1031" i="2" s="1"/>
  <c r="S1032" i="2"/>
  <c r="Y1032" i="2" s="1"/>
  <c r="S1033" i="2"/>
  <c r="Y1033" i="2" s="1"/>
  <c r="S1034" i="2"/>
  <c r="Y1034" i="2" s="1"/>
  <c r="S1035" i="2"/>
  <c r="Y1035" i="2" s="1"/>
  <c r="S1036" i="2"/>
  <c r="Y1036" i="2" s="1"/>
  <c r="S1037" i="2"/>
  <c r="Y1037" i="2" s="1"/>
  <c r="S1038" i="2"/>
  <c r="Y1038" i="2" s="1"/>
  <c r="S1039" i="2"/>
  <c r="Y1039" i="2" s="1"/>
  <c r="S1040" i="2"/>
  <c r="Y1040" i="2" s="1"/>
  <c r="S1041" i="2"/>
  <c r="Y1041" i="2" s="1"/>
  <c r="S1042" i="2"/>
  <c r="Y1042" i="2" s="1"/>
  <c r="S1043" i="2"/>
  <c r="Y1043" i="2" s="1"/>
  <c r="S1044" i="2"/>
  <c r="Y1044" i="2" s="1"/>
  <c r="S1045" i="2"/>
  <c r="Y1045" i="2" s="1"/>
  <c r="S1046" i="2"/>
  <c r="Y1046" i="2" s="1"/>
  <c r="S1047" i="2"/>
  <c r="Y1047" i="2" s="1"/>
  <c r="S1048" i="2"/>
  <c r="Y1048" i="2" s="1"/>
  <c r="S1049" i="2"/>
  <c r="Y1049" i="2" s="1"/>
  <c r="S1050" i="2"/>
  <c r="Y1050" i="2" s="1"/>
  <c r="S1051" i="2"/>
  <c r="Y1051" i="2" s="1"/>
  <c r="S1052" i="2"/>
  <c r="Y1052" i="2" s="1"/>
  <c r="S1053" i="2"/>
  <c r="Y1053" i="2" s="1"/>
  <c r="S1054" i="2"/>
  <c r="Y1054" i="2" s="1"/>
  <c r="S1055" i="2"/>
  <c r="Y1055" i="2" s="1"/>
  <c r="S1056" i="2"/>
  <c r="Y1056" i="2" s="1"/>
  <c r="S1057" i="2"/>
  <c r="Y1057" i="2" s="1"/>
  <c r="S1058" i="2"/>
  <c r="Y1058" i="2" s="1"/>
  <c r="S1059" i="2"/>
  <c r="Y1059" i="2" s="1"/>
  <c r="S1060" i="2"/>
  <c r="Y1060" i="2" s="1"/>
  <c r="S1061" i="2"/>
  <c r="Y1061" i="2" s="1"/>
  <c r="S1062" i="2"/>
  <c r="Y1062" i="2" s="1"/>
  <c r="S1063" i="2"/>
  <c r="Y1063" i="2" s="1"/>
  <c r="S1064" i="2"/>
  <c r="Y1064" i="2" s="1"/>
  <c r="S1065" i="2"/>
  <c r="Y1065" i="2" s="1"/>
  <c r="S1066" i="2"/>
  <c r="Y1066" i="2" s="1"/>
  <c r="S1067" i="2"/>
  <c r="Y1067" i="2" s="1"/>
  <c r="S1068" i="2"/>
  <c r="Y1068" i="2" s="1"/>
  <c r="S1069" i="2"/>
  <c r="Y1069" i="2" s="1"/>
  <c r="S1070" i="2"/>
  <c r="Y1070" i="2" s="1"/>
  <c r="S1071" i="2"/>
  <c r="Y1071" i="2" s="1"/>
  <c r="S1072" i="2"/>
  <c r="Y1072" i="2" s="1"/>
  <c r="S1073" i="2"/>
  <c r="Y1073" i="2" s="1"/>
  <c r="S1074" i="2"/>
  <c r="Y1074" i="2" s="1"/>
  <c r="S1075" i="2"/>
  <c r="Y1075" i="2" s="1"/>
  <c r="S1076" i="2"/>
  <c r="Y1076" i="2" s="1"/>
  <c r="S1077" i="2"/>
  <c r="Y1077" i="2" s="1"/>
  <c r="S1078" i="2"/>
  <c r="Y1078" i="2" s="1"/>
  <c r="S1079" i="2"/>
  <c r="Y1079" i="2" s="1"/>
  <c r="S1080" i="2"/>
  <c r="Y1080" i="2" s="1"/>
  <c r="S1081" i="2"/>
  <c r="Y1081" i="2" s="1"/>
  <c r="S1082" i="2"/>
  <c r="Y1082" i="2" s="1"/>
  <c r="S1083" i="2"/>
  <c r="Y1083" i="2" s="1"/>
  <c r="S1084" i="2"/>
  <c r="Y1084" i="2" s="1"/>
  <c r="S1085" i="2"/>
  <c r="Y1085" i="2" s="1"/>
  <c r="S1086" i="2"/>
  <c r="Y1086" i="2" s="1"/>
  <c r="S1087" i="2"/>
  <c r="Y1087" i="2" s="1"/>
  <c r="S1088" i="2"/>
  <c r="Y1088" i="2" s="1"/>
  <c r="S1089" i="2"/>
  <c r="Y1089" i="2" s="1"/>
  <c r="S1090" i="2"/>
  <c r="Y1090" i="2" s="1"/>
  <c r="S1091" i="2"/>
  <c r="Y1091" i="2" s="1"/>
  <c r="S1092" i="2"/>
  <c r="Y1092" i="2" s="1"/>
  <c r="S1093" i="2"/>
  <c r="Y1093" i="2" s="1"/>
  <c r="S1094" i="2"/>
  <c r="Y1094" i="2" s="1"/>
  <c r="S1095" i="2"/>
  <c r="Y1095" i="2" s="1"/>
  <c r="S1096" i="2"/>
  <c r="Y1096" i="2" s="1"/>
  <c r="S1097" i="2"/>
  <c r="Y1097" i="2" s="1"/>
  <c r="S1098" i="2"/>
  <c r="Y1098" i="2" s="1"/>
  <c r="S1099" i="2"/>
  <c r="Y1099" i="2" s="1"/>
  <c r="S1100" i="2"/>
  <c r="Y1100" i="2" s="1"/>
  <c r="S1101" i="2"/>
  <c r="Y1101" i="2" s="1"/>
  <c r="S1102" i="2"/>
  <c r="Y1102" i="2" s="1"/>
  <c r="S1103" i="2"/>
  <c r="Y1103" i="2" s="1"/>
  <c r="Z1103" i="2" s="1"/>
  <c r="S1104" i="2"/>
  <c r="Y1104" i="2" s="1"/>
  <c r="S1105" i="2"/>
  <c r="Y1105" i="2" s="1"/>
  <c r="S1106" i="2"/>
  <c r="Y1106" i="2" s="1"/>
  <c r="S1107" i="2"/>
  <c r="Y1107" i="2" s="1"/>
  <c r="S1108" i="2"/>
  <c r="Y1108" i="2" s="1"/>
  <c r="S1109" i="2"/>
  <c r="Y1109" i="2" s="1"/>
  <c r="S1110" i="2"/>
  <c r="Y1110" i="2" s="1"/>
  <c r="S1111" i="2"/>
  <c r="Y1111" i="2" s="1"/>
  <c r="S1112" i="2"/>
  <c r="Y1112" i="2" s="1"/>
  <c r="S1113" i="2"/>
  <c r="Y1113" i="2" s="1"/>
  <c r="S1114" i="2"/>
  <c r="Y1114" i="2" s="1"/>
  <c r="S1115" i="2"/>
  <c r="Y1115" i="2" s="1"/>
  <c r="S1116" i="2"/>
  <c r="Y1116" i="2" s="1"/>
  <c r="S1117" i="2"/>
  <c r="Y1117" i="2" s="1"/>
  <c r="S1118" i="2"/>
  <c r="Y1118" i="2" s="1"/>
  <c r="S1119" i="2"/>
  <c r="Y1119" i="2" s="1"/>
  <c r="S1120" i="2"/>
  <c r="Y1120" i="2" s="1"/>
  <c r="S1121" i="2"/>
  <c r="Y1121" i="2" s="1"/>
  <c r="S1122" i="2"/>
  <c r="Y1122" i="2" s="1"/>
  <c r="S1123" i="2"/>
  <c r="Y1123" i="2" s="1"/>
  <c r="S1124" i="2"/>
  <c r="Y1124" i="2" s="1"/>
  <c r="S1125" i="2"/>
  <c r="Y1125" i="2" s="1"/>
  <c r="S1126" i="2"/>
  <c r="Y1126" i="2" s="1"/>
  <c r="S1127" i="2"/>
  <c r="Y1127" i="2" s="1"/>
  <c r="S1128" i="2"/>
  <c r="Y1128" i="2" s="1"/>
  <c r="S1129" i="2"/>
  <c r="Y1129" i="2" s="1"/>
  <c r="S1130" i="2"/>
  <c r="Y1130" i="2" s="1"/>
  <c r="S1131" i="2"/>
  <c r="Y1131" i="2" s="1"/>
  <c r="S1132" i="2"/>
  <c r="Y1132" i="2" s="1"/>
  <c r="S1133" i="2"/>
  <c r="Y1133" i="2" s="1"/>
  <c r="S1134" i="2"/>
  <c r="Y1134" i="2" s="1"/>
  <c r="S1135" i="2"/>
  <c r="Y1135" i="2" s="1"/>
  <c r="S1136" i="2"/>
  <c r="Y1136" i="2" s="1"/>
  <c r="S1137" i="2"/>
  <c r="Y1137" i="2" s="1"/>
  <c r="S1138" i="2"/>
  <c r="Y1138" i="2" s="1"/>
  <c r="S1139" i="2"/>
  <c r="Y1139" i="2" s="1"/>
  <c r="S1140" i="2"/>
  <c r="Y1140" i="2" s="1"/>
  <c r="S1141" i="2"/>
  <c r="Y1141" i="2" s="1"/>
  <c r="S1142" i="2"/>
  <c r="Y1142" i="2" s="1"/>
  <c r="S1143" i="2"/>
  <c r="Y1143" i="2" s="1"/>
  <c r="S1144" i="2"/>
  <c r="Y1144" i="2" s="1"/>
  <c r="S1145" i="2"/>
  <c r="Y1145" i="2" s="1"/>
  <c r="S1146" i="2"/>
  <c r="Y1146" i="2" s="1"/>
  <c r="S1147" i="2"/>
  <c r="Y1147" i="2" s="1"/>
  <c r="S1148" i="2"/>
  <c r="Y1148" i="2" s="1"/>
  <c r="S1149" i="2"/>
  <c r="Y1149" i="2" s="1"/>
  <c r="S1150" i="2"/>
  <c r="Y1150" i="2" s="1"/>
  <c r="S1151" i="2"/>
  <c r="Y1151" i="2" s="1"/>
  <c r="S1152" i="2"/>
  <c r="Y1152" i="2" s="1"/>
  <c r="S1153" i="2"/>
  <c r="Y1153" i="2" s="1"/>
  <c r="S1154" i="2"/>
  <c r="Y1154" i="2" s="1"/>
  <c r="S1155" i="2"/>
  <c r="Y1155" i="2" s="1"/>
  <c r="S1156" i="2"/>
  <c r="Y1156" i="2" s="1"/>
  <c r="S1157" i="2"/>
  <c r="Y1157" i="2" s="1"/>
  <c r="S1158" i="2"/>
  <c r="Y1158" i="2" s="1"/>
  <c r="S1159" i="2"/>
  <c r="Y1159" i="2" s="1"/>
  <c r="S1160" i="2"/>
  <c r="Y1160" i="2" s="1"/>
  <c r="S1161" i="2"/>
  <c r="Y1161" i="2" s="1"/>
  <c r="S1162" i="2"/>
  <c r="Y1162" i="2" s="1"/>
  <c r="S1163" i="2"/>
  <c r="Y1163" i="2" s="1"/>
  <c r="S1164" i="2"/>
  <c r="Y1164" i="2" s="1"/>
  <c r="S1165" i="2"/>
  <c r="Y1165" i="2" s="1"/>
  <c r="S1166" i="2"/>
  <c r="Y1166" i="2" s="1"/>
  <c r="S1167" i="2"/>
  <c r="Y1167" i="2" s="1"/>
  <c r="S1168" i="2"/>
  <c r="Y1168" i="2" s="1"/>
  <c r="S1169" i="2"/>
  <c r="Y1169" i="2" s="1"/>
  <c r="S1170" i="2"/>
  <c r="Y1170" i="2" s="1"/>
  <c r="S1171" i="2"/>
  <c r="Y1171" i="2" s="1"/>
  <c r="S1172" i="2"/>
  <c r="Y1172" i="2" s="1"/>
  <c r="S1173" i="2"/>
  <c r="Y1173" i="2" s="1"/>
  <c r="S1174" i="2"/>
  <c r="Y1174" i="2" s="1"/>
  <c r="S1175" i="2"/>
  <c r="Y1175" i="2" s="1"/>
  <c r="S1176" i="2"/>
  <c r="Y1176" i="2" s="1"/>
  <c r="S1177" i="2"/>
  <c r="Y1177" i="2" s="1"/>
  <c r="S1178" i="2"/>
  <c r="Y1178" i="2" s="1"/>
  <c r="S1179" i="2"/>
  <c r="Y1179" i="2" s="1"/>
  <c r="S1180" i="2"/>
  <c r="Y1180" i="2" s="1"/>
  <c r="S1181" i="2"/>
  <c r="Y1181" i="2" s="1"/>
  <c r="S1182" i="2"/>
  <c r="Y1182" i="2" s="1"/>
  <c r="S1183" i="2"/>
  <c r="Y1183" i="2" s="1"/>
  <c r="S1184" i="2"/>
  <c r="Y1184" i="2" s="1"/>
  <c r="S1185" i="2"/>
  <c r="Y1185" i="2" s="1"/>
  <c r="S1186" i="2"/>
  <c r="Y1186" i="2" s="1"/>
  <c r="S1187" i="2"/>
  <c r="Y1187" i="2" s="1"/>
  <c r="S1188" i="2"/>
  <c r="Y1188" i="2" s="1"/>
  <c r="S1189" i="2"/>
  <c r="Y1189" i="2" s="1"/>
  <c r="S1190" i="2"/>
  <c r="Y1190" i="2" s="1"/>
  <c r="S1191" i="2"/>
  <c r="Y1191" i="2" s="1"/>
  <c r="S1192" i="2"/>
  <c r="Y1192" i="2" s="1"/>
  <c r="S1193" i="2"/>
  <c r="Y1193" i="2" s="1"/>
  <c r="S1194" i="2"/>
  <c r="Y1194" i="2" s="1"/>
  <c r="S1195" i="2"/>
  <c r="Y1195" i="2" s="1"/>
  <c r="S1196" i="2"/>
  <c r="Y1196" i="2" s="1"/>
  <c r="S1197" i="2"/>
  <c r="Y1197" i="2" s="1"/>
  <c r="S1198" i="2"/>
  <c r="Y1198" i="2" s="1"/>
  <c r="S1199" i="2"/>
  <c r="Y1199" i="2" s="1"/>
  <c r="S1200" i="2"/>
  <c r="Y1200" i="2" s="1"/>
  <c r="S1201" i="2"/>
  <c r="Y1201" i="2" s="1"/>
  <c r="S1202" i="2"/>
  <c r="Y1202" i="2" s="1"/>
  <c r="S1203" i="2"/>
  <c r="Y1203" i="2" s="1"/>
  <c r="S1204" i="2"/>
  <c r="Y1204" i="2" s="1"/>
  <c r="S1205" i="2"/>
  <c r="Y1205" i="2" s="1"/>
  <c r="S1206" i="2"/>
  <c r="Y1206" i="2" s="1"/>
  <c r="S1207" i="2"/>
  <c r="Y1207" i="2" s="1"/>
  <c r="S1208" i="2"/>
  <c r="Y1208" i="2" s="1"/>
  <c r="S1209" i="2"/>
  <c r="Y1209" i="2" s="1"/>
  <c r="S1210" i="2"/>
  <c r="Y1210" i="2" s="1"/>
  <c r="S1211" i="2"/>
  <c r="Y1211" i="2" s="1"/>
  <c r="S1212" i="2"/>
  <c r="Y1212" i="2" s="1"/>
  <c r="S1213" i="2"/>
  <c r="Y1213" i="2" s="1"/>
  <c r="S1214" i="2"/>
  <c r="Y1214" i="2" s="1"/>
  <c r="S1215" i="2"/>
  <c r="Y1215" i="2" s="1"/>
  <c r="S1216" i="2"/>
  <c r="Y1216" i="2" s="1"/>
  <c r="S1217" i="2"/>
  <c r="Y1217" i="2" s="1"/>
  <c r="S1218" i="2"/>
  <c r="Y1218" i="2" s="1"/>
  <c r="S1219" i="2"/>
  <c r="Y1219" i="2" s="1"/>
  <c r="S1220" i="2"/>
  <c r="Y1220" i="2" s="1"/>
  <c r="S1221" i="2"/>
  <c r="Y1221" i="2" s="1"/>
  <c r="S1222" i="2"/>
  <c r="Y1222" i="2" s="1"/>
  <c r="S1223" i="2"/>
  <c r="Y1223" i="2" s="1"/>
  <c r="S1224" i="2"/>
  <c r="Y1224" i="2" s="1"/>
  <c r="S1225" i="2"/>
  <c r="Y1225" i="2" s="1"/>
  <c r="S1226" i="2"/>
  <c r="Y1226" i="2" s="1"/>
  <c r="S1227" i="2"/>
  <c r="Y1227" i="2" s="1"/>
  <c r="S1228" i="2"/>
  <c r="Y1228" i="2" s="1"/>
  <c r="S1229" i="2"/>
  <c r="Y1229" i="2" s="1"/>
  <c r="S1230" i="2"/>
  <c r="Y1230" i="2" s="1"/>
  <c r="S1231" i="2"/>
  <c r="Y1231" i="2" s="1"/>
  <c r="S1232" i="2"/>
  <c r="Y1232" i="2" s="1"/>
  <c r="S1233" i="2"/>
  <c r="Y1233" i="2" s="1"/>
  <c r="S1234" i="2"/>
  <c r="Y1234" i="2" s="1"/>
  <c r="S1235" i="2"/>
  <c r="Y1235" i="2" s="1"/>
  <c r="S1236" i="2"/>
  <c r="Y1236" i="2" s="1"/>
  <c r="S1237" i="2"/>
  <c r="Y1237" i="2" s="1"/>
  <c r="S1238" i="2"/>
  <c r="Y1238" i="2" s="1"/>
  <c r="S1239" i="2"/>
  <c r="Y1239" i="2" s="1"/>
  <c r="S1240" i="2"/>
  <c r="Y1240" i="2" s="1"/>
  <c r="S1241" i="2"/>
  <c r="Y1241" i="2" s="1"/>
  <c r="S1242" i="2"/>
  <c r="Y1242" i="2" s="1"/>
  <c r="S1243" i="2"/>
  <c r="Y1243" i="2" s="1"/>
  <c r="S1244" i="2"/>
  <c r="Y1244" i="2" s="1"/>
  <c r="S1245" i="2"/>
  <c r="Y1245" i="2" s="1"/>
  <c r="S1246" i="2"/>
  <c r="Y1246" i="2" s="1"/>
  <c r="S1247" i="2"/>
  <c r="Y1247" i="2" s="1"/>
  <c r="S1248" i="2"/>
  <c r="Y1248" i="2" s="1"/>
  <c r="S1249" i="2"/>
  <c r="Y1249" i="2" s="1"/>
  <c r="S1250" i="2"/>
  <c r="Y1250" i="2" s="1"/>
  <c r="S1251" i="2"/>
  <c r="Y1251" i="2" s="1"/>
  <c r="S1252" i="2"/>
  <c r="Y1252" i="2" s="1"/>
  <c r="S1253" i="2"/>
  <c r="Y1253" i="2" s="1"/>
  <c r="S1254" i="2"/>
  <c r="Y1254" i="2" s="1"/>
  <c r="S1255" i="2"/>
  <c r="Y1255" i="2" s="1"/>
  <c r="S1256" i="2"/>
  <c r="Y1256" i="2" s="1"/>
  <c r="S1257" i="2"/>
  <c r="Y1257" i="2" s="1"/>
  <c r="S1258" i="2"/>
  <c r="Y1258" i="2" s="1"/>
  <c r="S1259" i="2"/>
  <c r="Y1259" i="2" s="1"/>
  <c r="S1260" i="2"/>
  <c r="Y1260" i="2" s="1"/>
  <c r="S1261" i="2"/>
  <c r="Y1261" i="2" s="1"/>
  <c r="S1262" i="2"/>
  <c r="Y1262" i="2" s="1"/>
  <c r="S1263" i="2"/>
  <c r="Y1263" i="2" s="1"/>
  <c r="S1264" i="2"/>
  <c r="Y1264" i="2" s="1"/>
  <c r="S1265" i="2"/>
  <c r="Y1265" i="2" s="1"/>
  <c r="S1266" i="2"/>
  <c r="Y1266" i="2" s="1"/>
  <c r="S1267" i="2"/>
  <c r="Y1267" i="2" s="1"/>
  <c r="S1268" i="2"/>
  <c r="Y1268" i="2" s="1"/>
  <c r="S1269" i="2"/>
  <c r="Y1269" i="2" s="1"/>
  <c r="S1270" i="2"/>
  <c r="Y1270" i="2" s="1"/>
  <c r="S1271" i="2"/>
  <c r="Y1271" i="2" s="1"/>
  <c r="S1272" i="2"/>
  <c r="Y1272" i="2" s="1"/>
  <c r="Z1272" i="2" s="1"/>
  <c r="S1273" i="2"/>
  <c r="Y1273" i="2" s="1"/>
  <c r="S1274" i="2"/>
  <c r="Y1274" i="2" s="1"/>
  <c r="S1275" i="2"/>
  <c r="Y1275" i="2" s="1"/>
  <c r="S1276" i="2"/>
  <c r="Y1276" i="2" s="1"/>
  <c r="S1277" i="2"/>
  <c r="Y1277" i="2" s="1"/>
  <c r="S1278" i="2"/>
  <c r="Y1278" i="2" s="1"/>
  <c r="S1279" i="2"/>
  <c r="Y1279" i="2" s="1"/>
  <c r="S1280" i="2"/>
  <c r="Y1280" i="2" s="1"/>
  <c r="S1281" i="2"/>
  <c r="Y1281" i="2" s="1"/>
  <c r="S1282" i="2"/>
  <c r="Y1282" i="2" s="1"/>
  <c r="S1283" i="2"/>
  <c r="Y1283" i="2" s="1"/>
  <c r="S1284" i="2"/>
  <c r="Y1284" i="2" s="1"/>
  <c r="S1285" i="2"/>
  <c r="Y1285" i="2" s="1"/>
  <c r="S1286" i="2"/>
  <c r="Y1286" i="2" s="1"/>
  <c r="S1287" i="2"/>
  <c r="Y1287" i="2" s="1"/>
  <c r="S1288" i="2"/>
  <c r="Y1288" i="2" s="1"/>
  <c r="S1289" i="2"/>
  <c r="Y1289" i="2" s="1"/>
  <c r="S1290" i="2"/>
  <c r="Y1290" i="2" s="1"/>
  <c r="S1291" i="2"/>
  <c r="Y1291" i="2" s="1"/>
  <c r="S1292" i="2"/>
  <c r="Y1292" i="2" s="1"/>
  <c r="S1293" i="2"/>
  <c r="Y1293" i="2" s="1"/>
  <c r="S1294" i="2"/>
  <c r="Y1294" i="2" s="1"/>
  <c r="S1295" i="2"/>
  <c r="Y1295" i="2" s="1"/>
  <c r="S1296" i="2"/>
  <c r="Y1296" i="2" s="1"/>
  <c r="S1297" i="2"/>
  <c r="Y1297" i="2" s="1"/>
  <c r="S1298" i="2"/>
  <c r="Y1298" i="2" s="1"/>
  <c r="S1299" i="2"/>
  <c r="Y1299" i="2" s="1"/>
  <c r="S1300" i="2"/>
  <c r="Y1300" i="2" s="1"/>
  <c r="S1301" i="2"/>
  <c r="Y1301" i="2" s="1"/>
  <c r="S1302" i="2"/>
  <c r="Y1302" i="2" s="1"/>
  <c r="S1303" i="2"/>
  <c r="Y1303" i="2" s="1"/>
  <c r="S1304" i="2"/>
  <c r="Y1304" i="2" s="1"/>
  <c r="S1305" i="2"/>
  <c r="Y1305" i="2" s="1"/>
  <c r="S1306" i="2"/>
  <c r="Y1306" i="2" s="1"/>
  <c r="S1307" i="2"/>
  <c r="Y1307" i="2" s="1"/>
  <c r="S1308" i="2"/>
  <c r="Y1308" i="2" s="1"/>
  <c r="S1309" i="2"/>
  <c r="Y1309" i="2" s="1"/>
  <c r="S1310" i="2"/>
  <c r="Y1310" i="2" s="1"/>
  <c r="S1311" i="2"/>
  <c r="Y1311" i="2" s="1"/>
  <c r="S1312" i="2"/>
  <c r="Y1312" i="2" s="1"/>
  <c r="S1313" i="2"/>
  <c r="Y1313" i="2" s="1"/>
  <c r="S1314" i="2"/>
  <c r="S1315" i="2"/>
  <c r="Y1315" i="2" s="1"/>
  <c r="S1316" i="2"/>
  <c r="Y1316" i="2" s="1"/>
  <c r="S1317" i="2"/>
  <c r="Y1317" i="2" s="1"/>
  <c r="S1318" i="2"/>
  <c r="Y1318" i="2" s="1"/>
  <c r="S1319" i="2"/>
  <c r="Y1319" i="2" s="1"/>
  <c r="S1320" i="2"/>
  <c r="Y1320" i="2" s="1"/>
  <c r="S1321" i="2"/>
  <c r="Y1321" i="2" s="1"/>
  <c r="S1322" i="2"/>
  <c r="Y1322" i="2" s="1"/>
  <c r="S1323" i="2"/>
  <c r="Y1323" i="2" s="1"/>
  <c r="S1324" i="2"/>
  <c r="Y1324" i="2" s="1"/>
  <c r="S1325" i="2"/>
  <c r="Y1325" i="2" s="1"/>
  <c r="S1326" i="2"/>
  <c r="Y1326" i="2" s="1"/>
  <c r="S1327" i="2"/>
  <c r="Y1327" i="2" s="1"/>
  <c r="S1328" i="2"/>
  <c r="Y1328" i="2" s="1"/>
  <c r="S1329" i="2"/>
  <c r="Y1329" i="2" s="1"/>
  <c r="S1330" i="2"/>
  <c r="Y1330" i="2" s="1"/>
  <c r="S1331" i="2"/>
  <c r="Y1331" i="2" s="1"/>
  <c r="S1332" i="2"/>
  <c r="Y1332" i="2" s="1"/>
  <c r="S1333" i="2"/>
  <c r="Y1333" i="2" s="1"/>
  <c r="S1334" i="2"/>
  <c r="Y1334" i="2" s="1"/>
  <c r="S1335" i="2"/>
  <c r="Y1335" i="2" s="1"/>
  <c r="S1336" i="2"/>
  <c r="Y1336" i="2" s="1"/>
  <c r="S1337" i="2"/>
  <c r="Y1337" i="2" s="1"/>
  <c r="S1338" i="2"/>
  <c r="Y1338" i="2" s="1"/>
  <c r="S1339" i="2"/>
  <c r="Y1339" i="2" s="1"/>
  <c r="S1340" i="2"/>
  <c r="Y1340" i="2" s="1"/>
  <c r="S1341" i="2"/>
  <c r="Y1341" i="2" s="1"/>
  <c r="S1342" i="2"/>
  <c r="Y1342" i="2" s="1"/>
  <c r="S1343" i="2"/>
  <c r="Y1343" i="2" s="1"/>
  <c r="S1344" i="2"/>
  <c r="Y1344" i="2" s="1"/>
  <c r="S1345" i="2"/>
  <c r="Y1345" i="2" s="1"/>
  <c r="S1346" i="2"/>
  <c r="Y1346" i="2" s="1"/>
  <c r="S1347" i="2"/>
  <c r="Y1347" i="2" s="1"/>
  <c r="S1348" i="2"/>
  <c r="Y1348" i="2" s="1"/>
  <c r="S1349" i="2"/>
  <c r="Y1349" i="2" s="1"/>
  <c r="S1350" i="2"/>
  <c r="Y1350" i="2" s="1"/>
  <c r="S1351" i="2"/>
  <c r="Y1351" i="2" s="1"/>
  <c r="S1352" i="2"/>
  <c r="Y1352" i="2" s="1"/>
  <c r="S1353" i="2"/>
  <c r="Y1353" i="2" s="1"/>
  <c r="S1354" i="2"/>
  <c r="Y1354" i="2" s="1"/>
  <c r="S1355" i="2"/>
  <c r="Y1355" i="2" s="1"/>
  <c r="S1356" i="2"/>
  <c r="Y1356" i="2" s="1"/>
  <c r="S1357" i="2"/>
  <c r="Y1357" i="2" s="1"/>
  <c r="S1358" i="2"/>
  <c r="Y1358" i="2" s="1"/>
  <c r="S1359" i="2"/>
  <c r="Y1359" i="2" s="1"/>
  <c r="S1360" i="2"/>
  <c r="Y1360" i="2" s="1"/>
  <c r="S1361" i="2"/>
  <c r="Y1361" i="2" s="1"/>
  <c r="S1362" i="2"/>
  <c r="Y1362" i="2" s="1"/>
  <c r="S1363" i="2"/>
  <c r="Y1363" i="2" s="1"/>
  <c r="S1364" i="2"/>
  <c r="Y1364" i="2" s="1"/>
  <c r="S1365" i="2"/>
  <c r="Y1365" i="2" s="1"/>
  <c r="S1366" i="2"/>
  <c r="Y1366" i="2" s="1"/>
  <c r="S1367" i="2"/>
  <c r="Y1367" i="2" s="1"/>
  <c r="S1368" i="2"/>
  <c r="Y1368" i="2" s="1"/>
  <c r="S1369" i="2"/>
  <c r="Y1369" i="2" s="1"/>
  <c r="S1370" i="2"/>
  <c r="Y1370" i="2" s="1"/>
  <c r="S1371" i="2"/>
  <c r="Y1371" i="2" s="1"/>
  <c r="S1372" i="2"/>
  <c r="Y1372" i="2" s="1"/>
  <c r="S1373" i="2"/>
  <c r="Y1373" i="2" s="1"/>
  <c r="S1374" i="2"/>
  <c r="Y1374" i="2" s="1"/>
  <c r="S1375" i="2"/>
  <c r="Y1375" i="2" s="1"/>
  <c r="S1376" i="2"/>
  <c r="Y1376" i="2" s="1"/>
  <c r="S1377" i="2"/>
  <c r="Y1377" i="2" s="1"/>
  <c r="S1378" i="2"/>
  <c r="Y1378" i="2" s="1"/>
  <c r="S1379" i="2"/>
  <c r="Y1379" i="2" s="1"/>
  <c r="S1380" i="2"/>
  <c r="Y1380" i="2" s="1"/>
  <c r="S1381" i="2"/>
  <c r="Y1381" i="2" s="1"/>
  <c r="S1382" i="2"/>
  <c r="Y1382" i="2" s="1"/>
  <c r="S1383" i="2"/>
  <c r="Y1383" i="2" s="1"/>
  <c r="Z1383" i="2" s="1"/>
  <c r="S1384" i="2"/>
  <c r="Y1384" i="2" s="1"/>
  <c r="S1385" i="2"/>
  <c r="Y1385" i="2" s="1"/>
  <c r="S1386" i="2"/>
  <c r="Y1386" i="2" s="1"/>
  <c r="S1387" i="2"/>
  <c r="Y1387" i="2" s="1"/>
  <c r="S1388" i="2"/>
  <c r="Y1388" i="2" s="1"/>
  <c r="S1389" i="2"/>
  <c r="Y1389" i="2" s="1"/>
  <c r="S1390" i="2"/>
  <c r="Y1390" i="2" s="1"/>
  <c r="S1391" i="2"/>
  <c r="Y1391" i="2" s="1"/>
  <c r="S1392" i="2"/>
  <c r="Y1392" i="2" s="1"/>
  <c r="S1393" i="2"/>
  <c r="Y1393" i="2" s="1"/>
  <c r="S1394" i="2"/>
  <c r="Y1394" i="2" s="1"/>
  <c r="S1395" i="2"/>
  <c r="Y1395" i="2" s="1"/>
  <c r="S1396" i="2"/>
  <c r="Y1396" i="2" s="1"/>
  <c r="S1397" i="2"/>
  <c r="Y1397" i="2" s="1"/>
  <c r="S1398" i="2"/>
  <c r="Y1398" i="2" s="1"/>
  <c r="S1399" i="2"/>
  <c r="Y1399" i="2" s="1"/>
  <c r="S1400" i="2"/>
  <c r="Y1400" i="2" s="1"/>
  <c r="S1401" i="2"/>
  <c r="Y1401" i="2" s="1"/>
  <c r="S1402" i="2"/>
  <c r="Y1402" i="2" s="1"/>
  <c r="S1403" i="2"/>
  <c r="Y1403" i="2" s="1"/>
  <c r="S1404" i="2"/>
  <c r="Y1404" i="2" s="1"/>
  <c r="S1405" i="2"/>
  <c r="Y1405" i="2" s="1"/>
  <c r="S1406" i="2"/>
  <c r="Y1406" i="2" s="1"/>
  <c r="S1407" i="2"/>
  <c r="Y1407" i="2" s="1"/>
  <c r="S1408" i="2"/>
  <c r="Y1408" i="2" s="1"/>
  <c r="S1409" i="2"/>
  <c r="Y1409" i="2" s="1"/>
  <c r="S1410" i="2"/>
  <c r="Y1410" i="2" s="1"/>
  <c r="S1411" i="2"/>
  <c r="Y1411" i="2" s="1"/>
  <c r="S1412" i="2"/>
  <c r="Y1412" i="2" s="1"/>
  <c r="S1413" i="2"/>
  <c r="Y1413" i="2" s="1"/>
  <c r="S1414" i="2"/>
  <c r="Y1414" i="2" s="1"/>
  <c r="S1415" i="2"/>
  <c r="Y1415" i="2" s="1"/>
  <c r="S1416" i="2"/>
  <c r="Y1416" i="2" s="1"/>
  <c r="S1417" i="2"/>
  <c r="Y1417" i="2" s="1"/>
  <c r="S1418" i="2"/>
  <c r="Y1418" i="2" s="1"/>
  <c r="S1419" i="2"/>
  <c r="Y1419" i="2" s="1"/>
  <c r="S1420" i="2"/>
  <c r="Y1420" i="2" s="1"/>
  <c r="S1421" i="2"/>
  <c r="Y1421" i="2" s="1"/>
  <c r="S1422" i="2"/>
  <c r="Y1422" i="2" s="1"/>
  <c r="S1423" i="2"/>
  <c r="Y1423" i="2" s="1"/>
  <c r="S1424" i="2"/>
  <c r="Y1424" i="2" s="1"/>
  <c r="S1425" i="2"/>
  <c r="Y1425" i="2" s="1"/>
  <c r="S1426" i="2"/>
  <c r="Y1426" i="2" s="1"/>
  <c r="S1427" i="2"/>
  <c r="Y1427" i="2" s="1"/>
  <c r="S1428" i="2"/>
  <c r="Y1428" i="2" s="1"/>
  <c r="S1429" i="2"/>
  <c r="Y1429" i="2" s="1"/>
  <c r="S1430" i="2"/>
  <c r="Y1430" i="2" s="1"/>
  <c r="S1431" i="2"/>
  <c r="Y1431" i="2" s="1"/>
  <c r="S1432" i="2"/>
  <c r="Y1432" i="2" s="1"/>
  <c r="S1433" i="2"/>
  <c r="Y1433" i="2" s="1"/>
  <c r="S1434" i="2"/>
  <c r="Y1434" i="2" s="1"/>
  <c r="S1435" i="2"/>
  <c r="Y1435" i="2" s="1"/>
  <c r="S1436" i="2"/>
  <c r="Y1436" i="2" s="1"/>
  <c r="S1437" i="2"/>
  <c r="Y1437" i="2" s="1"/>
  <c r="S1438" i="2"/>
  <c r="Y1438" i="2" s="1"/>
  <c r="S1439" i="2"/>
  <c r="Y1439" i="2" s="1"/>
  <c r="S1440" i="2"/>
  <c r="Y1440" i="2" s="1"/>
  <c r="S1441" i="2"/>
  <c r="Y1441" i="2" s="1"/>
  <c r="S1442" i="2"/>
  <c r="Y1442" i="2" s="1"/>
  <c r="S1443" i="2"/>
  <c r="Y1443" i="2" s="1"/>
  <c r="S1444" i="2"/>
  <c r="Y1444" i="2" s="1"/>
  <c r="S1445" i="2"/>
  <c r="Y1445" i="2" s="1"/>
  <c r="S1446" i="2"/>
  <c r="Y1446" i="2" s="1"/>
  <c r="S1447" i="2"/>
  <c r="Y1447" i="2" s="1"/>
  <c r="S1448" i="2"/>
  <c r="Y1448" i="2" s="1"/>
  <c r="S1449" i="2"/>
  <c r="Y1449" i="2" s="1"/>
  <c r="S1450" i="2"/>
  <c r="Y1450" i="2" s="1"/>
  <c r="S1451" i="2"/>
  <c r="Y1451" i="2" s="1"/>
  <c r="S1452" i="2"/>
  <c r="Y1452" i="2" s="1"/>
  <c r="S1453" i="2"/>
  <c r="Y1453" i="2" s="1"/>
  <c r="S1454" i="2"/>
  <c r="Y1454" i="2" s="1"/>
  <c r="S1455" i="2"/>
  <c r="Y1455" i="2" s="1"/>
  <c r="S1456" i="2"/>
  <c r="Y1456" i="2" s="1"/>
  <c r="S1457" i="2"/>
  <c r="Y1457" i="2" s="1"/>
  <c r="S1458" i="2"/>
  <c r="Y1458" i="2" s="1"/>
  <c r="S1459" i="2"/>
  <c r="Y1459" i="2" s="1"/>
  <c r="S1460" i="2"/>
  <c r="Y1460" i="2" s="1"/>
  <c r="S1461" i="2"/>
  <c r="Y1461" i="2" s="1"/>
  <c r="S1462" i="2"/>
  <c r="Y1462" i="2" s="1"/>
  <c r="S1463" i="2"/>
  <c r="Y1463" i="2" s="1"/>
  <c r="S1464" i="2"/>
  <c r="Y1464" i="2" s="1"/>
  <c r="S1465" i="2"/>
  <c r="Y1465" i="2" s="1"/>
  <c r="S1466" i="2"/>
  <c r="Y1466" i="2" s="1"/>
  <c r="S1467" i="2"/>
  <c r="Y1467" i="2" s="1"/>
  <c r="S1468" i="2"/>
  <c r="Y1468" i="2" s="1"/>
  <c r="S1469" i="2"/>
  <c r="Y1469" i="2" s="1"/>
  <c r="S1470" i="2"/>
  <c r="Y1470" i="2" s="1"/>
  <c r="S1471" i="2"/>
  <c r="Y1471" i="2" s="1"/>
  <c r="S1472" i="2"/>
  <c r="Y1472" i="2" s="1"/>
  <c r="S1473" i="2"/>
  <c r="Y1473" i="2" s="1"/>
  <c r="S1474" i="2"/>
  <c r="Y1474" i="2" s="1"/>
  <c r="S1475" i="2"/>
  <c r="Y1475" i="2" s="1"/>
  <c r="S1476" i="2"/>
  <c r="Y1476" i="2" s="1"/>
  <c r="S1477" i="2"/>
  <c r="Y1477" i="2" s="1"/>
  <c r="S1478" i="2"/>
  <c r="Y1478" i="2" s="1"/>
  <c r="S1479" i="2"/>
  <c r="Y1479" i="2" s="1"/>
  <c r="S1480" i="2"/>
  <c r="Y1480" i="2" s="1"/>
  <c r="S1481" i="2"/>
  <c r="Y1481" i="2" s="1"/>
  <c r="S1482" i="2"/>
  <c r="Y1482" i="2" s="1"/>
  <c r="S1483" i="2"/>
  <c r="Y1483" i="2" s="1"/>
  <c r="S1484" i="2"/>
  <c r="Y1484" i="2" s="1"/>
  <c r="S1485" i="2"/>
  <c r="Y1485" i="2" s="1"/>
  <c r="S1486" i="2"/>
  <c r="Y1486" i="2" s="1"/>
  <c r="S1487" i="2"/>
  <c r="Y1487" i="2" s="1"/>
  <c r="S1488" i="2"/>
  <c r="Y1488" i="2" s="1"/>
  <c r="S1489" i="2"/>
  <c r="Y1489" i="2" s="1"/>
  <c r="S1490" i="2"/>
  <c r="Y1490" i="2" s="1"/>
  <c r="S1491" i="2"/>
  <c r="Y1491" i="2" s="1"/>
  <c r="S1492" i="2"/>
  <c r="Y1492" i="2" s="1"/>
  <c r="S1493" i="2"/>
  <c r="Y1493" i="2" s="1"/>
  <c r="S1494" i="2"/>
  <c r="Y1494" i="2" s="1"/>
  <c r="S1495" i="2"/>
  <c r="Y1495" i="2" s="1"/>
  <c r="S1496" i="2"/>
  <c r="Y1496" i="2" s="1"/>
  <c r="S1497" i="2"/>
  <c r="Y1497" i="2" s="1"/>
  <c r="S1498" i="2"/>
  <c r="Y1498" i="2" s="1"/>
  <c r="S1499" i="2"/>
  <c r="Y1499" i="2" s="1"/>
  <c r="S1500" i="2"/>
  <c r="Y1500" i="2" s="1"/>
  <c r="S1501" i="2"/>
  <c r="Y1501" i="2" s="1"/>
  <c r="S1502" i="2"/>
  <c r="Y1502" i="2" s="1"/>
  <c r="S1503" i="2"/>
  <c r="Y1503" i="2" s="1"/>
  <c r="S1504" i="2"/>
  <c r="Y1504" i="2" s="1"/>
  <c r="S1505" i="2"/>
  <c r="Y1505" i="2" s="1"/>
  <c r="S1506" i="2"/>
  <c r="Y1506" i="2" s="1"/>
  <c r="S1507" i="2"/>
  <c r="Y1507" i="2" s="1"/>
  <c r="S1508" i="2"/>
  <c r="Y1508" i="2" s="1"/>
  <c r="S1509" i="2"/>
  <c r="Y1509" i="2" s="1"/>
  <c r="S1510" i="2"/>
  <c r="Y1510" i="2" s="1"/>
  <c r="S1511" i="2"/>
  <c r="Y1511" i="2" s="1"/>
  <c r="S1512" i="2"/>
  <c r="Y1512" i="2" s="1"/>
  <c r="S1513" i="2"/>
  <c r="Y1513" i="2" s="1"/>
  <c r="S1514" i="2"/>
  <c r="Y1514" i="2" s="1"/>
  <c r="S1515" i="2"/>
  <c r="Y1515" i="2" s="1"/>
  <c r="S1516" i="2"/>
  <c r="Y1516" i="2" s="1"/>
  <c r="S1517" i="2"/>
  <c r="Y1517" i="2" s="1"/>
  <c r="S1518" i="2"/>
  <c r="Y1518" i="2" s="1"/>
  <c r="S1519" i="2"/>
  <c r="Y1519" i="2" s="1"/>
  <c r="S1520" i="2"/>
  <c r="Y1520" i="2" s="1"/>
  <c r="S1521" i="2"/>
  <c r="Y1521" i="2" s="1"/>
  <c r="S1522" i="2"/>
  <c r="Y1522" i="2" s="1"/>
  <c r="S1523" i="2"/>
  <c r="Y1523" i="2" s="1"/>
  <c r="S1524" i="2"/>
  <c r="Y1524" i="2" s="1"/>
  <c r="S1525" i="2"/>
  <c r="Y1525" i="2" s="1"/>
  <c r="S1526" i="2"/>
  <c r="Y1526" i="2" s="1"/>
  <c r="S1527" i="2"/>
  <c r="Y1527" i="2" s="1"/>
  <c r="S1528" i="2"/>
  <c r="Y1528" i="2" s="1"/>
  <c r="S1529" i="2"/>
  <c r="Y1529" i="2" s="1"/>
  <c r="S1530" i="2"/>
  <c r="Y1530" i="2" s="1"/>
  <c r="S1531" i="2"/>
  <c r="Y1531" i="2" s="1"/>
  <c r="S1532" i="2"/>
  <c r="Y1532" i="2" s="1"/>
  <c r="S1533" i="2"/>
  <c r="Y1533" i="2" s="1"/>
  <c r="S1534" i="2"/>
  <c r="Y1534" i="2" s="1"/>
  <c r="S1535" i="2"/>
  <c r="Y1535" i="2" s="1"/>
  <c r="S1536" i="2"/>
  <c r="Y1536" i="2" s="1"/>
  <c r="S1537" i="2"/>
  <c r="Y1537" i="2" s="1"/>
  <c r="S1538" i="2"/>
  <c r="Y1538" i="2" s="1"/>
  <c r="S1539" i="2"/>
  <c r="Y1539" i="2" s="1"/>
  <c r="S1540" i="2"/>
  <c r="Y1540" i="2" s="1"/>
  <c r="S1541" i="2"/>
  <c r="Y1541" i="2" s="1"/>
  <c r="S1542" i="2"/>
  <c r="Y1542" i="2" s="1"/>
  <c r="S1543" i="2"/>
  <c r="Y1543" i="2" s="1"/>
  <c r="S1544" i="2"/>
  <c r="Y1544" i="2" s="1"/>
  <c r="S1545" i="2"/>
  <c r="Y1545" i="2" s="1"/>
  <c r="S1546" i="2"/>
  <c r="Y1546" i="2" s="1"/>
  <c r="S1547" i="2"/>
  <c r="Y1547" i="2" s="1"/>
  <c r="S1548" i="2"/>
  <c r="Y1548" i="2" s="1"/>
  <c r="S1549" i="2"/>
  <c r="Y1549" i="2" s="1"/>
  <c r="S1550" i="2"/>
  <c r="Y1550" i="2" s="1"/>
  <c r="S1551" i="2"/>
  <c r="Y1551" i="2" s="1"/>
  <c r="S1552" i="2"/>
  <c r="Y1552" i="2" s="1"/>
  <c r="S1553" i="2"/>
  <c r="Y1553" i="2" s="1"/>
  <c r="S1554" i="2"/>
  <c r="Y1554" i="2" s="1"/>
  <c r="S1555" i="2"/>
  <c r="Y1555" i="2" s="1"/>
  <c r="S1556" i="2"/>
  <c r="Y1556" i="2" s="1"/>
  <c r="S1557" i="2"/>
  <c r="Y1557" i="2" s="1"/>
  <c r="S1558" i="2"/>
  <c r="Y1558" i="2" s="1"/>
  <c r="S1559" i="2"/>
  <c r="Y1559" i="2" s="1"/>
  <c r="S1560" i="2"/>
  <c r="Y1560" i="2" s="1"/>
  <c r="S1561" i="2"/>
  <c r="Y1561" i="2" s="1"/>
  <c r="S1562" i="2"/>
  <c r="Y1562" i="2" s="1"/>
  <c r="S1563" i="2"/>
  <c r="Y1563" i="2" s="1"/>
  <c r="S1564" i="2"/>
  <c r="Y1564" i="2" s="1"/>
  <c r="S1565" i="2"/>
  <c r="Y1565" i="2" s="1"/>
  <c r="S1566" i="2"/>
  <c r="Y1566" i="2" s="1"/>
  <c r="S1567" i="2"/>
  <c r="Y1567" i="2" s="1"/>
  <c r="S1568" i="2"/>
  <c r="Y1568" i="2" s="1"/>
  <c r="S1569" i="2"/>
  <c r="Y1569" i="2" s="1"/>
  <c r="S1570" i="2"/>
  <c r="Y1570" i="2" s="1"/>
  <c r="S1571" i="2"/>
  <c r="Y1571" i="2" s="1"/>
  <c r="S1572" i="2"/>
  <c r="Y1572" i="2" s="1"/>
  <c r="S1573" i="2"/>
  <c r="Y1573" i="2" s="1"/>
  <c r="S1574" i="2"/>
  <c r="Y1574" i="2" s="1"/>
  <c r="S1575" i="2"/>
  <c r="Y1575" i="2" s="1"/>
  <c r="S1576" i="2"/>
  <c r="Y1576" i="2" s="1"/>
  <c r="S1577" i="2"/>
  <c r="Y1577" i="2" s="1"/>
  <c r="S1578" i="2"/>
  <c r="Y1578" i="2" s="1"/>
  <c r="S1579" i="2"/>
  <c r="Y1579" i="2" s="1"/>
  <c r="S1580" i="2"/>
  <c r="Y1580" i="2" s="1"/>
  <c r="S1581" i="2"/>
  <c r="Y1581" i="2" s="1"/>
  <c r="S1582" i="2"/>
  <c r="Y1582" i="2" s="1"/>
  <c r="S1583" i="2"/>
  <c r="Y1583" i="2" s="1"/>
  <c r="S1584" i="2"/>
  <c r="Y1584" i="2" s="1"/>
  <c r="S1585" i="2"/>
  <c r="Y1585" i="2" s="1"/>
  <c r="S1586" i="2"/>
  <c r="Y1586" i="2" s="1"/>
  <c r="S1587" i="2"/>
  <c r="Y1587" i="2" s="1"/>
  <c r="S1588" i="2"/>
  <c r="Y1588" i="2" s="1"/>
  <c r="S1589" i="2"/>
  <c r="Y1589" i="2" s="1"/>
  <c r="S1590" i="2"/>
  <c r="Y1590" i="2" s="1"/>
  <c r="S1591" i="2"/>
  <c r="Y1591" i="2" s="1"/>
  <c r="S1592" i="2"/>
  <c r="Y1592" i="2" s="1"/>
  <c r="S1593" i="2"/>
  <c r="Y1593" i="2" s="1"/>
  <c r="S1594" i="2"/>
  <c r="Y1594" i="2" s="1"/>
  <c r="S1595" i="2"/>
  <c r="Y1595" i="2" s="1"/>
  <c r="S1596" i="2"/>
  <c r="Y1596" i="2" s="1"/>
  <c r="S1597" i="2"/>
  <c r="Y1597" i="2" s="1"/>
  <c r="S1598" i="2"/>
  <c r="Y1598" i="2" s="1"/>
  <c r="S1599" i="2"/>
  <c r="Y1599" i="2" s="1"/>
  <c r="S1600" i="2"/>
  <c r="Y1600" i="2" s="1"/>
  <c r="S1601" i="2"/>
  <c r="Y1601" i="2" s="1"/>
  <c r="S1602" i="2"/>
  <c r="Y1602" i="2" s="1"/>
  <c r="S1603" i="2"/>
  <c r="Y1603" i="2" s="1"/>
  <c r="S1604" i="2"/>
  <c r="Y1604" i="2" s="1"/>
  <c r="S1605" i="2"/>
  <c r="Y1605" i="2" s="1"/>
  <c r="S1606" i="2"/>
  <c r="Y1606" i="2" s="1"/>
  <c r="S1607" i="2"/>
  <c r="Y1607" i="2" s="1"/>
  <c r="S1608" i="2"/>
  <c r="Y1608" i="2" s="1"/>
  <c r="S1609" i="2"/>
  <c r="Y1609" i="2" s="1"/>
  <c r="S1610" i="2"/>
  <c r="Y1610" i="2" s="1"/>
  <c r="S1611" i="2"/>
  <c r="Y1611" i="2" s="1"/>
  <c r="S1612" i="2"/>
  <c r="Y1612" i="2" s="1"/>
  <c r="S1613" i="2"/>
  <c r="Y1613" i="2" s="1"/>
  <c r="S1614" i="2"/>
  <c r="Y1614" i="2" s="1"/>
  <c r="S1615" i="2"/>
  <c r="Y1615" i="2" s="1"/>
  <c r="S1616" i="2"/>
  <c r="Y1616" i="2" s="1"/>
  <c r="S1617" i="2"/>
  <c r="Y1617" i="2" s="1"/>
  <c r="S1618" i="2"/>
  <c r="Y1618" i="2" s="1"/>
  <c r="S1619" i="2"/>
  <c r="Y1619" i="2" s="1"/>
  <c r="S1620" i="2"/>
  <c r="Y1620" i="2" s="1"/>
  <c r="S1621" i="2"/>
  <c r="Y1621" i="2" s="1"/>
  <c r="S1622" i="2"/>
  <c r="Y1622" i="2" s="1"/>
  <c r="S1623" i="2"/>
  <c r="Y1623" i="2" s="1"/>
  <c r="S1624" i="2"/>
  <c r="Y1624" i="2" s="1"/>
  <c r="S1625" i="2"/>
  <c r="Y1625" i="2" s="1"/>
  <c r="S1626" i="2"/>
  <c r="Y1626" i="2" s="1"/>
  <c r="S1627" i="2"/>
  <c r="Y1627" i="2" s="1"/>
  <c r="S1628" i="2"/>
  <c r="Y1628" i="2" s="1"/>
  <c r="S1629" i="2"/>
  <c r="Y1629" i="2" s="1"/>
  <c r="S1630" i="2"/>
  <c r="Y1630" i="2" s="1"/>
  <c r="S1631" i="2"/>
  <c r="Y1631" i="2" s="1"/>
  <c r="S1632" i="2"/>
  <c r="Y1632" i="2" s="1"/>
  <c r="S1633" i="2"/>
  <c r="Y1633" i="2" s="1"/>
  <c r="S1634" i="2"/>
  <c r="Y1634" i="2" s="1"/>
  <c r="S1635" i="2"/>
  <c r="Y1635" i="2" s="1"/>
  <c r="S1636" i="2"/>
  <c r="Y1636" i="2" s="1"/>
  <c r="S1637" i="2"/>
  <c r="Y1637" i="2" s="1"/>
  <c r="S1638" i="2"/>
  <c r="Y1638" i="2" s="1"/>
  <c r="S1639" i="2"/>
  <c r="Y1639" i="2" s="1"/>
  <c r="S1640" i="2"/>
  <c r="Y1640" i="2" s="1"/>
  <c r="S1641" i="2"/>
  <c r="Y1641" i="2" s="1"/>
  <c r="S1642" i="2"/>
  <c r="Y1642" i="2" s="1"/>
  <c r="S1643" i="2"/>
  <c r="Y1643" i="2" s="1"/>
  <c r="S1644" i="2"/>
  <c r="Y1644" i="2" s="1"/>
  <c r="S1645" i="2"/>
  <c r="Y1645" i="2" s="1"/>
  <c r="S1646" i="2"/>
  <c r="Y1646" i="2" s="1"/>
  <c r="S1647" i="2"/>
  <c r="Y1647" i="2" s="1"/>
  <c r="S1648" i="2"/>
  <c r="Y1648" i="2" s="1"/>
  <c r="S1649" i="2"/>
  <c r="Y1649" i="2" s="1"/>
  <c r="S1650" i="2"/>
  <c r="Y1650" i="2" s="1"/>
  <c r="S1651" i="2"/>
  <c r="Y1651" i="2" s="1"/>
  <c r="S1652" i="2"/>
  <c r="Y1652" i="2" s="1"/>
  <c r="S1653" i="2"/>
  <c r="Y1653" i="2" s="1"/>
  <c r="S1654" i="2"/>
  <c r="Y1654" i="2" s="1"/>
  <c r="S1655" i="2"/>
  <c r="Y1655" i="2" s="1"/>
  <c r="S1656" i="2"/>
  <c r="Y1656" i="2" s="1"/>
  <c r="S1657" i="2"/>
  <c r="Y1657" i="2" s="1"/>
  <c r="S1658" i="2"/>
  <c r="Y1658" i="2" s="1"/>
  <c r="S1659" i="2"/>
  <c r="Y1659" i="2" s="1"/>
  <c r="S1660" i="2"/>
  <c r="Y1660" i="2" s="1"/>
  <c r="S1661" i="2"/>
  <c r="Y1661" i="2" s="1"/>
  <c r="S1662" i="2"/>
  <c r="Y1662" i="2" s="1"/>
  <c r="S1663" i="2"/>
  <c r="Y1663" i="2" s="1"/>
  <c r="S1664" i="2"/>
  <c r="Y1664" i="2" s="1"/>
  <c r="S1665" i="2"/>
  <c r="Y1665" i="2" s="1"/>
  <c r="S1666" i="2"/>
  <c r="Y1666" i="2" s="1"/>
  <c r="S1667" i="2"/>
  <c r="Y1667" i="2" s="1"/>
  <c r="S1668" i="2"/>
  <c r="Y1668" i="2" s="1"/>
  <c r="S1669" i="2"/>
  <c r="Y1669" i="2" s="1"/>
  <c r="S1670" i="2"/>
  <c r="Y1670" i="2" s="1"/>
  <c r="S1671" i="2"/>
  <c r="Y1671" i="2" s="1"/>
  <c r="S1672" i="2"/>
  <c r="Y1672" i="2" s="1"/>
  <c r="S1673" i="2"/>
  <c r="Y1673" i="2" s="1"/>
  <c r="S1674" i="2"/>
  <c r="Y1674" i="2" s="1"/>
  <c r="S1675" i="2"/>
  <c r="Y1675" i="2" s="1"/>
  <c r="S1676" i="2"/>
  <c r="Y1676" i="2" s="1"/>
  <c r="S1677" i="2"/>
  <c r="Y1677" i="2" s="1"/>
  <c r="S1678" i="2"/>
  <c r="Y1678" i="2" s="1"/>
  <c r="S1679" i="2"/>
  <c r="Y1679" i="2" s="1"/>
  <c r="S1680" i="2"/>
  <c r="Y1680" i="2" s="1"/>
  <c r="S1681" i="2"/>
  <c r="Y1681" i="2" s="1"/>
  <c r="S1682" i="2"/>
  <c r="Y1682" i="2" s="1"/>
  <c r="S1683" i="2"/>
  <c r="Y1683" i="2" s="1"/>
  <c r="S1684" i="2"/>
  <c r="Y1684" i="2" s="1"/>
  <c r="S1685" i="2"/>
  <c r="Y1685" i="2" s="1"/>
  <c r="S1686" i="2"/>
  <c r="Y1686" i="2" s="1"/>
  <c r="S1687" i="2"/>
  <c r="Y1687" i="2" s="1"/>
  <c r="S1688" i="2"/>
  <c r="Y1688" i="2" s="1"/>
  <c r="S1689" i="2"/>
  <c r="Y1689" i="2" s="1"/>
  <c r="S1690" i="2"/>
  <c r="Y1690" i="2" s="1"/>
  <c r="S1691" i="2"/>
  <c r="Y1691" i="2" s="1"/>
  <c r="S1692" i="2"/>
  <c r="Y1692" i="2" s="1"/>
  <c r="S1693" i="2"/>
  <c r="Y1693" i="2" s="1"/>
  <c r="S1694" i="2"/>
  <c r="Y1694" i="2" s="1"/>
  <c r="S1695" i="2"/>
  <c r="Y1695" i="2" s="1"/>
  <c r="S1696" i="2"/>
  <c r="Y1696" i="2" s="1"/>
  <c r="S1697" i="2"/>
  <c r="Y1697" i="2" s="1"/>
  <c r="S1698" i="2"/>
  <c r="Y1698" i="2" s="1"/>
  <c r="S1699" i="2"/>
  <c r="Y1699" i="2" s="1"/>
  <c r="S1700" i="2"/>
  <c r="Y1700" i="2" s="1"/>
  <c r="S1701" i="2"/>
  <c r="Y1701" i="2" s="1"/>
  <c r="S1702" i="2"/>
  <c r="Y1702" i="2" s="1"/>
  <c r="S1703" i="2"/>
  <c r="Y1703" i="2" s="1"/>
  <c r="S1704" i="2"/>
  <c r="Y1704" i="2" s="1"/>
  <c r="S1705" i="2"/>
  <c r="Y1705" i="2" s="1"/>
  <c r="S1706" i="2"/>
  <c r="Y1706" i="2" s="1"/>
  <c r="S1707" i="2"/>
  <c r="Y1707" i="2" s="1"/>
  <c r="S1708" i="2"/>
  <c r="Y1708" i="2" s="1"/>
  <c r="S1709" i="2"/>
  <c r="Y1709" i="2" s="1"/>
  <c r="S1710" i="2"/>
  <c r="Y1710" i="2" s="1"/>
  <c r="S1711" i="2"/>
  <c r="Y1711" i="2" s="1"/>
  <c r="S1712" i="2"/>
  <c r="Y1712" i="2" s="1"/>
  <c r="S1713" i="2"/>
  <c r="Y1713" i="2" s="1"/>
  <c r="S1714" i="2"/>
  <c r="Y1714" i="2" s="1"/>
  <c r="S1715" i="2"/>
  <c r="Y1715" i="2" s="1"/>
  <c r="S1716" i="2"/>
  <c r="Y1716" i="2" s="1"/>
  <c r="S1717" i="2"/>
  <c r="Y1717" i="2" s="1"/>
  <c r="S1718" i="2"/>
  <c r="Y1718" i="2" s="1"/>
  <c r="S1719" i="2"/>
  <c r="Y1719" i="2" s="1"/>
  <c r="S1720" i="2"/>
  <c r="Y1720" i="2" s="1"/>
  <c r="S1721" i="2"/>
  <c r="Y1721" i="2" s="1"/>
  <c r="S1722" i="2"/>
  <c r="Y1722" i="2" s="1"/>
  <c r="S1723" i="2"/>
  <c r="Y1723" i="2" s="1"/>
  <c r="S1724" i="2"/>
  <c r="Y1724" i="2" s="1"/>
  <c r="S1725" i="2"/>
  <c r="Y1725" i="2" s="1"/>
  <c r="S1726" i="2"/>
  <c r="Y1726" i="2" s="1"/>
  <c r="S1727" i="2"/>
  <c r="Y1727" i="2" s="1"/>
  <c r="S1728" i="2"/>
  <c r="Y1728" i="2" s="1"/>
  <c r="S1729" i="2"/>
  <c r="Y1729" i="2" s="1"/>
  <c r="S1730" i="2"/>
  <c r="Y1730" i="2" s="1"/>
  <c r="S1731" i="2"/>
  <c r="Y1731" i="2" s="1"/>
  <c r="S1732" i="2"/>
  <c r="Y1732" i="2" s="1"/>
  <c r="S1733" i="2"/>
  <c r="Y1733" i="2" s="1"/>
  <c r="S1734" i="2"/>
  <c r="Y1734" i="2" s="1"/>
  <c r="S1735" i="2"/>
  <c r="Y1735" i="2" s="1"/>
  <c r="S1736" i="2"/>
  <c r="Y1736" i="2" s="1"/>
  <c r="S1737" i="2"/>
  <c r="Y1737" i="2" s="1"/>
  <c r="S1738" i="2"/>
  <c r="Y1738" i="2" s="1"/>
  <c r="S1739" i="2"/>
  <c r="Y1739" i="2" s="1"/>
  <c r="S1740" i="2"/>
  <c r="Y1740" i="2" s="1"/>
  <c r="S1741" i="2"/>
  <c r="Y1741" i="2" s="1"/>
  <c r="S1742" i="2"/>
  <c r="Y1742" i="2" s="1"/>
  <c r="S1743" i="2"/>
  <c r="Y1743" i="2" s="1"/>
  <c r="S1744" i="2"/>
  <c r="Y1744" i="2" s="1"/>
  <c r="S1745" i="2"/>
  <c r="Y1745" i="2" s="1"/>
  <c r="S1746" i="2"/>
  <c r="Y1746" i="2" s="1"/>
  <c r="S1747" i="2"/>
  <c r="Y1747" i="2" s="1"/>
  <c r="S1748" i="2"/>
  <c r="Y1748" i="2" s="1"/>
  <c r="S1749" i="2"/>
  <c r="Y1749" i="2" s="1"/>
  <c r="S1750" i="2"/>
  <c r="Y1750" i="2" s="1"/>
  <c r="S1751" i="2"/>
  <c r="Y1751" i="2" s="1"/>
  <c r="S1752" i="2"/>
  <c r="Y1752" i="2" s="1"/>
  <c r="S1753" i="2"/>
  <c r="Y1753" i="2" s="1"/>
  <c r="S1754" i="2"/>
  <c r="Y1754" i="2" s="1"/>
  <c r="S1755" i="2"/>
  <c r="Y1755" i="2" s="1"/>
  <c r="S1756" i="2"/>
  <c r="Y1756" i="2" s="1"/>
  <c r="S1757" i="2"/>
  <c r="Y1757" i="2" s="1"/>
  <c r="S1758" i="2"/>
  <c r="Y1758" i="2" s="1"/>
  <c r="S1759" i="2"/>
  <c r="Y1759" i="2" s="1"/>
  <c r="S1760" i="2"/>
  <c r="Y1760" i="2" s="1"/>
  <c r="S1761" i="2"/>
  <c r="Y1761" i="2" s="1"/>
  <c r="S1762" i="2"/>
  <c r="Y1762" i="2" s="1"/>
  <c r="S1763" i="2"/>
  <c r="Y1763" i="2" s="1"/>
  <c r="S1764" i="2"/>
  <c r="Y1764" i="2" s="1"/>
  <c r="S1765" i="2"/>
  <c r="Y1765" i="2" s="1"/>
  <c r="S1766" i="2"/>
  <c r="Y1766" i="2" s="1"/>
  <c r="S1767" i="2"/>
  <c r="Y1767" i="2" s="1"/>
  <c r="Z1767" i="2" s="1"/>
  <c r="S1768" i="2"/>
  <c r="Y1768" i="2" s="1"/>
  <c r="S1769" i="2"/>
  <c r="Y1769" i="2" s="1"/>
  <c r="S1770" i="2"/>
  <c r="Y1770" i="2" s="1"/>
  <c r="S1771" i="2"/>
  <c r="Y1771" i="2" s="1"/>
  <c r="S1772" i="2"/>
  <c r="Y1772" i="2" s="1"/>
  <c r="S1773" i="2"/>
  <c r="Y1773" i="2" s="1"/>
  <c r="S1774" i="2"/>
  <c r="Y1774" i="2" s="1"/>
  <c r="S1775" i="2"/>
  <c r="Y1775" i="2" s="1"/>
  <c r="S1776" i="2"/>
  <c r="Y1776" i="2" s="1"/>
  <c r="S1777" i="2"/>
  <c r="Y1777" i="2" s="1"/>
  <c r="S1778" i="2"/>
  <c r="Y1778" i="2" s="1"/>
  <c r="S1779" i="2"/>
  <c r="Y1779" i="2" s="1"/>
  <c r="S1780" i="2"/>
  <c r="Y1780" i="2" s="1"/>
  <c r="S1781" i="2"/>
  <c r="Y1781" i="2" s="1"/>
  <c r="S1782" i="2"/>
  <c r="Y1782" i="2" s="1"/>
  <c r="S1783" i="2"/>
  <c r="Y1783" i="2" s="1"/>
  <c r="S1784" i="2"/>
  <c r="Y1784" i="2" s="1"/>
  <c r="S1785" i="2"/>
  <c r="Y1785" i="2" s="1"/>
  <c r="S1786" i="2"/>
  <c r="Y1786" i="2" s="1"/>
  <c r="S1787" i="2"/>
  <c r="Y1787" i="2" s="1"/>
  <c r="S1788" i="2"/>
  <c r="Y1788" i="2" s="1"/>
  <c r="S1789" i="2"/>
  <c r="Y1789" i="2" s="1"/>
  <c r="S1790" i="2"/>
  <c r="Y1790" i="2" s="1"/>
  <c r="S1791" i="2"/>
  <c r="Y1791" i="2" s="1"/>
  <c r="S1792" i="2"/>
  <c r="Y1792" i="2" s="1"/>
  <c r="S1793" i="2"/>
  <c r="Y1793" i="2" s="1"/>
  <c r="S1794" i="2"/>
  <c r="Y1794" i="2" s="1"/>
  <c r="S1795" i="2"/>
  <c r="Y1795" i="2" s="1"/>
  <c r="S1796" i="2"/>
  <c r="Y1796" i="2" s="1"/>
  <c r="S1797" i="2"/>
  <c r="Y1797" i="2" s="1"/>
  <c r="S1798" i="2"/>
  <c r="Y1798" i="2" s="1"/>
  <c r="S1799" i="2"/>
  <c r="Y1799" i="2" s="1"/>
  <c r="S1800" i="2"/>
  <c r="Y1800" i="2" s="1"/>
  <c r="S1801" i="2"/>
  <c r="Y1801" i="2" s="1"/>
  <c r="S1802" i="2"/>
  <c r="Y1802" i="2" s="1"/>
  <c r="S1803" i="2"/>
  <c r="Y1803" i="2" s="1"/>
  <c r="Z1803" i="2" s="1"/>
  <c r="S1804" i="2"/>
  <c r="Y1804" i="2" s="1"/>
  <c r="Z1804" i="2" s="1"/>
  <c r="S1805" i="2"/>
  <c r="Y1805" i="2" s="1"/>
  <c r="S1806" i="2"/>
  <c r="Y1806" i="2" s="1"/>
  <c r="S1807" i="2"/>
  <c r="Y1807" i="2" s="1"/>
  <c r="S1808" i="2"/>
  <c r="Y1808" i="2" s="1"/>
  <c r="S1809" i="2"/>
  <c r="Y1809" i="2" s="1"/>
  <c r="S1810" i="2"/>
  <c r="Y1810" i="2" s="1"/>
  <c r="S1811" i="2"/>
  <c r="Y1811" i="2" s="1"/>
  <c r="S1812" i="2"/>
  <c r="Y1812" i="2" s="1"/>
  <c r="S1813" i="2"/>
  <c r="Y1813" i="2" s="1"/>
  <c r="S1814" i="2"/>
  <c r="Y1814" i="2" s="1"/>
  <c r="S1815" i="2"/>
  <c r="Y1815" i="2" s="1"/>
  <c r="S1816" i="2"/>
  <c r="Y1816" i="2" s="1"/>
  <c r="S1817" i="2"/>
  <c r="Y1817" i="2" s="1"/>
  <c r="S1818" i="2"/>
  <c r="Y1818" i="2" s="1"/>
  <c r="S1819" i="2"/>
  <c r="Y1819" i="2" s="1"/>
  <c r="S1820" i="2"/>
  <c r="Y1820" i="2" s="1"/>
  <c r="S1821" i="2"/>
  <c r="Y1821" i="2" s="1"/>
  <c r="S1822" i="2"/>
  <c r="Y1822" i="2" s="1"/>
  <c r="S1823" i="2"/>
  <c r="Y1823" i="2" s="1"/>
  <c r="S1824" i="2"/>
  <c r="Y1824" i="2" s="1"/>
  <c r="S1825" i="2"/>
  <c r="Y1825" i="2" s="1"/>
  <c r="S1826" i="2"/>
  <c r="Y1826" i="2" s="1"/>
  <c r="S1827" i="2"/>
  <c r="Y1827" i="2" s="1"/>
  <c r="S1828" i="2"/>
  <c r="Y1828" i="2" s="1"/>
  <c r="S1829" i="2"/>
  <c r="Y1829" i="2" s="1"/>
  <c r="S1830" i="2"/>
  <c r="Y1830" i="2" s="1"/>
  <c r="S1831" i="2"/>
  <c r="Y1831" i="2" s="1"/>
  <c r="S1832" i="2"/>
  <c r="Y1832" i="2" s="1"/>
  <c r="S1833" i="2"/>
  <c r="Y1833" i="2" s="1"/>
  <c r="S1834" i="2"/>
  <c r="Y1834" i="2" s="1"/>
  <c r="S1835" i="2"/>
  <c r="Y1835" i="2" s="1"/>
  <c r="S1836" i="2"/>
  <c r="Y1836" i="2" s="1"/>
  <c r="S1837" i="2"/>
  <c r="Y1837" i="2" s="1"/>
  <c r="S1838" i="2"/>
  <c r="Y1838" i="2" s="1"/>
  <c r="S1839" i="2"/>
  <c r="Y1839" i="2" s="1"/>
  <c r="S1840" i="2"/>
  <c r="Y1840" i="2" s="1"/>
  <c r="S1841" i="2"/>
  <c r="Y1841" i="2" s="1"/>
  <c r="S1842" i="2"/>
  <c r="Y1842" i="2" s="1"/>
  <c r="S1843" i="2"/>
  <c r="Y1843" i="2" s="1"/>
  <c r="S1844" i="2"/>
  <c r="Y1844" i="2" s="1"/>
  <c r="S1845" i="2"/>
  <c r="Y1845" i="2" s="1"/>
  <c r="S1846" i="2"/>
  <c r="Y1846" i="2" s="1"/>
  <c r="S1847" i="2"/>
  <c r="Y1847" i="2" s="1"/>
  <c r="S1848" i="2"/>
  <c r="Y1848" i="2" s="1"/>
  <c r="S1849" i="2"/>
  <c r="Y1849" i="2" s="1"/>
  <c r="S1850" i="2"/>
  <c r="Y1850" i="2" s="1"/>
  <c r="S1851" i="2"/>
  <c r="Y1851" i="2" s="1"/>
  <c r="S1852" i="2"/>
  <c r="Y1852" i="2" s="1"/>
  <c r="S1853" i="2"/>
  <c r="Y1853" i="2" s="1"/>
  <c r="S1854" i="2"/>
  <c r="Y1854" i="2" s="1"/>
  <c r="S1855" i="2"/>
  <c r="Y1855" i="2" s="1"/>
  <c r="S1856" i="2"/>
  <c r="Y1856" i="2" s="1"/>
  <c r="S1857" i="2"/>
  <c r="Y1857" i="2" s="1"/>
  <c r="S1858" i="2"/>
  <c r="Y1858" i="2" s="1"/>
  <c r="S1859" i="2"/>
  <c r="Y1859" i="2" s="1"/>
  <c r="S1860" i="2"/>
  <c r="Y1860" i="2" s="1"/>
  <c r="S1861" i="2"/>
  <c r="Y1861" i="2" s="1"/>
  <c r="S1862" i="2"/>
  <c r="Y1862" i="2" s="1"/>
  <c r="S1863" i="2"/>
  <c r="Y1863" i="2" s="1"/>
  <c r="S1864" i="2"/>
  <c r="Y1864" i="2" s="1"/>
  <c r="S1865" i="2"/>
  <c r="Y1865" i="2" s="1"/>
  <c r="S1866" i="2"/>
  <c r="Y1866" i="2" s="1"/>
  <c r="S1867" i="2"/>
  <c r="Y1867" i="2" s="1"/>
  <c r="S1868" i="2"/>
  <c r="Y1868" i="2" s="1"/>
  <c r="S1869" i="2"/>
  <c r="Y1869" i="2" s="1"/>
  <c r="S1870" i="2"/>
  <c r="Y1870" i="2" s="1"/>
  <c r="S1871" i="2"/>
  <c r="Y1871" i="2" s="1"/>
  <c r="S1872" i="2"/>
  <c r="Y1872" i="2" s="1"/>
  <c r="S1873" i="2"/>
  <c r="Y1873" i="2" s="1"/>
  <c r="S1874" i="2"/>
  <c r="Y1874" i="2" s="1"/>
  <c r="S1875" i="2"/>
  <c r="Y1875" i="2" s="1"/>
  <c r="S1876" i="2"/>
  <c r="Y1876" i="2" s="1"/>
  <c r="S1877" i="2"/>
  <c r="Y1877" i="2" s="1"/>
  <c r="S1878" i="2"/>
  <c r="Y1878" i="2" s="1"/>
  <c r="S1879" i="2"/>
  <c r="Y1879" i="2" s="1"/>
  <c r="Z1879" i="2" s="1"/>
  <c r="S1880" i="2"/>
  <c r="Y1880" i="2" s="1"/>
  <c r="S1881" i="2"/>
  <c r="Y1881" i="2" s="1"/>
  <c r="S1882" i="2"/>
  <c r="Y1882" i="2" s="1"/>
  <c r="S1883" i="2"/>
  <c r="Y1883" i="2" s="1"/>
  <c r="S1884" i="2"/>
  <c r="Y1884" i="2" s="1"/>
  <c r="S1885" i="2"/>
  <c r="Y1885" i="2" s="1"/>
  <c r="S1886" i="2"/>
  <c r="Y1886" i="2" s="1"/>
  <c r="S1887" i="2"/>
  <c r="Y1887" i="2" s="1"/>
  <c r="S1888" i="2"/>
  <c r="Y1888" i="2" s="1"/>
  <c r="S1889" i="2"/>
  <c r="Y1889" i="2" s="1"/>
  <c r="S1890" i="2"/>
  <c r="Y1890" i="2" s="1"/>
  <c r="S1891" i="2"/>
  <c r="Y1891" i="2" s="1"/>
  <c r="S1892" i="2"/>
  <c r="Y1892" i="2" s="1"/>
  <c r="S1893" i="2"/>
  <c r="Y1893" i="2" s="1"/>
  <c r="S1894" i="2"/>
  <c r="Y1894" i="2" s="1"/>
  <c r="S1895" i="2"/>
  <c r="Y1895" i="2" s="1"/>
  <c r="S1896" i="2"/>
  <c r="Y1896" i="2" s="1"/>
  <c r="S1897" i="2"/>
  <c r="Y1897" i="2" s="1"/>
  <c r="S1898" i="2"/>
  <c r="Y1898" i="2" s="1"/>
  <c r="S1899" i="2"/>
  <c r="Y1899" i="2" s="1"/>
  <c r="S1900" i="2"/>
  <c r="Y1900" i="2" s="1"/>
  <c r="S1901" i="2"/>
  <c r="Y1901" i="2" s="1"/>
  <c r="S1902" i="2"/>
  <c r="Y1902" i="2" s="1"/>
  <c r="S1903" i="2"/>
  <c r="Y1903" i="2" s="1"/>
  <c r="S1904" i="2"/>
  <c r="Y1904" i="2" s="1"/>
  <c r="S1905" i="2"/>
  <c r="Y1905" i="2" s="1"/>
  <c r="S1906" i="2"/>
  <c r="Y1906" i="2" s="1"/>
  <c r="S1907" i="2"/>
  <c r="Y1907" i="2" s="1"/>
  <c r="S1908" i="2"/>
  <c r="Y1908" i="2" s="1"/>
  <c r="S1909" i="2"/>
  <c r="Y1909" i="2" s="1"/>
  <c r="S1910" i="2"/>
  <c r="Y1910" i="2" s="1"/>
  <c r="S1911" i="2"/>
  <c r="Y1911" i="2" s="1"/>
  <c r="S1912" i="2"/>
  <c r="Y1912" i="2" s="1"/>
  <c r="S1913" i="2"/>
  <c r="Y1913" i="2" s="1"/>
  <c r="Z1913" i="2" s="1"/>
  <c r="S1914" i="2"/>
  <c r="Y1914" i="2" s="1"/>
  <c r="S1915" i="2"/>
  <c r="Y1915" i="2" s="1"/>
  <c r="S1916" i="2"/>
  <c r="Y1916" i="2" s="1"/>
  <c r="S1917" i="2"/>
  <c r="Y1917" i="2" s="1"/>
  <c r="S1918" i="2"/>
  <c r="Y1918" i="2" s="1"/>
  <c r="S1919" i="2"/>
  <c r="Y1919" i="2" s="1"/>
  <c r="S1920" i="2"/>
  <c r="Y1920" i="2" s="1"/>
  <c r="S1921" i="2"/>
  <c r="Y1921" i="2" s="1"/>
  <c r="S1922" i="2"/>
  <c r="Y1922" i="2" s="1"/>
  <c r="S1923" i="2"/>
  <c r="Y1923" i="2" s="1"/>
  <c r="S1924" i="2"/>
  <c r="Y1924" i="2" s="1"/>
  <c r="S1925" i="2"/>
  <c r="Y1925" i="2" s="1"/>
  <c r="S1926" i="2"/>
  <c r="Y1926" i="2" s="1"/>
  <c r="S1927" i="2"/>
  <c r="Y1927" i="2" s="1"/>
  <c r="S1928" i="2"/>
  <c r="Y1928" i="2" s="1"/>
  <c r="S1929" i="2"/>
  <c r="Y1929" i="2" s="1"/>
  <c r="S1930" i="2"/>
  <c r="Y1930" i="2" s="1"/>
  <c r="S1931" i="2"/>
  <c r="Y1931" i="2" s="1"/>
  <c r="S1932" i="2"/>
  <c r="Y1932" i="2" s="1"/>
  <c r="S1933" i="2"/>
  <c r="Y1933" i="2" s="1"/>
  <c r="S1934" i="2"/>
  <c r="Y1934" i="2" s="1"/>
  <c r="S1935" i="2"/>
  <c r="Y1935" i="2" s="1"/>
  <c r="S1936" i="2"/>
  <c r="Y1936" i="2" s="1"/>
  <c r="S1937" i="2"/>
  <c r="Y1937" i="2" s="1"/>
  <c r="S1938" i="2"/>
  <c r="S1939" i="2"/>
  <c r="Y1939" i="2" s="1"/>
  <c r="S1940" i="2"/>
  <c r="Y1940" i="2" s="1"/>
  <c r="S1941" i="2"/>
  <c r="Y1941" i="2" s="1"/>
  <c r="S1942" i="2"/>
  <c r="Y1942" i="2" s="1"/>
  <c r="S1943" i="2"/>
  <c r="Y1943" i="2" s="1"/>
  <c r="S1944" i="2"/>
  <c r="Y1944" i="2" s="1"/>
  <c r="S1945" i="2"/>
  <c r="Y1945" i="2" s="1"/>
  <c r="S1946" i="2"/>
  <c r="Y1946" i="2" s="1"/>
  <c r="S1947" i="2"/>
  <c r="Y1947" i="2" s="1"/>
  <c r="S1948" i="2"/>
  <c r="Y1948" i="2" s="1"/>
  <c r="S1949" i="2"/>
  <c r="Y1949" i="2" s="1"/>
  <c r="S1950" i="2"/>
  <c r="Y1950" i="2" s="1"/>
  <c r="S1951" i="2"/>
  <c r="Y1951" i="2" s="1"/>
  <c r="S1952" i="2"/>
  <c r="Y1952" i="2" s="1"/>
  <c r="S1953" i="2"/>
  <c r="Y1953" i="2" s="1"/>
  <c r="S1954" i="2"/>
  <c r="Y1954" i="2" s="1"/>
  <c r="S1955" i="2"/>
  <c r="S1956" i="2"/>
  <c r="Y1956" i="2" s="1"/>
  <c r="S1957" i="2"/>
  <c r="Y1957" i="2" s="1"/>
  <c r="S1958" i="2"/>
  <c r="Y1958" i="2" s="1"/>
  <c r="S1959" i="2"/>
  <c r="Y1959" i="2" s="1"/>
  <c r="S1960" i="2"/>
  <c r="Y1960" i="2" s="1"/>
  <c r="S1961" i="2"/>
  <c r="Y1961" i="2" s="1"/>
  <c r="S1962" i="2"/>
  <c r="Y1962" i="2" s="1"/>
  <c r="S1963" i="2"/>
  <c r="Y1963" i="2" s="1"/>
  <c r="S1964" i="2"/>
  <c r="Y1964" i="2" s="1"/>
  <c r="S1965" i="2"/>
  <c r="Y1965" i="2" s="1"/>
  <c r="S1966" i="2"/>
  <c r="Y1966" i="2" s="1"/>
  <c r="S1967" i="2"/>
  <c r="Y1967" i="2" s="1"/>
  <c r="S1968" i="2"/>
  <c r="Y1968" i="2" s="1"/>
  <c r="S1969" i="2"/>
  <c r="Y1969" i="2" s="1"/>
  <c r="S1970" i="2"/>
  <c r="Y1970" i="2" s="1"/>
  <c r="S1971" i="2"/>
  <c r="Y1971" i="2" s="1"/>
  <c r="S1972" i="2"/>
  <c r="Y1972" i="2" s="1"/>
  <c r="Z1972" i="2" s="1"/>
  <c r="S1973" i="2"/>
  <c r="Y1973" i="2" s="1"/>
  <c r="S1974" i="2"/>
  <c r="Y1974" i="2" s="1"/>
  <c r="S1975" i="2"/>
  <c r="Y1975" i="2" s="1"/>
  <c r="S1976" i="2"/>
  <c r="Y1976" i="2" s="1"/>
  <c r="S1977" i="2"/>
  <c r="Y1977" i="2" s="1"/>
  <c r="S1978" i="2"/>
  <c r="Y1978" i="2" s="1"/>
  <c r="S1979" i="2"/>
  <c r="Y1979" i="2" s="1"/>
  <c r="S1980" i="2"/>
  <c r="Y1980" i="2" s="1"/>
  <c r="S1981" i="2"/>
  <c r="Y1981" i="2" s="1"/>
  <c r="S1982" i="2"/>
  <c r="Y1982" i="2" s="1"/>
  <c r="S1983" i="2"/>
  <c r="Y1983" i="2" s="1"/>
  <c r="S1984" i="2"/>
  <c r="Y1984" i="2" s="1"/>
  <c r="S1985" i="2"/>
  <c r="Y1985" i="2" s="1"/>
  <c r="S1986" i="2"/>
  <c r="Y1986" i="2" s="1"/>
  <c r="S1987" i="2"/>
  <c r="Y1987" i="2" s="1"/>
  <c r="S1988" i="2"/>
  <c r="Y1988" i="2" s="1"/>
  <c r="S1989" i="2"/>
  <c r="Y1989" i="2" s="1"/>
  <c r="S1990" i="2"/>
  <c r="Y1990" i="2" s="1"/>
  <c r="S1991" i="2"/>
  <c r="Y1991" i="2" s="1"/>
  <c r="S1992" i="2"/>
  <c r="Y1992" i="2" s="1"/>
  <c r="S1993" i="2"/>
  <c r="Y1993" i="2" s="1"/>
  <c r="S1994" i="2"/>
  <c r="Y1994" i="2" s="1"/>
  <c r="S1995" i="2"/>
  <c r="Y1995" i="2" s="1"/>
  <c r="S1996" i="2"/>
  <c r="Y1996" i="2" s="1"/>
  <c r="S1997" i="2"/>
  <c r="Y1997" i="2" s="1"/>
  <c r="S1998" i="2"/>
  <c r="Y1998" i="2" s="1"/>
  <c r="S1999" i="2"/>
  <c r="Y1999" i="2" s="1"/>
  <c r="S2000" i="2"/>
  <c r="Y2000" i="2" s="1"/>
  <c r="S2001" i="2"/>
  <c r="Y2001" i="2" s="1"/>
  <c r="S2002" i="2"/>
  <c r="Y2002" i="2" s="1"/>
  <c r="S2003" i="2"/>
  <c r="Y2003" i="2" s="1"/>
  <c r="S2004" i="2"/>
  <c r="Y2004" i="2" s="1"/>
  <c r="S2005" i="2"/>
  <c r="Y2005" i="2" s="1"/>
  <c r="S2006" i="2"/>
  <c r="Y2006" i="2" s="1"/>
  <c r="S2007" i="2"/>
  <c r="Y2007" i="2" s="1"/>
  <c r="S2008" i="2"/>
  <c r="Y2008" i="2" s="1"/>
  <c r="S2009" i="2"/>
  <c r="Y2009" i="2" s="1"/>
  <c r="S2010" i="2"/>
  <c r="Y2010" i="2" s="1"/>
  <c r="S2011" i="2"/>
  <c r="Y2011" i="2" s="1"/>
  <c r="S2012" i="2"/>
  <c r="Y2012" i="2" s="1"/>
  <c r="S2013" i="2"/>
  <c r="Y2013" i="2" s="1"/>
  <c r="S2014" i="2"/>
  <c r="Y2014" i="2" s="1"/>
  <c r="S2015" i="2"/>
  <c r="Y2015" i="2" s="1"/>
  <c r="Z2015" i="2" s="1"/>
  <c r="S2016" i="2"/>
  <c r="Y2016" i="2" s="1"/>
  <c r="Z2016" i="2" s="1"/>
  <c r="S2017" i="2"/>
  <c r="Y2017" i="2" s="1"/>
  <c r="S2018" i="2"/>
  <c r="Y2018" i="2" s="1"/>
  <c r="S2019" i="2"/>
  <c r="Y2019" i="2" s="1"/>
  <c r="S2020" i="2"/>
  <c r="Y2020" i="2" s="1"/>
  <c r="S2021" i="2"/>
  <c r="Y2021" i="2" s="1"/>
  <c r="S2022" i="2"/>
  <c r="Y2022" i="2" s="1"/>
  <c r="S2023" i="2"/>
  <c r="Y2023" i="2" s="1"/>
  <c r="S2024" i="2"/>
  <c r="Y2024" i="2" s="1"/>
  <c r="S2025" i="2"/>
  <c r="Y2025" i="2" s="1"/>
  <c r="S2026" i="2"/>
  <c r="Y2026" i="2" s="1"/>
  <c r="S2027" i="2"/>
  <c r="Y2027" i="2" s="1"/>
  <c r="S2028" i="2"/>
  <c r="Y2028" i="2" s="1"/>
  <c r="S2029" i="2"/>
  <c r="Y2029" i="2" s="1"/>
  <c r="S2030" i="2"/>
  <c r="Y2030" i="2" s="1"/>
  <c r="S2031" i="2"/>
  <c r="Y2031" i="2" s="1"/>
  <c r="S2032" i="2"/>
  <c r="Y2032" i="2" s="1"/>
  <c r="S2033" i="2"/>
  <c r="Y2033" i="2" s="1"/>
  <c r="S2034" i="2"/>
  <c r="S2035" i="2"/>
  <c r="Y2035" i="2" s="1"/>
  <c r="S2036" i="2"/>
  <c r="Y2036" i="2" s="1"/>
  <c r="S2037" i="2"/>
  <c r="Y2037" i="2" s="1"/>
  <c r="S2038" i="2"/>
  <c r="Y2038" i="2" s="1"/>
  <c r="S2039" i="2"/>
  <c r="Y2039" i="2" s="1"/>
  <c r="S2040" i="2"/>
  <c r="Y2040" i="2" s="1"/>
  <c r="S2041" i="2"/>
  <c r="Y2041" i="2" s="1"/>
  <c r="S2042" i="2"/>
  <c r="Y2042" i="2" s="1"/>
  <c r="S2043" i="2"/>
  <c r="Y2043" i="2" s="1"/>
  <c r="S2044" i="2"/>
  <c r="Y2044" i="2" s="1"/>
  <c r="S2045" i="2"/>
  <c r="Y2045" i="2" s="1"/>
  <c r="S2046" i="2"/>
  <c r="Y2046" i="2" s="1"/>
  <c r="S2047" i="2"/>
  <c r="Y2047" i="2" s="1"/>
  <c r="S2048" i="2"/>
  <c r="Y2048" i="2" s="1"/>
  <c r="S2049" i="2"/>
  <c r="Y2049" i="2" s="1"/>
  <c r="S2050" i="2"/>
  <c r="Y2050" i="2" s="1"/>
  <c r="S2051" i="2"/>
  <c r="Y2051" i="2" s="1"/>
  <c r="S2052" i="2"/>
  <c r="Y2052" i="2" s="1"/>
  <c r="S2053" i="2"/>
  <c r="Y2053" i="2" s="1"/>
  <c r="S2054" i="2"/>
  <c r="Y2054" i="2" s="1"/>
  <c r="S2055" i="2"/>
  <c r="Y2055" i="2" s="1"/>
  <c r="S2056" i="2"/>
  <c r="Y2056" i="2" s="1"/>
  <c r="S2057" i="2"/>
  <c r="Y2057" i="2" s="1"/>
  <c r="S2058" i="2"/>
  <c r="Y2058" i="2" s="1"/>
  <c r="S2059" i="2"/>
  <c r="Y2059" i="2" s="1"/>
  <c r="S2060" i="2"/>
  <c r="Y2060" i="2" s="1"/>
  <c r="S2061" i="2"/>
  <c r="Y2061" i="2" s="1"/>
  <c r="S2062" i="2"/>
  <c r="Y2062" i="2" s="1"/>
  <c r="S2063" i="2"/>
  <c r="Y2063" i="2" s="1"/>
  <c r="S2064" i="2"/>
  <c r="Y2064" i="2" s="1"/>
  <c r="S2065" i="2"/>
  <c r="Y2065" i="2" s="1"/>
  <c r="S2066" i="2"/>
  <c r="Y2066" i="2" s="1"/>
  <c r="S2067" i="2"/>
  <c r="Y2067" i="2" s="1"/>
  <c r="S2068" i="2"/>
  <c r="Y2068" i="2" s="1"/>
  <c r="S2069" i="2"/>
  <c r="Y2069" i="2" s="1"/>
  <c r="S2070" i="2"/>
  <c r="Y2070" i="2" s="1"/>
  <c r="S2071" i="2"/>
  <c r="Y2071" i="2" s="1"/>
  <c r="S2072" i="2"/>
  <c r="Y2072" i="2" s="1"/>
  <c r="S2073" i="2"/>
  <c r="Y2073" i="2" s="1"/>
  <c r="S2074" i="2"/>
  <c r="Y2074" i="2" s="1"/>
  <c r="S2075" i="2"/>
  <c r="Y2075" i="2" s="1"/>
  <c r="S2076" i="2"/>
  <c r="Y2076" i="2" s="1"/>
  <c r="S2077" i="2"/>
  <c r="Y2077" i="2" s="1"/>
  <c r="S2078" i="2"/>
  <c r="Y2078" i="2" s="1"/>
  <c r="S2079" i="2"/>
  <c r="Y2079" i="2" s="1"/>
  <c r="Z2079" i="2" s="1"/>
  <c r="S2080" i="2"/>
  <c r="Y2080" i="2" s="1"/>
  <c r="S2081" i="2"/>
  <c r="Y2081" i="2" s="1"/>
  <c r="S2082" i="2"/>
  <c r="Y2082" i="2" s="1"/>
  <c r="S2083" i="2"/>
  <c r="Y2083" i="2" s="1"/>
  <c r="S2084" i="2"/>
  <c r="Y2084" i="2" s="1"/>
  <c r="S2085" i="2"/>
  <c r="Y2085" i="2" s="1"/>
  <c r="S2086" i="2"/>
  <c r="Y2086" i="2" s="1"/>
  <c r="S2087" i="2"/>
  <c r="Y2087" i="2" s="1"/>
  <c r="S2088" i="2"/>
  <c r="Y2088" i="2" s="1"/>
  <c r="S2089" i="2"/>
  <c r="Y2089" i="2" s="1"/>
  <c r="S2090" i="2"/>
  <c r="Y2090" i="2" s="1"/>
  <c r="S2091" i="2"/>
  <c r="Y2091" i="2" s="1"/>
  <c r="S2092" i="2"/>
  <c r="Y2092" i="2" s="1"/>
  <c r="S2093" i="2"/>
  <c r="Y2093" i="2" s="1"/>
  <c r="S2094" i="2"/>
  <c r="Y2094" i="2" s="1"/>
  <c r="S2095" i="2"/>
  <c r="Y2095" i="2" s="1"/>
  <c r="S2096" i="2"/>
  <c r="Y2096" i="2" s="1"/>
  <c r="S2097" i="2"/>
  <c r="Y2097" i="2" s="1"/>
  <c r="S2098" i="2"/>
  <c r="Y2098" i="2" s="1"/>
  <c r="S2099" i="2"/>
  <c r="Y2099" i="2" s="1"/>
  <c r="S2100" i="2"/>
  <c r="Y2100" i="2" s="1"/>
  <c r="S2101" i="2"/>
  <c r="Y2101" i="2" s="1"/>
  <c r="S2102" i="2"/>
  <c r="Y2102" i="2" s="1"/>
  <c r="S2103" i="2"/>
  <c r="Y2103" i="2" s="1"/>
  <c r="S2104" i="2"/>
  <c r="Y2104" i="2" s="1"/>
  <c r="S2105" i="2"/>
  <c r="Y2105" i="2" s="1"/>
  <c r="S2106" i="2"/>
  <c r="Y2106" i="2" s="1"/>
  <c r="S2107" i="2"/>
  <c r="Y2107" i="2" s="1"/>
  <c r="S2108" i="2"/>
  <c r="Y2108" i="2" s="1"/>
  <c r="S2109" i="2"/>
  <c r="Y2109" i="2" s="1"/>
  <c r="S2110" i="2"/>
  <c r="Y2110" i="2" s="1"/>
  <c r="S2111" i="2"/>
  <c r="Y2111" i="2" s="1"/>
  <c r="S2112" i="2"/>
  <c r="Y2112" i="2" s="1"/>
  <c r="S2113" i="2"/>
  <c r="Y2113" i="2" s="1"/>
  <c r="S2114" i="2"/>
  <c r="Y2114" i="2" s="1"/>
  <c r="S2115" i="2"/>
  <c r="Y2115" i="2" s="1"/>
  <c r="S2116" i="2"/>
  <c r="Y2116" i="2" s="1"/>
  <c r="S2117" i="2"/>
  <c r="Y2117" i="2" s="1"/>
  <c r="S2118" i="2"/>
  <c r="Y2118" i="2" s="1"/>
  <c r="S2119" i="2"/>
  <c r="Y2119" i="2" s="1"/>
  <c r="S2120" i="2"/>
  <c r="Y2120" i="2" s="1"/>
  <c r="S2121" i="2"/>
  <c r="Y2121" i="2" s="1"/>
  <c r="S2122" i="2"/>
  <c r="Y2122" i="2" s="1"/>
  <c r="S2123" i="2"/>
  <c r="Y2123" i="2" s="1"/>
  <c r="S2124" i="2"/>
  <c r="Y2124" i="2" s="1"/>
  <c r="S2125" i="2"/>
  <c r="Y2125" i="2" s="1"/>
  <c r="S2126" i="2"/>
  <c r="Y2126" i="2" s="1"/>
  <c r="S2127" i="2"/>
  <c r="Y2127" i="2" s="1"/>
  <c r="S2128" i="2"/>
  <c r="Y2128" i="2" s="1"/>
  <c r="S2129" i="2"/>
  <c r="Y2129" i="2" s="1"/>
  <c r="S2130" i="2"/>
  <c r="Y2130" i="2" s="1"/>
  <c r="S2131" i="2"/>
  <c r="Y2131" i="2" s="1"/>
  <c r="S2132" i="2"/>
  <c r="Y2132" i="2" s="1"/>
  <c r="S2133" i="2"/>
  <c r="Y2133" i="2" s="1"/>
  <c r="S2134" i="2"/>
  <c r="Y2134" i="2" s="1"/>
  <c r="S2135" i="2"/>
  <c r="Y2135" i="2" s="1"/>
  <c r="S2136" i="2"/>
  <c r="Y2136" i="2" s="1"/>
  <c r="S2137" i="2"/>
  <c r="Y2137" i="2" s="1"/>
  <c r="S2138" i="2"/>
  <c r="Y2138" i="2" s="1"/>
  <c r="S2139" i="2"/>
  <c r="Y2139" i="2" s="1"/>
  <c r="S2140" i="2"/>
  <c r="Y2140" i="2" s="1"/>
  <c r="S2141" i="2"/>
  <c r="Y2141" i="2" s="1"/>
  <c r="S2142" i="2"/>
  <c r="Y2142" i="2" s="1"/>
  <c r="S2143" i="2"/>
  <c r="Y2143" i="2" s="1"/>
  <c r="S2144" i="2"/>
  <c r="Y2144" i="2" s="1"/>
  <c r="S2145" i="2"/>
  <c r="Y2145" i="2" s="1"/>
  <c r="S2146" i="2"/>
  <c r="Y2146" i="2" s="1"/>
  <c r="S2147" i="2"/>
  <c r="Y2147" i="2" s="1"/>
  <c r="S2148" i="2"/>
  <c r="Y2148" i="2" s="1"/>
  <c r="S2149" i="2"/>
  <c r="S2150" i="2"/>
  <c r="Y2150" i="2" s="1"/>
  <c r="S2151" i="2"/>
  <c r="Y2151" i="2" s="1"/>
  <c r="S2152" i="2"/>
  <c r="Y2152" i="2" s="1"/>
  <c r="S2153" i="2"/>
  <c r="Y2153" i="2" s="1"/>
  <c r="S2154" i="2"/>
  <c r="Y2154" i="2" s="1"/>
  <c r="S2155" i="2"/>
  <c r="Y2155" i="2" s="1"/>
  <c r="S2156" i="2"/>
  <c r="Y2156" i="2" s="1"/>
  <c r="S2157" i="2"/>
  <c r="Y2157" i="2" s="1"/>
  <c r="S2158" i="2"/>
  <c r="Y2158" i="2" s="1"/>
  <c r="S2159" i="2"/>
  <c r="Y2159" i="2" s="1"/>
  <c r="S2160" i="2"/>
  <c r="Y2160" i="2" s="1"/>
  <c r="S2161" i="2"/>
  <c r="Y2161" i="2" s="1"/>
  <c r="S2162" i="2"/>
  <c r="Y2162" i="2" s="1"/>
  <c r="S2163" i="2"/>
  <c r="Y2163" i="2" s="1"/>
  <c r="S2164" i="2"/>
  <c r="Y2164" i="2" s="1"/>
  <c r="S2165" i="2"/>
  <c r="Y2165" i="2" s="1"/>
  <c r="S2166" i="2"/>
  <c r="Y2166" i="2" s="1"/>
  <c r="S2167" i="2"/>
  <c r="Y2167" i="2" s="1"/>
  <c r="S2168" i="2"/>
  <c r="Y2168" i="2" s="1"/>
  <c r="S2169" i="2"/>
  <c r="Y2169" i="2" s="1"/>
  <c r="S2170" i="2"/>
  <c r="Y2170" i="2" s="1"/>
  <c r="S2171" i="2"/>
  <c r="Y2171" i="2" s="1"/>
  <c r="S2172" i="2"/>
  <c r="Y2172" i="2" s="1"/>
  <c r="S2173" i="2"/>
  <c r="Y2173" i="2" s="1"/>
  <c r="S2174" i="2"/>
  <c r="Y2174" i="2" s="1"/>
  <c r="S2175" i="2"/>
  <c r="Y2175" i="2" s="1"/>
  <c r="S2176" i="2"/>
  <c r="Y2176" i="2" s="1"/>
  <c r="S2177" i="2"/>
  <c r="Y2177" i="2" s="1"/>
  <c r="S2178" i="2"/>
  <c r="Y2178" i="2" s="1"/>
  <c r="S2179" i="2"/>
  <c r="Y2179" i="2" s="1"/>
  <c r="S2180" i="2"/>
  <c r="Y2180" i="2" s="1"/>
  <c r="S2181" i="2"/>
  <c r="Y2181" i="2" s="1"/>
  <c r="S2182" i="2"/>
  <c r="Y2182" i="2" s="1"/>
  <c r="S2183" i="2"/>
  <c r="Y2183" i="2" s="1"/>
  <c r="S2184" i="2"/>
  <c r="Y2184" i="2" s="1"/>
  <c r="S2185" i="2"/>
  <c r="Y2185" i="2" s="1"/>
  <c r="S2186" i="2"/>
  <c r="Y2186" i="2" s="1"/>
  <c r="S2187" i="2"/>
  <c r="Y2187" i="2" s="1"/>
  <c r="S2188" i="2"/>
  <c r="Y2188" i="2" s="1"/>
  <c r="S2189" i="2"/>
  <c r="Y2189" i="2" s="1"/>
  <c r="S2190" i="2"/>
  <c r="Y2190" i="2" s="1"/>
  <c r="S2191" i="2"/>
  <c r="Y2191" i="2" s="1"/>
  <c r="S2192" i="2"/>
  <c r="Y2192" i="2" s="1"/>
  <c r="S2193" i="2"/>
  <c r="Y2193" i="2" s="1"/>
  <c r="S2194" i="2"/>
  <c r="Y2194" i="2" s="1"/>
  <c r="S2195" i="2"/>
  <c r="Y2195" i="2" s="1"/>
  <c r="S2196" i="2"/>
  <c r="Y2196" i="2" s="1"/>
  <c r="S2197" i="2"/>
  <c r="Y2197" i="2" s="1"/>
  <c r="S2198" i="2"/>
  <c r="Y2198" i="2" s="1"/>
  <c r="S2199" i="2"/>
  <c r="Y2199" i="2" s="1"/>
  <c r="S2200" i="2"/>
  <c r="Y2200" i="2" s="1"/>
  <c r="S2201" i="2"/>
  <c r="Y2201" i="2" s="1"/>
  <c r="S2202" i="2"/>
  <c r="Y2202" i="2" s="1"/>
  <c r="S2203" i="2"/>
  <c r="Y2203" i="2" s="1"/>
  <c r="S2204" i="2"/>
  <c r="Y2204" i="2" s="1"/>
  <c r="S2205" i="2"/>
  <c r="Y2205" i="2" s="1"/>
  <c r="S2206" i="2"/>
  <c r="Y2206" i="2" s="1"/>
  <c r="S2207" i="2"/>
  <c r="Y2207" i="2" s="1"/>
  <c r="Z2207" i="2" s="1"/>
  <c r="S2208" i="2"/>
  <c r="Y2208" i="2" s="1"/>
  <c r="S2209" i="2"/>
  <c r="Y2209" i="2" s="1"/>
  <c r="S2210" i="2"/>
  <c r="Y2210" i="2" s="1"/>
  <c r="S2211" i="2"/>
  <c r="Y2211" i="2" s="1"/>
  <c r="S2212" i="2"/>
  <c r="Y2212" i="2" s="1"/>
  <c r="S2213" i="2"/>
  <c r="Y2213" i="2" s="1"/>
  <c r="S2214" i="2"/>
  <c r="Y2214" i="2" s="1"/>
  <c r="S2215" i="2"/>
  <c r="Y2215" i="2" s="1"/>
  <c r="S2216" i="2"/>
  <c r="Y2216" i="2" s="1"/>
  <c r="S2217" i="2"/>
  <c r="Y2217" i="2" s="1"/>
  <c r="S2218" i="2"/>
  <c r="Y2218" i="2" s="1"/>
  <c r="S2219" i="2"/>
  <c r="Y2219" i="2" s="1"/>
  <c r="S2220" i="2"/>
  <c r="Y2220" i="2" s="1"/>
  <c r="S2221" i="2"/>
  <c r="Y2221" i="2" s="1"/>
  <c r="S2222" i="2"/>
  <c r="Y2222" i="2" s="1"/>
  <c r="S2223" i="2"/>
  <c r="Y2223" i="2" s="1"/>
  <c r="S2224" i="2"/>
  <c r="Y2224" i="2" s="1"/>
  <c r="S2225" i="2"/>
  <c r="Y2225" i="2" s="1"/>
  <c r="S2226" i="2"/>
  <c r="Y2226" i="2" s="1"/>
  <c r="S3" i="2"/>
  <c r="Y3" i="2" s="1"/>
  <c r="U2295" i="2" l="1"/>
  <c r="V2295" i="2"/>
  <c r="U2326" i="2"/>
  <c r="V2326" i="2"/>
  <c r="X2281" i="2"/>
  <c r="AA2281" i="2"/>
  <c r="U2285" i="2"/>
  <c r="V2285" i="2"/>
  <c r="U2273" i="2"/>
  <c r="V2273" i="2"/>
  <c r="U2304" i="2"/>
  <c r="V2304" i="2"/>
  <c r="X2283" i="2"/>
  <c r="AA2283" i="2"/>
  <c r="U2311" i="2"/>
  <c r="V2311" i="2"/>
  <c r="U2298" i="2"/>
  <c r="V2298" i="2"/>
  <c r="U2317" i="2"/>
  <c r="V2317" i="2"/>
  <c r="U2323" i="2"/>
  <c r="V2323" i="2"/>
  <c r="X2279" i="2"/>
  <c r="AA2279" i="2"/>
  <c r="U2315" i="2"/>
  <c r="V2315" i="2"/>
  <c r="U2297" i="2"/>
  <c r="V2297" i="2"/>
  <c r="U2296" i="2"/>
  <c r="V2296" i="2"/>
  <c r="X2301" i="2"/>
  <c r="AA2301" i="2"/>
  <c r="U2300" i="2"/>
  <c r="V2300" i="2"/>
  <c r="U2294" i="2"/>
  <c r="V2294" i="2"/>
  <c r="U2290" i="2"/>
  <c r="V2290" i="2"/>
  <c r="U2316" i="2"/>
  <c r="V2316" i="2"/>
  <c r="U2280" i="2"/>
  <c r="V2280" i="2"/>
  <c r="AA2278" i="2"/>
  <c r="X2278" i="2"/>
  <c r="U2272" i="2"/>
  <c r="V2272" i="2"/>
  <c r="U2289" i="2"/>
  <c r="V2289" i="2"/>
  <c r="X2308" i="2"/>
  <c r="AA2308" i="2"/>
  <c r="AA2322" i="2"/>
  <c r="X2322" i="2"/>
  <c r="U2320" i="2"/>
  <c r="V2320" i="2"/>
  <c r="U2314" i="2"/>
  <c r="V2314" i="2"/>
  <c r="U2332" i="2"/>
  <c r="V2332" i="2"/>
  <c r="U2293" i="2"/>
  <c r="V2293" i="2"/>
  <c r="U2310" i="2"/>
  <c r="V2310" i="2"/>
  <c r="X2307" i="2"/>
  <c r="AA2307" i="2"/>
  <c r="U2321" i="2"/>
  <c r="V2321" i="2"/>
  <c r="X2271" i="2"/>
  <c r="AA2271" i="2"/>
  <c r="U2286" i="2"/>
  <c r="V2286" i="2"/>
  <c r="U2288" i="2"/>
  <c r="V2288" i="2"/>
  <c r="U2287" i="2"/>
  <c r="V2287" i="2"/>
  <c r="U2331" i="2"/>
  <c r="V2331" i="2"/>
  <c r="U2318" i="2"/>
  <c r="V2318" i="2"/>
  <c r="X2309" i="2"/>
  <c r="AA2309" i="2"/>
  <c r="U2328" i="2"/>
  <c r="V2328" i="2"/>
  <c r="U2329" i="2"/>
  <c r="V2329" i="2"/>
  <c r="U2313" i="2"/>
  <c r="V2313" i="2"/>
  <c r="X2275" i="2"/>
  <c r="AA2275" i="2"/>
  <c r="U2292" i="2"/>
  <c r="V2292" i="2"/>
  <c r="X2270" i="2"/>
  <c r="AA2270" i="2"/>
  <c r="U2303" i="2"/>
  <c r="V2303" i="2"/>
  <c r="U2327" i="2"/>
  <c r="V2327" i="2"/>
  <c r="AA2282" i="2"/>
  <c r="X2282" i="2"/>
  <c r="U2299" i="2"/>
  <c r="V2299" i="2"/>
  <c r="U2305" i="2"/>
  <c r="V2305" i="2"/>
  <c r="U2330" i="2"/>
  <c r="V2330" i="2"/>
  <c r="X2277" i="2"/>
  <c r="AA2277" i="2"/>
  <c r="X2276" i="2"/>
  <c r="AA2276" i="2"/>
  <c r="U2312" i="2"/>
  <c r="V2312" i="2"/>
  <c r="U2284" i="2"/>
  <c r="V2284" i="2"/>
  <c r="X2291" i="2"/>
  <c r="AA2291" i="2"/>
  <c r="U2324" i="2"/>
  <c r="V2324" i="2"/>
  <c r="AA2274" i="2"/>
  <c r="X2274" i="2"/>
  <c r="U2269" i="2"/>
  <c r="V2269" i="2"/>
  <c r="U2302" i="2"/>
  <c r="V2302" i="2"/>
  <c r="U2306" i="2"/>
  <c r="V2306" i="2"/>
  <c r="U2319" i="2"/>
  <c r="V2319" i="2"/>
  <c r="X1570" i="2"/>
  <c r="X1826" i="2"/>
  <c r="X1989" i="2"/>
  <c r="X2036" i="2"/>
  <c r="X1972" i="2"/>
  <c r="X1834" i="2"/>
  <c r="X2145" i="2"/>
  <c r="X2081" i="2"/>
  <c r="X1953" i="2"/>
  <c r="X1739" i="2"/>
  <c r="X1992" i="2"/>
  <c r="X1840" i="2"/>
  <c r="X1776" i="2"/>
  <c r="X992" i="2"/>
  <c r="X1306" i="2"/>
  <c r="X1386" i="2"/>
  <c r="X1384" i="2"/>
  <c r="X1272" i="2"/>
  <c r="X897" i="2"/>
  <c r="X1111" i="2"/>
  <c r="X1310" i="2"/>
  <c r="X924" i="2"/>
  <c r="X797" i="2"/>
  <c r="X899" i="2"/>
  <c r="X1521" i="2"/>
  <c r="X1114" i="2"/>
  <c r="X250" i="2"/>
  <c r="X330" i="2"/>
  <c r="X586" i="2"/>
  <c r="X24" i="2"/>
  <c r="X56" i="2"/>
  <c r="X88" i="2"/>
  <c r="X120" i="2"/>
  <c r="X168" i="2"/>
  <c r="X208" i="2"/>
  <c r="X240" i="2"/>
  <c r="X280" i="2"/>
  <c r="X320" i="2"/>
  <c r="X352" i="2"/>
  <c r="X384" i="2"/>
  <c r="X432" i="2"/>
  <c r="X472" i="2"/>
  <c r="X528" i="2"/>
  <c r="X560" i="2"/>
  <c r="X600" i="2"/>
  <c r="X632" i="2"/>
  <c r="X664" i="2"/>
  <c r="X306" i="2"/>
  <c r="X530" i="2"/>
  <c r="X25" i="2"/>
  <c r="X57" i="2"/>
  <c r="X97" i="2"/>
  <c r="X137" i="2"/>
  <c r="X177" i="2"/>
  <c r="X209" i="2"/>
  <c r="X241" i="2"/>
  <c r="X289" i="2"/>
  <c r="X329" i="2"/>
  <c r="X369" i="2"/>
  <c r="X401" i="2"/>
  <c r="X449" i="2"/>
  <c r="X481" i="2"/>
  <c r="X537" i="2"/>
  <c r="X569" i="2"/>
  <c r="X609" i="2"/>
  <c r="X641" i="2"/>
  <c r="X1978" i="2"/>
  <c r="X2208" i="2"/>
  <c r="X1730" i="2"/>
  <c r="X1877" i="2"/>
  <c r="X2130" i="2"/>
  <c r="X1842" i="2"/>
  <c r="X1979" i="2"/>
  <c r="X2106" i="2"/>
  <c r="X2195" i="2"/>
  <c r="X1312" i="2"/>
  <c r="X1981" i="2"/>
  <c r="X1610" i="2"/>
  <c r="X2078" i="2"/>
  <c r="X2034" i="2"/>
  <c r="X1945" i="2"/>
  <c r="X1876" i="2"/>
  <c r="X1803" i="2"/>
  <c r="X1729" i="2"/>
  <c r="X1135" i="2"/>
  <c r="X1774" i="2"/>
  <c r="X1325" i="2"/>
  <c r="X1004" i="2"/>
  <c r="X1399" i="2"/>
  <c r="X784" i="2"/>
  <c r="X1661" i="2"/>
  <c r="X1597" i="2"/>
  <c r="X1018" i="2"/>
  <c r="X746" i="2"/>
  <c r="X1141" i="2"/>
  <c r="X1016" i="2"/>
  <c r="X745" i="2"/>
  <c r="X1571" i="2"/>
  <c r="X1213" i="2"/>
  <c r="X744" i="2"/>
  <c r="X1216" i="2"/>
  <c r="X1143" i="2"/>
  <c r="X853" i="2"/>
  <c r="X1275" i="2"/>
  <c r="X699" i="2"/>
  <c r="X1973" i="2"/>
  <c r="X3" i="2"/>
  <c r="X35" i="2"/>
  <c r="X115" i="2"/>
  <c r="X147" i="2"/>
  <c r="X195" i="2"/>
  <c r="X227" i="2"/>
  <c r="X259" i="2"/>
  <c r="X299" i="2"/>
  <c r="X331" i="2"/>
  <c r="X379" i="2"/>
  <c r="X427" i="2"/>
  <c r="X467" i="2"/>
  <c r="X507" i="2"/>
  <c r="X555" i="2"/>
  <c r="X587" i="2"/>
  <c r="X627" i="2"/>
  <c r="X659" i="2"/>
  <c r="X626" i="2"/>
  <c r="X44" i="2"/>
  <c r="X100" i="2"/>
  <c r="X140" i="2"/>
  <c r="X172" i="2"/>
  <c r="X212" i="2"/>
  <c r="X268" i="2"/>
  <c r="X300" i="2"/>
  <c r="X340" i="2"/>
  <c r="X380" i="2"/>
  <c r="X420" i="2"/>
  <c r="X452" i="2"/>
  <c r="X492" i="2"/>
  <c r="X548" i="2"/>
  <c r="X580" i="2"/>
  <c r="X620" i="2"/>
  <c r="X652" i="2"/>
  <c r="X670" i="2"/>
  <c r="X666" i="2"/>
  <c r="X45" i="2"/>
  <c r="X101" i="2"/>
  <c r="X141" i="2"/>
  <c r="X173" i="2"/>
  <c r="X205" i="2"/>
  <c r="X237" i="2"/>
  <c r="X285" i="2"/>
  <c r="X317" i="2"/>
  <c r="X357" i="2"/>
  <c r="X389" i="2"/>
  <c r="X429" i="2"/>
  <c r="X461" i="2"/>
  <c r="X509" i="2"/>
  <c r="X549" i="2"/>
  <c r="X581" i="2"/>
  <c r="X621" i="2"/>
  <c r="X653" i="2"/>
  <c r="X574" i="2"/>
  <c r="X654" i="2"/>
  <c r="X6" i="2"/>
  <c r="X46" i="2"/>
  <c r="X78" i="2"/>
  <c r="X118" i="2"/>
  <c r="X158" i="2"/>
  <c r="X198" i="2"/>
  <c r="X246" i="2"/>
  <c r="X278" i="2"/>
  <c r="X310" i="2"/>
  <c r="X358" i="2"/>
  <c r="X390" i="2"/>
  <c r="X430" i="2"/>
  <c r="X478" i="2"/>
  <c r="X526" i="2"/>
  <c r="X566" i="2"/>
  <c r="X638" i="2"/>
  <c r="X618" i="2"/>
  <c r="X31" i="2"/>
  <c r="X63" i="2"/>
  <c r="X111" i="2"/>
  <c r="X143" i="2"/>
  <c r="X175" i="2"/>
  <c r="X231" i="2"/>
  <c r="X287" i="2"/>
  <c r="X327" i="2"/>
  <c r="X375" i="2"/>
  <c r="X407" i="2"/>
  <c r="X439" i="2"/>
  <c r="X495" i="2"/>
  <c r="X543" i="2"/>
  <c r="X575" i="2"/>
  <c r="X623" i="2"/>
  <c r="X655" i="2"/>
  <c r="X234" i="2"/>
  <c r="X354" i="2"/>
  <c r="X578" i="2"/>
  <c r="X26" i="2"/>
  <c r="X58" i="2"/>
  <c r="X106" i="2"/>
  <c r="X138" i="2"/>
  <c r="X194" i="2"/>
  <c r="X226" i="2"/>
  <c r="X570" i="2"/>
  <c r="X1841" i="2"/>
  <c r="X1593" i="2"/>
  <c r="X1014" i="2"/>
  <c r="X1777" i="2"/>
  <c r="X1889" i="2"/>
  <c r="X2001" i="2"/>
  <c r="X1094" i="2"/>
  <c r="X737" i="2"/>
  <c r="X2087" i="2"/>
  <c r="X1477" i="2"/>
  <c r="X1204" i="2"/>
  <c r="X1888" i="2"/>
  <c r="X1568" i="2"/>
  <c r="X1422" i="2"/>
  <c r="X1206" i="2"/>
  <c r="X1607" i="2"/>
  <c r="X1389" i="2"/>
  <c r="X1245" i="2"/>
  <c r="X1314" i="2"/>
  <c r="X810" i="2"/>
  <c r="X673" i="2"/>
  <c r="X990" i="2"/>
  <c r="X818" i="2"/>
  <c r="X734" i="2"/>
  <c r="X1218" i="2"/>
  <c r="X817" i="2"/>
  <c r="X1353" i="2"/>
  <c r="X1207" i="2"/>
  <c r="X1203" i="2"/>
  <c r="X1139" i="2"/>
  <c r="X1011" i="2"/>
  <c r="X819" i="2"/>
  <c r="X1833" i="2"/>
  <c r="X1594" i="2"/>
  <c r="X266" i="2"/>
  <c r="X394" i="2"/>
  <c r="X650" i="2"/>
  <c r="X32" i="2"/>
  <c r="X64" i="2"/>
  <c r="X96" i="2"/>
  <c r="X144" i="2"/>
  <c r="X176" i="2"/>
  <c r="X216" i="2"/>
  <c r="X248" i="2"/>
  <c r="X288" i="2"/>
  <c r="X328" i="2"/>
  <c r="X360" i="2"/>
  <c r="X408" i="2"/>
  <c r="X448" i="2"/>
  <c r="X480" i="2"/>
  <c r="X536" i="2"/>
  <c r="X568" i="2"/>
  <c r="X608" i="2"/>
  <c r="X640" i="2"/>
  <c r="X672" i="2"/>
  <c r="X338" i="2"/>
  <c r="X658" i="2"/>
  <c r="X33" i="2"/>
  <c r="X65" i="2"/>
  <c r="X105" i="2"/>
  <c r="X145" i="2"/>
  <c r="X185" i="2"/>
  <c r="X217" i="2"/>
  <c r="X249" i="2"/>
  <c r="X297" i="2"/>
  <c r="X337" i="2"/>
  <c r="X377" i="2"/>
  <c r="X417" i="2"/>
  <c r="X457" i="2"/>
  <c r="X497" i="2"/>
  <c r="X545" i="2"/>
  <c r="X577" i="2"/>
  <c r="X617" i="2"/>
  <c r="X649" i="2"/>
  <c r="X1767" i="2"/>
  <c r="X2042" i="2"/>
  <c r="X1731" i="2"/>
  <c r="X1674" i="2"/>
  <c r="X2202" i="2"/>
  <c r="X1102" i="2"/>
  <c r="X1938" i="2"/>
  <c r="X2076" i="2"/>
  <c r="X1879" i="2"/>
  <c r="X1150" i="2"/>
  <c r="X800" i="2"/>
  <c r="X1858" i="2"/>
  <c r="X1569" i="2"/>
  <c r="X688" i="2"/>
  <c r="X1646" i="2"/>
  <c r="X2079" i="2"/>
  <c r="X2015" i="2"/>
  <c r="X1883" i="2"/>
  <c r="X816" i="2"/>
  <c r="X1193" i="2"/>
  <c r="X1113" i="2"/>
  <c r="X713" i="2"/>
  <c r="X1112" i="2"/>
  <c r="X983" i="2"/>
  <c r="X710" i="2"/>
  <c r="X1184" i="2"/>
  <c r="X1137" i="2"/>
  <c r="X808" i="2"/>
  <c r="X1355" i="2"/>
  <c r="X1136" i="2"/>
  <c r="X708" i="2"/>
  <c r="X901" i="2"/>
  <c r="X709" i="2"/>
  <c r="X811" i="2"/>
  <c r="X747" i="2"/>
  <c r="X683" i="2"/>
  <c r="X1987" i="2"/>
  <c r="X11" i="2"/>
  <c r="X59" i="2"/>
  <c r="X123" i="2"/>
  <c r="X155" i="2"/>
  <c r="X203" i="2"/>
  <c r="X235" i="2"/>
  <c r="X267" i="2"/>
  <c r="X307" i="2"/>
  <c r="X347" i="2"/>
  <c r="X387" i="2"/>
  <c r="X443" i="2"/>
  <c r="X475" i="2"/>
  <c r="X531" i="2"/>
  <c r="X563" i="2"/>
  <c r="X595" i="2"/>
  <c r="X635" i="2"/>
  <c r="X667" i="2"/>
  <c r="X20" i="2"/>
  <c r="X60" i="2"/>
  <c r="X116" i="2"/>
  <c r="X148" i="2"/>
  <c r="X180" i="2"/>
  <c r="X220" i="2"/>
  <c r="X276" i="2"/>
  <c r="X308" i="2"/>
  <c r="X348" i="2"/>
  <c r="X388" i="2"/>
  <c r="X428" i="2"/>
  <c r="X460" i="2"/>
  <c r="X508" i="2"/>
  <c r="X556" i="2"/>
  <c r="X588" i="2"/>
  <c r="X628" i="2"/>
  <c r="X660" i="2"/>
  <c r="X474" i="2"/>
  <c r="X5" i="2"/>
  <c r="X61" i="2"/>
  <c r="X109" i="2"/>
  <c r="X149" i="2"/>
  <c r="X181" i="2"/>
  <c r="X213" i="2"/>
  <c r="X245" i="2"/>
  <c r="X293" i="2"/>
  <c r="X325" i="2"/>
  <c r="X365" i="2"/>
  <c r="X397" i="2"/>
  <c r="X437" i="2"/>
  <c r="X477" i="2"/>
  <c r="X525" i="2"/>
  <c r="X557" i="2"/>
  <c r="X589" i="2"/>
  <c r="X629" i="2"/>
  <c r="X661" i="2"/>
  <c r="X590" i="2"/>
  <c r="X490" i="2"/>
  <c r="X14" i="2"/>
  <c r="X54" i="2"/>
  <c r="X94" i="2"/>
  <c r="X126" i="2"/>
  <c r="X166" i="2"/>
  <c r="X206" i="2"/>
  <c r="X254" i="2"/>
  <c r="X286" i="2"/>
  <c r="X318" i="2"/>
  <c r="X366" i="2"/>
  <c r="X398" i="2"/>
  <c r="X438" i="2"/>
  <c r="X486" i="2"/>
  <c r="X534" i="2"/>
  <c r="X582" i="2"/>
  <c r="X662" i="2"/>
  <c r="X7" i="2"/>
  <c r="X39" i="2"/>
  <c r="X79" i="2"/>
  <c r="X119" i="2"/>
  <c r="X151" i="2"/>
  <c r="X183" i="2"/>
  <c r="X239" i="2"/>
  <c r="X295" i="2"/>
  <c r="X343" i="2"/>
  <c r="X383" i="2"/>
  <c r="X415" i="2"/>
  <c r="X455" i="2"/>
  <c r="X511" i="2"/>
  <c r="X551" i="2"/>
  <c r="X591" i="2"/>
  <c r="X631" i="2"/>
  <c r="X663" i="2"/>
  <c r="X258" i="2"/>
  <c r="X386" i="2"/>
  <c r="X642" i="2"/>
  <c r="X34" i="2"/>
  <c r="X66" i="2"/>
  <c r="X114" i="2"/>
  <c r="X146" i="2"/>
  <c r="X202" i="2"/>
  <c r="X378" i="2"/>
  <c r="X634" i="2"/>
  <c r="X895" i="2"/>
  <c r="X1387" i="2"/>
  <c r="X2082" i="2"/>
  <c r="X2196" i="2"/>
  <c r="X1108" i="2"/>
  <c r="X1985" i="2"/>
  <c r="X1775" i="2"/>
  <c r="X1327" i="2"/>
  <c r="X1012" i="2"/>
  <c r="X1478" i="2"/>
  <c r="X1208" i="2"/>
  <c r="X1943" i="2"/>
  <c r="X1596" i="2"/>
  <c r="X922" i="2"/>
  <c r="X788" i="2"/>
  <c r="X1453" i="2"/>
  <c r="X1006" i="2"/>
  <c r="X870" i="2"/>
  <c r="X735" i="2"/>
  <c r="X1215" i="2"/>
  <c r="X1214" i="2"/>
  <c r="X1675" i="2"/>
  <c r="X1611" i="2"/>
  <c r="X1479" i="2"/>
  <c r="X1476" i="2"/>
  <c r="X1274" i="2"/>
  <c r="X798" i="2"/>
  <c r="X712" i="2"/>
  <c r="X1273" i="2"/>
  <c r="X711" i="2"/>
  <c r="X697" i="2"/>
  <c r="X957" i="2"/>
  <c r="X1315" i="2"/>
  <c r="X1251" i="2"/>
  <c r="X675" i="2"/>
  <c r="X2003" i="2"/>
  <c r="X2197" i="2"/>
  <c r="X2101" i="2"/>
  <c r="X290" i="2"/>
  <c r="X426" i="2"/>
  <c r="X8" i="2"/>
  <c r="X40" i="2"/>
  <c r="X72" i="2"/>
  <c r="X104" i="2"/>
  <c r="X152" i="2"/>
  <c r="X184" i="2"/>
  <c r="X224" i="2"/>
  <c r="X256" i="2"/>
  <c r="X296" i="2"/>
  <c r="X336" i="2"/>
  <c r="X368" i="2"/>
  <c r="X416" i="2"/>
  <c r="X456" i="2"/>
  <c r="X488" i="2"/>
  <c r="X544" i="2"/>
  <c r="X576" i="2"/>
  <c r="X616" i="2"/>
  <c r="X648" i="2"/>
  <c r="X242" i="2"/>
  <c r="X370" i="2"/>
  <c r="X9" i="2"/>
  <c r="X41" i="2"/>
  <c r="X73" i="2"/>
  <c r="X113" i="2"/>
  <c r="X153" i="2"/>
  <c r="X193" i="2"/>
  <c r="X225" i="2"/>
  <c r="X257" i="2"/>
  <c r="X305" i="2"/>
  <c r="X353" i="2"/>
  <c r="X385" i="2"/>
  <c r="X425" i="2"/>
  <c r="X465" i="2"/>
  <c r="X505" i="2"/>
  <c r="X553" i="2"/>
  <c r="X585" i="2"/>
  <c r="X625" i="2"/>
  <c r="X657" i="2"/>
  <c r="X1138" i="2"/>
  <c r="X1769" i="2"/>
  <c r="X2005" i="2"/>
  <c r="X1771" i="2"/>
  <c r="X809" i="2"/>
  <c r="X1882" i="2"/>
  <c r="X2014" i="2"/>
  <c r="X2060" i="2"/>
  <c r="X2169" i="2"/>
  <c r="X1977" i="2"/>
  <c r="X1913" i="2"/>
  <c r="X1839" i="2"/>
  <c r="X2080" i="2"/>
  <c r="X2016" i="2"/>
  <c r="X1608" i="2"/>
  <c r="X906" i="2"/>
  <c r="X1647" i="2"/>
  <c r="X991" i="2"/>
  <c r="X854" i="2"/>
  <c r="X1318" i="2"/>
  <c r="X1202" i="2"/>
  <c r="X678" i="2"/>
  <c r="X674" i="2"/>
  <c r="X1383" i="2"/>
  <c r="X896" i="2"/>
  <c r="X759" i="2"/>
  <c r="X1468" i="2"/>
  <c r="X786" i="2"/>
  <c r="X871" i="2"/>
  <c r="X785" i="2"/>
  <c r="X700" i="2"/>
  <c r="X1326" i="2"/>
  <c r="X1106" i="2"/>
  <c r="X1013" i="2"/>
  <c r="X1307" i="2"/>
  <c r="X1115" i="2"/>
  <c r="X1051" i="2"/>
  <c r="X923" i="2"/>
  <c r="X1887" i="2"/>
  <c r="X1354" i="2"/>
  <c r="X1990" i="2"/>
  <c r="X2207" i="2"/>
  <c r="X19" i="2"/>
  <c r="X91" i="2"/>
  <c r="X131" i="2"/>
  <c r="X163" i="2"/>
  <c r="X211" i="2"/>
  <c r="X243" i="2"/>
  <c r="X283" i="2"/>
  <c r="X315" i="2"/>
  <c r="X355" i="2"/>
  <c r="X411" i="2"/>
  <c r="X451" i="2"/>
  <c r="X483" i="2"/>
  <c r="X539" i="2"/>
  <c r="X571" i="2"/>
  <c r="X603" i="2"/>
  <c r="X643" i="2"/>
  <c r="X498" i="2"/>
  <c r="X28" i="2"/>
  <c r="X68" i="2"/>
  <c r="X124" i="2"/>
  <c r="X156" i="2"/>
  <c r="X196" i="2"/>
  <c r="X228" i="2"/>
  <c r="X284" i="2"/>
  <c r="X316" i="2"/>
  <c r="X356" i="2"/>
  <c r="X396" i="2"/>
  <c r="X436" i="2"/>
  <c r="X476" i="2"/>
  <c r="X532" i="2"/>
  <c r="X564" i="2"/>
  <c r="X596" i="2"/>
  <c r="X636" i="2"/>
  <c r="X668" i="2"/>
  <c r="X546" i="2"/>
  <c r="X21" i="2"/>
  <c r="X69" i="2"/>
  <c r="X117" i="2"/>
  <c r="X157" i="2"/>
  <c r="X189" i="2"/>
  <c r="X221" i="2"/>
  <c r="X269" i="2"/>
  <c r="X301" i="2"/>
  <c r="X341" i="2"/>
  <c r="X373" i="2"/>
  <c r="X413" i="2"/>
  <c r="X445" i="2"/>
  <c r="X485" i="2"/>
  <c r="X533" i="2"/>
  <c r="X565" i="2"/>
  <c r="X597" i="2"/>
  <c r="X637" i="2"/>
  <c r="X669" i="2"/>
  <c r="X606" i="2"/>
  <c r="X538" i="2"/>
  <c r="X22" i="2"/>
  <c r="X62" i="2"/>
  <c r="X102" i="2"/>
  <c r="X142" i="2"/>
  <c r="X174" i="2"/>
  <c r="X230" i="2"/>
  <c r="X262" i="2"/>
  <c r="X294" i="2"/>
  <c r="X326" i="2"/>
  <c r="X374" i="2"/>
  <c r="X414" i="2"/>
  <c r="X446" i="2"/>
  <c r="X494" i="2"/>
  <c r="X542" i="2"/>
  <c r="X598" i="2"/>
  <c r="X482" i="2"/>
  <c r="X15" i="2"/>
  <c r="X47" i="2"/>
  <c r="X87" i="2"/>
  <c r="X127" i="2"/>
  <c r="X159" i="2"/>
  <c r="X199" i="2"/>
  <c r="X255" i="2"/>
  <c r="X311" i="2"/>
  <c r="X351" i="2"/>
  <c r="X391" i="2"/>
  <c r="X423" i="2"/>
  <c r="X479" i="2"/>
  <c r="X527" i="2"/>
  <c r="X559" i="2"/>
  <c r="X599" i="2"/>
  <c r="X639" i="2"/>
  <c r="X671" i="2"/>
  <c r="X298" i="2"/>
  <c r="X418" i="2"/>
  <c r="X10" i="2"/>
  <c r="X42" i="2"/>
  <c r="X90" i="2"/>
  <c r="X122" i="2"/>
  <c r="X154" i="2"/>
  <c r="X210" i="2"/>
  <c r="X442" i="2"/>
  <c r="X1804" i="2"/>
  <c r="X2176" i="2"/>
  <c r="X1217" i="2"/>
  <c r="X1572" i="2"/>
  <c r="X2059" i="2"/>
  <c r="X2168" i="2"/>
  <c r="X902" i="2"/>
  <c r="X1986" i="2"/>
  <c r="X2203" i="2"/>
  <c r="X1988" i="2"/>
  <c r="X1903" i="2"/>
  <c r="X1649" i="2"/>
  <c r="X1252" i="2"/>
  <c r="X1875" i="2"/>
  <c r="X1802" i="2"/>
  <c r="X1423" i="2"/>
  <c r="X1991" i="2"/>
  <c r="X681" i="2"/>
  <c r="X1149" i="2"/>
  <c r="X1103" i="2"/>
  <c r="X698" i="2"/>
  <c r="X799" i="2"/>
  <c r="X1595" i="2"/>
  <c r="X1015" i="2"/>
  <c r="X1329" i="2"/>
  <c r="X1183" i="2"/>
  <c r="X690" i="2"/>
  <c r="X1328" i="2"/>
  <c r="X1182" i="2"/>
  <c r="X1109" i="2"/>
  <c r="X689" i="2"/>
  <c r="X1385" i="2"/>
  <c r="X1017" i="2"/>
  <c r="X847" i="2"/>
  <c r="X676" i="2"/>
  <c r="X1005" i="2"/>
  <c r="X749" i="2"/>
  <c r="X1107" i="2"/>
  <c r="X787" i="2"/>
  <c r="X2035" i="2"/>
  <c r="X2006" i="2"/>
  <c r="X2174" i="2"/>
  <c r="X748" i="2"/>
  <c r="X314" i="2"/>
  <c r="X458" i="2"/>
  <c r="X16" i="2"/>
  <c r="X48" i="2"/>
  <c r="X80" i="2"/>
  <c r="X112" i="2"/>
  <c r="X160" i="2"/>
  <c r="X200" i="2"/>
  <c r="X232" i="2"/>
  <c r="X264" i="2"/>
  <c r="X304" i="2"/>
  <c r="X344" i="2"/>
  <c r="X376" i="2"/>
  <c r="X424" i="2"/>
  <c r="X464" i="2"/>
  <c r="X496" i="2"/>
  <c r="X552" i="2"/>
  <c r="X592" i="2"/>
  <c r="X624" i="2"/>
  <c r="X656" i="2"/>
  <c r="X282" i="2"/>
  <c r="X466" i="2"/>
  <c r="X17" i="2"/>
  <c r="X49" i="2"/>
  <c r="X89" i="2"/>
  <c r="X129" i="2"/>
  <c r="X169" i="2"/>
  <c r="X201" i="2"/>
  <c r="X233" i="2"/>
  <c r="X281" i="2"/>
  <c r="X321" i="2"/>
  <c r="X361" i="2"/>
  <c r="X393" i="2"/>
  <c r="X433" i="2"/>
  <c r="X473" i="2"/>
  <c r="X529" i="2"/>
  <c r="X561" i="2"/>
  <c r="X601" i="2"/>
  <c r="X633" i="2"/>
  <c r="X665" i="2"/>
  <c r="X1144" i="2"/>
  <c r="X1805" i="2"/>
  <c r="X2075" i="2"/>
  <c r="X1151" i="2"/>
  <c r="X1609" i="2"/>
  <c r="X2077" i="2"/>
  <c r="X993" i="2"/>
  <c r="X738" i="2"/>
  <c r="X1980" i="2"/>
  <c r="X1843" i="2"/>
  <c r="X1770" i="2"/>
  <c r="X1537" i="2"/>
  <c r="X1305" i="2"/>
  <c r="X1483" i="2"/>
  <c r="X1212" i="2"/>
  <c r="X1793" i="2"/>
  <c r="X1773" i="2"/>
  <c r="X1250" i="2"/>
  <c r="X736" i="2"/>
  <c r="X1421" i="2"/>
  <c r="X1322" i="2"/>
  <c r="X1205" i="2"/>
  <c r="X682" i="2"/>
  <c r="X1482" i="2"/>
  <c r="X1587" i="2"/>
  <c r="X1388" i="2"/>
  <c r="X680" i="2"/>
  <c r="X679" i="2"/>
  <c r="X1007" i="2"/>
  <c r="X1061" i="2"/>
  <c r="X677" i="2"/>
  <c r="X843" i="2"/>
  <c r="X2051" i="2"/>
  <c r="X27" i="2"/>
  <c r="X99" i="2"/>
  <c r="X139" i="2"/>
  <c r="X179" i="2"/>
  <c r="X219" i="2"/>
  <c r="X251" i="2"/>
  <c r="X291" i="2"/>
  <c r="X323" i="2"/>
  <c r="X371" i="2"/>
  <c r="X419" i="2"/>
  <c r="X459" i="2"/>
  <c r="X491" i="2"/>
  <c r="X547" i="2"/>
  <c r="X579" i="2"/>
  <c r="X619" i="2"/>
  <c r="X651" i="2"/>
  <c r="X562" i="2"/>
  <c r="X36" i="2"/>
  <c r="X92" i="2"/>
  <c r="X132" i="2"/>
  <c r="X164" i="2"/>
  <c r="X204" i="2"/>
  <c r="X236" i="2"/>
  <c r="X292" i="2"/>
  <c r="X324" i="2"/>
  <c r="X372" i="2"/>
  <c r="X412" i="2"/>
  <c r="X444" i="2"/>
  <c r="X484" i="2"/>
  <c r="X540" i="2"/>
  <c r="X572" i="2"/>
  <c r="X604" i="2"/>
  <c r="X644" i="2"/>
  <c r="X646" i="2"/>
  <c r="X602" i="2"/>
  <c r="X29" i="2"/>
  <c r="X93" i="2"/>
  <c r="X133" i="2"/>
  <c r="X165" i="2"/>
  <c r="X197" i="2"/>
  <c r="X229" i="2"/>
  <c r="X277" i="2"/>
  <c r="X309" i="2"/>
  <c r="X349" i="2"/>
  <c r="X381" i="2"/>
  <c r="X421" i="2"/>
  <c r="X453" i="2"/>
  <c r="X493" i="2"/>
  <c r="X541" i="2"/>
  <c r="X573" i="2"/>
  <c r="X605" i="2"/>
  <c r="X645" i="2"/>
  <c r="X558" i="2"/>
  <c r="X630" i="2"/>
  <c r="X610" i="2"/>
  <c r="X30" i="2"/>
  <c r="X70" i="2"/>
  <c r="X110" i="2"/>
  <c r="X150" i="2"/>
  <c r="X182" i="2"/>
  <c r="X238" i="2"/>
  <c r="X270" i="2"/>
  <c r="X302" i="2"/>
  <c r="X350" i="2"/>
  <c r="X382" i="2"/>
  <c r="X422" i="2"/>
  <c r="X454" i="2"/>
  <c r="X510" i="2"/>
  <c r="X550" i="2"/>
  <c r="X622" i="2"/>
  <c r="X554" i="2"/>
  <c r="X23" i="2"/>
  <c r="X55" i="2"/>
  <c r="X95" i="2"/>
  <c r="X135" i="2"/>
  <c r="X167" i="2"/>
  <c r="X207" i="2"/>
  <c r="X263" i="2"/>
  <c r="X319" i="2"/>
  <c r="X359" i="2"/>
  <c r="X399" i="2"/>
  <c r="X431" i="2"/>
  <c r="X487" i="2"/>
  <c r="X535" i="2"/>
  <c r="X567" i="2"/>
  <c r="X607" i="2"/>
  <c r="X647" i="2"/>
  <c r="X322" i="2"/>
  <c r="X450" i="2"/>
  <c r="X18" i="2"/>
  <c r="X50" i="2"/>
  <c r="X98" i="2"/>
  <c r="X130" i="2"/>
  <c r="X170" i="2"/>
  <c r="X218" i="2"/>
  <c r="X506" i="2"/>
  <c r="U1434" i="2"/>
  <c r="AA1434" i="2" s="1"/>
  <c r="V1434" i="2"/>
  <c r="U1062" i="2"/>
  <c r="AA1062" i="2" s="1"/>
  <c r="V1062" i="2"/>
  <c r="U1786" i="2"/>
  <c r="AA1786" i="2" s="1"/>
  <c r="V1786" i="2"/>
  <c r="U1930" i="2"/>
  <c r="AA1930" i="2" s="1"/>
  <c r="V1930" i="2"/>
  <c r="U2058" i="2"/>
  <c r="AA2058" i="2" s="1"/>
  <c r="V2058" i="2"/>
  <c r="U2166" i="2"/>
  <c r="AA2166" i="2" s="1"/>
  <c r="V2166" i="2"/>
  <c r="U886" i="2"/>
  <c r="AA886" i="2" s="1"/>
  <c r="V886" i="2"/>
  <c r="U1488" i="2"/>
  <c r="AA1488" i="2" s="1"/>
  <c r="V1488" i="2"/>
  <c r="U1750" i="2"/>
  <c r="AA1750" i="2" s="1"/>
  <c r="V1750" i="2"/>
  <c r="U1897" i="2"/>
  <c r="AA1897" i="2" s="1"/>
  <c r="V1897" i="2"/>
  <c r="U2027" i="2"/>
  <c r="AA2027" i="2" s="1"/>
  <c r="V2027" i="2"/>
  <c r="U2143" i="2"/>
  <c r="AA2143" i="2" s="1"/>
  <c r="V2143" i="2"/>
  <c r="U1194" i="2"/>
  <c r="AA1194" i="2" s="1"/>
  <c r="V1194" i="2"/>
  <c r="U1957" i="2"/>
  <c r="AA1957" i="2" s="1"/>
  <c r="V1957" i="2"/>
  <c r="U1496" i="2"/>
  <c r="AA1496" i="2" s="1"/>
  <c r="V1496" i="2"/>
  <c r="U1753" i="2"/>
  <c r="AA1753" i="2" s="1"/>
  <c r="V1753" i="2"/>
  <c r="U1899" i="2"/>
  <c r="AA1899" i="2" s="1"/>
  <c r="V1899" i="2"/>
  <c r="U2029" i="2"/>
  <c r="AA2029" i="2" s="1"/>
  <c r="V2029" i="2"/>
  <c r="U2146" i="2"/>
  <c r="AA2146" i="2" s="1"/>
  <c r="V2146" i="2"/>
  <c r="U720" i="2"/>
  <c r="AA720" i="2" s="1"/>
  <c r="V720" i="2"/>
  <c r="U1706" i="2"/>
  <c r="AA1706" i="2" s="1"/>
  <c r="V1706" i="2"/>
  <c r="U1863" i="2"/>
  <c r="AA1863" i="2" s="1"/>
  <c r="V1863" i="2"/>
  <c r="U1998" i="2"/>
  <c r="AA1998" i="2" s="1"/>
  <c r="V1998" i="2"/>
  <c r="U2122" i="2"/>
  <c r="AA2122" i="2" s="1"/>
  <c r="V2122" i="2"/>
  <c r="U2213" i="2"/>
  <c r="AA2213" i="2" s="1"/>
  <c r="V2213" i="2"/>
  <c r="U1780" i="2"/>
  <c r="AA1780" i="2" s="1"/>
  <c r="V1780" i="2"/>
  <c r="U2151" i="2"/>
  <c r="AA2151" i="2" s="1"/>
  <c r="V2151" i="2"/>
  <c r="U1178" i="2"/>
  <c r="AA1178" i="2" s="1"/>
  <c r="V1178" i="2"/>
  <c r="U1618" i="2"/>
  <c r="AA1618" i="2" s="1"/>
  <c r="V1618" i="2"/>
  <c r="U1813" i="2"/>
  <c r="AA1813" i="2" s="1"/>
  <c r="V1813" i="2"/>
  <c r="U1954" i="2"/>
  <c r="AA1954" i="2" s="1"/>
  <c r="V1954" i="2"/>
  <c r="U2182" i="2"/>
  <c r="AA2182" i="2" s="1"/>
  <c r="V2182" i="2"/>
  <c r="U2132" i="2"/>
  <c r="AA2132" i="2" s="1"/>
  <c r="V2132" i="2"/>
  <c r="U2068" i="2"/>
  <c r="AA2068" i="2" s="1"/>
  <c r="V2068" i="2"/>
  <c r="U2004" i="2"/>
  <c r="AA2004" i="2" s="1"/>
  <c r="V2004" i="2"/>
  <c r="U1940" i="2"/>
  <c r="AA1940" i="2" s="1"/>
  <c r="V1940" i="2"/>
  <c r="U1870" i="2"/>
  <c r="AA1870" i="2" s="1"/>
  <c r="V1870" i="2"/>
  <c r="U1797" i="2"/>
  <c r="AA1797" i="2" s="1"/>
  <c r="V1797" i="2"/>
  <c r="U1718" i="2"/>
  <c r="AA1718" i="2" s="1"/>
  <c r="V1718" i="2"/>
  <c r="U1590" i="2"/>
  <c r="AA1590" i="2" s="1"/>
  <c r="V1590" i="2"/>
  <c r="U1408" i="2"/>
  <c r="AA1408" i="2" s="1"/>
  <c r="V1408" i="2"/>
  <c r="U756" i="2"/>
  <c r="AA756" i="2" s="1"/>
  <c r="V756" i="2"/>
  <c r="U2177" i="2"/>
  <c r="AA2177" i="2" s="1"/>
  <c r="V2177" i="2"/>
  <c r="U2113" i="2"/>
  <c r="AA2113" i="2" s="1"/>
  <c r="V2113" i="2"/>
  <c r="U2049" i="2"/>
  <c r="AA2049" i="2" s="1"/>
  <c r="V2049" i="2"/>
  <c r="U1921" i="2"/>
  <c r="AA1921" i="2" s="1"/>
  <c r="V1921" i="2"/>
  <c r="U1849" i="2"/>
  <c r="AA1849" i="2" s="1"/>
  <c r="V1849" i="2"/>
  <c r="U1681" i="2"/>
  <c r="AA1681" i="2" s="1"/>
  <c r="V1681" i="2"/>
  <c r="U1550" i="2"/>
  <c r="AA1550" i="2" s="1"/>
  <c r="V1550" i="2"/>
  <c r="U2152" i="2"/>
  <c r="AA2152" i="2" s="1"/>
  <c r="V2152" i="2"/>
  <c r="U2088" i="2"/>
  <c r="AA2088" i="2" s="1"/>
  <c r="V2088" i="2"/>
  <c r="U2024" i="2"/>
  <c r="AA2024" i="2" s="1"/>
  <c r="V2024" i="2"/>
  <c r="U1960" i="2"/>
  <c r="AA1960" i="2" s="1"/>
  <c r="V1960" i="2"/>
  <c r="U1893" i="2"/>
  <c r="AA1893" i="2" s="1"/>
  <c r="V1893" i="2"/>
  <c r="U1820" i="2"/>
  <c r="AA1820" i="2" s="1"/>
  <c r="V1820" i="2"/>
  <c r="U1747" i="2"/>
  <c r="AA1747" i="2" s="1"/>
  <c r="V1747" i="2"/>
  <c r="U1630" i="2"/>
  <c r="AA1630" i="2" s="1"/>
  <c r="V1630" i="2"/>
  <c r="U866" i="2"/>
  <c r="AA866" i="2" s="1"/>
  <c r="V866" i="2"/>
  <c r="U2071" i="2"/>
  <c r="AA2071" i="2" s="1"/>
  <c r="V2071" i="2"/>
  <c r="U2007" i="2"/>
  <c r="AA2007" i="2" s="1"/>
  <c r="V2007" i="2"/>
  <c r="U1874" i="2"/>
  <c r="AA1874" i="2" s="1"/>
  <c r="V1874" i="2"/>
  <c r="U1801" i="2"/>
  <c r="AA1801" i="2" s="1"/>
  <c r="V1801" i="2"/>
  <c r="U1724" i="2"/>
  <c r="AA1724" i="2" s="1"/>
  <c r="V1724" i="2"/>
  <c r="U1419" i="2"/>
  <c r="AA1419" i="2" s="1"/>
  <c r="V1419" i="2"/>
  <c r="U1122" i="2"/>
  <c r="AA1122" i="2" s="1"/>
  <c r="V1122" i="2"/>
  <c r="U770" i="2"/>
  <c r="AA770" i="2" s="1"/>
  <c r="V770" i="2"/>
  <c r="U1872" i="2"/>
  <c r="AA1872" i="2" s="1"/>
  <c r="V1872" i="2"/>
  <c r="U1808" i="2"/>
  <c r="AA1808" i="2" s="1"/>
  <c r="V1808" i="2"/>
  <c r="U1744" i="2"/>
  <c r="AA1744" i="2" s="1"/>
  <c r="V1744" i="2"/>
  <c r="U1680" i="2"/>
  <c r="AA1680" i="2" s="1"/>
  <c r="V1680" i="2"/>
  <c r="U1616" i="2"/>
  <c r="AA1616" i="2" s="1"/>
  <c r="V1616" i="2"/>
  <c r="U1552" i="2"/>
  <c r="AA1552" i="2" s="1"/>
  <c r="V1552" i="2"/>
  <c r="U1486" i="2"/>
  <c r="AA1486" i="2" s="1"/>
  <c r="V1486" i="2"/>
  <c r="U1400" i="2"/>
  <c r="AA1400" i="2" s="1"/>
  <c r="V1400" i="2"/>
  <c r="U1295" i="2"/>
  <c r="AA1295" i="2" s="1"/>
  <c r="V1295" i="2"/>
  <c r="U1177" i="2"/>
  <c r="AA1177" i="2" s="1"/>
  <c r="V1177" i="2"/>
  <c r="U1058" i="2"/>
  <c r="AA1058" i="2" s="1"/>
  <c r="V1058" i="2"/>
  <c r="U1719" i="2"/>
  <c r="AA1719" i="2" s="1"/>
  <c r="V1719" i="2"/>
  <c r="U1655" i="2"/>
  <c r="AA1655" i="2" s="1"/>
  <c r="V1655" i="2"/>
  <c r="U1591" i="2"/>
  <c r="AA1591" i="2" s="1"/>
  <c r="V1591" i="2"/>
  <c r="U1527" i="2"/>
  <c r="AA1527" i="2" s="1"/>
  <c r="V1527" i="2"/>
  <c r="U1365" i="2"/>
  <c r="AA1365" i="2" s="1"/>
  <c r="V1365" i="2"/>
  <c r="U1249" i="2"/>
  <c r="AA1249" i="2" s="1"/>
  <c r="V1249" i="2"/>
  <c r="U1132" i="2"/>
  <c r="AA1132" i="2" s="1"/>
  <c r="V1132" i="2"/>
  <c r="U1701" i="2"/>
  <c r="AA1701" i="2" s="1"/>
  <c r="V1701" i="2"/>
  <c r="U1637" i="2"/>
  <c r="AA1637" i="2" s="1"/>
  <c r="V1637" i="2"/>
  <c r="U1573" i="2"/>
  <c r="AA1573" i="2" s="1"/>
  <c r="V1573" i="2"/>
  <c r="U1509" i="2"/>
  <c r="AA1509" i="2" s="1"/>
  <c r="V1509" i="2"/>
  <c r="U1429" i="2"/>
  <c r="AA1429" i="2" s="1"/>
  <c r="V1429" i="2"/>
  <c r="U1333" i="2"/>
  <c r="AA1333" i="2" s="1"/>
  <c r="V1333" i="2"/>
  <c r="U1098" i="2"/>
  <c r="AA1098" i="2" s="1"/>
  <c r="V1098" i="2"/>
  <c r="U969" i="2"/>
  <c r="AA969" i="2" s="1"/>
  <c r="V969" i="2"/>
  <c r="U832" i="2"/>
  <c r="AA832" i="2" s="1"/>
  <c r="V832" i="2"/>
  <c r="U695" i="2"/>
  <c r="AA695" i="2" s="1"/>
  <c r="V695" i="2"/>
  <c r="U1508" i="2"/>
  <c r="AA1508" i="2" s="1"/>
  <c r="V1508" i="2"/>
  <c r="U1427" i="2"/>
  <c r="AA1427" i="2" s="1"/>
  <c r="V1427" i="2"/>
  <c r="U1332" i="2"/>
  <c r="AA1332" i="2" s="1"/>
  <c r="V1332" i="2"/>
  <c r="U1096" i="2"/>
  <c r="AA1096" i="2" s="1"/>
  <c r="V1096" i="2"/>
  <c r="U966" i="2"/>
  <c r="AA966" i="2" s="1"/>
  <c r="V966" i="2"/>
  <c r="U831" i="2"/>
  <c r="AA831" i="2" s="1"/>
  <c r="V831" i="2"/>
  <c r="U694" i="2"/>
  <c r="AA694" i="2" s="1"/>
  <c r="V694" i="2"/>
  <c r="U1547" i="2"/>
  <c r="AA1547" i="2" s="1"/>
  <c r="V1547" i="2"/>
  <c r="U1394" i="2"/>
  <c r="AA1394" i="2" s="1"/>
  <c r="V1394" i="2"/>
  <c r="U1286" i="2"/>
  <c r="AA1286" i="2" s="1"/>
  <c r="V1286" i="2"/>
  <c r="U1168" i="2"/>
  <c r="AA1168" i="2" s="1"/>
  <c r="V1168" i="2"/>
  <c r="U1048" i="2"/>
  <c r="AA1048" i="2" s="1"/>
  <c r="V1048" i="2"/>
  <c r="U912" i="2"/>
  <c r="AA912" i="2" s="1"/>
  <c r="V912" i="2"/>
  <c r="U777" i="2"/>
  <c r="AA777" i="2" s="1"/>
  <c r="V777" i="2"/>
  <c r="U1412" i="2"/>
  <c r="AA1412" i="2" s="1"/>
  <c r="V1412" i="2"/>
  <c r="U1348" i="2"/>
  <c r="AA1348" i="2" s="1"/>
  <c r="V1348" i="2"/>
  <c r="U1201" i="2"/>
  <c r="AA1201" i="2" s="1"/>
  <c r="V1201" i="2"/>
  <c r="U1128" i="2"/>
  <c r="AA1128" i="2" s="1"/>
  <c r="V1128" i="2"/>
  <c r="U1054" i="2"/>
  <c r="AA1054" i="2" s="1"/>
  <c r="V1054" i="2"/>
  <c r="U968" i="2"/>
  <c r="AA968" i="2" s="1"/>
  <c r="V968" i="2"/>
  <c r="U882" i="2"/>
  <c r="AA882" i="2" s="1"/>
  <c r="V882" i="2"/>
  <c r="U1346" i="2"/>
  <c r="AA1346" i="2" s="1"/>
  <c r="V1346" i="2"/>
  <c r="U1200" i="2"/>
  <c r="AA1200" i="2" s="1"/>
  <c r="V1200" i="2"/>
  <c r="U1127" i="2"/>
  <c r="AA1127" i="2" s="1"/>
  <c r="V1127" i="2"/>
  <c r="U1052" i="2"/>
  <c r="AA1052" i="2" s="1"/>
  <c r="V1052" i="2"/>
  <c r="U967" i="2"/>
  <c r="AA967" i="2" s="1"/>
  <c r="V967" i="2"/>
  <c r="U881" i="2"/>
  <c r="AA881" i="2" s="1"/>
  <c r="V881" i="2"/>
  <c r="U796" i="2"/>
  <c r="AA796" i="2" s="1"/>
  <c r="V796" i="2"/>
  <c r="U1465" i="2"/>
  <c r="AA1465" i="2" s="1"/>
  <c r="V1465" i="2"/>
  <c r="U1401" i="2"/>
  <c r="AA1401" i="2" s="1"/>
  <c r="V1401" i="2"/>
  <c r="U1335" i="2"/>
  <c r="AA1335" i="2" s="1"/>
  <c r="V1335" i="2"/>
  <c r="U1262" i="2"/>
  <c r="AA1262" i="2" s="1"/>
  <c r="V1262" i="2"/>
  <c r="U1189" i="2"/>
  <c r="AA1189" i="2" s="1"/>
  <c r="V1189" i="2"/>
  <c r="U1116" i="2"/>
  <c r="AA1116" i="2" s="1"/>
  <c r="V1116" i="2"/>
  <c r="U1039" i="2"/>
  <c r="AA1039" i="2" s="1"/>
  <c r="V1039" i="2"/>
  <c r="U953" i="2"/>
  <c r="AA953" i="2" s="1"/>
  <c r="V953" i="2"/>
  <c r="U868" i="2"/>
  <c r="AA868" i="2" s="1"/>
  <c r="V868" i="2"/>
  <c r="U783" i="2"/>
  <c r="AA783" i="2" s="1"/>
  <c r="V783" i="2"/>
  <c r="U893" i="2"/>
  <c r="AA893" i="2" s="1"/>
  <c r="V893" i="2"/>
  <c r="U829" i="2"/>
  <c r="AA829" i="2" s="1"/>
  <c r="V829" i="2"/>
  <c r="U765" i="2"/>
  <c r="AA765" i="2" s="1"/>
  <c r="V765" i="2"/>
  <c r="U701" i="2"/>
  <c r="AA701" i="2" s="1"/>
  <c r="V701" i="2"/>
  <c r="U1187" i="2"/>
  <c r="AA1187" i="2" s="1"/>
  <c r="V1187" i="2"/>
  <c r="U1123" i="2"/>
  <c r="AA1123" i="2" s="1"/>
  <c r="V1123" i="2"/>
  <c r="U1059" i="2"/>
  <c r="AA1059" i="2" s="1"/>
  <c r="V1059" i="2"/>
  <c r="U995" i="2"/>
  <c r="AA995" i="2" s="1"/>
  <c r="V995" i="2"/>
  <c r="U931" i="2"/>
  <c r="AA931" i="2" s="1"/>
  <c r="V931" i="2"/>
  <c r="U867" i="2"/>
  <c r="AA867" i="2" s="1"/>
  <c r="V867" i="2"/>
  <c r="U803" i="2"/>
  <c r="AA803" i="2" s="1"/>
  <c r="V803" i="2"/>
  <c r="U739" i="2"/>
  <c r="AA739" i="2" s="1"/>
  <c r="V739" i="2"/>
  <c r="U1403" i="2"/>
  <c r="AA1403" i="2" s="1"/>
  <c r="V1403" i="2"/>
  <c r="U1716" i="2"/>
  <c r="AA1716" i="2" s="1"/>
  <c r="V1716" i="2"/>
  <c r="U1869" i="2"/>
  <c r="AA1869" i="2" s="1"/>
  <c r="V1869" i="2"/>
  <c r="U2125" i="2"/>
  <c r="AA2125" i="2" s="1"/>
  <c r="V2125" i="2"/>
  <c r="U2215" i="2"/>
  <c r="AA2215" i="2" s="1"/>
  <c r="V2215" i="2"/>
  <c r="U1277" i="2"/>
  <c r="AA1277" i="2" s="1"/>
  <c r="V1277" i="2"/>
  <c r="U1658" i="2"/>
  <c r="AA1658" i="2" s="1"/>
  <c r="V1658" i="2"/>
  <c r="U1836" i="2"/>
  <c r="AA1836" i="2" s="1"/>
  <c r="V1836" i="2"/>
  <c r="U1974" i="2"/>
  <c r="AA1974" i="2" s="1"/>
  <c r="V1974" i="2"/>
  <c r="U2102" i="2"/>
  <c r="AA2102" i="2" s="1"/>
  <c r="V2102" i="2"/>
  <c r="U1721" i="2"/>
  <c r="AA1721" i="2" s="1"/>
  <c r="V1721" i="2"/>
  <c r="U1914" i="2"/>
  <c r="AA1914" i="2" s="1"/>
  <c r="V1914" i="2"/>
  <c r="U791" i="2"/>
  <c r="AA791" i="2" s="1"/>
  <c r="V791" i="2"/>
  <c r="U1878" i="2"/>
  <c r="AA1878" i="2" s="1"/>
  <c r="V1878" i="2"/>
  <c r="U1602" i="2"/>
  <c r="AA1602" i="2" s="1"/>
  <c r="V1602" i="2"/>
  <c r="U1946" i="2"/>
  <c r="AA1946" i="2" s="1"/>
  <c r="V1946" i="2"/>
  <c r="U2074" i="2"/>
  <c r="AA2074" i="2" s="1"/>
  <c r="V2074" i="2"/>
  <c r="U976" i="2"/>
  <c r="AA976" i="2" s="1"/>
  <c r="V976" i="2"/>
  <c r="U1534" i="2"/>
  <c r="AA1534" i="2" s="1"/>
  <c r="V1534" i="2"/>
  <c r="U1915" i="2"/>
  <c r="AA1915" i="2" s="1"/>
  <c r="V1915" i="2"/>
  <c r="U2043" i="2"/>
  <c r="AA2043" i="2" s="1"/>
  <c r="V2043" i="2"/>
  <c r="U2157" i="2"/>
  <c r="AA2157" i="2" s="1"/>
  <c r="V2157" i="2"/>
  <c r="U1413" i="2"/>
  <c r="AA1413" i="2" s="1"/>
  <c r="V1413" i="2"/>
  <c r="U986" i="2"/>
  <c r="AA986" i="2" s="1"/>
  <c r="V986" i="2"/>
  <c r="U1538" i="2"/>
  <c r="AA1538" i="2" s="1"/>
  <c r="V1538" i="2"/>
  <c r="U1917" i="2"/>
  <c r="AA1917" i="2" s="1"/>
  <c r="V1917" i="2"/>
  <c r="U2045" i="2"/>
  <c r="AA2045" i="2" s="1"/>
  <c r="V2045" i="2"/>
  <c r="U2158" i="2"/>
  <c r="AA2158" i="2" s="1"/>
  <c r="V2158" i="2"/>
  <c r="U1445" i="2"/>
  <c r="AA1445" i="2" s="1"/>
  <c r="V1445" i="2"/>
  <c r="U1735" i="2"/>
  <c r="AA1735" i="2" s="1"/>
  <c r="V1735" i="2"/>
  <c r="U2134" i="2"/>
  <c r="AA2134" i="2" s="1"/>
  <c r="V2134" i="2"/>
  <c r="U2223" i="2"/>
  <c r="AA2223" i="2" s="1"/>
  <c r="V2223" i="2"/>
  <c r="U1835" i="2"/>
  <c r="AA1835" i="2" s="1"/>
  <c r="V1835" i="2"/>
  <c r="U2184" i="2"/>
  <c r="AA2184" i="2" s="1"/>
  <c r="V2184" i="2"/>
  <c r="U1254" i="2"/>
  <c r="AA1254" i="2" s="1"/>
  <c r="V1254" i="2"/>
  <c r="U1650" i="2"/>
  <c r="AA1650" i="2" s="1"/>
  <c r="V1650" i="2"/>
  <c r="U1831" i="2"/>
  <c r="AA1831" i="2" s="1"/>
  <c r="V1831" i="2"/>
  <c r="U1970" i="2"/>
  <c r="AA1970" i="2" s="1"/>
  <c r="V1970" i="2"/>
  <c r="U2098" i="2"/>
  <c r="AA2098" i="2" s="1"/>
  <c r="V2098" i="2"/>
  <c r="U2192" i="2"/>
  <c r="AA2192" i="2" s="1"/>
  <c r="V2192" i="2"/>
  <c r="U2188" i="2"/>
  <c r="AA2188" i="2" s="1"/>
  <c r="V2188" i="2"/>
  <c r="U2124" i="2"/>
  <c r="AA2124" i="2" s="1"/>
  <c r="V2124" i="2"/>
  <c r="U1996" i="2"/>
  <c r="AA1996" i="2" s="1"/>
  <c r="V1996" i="2"/>
  <c r="U1932" i="2"/>
  <c r="AA1932" i="2" s="1"/>
  <c r="V1932" i="2"/>
  <c r="U1861" i="2"/>
  <c r="AA1861" i="2" s="1"/>
  <c r="V1861" i="2"/>
  <c r="U1788" i="2"/>
  <c r="AA1788" i="2" s="1"/>
  <c r="V1788" i="2"/>
  <c r="U1702" i="2"/>
  <c r="AA1702" i="2" s="1"/>
  <c r="V1702" i="2"/>
  <c r="U1574" i="2"/>
  <c r="AA1574" i="2" s="1"/>
  <c r="V1574" i="2"/>
  <c r="U1381" i="2"/>
  <c r="AA1381" i="2" s="1"/>
  <c r="V1381" i="2"/>
  <c r="U1071" i="2"/>
  <c r="AA1071" i="2" s="1"/>
  <c r="V1071" i="2"/>
  <c r="U705" i="2"/>
  <c r="AA705" i="2" s="1"/>
  <c r="V705" i="2"/>
  <c r="U2105" i="2"/>
  <c r="AA2105" i="2" s="1"/>
  <c r="V2105" i="2"/>
  <c r="U2041" i="2"/>
  <c r="AA2041" i="2" s="1"/>
  <c r="V2041" i="2"/>
  <c r="U1766" i="2"/>
  <c r="AA1766" i="2" s="1"/>
  <c r="V1766" i="2"/>
  <c r="U1665" i="2"/>
  <c r="AA1665" i="2" s="1"/>
  <c r="V1665" i="2"/>
  <c r="U1529" i="2"/>
  <c r="AA1529" i="2" s="1"/>
  <c r="V1529" i="2"/>
  <c r="U1290" i="2"/>
  <c r="AA1290" i="2" s="1"/>
  <c r="V1290" i="2"/>
  <c r="U961" i="2"/>
  <c r="AA961" i="2" s="1"/>
  <c r="V961" i="2"/>
  <c r="U2144" i="2"/>
  <c r="AA2144" i="2" s="1"/>
  <c r="V2144" i="2"/>
  <c r="U1952" i="2"/>
  <c r="AA1952" i="2" s="1"/>
  <c r="V1952" i="2"/>
  <c r="U1884" i="2"/>
  <c r="AA1884" i="2" s="1"/>
  <c r="V1884" i="2"/>
  <c r="U1811" i="2"/>
  <c r="AA1811" i="2" s="1"/>
  <c r="V1811" i="2"/>
  <c r="U1738" i="2"/>
  <c r="AA1738" i="2" s="1"/>
  <c r="V1738" i="2"/>
  <c r="U1614" i="2"/>
  <c r="AA1614" i="2" s="1"/>
  <c r="V1614" i="2"/>
  <c r="U1451" i="2"/>
  <c r="AA1451" i="2" s="1"/>
  <c r="V1451" i="2"/>
  <c r="U1167" i="2"/>
  <c r="AA1167" i="2" s="1"/>
  <c r="V1167" i="2"/>
  <c r="U823" i="2"/>
  <c r="AA823" i="2" s="1"/>
  <c r="V823" i="2"/>
  <c r="U2063" i="2"/>
  <c r="AA2063" i="2" s="1"/>
  <c r="V2063" i="2"/>
  <c r="U1999" i="2"/>
  <c r="AA1999" i="2" s="1"/>
  <c r="V1999" i="2"/>
  <c r="U1935" i="2"/>
  <c r="AA1935" i="2" s="1"/>
  <c r="V1935" i="2"/>
  <c r="U1865" i="2"/>
  <c r="AA1865" i="2" s="1"/>
  <c r="V1865" i="2"/>
  <c r="U1791" i="2"/>
  <c r="AA1791" i="2" s="1"/>
  <c r="V1791" i="2"/>
  <c r="U1708" i="2"/>
  <c r="AA1708" i="2" s="1"/>
  <c r="V1708" i="2"/>
  <c r="U1580" i="2"/>
  <c r="AA1580" i="2" s="1"/>
  <c r="V1580" i="2"/>
  <c r="U1391" i="2"/>
  <c r="AA1391" i="2" s="1"/>
  <c r="V1391" i="2"/>
  <c r="U1086" i="2"/>
  <c r="AA1086" i="2" s="1"/>
  <c r="V1086" i="2"/>
  <c r="U724" i="2"/>
  <c r="AA724" i="2" s="1"/>
  <c r="V724" i="2"/>
  <c r="U1864" i="2"/>
  <c r="AA1864" i="2" s="1"/>
  <c r="V1864" i="2"/>
  <c r="U1800" i="2"/>
  <c r="AA1800" i="2" s="1"/>
  <c r="V1800" i="2"/>
  <c r="U1736" i="2"/>
  <c r="AA1736" i="2" s="1"/>
  <c r="V1736" i="2"/>
  <c r="U1672" i="2"/>
  <c r="AA1672" i="2" s="1"/>
  <c r="V1672" i="2"/>
  <c r="U1544" i="2"/>
  <c r="AA1544" i="2" s="1"/>
  <c r="V1544" i="2"/>
  <c r="U1475" i="2"/>
  <c r="AA1475" i="2" s="1"/>
  <c r="V1475" i="2"/>
  <c r="U1390" i="2"/>
  <c r="AA1390" i="2" s="1"/>
  <c r="V1390" i="2"/>
  <c r="U1279" i="2"/>
  <c r="AA1279" i="2" s="1"/>
  <c r="V1279" i="2"/>
  <c r="U1162" i="2"/>
  <c r="AA1162" i="2" s="1"/>
  <c r="V1162" i="2"/>
  <c r="U1044" i="2"/>
  <c r="AA1044" i="2" s="1"/>
  <c r="V1044" i="2"/>
  <c r="U769" i="2"/>
  <c r="AA769" i="2" s="1"/>
  <c r="V769" i="2"/>
  <c r="U1711" i="2"/>
  <c r="AA1711" i="2" s="1"/>
  <c r="V1711" i="2"/>
  <c r="U1583" i="2"/>
  <c r="AA1583" i="2" s="1"/>
  <c r="V1583" i="2"/>
  <c r="U1519" i="2"/>
  <c r="AA1519" i="2" s="1"/>
  <c r="V1519" i="2"/>
  <c r="U1442" i="2"/>
  <c r="AA1442" i="2" s="1"/>
  <c r="V1442" i="2"/>
  <c r="U1351" i="2"/>
  <c r="AA1351" i="2" s="1"/>
  <c r="V1351" i="2"/>
  <c r="U1233" i="2"/>
  <c r="AA1233" i="2" s="1"/>
  <c r="V1233" i="2"/>
  <c r="U1117" i="2"/>
  <c r="AA1117" i="2" s="1"/>
  <c r="V1117" i="2"/>
  <c r="U716" i="2"/>
  <c r="AA716" i="2" s="1"/>
  <c r="V716" i="2"/>
  <c r="U1693" i="2"/>
  <c r="AA1693" i="2" s="1"/>
  <c r="V1693" i="2"/>
  <c r="U1629" i="2"/>
  <c r="AA1629" i="2" s="1"/>
  <c r="V1629" i="2"/>
  <c r="U1565" i="2"/>
  <c r="AA1565" i="2" s="1"/>
  <c r="V1565" i="2"/>
  <c r="U1501" i="2"/>
  <c r="AA1501" i="2" s="1"/>
  <c r="V1501" i="2"/>
  <c r="U1418" i="2"/>
  <c r="AA1418" i="2" s="1"/>
  <c r="V1418" i="2"/>
  <c r="U1085" i="2"/>
  <c r="AA1085" i="2" s="1"/>
  <c r="V1085" i="2"/>
  <c r="U951" i="2"/>
  <c r="AA951" i="2" s="1"/>
  <c r="V951" i="2"/>
  <c r="U814" i="2"/>
  <c r="AA814" i="2" s="1"/>
  <c r="V814" i="2"/>
  <c r="U1500" i="2"/>
  <c r="AA1500" i="2" s="1"/>
  <c r="V1500" i="2"/>
  <c r="U1416" i="2"/>
  <c r="AA1416" i="2" s="1"/>
  <c r="V1416" i="2"/>
  <c r="U1316" i="2"/>
  <c r="AA1316" i="2" s="1"/>
  <c r="V1316" i="2"/>
  <c r="U1199" i="2"/>
  <c r="AA1199" i="2" s="1"/>
  <c r="V1199" i="2"/>
  <c r="U1084" i="2"/>
  <c r="AA1084" i="2" s="1"/>
  <c r="V1084" i="2"/>
  <c r="U950" i="2"/>
  <c r="AA950" i="2" s="1"/>
  <c r="V950" i="2"/>
  <c r="U812" i="2"/>
  <c r="AA812" i="2" s="1"/>
  <c r="V812" i="2"/>
  <c r="U1667" i="2"/>
  <c r="AA1667" i="2" s="1"/>
  <c r="V1667" i="2"/>
  <c r="U1603" i="2"/>
  <c r="AA1603" i="2" s="1"/>
  <c r="V1603" i="2"/>
  <c r="U1539" i="2"/>
  <c r="AA1539" i="2" s="1"/>
  <c r="V1539" i="2"/>
  <c r="U1469" i="2"/>
  <c r="AA1469" i="2" s="1"/>
  <c r="V1469" i="2"/>
  <c r="U1270" i="2"/>
  <c r="AA1270" i="2" s="1"/>
  <c r="V1270" i="2"/>
  <c r="U1153" i="2"/>
  <c r="AA1153" i="2" s="1"/>
  <c r="V1153" i="2"/>
  <c r="U1033" i="2"/>
  <c r="AA1033" i="2" s="1"/>
  <c r="V1033" i="2"/>
  <c r="U1404" i="2"/>
  <c r="AA1404" i="2" s="1"/>
  <c r="V1404" i="2"/>
  <c r="U1338" i="2"/>
  <c r="AA1338" i="2" s="1"/>
  <c r="V1338" i="2"/>
  <c r="U1265" i="2"/>
  <c r="AA1265" i="2" s="1"/>
  <c r="V1265" i="2"/>
  <c r="U1192" i="2"/>
  <c r="AA1192" i="2" s="1"/>
  <c r="V1192" i="2"/>
  <c r="U1119" i="2"/>
  <c r="AA1119" i="2" s="1"/>
  <c r="V1119" i="2"/>
  <c r="U1042" i="2"/>
  <c r="AA1042" i="2" s="1"/>
  <c r="V1042" i="2"/>
  <c r="U958" i="2"/>
  <c r="AA958" i="2" s="1"/>
  <c r="V958" i="2"/>
  <c r="U872" i="2"/>
  <c r="AA872" i="2" s="1"/>
  <c r="V872" i="2"/>
  <c r="U702" i="2"/>
  <c r="AA702" i="2" s="1"/>
  <c r="V702" i="2"/>
  <c r="U1337" i="2"/>
  <c r="AA1337" i="2" s="1"/>
  <c r="V1337" i="2"/>
  <c r="U1264" i="2"/>
  <c r="AA1264" i="2" s="1"/>
  <c r="V1264" i="2"/>
  <c r="U1191" i="2"/>
  <c r="AA1191" i="2" s="1"/>
  <c r="V1191" i="2"/>
  <c r="U1118" i="2"/>
  <c r="AA1118" i="2" s="1"/>
  <c r="V1118" i="2"/>
  <c r="U1041" i="2"/>
  <c r="AA1041" i="2" s="1"/>
  <c r="V1041" i="2"/>
  <c r="U956" i="2"/>
  <c r="AA956" i="2" s="1"/>
  <c r="V956" i="2"/>
  <c r="U1457" i="2"/>
  <c r="AA1457" i="2" s="1"/>
  <c r="V1457" i="2"/>
  <c r="U1393" i="2"/>
  <c r="AA1393" i="2" s="1"/>
  <c r="V1393" i="2"/>
  <c r="U1253" i="2"/>
  <c r="AA1253" i="2" s="1"/>
  <c r="V1253" i="2"/>
  <c r="U1180" i="2"/>
  <c r="AA1180" i="2" s="1"/>
  <c r="V1180" i="2"/>
  <c r="U1028" i="2"/>
  <c r="AA1028" i="2" s="1"/>
  <c r="V1028" i="2"/>
  <c r="U943" i="2"/>
  <c r="AA943" i="2" s="1"/>
  <c r="V943" i="2"/>
  <c r="U857" i="2"/>
  <c r="AA857" i="2" s="1"/>
  <c r="V857" i="2"/>
  <c r="U772" i="2"/>
  <c r="AA772" i="2" s="1"/>
  <c r="V772" i="2"/>
  <c r="U687" i="2"/>
  <c r="AA687" i="2" s="1"/>
  <c r="V687" i="2"/>
  <c r="U949" i="2"/>
  <c r="AA949" i="2" s="1"/>
  <c r="V949" i="2"/>
  <c r="U885" i="2"/>
  <c r="AA885" i="2" s="1"/>
  <c r="V885" i="2"/>
  <c r="U821" i="2"/>
  <c r="AA821" i="2" s="1"/>
  <c r="V821" i="2"/>
  <c r="U757" i="2"/>
  <c r="AA757" i="2" s="1"/>
  <c r="V757" i="2"/>
  <c r="U693" i="2"/>
  <c r="AA693" i="2" s="1"/>
  <c r="V693" i="2"/>
  <c r="U1243" i="2"/>
  <c r="AA1243" i="2" s="1"/>
  <c r="V1243" i="2"/>
  <c r="U1179" i="2"/>
  <c r="AA1179" i="2" s="1"/>
  <c r="V1179" i="2"/>
  <c r="U987" i="2"/>
  <c r="AA987" i="2" s="1"/>
  <c r="V987" i="2"/>
  <c r="U859" i="2"/>
  <c r="AA859" i="2" s="1"/>
  <c r="V859" i="2"/>
  <c r="U795" i="2"/>
  <c r="AA795" i="2" s="1"/>
  <c r="V795" i="2"/>
  <c r="U731" i="2"/>
  <c r="AA731" i="2" s="1"/>
  <c r="V731" i="2"/>
  <c r="U841" i="2"/>
  <c r="AA841" i="2" s="1"/>
  <c r="V841" i="2"/>
  <c r="U1462" i="2"/>
  <c r="AA1462" i="2" s="1"/>
  <c r="V1462" i="2"/>
  <c r="U1741" i="2"/>
  <c r="AA1741" i="2" s="1"/>
  <c r="V1741" i="2"/>
  <c r="U2019" i="2"/>
  <c r="AA2019" i="2" s="1"/>
  <c r="V2019" i="2"/>
  <c r="U2138" i="2"/>
  <c r="AA2138" i="2" s="1"/>
  <c r="V2138" i="2"/>
  <c r="U2226" i="2"/>
  <c r="AA2226" i="2" s="1"/>
  <c r="V2226" i="2"/>
  <c r="U1690" i="2"/>
  <c r="AA1690" i="2" s="1"/>
  <c r="V1690" i="2"/>
  <c r="U1854" i="2"/>
  <c r="AA1854" i="2" s="1"/>
  <c r="V1854" i="2"/>
  <c r="U2115" i="2"/>
  <c r="AA2115" i="2" s="1"/>
  <c r="V2115" i="2"/>
  <c r="U1762" i="2"/>
  <c r="AA1762" i="2" s="1"/>
  <c r="V1762" i="2"/>
  <c r="U2139" i="2"/>
  <c r="AA2139" i="2" s="1"/>
  <c r="V2139" i="2"/>
  <c r="U2187" i="2"/>
  <c r="AA2187" i="2" s="1"/>
  <c r="V2187" i="2"/>
  <c r="U1065" i="2"/>
  <c r="AA1065" i="2" s="1"/>
  <c r="V1065" i="2"/>
  <c r="U1787" i="2"/>
  <c r="AA1787" i="2" s="1"/>
  <c r="V1787" i="2"/>
  <c r="U1931" i="2"/>
  <c r="AA1931" i="2" s="1"/>
  <c r="V1931" i="2"/>
  <c r="U2167" i="2"/>
  <c r="AA2167" i="2" s="1"/>
  <c r="V2167" i="2"/>
  <c r="U1561" i="2"/>
  <c r="AA1561" i="2" s="1"/>
  <c r="V1561" i="2"/>
  <c r="U2069" i="2"/>
  <c r="AA2069" i="2" s="1"/>
  <c r="V2069" i="2"/>
  <c r="U1077" i="2"/>
  <c r="AA1077" i="2" s="1"/>
  <c r="V1077" i="2"/>
  <c r="U1577" i="2"/>
  <c r="AA1577" i="2" s="1"/>
  <c r="V1577" i="2"/>
  <c r="U1789" i="2"/>
  <c r="AA1789" i="2" s="1"/>
  <c r="V1789" i="2"/>
  <c r="U1933" i="2"/>
  <c r="AA1933" i="2" s="1"/>
  <c r="V1933" i="2"/>
  <c r="U2061" i="2"/>
  <c r="AA2061" i="2" s="1"/>
  <c r="V2061" i="2"/>
  <c r="U1498" i="2"/>
  <c r="AA1498" i="2" s="1"/>
  <c r="V1498" i="2"/>
  <c r="U1754" i="2"/>
  <c r="AA1754" i="2" s="1"/>
  <c r="V1754" i="2"/>
  <c r="U1900" i="2"/>
  <c r="AA1900" i="2" s="1"/>
  <c r="V1900" i="2"/>
  <c r="U2030" i="2"/>
  <c r="AA2030" i="2" s="1"/>
  <c r="V2030" i="2"/>
  <c r="U2147" i="2"/>
  <c r="AA2147" i="2" s="1"/>
  <c r="V2147" i="2"/>
  <c r="U758" i="2"/>
  <c r="AA758" i="2" s="1"/>
  <c r="V758" i="2"/>
  <c r="U1890" i="2"/>
  <c r="AA1890" i="2" s="1"/>
  <c r="V1890" i="2"/>
  <c r="U2216" i="2"/>
  <c r="AA2216" i="2" s="1"/>
  <c r="V2216" i="2"/>
  <c r="U1334" i="2"/>
  <c r="AA1334" i="2" s="1"/>
  <c r="V1334" i="2"/>
  <c r="U1682" i="2"/>
  <c r="AA1682" i="2" s="1"/>
  <c r="V1682" i="2"/>
  <c r="U1850" i="2"/>
  <c r="AA1850" i="2" s="1"/>
  <c r="V1850" i="2"/>
  <c r="U2110" i="2"/>
  <c r="AA2110" i="2" s="1"/>
  <c r="V2110" i="2"/>
  <c r="U2180" i="2"/>
  <c r="AA2180" i="2" s="1"/>
  <c r="V2180" i="2"/>
  <c r="U2116" i="2"/>
  <c r="AA2116" i="2" s="1"/>
  <c r="V2116" i="2"/>
  <c r="U2052" i="2"/>
  <c r="AA2052" i="2" s="1"/>
  <c r="V2052" i="2"/>
  <c r="U1924" i="2"/>
  <c r="AA1924" i="2" s="1"/>
  <c r="V1924" i="2"/>
  <c r="U1852" i="2"/>
  <c r="AA1852" i="2" s="1"/>
  <c r="V1852" i="2"/>
  <c r="U1779" i="2"/>
  <c r="AA1779" i="2" s="1"/>
  <c r="V1779" i="2"/>
  <c r="U1686" i="2"/>
  <c r="AA1686" i="2" s="1"/>
  <c r="V1686" i="2"/>
  <c r="U1558" i="2"/>
  <c r="AA1558" i="2" s="1"/>
  <c r="V1558" i="2"/>
  <c r="U1342" i="2"/>
  <c r="AA1342" i="2" s="1"/>
  <c r="V1342" i="2"/>
  <c r="U1026" i="2"/>
  <c r="AA1026" i="2" s="1"/>
  <c r="V1026" i="2"/>
  <c r="U2225" i="2"/>
  <c r="AA2225" i="2" s="1"/>
  <c r="V2225" i="2"/>
  <c r="U2161" i="2"/>
  <c r="AA2161" i="2" s="1"/>
  <c r="V2161" i="2"/>
  <c r="U2097" i="2"/>
  <c r="AA2097" i="2" s="1"/>
  <c r="V2097" i="2"/>
  <c r="U2033" i="2"/>
  <c r="AA2033" i="2" s="1"/>
  <c r="V2033" i="2"/>
  <c r="U1969" i="2"/>
  <c r="AA1969" i="2" s="1"/>
  <c r="V1969" i="2"/>
  <c r="U1830" i="2"/>
  <c r="AA1830" i="2" s="1"/>
  <c r="V1830" i="2"/>
  <c r="U1757" i="2"/>
  <c r="AA1757" i="2" s="1"/>
  <c r="V1757" i="2"/>
  <c r="U1506" i="2"/>
  <c r="AA1506" i="2" s="1"/>
  <c r="V1506" i="2"/>
  <c r="U919" i="2"/>
  <c r="AA919" i="2" s="1"/>
  <c r="V919" i="2"/>
  <c r="U2136" i="2"/>
  <c r="AA2136" i="2" s="1"/>
  <c r="V2136" i="2"/>
  <c r="U2072" i="2"/>
  <c r="AA2072" i="2" s="1"/>
  <c r="V2072" i="2"/>
  <c r="U2008" i="2"/>
  <c r="AA2008" i="2" s="1"/>
  <c r="V2008" i="2"/>
  <c r="U1944" i="2"/>
  <c r="AA1944" i="2" s="1"/>
  <c r="V1944" i="2"/>
  <c r="U1726" i="2"/>
  <c r="AA1726" i="2" s="1"/>
  <c r="V1726" i="2"/>
  <c r="U1598" i="2"/>
  <c r="AA1598" i="2" s="1"/>
  <c r="V1598" i="2"/>
  <c r="U1130" i="2"/>
  <c r="AA1130" i="2" s="1"/>
  <c r="V1130" i="2"/>
  <c r="U774" i="2"/>
  <c r="AA774" i="2" s="1"/>
  <c r="V774" i="2"/>
  <c r="U2055" i="2"/>
  <c r="AA2055" i="2" s="1"/>
  <c r="V2055" i="2"/>
  <c r="U1927" i="2"/>
  <c r="AA1927" i="2" s="1"/>
  <c r="V1927" i="2"/>
  <c r="U1855" i="2"/>
  <c r="AA1855" i="2" s="1"/>
  <c r="V1855" i="2"/>
  <c r="U1782" i="2"/>
  <c r="AA1782" i="2" s="1"/>
  <c r="V1782" i="2"/>
  <c r="U1692" i="2"/>
  <c r="AA1692" i="2" s="1"/>
  <c r="V1692" i="2"/>
  <c r="U1564" i="2"/>
  <c r="AA1564" i="2" s="1"/>
  <c r="V1564" i="2"/>
  <c r="U1357" i="2"/>
  <c r="AA1357" i="2" s="1"/>
  <c r="V1357" i="2"/>
  <c r="U1046" i="2"/>
  <c r="AA1046" i="2" s="1"/>
  <c r="V1046" i="2"/>
  <c r="U1856" i="2"/>
  <c r="AA1856" i="2" s="1"/>
  <c r="V1856" i="2"/>
  <c r="U1792" i="2"/>
  <c r="AA1792" i="2" s="1"/>
  <c r="V1792" i="2"/>
  <c r="U1728" i="2"/>
  <c r="AA1728" i="2" s="1"/>
  <c r="V1728" i="2"/>
  <c r="U1664" i="2"/>
  <c r="AA1664" i="2" s="1"/>
  <c r="V1664" i="2"/>
  <c r="U1600" i="2"/>
  <c r="AA1600" i="2" s="1"/>
  <c r="V1600" i="2"/>
  <c r="U1536" i="2"/>
  <c r="AA1536" i="2" s="1"/>
  <c r="V1536" i="2"/>
  <c r="U1464" i="2"/>
  <c r="AA1464" i="2" s="1"/>
  <c r="V1464" i="2"/>
  <c r="U1378" i="2"/>
  <c r="AA1378" i="2" s="1"/>
  <c r="V1378" i="2"/>
  <c r="U1266" i="2"/>
  <c r="AA1266" i="2" s="1"/>
  <c r="V1266" i="2"/>
  <c r="U1025" i="2"/>
  <c r="AA1025" i="2" s="1"/>
  <c r="V1025" i="2"/>
  <c r="U888" i="2"/>
  <c r="AA888" i="2" s="1"/>
  <c r="V888" i="2"/>
  <c r="U752" i="2"/>
  <c r="AA752" i="2" s="1"/>
  <c r="V752" i="2"/>
  <c r="U1703" i="2"/>
  <c r="AA1703" i="2" s="1"/>
  <c r="V1703" i="2"/>
  <c r="U1639" i="2"/>
  <c r="AA1639" i="2" s="1"/>
  <c r="V1639" i="2"/>
  <c r="U1575" i="2"/>
  <c r="AA1575" i="2" s="1"/>
  <c r="V1575" i="2"/>
  <c r="U1511" i="2"/>
  <c r="AA1511" i="2" s="1"/>
  <c r="V1511" i="2"/>
  <c r="U1431" i="2"/>
  <c r="AA1431" i="2" s="1"/>
  <c r="V1431" i="2"/>
  <c r="U1336" i="2"/>
  <c r="AA1336" i="2" s="1"/>
  <c r="V1336" i="2"/>
  <c r="U1221" i="2"/>
  <c r="AA1221" i="2" s="1"/>
  <c r="V1221" i="2"/>
  <c r="U972" i="2"/>
  <c r="AA972" i="2" s="1"/>
  <c r="V972" i="2"/>
  <c r="U834" i="2"/>
  <c r="AA834" i="2" s="1"/>
  <c r="V834" i="2"/>
  <c r="U1685" i="2"/>
  <c r="AA1685" i="2" s="1"/>
  <c r="V1685" i="2"/>
  <c r="U1621" i="2"/>
  <c r="AA1621" i="2" s="1"/>
  <c r="V1621" i="2"/>
  <c r="U1557" i="2"/>
  <c r="AA1557" i="2" s="1"/>
  <c r="V1557" i="2"/>
  <c r="U1492" i="2"/>
  <c r="AA1492" i="2" s="1"/>
  <c r="V1492" i="2"/>
  <c r="U1407" i="2"/>
  <c r="AA1407" i="2" s="1"/>
  <c r="V1407" i="2"/>
  <c r="U1304" i="2"/>
  <c r="AA1304" i="2" s="1"/>
  <c r="V1304" i="2"/>
  <c r="U1186" i="2"/>
  <c r="AA1186" i="2" s="1"/>
  <c r="V1186" i="2"/>
  <c r="U1069" i="2"/>
  <c r="AA1069" i="2" s="1"/>
  <c r="V1069" i="2"/>
  <c r="U934" i="2"/>
  <c r="AA934" i="2" s="1"/>
  <c r="V934" i="2"/>
  <c r="U1556" i="2"/>
  <c r="AA1556" i="2" s="1"/>
  <c r="V1556" i="2"/>
  <c r="U1491" i="2"/>
  <c r="AA1491" i="2" s="1"/>
  <c r="V1491" i="2"/>
  <c r="U1406" i="2"/>
  <c r="AA1406" i="2" s="1"/>
  <c r="V1406" i="2"/>
  <c r="U1303" i="2"/>
  <c r="AA1303" i="2" s="1"/>
  <c r="V1303" i="2"/>
  <c r="U1185" i="2"/>
  <c r="AA1185" i="2" s="1"/>
  <c r="V1185" i="2"/>
  <c r="U1068" i="2"/>
  <c r="AA1068" i="2" s="1"/>
  <c r="V1068" i="2"/>
  <c r="U930" i="2"/>
  <c r="AA930" i="2" s="1"/>
  <c r="V930" i="2"/>
  <c r="U794" i="2"/>
  <c r="AA794" i="2" s="1"/>
  <c r="V794" i="2"/>
  <c r="U1723" i="2"/>
  <c r="AA1723" i="2" s="1"/>
  <c r="V1723" i="2"/>
  <c r="U1659" i="2"/>
  <c r="AA1659" i="2" s="1"/>
  <c r="V1659" i="2"/>
  <c r="U1531" i="2"/>
  <c r="AA1531" i="2" s="1"/>
  <c r="V1531" i="2"/>
  <c r="U1458" i="2"/>
  <c r="AA1458" i="2" s="1"/>
  <c r="V1458" i="2"/>
  <c r="U1370" i="2"/>
  <c r="AA1370" i="2" s="1"/>
  <c r="V1370" i="2"/>
  <c r="U1257" i="2"/>
  <c r="AA1257" i="2" s="1"/>
  <c r="V1257" i="2"/>
  <c r="U1140" i="2"/>
  <c r="AA1140" i="2" s="1"/>
  <c r="V1140" i="2"/>
  <c r="U878" i="2"/>
  <c r="AA878" i="2" s="1"/>
  <c r="V878" i="2"/>
  <c r="U742" i="2"/>
  <c r="AA742" i="2" s="1"/>
  <c r="V742" i="2"/>
  <c r="U1460" i="2"/>
  <c r="AA1460" i="2" s="1"/>
  <c r="V1460" i="2"/>
  <c r="U1396" i="2"/>
  <c r="AA1396" i="2" s="1"/>
  <c r="V1396" i="2"/>
  <c r="U1256" i="2"/>
  <c r="AA1256" i="2" s="1"/>
  <c r="V1256" i="2"/>
  <c r="U1110" i="2"/>
  <c r="AA1110" i="2" s="1"/>
  <c r="V1110" i="2"/>
  <c r="U1032" i="2"/>
  <c r="AA1032" i="2" s="1"/>
  <c r="V1032" i="2"/>
  <c r="U946" i="2"/>
  <c r="AA946" i="2" s="1"/>
  <c r="V946" i="2"/>
  <c r="U862" i="2"/>
  <c r="AA862" i="2" s="1"/>
  <c r="V862" i="2"/>
  <c r="U776" i="2"/>
  <c r="AA776" i="2" s="1"/>
  <c r="V776" i="2"/>
  <c r="U1255" i="2"/>
  <c r="AA1255" i="2" s="1"/>
  <c r="V1255" i="2"/>
  <c r="U1031" i="2"/>
  <c r="AA1031" i="2" s="1"/>
  <c r="V1031" i="2"/>
  <c r="U945" i="2"/>
  <c r="AA945" i="2" s="1"/>
  <c r="V945" i="2"/>
  <c r="U860" i="2"/>
  <c r="AA860" i="2" s="1"/>
  <c r="V860" i="2"/>
  <c r="U775" i="2"/>
  <c r="AA775" i="2" s="1"/>
  <c r="V775" i="2"/>
  <c r="U1449" i="2"/>
  <c r="AA1449" i="2" s="1"/>
  <c r="V1449" i="2"/>
  <c r="U1317" i="2"/>
  <c r="AA1317" i="2" s="1"/>
  <c r="V1317" i="2"/>
  <c r="U1244" i="2"/>
  <c r="AA1244" i="2" s="1"/>
  <c r="V1244" i="2"/>
  <c r="U1170" i="2"/>
  <c r="AA1170" i="2" s="1"/>
  <c r="V1170" i="2"/>
  <c r="U1097" i="2"/>
  <c r="AA1097" i="2" s="1"/>
  <c r="V1097" i="2"/>
  <c r="U932" i="2"/>
  <c r="AA932" i="2" s="1"/>
  <c r="V932" i="2"/>
  <c r="U761" i="2"/>
  <c r="AA761" i="2" s="1"/>
  <c r="V761" i="2"/>
  <c r="U941" i="2"/>
  <c r="AA941" i="2" s="1"/>
  <c r="V941" i="2"/>
  <c r="U877" i="2"/>
  <c r="AA877" i="2" s="1"/>
  <c r="V877" i="2"/>
  <c r="U813" i="2"/>
  <c r="AA813" i="2" s="1"/>
  <c r="V813" i="2"/>
  <c r="U685" i="2"/>
  <c r="AA685" i="2" s="1"/>
  <c r="V685" i="2"/>
  <c r="U1299" i="2"/>
  <c r="AA1299" i="2" s="1"/>
  <c r="V1299" i="2"/>
  <c r="U1235" i="2"/>
  <c r="AA1235" i="2" s="1"/>
  <c r="V1235" i="2"/>
  <c r="U1171" i="2"/>
  <c r="AA1171" i="2" s="1"/>
  <c r="V1171" i="2"/>
  <c r="U1043" i="2"/>
  <c r="AA1043" i="2" s="1"/>
  <c r="V1043" i="2"/>
  <c r="U979" i="2"/>
  <c r="AA979" i="2" s="1"/>
  <c r="V979" i="2"/>
  <c r="U915" i="2"/>
  <c r="AA915" i="2" s="1"/>
  <c r="V915" i="2"/>
  <c r="U851" i="2"/>
  <c r="AA851" i="2" s="1"/>
  <c r="V851" i="2"/>
  <c r="U723" i="2"/>
  <c r="AA723" i="2" s="1"/>
  <c r="V723" i="2"/>
  <c r="U928" i="2"/>
  <c r="AA928" i="2" s="1"/>
  <c r="V928" i="2"/>
  <c r="U1513" i="2"/>
  <c r="AA1513" i="2" s="1"/>
  <c r="V1513" i="2"/>
  <c r="U1759" i="2"/>
  <c r="AA1759" i="2" s="1"/>
  <c r="V1759" i="2"/>
  <c r="U1906" i="2"/>
  <c r="AA1906" i="2" s="1"/>
  <c r="V1906" i="2"/>
  <c r="U2150" i="2"/>
  <c r="AA2150" i="2" s="1"/>
  <c r="V2150" i="2"/>
  <c r="U767" i="2"/>
  <c r="AA767" i="2" s="1"/>
  <c r="V767" i="2"/>
  <c r="U1414" i="2"/>
  <c r="AA1414" i="2" s="1"/>
  <c r="V1414" i="2"/>
  <c r="U1722" i="2"/>
  <c r="AA1722" i="2" s="1"/>
  <c r="V1722" i="2"/>
  <c r="U1873" i="2"/>
  <c r="AA1873" i="2" s="1"/>
  <c r="V1873" i="2"/>
  <c r="U2127" i="2"/>
  <c r="AA2127" i="2" s="1"/>
  <c r="V2127" i="2"/>
  <c r="U2218" i="2"/>
  <c r="AA2218" i="2" s="1"/>
  <c r="V2218" i="2"/>
  <c r="U1817" i="2"/>
  <c r="AA1817" i="2" s="1"/>
  <c r="V1817" i="2"/>
  <c r="U1634" i="2"/>
  <c r="AA1634" i="2" s="1"/>
  <c r="V1634" i="2"/>
  <c r="U1296" i="2"/>
  <c r="AA1296" i="2" s="1"/>
  <c r="V1296" i="2"/>
  <c r="U2103" i="2"/>
  <c r="AA2103" i="2" s="1"/>
  <c r="V2103" i="2"/>
  <c r="U2198" i="2"/>
  <c r="AA2198" i="2" s="1"/>
  <c r="V2198" i="2"/>
  <c r="U1604" i="2"/>
  <c r="AA1604" i="2" s="1"/>
  <c r="V1604" i="2"/>
  <c r="U1947" i="2"/>
  <c r="AA1947" i="2" s="1"/>
  <c r="V1947" i="2"/>
  <c r="U2178" i="2"/>
  <c r="AA2178" i="2" s="1"/>
  <c r="V2178" i="2"/>
  <c r="U1657" i="2"/>
  <c r="AA1657" i="2" s="1"/>
  <c r="V1657" i="2"/>
  <c r="U2114" i="2"/>
  <c r="AA2114" i="2" s="1"/>
  <c r="V2114" i="2"/>
  <c r="U1807" i="2"/>
  <c r="AA1807" i="2" s="1"/>
  <c r="V1807" i="2"/>
  <c r="U1949" i="2"/>
  <c r="AA1949" i="2" s="1"/>
  <c r="V1949" i="2"/>
  <c r="U2179" i="2"/>
  <c r="AA2179" i="2" s="1"/>
  <c r="V2179" i="2"/>
  <c r="U1542" i="2"/>
  <c r="AA1542" i="2" s="1"/>
  <c r="V1542" i="2"/>
  <c r="U1772" i="2"/>
  <c r="AA1772" i="2" s="1"/>
  <c r="V1772" i="2"/>
  <c r="U1918" i="2"/>
  <c r="AA1918" i="2" s="1"/>
  <c r="V1918" i="2"/>
  <c r="U2046" i="2"/>
  <c r="AA2046" i="2" s="1"/>
  <c r="V2046" i="2"/>
  <c r="U2159" i="2"/>
  <c r="AA2159" i="2" s="1"/>
  <c r="V2159" i="2"/>
  <c r="U1030" i="2"/>
  <c r="AA1030" i="2" s="1"/>
  <c r="V1030" i="2"/>
  <c r="U1941" i="2"/>
  <c r="AA1941" i="2" s="1"/>
  <c r="V1941" i="2"/>
  <c r="U1402" i="2"/>
  <c r="AA1402" i="2" s="1"/>
  <c r="V1402" i="2"/>
  <c r="U1714" i="2"/>
  <c r="AA1714" i="2" s="1"/>
  <c r="V1714" i="2"/>
  <c r="U1868" i="2"/>
  <c r="AA1868" i="2" s="1"/>
  <c r="V1868" i="2"/>
  <c r="U2002" i="2"/>
  <c r="AA2002" i="2" s="1"/>
  <c r="V2002" i="2"/>
  <c r="U2123" i="2"/>
  <c r="AA2123" i="2" s="1"/>
  <c r="V2123" i="2"/>
  <c r="U2214" i="2"/>
  <c r="AA2214" i="2" s="1"/>
  <c r="V2214" i="2"/>
  <c r="U2172" i="2"/>
  <c r="AA2172" i="2" s="1"/>
  <c r="V2172" i="2"/>
  <c r="U2108" i="2"/>
  <c r="AA2108" i="2" s="1"/>
  <c r="V2108" i="2"/>
  <c r="U2044" i="2"/>
  <c r="AA2044" i="2" s="1"/>
  <c r="V2044" i="2"/>
  <c r="U1916" i="2"/>
  <c r="AA1916" i="2" s="1"/>
  <c r="V1916" i="2"/>
  <c r="U1670" i="2"/>
  <c r="AA1670" i="2" s="1"/>
  <c r="V1670" i="2"/>
  <c r="U980" i="2"/>
  <c r="AA980" i="2" s="1"/>
  <c r="V980" i="2"/>
  <c r="U2217" i="2"/>
  <c r="AA2217" i="2" s="1"/>
  <c r="V2217" i="2"/>
  <c r="U2153" i="2"/>
  <c r="AA2153" i="2" s="1"/>
  <c r="V2153" i="2"/>
  <c r="U2089" i="2"/>
  <c r="AA2089" i="2" s="1"/>
  <c r="V2089" i="2"/>
  <c r="U2025" i="2"/>
  <c r="AA2025" i="2" s="1"/>
  <c r="V2025" i="2"/>
  <c r="U1961" i="2"/>
  <c r="AA1961" i="2" s="1"/>
  <c r="V1961" i="2"/>
  <c r="U1894" i="2"/>
  <c r="AA1894" i="2" s="1"/>
  <c r="V1894" i="2"/>
  <c r="U1821" i="2"/>
  <c r="AA1821" i="2" s="1"/>
  <c r="V1821" i="2"/>
  <c r="U1748" i="2"/>
  <c r="AA1748" i="2" s="1"/>
  <c r="V1748" i="2"/>
  <c r="U1633" i="2"/>
  <c r="AA1633" i="2" s="1"/>
  <c r="V1633" i="2"/>
  <c r="U874" i="2"/>
  <c r="AA874" i="2" s="1"/>
  <c r="V874" i="2"/>
  <c r="U2128" i="2"/>
  <c r="AA2128" i="2" s="1"/>
  <c r="V2128" i="2"/>
  <c r="U2064" i="2"/>
  <c r="AA2064" i="2" s="1"/>
  <c r="V2064" i="2"/>
  <c r="U2000" i="2"/>
  <c r="AA2000" i="2" s="1"/>
  <c r="V2000" i="2"/>
  <c r="U1936" i="2"/>
  <c r="AA1936" i="2" s="1"/>
  <c r="V1936" i="2"/>
  <c r="U1866" i="2"/>
  <c r="AA1866" i="2" s="1"/>
  <c r="V1866" i="2"/>
  <c r="U1710" i="2"/>
  <c r="AA1710" i="2" s="1"/>
  <c r="V1710" i="2"/>
  <c r="U1582" i="2"/>
  <c r="AA1582" i="2" s="1"/>
  <c r="V1582" i="2"/>
  <c r="U1392" i="2"/>
  <c r="AA1392" i="2" s="1"/>
  <c r="V1392" i="2"/>
  <c r="U1093" i="2"/>
  <c r="AA1093" i="2" s="1"/>
  <c r="V1093" i="2"/>
  <c r="U730" i="2"/>
  <c r="AA730" i="2" s="1"/>
  <c r="V730" i="2"/>
  <c r="U2047" i="2"/>
  <c r="AA2047" i="2" s="1"/>
  <c r="V2047" i="2"/>
  <c r="U1983" i="2"/>
  <c r="AA1983" i="2" s="1"/>
  <c r="V1983" i="2"/>
  <c r="U1919" i="2"/>
  <c r="AA1919" i="2" s="1"/>
  <c r="V1919" i="2"/>
  <c r="U1846" i="2"/>
  <c r="AA1846" i="2" s="1"/>
  <c r="V1846" i="2"/>
  <c r="U1676" i="2"/>
  <c r="AA1676" i="2" s="1"/>
  <c r="V1676" i="2"/>
  <c r="U1545" i="2"/>
  <c r="AA1545" i="2" s="1"/>
  <c r="V1545" i="2"/>
  <c r="U1321" i="2"/>
  <c r="AA1321" i="2" s="1"/>
  <c r="V1321" i="2"/>
  <c r="U994" i="2"/>
  <c r="AA994" i="2" s="1"/>
  <c r="V994" i="2"/>
  <c r="U1912" i="2"/>
  <c r="AA1912" i="2" s="1"/>
  <c r="V1912" i="2"/>
  <c r="U1848" i="2"/>
  <c r="AA1848" i="2" s="1"/>
  <c r="V1848" i="2"/>
  <c r="U1784" i="2"/>
  <c r="AA1784" i="2" s="1"/>
  <c r="V1784" i="2"/>
  <c r="U1720" i="2"/>
  <c r="AA1720" i="2" s="1"/>
  <c r="V1720" i="2"/>
  <c r="U1656" i="2"/>
  <c r="AA1656" i="2" s="1"/>
  <c r="V1656" i="2"/>
  <c r="U1592" i="2"/>
  <c r="AA1592" i="2" s="1"/>
  <c r="V1592" i="2"/>
  <c r="U1528" i="2"/>
  <c r="AA1528" i="2" s="1"/>
  <c r="V1528" i="2"/>
  <c r="U1454" i="2"/>
  <c r="AA1454" i="2" s="1"/>
  <c r="V1454" i="2"/>
  <c r="U1366" i="2"/>
  <c r="AA1366" i="2" s="1"/>
  <c r="V1366" i="2"/>
  <c r="U1133" i="2"/>
  <c r="AA1133" i="2" s="1"/>
  <c r="V1133" i="2"/>
  <c r="U1008" i="2"/>
  <c r="AA1008" i="2" s="1"/>
  <c r="V1008" i="2"/>
  <c r="U873" i="2"/>
  <c r="AA873" i="2" s="1"/>
  <c r="V873" i="2"/>
  <c r="U1695" i="2"/>
  <c r="AA1695" i="2" s="1"/>
  <c r="V1695" i="2"/>
  <c r="U1631" i="2"/>
  <c r="AA1631" i="2" s="1"/>
  <c r="V1631" i="2"/>
  <c r="U1567" i="2"/>
  <c r="AA1567" i="2" s="1"/>
  <c r="V1567" i="2"/>
  <c r="U1503" i="2"/>
  <c r="AA1503" i="2" s="1"/>
  <c r="V1503" i="2"/>
  <c r="U1087" i="2"/>
  <c r="AA1087" i="2" s="1"/>
  <c r="V1087" i="2"/>
  <c r="U954" i="2"/>
  <c r="V954" i="2"/>
  <c r="U820" i="2"/>
  <c r="AA820" i="2" s="1"/>
  <c r="V820" i="2"/>
  <c r="U1677" i="2"/>
  <c r="AA1677" i="2" s="1"/>
  <c r="V1677" i="2"/>
  <c r="U1613" i="2"/>
  <c r="AA1613" i="2" s="1"/>
  <c r="V1613" i="2"/>
  <c r="U1549" i="2"/>
  <c r="AA1549" i="2" s="1"/>
  <c r="V1549" i="2"/>
  <c r="U1397" i="2"/>
  <c r="AA1397" i="2" s="1"/>
  <c r="V1397" i="2"/>
  <c r="U1288" i="2"/>
  <c r="AA1288" i="2" s="1"/>
  <c r="V1288" i="2"/>
  <c r="U1172" i="2"/>
  <c r="AA1172" i="2" s="1"/>
  <c r="V1172" i="2"/>
  <c r="U1055" i="2"/>
  <c r="AA1055" i="2" s="1"/>
  <c r="V1055" i="2"/>
  <c r="U918" i="2"/>
  <c r="AA918" i="2" s="1"/>
  <c r="V918" i="2"/>
  <c r="U780" i="2"/>
  <c r="AA780" i="2" s="1"/>
  <c r="V780" i="2"/>
  <c r="U1548" i="2"/>
  <c r="AA1548" i="2" s="1"/>
  <c r="V1548" i="2"/>
  <c r="U1480" i="2"/>
  <c r="AA1480" i="2" s="1"/>
  <c r="V1480" i="2"/>
  <c r="U1395" i="2"/>
  <c r="AA1395" i="2" s="1"/>
  <c r="V1395" i="2"/>
  <c r="U1287" i="2"/>
  <c r="AA1287" i="2" s="1"/>
  <c r="V1287" i="2"/>
  <c r="U1169" i="2"/>
  <c r="AA1169" i="2" s="1"/>
  <c r="V1169" i="2"/>
  <c r="U1050" i="2"/>
  <c r="AA1050" i="2" s="1"/>
  <c r="V1050" i="2"/>
  <c r="U916" i="2"/>
  <c r="AA916" i="2" s="1"/>
  <c r="V916" i="2"/>
  <c r="U778" i="2"/>
  <c r="AA778" i="2" s="1"/>
  <c r="V778" i="2"/>
  <c r="U1715" i="2"/>
  <c r="AA1715" i="2" s="1"/>
  <c r="V1715" i="2"/>
  <c r="U1651" i="2"/>
  <c r="AA1651" i="2" s="1"/>
  <c r="V1651" i="2"/>
  <c r="U1523" i="2"/>
  <c r="AA1523" i="2" s="1"/>
  <c r="V1523" i="2"/>
  <c r="U1447" i="2"/>
  <c r="AA1447" i="2" s="1"/>
  <c r="V1447" i="2"/>
  <c r="U1358" i="2"/>
  <c r="AA1358" i="2" s="1"/>
  <c r="V1358" i="2"/>
  <c r="U1241" i="2"/>
  <c r="AA1241" i="2" s="1"/>
  <c r="V1241" i="2"/>
  <c r="U1124" i="2"/>
  <c r="AA1124" i="2" s="1"/>
  <c r="V1124" i="2"/>
  <c r="U998" i="2"/>
  <c r="AA998" i="2" s="1"/>
  <c r="V998" i="2"/>
  <c r="U863" i="2"/>
  <c r="AA863" i="2" s="1"/>
  <c r="V863" i="2"/>
  <c r="U726" i="2"/>
  <c r="AA726" i="2" s="1"/>
  <c r="V726" i="2"/>
  <c r="U1452" i="2"/>
  <c r="AA1452" i="2" s="1"/>
  <c r="V1452" i="2"/>
  <c r="U1320" i="2"/>
  <c r="AA1320" i="2" s="1"/>
  <c r="V1320" i="2"/>
  <c r="U1247" i="2"/>
  <c r="AA1247" i="2" s="1"/>
  <c r="V1247" i="2"/>
  <c r="U1174" i="2"/>
  <c r="AA1174" i="2" s="1"/>
  <c r="V1174" i="2"/>
  <c r="U1101" i="2"/>
  <c r="AA1101" i="2" s="1"/>
  <c r="V1101" i="2"/>
  <c r="U1022" i="2"/>
  <c r="AA1022" i="2" s="1"/>
  <c r="V1022" i="2"/>
  <c r="U936" i="2"/>
  <c r="AA936" i="2" s="1"/>
  <c r="V936" i="2"/>
  <c r="U850" i="2"/>
  <c r="AA850" i="2" s="1"/>
  <c r="V850" i="2"/>
  <c r="U766" i="2"/>
  <c r="AA766" i="2" s="1"/>
  <c r="V766" i="2"/>
  <c r="U1319" i="2"/>
  <c r="AA1319" i="2" s="1"/>
  <c r="V1319" i="2"/>
  <c r="U1246" i="2"/>
  <c r="AA1246" i="2" s="1"/>
  <c r="V1246" i="2"/>
  <c r="U1173" i="2"/>
  <c r="AA1173" i="2" s="1"/>
  <c r="V1173" i="2"/>
  <c r="U1100" i="2"/>
  <c r="AA1100" i="2" s="1"/>
  <c r="V1100" i="2"/>
  <c r="U1020" i="2"/>
  <c r="AA1020" i="2" s="1"/>
  <c r="V1020" i="2"/>
  <c r="U935" i="2"/>
  <c r="AA935" i="2" s="1"/>
  <c r="V935" i="2"/>
  <c r="U849" i="2"/>
  <c r="AA849" i="2" s="1"/>
  <c r="V849" i="2"/>
  <c r="U764" i="2"/>
  <c r="AA764" i="2" s="1"/>
  <c r="V764" i="2"/>
  <c r="U1441" i="2"/>
  <c r="AA1441" i="2" s="1"/>
  <c r="V1441" i="2"/>
  <c r="U1377" i="2"/>
  <c r="AA1377" i="2" s="1"/>
  <c r="V1377" i="2"/>
  <c r="U1308" i="2"/>
  <c r="AA1308" i="2" s="1"/>
  <c r="V1308" i="2"/>
  <c r="U1234" i="2"/>
  <c r="AA1234" i="2" s="1"/>
  <c r="V1234" i="2"/>
  <c r="U1161" i="2"/>
  <c r="AA1161" i="2" s="1"/>
  <c r="V1161" i="2"/>
  <c r="U1088" i="2"/>
  <c r="AA1088" i="2" s="1"/>
  <c r="V1088" i="2"/>
  <c r="U921" i="2"/>
  <c r="AA921" i="2" s="1"/>
  <c r="V921" i="2"/>
  <c r="U836" i="2"/>
  <c r="AA836" i="2" s="1"/>
  <c r="V836" i="2"/>
  <c r="U751" i="2"/>
  <c r="AA751" i="2" s="1"/>
  <c r="V751" i="2"/>
  <c r="U997" i="2"/>
  <c r="AA997" i="2" s="1"/>
  <c r="V997" i="2"/>
  <c r="U933" i="2"/>
  <c r="AA933" i="2" s="1"/>
  <c r="V933" i="2"/>
  <c r="U869" i="2"/>
  <c r="AA869" i="2" s="1"/>
  <c r="V869" i="2"/>
  <c r="U805" i="2"/>
  <c r="AA805" i="2" s="1"/>
  <c r="V805" i="2"/>
  <c r="U741" i="2"/>
  <c r="AA741" i="2" s="1"/>
  <c r="V741" i="2"/>
  <c r="U1291" i="2"/>
  <c r="AA1291" i="2" s="1"/>
  <c r="V1291" i="2"/>
  <c r="U1227" i="2"/>
  <c r="AA1227" i="2" s="1"/>
  <c r="V1227" i="2"/>
  <c r="U1163" i="2"/>
  <c r="AA1163" i="2" s="1"/>
  <c r="V1163" i="2"/>
  <c r="U1099" i="2"/>
  <c r="AA1099" i="2" s="1"/>
  <c r="V1099" i="2"/>
  <c r="U1035" i="2"/>
  <c r="AA1035" i="2" s="1"/>
  <c r="V1035" i="2"/>
  <c r="U971" i="2"/>
  <c r="AA971" i="2" s="1"/>
  <c r="V971" i="2"/>
  <c r="U907" i="2"/>
  <c r="AA907" i="2" s="1"/>
  <c r="V907" i="2"/>
  <c r="U779" i="2"/>
  <c r="AA779" i="2" s="1"/>
  <c r="V779" i="2"/>
  <c r="U715" i="2"/>
  <c r="AA715" i="2" s="1"/>
  <c r="V715" i="2"/>
  <c r="U1023" i="2"/>
  <c r="AA1023" i="2" s="1"/>
  <c r="V1023" i="2"/>
  <c r="U1554" i="2"/>
  <c r="AA1554" i="2" s="1"/>
  <c r="V1554" i="2"/>
  <c r="U1778" i="2"/>
  <c r="AA1778" i="2" s="1"/>
  <c r="V1778" i="2"/>
  <c r="U1923" i="2"/>
  <c r="AA1923" i="2" s="1"/>
  <c r="V1923" i="2"/>
  <c r="U2162" i="2"/>
  <c r="AA2162" i="2" s="1"/>
  <c r="V2162" i="2"/>
  <c r="U856" i="2"/>
  <c r="AA856" i="2" s="1"/>
  <c r="V856" i="2"/>
  <c r="U1472" i="2"/>
  <c r="AA1472" i="2" s="1"/>
  <c r="V1472" i="2"/>
  <c r="U1745" i="2"/>
  <c r="AA1745" i="2" s="1"/>
  <c r="V1745" i="2"/>
  <c r="U1891" i="2"/>
  <c r="AA1891" i="2" s="1"/>
  <c r="V1891" i="2"/>
  <c r="U2022" i="2"/>
  <c r="AA2022" i="2" s="1"/>
  <c r="V2022" i="2"/>
  <c r="U2141" i="2"/>
  <c r="AA2141" i="2" s="1"/>
  <c r="V2141" i="2"/>
  <c r="U942" i="2"/>
  <c r="AA942" i="2" s="1"/>
  <c r="V942" i="2"/>
  <c r="U1871" i="2"/>
  <c r="AA1871" i="2" s="1"/>
  <c r="V1871" i="2"/>
  <c r="U2206" i="2"/>
  <c r="AA2206" i="2" s="1"/>
  <c r="V2206" i="2"/>
  <c r="U852" i="2"/>
  <c r="AA852" i="2" s="1"/>
  <c r="V852" i="2"/>
  <c r="U1822" i="2"/>
  <c r="AA1822" i="2" s="1"/>
  <c r="V1822" i="2"/>
  <c r="U1666" i="2"/>
  <c r="AA1666" i="2" s="1"/>
  <c r="V1666" i="2"/>
  <c r="U696" i="2"/>
  <c r="AA696" i="2" s="1"/>
  <c r="V696" i="2"/>
  <c r="U1368" i="2"/>
  <c r="AA1368" i="2" s="1"/>
  <c r="V1368" i="2"/>
  <c r="U1698" i="2"/>
  <c r="AA1698" i="2" s="1"/>
  <c r="V1698" i="2"/>
  <c r="U1859" i="2"/>
  <c r="AA1859" i="2" s="1"/>
  <c r="V1859" i="2"/>
  <c r="U1994" i="2"/>
  <c r="AA1994" i="2" s="1"/>
  <c r="V1994" i="2"/>
  <c r="U2117" i="2"/>
  <c r="AA2117" i="2" s="1"/>
  <c r="V2117" i="2"/>
  <c r="U1223" i="2"/>
  <c r="AA1223" i="2" s="1"/>
  <c r="V1223" i="2"/>
  <c r="U1636" i="2"/>
  <c r="AA1636" i="2" s="1"/>
  <c r="V1636" i="2"/>
  <c r="U1823" i="2"/>
  <c r="AA1823" i="2" s="1"/>
  <c r="V1823" i="2"/>
  <c r="U1963" i="2"/>
  <c r="AA1963" i="2" s="1"/>
  <c r="V1963" i="2"/>
  <c r="U2091" i="2"/>
  <c r="AA2091" i="2" s="1"/>
  <c r="V2091" i="2"/>
  <c r="U2189" i="2"/>
  <c r="AA2189" i="2" s="1"/>
  <c r="V2189" i="2"/>
  <c r="U1743" i="2"/>
  <c r="AA1743" i="2" s="1"/>
  <c r="V1743" i="2"/>
  <c r="U2163" i="2"/>
  <c r="AA2163" i="2" s="1"/>
  <c r="V2163" i="2"/>
  <c r="U1232" i="2"/>
  <c r="AA1232" i="2" s="1"/>
  <c r="V1232" i="2"/>
  <c r="U1641" i="2"/>
  <c r="AA1641" i="2" s="1"/>
  <c r="V1641" i="2"/>
  <c r="U1965" i="2"/>
  <c r="AA1965" i="2" s="1"/>
  <c r="V1965" i="2"/>
  <c r="U2093" i="2"/>
  <c r="AA2093" i="2" s="1"/>
  <c r="V2093" i="2"/>
  <c r="U2190" i="2"/>
  <c r="AA2190" i="2" s="1"/>
  <c r="V2190" i="2"/>
  <c r="U1078" i="2"/>
  <c r="AA1078" i="2" s="1"/>
  <c r="V1078" i="2"/>
  <c r="U1578" i="2"/>
  <c r="AA1578" i="2" s="1"/>
  <c r="V1578" i="2"/>
  <c r="U1790" i="2"/>
  <c r="AA1790" i="2" s="1"/>
  <c r="V1790" i="2"/>
  <c r="U1934" i="2"/>
  <c r="AA1934" i="2" s="1"/>
  <c r="V1934" i="2"/>
  <c r="U2062" i="2"/>
  <c r="AA2062" i="2" s="1"/>
  <c r="V2062" i="2"/>
  <c r="U2170" i="2"/>
  <c r="AA2170" i="2" s="1"/>
  <c r="V2170" i="2"/>
  <c r="U1269" i="2"/>
  <c r="AA1269" i="2" s="1"/>
  <c r="V1269" i="2"/>
  <c r="U833" i="2"/>
  <c r="AA833" i="2" s="1"/>
  <c r="V833" i="2"/>
  <c r="U1456" i="2"/>
  <c r="AA1456" i="2" s="1"/>
  <c r="V1456" i="2"/>
  <c r="U1740" i="2"/>
  <c r="AA1740" i="2" s="1"/>
  <c r="V1740" i="2"/>
  <c r="U1886" i="2"/>
  <c r="AA1886" i="2" s="1"/>
  <c r="V1886" i="2"/>
  <c r="U2018" i="2"/>
  <c r="AA2018" i="2" s="1"/>
  <c r="V2018" i="2"/>
  <c r="U2135" i="2"/>
  <c r="AA2135" i="2" s="1"/>
  <c r="V2135" i="2"/>
  <c r="U2224" i="2"/>
  <c r="AA2224" i="2" s="1"/>
  <c r="V2224" i="2"/>
  <c r="U2164" i="2"/>
  <c r="AA2164" i="2" s="1"/>
  <c r="V2164" i="2"/>
  <c r="U2100" i="2"/>
  <c r="AA2100" i="2" s="1"/>
  <c r="V2100" i="2"/>
  <c r="U1907" i="2"/>
  <c r="AA1907" i="2" s="1"/>
  <c r="V1907" i="2"/>
  <c r="U1761" i="2"/>
  <c r="AA1761" i="2" s="1"/>
  <c r="V1761" i="2"/>
  <c r="U1654" i="2"/>
  <c r="AA1654" i="2" s="1"/>
  <c r="V1654" i="2"/>
  <c r="U1514" i="2"/>
  <c r="AA1514" i="2" s="1"/>
  <c r="V1514" i="2"/>
  <c r="U1268" i="2"/>
  <c r="AA1268" i="2" s="1"/>
  <c r="V1268" i="2"/>
  <c r="U937" i="2"/>
  <c r="AA937" i="2" s="1"/>
  <c r="V937" i="2"/>
  <c r="U2209" i="2"/>
  <c r="AA2209" i="2" s="1"/>
  <c r="V2209" i="2"/>
  <c r="U2017" i="2"/>
  <c r="AA2017" i="2" s="1"/>
  <c r="V2017" i="2"/>
  <c r="U1885" i="2"/>
  <c r="AA1885" i="2" s="1"/>
  <c r="V1885" i="2"/>
  <c r="U1812" i="2"/>
  <c r="AA1812" i="2" s="1"/>
  <c r="V1812" i="2"/>
  <c r="U1617" i="2"/>
  <c r="AA1617" i="2" s="1"/>
  <c r="V1617" i="2"/>
  <c r="U1455" i="2"/>
  <c r="AA1455" i="2" s="1"/>
  <c r="V1455" i="2"/>
  <c r="U1175" i="2"/>
  <c r="AA1175" i="2" s="1"/>
  <c r="V1175" i="2"/>
  <c r="U824" i="2"/>
  <c r="AA824" i="2" s="1"/>
  <c r="V824" i="2"/>
  <c r="U2120" i="2"/>
  <c r="AA2120" i="2" s="1"/>
  <c r="V2120" i="2"/>
  <c r="U2056" i="2"/>
  <c r="AA2056" i="2" s="1"/>
  <c r="V2056" i="2"/>
  <c r="U1928" i="2"/>
  <c r="AA1928" i="2" s="1"/>
  <c r="V1928" i="2"/>
  <c r="U1857" i="2"/>
  <c r="AA1857" i="2" s="1"/>
  <c r="V1857" i="2"/>
  <c r="U1783" i="2"/>
  <c r="AA1783" i="2" s="1"/>
  <c r="V1783" i="2"/>
  <c r="U1694" i="2"/>
  <c r="AA1694" i="2" s="1"/>
  <c r="V1694" i="2"/>
  <c r="U1566" i="2"/>
  <c r="AA1566" i="2" s="1"/>
  <c r="V1566" i="2"/>
  <c r="U1362" i="2"/>
  <c r="AA1362" i="2" s="1"/>
  <c r="V1362" i="2"/>
  <c r="U1047" i="2"/>
  <c r="AA1047" i="2" s="1"/>
  <c r="V1047" i="2"/>
  <c r="U686" i="2"/>
  <c r="AA686" i="2" s="1"/>
  <c r="V686" i="2"/>
  <c r="U2039" i="2"/>
  <c r="AA2039" i="2" s="1"/>
  <c r="V2039" i="2"/>
  <c r="U1975" i="2"/>
  <c r="AA1975" i="2" s="1"/>
  <c r="V1975" i="2"/>
  <c r="U1910" i="2"/>
  <c r="AA1910" i="2" s="1"/>
  <c r="V1910" i="2"/>
  <c r="U1837" i="2"/>
  <c r="AA1837" i="2" s="1"/>
  <c r="V1837" i="2"/>
  <c r="U1764" i="2"/>
  <c r="AA1764" i="2" s="1"/>
  <c r="V1764" i="2"/>
  <c r="U1660" i="2"/>
  <c r="AA1660" i="2" s="1"/>
  <c r="V1660" i="2"/>
  <c r="U1522" i="2"/>
  <c r="AA1522" i="2" s="1"/>
  <c r="V1522" i="2"/>
  <c r="U1281" i="2"/>
  <c r="AA1281" i="2" s="1"/>
  <c r="V1281" i="2"/>
  <c r="U952" i="2"/>
  <c r="AA952" i="2" s="1"/>
  <c r="V952" i="2"/>
  <c r="U1904" i="2"/>
  <c r="AA1904" i="2" s="1"/>
  <c r="V1904" i="2"/>
  <c r="U1712" i="2"/>
  <c r="AA1712" i="2" s="1"/>
  <c r="V1712" i="2"/>
  <c r="U1648" i="2"/>
  <c r="AA1648" i="2" s="1"/>
  <c r="V1648" i="2"/>
  <c r="U1584" i="2"/>
  <c r="AA1584" i="2" s="1"/>
  <c r="V1584" i="2"/>
  <c r="U1520" i="2"/>
  <c r="AA1520" i="2" s="1"/>
  <c r="V1520" i="2"/>
  <c r="U1443" i="2"/>
  <c r="AA1443" i="2" s="1"/>
  <c r="V1443" i="2"/>
  <c r="U1352" i="2"/>
  <c r="AA1352" i="2" s="1"/>
  <c r="V1352" i="2"/>
  <c r="U1236" i="2"/>
  <c r="AA1236" i="2" s="1"/>
  <c r="V1236" i="2"/>
  <c r="U1120" i="2"/>
  <c r="AA1120" i="2" s="1"/>
  <c r="V1120" i="2"/>
  <c r="U855" i="2"/>
  <c r="AA855" i="2" s="1"/>
  <c r="V855" i="2"/>
  <c r="U718" i="2"/>
  <c r="AA718" i="2" s="1"/>
  <c r="V718" i="2"/>
  <c r="U1687" i="2"/>
  <c r="AA1687" i="2" s="1"/>
  <c r="V1687" i="2"/>
  <c r="U1623" i="2"/>
  <c r="AA1623" i="2" s="1"/>
  <c r="V1623" i="2"/>
  <c r="U1559" i="2"/>
  <c r="AA1559" i="2" s="1"/>
  <c r="V1559" i="2"/>
  <c r="U1494" i="2"/>
  <c r="AA1494" i="2" s="1"/>
  <c r="V1494" i="2"/>
  <c r="U1410" i="2"/>
  <c r="AA1410" i="2" s="1"/>
  <c r="V1410" i="2"/>
  <c r="U1190" i="2"/>
  <c r="AA1190" i="2" s="1"/>
  <c r="V1190" i="2"/>
  <c r="U1074" i="2"/>
  <c r="AA1074" i="2" s="1"/>
  <c r="V1074" i="2"/>
  <c r="U938" i="2"/>
  <c r="AA938" i="2" s="1"/>
  <c r="V938" i="2"/>
  <c r="U801" i="2"/>
  <c r="AA801" i="2" s="1"/>
  <c r="V801" i="2"/>
  <c r="U1733" i="2"/>
  <c r="AA1733" i="2" s="1"/>
  <c r="V1733" i="2"/>
  <c r="U1669" i="2"/>
  <c r="AA1669" i="2" s="1"/>
  <c r="V1669" i="2"/>
  <c r="U1605" i="2"/>
  <c r="AA1605" i="2" s="1"/>
  <c r="V1605" i="2"/>
  <c r="U1541" i="2"/>
  <c r="AA1541" i="2" s="1"/>
  <c r="V1541" i="2"/>
  <c r="U1471" i="2"/>
  <c r="AA1471" i="2" s="1"/>
  <c r="V1471" i="2"/>
  <c r="U1276" i="2"/>
  <c r="AA1276" i="2" s="1"/>
  <c r="V1276" i="2"/>
  <c r="U1158" i="2"/>
  <c r="AA1158" i="2" s="1"/>
  <c r="V1158" i="2"/>
  <c r="U1036" i="2"/>
  <c r="AA1036" i="2" s="1"/>
  <c r="V1036" i="2"/>
  <c r="U898" i="2"/>
  <c r="AA898" i="2" s="1"/>
  <c r="V898" i="2"/>
  <c r="U762" i="2"/>
  <c r="AA762" i="2" s="1"/>
  <c r="V762" i="2"/>
  <c r="U1540" i="2"/>
  <c r="AA1540" i="2" s="1"/>
  <c r="V1540" i="2"/>
  <c r="U1470" i="2"/>
  <c r="AA1470" i="2" s="1"/>
  <c r="V1470" i="2"/>
  <c r="U1157" i="2"/>
  <c r="AA1157" i="2" s="1"/>
  <c r="V1157" i="2"/>
  <c r="U1034" i="2"/>
  <c r="AA1034" i="2" s="1"/>
  <c r="V1034" i="2"/>
  <c r="U760" i="2"/>
  <c r="AA760" i="2" s="1"/>
  <c r="V760" i="2"/>
  <c r="U1707" i="2"/>
  <c r="AA1707" i="2" s="1"/>
  <c r="V1707" i="2"/>
  <c r="U1643" i="2"/>
  <c r="AA1643" i="2" s="1"/>
  <c r="V1643" i="2"/>
  <c r="U1579" i="2"/>
  <c r="AA1579" i="2" s="1"/>
  <c r="V1579" i="2"/>
  <c r="U1515" i="2"/>
  <c r="AA1515" i="2" s="1"/>
  <c r="V1515" i="2"/>
  <c r="U1437" i="2"/>
  <c r="AA1437" i="2" s="1"/>
  <c r="V1437" i="2"/>
  <c r="U1343" i="2"/>
  <c r="AA1343" i="2" s="1"/>
  <c r="V1343" i="2"/>
  <c r="U1226" i="2"/>
  <c r="AA1226" i="2" s="1"/>
  <c r="V1226" i="2"/>
  <c r="U982" i="2"/>
  <c r="AA982" i="2" s="1"/>
  <c r="V982" i="2"/>
  <c r="U844" i="2"/>
  <c r="AA844" i="2" s="1"/>
  <c r="V844" i="2"/>
  <c r="U706" i="2"/>
  <c r="AA706" i="2" s="1"/>
  <c r="V706" i="2"/>
  <c r="U1444" i="2"/>
  <c r="AA1444" i="2" s="1"/>
  <c r="V1444" i="2"/>
  <c r="U1380" i="2"/>
  <c r="AA1380" i="2" s="1"/>
  <c r="V1380" i="2"/>
  <c r="U1311" i="2"/>
  <c r="AA1311" i="2" s="1"/>
  <c r="V1311" i="2"/>
  <c r="U1238" i="2"/>
  <c r="AA1238" i="2" s="1"/>
  <c r="V1238" i="2"/>
  <c r="U1165" i="2"/>
  <c r="AA1165" i="2" s="1"/>
  <c r="V1165" i="2"/>
  <c r="U1092" i="2"/>
  <c r="AA1092" i="2" s="1"/>
  <c r="V1092" i="2"/>
  <c r="U1010" i="2"/>
  <c r="AA1010" i="2" s="1"/>
  <c r="V1010" i="2"/>
  <c r="U926" i="2"/>
  <c r="AA926" i="2" s="1"/>
  <c r="V926" i="2"/>
  <c r="U840" i="2"/>
  <c r="AA840" i="2" s="1"/>
  <c r="V840" i="2"/>
  <c r="U754" i="2"/>
  <c r="AA754" i="2" s="1"/>
  <c r="V754" i="2"/>
  <c r="U1379" i="2"/>
  <c r="AA1379" i="2" s="1"/>
  <c r="V1379" i="2"/>
  <c r="U1237" i="2"/>
  <c r="AA1237" i="2" s="1"/>
  <c r="V1237" i="2"/>
  <c r="U1164" i="2"/>
  <c r="AA1164" i="2" s="1"/>
  <c r="V1164" i="2"/>
  <c r="U1090" i="2"/>
  <c r="AA1090" i="2" s="1"/>
  <c r="V1090" i="2"/>
  <c r="U1009" i="2"/>
  <c r="AA1009" i="2" s="1"/>
  <c r="V1009" i="2"/>
  <c r="U839" i="2"/>
  <c r="AA839" i="2" s="1"/>
  <c r="V839" i="2"/>
  <c r="U753" i="2"/>
  <c r="AA753" i="2" s="1"/>
  <c r="V753" i="2"/>
  <c r="U1497" i="2"/>
  <c r="AA1497" i="2" s="1"/>
  <c r="V1497" i="2"/>
  <c r="U1433" i="2"/>
  <c r="AA1433" i="2" s="1"/>
  <c r="V1433" i="2"/>
  <c r="U1369" i="2"/>
  <c r="AA1369" i="2" s="1"/>
  <c r="V1369" i="2"/>
  <c r="U1298" i="2"/>
  <c r="AA1298" i="2" s="1"/>
  <c r="V1298" i="2"/>
  <c r="U1225" i="2"/>
  <c r="AA1225" i="2" s="1"/>
  <c r="V1225" i="2"/>
  <c r="U1152" i="2"/>
  <c r="AA1152" i="2" s="1"/>
  <c r="V1152" i="2"/>
  <c r="U1079" i="2"/>
  <c r="AA1079" i="2" s="1"/>
  <c r="V1079" i="2"/>
  <c r="U996" i="2"/>
  <c r="AA996" i="2" s="1"/>
  <c r="V996" i="2"/>
  <c r="U911" i="2"/>
  <c r="AA911" i="2" s="1"/>
  <c r="V911" i="2"/>
  <c r="U825" i="2"/>
  <c r="AA825" i="2" s="1"/>
  <c r="V825" i="2"/>
  <c r="U740" i="2"/>
  <c r="AA740" i="2" s="1"/>
  <c r="V740" i="2"/>
  <c r="U1053" i="2"/>
  <c r="AA1053" i="2" s="1"/>
  <c r="V1053" i="2"/>
  <c r="U989" i="2"/>
  <c r="AA989" i="2" s="1"/>
  <c r="V989" i="2"/>
  <c r="U925" i="2"/>
  <c r="AA925" i="2" s="1"/>
  <c r="V925" i="2"/>
  <c r="U861" i="2"/>
  <c r="AA861" i="2" s="1"/>
  <c r="V861" i="2"/>
  <c r="U733" i="2"/>
  <c r="AA733" i="2" s="1"/>
  <c r="V733" i="2"/>
  <c r="U1347" i="2"/>
  <c r="AA1347" i="2" s="1"/>
  <c r="V1347" i="2"/>
  <c r="U1283" i="2"/>
  <c r="AA1283" i="2" s="1"/>
  <c r="V1283" i="2"/>
  <c r="U1219" i="2"/>
  <c r="AA1219" i="2" s="1"/>
  <c r="V1219" i="2"/>
  <c r="U1155" i="2"/>
  <c r="AA1155" i="2" s="1"/>
  <c r="V1155" i="2"/>
  <c r="U1091" i="2"/>
  <c r="AA1091" i="2" s="1"/>
  <c r="V1091" i="2"/>
  <c r="U1027" i="2"/>
  <c r="AA1027" i="2" s="1"/>
  <c r="V1027" i="2"/>
  <c r="U963" i="2"/>
  <c r="AA963" i="2" s="1"/>
  <c r="V963" i="2"/>
  <c r="U835" i="2"/>
  <c r="AA835" i="2" s="1"/>
  <c r="V835" i="2"/>
  <c r="U771" i="2"/>
  <c r="AA771" i="2" s="1"/>
  <c r="V771" i="2"/>
  <c r="U707" i="2"/>
  <c r="AA707" i="2" s="1"/>
  <c r="V707" i="2"/>
  <c r="U1105" i="2"/>
  <c r="AA1105" i="2" s="1"/>
  <c r="V1105" i="2"/>
  <c r="U1588" i="2"/>
  <c r="AA1588" i="2" s="1"/>
  <c r="V1588" i="2"/>
  <c r="U1796" i="2"/>
  <c r="AA1796" i="2" s="1"/>
  <c r="V1796" i="2"/>
  <c r="U1939" i="2"/>
  <c r="AA1939" i="2" s="1"/>
  <c r="V1939" i="2"/>
  <c r="U2067" i="2"/>
  <c r="AA2067" i="2" s="1"/>
  <c r="V2067" i="2"/>
  <c r="U2173" i="2"/>
  <c r="AA2173" i="2" s="1"/>
  <c r="V2173" i="2"/>
  <c r="U944" i="2"/>
  <c r="AA944" i="2" s="1"/>
  <c r="V944" i="2"/>
  <c r="U1763" i="2"/>
  <c r="AA1763" i="2" s="1"/>
  <c r="V1763" i="2"/>
  <c r="U1909" i="2"/>
  <c r="AA1909" i="2" s="1"/>
  <c r="V1909" i="2"/>
  <c r="U2038" i="2"/>
  <c r="AA2038" i="2" s="1"/>
  <c r="V2038" i="2"/>
  <c r="U2154" i="2"/>
  <c r="AA2154" i="2" s="1"/>
  <c r="V2154" i="2"/>
  <c r="U1925" i="2"/>
  <c r="AA1925" i="2" s="1"/>
  <c r="V1925" i="2"/>
  <c r="U2090" i="2"/>
  <c r="AA2090" i="2" s="1"/>
  <c r="V2090" i="2"/>
  <c r="U790" i="2"/>
  <c r="AA790" i="2" s="1"/>
  <c r="V790" i="2"/>
  <c r="U1430" i="2"/>
  <c r="AA1430" i="2" s="1"/>
  <c r="V1430" i="2"/>
  <c r="U2010" i="2"/>
  <c r="AA2010" i="2" s="1"/>
  <c r="V2010" i="2"/>
  <c r="U2219" i="2"/>
  <c r="AA2219" i="2" s="1"/>
  <c r="V2219" i="2"/>
  <c r="U1297" i="2"/>
  <c r="AA1297" i="2" s="1"/>
  <c r="V1297" i="2"/>
  <c r="U1668" i="2"/>
  <c r="AA1668" i="2" s="1"/>
  <c r="V1668" i="2"/>
  <c r="U2199" i="2"/>
  <c r="AA2199" i="2" s="1"/>
  <c r="V2199" i="2"/>
  <c r="U1798" i="2"/>
  <c r="AA1798" i="2" s="1"/>
  <c r="V1798" i="2"/>
  <c r="U1673" i="2"/>
  <c r="AA1673" i="2" s="1"/>
  <c r="V1673" i="2"/>
  <c r="U1844" i="2"/>
  <c r="AA1844" i="2" s="1"/>
  <c r="V1844" i="2"/>
  <c r="U2107" i="2"/>
  <c r="AA2107" i="2" s="1"/>
  <c r="V2107" i="2"/>
  <c r="U2200" i="2"/>
  <c r="AA2200" i="2" s="1"/>
  <c r="V2200" i="2"/>
  <c r="U1159" i="2"/>
  <c r="AA1159" i="2" s="1"/>
  <c r="V1159" i="2"/>
  <c r="U1809" i="2"/>
  <c r="AA1809" i="2" s="1"/>
  <c r="V1809" i="2"/>
  <c r="U1950" i="2"/>
  <c r="AA1950" i="2" s="1"/>
  <c r="V1950" i="2"/>
  <c r="U2181" i="2"/>
  <c r="AA2181" i="2" s="1"/>
  <c r="V2181" i="2"/>
  <c r="U1467" i="2"/>
  <c r="AA1467" i="2" s="1"/>
  <c r="V1467" i="2"/>
  <c r="U2037" i="2"/>
  <c r="AA2037" i="2" s="1"/>
  <c r="V2037" i="2"/>
  <c r="U927" i="2"/>
  <c r="AA927" i="2" s="1"/>
  <c r="V927" i="2"/>
  <c r="U1510" i="2"/>
  <c r="AA1510" i="2" s="1"/>
  <c r="V1510" i="2"/>
  <c r="U1758" i="2"/>
  <c r="AA1758" i="2" s="1"/>
  <c r="V1758" i="2"/>
  <c r="U1905" i="2"/>
  <c r="AA1905" i="2" s="1"/>
  <c r="V1905" i="2"/>
  <c r="U2149" i="2"/>
  <c r="V2149" i="2"/>
  <c r="U2220" i="2"/>
  <c r="AA2220" i="2" s="1"/>
  <c r="V2220" i="2"/>
  <c r="U2156" i="2"/>
  <c r="AA2156" i="2" s="1"/>
  <c r="V2156" i="2"/>
  <c r="U2092" i="2"/>
  <c r="AA2092" i="2" s="1"/>
  <c r="V2092" i="2"/>
  <c r="U2028" i="2"/>
  <c r="AA2028" i="2" s="1"/>
  <c r="V2028" i="2"/>
  <c r="U1964" i="2"/>
  <c r="AA1964" i="2" s="1"/>
  <c r="V1964" i="2"/>
  <c r="U1898" i="2"/>
  <c r="AA1898" i="2" s="1"/>
  <c r="V1898" i="2"/>
  <c r="U1825" i="2"/>
  <c r="AA1825" i="2" s="1"/>
  <c r="V1825" i="2"/>
  <c r="U1751" i="2"/>
  <c r="AA1751" i="2" s="1"/>
  <c r="V1751" i="2"/>
  <c r="U1638" i="2"/>
  <c r="AA1638" i="2" s="1"/>
  <c r="V1638" i="2"/>
  <c r="U1493" i="2"/>
  <c r="AA1493" i="2" s="1"/>
  <c r="V1493" i="2"/>
  <c r="U1224" i="2"/>
  <c r="AA1224" i="2" s="1"/>
  <c r="V1224" i="2"/>
  <c r="U890" i="2"/>
  <c r="AA890" i="2" s="1"/>
  <c r="V890" i="2"/>
  <c r="U2201" i="2"/>
  <c r="AA2201" i="2" s="1"/>
  <c r="V2201" i="2"/>
  <c r="U2137" i="2"/>
  <c r="AA2137" i="2" s="1"/>
  <c r="V2137" i="2"/>
  <c r="U2073" i="2"/>
  <c r="AA2073" i="2" s="1"/>
  <c r="V2073" i="2"/>
  <c r="U2009" i="2"/>
  <c r="AA2009" i="2" s="1"/>
  <c r="V2009" i="2"/>
  <c r="U1601" i="2"/>
  <c r="AA1601" i="2" s="1"/>
  <c r="V1601" i="2"/>
  <c r="U1424" i="2"/>
  <c r="AA1424" i="2" s="1"/>
  <c r="V1424" i="2"/>
  <c r="U782" i="2"/>
  <c r="AA782" i="2" s="1"/>
  <c r="V782" i="2"/>
  <c r="U2112" i="2"/>
  <c r="AA2112" i="2" s="1"/>
  <c r="V2112" i="2"/>
  <c r="U2048" i="2"/>
  <c r="AA2048" i="2" s="1"/>
  <c r="V2048" i="2"/>
  <c r="U1984" i="2"/>
  <c r="AA1984" i="2" s="1"/>
  <c r="V1984" i="2"/>
  <c r="U1920" i="2"/>
  <c r="AA1920" i="2" s="1"/>
  <c r="V1920" i="2"/>
  <c r="U1847" i="2"/>
  <c r="AA1847" i="2" s="1"/>
  <c r="V1847" i="2"/>
  <c r="U1678" i="2"/>
  <c r="AA1678" i="2" s="1"/>
  <c r="V1678" i="2"/>
  <c r="U1546" i="2"/>
  <c r="AA1546" i="2" s="1"/>
  <c r="V1546" i="2"/>
  <c r="U2095" i="2"/>
  <c r="AA2095" i="2" s="1"/>
  <c r="V2095" i="2"/>
  <c r="U2031" i="2"/>
  <c r="AA2031" i="2" s="1"/>
  <c r="V2031" i="2"/>
  <c r="U1967" i="2"/>
  <c r="AA1967" i="2" s="1"/>
  <c r="V1967" i="2"/>
  <c r="U1901" i="2"/>
  <c r="AA1901" i="2" s="1"/>
  <c r="V1901" i="2"/>
  <c r="U1828" i="2"/>
  <c r="AA1828" i="2" s="1"/>
  <c r="V1828" i="2"/>
  <c r="U1755" i="2"/>
  <c r="AA1755" i="2" s="1"/>
  <c r="V1755" i="2"/>
  <c r="U1644" i="2"/>
  <c r="AA1644" i="2" s="1"/>
  <c r="V1644" i="2"/>
  <c r="U1502" i="2"/>
  <c r="AA1502" i="2" s="1"/>
  <c r="V1502" i="2"/>
  <c r="U1240" i="2"/>
  <c r="AA1240" i="2" s="1"/>
  <c r="V1240" i="2"/>
  <c r="U908" i="2"/>
  <c r="AA908" i="2" s="1"/>
  <c r="V908" i="2"/>
  <c r="U1896" i="2"/>
  <c r="AA1896" i="2" s="1"/>
  <c r="V1896" i="2"/>
  <c r="U1832" i="2"/>
  <c r="AA1832" i="2" s="1"/>
  <c r="V1832" i="2"/>
  <c r="U1768" i="2"/>
  <c r="AA1768" i="2" s="1"/>
  <c r="V1768" i="2"/>
  <c r="U1704" i="2"/>
  <c r="AA1704" i="2" s="1"/>
  <c r="V1704" i="2"/>
  <c r="U1640" i="2"/>
  <c r="AA1640" i="2" s="1"/>
  <c r="V1640" i="2"/>
  <c r="U1576" i="2"/>
  <c r="AA1576" i="2" s="1"/>
  <c r="V1576" i="2"/>
  <c r="U1512" i="2"/>
  <c r="AA1512" i="2" s="1"/>
  <c r="V1512" i="2"/>
  <c r="U1432" i="2"/>
  <c r="AA1432" i="2" s="1"/>
  <c r="V1432" i="2"/>
  <c r="U1340" i="2"/>
  <c r="AA1340" i="2" s="1"/>
  <c r="V1340" i="2"/>
  <c r="U1222" i="2"/>
  <c r="AA1222" i="2" s="1"/>
  <c r="V1222" i="2"/>
  <c r="U1104" i="2"/>
  <c r="AA1104" i="2" s="1"/>
  <c r="V1104" i="2"/>
  <c r="U974" i="2"/>
  <c r="AA974" i="2" s="1"/>
  <c r="V974" i="2"/>
  <c r="U838" i="2"/>
  <c r="AA838" i="2" s="1"/>
  <c r="V838" i="2"/>
  <c r="U703" i="2"/>
  <c r="AA703" i="2" s="1"/>
  <c r="V703" i="2"/>
  <c r="U1679" i="2"/>
  <c r="AA1679" i="2" s="1"/>
  <c r="V1679" i="2"/>
  <c r="U1615" i="2"/>
  <c r="AA1615" i="2" s="1"/>
  <c r="V1615" i="2"/>
  <c r="U1551" i="2"/>
  <c r="AA1551" i="2" s="1"/>
  <c r="V1551" i="2"/>
  <c r="U1485" i="2"/>
  <c r="AA1485" i="2" s="1"/>
  <c r="V1485" i="2"/>
  <c r="U1294" i="2"/>
  <c r="AA1294" i="2" s="1"/>
  <c r="V1294" i="2"/>
  <c r="U1176" i="2"/>
  <c r="AA1176" i="2" s="1"/>
  <c r="V1176" i="2"/>
  <c r="U1057" i="2"/>
  <c r="AA1057" i="2" s="1"/>
  <c r="V1057" i="2"/>
  <c r="U920" i="2"/>
  <c r="AA920" i="2" s="1"/>
  <c r="V920" i="2"/>
  <c r="U1725" i="2"/>
  <c r="AA1725" i="2" s="1"/>
  <c r="V1725" i="2"/>
  <c r="U1533" i="2"/>
  <c r="AA1533" i="2" s="1"/>
  <c r="V1533" i="2"/>
  <c r="U1461" i="2"/>
  <c r="AA1461" i="2" s="1"/>
  <c r="V1461" i="2"/>
  <c r="U1374" i="2"/>
  <c r="AA1374" i="2" s="1"/>
  <c r="V1374" i="2"/>
  <c r="U1260" i="2"/>
  <c r="AA1260" i="2" s="1"/>
  <c r="V1260" i="2"/>
  <c r="U1142" i="2"/>
  <c r="AA1142" i="2" s="1"/>
  <c r="V1142" i="2"/>
  <c r="U884" i="2"/>
  <c r="AA884" i="2" s="1"/>
  <c r="V884" i="2"/>
  <c r="U1532" i="2"/>
  <c r="AA1532" i="2" s="1"/>
  <c r="V1532" i="2"/>
  <c r="U1459" i="2"/>
  <c r="AA1459" i="2" s="1"/>
  <c r="V1459" i="2"/>
  <c r="U1373" i="2"/>
  <c r="AA1373" i="2" s="1"/>
  <c r="V1373" i="2"/>
  <c r="U1258" i="2"/>
  <c r="AA1258" i="2" s="1"/>
  <c r="V1258" i="2"/>
  <c r="U880" i="2"/>
  <c r="AA880" i="2" s="1"/>
  <c r="V880" i="2"/>
  <c r="U1699" i="2"/>
  <c r="AA1699" i="2" s="1"/>
  <c r="V1699" i="2"/>
  <c r="U1635" i="2"/>
  <c r="AA1635" i="2" s="1"/>
  <c r="V1635" i="2"/>
  <c r="U1507" i="2"/>
  <c r="AA1507" i="2" s="1"/>
  <c r="V1507" i="2"/>
  <c r="U1426" i="2"/>
  <c r="AA1426" i="2" s="1"/>
  <c r="V1426" i="2"/>
  <c r="U1330" i="2"/>
  <c r="AA1330" i="2" s="1"/>
  <c r="V1330" i="2"/>
  <c r="U1095" i="2"/>
  <c r="AA1095" i="2" s="1"/>
  <c r="V1095" i="2"/>
  <c r="U962" i="2"/>
  <c r="AA962" i="2" s="1"/>
  <c r="V962" i="2"/>
  <c r="U826" i="2"/>
  <c r="AA826" i="2" s="1"/>
  <c r="V826" i="2"/>
  <c r="U692" i="2"/>
  <c r="AA692" i="2" s="1"/>
  <c r="V692" i="2"/>
  <c r="U1436" i="2"/>
  <c r="AA1436" i="2" s="1"/>
  <c r="V1436" i="2"/>
  <c r="U1372" i="2"/>
  <c r="AA1372" i="2" s="1"/>
  <c r="V1372" i="2"/>
  <c r="U1302" i="2"/>
  <c r="AA1302" i="2" s="1"/>
  <c r="V1302" i="2"/>
  <c r="U1229" i="2"/>
  <c r="AA1229" i="2" s="1"/>
  <c r="V1229" i="2"/>
  <c r="U1156" i="2"/>
  <c r="AA1156" i="2" s="1"/>
  <c r="V1156" i="2"/>
  <c r="U1082" i="2"/>
  <c r="AA1082" i="2" s="1"/>
  <c r="V1082" i="2"/>
  <c r="U1000" i="2"/>
  <c r="AA1000" i="2" s="1"/>
  <c r="V1000" i="2"/>
  <c r="U914" i="2"/>
  <c r="AA914" i="2" s="1"/>
  <c r="V914" i="2"/>
  <c r="U830" i="2"/>
  <c r="AA830" i="2" s="1"/>
  <c r="V830" i="2"/>
  <c r="U1371" i="2"/>
  <c r="AA1371" i="2" s="1"/>
  <c r="V1371" i="2"/>
  <c r="U1301" i="2"/>
  <c r="AA1301" i="2" s="1"/>
  <c r="V1301" i="2"/>
  <c r="U1228" i="2"/>
  <c r="AA1228" i="2" s="1"/>
  <c r="V1228" i="2"/>
  <c r="U1154" i="2"/>
  <c r="AA1154" i="2" s="1"/>
  <c r="V1154" i="2"/>
  <c r="U1081" i="2"/>
  <c r="AA1081" i="2" s="1"/>
  <c r="V1081" i="2"/>
  <c r="U999" i="2"/>
  <c r="AA999" i="2" s="1"/>
  <c r="V999" i="2"/>
  <c r="U913" i="2"/>
  <c r="AA913" i="2" s="1"/>
  <c r="V913" i="2"/>
  <c r="U828" i="2"/>
  <c r="AA828" i="2" s="1"/>
  <c r="V828" i="2"/>
  <c r="U743" i="2"/>
  <c r="AA743" i="2" s="1"/>
  <c r="V743" i="2"/>
  <c r="U1489" i="2"/>
  <c r="AA1489" i="2" s="1"/>
  <c r="V1489" i="2"/>
  <c r="U1425" i="2"/>
  <c r="AA1425" i="2" s="1"/>
  <c r="V1425" i="2"/>
  <c r="U1361" i="2"/>
  <c r="AA1361" i="2" s="1"/>
  <c r="V1361" i="2"/>
  <c r="U1289" i="2"/>
  <c r="AA1289" i="2" s="1"/>
  <c r="V1289" i="2"/>
  <c r="U1070" i="2"/>
  <c r="AA1070" i="2" s="1"/>
  <c r="V1070" i="2"/>
  <c r="U985" i="2"/>
  <c r="AA985" i="2" s="1"/>
  <c r="V985" i="2"/>
  <c r="U900" i="2"/>
  <c r="AA900" i="2" s="1"/>
  <c r="V900" i="2"/>
  <c r="U815" i="2"/>
  <c r="AA815" i="2" s="1"/>
  <c r="V815" i="2"/>
  <c r="U729" i="2"/>
  <c r="AA729" i="2" s="1"/>
  <c r="V729" i="2"/>
  <c r="U1045" i="2"/>
  <c r="AA1045" i="2" s="1"/>
  <c r="V1045" i="2"/>
  <c r="U981" i="2"/>
  <c r="AA981" i="2" s="1"/>
  <c r="V981" i="2"/>
  <c r="U917" i="2"/>
  <c r="AA917" i="2" s="1"/>
  <c r="V917" i="2"/>
  <c r="U789" i="2"/>
  <c r="AA789" i="2" s="1"/>
  <c r="V789" i="2"/>
  <c r="U725" i="2"/>
  <c r="AA725" i="2" s="1"/>
  <c r="V725" i="2"/>
  <c r="U1339" i="2"/>
  <c r="AA1339" i="2" s="1"/>
  <c r="V1339" i="2"/>
  <c r="U1211" i="2"/>
  <c r="AA1211" i="2" s="1"/>
  <c r="V1211" i="2"/>
  <c r="U1147" i="2"/>
  <c r="AA1147" i="2" s="1"/>
  <c r="V1147" i="2"/>
  <c r="U1083" i="2"/>
  <c r="AA1083" i="2" s="1"/>
  <c r="V1083" i="2"/>
  <c r="U1019" i="2"/>
  <c r="AA1019" i="2" s="1"/>
  <c r="V1019" i="2"/>
  <c r="U955" i="2"/>
  <c r="V955" i="2"/>
  <c r="U891" i="2"/>
  <c r="AA891" i="2" s="1"/>
  <c r="V891" i="2"/>
  <c r="U827" i="2"/>
  <c r="AA827" i="2" s="1"/>
  <c r="V827" i="2"/>
  <c r="U763" i="2"/>
  <c r="AA763" i="2" s="1"/>
  <c r="V763" i="2"/>
  <c r="U1181" i="2"/>
  <c r="AA1181" i="2" s="1"/>
  <c r="V1181" i="2"/>
  <c r="U1620" i="2"/>
  <c r="AA1620" i="2" s="1"/>
  <c r="V1620" i="2"/>
  <c r="U1814" i="2"/>
  <c r="AA1814" i="2" s="1"/>
  <c r="V1814" i="2"/>
  <c r="U1955" i="2"/>
  <c r="V1955" i="2"/>
  <c r="U2083" i="2"/>
  <c r="AA2083" i="2" s="1"/>
  <c r="V2083" i="2"/>
  <c r="U2183" i="2"/>
  <c r="AA2183" i="2" s="1"/>
  <c r="V2183" i="2"/>
  <c r="U1038" i="2"/>
  <c r="AA1038" i="2" s="1"/>
  <c r="V1038" i="2"/>
  <c r="U1562" i="2"/>
  <c r="AA1562" i="2" s="1"/>
  <c r="V1562" i="2"/>
  <c r="U1781" i="2"/>
  <c r="AA1781" i="2" s="1"/>
  <c r="V1781" i="2"/>
  <c r="U1926" i="2"/>
  <c r="AA1926" i="2" s="1"/>
  <c r="V1926" i="2"/>
  <c r="U2054" i="2"/>
  <c r="AA2054" i="2" s="1"/>
  <c r="V2054" i="2"/>
  <c r="U2165" i="2"/>
  <c r="AA2165" i="2" s="1"/>
  <c r="V2165" i="2"/>
  <c r="U1350" i="2"/>
  <c r="AA1350" i="2" s="1"/>
  <c r="V1350" i="2"/>
  <c r="U970" i="2"/>
  <c r="AA970" i="2" s="1"/>
  <c r="V970" i="2"/>
  <c r="U1962" i="2"/>
  <c r="AA1962" i="2" s="1"/>
  <c r="V1962" i="2"/>
  <c r="U876" i="2"/>
  <c r="AA876" i="2" s="1"/>
  <c r="V876" i="2"/>
  <c r="U1487" i="2"/>
  <c r="AA1487" i="2" s="1"/>
  <c r="V1487" i="2"/>
  <c r="U1749" i="2"/>
  <c r="AA1749" i="2" s="1"/>
  <c r="V1749" i="2"/>
  <c r="U1895" i="2"/>
  <c r="AA1895" i="2" s="1"/>
  <c r="V1895" i="2"/>
  <c r="U2026" i="2"/>
  <c r="AA2026" i="2" s="1"/>
  <c r="V2026" i="2"/>
  <c r="U2142" i="2"/>
  <c r="AA2142" i="2" s="1"/>
  <c r="V2142" i="2"/>
  <c r="U704" i="2"/>
  <c r="AA704" i="2" s="1"/>
  <c r="V704" i="2"/>
  <c r="U1375" i="2"/>
  <c r="AA1375" i="2" s="1"/>
  <c r="V1375" i="2"/>
  <c r="U1700" i="2"/>
  <c r="AA1700" i="2" s="1"/>
  <c r="V1700" i="2"/>
  <c r="U1860" i="2"/>
  <c r="AA1860" i="2" s="1"/>
  <c r="V1860" i="2"/>
  <c r="U1995" i="2"/>
  <c r="AA1995" i="2" s="1"/>
  <c r="V1995" i="2"/>
  <c r="U2118" i="2"/>
  <c r="AA2118" i="2" s="1"/>
  <c r="V2118" i="2"/>
  <c r="U2210" i="2"/>
  <c r="AA2210" i="2" s="1"/>
  <c r="V2210" i="2"/>
  <c r="U1853" i="2"/>
  <c r="AA1853" i="2" s="1"/>
  <c r="V1853" i="2"/>
  <c r="U714" i="2"/>
  <c r="AA714" i="2" s="1"/>
  <c r="V714" i="2"/>
  <c r="U1382" i="2"/>
  <c r="AA1382" i="2" s="1"/>
  <c r="V1382" i="2"/>
  <c r="U1705" i="2"/>
  <c r="AA1705" i="2" s="1"/>
  <c r="V1705" i="2"/>
  <c r="U1862" i="2"/>
  <c r="AA1862" i="2" s="1"/>
  <c r="V1862" i="2"/>
  <c r="U1997" i="2"/>
  <c r="AA1997" i="2" s="1"/>
  <c r="V1997" i="2"/>
  <c r="U2119" i="2"/>
  <c r="AA2119" i="2" s="1"/>
  <c r="V2119" i="2"/>
  <c r="U2211" i="2"/>
  <c r="AA2211" i="2" s="1"/>
  <c r="V2211" i="2"/>
  <c r="U1239" i="2"/>
  <c r="AA1239" i="2" s="1"/>
  <c r="V1239" i="2"/>
  <c r="U1642" i="2"/>
  <c r="AA1642" i="2" s="1"/>
  <c r="V1642" i="2"/>
  <c r="U1827" i="2"/>
  <c r="AA1827" i="2" s="1"/>
  <c r="V1827" i="2"/>
  <c r="U1966" i="2"/>
  <c r="AA1966" i="2" s="1"/>
  <c r="V1966" i="2"/>
  <c r="U2094" i="2"/>
  <c r="AA2094" i="2" s="1"/>
  <c r="V2094" i="2"/>
  <c r="U2191" i="2"/>
  <c r="AA2191" i="2" s="1"/>
  <c r="V2191" i="2"/>
  <c r="U2085" i="2"/>
  <c r="AA2085" i="2" s="1"/>
  <c r="V2085" i="2"/>
  <c r="U1553" i="2"/>
  <c r="AA1553" i="2" s="1"/>
  <c r="V1553" i="2"/>
  <c r="U1922" i="2"/>
  <c r="AA1922" i="2" s="1"/>
  <c r="V1922" i="2"/>
  <c r="U2050" i="2"/>
  <c r="AA2050" i="2" s="1"/>
  <c r="V2050" i="2"/>
  <c r="U2160" i="2"/>
  <c r="AA2160" i="2" s="1"/>
  <c r="V2160" i="2"/>
  <c r="U2212" i="2"/>
  <c r="AA2212" i="2" s="1"/>
  <c r="V2212" i="2"/>
  <c r="U2148" i="2"/>
  <c r="AA2148" i="2" s="1"/>
  <c r="V2148" i="2"/>
  <c r="U2084" i="2"/>
  <c r="AA2084" i="2" s="1"/>
  <c r="V2084" i="2"/>
  <c r="U2020" i="2"/>
  <c r="AA2020" i="2" s="1"/>
  <c r="V2020" i="2"/>
  <c r="U1956" i="2"/>
  <c r="AA1956" i="2" s="1"/>
  <c r="V1956" i="2"/>
  <c r="U1815" i="2"/>
  <c r="AA1815" i="2" s="1"/>
  <c r="V1815" i="2"/>
  <c r="U1742" i="2"/>
  <c r="AA1742" i="2" s="1"/>
  <c r="V1742" i="2"/>
  <c r="U1622" i="2"/>
  <c r="AA1622" i="2" s="1"/>
  <c r="V1622" i="2"/>
  <c r="U1466" i="2"/>
  <c r="AA1466" i="2" s="1"/>
  <c r="V1466" i="2"/>
  <c r="U1188" i="2"/>
  <c r="AA1188" i="2" s="1"/>
  <c r="V1188" i="2"/>
  <c r="U842" i="2"/>
  <c r="AA842" i="2" s="1"/>
  <c r="V842" i="2"/>
  <c r="U2193" i="2"/>
  <c r="AA2193" i="2" s="1"/>
  <c r="V2193" i="2"/>
  <c r="U2129" i="2"/>
  <c r="AA2129" i="2" s="1"/>
  <c r="V2129" i="2"/>
  <c r="U2065" i="2"/>
  <c r="AA2065" i="2" s="1"/>
  <c r="V2065" i="2"/>
  <c r="U1937" i="2"/>
  <c r="AA1937" i="2" s="1"/>
  <c r="V1937" i="2"/>
  <c r="U1867" i="2"/>
  <c r="AA1867" i="2" s="1"/>
  <c r="V1867" i="2"/>
  <c r="U1794" i="2"/>
  <c r="AA1794" i="2" s="1"/>
  <c r="V1794" i="2"/>
  <c r="U1713" i="2"/>
  <c r="AA1713" i="2" s="1"/>
  <c r="V1713" i="2"/>
  <c r="U1585" i="2"/>
  <c r="AA1585" i="2" s="1"/>
  <c r="V1585" i="2"/>
  <c r="U1398" i="2"/>
  <c r="AA1398" i="2" s="1"/>
  <c r="V1398" i="2"/>
  <c r="U2104" i="2"/>
  <c r="AA2104" i="2" s="1"/>
  <c r="V2104" i="2"/>
  <c r="U2040" i="2"/>
  <c r="AA2040" i="2" s="1"/>
  <c r="V2040" i="2"/>
  <c r="U1976" i="2"/>
  <c r="AA1976" i="2" s="1"/>
  <c r="V1976" i="2"/>
  <c r="U1911" i="2"/>
  <c r="AA1911" i="2" s="1"/>
  <c r="V1911" i="2"/>
  <c r="U1838" i="2"/>
  <c r="AA1838" i="2" s="1"/>
  <c r="V1838" i="2"/>
  <c r="U1765" i="2"/>
  <c r="AA1765" i="2" s="1"/>
  <c r="V1765" i="2"/>
  <c r="U1662" i="2"/>
  <c r="AA1662" i="2" s="1"/>
  <c r="V1662" i="2"/>
  <c r="U1526" i="2"/>
  <c r="AA1526" i="2" s="1"/>
  <c r="V1526" i="2"/>
  <c r="U1285" i="2"/>
  <c r="AA1285" i="2" s="1"/>
  <c r="V1285" i="2"/>
  <c r="U960" i="2"/>
  <c r="AA960" i="2" s="1"/>
  <c r="V960" i="2"/>
  <c r="U2023" i="2"/>
  <c r="AA2023" i="2" s="1"/>
  <c r="V2023" i="2"/>
  <c r="U1959" i="2"/>
  <c r="AA1959" i="2" s="1"/>
  <c r="V1959" i="2"/>
  <c r="U1892" i="2"/>
  <c r="AA1892" i="2" s="1"/>
  <c r="V1892" i="2"/>
  <c r="U1819" i="2"/>
  <c r="AA1819" i="2" s="1"/>
  <c r="V1819" i="2"/>
  <c r="U1746" i="2"/>
  <c r="AA1746" i="2" s="1"/>
  <c r="V1746" i="2"/>
  <c r="U1628" i="2"/>
  <c r="AA1628" i="2" s="1"/>
  <c r="V1628" i="2"/>
  <c r="U858" i="2"/>
  <c r="AA858" i="2" s="1"/>
  <c r="V858" i="2"/>
  <c r="U1824" i="2"/>
  <c r="AA1824" i="2" s="1"/>
  <c r="V1824" i="2"/>
  <c r="U1760" i="2"/>
  <c r="AA1760" i="2" s="1"/>
  <c r="V1760" i="2"/>
  <c r="U1696" i="2"/>
  <c r="AA1696" i="2" s="1"/>
  <c r="V1696" i="2"/>
  <c r="U1632" i="2"/>
  <c r="AA1632" i="2" s="1"/>
  <c r="V1632" i="2"/>
  <c r="U1504" i="2"/>
  <c r="AA1504" i="2" s="1"/>
  <c r="V1504" i="2"/>
  <c r="U1324" i="2"/>
  <c r="AA1324" i="2" s="1"/>
  <c r="V1324" i="2"/>
  <c r="U1089" i="2"/>
  <c r="AA1089" i="2" s="1"/>
  <c r="V1089" i="2"/>
  <c r="U959" i="2"/>
  <c r="AA959" i="2" s="1"/>
  <c r="V959" i="2"/>
  <c r="U822" i="2"/>
  <c r="AA822" i="2" s="1"/>
  <c r="V822" i="2"/>
  <c r="U684" i="2"/>
  <c r="AA684" i="2" s="1"/>
  <c r="V684" i="2"/>
  <c r="U1671" i="2"/>
  <c r="AA1671" i="2" s="1"/>
  <c r="V1671" i="2"/>
  <c r="U1543" i="2"/>
  <c r="AA1543" i="2" s="1"/>
  <c r="V1543" i="2"/>
  <c r="U1474" i="2"/>
  <c r="AA1474" i="2" s="1"/>
  <c r="V1474" i="2"/>
  <c r="U1278" i="2"/>
  <c r="AA1278" i="2" s="1"/>
  <c r="V1278" i="2"/>
  <c r="U1160" i="2"/>
  <c r="AA1160" i="2" s="1"/>
  <c r="V1160" i="2"/>
  <c r="U1040" i="2"/>
  <c r="AA1040" i="2" s="1"/>
  <c r="V1040" i="2"/>
  <c r="U905" i="2"/>
  <c r="AA905" i="2" s="1"/>
  <c r="V905" i="2"/>
  <c r="U768" i="2"/>
  <c r="AA768" i="2" s="1"/>
  <c r="V768" i="2"/>
  <c r="U1717" i="2"/>
  <c r="AA1717" i="2" s="1"/>
  <c r="V1717" i="2"/>
  <c r="U1653" i="2"/>
  <c r="AA1653" i="2" s="1"/>
  <c r="V1653" i="2"/>
  <c r="U1589" i="2"/>
  <c r="AA1589" i="2" s="1"/>
  <c r="V1589" i="2"/>
  <c r="U1525" i="2"/>
  <c r="AA1525" i="2" s="1"/>
  <c r="V1525" i="2"/>
  <c r="U1450" i="2"/>
  <c r="AA1450" i="2" s="1"/>
  <c r="V1450" i="2"/>
  <c r="U1360" i="2"/>
  <c r="AA1360" i="2" s="1"/>
  <c r="V1360" i="2"/>
  <c r="U1129" i="2"/>
  <c r="AA1129" i="2" s="1"/>
  <c r="V1129" i="2"/>
  <c r="U1002" i="2"/>
  <c r="AA1002" i="2" s="1"/>
  <c r="V1002" i="2"/>
  <c r="U865" i="2"/>
  <c r="AA865" i="2" s="1"/>
  <c r="V865" i="2"/>
  <c r="U728" i="2"/>
  <c r="AA728" i="2" s="1"/>
  <c r="V728" i="2"/>
  <c r="U1524" i="2"/>
  <c r="AA1524" i="2" s="1"/>
  <c r="V1524" i="2"/>
  <c r="U1448" i="2"/>
  <c r="AA1448" i="2" s="1"/>
  <c r="V1448" i="2"/>
  <c r="U1359" i="2"/>
  <c r="AA1359" i="2" s="1"/>
  <c r="V1359" i="2"/>
  <c r="U1242" i="2"/>
  <c r="AA1242" i="2" s="1"/>
  <c r="V1242" i="2"/>
  <c r="U1126" i="2"/>
  <c r="AA1126" i="2" s="1"/>
  <c r="V1126" i="2"/>
  <c r="U1001" i="2"/>
  <c r="AA1001" i="2" s="1"/>
  <c r="V1001" i="2"/>
  <c r="U864" i="2"/>
  <c r="AA864" i="2" s="1"/>
  <c r="V864" i="2"/>
  <c r="U727" i="2"/>
  <c r="AA727" i="2" s="1"/>
  <c r="V727" i="2"/>
  <c r="U1691" i="2"/>
  <c r="AA1691" i="2" s="1"/>
  <c r="V1691" i="2"/>
  <c r="U1627" i="2"/>
  <c r="AA1627" i="2" s="1"/>
  <c r="V1627" i="2"/>
  <c r="U1563" i="2"/>
  <c r="AA1563" i="2" s="1"/>
  <c r="V1563" i="2"/>
  <c r="U1499" i="2"/>
  <c r="AA1499" i="2" s="1"/>
  <c r="V1499" i="2"/>
  <c r="U1415" i="2"/>
  <c r="AA1415" i="2" s="1"/>
  <c r="V1415" i="2"/>
  <c r="U1197" i="2"/>
  <c r="AA1197" i="2" s="1"/>
  <c r="V1197" i="2"/>
  <c r="U1080" i="2"/>
  <c r="AA1080" i="2" s="1"/>
  <c r="V1080" i="2"/>
  <c r="U948" i="2"/>
  <c r="AA948" i="2" s="1"/>
  <c r="V948" i="2"/>
  <c r="U1428" i="2"/>
  <c r="AA1428" i="2" s="1"/>
  <c r="V1428" i="2"/>
  <c r="U1364" i="2"/>
  <c r="AA1364" i="2" s="1"/>
  <c r="V1364" i="2"/>
  <c r="U1293" i="2"/>
  <c r="AA1293" i="2" s="1"/>
  <c r="V1293" i="2"/>
  <c r="U1220" i="2"/>
  <c r="AA1220" i="2" s="1"/>
  <c r="V1220" i="2"/>
  <c r="U1146" i="2"/>
  <c r="AA1146" i="2" s="1"/>
  <c r="V1146" i="2"/>
  <c r="U1073" i="2"/>
  <c r="AA1073" i="2" s="1"/>
  <c r="V1073" i="2"/>
  <c r="U904" i="2"/>
  <c r="AA904" i="2" s="1"/>
  <c r="V904" i="2"/>
  <c r="U1363" i="2"/>
  <c r="AA1363" i="2" s="1"/>
  <c r="V1363" i="2"/>
  <c r="U1292" i="2"/>
  <c r="AA1292" i="2" s="1"/>
  <c r="V1292" i="2"/>
  <c r="U1145" i="2"/>
  <c r="AA1145" i="2" s="1"/>
  <c r="V1145" i="2"/>
  <c r="U1072" i="2"/>
  <c r="AA1072" i="2" s="1"/>
  <c r="V1072" i="2"/>
  <c r="U988" i="2"/>
  <c r="AA988" i="2" s="1"/>
  <c r="V988" i="2"/>
  <c r="U903" i="2"/>
  <c r="AA903" i="2" s="1"/>
  <c r="V903" i="2"/>
  <c r="U732" i="2"/>
  <c r="AA732" i="2" s="1"/>
  <c r="V732" i="2"/>
  <c r="U1481" i="2"/>
  <c r="AA1481" i="2" s="1"/>
  <c r="V1481" i="2"/>
  <c r="U1417" i="2"/>
  <c r="AA1417" i="2" s="1"/>
  <c r="V1417" i="2"/>
  <c r="U1280" i="2"/>
  <c r="AA1280" i="2" s="1"/>
  <c r="V1280" i="2"/>
  <c r="U1134" i="2"/>
  <c r="AA1134" i="2" s="1"/>
  <c r="V1134" i="2"/>
  <c r="U1060" i="2"/>
  <c r="AA1060" i="2" s="1"/>
  <c r="V1060" i="2"/>
  <c r="U975" i="2"/>
  <c r="AA975" i="2" s="1"/>
  <c r="V975" i="2"/>
  <c r="U889" i="2"/>
  <c r="AA889" i="2" s="1"/>
  <c r="V889" i="2"/>
  <c r="U804" i="2"/>
  <c r="AA804" i="2" s="1"/>
  <c r="V804" i="2"/>
  <c r="U719" i="2"/>
  <c r="AA719" i="2" s="1"/>
  <c r="V719" i="2"/>
  <c r="U1037" i="2"/>
  <c r="AA1037" i="2" s="1"/>
  <c r="V1037" i="2"/>
  <c r="U973" i="2"/>
  <c r="AA973" i="2" s="1"/>
  <c r="V973" i="2"/>
  <c r="U909" i="2"/>
  <c r="AA909" i="2" s="1"/>
  <c r="V909" i="2"/>
  <c r="U845" i="2"/>
  <c r="AA845" i="2" s="1"/>
  <c r="V845" i="2"/>
  <c r="U781" i="2"/>
  <c r="AA781" i="2" s="1"/>
  <c r="V781" i="2"/>
  <c r="U717" i="2"/>
  <c r="AA717" i="2" s="1"/>
  <c r="V717" i="2"/>
  <c r="U1331" i="2"/>
  <c r="AA1331" i="2" s="1"/>
  <c r="V1331" i="2"/>
  <c r="U1267" i="2"/>
  <c r="AA1267" i="2" s="1"/>
  <c r="V1267" i="2"/>
  <c r="U1075" i="2"/>
  <c r="AA1075" i="2" s="1"/>
  <c r="V1075" i="2"/>
  <c r="U947" i="2"/>
  <c r="AA947" i="2" s="1"/>
  <c r="V947" i="2"/>
  <c r="U883" i="2"/>
  <c r="AA883" i="2" s="1"/>
  <c r="V883" i="2"/>
  <c r="U755" i="2"/>
  <c r="AA755" i="2" s="1"/>
  <c r="V755" i="2"/>
  <c r="U691" i="2"/>
  <c r="AA691" i="2" s="1"/>
  <c r="V691" i="2"/>
  <c r="U1261" i="2"/>
  <c r="AA1261" i="2" s="1"/>
  <c r="V1261" i="2"/>
  <c r="U1652" i="2"/>
  <c r="AA1652" i="2" s="1"/>
  <c r="V1652" i="2"/>
  <c r="U1971" i="2"/>
  <c r="AA1971" i="2" s="1"/>
  <c r="V1971" i="2"/>
  <c r="U2099" i="2"/>
  <c r="AA2099" i="2" s="1"/>
  <c r="V2099" i="2"/>
  <c r="U2194" i="2"/>
  <c r="AA2194" i="2" s="1"/>
  <c r="V2194" i="2"/>
  <c r="U1121" i="2"/>
  <c r="AA1121" i="2" s="1"/>
  <c r="V1121" i="2"/>
  <c r="U1799" i="2"/>
  <c r="AA1799" i="2" s="1"/>
  <c r="V1799" i="2"/>
  <c r="U1942" i="2"/>
  <c r="AA1942" i="2" s="1"/>
  <c r="V1942" i="2"/>
  <c r="U2070" i="2"/>
  <c r="AA2070" i="2" s="1"/>
  <c r="V2070" i="2"/>
  <c r="U2175" i="2"/>
  <c r="AA2175" i="2" s="1"/>
  <c r="V2175" i="2"/>
  <c r="U1518" i="2"/>
  <c r="AA1518" i="2" s="1"/>
  <c r="V1518" i="2"/>
  <c r="U2021" i="2"/>
  <c r="AA2021" i="2" s="1"/>
  <c r="V2021" i="2"/>
  <c r="U1530" i="2"/>
  <c r="AA1530" i="2" s="1"/>
  <c r="V1530" i="2"/>
  <c r="U2155" i="2"/>
  <c r="AA2155" i="2" s="1"/>
  <c r="V2155" i="2"/>
  <c r="U2011" i="2"/>
  <c r="AA2011" i="2" s="1"/>
  <c r="V2011" i="2"/>
  <c r="U2131" i="2"/>
  <c r="AA2131" i="2" s="1"/>
  <c r="V2131" i="2"/>
  <c r="U2221" i="2"/>
  <c r="AA2221" i="2" s="1"/>
  <c r="V2221" i="2"/>
  <c r="U1908" i="2"/>
  <c r="AA1908" i="2" s="1"/>
  <c r="V1908" i="2"/>
  <c r="U806" i="2"/>
  <c r="AA806" i="2" s="1"/>
  <c r="V806" i="2"/>
  <c r="U1440" i="2"/>
  <c r="AA1440" i="2" s="1"/>
  <c r="V1440" i="2"/>
  <c r="U1734" i="2"/>
  <c r="AA1734" i="2" s="1"/>
  <c r="V1734" i="2"/>
  <c r="U1881" i="2"/>
  <c r="AA1881" i="2" s="1"/>
  <c r="V1881" i="2"/>
  <c r="U2013" i="2"/>
  <c r="AA2013" i="2" s="1"/>
  <c r="V2013" i="2"/>
  <c r="U2133" i="2"/>
  <c r="AA2133" i="2" s="1"/>
  <c r="V2133" i="2"/>
  <c r="U2222" i="2"/>
  <c r="AA2222" i="2" s="1"/>
  <c r="V2222" i="2"/>
  <c r="U1313" i="2"/>
  <c r="AA1313" i="2" s="1"/>
  <c r="V1313" i="2"/>
  <c r="U1845" i="2"/>
  <c r="AA1845" i="2" s="1"/>
  <c r="V1845" i="2"/>
  <c r="U1982" i="2"/>
  <c r="AA1982" i="2" s="1"/>
  <c r="V1982" i="2"/>
  <c r="U2109" i="2"/>
  <c r="AA2109" i="2" s="1"/>
  <c r="V2109" i="2"/>
  <c r="U1689" i="2"/>
  <c r="AA1689" i="2" s="1"/>
  <c r="V1689" i="2"/>
  <c r="U2126" i="2"/>
  <c r="AA2126" i="2" s="1"/>
  <c r="V2126" i="2"/>
  <c r="U1586" i="2"/>
  <c r="AA1586" i="2" s="1"/>
  <c r="V1586" i="2"/>
  <c r="U1795" i="2"/>
  <c r="AA1795" i="2" s="1"/>
  <c r="V1795" i="2"/>
  <c r="U2066" i="2"/>
  <c r="AA2066" i="2" s="1"/>
  <c r="V2066" i="2"/>
  <c r="U2171" i="2"/>
  <c r="AA2171" i="2" s="1"/>
  <c r="V2171" i="2"/>
  <c r="U2204" i="2"/>
  <c r="AA2204" i="2" s="1"/>
  <c r="V2204" i="2"/>
  <c r="U2140" i="2"/>
  <c r="AA2140" i="2" s="1"/>
  <c r="V2140" i="2"/>
  <c r="U2012" i="2"/>
  <c r="AA2012" i="2" s="1"/>
  <c r="V2012" i="2"/>
  <c r="U1948" i="2"/>
  <c r="AA1948" i="2" s="1"/>
  <c r="V1948" i="2"/>
  <c r="U1806" i="2"/>
  <c r="AA1806" i="2" s="1"/>
  <c r="V1806" i="2"/>
  <c r="U1732" i="2"/>
  <c r="AA1732" i="2" s="1"/>
  <c r="V1732" i="2"/>
  <c r="U1606" i="2"/>
  <c r="AA1606" i="2" s="1"/>
  <c r="V1606" i="2"/>
  <c r="U1435" i="2"/>
  <c r="AA1435" i="2" s="1"/>
  <c r="V1435" i="2"/>
  <c r="U2185" i="2"/>
  <c r="AA2185" i="2" s="1"/>
  <c r="V2185" i="2"/>
  <c r="U2121" i="2"/>
  <c r="AA2121" i="2" s="1"/>
  <c r="V2121" i="2"/>
  <c r="U2057" i="2"/>
  <c r="AA2057" i="2" s="1"/>
  <c r="V2057" i="2"/>
  <c r="U1993" i="2"/>
  <c r="AA1993" i="2" s="1"/>
  <c r="V1993" i="2"/>
  <c r="U1929" i="2"/>
  <c r="AA1929" i="2" s="1"/>
  <c r="V1929" i="2"/>
  <c r="U1785" i="2"/>
  <c r="AA1785" i="2" s="1"/>
  <c r="V1785" i="2"/>
  <c r="U1697" i="2"/>
  <c r="AA1697" i="2" s="1"/>
  <c r="V1697" i="2"/>
  <c r="U1367" i="2"/>
  <c r="AA1367" i="2" s="1"/>
  <c r="V1367" i="2"/>
  <c r="U1056" i="2"/>
  <c r="AA1056" i="2" s="1"/>
  <c r="V1056" i="2"/>
  <c r="U2096" i="2"/>
  <c r="AA2096" i="2" s="1"/>
  <c r="V2096" i="2"/>
  <c r="U2032" i="2"/>
  <c r="AA2032" i="2" s="1"/>
  <c r="V2032" i="2"/>
  <c r="U1968" i="2"/>
  <c r="AA1968" i="2" s="1"/>
  <c r="V1968" i="2"/>
  <c r="U1902" i="2"/>
  <c r="AA1902" i="2" s="1"/>
  <c r="V1902" i="2"/>
  <c r="U1829" i="2"/>
  <c r="AA1829" i="2" s="1"/>
  <c r="V1829" i="2"/>
  <c r="U1756" i="2"/>
  <c r="AA1756" i="2" s="1"/>
  <c r="V1756" i="2"/>
  <c r="U1505" i="2"/>
  <c r="AA1505" i="2" s="1"/>
  <c r="V1505" i="2"/>
  <c r="U1248" i="2"/>
  <c r="AA1248" i="2" s="1"/>
  <c r="V1248" i="2"/>
  <c r="U910" i="2"/>
  <c r="AA910" i="2" s="1"/>
  <c r="V910" i="2"/>
  <c r="U1951" i="2"/>
  <c r="AA1951" i="2" s="1"/>
  <c r="V1951" i="2"/>
  <c r="U1810" i="2"/>
  <c r="AA1810" i="2" s="1"/>
  <c r="V1810" i="2"/>
  <c r="U1737" i="2"/>
  <c r="AA1737" i="2" s="1"/>
  <c r="V1737" i="2"/>
  <c r="U1612" i="2"/>
  <c r="AA1612" i="2" s="1"/>
  <c r="V1612" i="2"/>
  <c r="U1446" i="2"/>
  <c r="AA1446" i="2" s="1"/>
  <c r="V1446" i="2"/>
  <c r="U1166" i="2"/>
  <c r="AA1166" i="2" s="1"/>
  <c r="V1166" i="2"/>
  <c r="U1880" i="2"/>
  <c r="AA1880" i="2" s="1"/>
  <c r="V1880" i="2"/>
  <c r="U1816" i="2"/>
  <c r="AA1816" i="2" s="1"/>
  <c r="V1816" i="2"/>
  <c r="U1752" i="2"/>
  <c r="AA1752" i="2" s="1"/>
  <c r="V1752" i="2"/>
  <c r="U1688" i="2"/>
  <c r="AA1688" i="2" s="1"/>
  <c r="V1688" i="2"/>
  <c r="U1624" i="2"/>
  <c r="AA1624" i="2" s="1"/>
  <c r="V1624" i="2"/>
  <c r="U1560" i="2"/>
  <c r="AA1560" i="2" s="1"/>
  <c r="V1560" i="2"/>
  <c r="U1495" i="2"/>
  <c r="AA1495" i="2" s="1"/>
  <c r="V1495" i="2"/>
  <c r="U1411" i="2"/>
  <c r="AA1411" i="2" s="1"/>
  <c r="V1411" i="2"/>
  <c r="U1309" i="2"/>
  <c r="AA1309" i="2" s="1"/>
  <c r="V1309" i="2"/>
  <c r="U1076" i="2"/>
  <c r="AA1076" i="2" s="1"/>
  <c r="V1076" i="2"/>
  <c r="U940" i="2"/>
  <c r="AA940" i="2" s="1"/>
  <c r="V940" i="2"/>
  <c r="U802" i="2"/>
  <c r="AA802" i="2" s="1"/>
  <c r="V802" i="2"/>
  <c r="U1727" i="2"/>
  <c r="AA1727" i="2" s="1"/>
  <c r="V1727" i="2"/>
  <c r="U1663" i="2"/>
  <c r="AA1663" i="2" s="1"/>
  <c r="V1663" i="2"/>
  <c r="U1599" i="2"/>
  <c r="AA1599" i="2" s="1"/>
  <c r="V1599" i="2"/>
  <c r="U1535" i="2"/>
  <c r="AA1535" i="2" s="1"/>
  <c r="V1535" i="2"/>
  <c r="U1463" i="2"/>
  <c r="AA1463" i="2" s="1"/>
  <c r="V1463" i="2"/>
  <c r="U1376" i="2"/>
  <c r="AA1376" i="2" s="1"/>
  <c r="V1376" i="2"/>
  <c r="U1263" i="2"/>
  <c r="AA1263" i="2" s="1"/>
  <c r="V1263" i="2"/>
  <c r="U1148" i="2"/>
  <c r="AA1148" i="2" s="1"/>
  <c r="V1148" i="2"/>
  <c r="U1024" i="2"/>
  <c r="AA1024" i="2" s="1"/>
  <c r="V1024" i="2"/>
  <c r="U887" i="2"/>
  <c r="AA887" i="2" s="1"/>
  <c r="V887" i="2"/>
  <c r="U750" i="2"/>
  <c r="AA750" i="2" s="1"/>
  <c r="V750" i="2"/>
  <c r="U1709" i="2"/>
  <c r="AA1709" i="2" s="1"/>
  <c r="V1709" i="2"/>
  <c r="U1645" i="2"/>
  <c r="AA1645" i="2" s="1"/>
  <c r="V1645" i="2"/>
  <c r="U1581" i="2"/>
  <c r="AA1581" i="2" s="1"/>
  <c r="V1581" i="2"/>
  <c r="U1517" i="2"/>
  <c r="AA1517" i="2" s="1"/>
  <c r="V1517" i="2"/>
  <c r="U1439" i="2"/>
  <c r="AA1439" i="2" s="1"/>
  <c r="V1439" i="2"/>
  <c r="U1349" i="2"/>
  <c r="AA1349" i="2" s="1"/>
  <c r="V1349" i="2"/>
  <c r="U1231" i="2"/>
  <c r="AA1231" i="2" s="1"/>
  <c r="V1231" i="2"/>
  <c r="U984" i="2"/>
  <c r="AA984" i="2" s="1"/>
  <c r="V984" i="2"/>
  <c r="U848" i="2"/>
  <c r="AA848" i="2" s="1"/>
  <c r="V848" i="2"/>
  <c r="U1516" i="2"/>
  <c r="AA1516" i="2" s="1"/>
  <c r="V1516" i="2"/>
  <c r="U1438" i="2"/>
  <c r="AA1438" i="2" s="1"/>
  <c r="V1438" i="2"/>
  <c r="U1345" i="2"/>
  <c r="AA1345" i="2" s="1"/>
  <c r="V1345" i="2"/>
  <c r="U1230" i="2"/>
  <c r="AA1230" i="2" s="1"/>
  <c r="V1230" i="2"/>
  <c r="U846" i="2"/>
  <c r="AA846" i="2" s="1"/>
  <c r="V846" i="2"/>
  <c r="U1683" i="2"/>
  <c r="AA1683" i="2" s="1"/>
  <c r="V1683" i="2"/>
  <c r="U1619" i="2"/>
  <c r="AA1619" i="2" s="1"/>
  <c r="V1619" i="2"/>
  <c r="U1555" i="2"/>
  <c r="AA1555" i="2" s="1"/>
  <c r="V1555" i="2"/>
  <c r="U1490" i="2"/>
  <c r="AA1490" i="2" s="1"/>
  <c r="V1490" i="2"/>
  <c r="U1405" i="2"/>
  <c r="AA1405" i="2" s="1"/>
  <c r="V1405" i="2"/>
  <c r="U1300" i="2"/>
  <c r="AA1300" i="2" s="1"/>
  <c r="V1300" i="2"/>
  <c r="U1066" i="2"/>
  <c r="AA1066" i="2" s="1"/>
  <c r="V1066" i="2"/>
  <c r="U929" i="2"/>
  <c r="AA929" i="2" s="1"/>
  <c r="V929" i="2"/>
  <c r="U792" i="2"/>
  <c r="AA792" i="2" s="1"/>
  <c r="V792" i="2"/>
  <c r="U1484" i="2"/>
  <c r="AA1484" i="2" s="1"/>
  <c r="V1484" i="2"/>
  <c r="U1420" i="2"/>
  <c r="AA1420" i="2" s="1"/>
  <c r="V1420" i="2"/>
  <c r="U1356" i="2"/>
  <c r="AA1356" i="2" s="1"/>
  <c r="V1356" i="2"/>
  <c r="U1284" i="2"/>
  <c r="AA1284" i="2" s="1"/>
  <c r="V1284" i="2"/>
  <c r="U1210" i="2"/>
  <c r="AA1210" i="2" s="1"/>
  <c r="V1210" i="2"/>
  <c r="U1064" i="2"/>
  <c r="AA1064" i="2" s="1"/>
  <c r="V1064" i="2"/>
  <c r="U978" i="2"/>
  <c r="AA978" i="2" s="1"/>
  <c r="V978" i="2"/>
  <c r="U894" i="2"/>
  <c r="AA894" i="2" s="1"/>
  <c r="V894" i="2"/>
  <c r="U722" i="2"/>
  <c r="AA722" i="2" s="1"/>
  <c r="V722" i="2"/>
  <c r="U1282" i="2"/>
  <c r="AA1282" i="2" s="1"/>
  <c r="V1282" i="2"/>
  <c r="U1209" i="2"/>
  <c r="AA1209" i="2" s="1"/>
  <c r="V1209" i="2"/>
  <c r="U1063" i="2"/>
  <c r="AA1063" i="2" s="1"/>
  <c r="V1063" i="2"/>
  <c r="U977" i="2"/>
  <c r="AA977" i="2" s="1"/>
  <c r="V977" i="2"/>
  <c r="U892" i="2"/>
  <c r="AA892" i="2" s="1"/>
  <c r="V892" i="2"/>
  <c r="U807" i="2"/>
  <c r="AA807" i="2" s="1"/>
  <c r="V807" i="2"/>
  <c r="U721" i="2"/>
  <c r="AA721" i="2" s="1"/>
  <c r="V721" i="2"/>
  <c r="U1473" i="2"/>
  <c r="AA1473" i="2" s="1"/>
  <c r="V1473" i="2"/>
  <c r="U1409" i="2"/>
  <c r="AA1409" i="2" s="1"/>
  <c r="V1409" i="2"/>
  <c r="U1344" i="2"/>
  <c r="AA1344" i="2" s="1"/>
  <c r="V1344" i="2"/>
  <c r="U1271" i="2"/>
  <c r="AA1271" i="2" s="1"/>
  <c r="V1271" i="2"/>
  <c r="U1198" i="2"/>
  <c r="AA1198" i="2" s="1"/>
  <c r="V1198" i="2"/>
  <c r="U1125" i="2"/>
  <c r="AA1125" i="2" s="1"/>
  <c r="V1125" i="2"/>
  <c r="U1049" i="2"/>
  <c r="AA1049" i="2" s="1"/>
  <c r="V1049" i="2"/>
  <c r="U964" i="2"/>
  <c r="AA964" i="2" s="1"/>
  <c r="V964" i="2"/>
  <c r="U879" i="2"/>
  <c r="AA879" i="2" s="1"/>
  <c r="V879" i="2"/>
  <c r="U793" i="2"/>
  <c r="AA793" i="2" s="1"/>
  <c r="V793" i="2"/>
  <c r="U1029" i="2"/>
  <c r="AA1029" i="2" s="1"/>
  <c r="V1029" i="2"/>
  <c r="U965" i="2"/>
  <c r="AA965" i="2" s="1"/>
  <c r="V965" i="2"/>
  <c r="U837" i="2"/>
  <c r="AA837" i="2" s="1"/>
  <c r="V837" i="2"/>
  <c r="U773" i="2"/>
  <c r="AA773" i="2" s="1"/>
  <c r="V773" i="2"/>
  <c r="U1323" i="2"/>
  <c r="AA1323" i="2" s="1"/>
  <c r="V1323" i="2"/>
  <c r="U1259" i="2"/>
  <c r="AA1259" i="2" s="1"/>
  <c r="V1259" i="2"/>
  <c r="U1195" i="2"/>
  <c r="AA1195" i="2" s="1"/>
  <c r="V1195" i="2"/>
  <c r="U1131" i="2"/>
  <c r="AA1131" i="2" s="1"/>
  <c r="V1131" i="2"/>
  <c r="U1067" i="2"/>
  <c r="AA1067" i="2" s="1"/>
  <c r="V1067" i="2"/>
  <c r="U1003" i="2"/>
  <c r="AA1003" i="2" s="1"/>
  <c r="V1003" i="2"/>
  <c r="U939" i="2"/>
  <c r="AA939" i="2" s="1"/>
  <c r="V939" i="2"/>
  <c r="U875" i="2"/>
  <c r="AA875" i="2" s="1"/>
  <c r="V875" i="2"/>
  <c r="U1341" i="2"/>
  <c r="AA1341" i="2" s="1"/>
  <c r="V1341" i="2"/>
  <c r="U1684" i="2"/>
  <c r="AA1684" i="2" s="1"/>
  <c r="V1684" i="2"/>
  <c r="U1851" i="2"/>
  <c r="AA1851" i="2" s="1"/>
  <c r="V1851" i="2"/>
  <c r="U2111" i="2"/>
  <c r="AA2111" i="2" s="1"/>
  <c r="V2111" i="2"/>
  <c r="U2205" i="2"/>
  <c r="AA2205" i="2" s="1"/>
  <c r="V2205" i="2"/>
  <c r="U1196" i="2"/>
  <c r="AA1196" i="2" s="1"/>
  <c r="V1196" i="2"/>
  <c r="U1626" i="2"/>
  <c r="AA1626" i="2" s="1"/>
  <c r="V1626" i="2"/>
  <c r="U1818" i="2"/>
  <c r="AA1818" i="2" s="1"/>
  <c r="V1818" i="2"/>
  <c r="U1958" i="2"/>
  <c r="AA1958" i="2" s="1"/>
  <c r="V1958" i="2"/>
  <c r="U2086" i="2"/>
  <c r="AA2086" i="2" s="1"/>
  <c r="V2086" i="2"/>
  <c r="U2186" i="2"/>
  <c r="AA2186" i="2" s="1"/>
  <c r="V2186" i="2"/>
  <c r="U1625" i="2"/>
  <c r="AA1625" i="2" s="1"/>
  <c r="V1625" i="2"/>
  <c r="U2053" i="2"/>
  <c r="AA2053" i="2" s="1"/>
  <c r="V2053" i="2"/>
  <c r="U1021" i="2"/>
  <c r="AA1021" i="2" s="1"/>
  <c r="Y128" i="2"/>
  <c r="Z128" i="2" s="1"/>
  <c r="Y2034" i="2"/>
  <c r="Z2034" i="2" s="1"/>
  <c r="Y1938" i="2"/>
  <c r="Z1938" i="2" s="1"/>
  <c r="Y1314" i="2"/>
  <c r="Z1314" i="2" s="1"/>
  <c r="Y462" i="2"/>
  <c r="Z462" i="2" s="1"/>
  <c r="R20" i="3"/>
  <c r="R19" i="3"/>
  <c r="B33" i="3"/>
  <c r="C33" i="3"/>
  <c r="B34" i="3"/>
  <c r="C34"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P2128" i="2"/>
  <c r="P2129" i="2"/>
  <c r="P2130" i="2"/>
  <c r="P2131" i="2"/>
  <c r="P2132" i="2"/>
  <c r="P2133" i="2"/>
  <c r="P2134" i="2"/>
  <c r="P2135" i="2"/>
  <c r="P2136" i="2"/>
  <c r="P2137" i="2"/>
  <c r="P2138" i="2"/>
  <c r="P2139" i="2"/>
  <c r="P2140" i="2"/>
  <c r="P2141" i="2"/>
  <c r="P2142" i="2"/>
  <c r="P2143" i="2"/>
  <c r="P2144" i="2"/>
  <c r="P2145" i="2"/>
  <c r="P2146" i="2"/>
  <c r="P2147" i="2"/>
  <c r="P2148" i="2"/>
  <c r="P2149" i="2"/>
  <c r="P2150" i="2"/>
  <c r="P2151" i="2"/>
  <c r="P2152" i="2"/>
  <c r="P2153" i="2"/>
  <c r="P2154" i="2"/>
  <c r="P2155" i="2"/>
  <c r="P2156" i="2"/>
  <c r="P2157" i="2"/>
  <c r="P2158" i="2"/>
  <c r="P2159" i="2"/>
  <c r="P2160" i="2"/>
  <c r="P2161" i="2"/>
  <c r="P2162" i="2"/>
  <c r="P2163" i="2"/>
  <c r="P2164" i="2"/>
  <c r="P2165" i="2"/>
  <c r="P2166" i="2"/>
  <c r="P2167" i="2"/>
  <c r="P2168" i="2"/>
  <c r="P2169" i="2"/>
  <c r="P2170" i="2"/>
  <c r="P2171" i="2"/>
  <c r="P2172" i="2"/>
  <c r="P2173" i="2"/>
  <c r="P2174" i="2"/>
  <c r="P2175" i="2"/>
  <c r="P2176" i="2"/>
  <c r="P2177" i="2"/>
  <c r="P2178" i="2"/>
  <c r="P2179" i="2"/>
  <c r="P2180" i="2"/>
  <c r="P2181" i="2"/>
  <c r="P2182" i="2"/>
  <c r="P2183" i="2"/>
  <c r="P2184" i="2"/>
  <c r="P2185" i="2"/>
  <c r="P2186" i="2"/>
  <c r="P2187" i="2"/>
  <c r="P2188" i="2"/>
  <c r="P2189" i="2"/>
  <c r="P2190" i="2"/>
  <c r="P2191" i="2"/>
  <c r="P2192" i="2"/>
  <c r="P2193" i="2"/>
  <c r="P2194" i="2"/>
  <c r="P2195" i="2"/>
  <c r="P2196" i="2"/>
  <c r="P2197" i="2"/>
  <c r="P2198" i="2"/>
  <c r="P2199" i="2"/>
  <c r="P2200" i="2"/>
  <c r="P2201" i="2"/>
  <c r="P2202" i="2"/>
  <c r="P2203" i="2"/>
  <c r="P2204" i="2"/>
  <c r="P2205" i="2"/>
  <c r="P2206" i="2"/>
  <c r="P2207" i="2"/>
  <c r="P2208" i="2"/>
  <c r="P2209" i="2"/>
  <c r="P2210" i="2"/>
  <c r="P2211" i="2"/>
  <c r="P2212" i="2"/>
  <c r="P2213" i="2"/>
  <c r="P2214" i="2"/>
  <c r="P2215" i="2"/>
  <c r="P2216" i="2"/>
  <c r="P2217" i="2"/>
  <c r="P2218" i="2"/>
  <c r="P2219" i="2"/>
  <c r="P2220" i="2"/>
  <c r="P2221" i="2"/>
  <c r="P2222" i="2"/>
  <c r="P2223" i="2"/>
  <c r="P2224" i="2"/>
  <c r="P2225" i="2"/>
  <c r="P2226"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P2101" i="2"/>
  <c r="P2102" i="2"/>
  <c r="P2103" i="2"/>
  <c r="P2104" i="2"/>
  <c r="P2105" i="2"/>
  <c r="P2106" i="2"/>
  <c r="P2107" i="2"/>
  <c r="P2108" i="2"/>
  <c r="P2109" i="2"/>
  <c r="P2110" i="2"/>
  <c r="P2111" i="2"/>
  <c r="P2112" i="2"/>
  <c r="P2113" i="2"/>
  <c r="P2114" i="2"/>
  <c r="P2115" i="2"/>
  <c r="P2116" i="2"/>
  <c r="P2117" i="2"/>
  <c r="P2118" i="2"/>
  <c r="P2119" i="2"/>
  <c r="P2120" i="2"/>
  <c r="P2121" i="2"/>
  <c r="P2122" i="2"/>
  <c r="P2123" i="2"/>
  <c r="P2124" i="2"/>
  <c r="P2125" i="2"/>
  <c r="P2126" i="2"/>
  <c r="P2127" i="2"/>
  <c r="AA2312" i="2" l="1"/>
  <c r="X2312" i="2"/>
  <c r="X2313" i="2"/>
  <c r="AA2313" i="2"/>
  <c r="X2280" i="2"/>
  <c r="AA2280" i="2"/>
  <c r="X2317" i="2"/>
  <c r="AA2317" i="2"/>
  <c r="X2329" i="2"/>
  <c r="AA2329" i="2"/>
  <c r="AA2310" i="2"/>
  <c r="X2310" i="2"/>
  <c r="X2316" i="2"/>
  <c r="AA2316" i="2"/>
  <c r="X2298" i="2"/>
  <c r="AA2298" i="2"/>
  <c r="AA2319" i="2"/>
  <c r="X2319" i="2"/>
  <c r="X2330" i="2"/>
  <c r="AA2330" i="2"/>
  <c r="AA2328" i="2"/>
  <c r="X2328" i="2"/>
  <c r="X2293" i="2"/>
  <c r="AA2293" i="2"/>
  <c r="AA2290" i="2"/>
  <c r="X2290" i="2"/>
  <c r="AA2311" i="2"/>
  <c r="X2311" i="2"/>
  <c r="X2323" i="2"/>
  <c r="AA2323" i="2"/>
  <c r="X2321" i="2"/>
  <c r="AA2321" i="2"/>
  <c r="X2306" i="2"/>
  <c r="AA2306" i="2"/>
  <c r="X2305" i="2"/>
  <c r="AA2305" i="2"/>
  <c r="X2332" i="2"/>
  <c r="AA2332" i="2"/>
  <c r="AA2294" i="2"/>
  <c r="X2294" i="2"/>
  <c r="AA2302" i="2"/>
  <c r="X2302" i="2"/>
  <c r="X2299" i="2"/>
  <c r="AA2299" i="2"/>
  <c r="AA2318" i="2"/>
  <c r="X2318" i="2"/>
  <c r="X2314" i="2"/>
  <c r="AA2314" i="2"/>
  <c r="AA2300" i="2"/>
  <c r="X2300" i="2"/>
  <c r="AA2304" i="2"/>
  <c r="X2304" i="2"/>
  <c r="X2269" i="2"/>
  <c r="AA2269" i="2"/>
  <c r="X2331" i="2"/>
  <c r="AA2331" i="2"/>
  <c r="AA2320" i="2"/>
  <c r="X2320" i="2"/>
  <c r="X2273" i="2"/>
  <c r="AA2273" i="2"/>
  <c r="AA2327" i="2"/>
  <c r="X2327" i="2"/>
  <c r="X2287" i="2"/>
  <c r="AA2287" i="2"/>
  <c r="X2296" i="2"/>
  <c r="AA2296" i="2"/>
  <c r="X2285" i="2"/>
  <c r="AA2285" i="2"/>
  <c r="X2324" i="2"/>
  <c r="AA2324" i="2"/>
  <c r="X2303" i="2"/>
  <c r="AA2303" i="2"/>
  <c r="X2288" i="2"/>
  <c r="AA2288" i="2"/>
  <c r="AA2297" i="2"/>
  <c r="X2297" i="2"/>
  <c r="AA2286" i="2"/>
  <c r="X2286" i="2"/>
  <c r="X2289" i="2"/>
  <c r="AA2289" i="2"/>
  <c r="X2315" i="2"/>
  <c r="AA2315" i="2"/>
  <c r="AA2326" i="2"/>
  <c r="X2326" i="2"/>
  <c r="X2284" i="2"/>
  <c r="AA2284" i="2"/>
  <c r="X2292" i="2"/>
  <c r="AA2292" i="2"/>
  <c r="X2272" i="2"/>
  <c r="AA2272" i="2"/>
  <c r="X2295" i="2"/>
  <c r="AA2295" i="2"/>
  <c r="X2186" i="2"/>
  <c r="X1626" i="2"/>
  <c r="X1851" i="2"/>
  <c r="X939" i="2"/>
  <c r="X1195" i="2"/>
  <c r="X837" i="2"/>
  <c r="X879" i="2"/>
  <c r="X1198" i="2"/>
  <c r="X1473" i="2"/>
  <c r="X977" i="2"/>
  <c r="X722" i="2"/>
  <c r="X1210" i="2"/>
  <c r="X1484" i="2"/>
  <c r="X1300" i="2"/>
  <c r="X1619" i="2"/>
  <c r="X1345" i="2"/>
  <c r="X984" i="2"/>
  <c r="X1517" i="2"/>
  <c r="X750" i="2"/>
  <c r="X1263" i="2"/>
  <c r="X1599" i="2"/>
  <c r="X940" i="2"/>
  <c r="X1495" i="2"/>
  <c r="X1752" i="2"/>
  <c r="X1446" i="2"/>
  <c r="X1951" i="2"/>
  <c r="X1756" i="2"/>
  <c r="X2032" i="2"/>
  <c r="X1697" i="2"/>
  <c r="X2057" i="2"/>
  <c r="X1606" i="2"/>
  <c r="X2012" i="2"/>
  <c r="X2066" i="2"/>
  <c r="X1689" i="2"/>
  <c r="X1313" i="2"/>
  <c r="X1881" i="2"/>
  <c r="X1908" i="2"/>
  <c r="X2155" i="2"/>
  <c r="X2175" i="2"/>
  <c r="X1121" i="2"/>
  <c r="X1652" i="2"/>
  <c r="X883" i="2"/>
  <c r="X1331" i="2"/>
  <c r="X909" i="2"/>
  <c r="X804" i="2"/>
  <c r="X1134" i="2"/>
  <c r="X732" i="2"/>
  <c r="X1145" i="2"/>
  <c r="X1073" i="2"/>
  <c r="X1364" i="2"/>
  <c r="X1197" i="2"/>
  <c r="X1627" i="2"/>
  <c r="X1001" i="2"/>
  <c r="X1448" i="2"/>
  <c r="X1002" i="2"/>
  <c r="X1525" i="2"/>
  <c r="X768" i="2"/>
  <c r="X1278" i="2"/>
  <c r="X684" i="2"/>
  <c r="X1324" i="2"/>
  <c r="X1760" i="2"/>
  <c r="X1021" i="2"/>
  <c r="X2086" i="2"/>
  <c r="X1196" i="2"/>
  <c r="X1684" i="2"/>
  <c r="X1003" i="2"/>
  <c r="X1259" i="2"/>
  <c r="X965" i="2"/>
  <c r="X964" i="2"/>
  <c r="X1271" i="2"/>
  <c r="X721" i="2"/>
  <c r="X1063" i="2"/>
  <c r="X894" i="2"/>
  <c r="X1284" i="2"/>
  <c r="X792" i="2"/>
  <c r="X1405" i="2"/>
  <c r="X1683" i="2"/>
  <c r="X1438" i="2"/>
  <c r="X1231" i="2"/>
  <c r="X1581" i="2"/>
  <c r="X887" i="2"/>
  <c r="X1376" i="2"/>
  <c r="X1663" i="2"/>
  <c r="X1076" i="2"/>
  <c r="X1560" i="2"/>
  <c r="X1816" i="2"/>
  <c r="X1612" i="2"/>
  <c r="X910" i="2"/>
  <c r="X1829" i="2"/>
  <c r="X2096" i="2"/>
  <c r="X1785" i="2"/>
  <c r="X2121" i="2"/>
  <c r="X1732" i="2"/>
  <c r="X2140" i="2"/>
  <c r="X1795" i="2"/>
  <c r="X2109" i="2"/>
  <c r="X2222" i="2"/>
  <c r="X1734" i="2"/>
  <c r="X2221" i="2"/>
  <c r="X1530" i="2"/>
  <c r="X2070" i="2"/>
  <c r="X2194" i="2"/>
  <c r="X1261" i="2"/>
  <c r="X947" i="2"/>
  <c r="X717" i="2"/>
  <c r="X973" i="2"/>
  <c r="X889" i="2"/>
  <c r="X1280" i="2"/>
  <c r="X903" i="2"/>
  <c r="X1292" i="2"/>
  <c r="X1146" i="2"/>
  <c r="X1428" i="2"/>
  <c r="X1415" i="2"/>
  <c r="X1691" i="2"/>
  <c r="X1126" i="2"/>
  <c r="X1524" i="2"/>
  <c r="X1129" i="2"/>
  <c r="X1589" i="2"/>
  <c r="X905" i="2"/>
  <c r="X1474" i="2"/>
  <c r="X822" i="2"/>
  <c r="X1504" i="2"/>
  <c r="X1824" i="2"/>
  <c r="X1819" i="2"/>
  <c r="X960" i="2"/>
  <c r="X2053" i="2"/>
  <c r="X1958" i="2"/>
  <c r="X2205" i="2"/>
  <c r="X1341" i="2"/>
  <c r="X1067" i="2"/>
  <c r="X1323" i="2"/>
  <c r="X1029" i="2"/>
  <c r="X1049" i="2"/>
  <c r="X1344" i="2"/>
  <c r="X807" i="2"/>
  <c r="X1209" i="2"/>
  <c r="X978" i="2"/>
  <c r="X1356" i="2"/>
  <c r="X929" i="2"/>
  <c r="X1490" i="2"/>
  <c r="X846" i="2"/>
  <c r="X1516" i="2"/>
  <c r="X1349" i="2"/>
  <c r="X1645" i="2"/>
  <c r="X1024" i="2"/>
  <c r="X1463" i="2"/>
  <c r="X1727" i="2"/>
  <c r="X1309" i="2"/>
  <c r="X1624" i="2"/>
  <c r="X1880" i="2"/>
  <c r="X1737" i="2"/>
  <c r="X1248" i="2"/>
  <c r="X1902" i="2"/>
  <c r="X1056" i="2"/>
  <c r="X1929" i="2"/>
  <c r="X2185" i="2"/>
  <c r="X1806" i="2"/>
  <c r="X2204" i="2"/>
  <c r="X1586" i="2"/>
  <c r="X1982" i="2"/>
  <c r="X2133" i="2"/>
  <c r="X1440" i="2"/>
  <c r="X2131" i="2"/>
  <c r="X2021" i="2"/>
  <c r="X1942" i="2"/>
  <c r="X2099" i="2"/>
  <c r="X691" i="2"/>
  <c r="X1075" i="2"/>
  <c r="X781" i="2"/>
  <c r="X1037" i="2"/>
  <c r="X975" i="2"/>
  <c r="X1417" i="2"/>
  <c r="X988" i="2"/>
  <c r="X1363" i="2"/>
  <c r="X1220" i="2"/>
  <c r="X948" i="2"/>
  <c r="X1499" i="2"/>
  <c r="X727" i="2"/>
  <c r="X1242" i="2"/>
  <c r="X728" i="2"/>
  <c r="X1360" i="2"/>
  <c r="X1653" i="2"/>
  <c r="X1040" i="2"/>
  <c r="X1543" i="2"/>
  <c r="X959" i="2"/>
  <c r="X1632" i="2"/>
  <c r="X1625" i="2"/>
  <c r="X1818" i="2"/>
  <c r="X2111" i="2"/>
  <c r="X875" i="2"/>
  <c r="X1131" i="2"/>
  <c r="X773" i="2"/>
  <c r="X793" i="2"/>
  <c r="X1125" i="2"/>
  <c r="X1409" i="2"/>
  <c r="X892" i="2"/>
  <c r="X1282" i="2"/>
  <c r="X1064" i="2"/>
  <c r="X1420" i="2"/>
  <c r="X1066" i="2"/>
  <c r="X1555" i="2"/>
  <c r="X1230" i="2"/>
  <c r="X848" i="2"/>
  <c r="X1439" i="2"/>
  <c r="X1709" i="2"/>
  <c r="X1148" i="2"/>
  <c r="X1535" i="2"/>
  <c r="X802" i="2"/>
  <c r="X1411" i="2"/>
  <c r="X1688" i="2"/>
  <c r="X1166" i="2"/>
  <c r="X1810" i="2"/>
  <c r="X1505" i="2"/>
  <c r="X1968" i="2"/>
  <c r="X1367" i="2"/>
  <c r="X1993" i="2"/>
  <c r="X1435" i="2"/>
  <c r="X1948" i="2"/>
  <c r="X2171" i="2"/>
  <c r="X2126" i="2"/>
  <c r="X1845" i="2"/>
  <c r="X2013" i="2"/>
  <c r="X806" i="2"/>
  <c r="X2011" i="2"/>
  <c r="X1518" i="2"/>
  <c r="X1799" i="2"/>
  <c r="X1971" i="2"/>
  <c r="X755" i="2"/>
  <c r="X1267" i="2"/>
  <c r="X845" i="2"/>
  <c r="X719" i="2"/>
  <c r="X1060" i="2"/>
  <c r="X1481" i="2"/>
  <c r="X1072" i="2"/>
  <c r="X904" i="2"/>
  <c r="X1293" i="2"/>
  <c r="X1080" i="2"/>
  <c r="X1563" i="2"/>
  <c r="X864" i="2"/>
  <c r="X1359" i="2"/>
  <c r="X865" i="2"/>
  <c r="X1450" i="2"/>
  <c r="X1717" i="2"/>
  <c r="X1160" i="2"/>
  <c r="X1671" i="2"/>
  <c r="X1089" i="2"/>
  <c r="X1696" i="2"/>
  <c r="X1628" i="2"/>
  <c r="X1959" i="2"/>
  <c r="X1526" i="2"/>
  <c r="X1746" i="2"/>
  <c r="X2023" i="2"/>
  <c r="X1662" i="2"/>
  <c r="X1976" i="2"/>
  <c r="X1585" i="2"/>
  <c r="X1937" i="2"/>
  <c r="X842" i="2"/>
  <c r="X1742" i="2"/>
  <c r="X2084" i="2"/>
  <c r="X2050" i="2"/>
  <c r="X2191" i="2"/>
  <c r="X1642" i="2"/>
  <c r="X1997" i="2"/>
  <c r="X714" i="2"/>
  <c r="X1995" i="2"/>
  <c r="X704" i="2"/>
  <c r="X1749" i="2"/>
  <c r="X970" i="2"/>
  <c r="X1926" i="2"/>
  <c r="X2183" i="2"/>
  <c r="X1620" i="2"/>
  <c r="X891" i="2"/>
  <c r="X1147" i="2"/>
  <c r="X789" i="2"/>
  <c r="X729" i="2"/>
  <c r="X1070" i="2"/>
  <c r="X1489" i="2"/>
  <c r="X999" i="2"/>
  <c r="X1301" i="2"/>
  <c r="X1000" i="2"/>
  <c r="X1302" i="2"/>
  <c r="X826" i="2"/>
  <c r="X1426" i="2"/>
  <c r="X880" i="2"/>
  <c r="X1532" i="2"/>
  <c r="X1374" i="2"/>
  <c r="X920" i="2"/>
  <c r="X1485" i="2"/>
  <c r="X703" i="2"/>
  <c r="X1222" i="2"/>
  <c r="X1576" i="2"/>
  <c r="X1832" i="2"/>
  <c r="X1502" i="2"/>
  <c r="X1901" i="2"/>
  <c r="X1546" i="2"/>
  <c r="X1984" i="2"/>
  <c r="X1424" i="2"/>
  <c r="X2137" i="2"/>
  <c r="X1493" i="2"/>
  <c r="X1898" i="2"/>
  <c r="X2156" i="2"/>
  <c r="X1758" i="2"/>
  <c r="X1467" i="2"/>
  <c r="X1159" i="2"/>
  <c r="X1673" i="2"/>
  <c r="X1297" i="2"/>
  <c r="X790" i="2"/>
  <c r="X2038" i="2"/>
  <c r="X2173" i="2"/>
  <c r="X1588" i="2"/>
  <c r="X835" i="2"/>
  <c r="X1155" i="2"/>
  <c r="X733" i="2"/>
  <c r="X1053" i="2"/>
  <c r="X996" i="2"/>
  <c r="X1298" i="2"/>
  <c r="X753" i="2"/>
  <c r="X1164" i="2"/>
  <c r="X840" i="2"/>
  <c r="X1165" i="2"/>
  <c r="X1444" i="2"/>
  <c r="X1226" i="2"/>
  <c r="X1579" i="2"/>
  <c r="X1034" i="2"/>
  <c r="X762" i="2"/>
  <c r="X1276" i="2"/>
  <c r="X1669" i="2"/>
  <c r="X1074" i="2"/>
  <c r="X1559" i="2"/>
  <c r="X855" i="2"/>
  <c r="X1443" i="2"/>
  <c r="X1712" i="2"/>
  <c r="X1522" i="2"/>
  <c r="X1910" i="2"/>
  <c r="X1047" i="2"/>
  <c r="X1783" i="2"/>
  <c r="X2120" i="2"/>
  <c r="X1617" i="2"/>
  <c r="X2209" i="2"/>
  <c r="X1654" i="2"/>
  <c r="X2164" i="2"/>
  <c r="X1886" i="2"/>
  <c r="X1269" i="2"/>
  <c r="X1790" i="2"/>
  <c r="X2093" i="2"/>
  <c r="X2163" i="2"/>
  <c r="X1963" i="2"/>
  <c r="X2117" i="2"/>
  <c r="X1368" i="2"/>
  <c r="X852" i="2"/>
  <c r="X2141" i="2"/>
  <c r="X1472" i="2"/>
  <c r="X1778" i="2"/>
  <c r="X779" i="2"/>
  <c r="X1099" i="2"/>
  <c r="X741" i="2"/>
  <c r="X997" i="2"/>
  <c r="X1088" i="2"/>
  <c r="X1377" i="2"/>
  <c r="X935" i="2"/>
  <c r="X1246" i="2"/>
  <c r="X936" i="2"/>
  <c r="X1247" i="2"/>
  <c r="X863" i="2"/>
  <c r="X1358" i="2"/>
  <c r="X1715" i="2"/>
  <c r="X1169" i="2"/>
  <c r="X1548" i="2"/>
  <c r="X1172" i="2"/>
  <c r="X1613" i="2"/>
  <c r="X1087" i="2"/>
  <c r="X1695" i="2"/>
  <c r="X1366" i="2"/>
  <c r="X1656" i="2"/>
  <c r="X1912" i="2"/>
  <c r="X1676" i="2"/>
  <c r="X2047" i="2"/>
  <c r="X1582" i="2"/>
  <c r="X2000" i="2"/>
  <c r="X1633" i="2"/>
  <c r="X1961" i="2"/>
  <c r="X2217" i="2"/>
  <c r="X2044" i="2"/>
  <c r="X2123" i="2"/>
  <c r="X1402" i="2"/>
  <c r="X2046" i="2"/>
  <c r="X2179" i="2"/>
  <c r="X1657" i="2"/>
  <c r="X2198" i="2"/>
  <c r="X1817" i="2"/>
  <c r="X1722" i="2"/>
  <c r="X1906" i="2"/>
  <c r="X723" i="2"/>
  <c r="X1043" i="2"/>
  <c r="X685" i="2"/>
  <c r="X761" i="2"/>
  <c r="X1244" i="2"/>
  <c r="X860" i="2"/>
  <c r="X776" i="2"/>
  <c r="X1110" i="2"/>
  <c r="X742" i="2"/>
  <c r="X1370" i="2"/>
  <c r="X1723" i="2"/>
  <c r="X1185" i="2"/>
  <c r="X1556" i="2"/>
  <c r="X1304" i="2"/>
  <c r="X1621" i="2"/>
  <c r="X1221" i="2"/>
  <c r="X1575" i="2"/>
  <c r="X888" i="2"/>
  <c r="X1464" i="2"/>
  <c r="X1728" i="2"/>
  <c r="X1357" i="2"/>
  <c r="X1855" i="2"/>
  <c r="X1130" i="2"/>
  <c r="X2008" i="2"/>
  <c r="X1506" i="2"/>
  <c r="X2033" i="2"/>
  <c r="X1026" i="2"/>
  <c r="X1779" i="2"/>
  <c r="X2116" i="2"/>
  <c r="X1682" i="2"/>
  <c r="X758" i="2"/>
  <c r="X1754" i="2"/>
  <c r="X1789" i="2"/>
  <c r="X1561" i="2"/>
  <c r="X1065" i="2"/>
  <c r="X2115" i="2"/>
  <c r="X2138" i="2"/>
  <c r="X841" i="2"/>
  <c r="X987" i="2"/>
  <c r="X757" i="2"/>
  <c r="X687" i="2"/>
  <c r="X1028" i="2"/>
  <c r="X1457" i="2"/>
  <c r="X1191" i="2"/>
  <c r="X872" i="2"/>
  <c r="X1192" i="2"/>
  <c r="X1033" i="2"/>
  <c r="X1539" i="2"/>
  <c r="X950" i="2"/>
  <c r="X1416" i="2"/>
  <c r="X1085" i="2"/>
  <c r="X1629" i="2"/>
  <c r="X1233" i="2"/>
  <c r="X1583" i="2"/>
  <c r="X1162" i="2"/>
  <c r="X1544" i="2"/>
  <c r="X1864" i="2"/>
  <c r="X1580" i="2"/>
  <c r="X1935" i="2"/>
  <c r="X1167" i="2"/>
  <c r="X1811" i="2"/>
  <c r="X961" i="2"/>
  <c r="X1766" i="2"/>
  <c r="X1071" i="2"/>
  <c r="X1788" i="2"/>
  <c r="X2124" i="2"/>
  <c r="X1970" i="2"/>
  <c r="X2184" i="2"/>
  <c r="X1735" i="2"/>
  <c r="X1917" i="2"/>
  <c r="X2157" i="2"/>
  <c r="X976" i="2"/>
  <c r="X1878" i="2"/>
  <c r="X2102" i="2"/>
  <c r="X1277" i="2"/>
  <c r="X1716" i="2"/>
  <c r="X867" i="2"/>
  <c r="X1123" i="2"/>
  <c r="X829" i="2"/>
  <c r="X953" i="2"/>
  <c r="X1262" i="2"/>
  <c r="X796" i="2"/>
  <c r="X1127" i="2"/>
  <c r="X968" i="2"/>
  <c r="X1348" i="2"/>
  <c r="X1048" i="2"/>
  <c r="X1547" i="2"/>
  <c r="X1096" i="2"/>
  <c r="X695" i="2"/>
  <c r="X1333" i="2"/>
  <c r="X1637" i="2"/>
  <c r="X1365" i="2"/>
  <c r="X1719" i="2"/>
  <c r="X1400" i="2"/>
  <c r="X1680" i="2"/>
  <c r="X770" i="2"/>
  <c r="X1801" i="2"/>
  <c r="X866" i="2"/>
  <c r="X1893" i="2"/>
  <c r="X2152" i="2"/>
  <c r="X1921" i="2"/>
  <c r="X756" i="2"/>
  <c r="X1797" i="2"/>
  <c r="X2068" i="2"/>
  <c r="X1813" i="2"/>
  <c r="X1780" i="2"/>
  <c r="X1863" i="2"/>
  <c r="X2029" i="2"/>
  <c r="X1957" i="2"/>
  <c r="X1897" i="2"/>
  <c r="X2166" i="2"/>
  <c r="X1062" i="2"/>
  <c r="X1765" i="2"/>
  <c r="X2040" i="2"/>
  <c r="X1713" i="2"/>
  <c r="X2065" i="2"/>
  <c r="X1188" i="2"/>
  <c r="X1815" i="2"/>
  <c r="X2148" i="2"/>
  <c r="X1922" i="2"/>
  <c r="X2094" i="2"/>
  <c r="X1239" i="2"/>
  <c r="X1862" i="2"/>
  <c r="X1853" i="2"/>
  <c r="X1860" i="2"/>
  <c r="X2142" i="2"/>
  <c r="X1487" i="2"/>
  <c r="X1350" i="2"/>
  <c r="X1781" i="2"/>
  <c r="X2083" i="2"/>
  <c r="X1181" i="2"/>
  <c r="X1211" i="2"/>
  <c r="X917" i="2"/>
  <c r="X815" i="2"/>
  <c r="X1289" i="2"/>
  <c r="X743" i="2"/>
  <c r="X1081" i="2"/>
  <c r="X1371" i="2"/>
  <c r="X1082" i="2"/>
  <c r="X1372" i="2"/>
  <c r="X962" i="2"/>
  <c r="X1507" i="2"/>
  <c r="X1258" i="2"/>
  <c r="X884" i="2"/>
  <c r="X1461" i="2"/>
  <c r="X1057" i="2"/>
  <c r="X1551" i="2"/>
  <c r="X838" i="2"/>
  <c r="X1340" i="2"/>
  <c r="X1640" i="2"/>
  <c r="X1896" i="2"/>
  <c r="X1644" i="2"/>
  <c r="X1967" i="2"/>
  <c r="X1678" i="2"/>
  <c r="X2048" i="2"/>
  <c r="X1601" i="2"/>
  <c r="X2201" i="2"/>
  <c r="X1638" i="2"/>
  <c r="X1964" i="2"/>
  <c r="X2220" i="2"/>
  <c r="X1510" i="2"/>
  <c r="X2181" i="2"/>
  <c r="X2200" i="2"/>
  <c r="X1798" i="2"/>
  <c r="X2219" i="2"/>
  <c r="X2090" i="2"/>
  <c r="X1909" i="2"/>
  <c r="X2067" i="2"/>
  <c r="X1105" i="2"/>
  <c r="X963" i="2"/>
  <c r="X1219" i="2"/>
  <c r="X861" i="2"/>
  <c r="X740" i="2"/>
  <c r="X1079" i="2"/>
  <c r="X1369" i="2"/>
  <c r="X839" i="2"/>
  <c r="X1237" i="2"/>
  <c r="X926" i="2"/>
  <c r="X1238" i="2"/>
  <c r="X706" i="2"/>
  <c r="X1343" i="2"/>
  <c r="X1643" i="2"/>
  <c r="X1157" i="2"/>
  <c r="X898" i="2"/>
  <c r="X1471" i="2"/>
  <c r="X1733" i="2"/>
  <c r="X1190" i="2"/>
  <c r="X1623" i="2"/>
  <c r="X1120" i="2"/>
  <c r="X1520" i="2"/>
  <c r="X1904" i="2"/>
  <c r="X1660" i="2"/>
  <c r="X1975" i="2"/>
  <c r="X1362" i="2"/>
  <c r="X1857" i="2"/>
  <c r="X824" i="2"/>
  <c r="X1812" i="2"/>
  <c r="X937" i="2"/>
  <c r="X1761" i="2"/>
  <c r="X2224" i="2"/>
  <c r="X1740" i="2"/>
  <c r="X2170" i="2"/>
  <c r="X1578" i="2"/>
  <c r="X1965" i="2"/>
  <c r="X1743" i="2"/>
  <c r="X1823" i="2"/>
  <c r="X1994" i="2"/>
  <c r="X696" i="2"/>
  <c r="X2206" i="2"/>
  <c r="X2022" i="2"/>
  <c r="X856" i="2"/>
  <c r="X1554" i="2"/>
  <c r="X907" i="2"/>
  <c r="X1163" i="2"/>
  <c r="X805" i="2"/>
  <c r="X751" i="2"/>
  <c r="X1161" i="2"/>
  <c r="X1441" i="2"/>
  <c r="X1020" i="2"/>
  <c r="X1319" i="2"/>
  <c r="X1022" i="2"/>
  <c r="X1320" i="2"/>
  <c r="X998" i="2"/>
  <c r="X1447" i="2"/>
  <c r="X778" i="2"/>
  <c r="X1287" i="2"/>
  <c r="X780" i="2"/>
  <c r="X1288" i="2"/>
  <c r="X1677" i="2"/>
  <c r="X1503" i="2"/>
  <c r="X873" i="2"/>
  <c r="X1454" i="2"/>
  <c r="X1720" i="2"/>
  <c r="X994" i="2"/>
  <c r="X1846" i="2"/>
  <c r="X730" i="2"/>
  <c r="X1710" i="2"/>
  <c r="X2064" i="2"/>
  <c r="X1748" i="2"/>
  <c r="X2025" i="2"/>
  <c r="X980" i="2"/>
  <c r="X2108" i="2"/>
  <c r="X2002" i="2"/>
  <c r="X1941" i="2"/>
  <c r="X1918" i="2"/>
  <c r="X1949" i="2"/>
  <c r="X2178" i="2"/>
  <c r="X2103" i="2"/>
  <c r="X2218" i="2"/>
  <c r="X1414" i="2"/>
  <c r="X1759" i="2"/>
  <c r="X851" i="2"/>
  <c r="X1171" i="2"/>
  <c r="X813" i="2"/>
  <c r="X932" i="2"/>
  <c r="X1317" i="2"/>
  <c r="X945" i="2"/>
  <c r="X862" i="2"/>
  <c r="X1256" i="2"/>
  <c r="X878" i="2"/>
  <c r="X1458" i="2"/>
  <c r="X794" i="2"/>
  <c r="X1303" i="2"/>
  <c r="X934" i="2"/>
  <c r="X1407" i="2"/>
  <c r="X1685" i="2"/>
  <c r="X1336" i="2"/>
  <c r="X1639" i="2"/>
  <c r="X1025" i="2"/>
  <c r="X1536" i="2"/>
  <c r="X1792" i="2"/>
  <c r="X1564" i="2"/>
  <c r="X1927" i="2"/>
  <c r="X1598" i="2"/>
  <c r="X2072" i="2"/>
  <c r="X1757" i="2"/>
  <c r="X2097" i="2"/>
  <c r="X1342" i="2"/>
  <c r="X1852" i="2"/>
  <c r="X2180" i="2"/>
  <c r="X1334" i="2"/>
  <c r="X2147" i="2"/>
  <c r="X1498" i="2"/>
  <c r="X1577" i="2"/>
  <c r="X2167" i="2"/>
  <c r="X2187" i="2"/>
  <c r="X1854" i="2"/>
  <c r="X2019" i="2"/>
  <c r="X731" i="2"/>
  <c r="X1179" i="2"/>
  <c r="X821" i="2"/>
  <c r="X772" i="2"/>
  <c r="X1180" i="2"/>
  <c r="X956" i="2"/>
  <c r="X1264" i="2"/>
  <c r="X958" i="2"/>
  <c r="X1265" i="2"/>
  <c r="X1153" i="2"/>
  <c r="X1603" i="2"/>
  <c r="X1084" i="2"/>
  <c r="X1500" i="2"/>
  <c r="X1418" i="2"/>
  <c r="X1693" i="2"/>
  <c r="X1351" i="2"/>
  <c r="X1711" i="2"/>
  <c r="X1279" i="2"/>
  <c r="X1672" i="2"/>
  <c r="X724" i="2"/>
  <c r="X1708" i="2"/>
  <c r="X1999" i="2"/>
  <c r="X1451" i="2"/>
  <c r="X1884" i="2"/>
  <c r="X1290" i="2"/>
  <c r="X2041" i="2"/>
  <c r="X1381" i="2"/>
  <c r="X1861" i="2"/>
  <c r="X2188" i="2"/>
  <c r="X1831" i="2"/>
  <c r="X1835" i="2"/>
  <c r="X1445" i="2"/>
  <c r="X1538" i="2"/>
  <c r="X2043" i="2"/>
  <c r="X2074" i="2"/>
  <c r="X791" i="2"/>
  <c r="X1974" i="2"/>
  <c r="X2215" i="2"/>
  <c r="X1403" i="2"/>
  <c r="X931" i="2"/>
  <c r="X1187" i="2"/>
  <c r="X893" i="2"/>
  <c r="X1039" i="2"/>
  <c r="X1335" i="2"/>
  <c r="X881" i="2"/>
  <c r="X1200" i="2"/>
  <c r="X1054" i="2"/>
  <c r="X1412" i="2"/>
  <c r="X1168" i="2"/>
  <c r="X694" i="2"/>
  <c r="X1332" i="2"/>
  <c r="X832" i="2"/>
  <c r="X1429" i="2"/>
  <c r="X1701" i="2"/>
  <c r="X1527" i="2"/>
  <c r="X1058" i="2"/>
  <c r="X1486" i="2"/>
  <c r="X1744" i="2"/>
  <c r="X1122" i="2"/>
  <c r="X1874" i="2"/>
  <c r="X1630" i="2"/>
  <c r="X1960" i="2"/>
  <c r="X1550" i="2"/>
  <c r="X2049" i="2"/>
  <c r="X1408" i="2"/>
  <c r="X1870" i="2"/>
  <c r="X2132" i="2"/>
  <c r="X1618" i="2"/>
  <c r="X2213" i="2"/>
  <c r="X1706" i="2"/>
  <c r="X1899" i="2"/>
  <c r="X1194" i="2"/>
  <c r="X1750" i="2"/>
  <c r="X2058" i="2"/>
  <c r="X1434" i="2"/>
  <c r="X858" i="2"/>
  <c r="X1892" i="2"/>
  <c r="X1285" i="2"/>
  <c r="X1838" i="2"/>
  <c r="X2104" i="2"/>
  <c r="X1794" i="2"/>
  <c r="X2129" i="2"/>
  <c r="X1466" i="2"/>
  <c r="X1956" i="2"/>
  <c r="X2212" i="2"/>
  <c r="X1553" i="2"/>
  <c r="X1966" i="2"/>
  <c r="X2211" i="2"/>
  <c r="X1705" i="2"/>
  <c r="X2210" i="2"/>
  <c r="X1700" i="2"/>
  <c r="X2026" i="2"/>
  <c r="X876" i="2"/>
  <c r="X2165" i="2"/>
  <c r="X1562" i="2"/>
  <c r="X763" i="2"/>
  <c r="X1019" i="2"/>
  <c r="X1339" i="2"/>
  <c r="X981" i="2"/>
  <c r="X900" i="2"/>
  <c r="X1361" i="2"/>
  <c r="X828" i="2"/>
  <c r="X1154" i="2"/>
  <c r="X830" i="2"/>
  <c r="X1156" i="2"/>
  <c r="X1436" i="2"/>
  <c r="X1095" i="2"/>
  <c r="X1635" i="2"/>
  <c r="X1373" i="2"/>
  <c r="X1142" i="2"/>
  <c r="X1533" i="2"/>
  <c r="X1176" i="2"/>
  <c r="X1615" i="2"/>
  <c r="X974" i="2"/>
  <c r="X1432" i="2"/>
  <c r="X1704" i="2"/>
  <c r="X908" i="2"/>
  <c r="X1755" i="2"/>
  <c r="X2031" i="2"/>
  <c r="X1847" i="2"/>
  <c r="X2112" i="2"/>
  <c r="X2009" i="2"/>
  <c r="X890" i="2"/>
  <c r="X1751" i="2"/>
  <c r="X2028" i="2"/>
  <c r="X927" i="2"/>
  <c r="X1950" i="2"/>
  <c r="X2107" i="2"/>
  <c r="X2199" i="2"/>
  <c r="X2010" i="2"/>
  <c r="X1925" i="2"/>
  <c r="X1763" i="2"/>
  <c r="X1939" i="2"/>
  <c r="X707" i="2"/>
  <c r="X1027" i="2"/>
  <c r="X1283" i="2"/>
  <c r="X925" i="2"/>
  <c r="X825" i="2"/>
  <c r="X1152" i="2"/>
  <c r="X1433" i="2"/>
  <c r="X1009" i="2"/>
  <c r="X1379" i="2"/>
  <c r="X1010" i="2"/>
  <c r="X1311" i="2"/>
  <c r="X844" i="2"/>
  <c r="X1437" i="2"/>
  <c r="X1707" i="2"/>
  <c r="X1470" i="2"/>
  <c r="X1036" i="2"/>
  <c r="X1541" i="2"/>
  <c r="X801" i="2"/>
  <c r="X1410" i="2"/>
  <c r="X1687" i="2"/>
  <c r="X1236" i="2"/>
  <c r="X1584" i="2"/>
  <c r="X952" i="2"/>
  <c r="X1764" i="2"/>
  <c r="X2039" i="2"/>
  <c r="X1566" i="2"/>
  <c r="X1928" i="2"/>
  <c r="X1175" i="2"/>
  <c r="X1885" i="2"/>
  <c r="X1268" i="2"/>
  <c r="X1907" i="2"/>
  <c r="X2135" i="2"/>
  <c r="X1456" i="2"/>
  <c r="X2062" i="2"/>
  <c r="X1078" i="2"/>
  <c r="X1641" i="2"/>
  <c r="X2189" i="2"/>
  <c r="X1636" i="2"/>
  <c r="X1859" i="2"/>
  <c r="X1666" i="2"/>
  <c r="X1871" i="2"/>
  <c r="X1891" i="2"/>
  <c r="X2162" i="2"/>
  <c r="X1023" i="2"/>
  <c r="X971" i="2"/>
  <c r="X1227" i="2"/>
  <c r="X869" i="2"/>
  <c r="X836" i="2"/>
  <c r="X1234" i="2"/>
  <c r="X764" i="2"/>
  <c r="X1100" i="2"/>
  <c r="X766" i="2"/>
  <c r="X1101" i="2"/>
  <c r="X1452" i="2"/>
  <c r="X1124" i="2"/>
  <c r="X1523" i="2"/>
  <c r="X916" i="2"/>
  <c r="X1395" i="2"/>
  <c r="X918" i="2"/>
  <c r="X1397" i="2"/>
  <c r="X820" i="2"/>
  <c r="X1567" i="2"/>
  <c r="X1008" i="2"/>
  <c r="X1528" i="2"/>
  <c r="X1784" i="2"/>
  <c r="X1321" i="2"/>
  <c r="X1919" i="2"/>
  <c r="X1093" i="2"/>
  <c r="X1866" i="2"/>
  <c r="X2128" i="2"/>
  <c r="X1821" i="2"/>
  <c r="X2089" i="2"/>
  <c r="X1670" i="2"/>
  <c r="X2172" i="2"/>
  <c r="X1868" i="2"/>
  <c r="X1030" i="2"/>
  <c r="X1772" i="2"/>
  <c r="X1807" i="2"/>
  <c r="X1947" i="2"/>
  <c r="X1296" i="2"/>
  <c r="X2127" i="2"/>
  <c r="X767" i="2"/>
  <c r="X1513" i="2"/>
  <c r="X915" i="2"/>
  <c r="X1235" i="2"/>
  <c r="X877" i="2"/>
  <c r="X1097" i="2"/>
  <c r="X1449" i="2"/>
  <c r="X1031" i="2"/>
  <c r="X946" i="2"/>
  <c r="X1396" i="2"/>
  <c r="X1140" i="2"/>
  <c r="X1531" i="2"/>
  <c r="X930" i="2"/>
  <c r="X1406" i="2"/>
  <c r="X1069" i="2"/>
  <c r="X1492" i="2"/>
  <c r="X834" i="2"/>
  <c r="X1431" i="2"/>
  <c r="X1703" i="2"/>
  <c r="X1266" i="2"/>
  <c r="X1600" i="2"/>
  <c r="X1856" i="2"/>
  <c r="X1692" i="2"/>
  <c r="X2055" i="2"/>
  <c r="X1726" i="2"/>
  <c r="X2136" i="2"/>
  <c r="X1830" i="2"/>
  <c r="X2161" i="2"/>
  <c r="X1558" i="2"/>
  <c r="X1924" i="2"/>
  <c r="X2110" i="2"/>
  <c r="X2216" i="2"/>
  <c r="X2030" i="2"/>
  <c r="X2061" i="2"/>
  <c r="X1077" i="2"/>
  <c r="X1931" i="2"/>
  <c r="X2139" i="2"/>
  <c r="X1690" i="2"/>
  <c r="X1741" i="2"/>
  <c r="X795" i="2"/>
  <c r="X1243" i="2"/>
  <c r="X885" i="2"/>
  <c r="X857" i="2"/>
  <c r="X1253" i="2"/>
  <c r="X1041" i="2"/>
  <c r="X1337" i="2"/>
  <c r="X1042" i="2"/>
  <c r="X1338" i="2"/>
  <c r="X1270" i="2"/>
  <c r="X1667" i="2"/>
  <c r="X1199" i="2"/>
  <c r="X814" i="2"/>
  <c r="X1501" i="2"/>
  <c r="X716" i="2"/>
  <c r="X1442" i="2"/>
  <c r="X769" i="2"/>
  <c r="X1390" i="2"/>
  <c r="X1736" i="2"/>
  <c r="X1086" i="2"/>
  <c r="X1791" i="2"/>
  <c r="X2063" i="2"/>
  <c r="X1614" i="2"/>
  <c r="X1952" i="2"/>
  <c r="X1529" i="2"/>
  <c r="X2105" i="2"/>
  <c r="X1574" i="2"/>
  <c r="X1932" i="2"/>
  <c r="X2192" i="2"/>
  <c r="X1650" i="2"/>
  <c r="X2223" i="2"/>
  <c r="X2158" i="2"/>
  <c r="X986" i="2"/>
  <c r="X1915" i="2"/>
  <c r="X1946" i="2"/>
  <c r="X1914" i="2"/>
  <c r="X1836" i="2"/>
  <c r="X2125" i="2"/>
  <c r="X739" i="2"/>
  <c r="X995" i="2"/>
  <c r="X701" i="2"/>
  <c r="X783" i="2"/>
  <c r="X1116" i="2"/>
  <c r="X1401" i="2"/>
  <c r="X967" i="2"/>
  <c r="X1346" i="2"/>
  <c r="X1128" i="2"/>
  <c r="X777" i="2"/>
  <c r="X1286" i="2"/>
  <c r="X831" i="2"/>
  <c r="X1427" i="2"/>
  <c r="X969" i="2"/>
  <c r="X1509" i="2"/>
  <c r="X1132" i="2"/>
  <c r="X1591" i="2"/>
  <c r="X1177" i="2"/>
  <c r="X1552" i="2"/>
  <c r="X1808" i="2"/>
  <c r="X1419" i="2"/>
  <c r="X2007" i="2"/>
  <c r="X1747" i="2"/>
  <c r="X2024" i="2"/>
  <c r="X1681" i="2"/>
  <c r="X2113" i="2"/>
  <c r="X1590" i="2"/>
  <c r="X1940" i="2"/>
  <c r="X2182" i="2"/>
  <c r="X1178" i="2"/>
  <c r="X2122" i="2"/>
  <c r="X720" i="2"/>
  <c r="X1753" i="2"/>
  <c r="X2143" i="2"/>
  <c r="X1488" i="2"/>
  <c r="X1930" i="2"/>
  <c r="X1911" i="2"/>
  <c r="X1398" i="2"/>
  <c r="X1867" i="2"/>
  <c r="X2193" i="2"/>
  <c r="X1622" i="2"/>
  <c r="X2020" i="2"/>
  <c r="X2160" i="2"/>
  <c r="X2085" i="2"/>
  <c r="X1827" i="2"/>
  <c r="X2119" i="2"/>
  <c r="X1382" i="2"/>
  <c r="X2118" i="2"/>
  <c r="X1375" i="2"/>
  <c r="X1895" i="2"/>
  <c r="X1962" i="2"/>
  <c r="X2054" i="2"/>
  <c r="X1038" i="2"/>
  <c r="X1814" i="2"/>
  <c r="X827" i="2"/>
  <c r="X1083" i="2"/>
  <c r="X725" i="2"/>
  <c r="X1045" i="2"/>
  <c r="X985" i="2"/>
  <c r="X1425" i="2"/>
  <c r="X913" i="2"/>
  <c r="X1228" i="2"/>
  <c r="X914" i="2"/>
  <c r="X1229" i="2"/>
  <c r="X692" i="2"/>
  <c r="X1330" i="2"/>
  <c r="X1699" i="2"/>
  <c r="X1459" i="2"/>
  <c r="X1260" i="2"/>
  <c r="X1725" i="2"/>
  <c r="X1294" i="2"/>
  <c r="X1679" i="2"/>
  <c r="X1104" i="2"/>
  <c r="X1512" i="2"/>
  <c r="X1768" i="2"/>
  <c r="X1240" i="2"/>
  <c r="X1828" i="2"/>
  <c r="X2095" i="2"/>
  <c r="X1920" i="2"/>
  <c r="X782" i="2"/>
  <c r="X2073" i="2"/>
  <c r="X1224" i="2"/>
  <c r="X1825" i="2"/>
  <c r="X2092" i="2"/>
  <c r="X1905" i="2"/>
  <c r="X2037" i="2"/>
  <c r="X1809" i="2"/>
  <c r="X1844" i="2"/>
  <c r="X1668" i="2"/>
  <c r="X1430" i="2"/>
  <c r="X2154" i="2"/>
  <c r="X944" i="2"/>
  <c r="X1796" i="2"/>
  <c r="X771" i="2"/>
  <c r="X1091" i="2"/>
  <c r="X1347" i="2"/>
  <c r="X989" i="2"/>
  <c r="X911" i="2"/>
  <c r="X1225" i="2"/>
  <c r="X1497" i="2"/>
  <c r="X1090" i="2"/>
  <c r="X754" i="2"/>
  <c r="X1092" i="2"/>
  <c r="X1380" i="2"/>
  <c r="X982" i="2"/>
  <c r="X1515" i="2"/>
  <c r="X760" i="2"/>
  <c r="X1540" i="2"/>
  <c r="X1158" i="2"/>
  <c r="X1605" i="2"/>
  <c r="X938" i="2"/>
  <c r="X1494" i="2"/>
  <c r="X718" i="2"/>
  <c r="X1352" i="2"/>
  <c r="X1648" i="2"/>
  <c r="X1281" i="2"/>
  <c r="X1837" i="2"/>
  <c r="X686" i="2"/>
  <c r="X1694" i="2"/>
  <c r="X2056" i="2"/>
  <c r="X1455" i="2"/>
  <c r="X2017" i="2"/>
  <c r="X1514" i="2"/>
  <c r="X2100" i="2"/>
  <c r="X2018" i="2"/>
  <c r="X833" i="2"/>
  <c r="X1934" i="2"/>
  <c r="X2190" i="2"/>
  <c r="X1232" i="2"/>
  <c r="X2091" i="2"/>
  <c r="X1223" i="2"/>
  <c r="X1698" i="2"/>
  <c r="X1822" i="2"/>
  <c r="X942" i="2"/>
  <c r="X1745" i="2"/>
  <c r="X1923" i="2"/>
  <c r="X715" i="2"/>
  <c r="X1035" i="2"/>
  <c r="X1291" i="2"/>
  <c r="X933" i="2"/>
  <c r="X921" i="2"/>
  <c r="X1308" i="2"/>
  <c r="X849" i="2"/>
  <c r="X1173" i="2"/>
  <c r="X850" i="2"/>
  <c r="X1174" i="2"/>
  <c r="X726" i="2"/>
  <c r="X1241" i="2"/>
  <c r="X1651" i="2"/>
  <c r="X1050" i="2"/>
  <c r="X1480" i="2"/>
  <c r="X1055" i="2"/>
  <c r="X1549" i="2"/>
  <c r="X1631" i="2"/>
  <c r="X1133" i="2"/>
  <c r="X1592" i="2"/>
  <c r="X1848" i="2"/>
  <c r="X1545" i="2"/>
  <c r="X1983" i="2"/>
  <c r="X1392" i="2"/>
  <c r="X1936" i="2"/>
  <c r="X874" i="2"/>
  <c r="X1894" i="2"/>
  <c r="X2153" i="2"/>
  <c r="X1916" i="2"/>
  <c r="X2214" i="2"/>
  <c r="X1714" i="2"/>
  <c r="X2159" i="2"/>
  <c r="X1542" i="2"/>
  <c r="X2114" i="2"/>
  <c r="X1604" i="2"/>
  <c r="X1634" i="2"/>
  <c r="X1873" i="2"/>
  <c r="X2150" i="2"/>
  <c r="X928" i="2"/>
  <c r="X979" i="2"/>
  <c r="X1299" i="2"/>
  <c r="X941" i="2"/>
  <c r="X1170" i="2"/>
  <c r="X775" i="2"/>
  <c r="X1255" i="2"/>
  <c r="X1032" i="2"/>
  <c r="X1460" i="2"/>
  <c r="X1257" i="2"/>
  <c r="X1659" i="2"/>
  <c r="X1068" i="2"/>
  <c r="X1491" i="2"/>
  <c r="X1186" i="2"/>
  <c r="X1557" i="2"/>
  <c r="X972" i="2"/>
  <c r="X1511" i="2"/>
  <c r="X752" i="2"/>
  <c r="X1378" i="2"/>
  <c r="X1664" i="2"/>
  <c r="X1046" i="2"/>
  <c r="X1782" i="2"/>
  <c r="X774" i="2"/>
  <c r="X1944" i="2"/>
  <c r="X919" i="2"/>
  <c r="X1969" i="2"/>
  <c r="X2225" i="2"/>
  <c r="X1686" i="2"/>
  <c r="X2052" i="2"/>
  <c r="X1850" i="2"/>
  <c r="X1890" i="2"/>
  <c r="X1900" i="2"/>
  <c r="X1933" i="2"/>
  <c r="X2069" i="2"/>
  <c r="X1787" i="2"/>
  <c r="X1762" i="2"/>
  <c r="X2226" i="2"/>
  <c r="X1462" i="2"/>
  <c r="X859" i="2"/>
  <c r="X693" i="2"/>
  <c r="X949" i="2"/>
  <c r="X943" i="2"/>
  <c r="X1393" i="2"/>
  <c r="X1118" i="2"/>
  <c r="X702" i="2"/>
  <c r="X1119" i="2"/>
  <c r="X1404" i="2"/>
  <c r="X1469" i="2"/>
  <c r="X812" i="2"/>
  <c r="X1316" i="2"/>
  <c r="X951" i="2"/>
  <c r="X1565" i="2"/>
  <c r="X1117" i="2"/>
  <c r="X1519" i="2"/>
  <c r="X1044" i="2"/>
  <c r="X1475" i="2"/>
  <c r="X1800" i="2"/>
  <c r="X1391" i="2"/>
  <c r="X1865" i="2"/>
  <c r="X823" i="2"/>
  <c r="X1738" i="2"/>
  <c r="X2144" i="2"/>
  <c r="X1665" i="2"/>
  <c r="X705" i="2"/>
  <c r="X1702" i="2"/>
  <c r="X1996" i="2"/>
  <c r="X2098" i="2"/>
  <c r="X1254" i="2"/>
  <c r="X2134" i="2"/>
  <c r="X2045" i="2"/>
  <c r="X1413" i="2"/>
  <c r="X1534" i="2"/>
  <c r="X1602" i="2"/>
  <c r="X1721" i="2"/>
  <c r="X1658" i="2"/>
  <c r="X1869" i="2"/>
  <c r="X803" i="2"/>
  <c r="X1059" i="2"/>
  <c r="X765" i="2"/>
  <c r="X868" i="2"/>
  <c r="X1189" i="2"/>
  <c r="X1465" i="2"/>
  <c r="X1052" i="2"/>
  <c r="X882" i="2"/>
  <c r="X1201" i="2"/>
  <c r="X912" i="2"/>
  <c r="X1394" i="2"/>
  <c r="X966" i="2"/>
  <c r="X1508" i="2"/>
  <c r="X1098" i="2"/>
  <c r="X1573" i="2"/>
  <c r="X1249" i="2"/>
  <c r="X1655" i="2"/>
  <c r="X1295" i="2"/>
  <c r="X1616" i="2"/>
  <c r="X1872" i="2"/>
  <c r="X1724" i="2"/>
  <c r="X2071" i="2"/>
  <c r="X1820" i="2"/>
  <c r="X2088" i="2"/>
  <c r="X1849" i="2"/>
  <c r="X2177" i="2"/>
  <c r="X1718" i="2"/>
  <c r="X2004" i="2"/>
  <c r="X1954" i="2"/>
  <c r="X2151" i="2"/>
  <c r="X1998" i="2"/>
  <c r="X2146" i="2"/>
  <c r="X1496" i="2"/>
  <c r="X2027" i="2"/>
  <c r="X886" i="2"/>
  <c r="X1786" i="2"/>
  <c r="Q30" i="3"/>
  <c r="P29" i="3"/>
  <c r="Q27" i="3"/>
  <c r="P28" i="3"/>
  <c r="Q26" i="3"/>
  <c r="P27" i="3"/>
  <c r="P25" i="3"/>
  <c r="Q29" i="3"/>
  <c r="P26" i="3"/>
  <c r="Q25" i="3"/>
  <c r="P30" i="3"/>
  <c r="Q28" i="3"/>
  <c r="J15" i="3"/>
  <c r="I13" i="3"/>
  <c r="I11" i="3"/>
  <c r="J16" i="3"/>
  <c r="I14" i="3"/>
  <c r="J17" i="3"/>
  <c r="I15" i="3"/>
  <c r="J18" i="3"/>
  <c r="I16" i="3"/>
  <c r="J19" i="3"/>
  <c r="I17" i="3"/>
  <c r="J12" i="3"/>
  <c r="J20" i="3"/>
  <c r="I18" i="3"/>
  <c r="J14" i="3"/>
  <c r="I12" i="3"/>
  <c r="I20" i="3"/>
  <c r="J13" i="3"/>
  <c r="J11" i="3"/>
  <c r="I19" i="3"/>
  <c r="P6" i="3"/>
  <c r="Q6" i="3"/>
  <c r="K32" i="3"/>
  <c r="L32" i="3" s="1"/>
  <c r="D31" i="3"/>
  <c r="E31" i="3" s="1"/>
  <c r="D20" i="3"/>
  <c r="E20" i="3" s="1"/>
  <c r="D16" i="3"/>
  <c r="E16" i="3" s="1"/>
  <c r="D12" i="3"/>
  <c r="E12" i="3" s="1"/>
  <c r="D8" i="3"/>
  <c r="E8" i="3" s="1"/>
  <c r="K28" i="3"/>
  <c r="L28" i="3" s="1"/>
  <c r="R4" i="3"/>
  <c r="R5" i="3"/>
  <c r="S5" i="3" s="1"/>
  <c r="K31" i="3"/>
  <c r="L31" i="3" s="1"/>
  <c r="K27" i="3"/>
  <c r="L27" i="3" s="1"/>
  <c r="K34" i="3"/>
  <c r="L34" i="3" s="1"/>
  <c r="K30" i="3"/>
  <c r="L30" i="3" s="1"/>
  <c r="K26" i="3"/>
  <c r="L26" i="3" s="1"/>
  <c r="R18" i="3"/>
  <c r="S18" i="3" s="1"/>
  <c r="P21" i="3"/>
  <c r="Q21" i="3"/>
  <c r="S20" i="3"/>
  <c r="S19" i="3"/>
  <c r="Q13" i="3"/>
  <c r="R12" i="3"/>
  <c r="S12" i="3" s="1"/>
  <c r="P13" i="3"/>
  <c r="R11" i="3"/>
  <c r="K29" i="3"/>
  <c r="L29" i="3" s="1"/>
  <c r="D27" i="3"/>
  <c r="E27" i="3" s="1"/>
  <c r="K25" i="3"/>
  <c r="K33" i="3"/>
  <c r="L33" i="3" s="1"/>
  <c r="I35" i="3"/>
  <c r="J35" i="3"/>
  <c r="D25" i="3"/>
  <c r="E25" i="3" s="1"/>
  <c r="D21" i="3"/>
  <c r="E21" i="3" s="1"/>
  <c r="D32" i="3"/>
  <c r="E32" i="3" s="1"/>
  <c r="D28" i="3"/>
  <c r="E28" i="3" s="1"/>
  <c r="D24" i="3"/>
  <c r="E24" i="3" s="1"/>
  <c r="D34" i="3"/>
  <c r="E34" i="3" s="1"/>
  <c r="D23" i="3"/>
  <c r="E23" i="3" s="1"/>
  <c r="D19" i="3"/>
  <c r="E19" i="3" s="1"/>
  <c r="D15" i="3"/>
  <c r="E15" i="3" s="1"/>
  <c r="D11" i="3"/>
  <c r="E11" i="3" s="1"/>
  <c r="D30" i="3"/>
  <c r="E30" i="3" s="1"/>
  <c r="D26" i="3"/>
  <c r="E26" i="3" s="1"/>
  <c r="D22" i="3"/>
  <c r="E22" i="3" s="1"/>
  <c r="D18" i="3"/>
  <c r="E18" i="3" s="1"/>
  <c r="D14" i="3"/>
  <c r="E14" i="3" s="1"/>
  <c r="D10" i="3"/>
  <c r="E10" i="3" s="1"/>
  <c r="D6" i="3"/>
  <c r="E6" i="3" s="1"/>
  <c r="D4" i="3"/>
  <c r="E4" i="3" s="1"/>
  <c r="D29" i="3"/>
  <c r="E29" i="3" s="1"/>
  <c r="D17" i="3"/>
  <c r="E17" i="3" s="1"/>
  <c r="D13" i="3"/>
  <c r="E13" i="3" s="1"/>
  <c r="D9" i="3"/>
  <c r="E9" i="3" s="1"/>
  <c r="D5" i="3"/>
  <c r="E5" i="3" s="1"/>
  <c r="D7" i="3"/>
  <c r="E7" i="3" s="1"/>
  <c r="D33" i="3"/>
  <c r="E33" i="3" s="1"/>
  <c r="K13" i="3" l="1"/>
  <c r="L13" i="3" s="1"/>
  <c r="K19" i="3"/>
  <c r="L19" i="3" s="1"/>
  <c r="R27" i="3"/>
  <c r="S27" i="3" s="1"/>
  <c r="Q31" i="3"/>
  <c r="R26" i="3"/>
  <c r="S26" i="3" s="1"/>
  <c r="P31" i="3"/>
  <c r="R25" i="3"/>
  <c r="R28" i="3"/>
  <c r="S28" i="3" s="1"/>
  <c r="R30" i="3"/>
  <c r="S30" i="3" s="1"/>
  <c r="R29" i="3"/>
  <c r="S29" i="3" s="1"/>
  <c r="K12" i="3"/>
  <c r="L12" i="3" s="1"/>
  <c r="K18" i="3"/>
  <c r="L18" i="3" s="1"/>
  <c r="I21" i="3"/>
  <c r="J21" i="3"/>
  <c r="K35" i="3"/>
  <c r="L35" i="3" s="1"/>
  <c r="K17" i="3"/>
  <c r="L17" i="3" s="1"/>
  <c r="K20" i="3"/>
  <c r="L20" i="3" s="1"/>
  <c r="K16" i="3"/>
  <c r="L16" i="3" s="1"/>
  <c r="K14" i="3"/>
  <c r="L14" i="3" s="1"/>
  <c r="K11" i="3"/>
  <c r="L25" i="3"/>
  <c r="S4" i="3"/>
  <c r="R6" i="3"/>
  <c r="K15" i="3"/>
  <c r="L15" i="3" s="1"/>
  <c r="R21" i="3"/>
  <c r="S21" i="3" s="1"/>
  <c r="R13" i="3"/>
  <c r="S13" i="3" s="1"/>
  <c r="S11" i="3"/>
  <c r="S25" i="3" l="1"/>
  <c r="R31" i="3"/>
  <c r="S31" i="3" s="1"/>
  <c r="K21" i="3"/>
  <c r="L21" i="3" s="1"/>
  <c r="L11" i="3"/>
  <c r="A3" i="4" l="1"/>
  <c r="A4" i="4" l="1"/>
  <c r="F165" i="8" s="1"/>
  <c r="F169" i="8"/>
  <c r="F167" i="8"/>
  <c r="F163" i="8"/>
  <c r="F161" i="8"/>
  <c r="F159" i="8"/>
  <c r="F155" i="8"/>
  <c r="F153" i="8"/>
  <c r="F151" i="8"/>
  <c r="F147" i="8"/>
  <c r="F145" i="8"/>
  <c r="F143" i="8"/>
  <c r="F139" i="8"/>
  <c r="F137" i="8"/>
  <c r="F135" i="8"/>
  <c r="F131" i="8"/>
  <c r="F129" i="8"/>
  <c r="F127" i="8"/>
  <c r="F123" i="8"/>
  <c r="F121" i="8"/>
  <c r="F119" i="8"/>
  <c r="F115" i="8"/>
  <c r="F113" i="8"/>
  <c r="F111" i="8"/>
  <c r="F107" i="8"/>
  <c r="F105" i="8"/>
  <c r="F103" i="8"/>
  <c r="F99" i="8"/>
  <c r="F97" i="8"/>
  <c r="F95" i="8"/>
  <c r="F93" i="8"/>
  <c r="F91" i="8"/>
  <c r="F89" i="8"/>
  <c r="F87" i="8"/>
  <c r="F85" i="8"/>
  <c r="F83" i="8"/>
  <c r="F81" i="8"/>
  <c r="F79" i="8"/>
  <c r="F77" i="8"/>
  <c r="F75" i="8"/>
  <c r="F73" i="8"/>
  <c r="F71" i="8"/>
  <c r="F69" i="8"/>
  <c r="F67" i="8"/>
  <c r="F65" i="8"/>
  <c r="F63" i="8"/>
  <c r="F61" i="8"/>
  <c r="F59" i="8"/>
  <c r="F57" i="8"/>
  <c r="F55" i="8"/>
  <c r="F53" i="8"/>
  <c r="F51" i="8"/>
  <c r="F49" i="8"/>
  <c r="F168" i="8"/>
  <c r="F164" i="8"/>
  <c r="F162" i="8"/>
  <c r="F160" i="8"/>
  <c r="F156" i="8"/>
  <c r="F154" i="8"/>
  <c r="F152" i="8"/>
  <c r="F148" i="8"/>
  <c r="F146" i="8"/>
  <c r="F144" i="8"/>
  <c r="F140" i="8"/>
  <c r="F138" i="8"/>
  <c r="F136" i="8"/>
  <c r="F132" i="8"/>
  <c r="F130" i="8"/>
  <c r="F128" i="8"/>
  <c r="F124" i="8"/>
  <c r="F122" i="8"/>
  <c r="F120" i="8"/>
  <c r="F116" i="8"/>
  <c r="F114" i="8"/>
  <c r="F112" i="8"/>
  <c r="F108" i="8"/>
  <c r="F106" i="8"/>
  <c r="F104" i="8"/>
  <c r="F100" i="8"/>
  <c r="F98" i="8"/>
  <c r="F96" i="8"/>
  <c r="F94" i="8"/>
  <c r="F92" i="8"/>
  <c r="F90" i="8"/>
  <c r="F88" i="8"/>
  <c r="F86" i="8"/>
  <c r="F84" i="8"/>
  <c r="F82" i="8"/>
  <c r="F80" i="8"/>
  <c r="F78" i="8"/>
  <c r="F76" i="8"/>
  <c r="F74" i="8"/>
  <c r="F72" i="8"/>
  <c r="F70" i="8"/>
  <c r="F68" i="8"/>
  <c r="F66" i="8"/>
  <c r="F64" i="8"/>
  <c r="F62" i="8"/>
  <c r="F60" i="8"/>
  <c r="F58" i="8"/>
  <c r="F56" i="8"/>
  <c r="F54" i="8"/>
  <c r="F52" i="8"/>
  <c r="F50" i="8"/>
  <c r="F48" i="8"/>
  <c r="F102" i="8" l="1"/>
  <c r="F118" i="8"/>
  <c r="F134" i="8"/>
  <c r="F150" i="8"/>
  <c r="F166" i="8"/>
  <c r="F109" i="8"/>
  <c r="F125" i="8"/>
  <c r="F141" i="8"/>
  <c r="F157" i="8"/>
  <c r="F110" i="8"/>
  <c r="F126" i="8"/>
  <c r="F142" i="8"/>
  <c r="F158" i="8"/>
  <c r="F101" i="8"/>
  <c r="F117" i="8"/>
  <c r="F133" i="8"/>
  <c r="F149" i="8"/>
  <c r="A5" i="4"/>
  <c r="F5" i="2" s="1"/>
  <c r="F43" i="2" l="1"/>
  <c r="AB43" i="2" s="1"/>
  <c r="AB5" i="2"/>
  <c r="AD5" i="2"/>
  <c r="AC5" i="2"/>
  <c r="A6" i="4"/>
  <c r="F91" i="2" s="1"/>
  <c r="F19" i="2"/>
  <c r="F4" i="2"/>
  <c r="F13" i="2"/>
  <c r="F46" i="2"/>
  <c r="F7" i="2"/>
  <c r="F64" i="2"/>
  <c r="F17" i="2"/>
  <c r="F58" i="2"/>
  <c r="F27" i="2"/>
  <c r="F12" i="2"/>
  <c r="F21" i="2"/>
  <c r="F54" i="2"/>
  <c r="F15" i="2"/>
  <c r="F8" i="2"/>
  <c r="F25" i="2"/>
  <c r="F66" i="2"/>
  <c r="F35" i="2"/>
  <c r="F20" i="2"/>
  <c r="F29" i="2"/>
  <c r="F62" i="2"/>
  <c r="F23" i="2"/>
  <c r="F16" i="2"/>
  <c r="F33" i="2"/>
  <c r="F10" i="2"/>
  <c r="F6" i="2"/>
  <c r="F70" i="2"/>
  <c r="F31" i="2"/>
  <c r="F24" i="2"/>
  <c r="F41" i="2"/>
  <c r="F18" i="2"/>
  <c r="F82" i="2"/>
  <c r="F51" i="2"/>
  <c r="F36" i="2"/>
  <c r="F45" i="2"/>
  <c r="F14" i="2"/>
  <c r="F78" i="2"/>
  <c r="F39" i="2"/>
  <c r="F32" i="2"/>
  <c r="F49" i="2"/>
  <c r="F26" i="2"/>
  <c r="F59" i="2"/>
  <c r="F44" i="2"/>
  <c r="F53" i="2"/>
  <c r="F22" i="2"/>
  <c r="F86" i="2"/>
  <c r="F47" i="2"/>
  <c r="F40" i="2"/>
  <c r="F57" i="2"/>
  <c r="F34" i="2"/>
  <c r="F98" i="2"/>
  <c r="F3" i="2"/>
  <c r="F52" i="2"/>
  <c r="F61" i="2"/>
  <c r="F30" i="2"/>
  <c r="F94" i="2"/>
  <c r="F55" i="2"/>
  <c r="F48" i="2"/>
  <c r="F65" i="2"/>
  <c r="F42" i="2"/>
  <c r="F38" i="2"/>
  <c r="F63" i="2"/>
  <c r="F56" i="2"/>
  <c r="F9" i="2"/>
  <c r="F50" i="2"/>
  <c r="F28" i="2"/>
  <c r="F11" i="2"/>
  <c r="F60" i="2"/>
  <c r="F37" i="2"/>
  <c r="F101" i="2"/>
  <c r="S6" i="3"/>
  <c r="F90" i="2" l="1"/>
  <c r="AC90" i="2" s="1"/>
  <c r="F99" i="2"/>
  <c r="AD99" i="2" s="1"/>
  <c r="AD43" i="2"/>
  <c r="AC43" i="2"/>
  <c r="F69" i="2"/>
  <c r="AB69" i="2" s="1"/>
  <c r="F73" i="2"/>
  <c r="AB73" i="2" s="1"/>
  <c r="F106" i="2"/>
  <c r="AC106" i="2" s="1"/>
  <c r="F118" i="2"/>
  <c r="AC118" i="2" s="1"/>
  <c r="F122" i="2"/>
  <c r="AC122" i="2" s="1"/>
  <c r="F110" i="2"/>
  <c r="AD110" i="2" s="1"/>
  <c r="F125" i="2"/>
  <c r="AB125" i="2" s="1"/>
  <c r="F121" i="2"/>
  <c r="AC121" i="2" s="1"/>
  <c r="F117" i="2"/>
  <c r="AB117" i="2" s="1"/>
  <c r="F113" i="2"/>
  <c r="AD113" i="2" s="1"/>
  <c r="F109" i="2"/>
  <c r="AB109" i="2" s="1"/>
  <c r="F105" i="2"/>
  <c r="AB105" i="2" s="1"/>
  <c r="F74" i="2"/>
  <c r="AC74" i="2" s="1"/>
  <c r="F126" i="2"/>
  <c r="AD126" i="2" s="1"/>
  <c r="F77" i="2"/>
  <c r="AB77" i="2" s="1"/>
  <c r="F87" i="2"/>
  <c r="AD87" i="2" s="1"/>
  <c r="F120" i="2"/>
  <c r="AC120" i="2" s="1"/>
  <c r="F89" i="2"/>
  <c r="AB89" i="2" s="1"/>
  <c r="F85" i="2"/>
  <c r="AB85" i="2" s="1"/>
  <c r="F81" i="2"/>
  <c r="AC81" i="2" s="1"/>
  <c r="F107" i="2"/>
  <c r="AD107" i="2" s="1"/>
  <c r="F112" i="2"/>
  <c r="AC112" i="2" s="1"/>
  <c r="F116" i="2"/>
  <c r="AB116" i="2" s="1"/>
  <c r="F104" i="2"/>
  <c r="AC104" i="2" s="1"/>
  <c r="F108" i="2"/>
  <c r="AB108" i="2" s="1"/>
  <c r="F96" i="2"/>
  <c r="AB96" i="2" s="1"/>
  <c r="F100" i="2"/>
  <c r="AD100" i="2" s="1"/>
  <c r="F88" i="2"/>
  <c r="AC88" i="2" s="1"/>
  <c r="F97" i="2"/>
  <c r="AD97" i="2" s="1"/>
  <c r="F93" i="2"/>
  <c r="AC93" i="2" s="1"/>
  <c r="F68" i="2"/>
  <c r="AD68" i="2" s="1"/>
  <c r="F127" i="2"/>
  <c r="AD127" i="2" s="1"/>
  <c r="F72" i="2"/>
  <c r="AD72" i="2" s="1"/>
  <c r="F76" i="2"/>
  <c r="AB76" i="2" s="1"/>
  <c r="F119" i="2"/>
  <c r="AD119" i="2" s="1"/>
  <c r="F67" i="2"/>
  <c r="AB67" i="2" s="1"/>
  <c r="F111" i="2"/>
  <c r="AB111" i="2" s="1"/>
  <c r="F123" i="2"/>
  <c r="AB123" i="2" s="1"/>
  <c r="F103" i="2"/>
  <c r="AD103" i="2" s="1"/>
  <c r="F115" i="2"/>
  <c r="AB115" i="2" s="1"/>
  <c r="F95" i="2"/>
  <c r="AD95" i="2" s="1"/>
  <c r="F80" i="2"/>
  <c r="F84" i="2"/>
  <c r="AD84" i="2" s="1"/>
  <c r="F71" i="2"/>
  <c r="AC71" i="2" s="1"/>
  <c r="F83" i="2"/>
  <c r="AB83" i="2" s="1"/>
  <c r="F114" i="2"/>
  <c r="AC114" i="2" s="1"/>
  <c r="F102" i="2"/>
  <c r="AD102" i="2" s="1"/>
  <c r="F79" i="2"/>
  <c r="AD79" i="2" s="1"/>
  <c r="AB101" i="2"/>
  <c r="AD101" i="2"/>
  <c r="AC101" i="2"/>
  <c r="AD78" i="2"/>
  <c r="AB78" i="2"/>
  <c r="AC78" i="2"/>
  <c r="AD70" i="2"/>
  <c r="AB70" i="2"/>
  <c r="AC70" i="2"/>
  <c r="AD55" i="2"/>
  <c r="AB55" i="2"/>
  <c r="AC55" i="2"/>
  <c r="AD3" i="2"/>
  <c r="AC3" i="2"/>
  <c r="AB3" i="2"/>
  <c r="AD47" i="2"/>
  <c r="AB47" i="2"/>
  <c r="AC47" i="2"/>
  <c r="AB59" i="2"/>
  <c r="AC59" i="2"/>
  <c r="AD59" i="2"/>
  <c r="AD39" i="2"/>
  <c r="AB39" i="2"/>
  <c r="AC39" i="2"/>
  <c r="AB51" i="2"/>
  <c r="AC51" i="2"/>
  <c r="AD51" i="2"/>
  <c r="AD31" i="2"/>
  <c r="AB31" i="2"/>
  <c r="AC31" i="2"/>
  <c r="AC16" i="2"/>
  <c r="AD16" i="2"/>
  <c r="AB16" i="2"/>
  <c r="AB20" i="2"/>
  <c r="AC20" i="2"/>
  <c r="AD20" i="2"/>
  <c r="AB91" i="2"/>
  <c r="AC91" i="2"/>
  <c r="AD91" i="2"/>
  <c r="AB7" i="2"/>
  <c r="AC7" i="2"/>
  <c r="AD7" i="2"/>
  <c r="AB19" i="2"/>
  <c r="AC19" i="2"/>
  <c r="AD19" i="2"/>
  <c r="AC50" i="2"/>
  <c r="AD50" i="2"/>
  <c r="AB50" i="2"/>
  <c r="AC82" i="2"/>
  <c r="AD82" i="2"/>
  <c r="AB82" i="2"/>
  <c r="AD30" i="2"/>
  <c r="AB30" i="2"/>
  <c r="AC30" i="2"/>
  <c r="AC34" i="2"/>
  <c r="AD34" i="2"/>
  <c r="AB34" i="2"/>
  <c r="AD22" i="2"/>
  <c r="AB22" i="2"/>
  <c r="AC22" i="2"/>
  <c r="AC26" i="2"/>
  <c r="AB26" i="2"/>
  <c r="AD26" i="2"/>
  <c r="AD14" i="2"/>
  <c r="AB14" i="2"/>
  <c r="AC14" i="2"/>
  <c r="AC18" i="2"/>
  <c r="AD18" i="2"/>
  <c r="AB18" i="2"/>
  <c r="AD6" i="2"/>
  <c r="AB6" i="2"/>
  <c r="AC6" i="2"/>
  <c r="AD23" i="2"/>
  <c r="AB23" i="2"/>
  <c r="AC23" i="2"/>
  <c r="AB35" i="2"/>
  <c r="AC35" i="2"/>
  <c r="AD35" i="2"/>
  <c r="AD46" i="2"/>
  <c r="AB46" i="2"/>
  <c r="AC46" i="2"/>
  <c r="AB37" i="2"/>
  <c r="AD37" i="2"/>
  <c r="AC37" i="2"/>
  <c r="AC9" i="2"/>
  <c r="AD9" i="2"/>
  <c r="AB9" i="2"/>
  <c r="AC42" i="2"/>
  <c r="AB42" i="2"/>
  <c r="AD42" i="2"/>
  <c r="AC66" i="2"/>
  <c r="AD66" i="2"/>
  <c r="AB66" i="2"/>
  <c r="AD54" i="2"/>
  <c r="AB54" i="2"/>
  <c r="AC54" i="2"/>
  <c r="AC58" i="2"/>
  <c r="AB58" i="2"/>
  <c r="AD58" i="2"/>
  <c r="AD86" i="2"/>
  <c r="AB86" i="2"/>
  <c r="AC86" i="2"/>
  <c r="AC65" i="2"/>
  <c r="AB65" i="2"/>
  <c r="AD65" i="2"/>
  <c r="AB61" i="2"/>
  <c r="AD61" i="2"/>
  <c r="AC61" i="2"/>
  <c r="AC57" i="2"/>
  <c r="AB57" i="2"/>
  <c r="AD57" i="2"/>
  <c r="AB53" i="2"/>
  <c r="AD53" i="2"/>
  <c r="AC53" i="2"/>
  <c r="AC49" i="2"/>
  <c r="AB49" i="2"/>
  <c r="AD49" i="2"/>
  <c r="AB45" i="2"/>
  <c r="AD45" i="2"/>
  <c r="AC45" i="2"/>
  <c r="AC41" i="2"/>
  <c r="AB41" i="2"/>
  <c r="AD41" i="2"/>
  <c r="AB10" i="2"/>
  <c r="AC10" i="2"/>
  <c r="AD10" i="2"/>
  <c r="AD62" i="2"/>
  <c r="AB62" i="2"/>
  <c r="AC62" i="2"/>
  <c r="AB81" i="2"/>
  <c r="AD81" i="2"/>
  <c r="AB13" i="2"/>
  <c r="AD13" i="2"/>
  <c r="AC13" i="2"/>
  <c r="AC98" i="2"/>
  <c r="AD98" i="2"/>
  <c r="AB98" i="2"/>
  <c r="AB99" i="2"/>
  <c r="AC99" i="2"/>
  <c r="AB60" i="2"/>
  <c r="AC60" i="2"/>
  <c r="AD60" i="2"/>
  <c r="AC56" i="2"/>
  <c r="AD56" i="2"/>
  <c r="AB56" i="2"/>
  <c r="AC25" i="2"/>
  <c r="AB25" i="2"/>
  <c r="AD25" i="2"/>
  <c r="AB21" i="2"/>
  <c r="AD21" i="2"/>
  <c r="AC21" i="2"/>
  <c r="AC17" i="2"/>
  <c r="AB17" i="2"/>
  <c r="AD17" i="2"/>
  <c r="AD38" i="2"/>
  <c r="AB38" i="2"/>
  <c r="AC38" i="2"/>
  <c r="AB27" i="2"/>
  <c r="AC27" i="2"/>
  <c r="AD27" i="2"/>
  <c r="AB11" i="2"/>
  <c r="AC11" i="2"/>
  <c r="AD11" i="2"/>
  <c r="AC48" i="2"/>
  <c r="AD48" i="2"/>
  <c r="AB48" i="2"/>
  <c r="AB52" i="2"/>
  <c r="AC52" i="2"/>
  <c r="AD52" i="2"/>
  <c r="AC40" i="2"/>
  <c r="AD40" i="2"/>
  <c r="AB40" i="2"/>
  <c r="AB44" i="2"/>
  <c r="AC44" i="2"/>
  <c r="AD44" i="2"/>
  <c r="AC32" i="2"/>
  <c r="AD32" i="2"/>
  <c r="AB32" i="2"/>
  <c r="AB36" i="2"/>
  <c r="AC36" i="2"/>
  <c r="AD36" i="2"/>
  <c r="AC24" i="2"/>
  <c r="AD24" i="2"/>
  <c r="AB24" i="2"/>
  <c r="AC33" i="2"/>
  <c r="AB33" i="2"/>
  <c r="AD33" i="2"/>
  <c r="AB29" i="2"/>
  <c r="AD29" i="2"/>
  <c r="AC29" i="2"/>
  <c r="AC64" i="2"/>
  <c r="AD64" i="2"/>
  <c r="AB64" i="2"/>
  <c r="AB4" i="2"/>
  <c r="AC4" i="2"/>
  <c r="AD4" i="2"/>
  <c r="AD94" i="2"/>
  <c r="AB94" i="2"/>
  <c r="AC94" i="2"/>
  <c r="AD15" i="2"/>
  <c r="AB15" i="2"/>
  <c r="AC15" i="2"/>
  <c r="AB28" i="2"/>
  <c r="AC28" i="2"/>
  <c r="AD28" i="2"/>
  <c r="AD63" i="2"/>
  <c r="AB63" i="2"/>
  <c r="AC63" i="2"/>
  <c r="AC80" i="2"/>
  <c r="AD80" i="2"/>
  <c r="AB80" i="2"/>
  <c r="AC84" i="2"/>
  <c r="AC8" i="2"/>
  <c r="AD8" i="2"/>
  <c r="AB8" i="2"/>
  <c r="AB12" i="2"/>
  <c r="AC12" i="2"/>
  <c r="AD12" i="2"/>
  <c r="AD71" i="2"/>
  <c r="A7" i="4"/>
  <c r="F124" i="2"/>
  <c r="F75" i="2"/>
  <c r="F92" i="2"/>
  <c r="AB84" i="2" l="1"/>
  <c r="AB107" i="2"/>
  <c r="AC69" i="2"/>
  <c r="AD69" i="2"/>
  <c r="AD83" i="2"/>
  <c r="AB68" i="2"/>
  <c r="AC107" i="2"/>
  <c r="AC117" i="2"/>
  <c r="AC85" i="2"/>
  <c r="AC102" i="2"/>
  <c r="AD85" i="2"/>
  <c r="AD117" i="2"/>
  <c r="AC95" i="2"/>
  <c r="AB95" i="2"/>
  <c r="AD90" i="2"/>
  <c r="AB90" i="2"/>
  <c r="AC68" i="2"/>
  <c r="AB102" i="2"/>
  <c r="AD125" i="2"/>
  <c r="AD122" i="2"/>
  <c r="AB118" i="2"/>
  <c r="AB113" i="2"/>
  <c r="AC113" i="2"/>
  <c r="AC73" i="2"/>
  <c r="AC105" i="2"/>
  <c r="AD76" i="2"/>
  <c r="AC109" i="2"/>
  <c r="AC125" i="2"/>
  <c r="AD96" i="2"/>
  <c r="AC100" i="2"/>
  <c r="AC96" i="2"/>
  <c r="AD108" i="2"/>
  <c r="AD109" i="2"/>
  <c r="AC116" i="2"/>
  <c r="AB100" i="2"/>
  <c r="AC108" i="2"/>
  <c r="AD116" i="2"/>
  <c r="AD118" i="2"/>
  <c r="AD111" i="2"/>
  <c r="AC72" i="2"/>
  <c r="AC111" i="2"/>
  <c r="AC83" i="2"/>
  <c r="AD67" i="2"/>
  <c r="AB71" i="2"/>
  <c r="AC67" i="2"/>
  <c r="AC76" i="2"/>
  <c r="AD73" i="2"/>
  <c r="AC77" i="2"/>
  <c r="AC119" i="2"/>
  <c r="AD77" i="2"/>
  <c r="AB119" i="2"/>
  <c r="AB122" i="2"/>
  <c r="AB72" i="2"/>
  <c r="AC89" i="2"/>
  <c r="AD89" i="2"/>
  <c r="AB97" i="2"/>
  <c r="AC97" i="2"/>
  <c r="AD74" i="2"/>
  <c r="AD106" i="2"/>
  <c r="AB88" i="2"/>
  <c r="AB120" i="2"/>
  <c r="AB74" i="2"/>
  <c r="AB106" i="2"/>
  <c r="AD88" i="2"/>
  <c r="AD120" i="2"/>
  <c r="AC103" i="2"/>
  <c r="AB103" i="2"/>
  <c r="AD105" i="2"/>
  <c r="AD93" i="2"/>
  <c r="AC110" i="2"/>
  <c r="AB93" i="2"/>
  <c r="AB110" i="2"/>
  <c r="AC126" i="2"/>
  <c r="AD123" i="2"/>
  <c r="AB126" i="2"/>
  <c r="AC123" i="2"/>
  <c r="AB112" i="2"/>
  <c r="AD112" i="2"/>
  <c r="AC87" i="2"/>
  <c r="AC127" i="2"/>
  <c r="AD121" i="2"/>
  <c r="AB87" i="2"/>
  <c r="AB127" i="2"/>
  <c r="AB121" i="2"/>
  <c r="AC79" i="2"/>
  <c r="AB104" i="2"/>
  <c r="AB79" i="2"/>
  <c r="AB114" i="2"/>
  <c r="AD115" i="2"/>
  <c r="AD104" i="2"/>
  <c r="AD114" i="2"/>
  <c r="AC115" i="2"/>
  <c r="AB92" i="2"/>
  <c r="AC92" i="2"/>
  <c r="AD92" i="2"/>
  <c r="AB75" i="2"/>
  <c r="AC75" i="2"/>
  <c r="AD75" i="2"/>
  <c r="AB124" i="2"/>
  <c r="AC124" i="2"/>
  <c r="AD124" i="2"/>
  <c r="A8" i="4"/>
  <c r="F205" i="2" s="1"/>
  <c r="F153" i="2"/>
  <c r="F167" i="2"/>
  <c r="F172" i="2"/>
  <c r="F176" i="2"/>
  <c r="F132" i="2"/>
  <c r="F148" i="2"/>
  <c r="F134" i="2"/>
  <c r="F169" i="2"/>
  <c r="F173" i="2"/>
  <c r="F154" i="2"/>
  <c r="F187" i="2"/>
  <c r="F147" i="2"/>
  <c r="F136" i="2"/>
  <c r="F163" i="2"/>
  <c r="F150" i="2"/>
  <c r="F170" i="2"/>
  <c r="F145" i="2"/>
  <c r="F143" i="2"/>
  <c r="F161" i="2"/>
  <c r="F152" i="2"/>
  <c r="F164" i="2"/>
  <c r="F234" i="2"/>
  <c r="F137" i="2"/>
  <c r="F174" i="2"/>
  <c r="F149" i="2"/>
  <c r="F130" i="2"/>
  <c r="F225" i="2"/>
  <c r="F159" i="2"/>
  <c r="F168" i="2"/>
  <c r="F131" i="2"/>
  <c r="F166" i="2"/>
  <c r="F128" i="2"/>
  <c r="F144" i="2"/>
  <c r="F165" i="2"/>
  <c r="F146" i="2"/>
  <c r="F142" i="2"/>
  <c r="F175" i="2"/>
  <c r="F129" i="2"/>
  <c r="F135" i="2"/>
  <c r="F140" i="2"/>
  <c r="F151" i="2"/>
  <c r="F162" i="2"/>
  <c r="F158" i="2"/>
  <c r="F141" i="2"/>
  <c r="F155" i="2"/>
  <c r="F157" i="2"/>
  <c r="F138" i="2"/>
  <c r="F160" i="2"/>
  <c r="F222" i="2"/>
  <c r="F156" i="2"/>
  <c r="F139" i="2"/>
  <c r="F171" i="2"/>
  <c r="F133" i="2"/>
  <c r="F200" i="2" l="1"/>
  <c r="AC200" i="2" s="1"/>
  <c r="F195" i="2"/>
  <c r="AC195" i="2" s="1"/>
  <c r="F235" i="2"/>
  <c r="AD235" i="2" s="1"/>
  <c r="F226" i="2"/>
  <c r="AC226" i="2" s="1"/>
  <c r="F256" i="2"/>
  <c r="AB256" i="2" s="1"/>
  <c r="F239" i="2"/>
  <c r="AC239" i="2" s="1"/>
  <c r="F258" i="2"/>
  <c r="AD258" i="2" s="1"/>
  <c r="F232" i="2"/>
  <c r="AD232" i="2" s="1"/>
  <c r="F180" i="2"/>
  <c r="AB180" i="2" s="1"/>
  <c r="F190" i="2"/>
  <c r="AD190" i="2" s="1"/>
  <c r="F253" i="2"/>
  <c r="AB253" i="2" s="1"/>
  <c r="F251" i="2"/>
  <c r="AB251" i="2" s="1"/>
  <c r="F246" i="2"/>
  <c r="AD246" i="2" s="1"/>
  <c r="F250" i="2"/>
  <c r="AB250" i="2" s="1"/>
  <c r="F224" i="2"/>
  <c r="AD224" i="2" s="1"/>
  <c r="F245" i="2"/>
  <c r="AC245" i="2" s="1"/>
  <c r="F199" i="2"/>
  <c r="AB199" i="2" s="1"/>
  <c r="F181" i="2"/>
  <c r="AB181" i="2" s="1"/>
  <c r="F254" i="2"/>
  <c r="AB254" i="2" s="1"/>
  <c r="F249" i="2"/>
  <c r="AB249" i="2" s="1"/>
  <c r="F218" i="2"/>
  <c r="AB218" i="2" s="1"/>
  <c r="F196" i="2"/>
  <c r="AC196" i="2" s="1"/>
  <c r="F231" i="2"/>
  <c r="AC231" i="2" s="1"/>
  <c r="F202" i="2"/>
  <c r="AC202" i="2" s="1"/>
  <c r="F252" i="2"/>
  <c r="AD252" i="2" s="1"/>
  <c r="F241" i="2"/>
  <c r="AC241" i="2" s="1"/>
  <c r="F192" i="2"/>
  <c r="AD192" i="2" s="1"/>
  <c r="F177" i="2"/>
  <c r="AC177" i="2" s="1"/>
  <c r="F194" i="2"/>
  <c r="AB194" i="2" s="1"/>
  <c r="F207" i="2"/>
  <c r="AB207" i="2" s="1"/>
  <c r="F214" i="2"/>
  <c r="AD214" i="2" s="1"/>
  <c r="F211" i="2"/>
  <c r="AB211" i="2" s="1"/>
  <c r="F237" i="2"/>
  <c r="AB237" i="2" s="1"/>
  <c r="F178" i="2"/>
  <c r="AC178" i="2" s="1"/>
  <c r="F221" i="2"/>
  <c r="AC221" i="2" s="1"/>
  <c r="F203" i="2"/>
  <c r="AB203" i="2" s="1"/>
  <c r="F184" i="2"/>
  <c r="AD184" i="2" s="1"/>
  <c r="F206" i="2"/>
  <c r="AD206" i="2" s="1"/>
  <c r="F213" i="2"/>
  <c r="AB213" i="2" s="1"/>
  <c r="F228" i="2"/>
  <c r="AB228" i="2" s="1"/>
  <c r="F233" i="2"/>
  <c r="AB233" i="2" s="1"/>
  <c r="F242" i="2"/>
  <c r="AB242" i="2" s="1"/>
  <c r="F255" i="2"/>
  <c r="AB255" i="2" s="1"/>
  <c r="F182" i="2"/>
  <c r="AD182" i="2" s="1"/>
  <c r="F220" i="2"/>
  <c r="AB220" i="2" s="1"/>
  <c r="F248" i="2"/>
  <c r="AB248" i="2" s="1"/>
  <c r="F215" i="2"/>
  <c r="AC215" i="2" s="1"/>
  <c r="F193" i="2"/>
  <c r="AD193" i="2" s="1"/>
  <c r="F210" i="2"/>
  <c r="AC210" i="2" s="1"/>
  <c r="F230" i="2"/>
  <c r="AB230" i="2" s="1"/>
  <c r="F243" i="2"/>
  <c r="AB243" i="2" s="1"/>
  <c r="F179" i="2"/>
  <c r="AB179" i="2" s="1"/>
  <c r="F209" i="2"/>
  <c r="AB209" i="2" s="1"/>
  <c r="F247" i="2"/>
  <c r="AD247" i="2" s="1"/>
  <c r="F198" i="2"/>
  <c r="AD198" i="2" s="1"/>
  <c r="F240" i="2"/>
  <c r="AD240" i="2" s="1"/>
  <c r="F197" i="2"/>
  <c r="AB197" i="2" s="1"/>
  <c r="F219" i="2"/>
  <c r="AB219" i="2" s="1"/>
  <c r="F188" i="2"/>
  <c r="AB188" i="2" s="1"/>
  <c r="F191" i="2"/>
  <c r="AB191" i="2" s="1"/>
  <c r="F229" i="2"/>
  <c r="AB229" i="2" s="1"/>
  <c r="F238" i="2"/>
  <c r="AC238" i="2" s="1"/>
  <c r="F216" i="2"/>
  <c r="AB216" i="2" s="1"/>
  <c r="F189" i="2"/>
  <c r="AB189" i="2" s="1"/>
  <c r="F212" i="2"/>
  <c r="AB212" i="2" s="1"/>
  <c r="F183" i="2"/>
  <c r="AC183" i="2" s="1"/>
  <c r="F186" i="2"/>
  <c r="AB186" i="2" s="1"/>
  <c r="F257" i="2"/>
  <c r="AB257" i="2" s="1"/>
  <c r="F204" i="2"/>
  <c r="AB204" i="2" s="1"/>
  <c r="F259" i="2"/>
  <c r="AD259" i="2" s="1"/>
  <c r="F208" i="2"/>
  <c r="AD208" i="2" s="1"/>
  <c r="F244" i="2"/>
  <c r="AD244" i="2" s="1"/>
  <c r="F223" i="2"/>
  <c r="AD223" i="2" s="1"/>
  <c r="F201" i="2"/>
  <c r="AC201" i="2" s="1"/>
  <c r="F227" i="2"/>
  <c r="AB227" i="2" s="1"/>
  <c r="F185" i="2"/>
  <c r="AD185" i="2" s="1"/>
  <c r="F236" i="2"/>
  <c r="AB236" i="2" s="1"/>
  <c r="F217" i="2"/>
  <c r="AC217" i="2" s="1"/>
  <c r="AB140" i="2"/>
  <c r="AC140" i="2"/>
  <c r="AD140" i="2"/>
  <c r="AD175" i="2"/>
  <c r="AB175" i="2"/>
  <c r="AC175" i="2"/>
  <c r="AB131" i="2"/>
  <c r="AC131" i="2"/>
  <c r="AD131" i="2"/>
  <c r="AC130" i="2"/>
  <c r="AD130" i="2"/>
  <c r="AB130" i="2"/>
  <c r="AC145" i="2"/>
  <c r="AB145" i="2"/>
  <c r="AD145" i="2"/>
  <c r="AB132" i="2"/>
  <c r="AC132" i="2"/>
  <c r="AD132" i="2"/>
  <c r="AC160" i="2"/>
  <c r="AD160" i="2"/>
  <c r="AB160" i="2"/>
  <c r="AB141" i="2"/>
  <c r="AD141" i="2"/>
  <c r="AC141" i="2"/>
  <c r="AC168" i="2"/>
  <c r="AD168" i="2"/>
  <c r="AB168" i="2"/>
  <c r="AB147" i="2"/>
  <c r="AC147" i="2"/>
  <c r="AD147" i="2"/>
  <c r="AB173" i="2"/>
  <c r="AD173" i="2"/>
  <c r="AC173" i="2"/>
  <c r="AB133" i="2"/>
  <c r="AD133" i="2"/>
  <c r="AC133" i="2"/>
  <c r="AC138" i="2"/>
  <c r="AB138" i="2"/>
  <c r="AD138" i="2"/>
  <c r="AD135" i="2"/>
  <c r="AB135" i="2"/>
  <c r="AC135" i="2"/>
  <c r="AD142" i="2"/>
  <c r="AB142" i="2"/>
  <c r="AC142" i="2"/>
  <c r="AB149" i="2"/>
  <c r="AD149" i="2"/>
  <c r="AC149" i="2"/>
  <c r="AB164" i="2"/>
  <c r="AC164" i="2"/>
  <c r="AD164" i="2"/>
  <c r="AC170" i="2"/>
  <c r="AB170" i="2"/>
  <c r="AD170" i="2"/>
  <c r="AC169" i="2"/>
  <c r="AB169" i="2"/>
  <c r="AD169" i="2"/>
  <c r="AC153" i="2"/>
  <c r="AB153" i="2"/>
  <c r="AD153" i="2"/>
  <c r="AC193" i="2"/>
  <c r="AB193" i="2"/>
  <c r="AC128" i="2"/>
  <c r="AD128" i="2"/>
  <c r="AB128" i="2"/>
  <c r="AC152" i="2"/>
  <c r="AD152" i="2"/>
  <c r="AB152" i="2"/>
  <c r="AD134" i="2"/>
  <c r="AB134" i="2"/>
  <c r="AC134" i="2"/>
  <c r="AB157" i="2"/>
  <c r="AD157" i="2"/>
  <c r="AC157" i="2"/>
  <c r="AD158" i="2"/>
  <c r="AB158" i="2"/>
  <c r="AC158" i="2"/>
  <c r="AC129" i="2"/>
  <c r="AB129" i="2"/>
  <c r="AD129" i="2"/>
  <c r="AC146" i="2"/>
  <c r="AD146" i="2"/>
  <c r="AB146" i="2"/>
  <c r="AD174" i="2"/>
  <c r="AB174" i="2"/>
  <c r="AC174" i="2"/>
  <c r="AC161" i="2"/>
  <c r="AB161" i="2"/>
  <c r="AD161" i="2"/>
  <c r="AB148" i="2"/>
  <c r="AC148" i="2"/>
  <c r="AD148" i="2"/>
  <c r="AC176" i="2"/>
  <c r="AD176" i="2"/>
  <c r="AB176" i="2"/>
  <c r="AB156" i="2"/>
  <c r="AD156" i="2"/>
  <c r="AC156" i="2"/>
  <c r="AB171" i="2"/>
  <c r="AC171" i="2"/>
  <c r="AD171" i="2"/>
  <c r="AD159" i="2"/>
  <c r="AB159" i="2"/>
  <c r="AC159" i="2"/>
  <c r="AC137" i="2"/>
  <c r="AB137" i="2"/>
  <c r="AD137" i="2"/>
  <c r="AB163" i="2"/>
  <c r="AC163" i="2"/>
  <c r="AD163" i="2"/>
  <c r="AB172" i="2"/>
  <c r="AC172" i="2"/>
  <c r="AD172" i="2"/>
  <c r="AB205" i="2"/>
  <c r="AD205" i="2"/>
  <c r="AC205" i="2"/>
  <c r="AB139" i="2"/>
  <c r="AC139" i="2"/>
  <c r="AD139" i="2"/>
  <c r="AD222" i="2"/>
  <c r="AB222" i="2"/>
  <c r="AC222" i="2"/>
  <c r="AB155" i="2"/>
  <c r="AC155" i="2"/>
  <c r="AD155" i="2"/>
  <c r="AC162" i="2"/>
  <c r="AD162" i="2"/>
  <c r="AB162" i="2"/>
  <c r="AD151" i="2"/>
  <c r="AB151" i="2"/>
  <c r="AC151" i="2"/>
  <c r="AB165" i="2"/>
  <c r="AD165" i="2"/>
  <c r="AC165" i="2"/>
  <c r="AD166" i="2"/>
  <c r="AB166" i="2"/>
  <c r="AC166" i="2"/>
  <c r="AC225" i="2"/>
  <c r="AB225" i="2"/>
  <c r="AD225" i="2"/>
  <c r="AB234" i="2"/>
  <c r="AC234" i="2"/>
  <c r="AD234" i="2"/>
  <c r="AD150" i="2"/>
  <c r="AB150" i="2"/>
  <c r="AC150" i="2"/>
  <c r="AC136" i="2"/>
  <c r="AD136" i="2"/>
  <c r="AB136" i="2"/>
  <c r="AB187" i="2"/>
  <c r="AC187" i="2"/>
  <c r="AD187" i="2"/>
  <c r="AD226" i="2"/>
  <c r="AC144" i="2"/>
  <c r="AD144" i="2"/>
  <c r="AB144" i="2"/>
  <c r="AD143" i="2"/>
  <c r="AB143" i="2"/>
  <c r="AC143" i="2"/>
  <c r="AC154" i="2"/>
  <c r="AB154" i="2"/>
  <c r="AD154" i="2"/>
  <c r="AD167" i="2"/>
  <c r="AB167" i="2"/>
  <c r="AC167" i="2"/>
  <c r="A9" i="4"/>
  <c r="F299" i="2" s="1"/>
  <c r="AC256" i="2" l="1"/>
  <c r="AC206" i="2"/>
  <c r="AD195" i="2"/>
  <c r="AB235" i="2"/>
  <c r="AD257" i="2"/>
  <c r="AC257" i="2"/>
  <c r="AB215" i="2"/>
  <c r="AD215" i="2"/>
  <c r="AC235" i="2"/>
  <c r="AB206" i="2"/>
  <c r="AD231" i="2"/>
  <c r="AB231" i="2"/>
  <c r="AC240" i="2"/>
  <c r="AB240" i="2"/>
  <c r="AB192" i="2"/>
  <c r="AD220" i="2"/>
  <c r="AC192" i="2"/>
  <c r="AC220" i="2"/>
  <c r="AB195" i="2"/>
  <c r="AC186" i="2"/>
  <c r="AB200" i="2"/>
  <c r="AD200" i="2"/>
  <c r="AC248" i="2"/>
  <c r="AD186" i="2"/>
  <c r="AB239" i="2"/>
  <c r="AD202" i="2"/>
  <c r="AD239" i="2"/>
  <c r="AD204" i="2"/>
  <c r="AB202" i="2"/>
  <c r="AC204" i="2"/>
  <c r="AD248" i="2"/>
  <c r="AB259" i="2"/>
  <c r="AD256" i="2"/>
  <c r="AD221" i="2"/>
  <c r="AC198" i="2"/>
  <c r="AB198" i="2"/>
  <c r="AD217" i="2"/>
  <c r="AD253" i="2"/>
  <c r="AC236" i="2"/>
  <c r="AC253" i="2"/>
  <c r="AD236" i="2"/>
  <c r="AD180" i="2"/>
  <c r="AC180" i="2"/>
  <c r="AD255" i="2"/>
  <c r="AB221" i="2"/>
  <c r="AC255" i="2"/>
  <c r="AC258" i="2"/>
  <c r="AB258" i="2"/>
  <c r="AC246" i="2"/>
  <c r="AB214" i="2"/>
  <c r="AB246" i="2"/>
  <c r="AD207" i="2"/>
  <c r="AD251" i="2"/>
  <c r="AB226" i="2"/>
  <c r="AC244" i="2"/>
  <c r="AC251" i="2"/>
  <c r="AB244" i="2"/>
  <c r="AC259" i="2"/>
  <c r="AC209" i="2"/>
  <c r="AC185" i="2"/>
  <c r="AB247" i="2"/>
  <c r="AD227" i="2"/>
  <c r="AD211" i="2"/>
  <c r="AB185" i="2"/>
  <c r="AC247" i="2"/>
  <c r="AC211" i="2"/>
  <c r="AB238" i="2"/>
  <c r="AC214" i="2"/>
  <c r="AC232" i="2"/>
  <c r="AB217" i="2"/>
  <c r="AB232" i="2"/>
  <c r="AC208" i="2"/>
  <c r="AB210" i="2"/>
  <c r="AC252" i="2"/>
  <c r="AB177" i="2"/>
  <c r="AD243" i="2"/>
  <c r="AD194" i="2"/>
  <c r="AB208" i="2"/>
  <c r="AC243" i="2"/>
  <c r="AC194" i="2"/>
  <c r="AD177" i="2"/>
  <c r="AC218" i="2"/>
  <c r="AC229" i="2"/>
  <c r="AD245" i="2"/>
  <c r="AC189" i="2"/>
  <c r="AC184" i="2"/>
  <c r="AC227" i="2"/>
  <c r="AD203" i="2"/>
  <c r="AD250" i="2"/>
  <c r="AC224" i="2"/>
  <c r="AD209" i="2"/>
  <c r="AD228" i="2"/>
  <c r="AC203" i="2"/>
  <c r="AC207" i="2"/>
  <c r="AD233" i="2"/>
  <c r="AD229" i="2"/>
  <c r="AB224" i="2"/>
  <c r="AC250" i="2"/>
  <c r="AC182" i="2"/>
  <c r="AC191" i="2"/>
  <c r="AC228" i="2"/>
  <c r="AD199" i="2"/>
  <c r="AD189" i="2"/>
  <c r="AD249" i="2"/>
  <c r="AC249" i="2"/>
  <c r="AD216" i="2"/>
  <c r="AD191" i="2"/>
  <c r="AD179" i="2"/>
  <c r="AC213" i="2"/>
  <c r="AB196" i="2"/>
  <c r="AD218" i="2"/>
  <c r="AB245" i="2"/>
  <c r="AC216" i="2"/>
  <c r="AD188" i="2"/>
  <c r="AC179" i="2"/>
  <c r="AD213" i="2"/>
  <c r="AD254" i="2"/>
  <c r="AD196" i="2"/>
  <c r="AC188" i="2"/>
  <c r="AC254" i="2"/>
  <c r="AB184" i="2"/>
  <c r="AB182" i="2"/>
  <c r="AD238" i="2"/>
  <c r="AB252" i="2"/>
  <c r="AD210" i="2"/>
  <c r="AC233" i="2"/>
  <c r="AC223" i="2"/>
  <c r="AC197" i="2"/>
  <c r="AB223" i="2"/>
  <c r="AD212" i="2"/>
  <c r="AD197" i="2"/>
  <c r="AD237" i="2"/>
  <c r="AC212" i="2"/>
  <c r="AC237" i="2"/>
  <c r="AC199" i="2"/>
  <c r="AB183" i="2"/>
  <c r="AB241" i="2"/>
  <c r="AD183" i="2"/>
  <c r="AD219" i="2"/>
  <c r="AC219" i="2"/>
  <c r="AD230" i="2"/>
  <c r="AD201" i="2"/>
  <c r="AC230" i="2"/>
  <c r="AC181" i="2"/>
  <c r="AB201" i="2"/>
  <c r="AD181" i="2"/>
  <c r="AC190" i="2"/>
  <c r="AD242" i="2"/>
  <c r="AB178" i="2"/>
  <c r="AB190" i="2"/>
  <c r="AC242" i="2"/>
  <c r="AD178" i="2"/>
  <c r="AD241" i="2"/>
  <c r="AB299" i="2"/>
  <c r="AC299" i="2"/>
  <c r="AD299" i="2"/>
  <c r="A10" i="4"/>
  <c r="F355" i="2" s="1"/>
  <c r="F336" i="2"/>
  <c r="F334" i="2"/>
  <c r="F286" i="2"/>
  <c r="F289" i="2"/>
  <c r="F327" i="2"/>
  <c r="F261" i="2"/>
  <c r="F330" i="2"/>
  <c r="F352" i="2"/>
  <c r="F310" i="2"/>
  <c r="F276" i="2"/>
  <c r="F315" i="2"/>
  <c r="F291" i="2"/>
  <c r="F280" i="2"/>
  <c r="F321" i="2"/>
  <c r="F297" i="2"/>
  <c r="F340" i="2"/>
  <c r="F307" i="2"/>
  <c r="F351" i="2"/>
  <c r="F329" i="2"/>
  <c r="F380" i="2"/>
  <c r="F290" i="2"/>
  <c r="F349" i="2"/>
  <c r="F266" i="2"/>
  <c r="F319" i="2"/>
  <c r="F304" i="2"/>
  <c r="F378" i="2"/>
  <c r="F359" i="2"/>
  <c r="F311" i="2"/>
  <c r="F264" i="2"/>
  <c r="F271" i="2"/>
  <c r="F293" i="2"/>
  <c r="F294" i="2"/>
  <c r="F274" i="2"/>
  <c r="F394" i="2"/>
  <c r="F282" i="2"/>
  <c r="F368" i="2"/>
  <c r="F333" i="2"/>
  <c r="F379" i="2"/>
  <c r="F273" i="2"/>
  <c r="F328" i="2"/>
  <c r="F385" i="2"/>
  <c r="F382" i="2"/>
  <c r="F341" i="2"/>
  <c r="F288" i="2"/>
  <c r="F350" i="2"/>
  <c r="F278" i="2"/>
  <c r="F292" i="2"/>
  <c r="F308" i="2"/>
  <c r="F323" i="2"/>
  <c r="F262" i="2"/>
  <c r="F375" i="2"/>
  <c r="F353" i="2"/>
  <c r="F265" i="2"/>
  <c r="F287" i="2"/>
  <c r="F296" i="2"/>
  <c r="F322" i="2"/>
  <c r="F272" i="2"/>
  <c r="F270" i="2"/>
  <c r="F303" i="2"/>
  <c r="F372" i="2"/>
  <c r="F263" i="2"/>
  <c r="F268" i="2"/>
  <c r="F312" i="2"/>
  <c r="F269" i="2"/>
  <c r="F283" i="2"/>
  <c r="F260" i="2"/>
  <c r="F275" i="2"/>
  <c r="F326" i="2"/>
  <c r="F313" i="2"/>
  <c r="F346" i="2"/>
  <c r="F298" i="2"/>
  <c r="F390" i="2"/>
  <c r="F342" i="2"/>
  <c r="F302" i="2"/>
  <c r="F277" i="2"/>
  <c r="F344" i="2"/>
  <c r="F381" i="2"/>
  <c r="F369" i="2"/>
  <c r="F360" i="2"/>
  <c r="F357" i="2"/>
  <c r="F320" i="2"/>
  <c r="F279" i="2"/>
  <c r="F285" i="2"/>
  <c r="F314" i="2"/>
  <c r="F281" i="2"/>
  <c r="F295" i="2"/>
  <c r="F300" i="2"/>
  <c r="F306" i="2"/>
  <c r="F324" i="2"/>
  <c r="F377" i="2"/>
  <c r="F318" i="2"/>
  <c r="F389" i="2"/>
  <c r="F363" i="2"/>
  <c r="F301" i="2"/>
  <c r="F373" i="2"/>
  <c r="F384" i="2"/>
  <c r="F337" i="2"/>
  <c r="F267" i="2"/>
  <c r="F345" i="2"/>
  <c r="F388" i="2"/>
  <c r="F309" i="2"/>
  <c r="F317" i="2"/>
  <c r="F305" i="2"/>
  <c r="F316" i="2"/>
  <c r="F284" i="2"/>
  <c r="F325" i="2"/>
  <c r="F364" i="2" l="1"/>
  <c r="AB364" i="2" s="1"/>
  <c r="F393" i="2"/>
  <c r="F335" i="2"/>
  <c r="AC335" i="2" s="1"/>
  <c r="F365" i="2"/>
  <c r="AC365" i="2" s="1"/>
  <c r="F338" i="2"/>
  <c r="AD338" i="2" s="1"/>
  <c r="F343" i="2"/>
  <c r="AC343" i="2" s="1"/>
  <c r="F356" i="2"/>
  <c r="AC356" i="2" s="1"/>
  <c r="F392" i="2"/>
  <c r="AB392" i="2" s="1"/>
  <c r="F383" i="2"/>
  <c r="AB383" i="2" s="1"/>
  <c r="F362" i="2"/>
  <c r="AB362" i="2" s="1"/>
  <c r="F391" i="2"/>
  <c r="AB391" i="2" s="1"/>
  <c r="F332" i="2"/>
  <c r="AD332" i="2" s="1"/>
  <c r="F358" i="2"/>
  <c r="AC358" i="2" s="1"/>
  <c r="F370" i="2"/>
  <c r="AC370" i="2" s="1"/>
  <c r="F366" i="2"/>
  <c r="AB366" i="2" s="1"/>
  <c r="F367" i="2"/>
  <c r="AB367" i="2" s="1"/>
  <c r="F371" i="2"/>
  <c r="AB371" i="2" s="1"/>
  <c r="F376" i="2"/>
  <c r="AB376" i="2" s="1"/>
  <c r="F354" i="2"/>
  <c r="AB354" i="2" s="1"/>
  <c r="F387" i="2"/>
  <c r="AC387" i="2" s="1"/>
  <c r="F347" i="2"/>
  <c r="AC347" i="2" s="1"/>
  <c r="F339" i="2"/>
  <c r="AD339" i="2" s="1"/>
  <c r="F361" i="2"/>
  <c r="AD361" i="2" s="1"/>
  <c r="F386" i="2"/>
  <c r="AB386" i="2" s="1"/>
  <c r="F374" i="2"/>
  <c r="AD374" i="2" s="1"/>
  <c r="AB318" i="2"/>
  <c r="AC318" i="2"/>
  <c r="AD318" i="2"/>
  <c r="AB288" i="2"/>
  <c r="AC288" i="2"/>
  <c r="AD288" i="2"/>
  <c r="AB368" i="2"/>
  <c r="AC368" i="2"/>
  <c r="AD368" i="2"/>
  <c r="AB325" i="2"/>
  <c r="AC325" i="2"/>
  <c r="AD325" i="2"/>
  <c r="AC388" i="2"/>
  <c r="AD388" i="2"/>
  <c r="AB388" i="2"/>
  <c r="AB389" i="2"/>
  <c r="AC389" i="2"/>
  <c r="AD389" i="2"/>
  <c r="AB314" i="2"/>
  <c r="AC314" i="2"/>
  <c r="AD314" i="2"/>
  <c r="AD369" i="2"/>
  <c r="AB369" i="2"/>
  <c r="AC369" i="2"/>
  <c r="AB346" i="2"/>
  <c r="AC346" i="2"/>
  <c r="AD346" i="2"/>
  <c r="AB283" i="2"/>
  <c r="AC283" i="2"/>
  <c r="AD283" i="2"/>
  <c r="AB272" i="2"/>
  <c r="AC272" i="2"/>
  <c r="AD272" i="2"/>
  <c r="AB350" i="2"/>
  <c r="AD350" i="2"/>
  <c r="AC350" i="2"/>
  <c r="AB333" i="2"/>
  <c r="AC333" i="2"/>
  <c r="AD333" i="2"/>
  <c r="AB304" i="2"/>
  <c r="AC304" i="2"/>
  <c r="AD304" i="2"/>
  <c r="AB307" i="2"/>
  <c r="AC307" i="2"/>
  <c r="AD307" i="2"/>
  <c r="AB289" i="2"/>
  <c r="AC289" i="2"/>
  <c r="AD289" i="2"/>
  <c r="AB285" i="2"/>
  <c r="AC285" i="2"/>
  <c r="AD285" i="2"/>
  <c r="AB286" i="2"/>
  <c r="AC286" i="2"/>
  <c r="AD286" i="2"/>
  <c r="AD284" i="2"/>
  <c r="AB284" i="2"/>
  <c r="AC284" i="2"/>
  <c r="AB267" i="2"/>
  <c r="AC267" i="2"/>
  <c r="AD267" i="2"/>
  <c r="AD377" i="2"/>
  <c r="AB377" i="2"/>
  <c r="AC377" i="2"/>
  <c r="AB344" i="2"/>
  <c r="AC344" i="2"/>
  <c r="AD344" i="2"/>
  <c r="AB326" i="2"/>
  <c r="AC326" i="2"/>
  <c r="AD326" i="2"/>
  <c r="AB312" i="2"/>
  <c r="AC312" i="2"/>
  <c r="AD312" i="2"/>
  <c r="AB296" i="2"/>
  <c r="AC296" i="2"/>
  <c r="AD296" i="2"/>
  <c r="AB323" i="2"/>
  <c r="AC323" i="2"/>
  <c r="AD323" i="2"/>
  <c r="AB341" i="2"/>
  <c r="AC341" i="2"/>
  <c r="AD341" i="2"/>
  <c r="AB282" i="2"/>
  <c r="AC282" i="2"/>
  <c r="AD282" i="2"/>
  <c r="AB293" i="2"/>
  <c r="AC293" i="2"/>
  <c r="AD293" i="2"/>
  <c r="AB266" i="2"/>
  <c r="AC266" i="2"/>
  <c r="AD266" i="2"/>
  <c r="AD340" i="2"/>
  <c r="AB340" i="2"/>
  <c r="AC340" i="2"/>
  <c r="AD393" i="2"/>
  <c r="AC393" i="2"/>
  <c r="AB393" i="2"/>
  <c r="AD276" i="2"/>
  <c r="AB276" i="2"/>
  <c r="AC276" i="2"/>
  <c r="AB334" i="2"/>
  <c r="AC334" i="2"/>
  <c r="AD334" i="2"/>
  <c r="AB313" i="2"/>
  <c r="AC313" i="2"/>
  <c r="AD313" i="2"/>
  <c r="AB321" i="2"/>
  <c r="AD321" i="2"/>
  <c r="AC321" i="2"/>
  <c r="AB337" i="2"/>
  <c r="AC337" i="2"/>
  <c r="AD337" i="2"/>
  <c r="AD324" i="2"/>
  <c r="AB324" i="2"/>
  <c r="AC324" i="2"/>
  <c r="AB277" i="2"/>
  <c r="AC277" i="2"/>
  <c r="AD277" i="2"/>
  <c r="AB275" i="2"/>
  <c r="AC275" i="2"/>
  <c r="AD275" i="2"/>
  <c r="AD268" i="2"/>
  <c r="AB268" i="2"/>
  <c r="AC268" i="2"/>
  <c r="AC287" i="2"/>
  <c r="AD287" i="2"/>
  <c r="AB287" i="2"/>
  <c r="AB382" i="2"/>
  <c r="AD382" i="2"/>
  <c r="AC382" i="2"/>
  <c r="AB394" i="2"/>
  <c r="AC394" i="2"/>
  <c r="AD394" i="2"/>
  <c r="AC271" i="2"/>
  <c r="AD271" i="2"/>
  <c r="AB271" i="2"/>
  <c r="AB349" i="2"/>
  <c r="AC349" i="2"/>
  <c r="AD349" i="2"/>
  <c r="AB310" i="2"/>
  <c r="AC310" i="2"/>
  <c r="AD310" i="2"/>
  <c r="AB336" i="2"/>
  <c r="AC336" i="2"/>
  <c r="AD336" i="2"/>
  <c r="AB322" i="2"/>
  <c r="AC322" i="2"/>
  <c r="AD322" i="2"/>
  <c r="AB355" i="2"/>
  <c r="AC355" i="2"/>
  <c r="AD355" i="2"/>
  <c r="AD316" i="2"/>
  <c r="AB316" i="2"/>
  <c r="AC316" i="2"/>
  <c r="AB384" i="2"/>
  <c r="AC384" i="2"/>
  <c r="AD384" i="2"/>
  <c r="AB306" i="2"/>
  <c r="AC306" i="2"/>
  <c r="AD306" i="2"/>
  <c r="AC279" i="2"/>
  <c r="AD279" i="2"/>
  <c r="AB279" i="2"/>
  <c r="AB302" i="2"/>
  <c r="AC302" i="2"/>
  <c r="AD302" i="2"/>
  <c r="AD260" i="2"/>
  <c r="AB260" i="2"/>
  <c r="AC260" i="2"/>
  <c r="AC263" i="2"/>
  <c r="AD263" i="2"/>
  <c r="AB263" i="2"/>
  <c r="AB265" i="2"/>
  <c r="AC265" i="2"/>
  <c r="AD265" i="2"/>
  <c r="AD308" i="2"/>
  <c r="AB308" i="2"/>
  <c r="AC308" i="2"/>
  <c r="AD385" i="2"/>
  <c r="AB385" i="2"/>
  <c r="AC385" i="2"/>
  <c r="AB264" i="2"/>
  <c r="AC264" i="2"/>
  <c r="AD264" i="2"/>
  <c r="AB290" i="2"/>
  <c r="AC290" i="2"/>
  <c r="AD290" i="2"/>
  <c r="AB280" i="2"/>
  <c r="AC280" i="2"/>
  <c r="AD280" i="2"/>
  <c r="AB352" i="2"/>
  <c r="AC352" i="2"/>
  <c r="AD352" i="2"/>
  <c r="AB269" i="2"/>
  <c r="AC269" i="2"/>
  <c r="AD269" i="2"/>
  <c r="AB305" i="2"/>
  <c r="AC305" i="2"/>
  <c r="AD305" i="2"/>
  <c r="AB373" i="2"/>
  <c r="AC373" i="2"/>
  <c r="AD373" i="2"/>
  <c r="AD300" i="2"/>
  <c r="AB300" i="2"/>
  <c r="AC300" i="2"/>
  <c r="AB320" i="2"/>
  <c r="AC320" i="2"/>
  <c r="AD320" i="2"/>
  <c r="AB342" i="2"/>
  <c r="AC342" i="2"/>
  <c r="AD342" i="2"/>
  <c r="AC372" i="2"/>
  <c r="AD372" i="2"/>
  <c r="AB372" i="2"/>
  <c r="AD353" i="2"/>
  <c r="AB353" i="2"/>
  <c r="AC353" i="2"/>
  <c r="AD292" i="2"/>
  <c r="AB292" i="2"/>
  <c r="AC292" i="2"/>
  <c r="AB328" i="2"/>
  <c r="AC328" i="2"/>
  <c r="AD328" i="2"/>
  <c r="AB274" i="2"/>
  <c r="AC274" i="2"/>
  <c r="AD274" i="2"/>
  <c r="AC311" i="2"/>
  <c r="AD311" i="2"/>
  <c r="AB311" i="2"/>
  <c r="AC380" i="2"/>
  <c r="AD380" i="2"/>
  <c r="AB380" i="2"/>
  <c r="AB297" i="2"/>
  <c r="AC297" i="2"/>
  <c r="AD297" i="2"/>
  <c r="AB330" i="2"/>
  <c r="AC330" i="2"/>
  <c r="AD330" i="2"/>
  <c r="AB381" i="2"/>
  <c r="AC381" i="2"/>
  <c r="AD381" i="2"/>
  <c r="AB315" i="2"/>
  <c r="AC315" i="2"/>
  <c r="AD315" i="2"/>
  <c r="AB317" i="2"/>
  <c r="AC317" i="2"/>
  <c r="AD317" i="2"/>
  <c r="AB301" i="2"/>
  <c r="AC301" i="2"/>
  <c r="AD301" i="2"/>
  <c r="AC295" i="2"/>
  <c r="AD295" i="2"/>
  <c r="AB295" i="2"/>
  <c r="AB357" i="2"/>
  <c r="AC357" i="2"/>
  <c r="AD357" i="2"/>
  <c r="AB390" i="2"/>
  <c r="AC390" i="2"/>
  <c r="AD390" i="2"/>
  <c r="AC303" i="2"/>
  <c r="AD303" i="2"/>
  <c r="AB303" i="2"/>
  <c r="AB375" i="2"/>
  <c r="AC375" i="2"/>
  <c r="AD375" i="2"/>
  <c r="AB278" i="2"/>
  <c r="AC278" i="2"/>
  <c r="AD278" i="2"/>
  <c r="AB273" i="2"/>
  <c r="AC273" i="2"/>
  <c r="AD273" i="2"/>
  <c r="AB359" i="2"/>
  <c r="AC359" i="2"/>
  <c r="AD359" i="2"/>
  <c r="AB329" i="2"/>
  <c r="AC329" i="2"/>
  <c r="AD329" i="2"/>
  <c r="AB261" i="2"/>
  <c r="AC261" i="2"/>
  <c r="AD261" i="2"/>
  <c r="AB345" i="2"/>
  <c r="AC345" i="2"/>
  <c r="AD345" i="2"/>
  <c r="AC319" i="2"/>
  <c r="AD319" i="2"/>
  <c r="AB319" i="2"/>
  <c r="AB309" i="2"/>
  <c r="AC309" i="2"/>
  <c r="AD309" i="2"/>
  <c r="AB363" i="2"/>
  <c r="AC363" i="2"/>
  <c r="AD363" i="2"/>
  <c r="AB281" i="2"/>
  <c r="AC281" i="2"/>
  <c r="AD281" i="2"/>
  <c r="AB360" i="2"/>
  <c r="AC360" i="2"/>
  <c r="AD360" i="2"/>
  <c r="AB298" i="2"/>
  <c r="AC298" i="2"/>
  <c r="AD298" i="2"/>
  <c r="AB270" i="2"/>
  <c r="AC270" i="2"/>
  <c r="AD270" i="2"/>
  <c r="AB262" i="2"/>
  <c r="AC262" i="2"/>
  <c r="AD262" i="2"/>
  <c r="AB379" i="2"/>
  <c r="AC379" i="2"/>
  <c r="AD379" i="2"/>
  <c r="AB294" i="2"/>
  <c r="AC294" i="2"/>
  <c r="AD294" i="2"/>
  <c r="AB378" i="2"/>
  <c r="AC378" i="2"/>
  <c r="AD378" i="2"/>
  <c r="AB351" i="2"/>
  <c r="AC351" i="2"/>
  <c r="AD351" i="2"/>
  <c r="AB291" i="2"/>
  <c r="AC291" i="2"/>
  <c r="AD291" i="2"/>
  <c r="AC327" i="2"/>
  <c r="AD327" i="2"/>
  <c r="AB327" i="2"/>
  <c r="A11" i="4"/>
  <c r="F331" i="2"/>
  <c r="F348" i="2"/>
  <c r="AC366" i="2" l="1"/>
  <c r="AB365" i="2"/>
  <c r="AD335" i="2"/>
  <c r="AC338" i="2"/>
  <c r="AD365" i="2"/>
  <c r="AD358" i="2"/>
  <c r="AB358" i="2"/>
  <c r="AD362" i="2"/>
  <c r="AC362" i="2"/>
  <c r="AD367" i="2"/>
  <c r="AC367" i="2"/>
  <c r="AD383" i="2"/>
  <c r="AD364" i="2"/>
  <c r="AC364" i="2"/>
  <c r="AB361" i="2"/>
  <c r="AB338" i="2"/>
  <c r="AC361" i="2"/>
  <c r="AB343" i="2"/>
  <c r="AD366" i="2"/>
  <c r="AD376" i="2"/>
  <c r="AC374" i="2"/>
  <c r="AD371" i="2"/>
  <c r="AC376" i="2"/>
  <c r="AB374" i="2"/>
  <c r="AC371" i="2"/>
  <c r="AD386" i="2"/>
  <c r="AC386" i="2"/>
  <c r="AB335" i="2"/>
  <c r="AD370" i="2"/>
  <c r="AB370" i="2"/>
  <c r="AD354" i="2"/>
  <c r="AC354" i="2"/>
  <c r="AC383" i="2"/>
  <c r="AC332" i="2"/>
  <c r="AB332" i="2"/>
  <c r="AC339" i="2"/>
  <c r="AD343" i="2"/>
  <c r="AD391" i="2"/>
  <c r="AD392" i="2"/>
  <c r="AB387" i="2"/>
  <c r="AB356" i="2"/>
  <c r="AB339" i="2"/>
  <c r="AD387" i="2"/>
  <c r="AC391" i="2"/>
  <c r="AC392" i="2"/>
  <c r="AD356" i="2"/>
  <c r="AB347" i="2"/>
  <c r="AD347" i="2"/>
  <c r="AC348" i="2"/>
  <c r="AD348" i="2"/>
  <c r="AB348" i="2"/>
  <c r="AB331" i="2"/>
  <c r="AC331" i="2"/>
  <c r="AD331" i="2"/>
  <c r="A12" i="4"/>
  <c r="F518" i="2" s="1"/>
  <c r="F410" i="2"/>
  <c r="F438" i="2"/>
  <c r="F453" i="2"/>
  <c r="F422" i="2"/>
  <c r="F397" i="2"/>
  <c r="F403" i="2"/>
  <c r="F670" i="2"/>
  <c r="F404" i="2"/>
  <c r="F425" i="2"/>
  <c r="F565" i="2"/>
  <c r="F414" i="2"/>
  <c r="F439" i="2"/>
  <c r="F461" i="2"/>
  <c r="F487" i="2"/>
  <c r="F571" i="2"/>
  <c r="F400" i="2"/>
  <c r="F447" i="2"/>
  <c r="F484" i="2"/>
  <c r="F420" i="2"/>
  <c r="F426" i="2"/>
  <c r="F408" i="2"/>
  <c r="F578" i="2"/>
  <c r="F416" i="2"/>
  <c r="F458" i="2"/>
  <c r="F431" i="2"/>
  <c r="F550" i="2"/>
  <c r="F512" i="2"/>
  <c r="F435" i="2"/>
  <c r="F402" i="2"/>
  <c r="F417" i="2"/>
  <c r="F476" i="2"/>
  <c r="F428" i="2"/>
  <c r="F483" i="2"/>
  <c r="F450" i="2"/>
  <c r="F442" i="2"/>
  <c r="F658" i="2"/>
  <c r="F661" i="2"/>
  <c r="F429" i="2"/>
  <c r="F457" i="2"/>
  <c r="F460" i="2"/>
  <c r="F441" i="2"/>
  <c r="F568" i="2"/>
  <c r="F444" i="2"/>
  <c r="F423" i="2"/>
  <c r="F446" i="2"/>
  <c r="F546" i="2"/>
  <c r="F601" i="2"/>
  <c r="F669" i="2"/>
  <c r="F668" i="2"/>
  <c r="F533" i="2"/>
  <c r="F653" i="2"/>
  <c r="F401" i="2"/>
  <c r="F602" i="2"/>
  <c r="F492" i="2"/>
  <c r="F415" i="2"/>
  <c r="F522" i="2"/>
  <c r="F399" i="2"/>
  <c r="F443" i="2"/>
  <c r="F419" i="2"/>
  <c r="F445" i="2"/>
  <c r="F407" i="2"/>
  <c r="F411" i="2"/>
  <c r="F465" i="2"/>
  <c r="F409" i="2"/>
  <c r="F440" i="2"/>
  <c r="F464" i="2"/>
  <c r="F455" i="2"/>
  <c r="F524" i="2"/>
  <c r="F572" i="2"/>
  <c r="F418" i="2"/>
  <c r="F434" i="2"/>
  <c r="F406" i="2"/>
  <c r="F624" i="2"/>
  <c r="F611" i="2"/>
  <c r="F502" i="2"/>
  <c r="F433" i="2"/>
  <c r="F463" i="2"/>
  <c r="F424" i="2"/>
  <c r="F405" i="2"/>
  <c r="F456" i="2"/>
  <c r="F473" i="2"/>
  <c r="F396" i="2"/>
  <c r="F398" i="2"/>
  <c r="F451" i="2"/>
  <c r="F436" i="2"/>
  <c r="F454" i="2"/>
  <c r="F430" i="2"/>
  <c r="F432" i="2"/>
  <c r="F573" i="2"/>
  <c r="F618" i="2"/>
  <c r="F657" i="2"/>
  <c r="F664" i="2"/>
  <c r="F412" i="2"/>
  <c r="F466" i="2"/>
  <c r="F421" i="2"/>
  <c r="F452" i="2"/>
  <c r="F462" i="2"/>
  <c r="F449" i="2"/>
  <c r="F630" i="2"/>
  <c r="F494" i="2"/>
  <c r="F413" i="2"/>
  <c r="F501" i="2"/>
  <c r="F643" i="2"/>
  <c r="F448" i="2"/>
  <c r="F569" i="2"/>
  <c r="F593" i="2"/>
  <c r="F509" i="2"/>
  <c r="F437" i="2"/>
  <c r="F579" i="2" l="1"/>
  <c r="AC579" i="2" s="1"/>
  <c r="F625" i="2"/>
  <c r="F545" i="2"/>
  <c r="AB545" i="2" s="1"/>
  <c r="F633" i="2"/>
  <c r="AB633" i="2" s="1"/>
  <c r="F636" i="2"/>
  <c r="AB636" i="2" s="1"/>
  <c r="F511" i="2"/>
  <c r="AC511" i="2" s="1"/>
  <c r="F671" i="2"/>
  <c r="AB671" i="2" s="1"/>
  <c r="F498" i="2"/>
  <c r="AB498" i="2" s="1"/>
  <c r="F632" i="2"/>
  <c r="AB632" i="2" s="1"/>
  <c r="F587" i="2"/>
  <c r="AC587" i="2" s="1"/>
  <c r="F497" i="2"/>
  <c r="AD497" i="2" s="1"/>
  <c r="F649" i="2"/>
  <c r="AB649" i="2" s="1"/>
  <c r="F530" i="2"/>
  <c r="AB530" i="2" s="1"/>
  <c r="F475" i="2"/>
  <c r="AC475" i="2" s="1"/>
  <c r="F586" i="2"/>
  <c r="AB586" i="2" s="1"/>
  <c r="F549" i="2"/>
  <c r="AC549" i="2" s="1"/>
  <c r="F590" i="2"/>
  <c r="AB590" i="2" s="1"/>
  <c r="F552" i="2"/>
  <c r="AC552" i="2" s="1"/>
  <c r="F490" i="2"/>
  <c r="AB490" i="2" s="1"/>
  <c r="F655" i="2"/>
  <c r="AB655" i="2" s="1"/>
  <c r="F648" i="2"/>
  <c r="AD648" i="2" s="1"/>
  <c r="F506" i="2"/>
  <c r="AC506" i="2" s="1"/>
  <c r="F467" i="2"/>
  <c r="AB467" i="2" s="1"/>
  <c r="F615" i="2"/>
  <c r="F582" i="2"/>
  <c r="AD582" i="2" s="1"/>
  <c r="F515" i="2"/>
  <c r="AB515" i="2" s="1"/>
  <c r="F538" i="2"/>
  <c r="AB538" i="2" s="1"/>
  <c r="F557" i="2"/>
  <c r="AC557" i="2" s="1"/>
  <c r="F641" i="2"/>
  <c r="AC641" i="2" s="1"/>
  <c r="F656" i="2"/>
  <c r="AB656" i="2" s="1"/>
  <c r="F566" i="2"/>
  <c r="AC566" i="2" s="1"/>
  <c r="F500" i="2"/>
  <c r="AC500" i="2" s="1"/>
  <c r="F560" i="2"/>
  <c r="AC560" i="2" s="1"/>
  <c r="F604" i="2"/>
  <c r="AB604" i="2" s="1"/>
  <c r="F609" i="2"/>
  <c r="AB609" i="2" s="1"/>
  <c r="F613" i="2"/>
  <c r="AB613" i="2" s="1"/>
  <c r="F554" i="2"/>
  <c r="AC554" i="2" s="1"/>
  <c r="F575" i="2"/>
  <c r="AB575" i="2" s="1"/>
  <c r="F588" i="2"/>
  <c r="AB588" i="2" s="1"/>
  <c r="F482" i="2"/>
  <c r="AC482" i="2" s="1"/>
  <c r="F481" i="2"/>
  <c r="AD481" i="2" s="1"/>
  <c r="F556" i="2"/>
  <c r="AB556" i="2" s="1"/>
  <c r="F612" i="2"/>
  <c r="AB612" i="2" s="1"/>
  <c r="F513" i="2"/>
  <c r="AB513" i="2" s="1"/>
  <c r="F510" i="2"/>
  <c r="AB510" i="2" s="1"/>
  <c r="F667" i="2"/>
  <c r="AC667" i="2" s="1"/>
  <c r="F665" i="2"/>
  <c r="AC665" i="2" s="1"/>
  <c r="F606" i="2"/>
  <c r="AC606" i="2" s="1"/>
  <c r="F634" i="2"/>
  <c r="AD634" i="2" s="1"/>
  <c r="F652" i="2"/>
  <c r="AC652" i="2" s="1"/>
  <c r="F591" i="2"/>
  <c r="AB591" i="2" s="1"/>
  <c r="F531" i="2"/>
  <c r="AC531" i="2" s="1"/>
  <c r="F581" i="2"/>
  <c r="AC581" i="2" s="1"/>
  <c r="F576" i="2"/>
  <c r="AD576" i="2" s="1"/>
  <c r="F639" i="2"/>
  <c r="AB639" i="2" s="1"/>
  <c r="F558" i="2"/>
  <c r="AB558" i="2" s="1"/>
  <c r="F672" i="2"/>
  <c r="AB672" i="2" s="1"/>
  <c r="F537" i="2"/>
  <c r="AC537" i="2" s="1"/>
  <c r="F507" i="2"/>
  <c r="AB507" i="2" s="1"/>
  <c r="F532" i="2"/>
  <c r="AB532" i="2" s="1"/>
  <c r="F616" i="2"/>
  <c r="AB616" i="2" s="1"/>
  <c r="F559" i="2"/>
  <c r="AB559" i="2" s="1"/>
  <c r="F567" i="2"/>
  <c r="AB567" i="2" s="1"/>
  <c r="F660" i="2"/>
  <c r="AD660" i="2" s="1"/>
  <c r="F608" i="2"/>
  <c r="AB608" i="2" s="1"/>
  <c r="F645" i="2"/>
  <c r="AB645" i="2" s="1"/>
  <c r="F563" i="2"/>
  <c r="AD563" i="2" s="1"/>
  <c r="F534" i="2"/>
  <c r="AB534" i="2" s="1"/>
  <c r="F647" i="2"/>
  <c r="AB647" i="2" s="1"/>
  <c r="F491" i="2"/>
  <c r="AB491" i="2" s="1"/>
  <c r="F605" i="2"/>
  <c r="AC605" i="2" s="1"/>
  <c r="F595" i="2"/>
  <c r="AD595" i="2" s="1"/>
  <c r="F583" i="2"/>
  <c r="AB583" i="2" s="1"/>
  <c r="F585" i="2"/>
  <c r="AC585" i="2" s="1"/>
  <c r="F535" i="2"/>
  <c r="AB535" i="2" s="1"/>
  <c r="F621" i="2"/>
  <c r="AD621" i="2" s="1"/>
  <c r="F544" i="2"/>
  <c r="AB544" i="2" s="1"/>
  <c r="F479" i="2"/>
  <c r="AB479" i="2" s="1"/>
  <c r="F626" i="2"/>
  <c r="AB626" i="2" s="1"/>
  <c r="F505" i="2"/>
  <c r="AD505" i="2" s="1"/>
  <c r="F548" i="2"/>
  <c r="AC548" i="2" s="1"/>
  <c r="F635" i="2"/>
  <c r="AC635" i="2" s="1"/>
  <c r="F584" i="2"/>
  <c r="AC584" i="2" s="1"/>
  <c r="F553" i="2"/>
  <c r="AB553" i="2" s="1"/>
  <c r="F650" i="2"/>
  <c r="AB650" i="2" s="1"/>
  <c r="F666" i="2"/>
  <c r="AD666" i="2" s="1"/>
  <c r="F523" i="2"/>
  <c r="AD523" i="2" s="1"/>
  <c r="F517" i="2"/>
  <c r="AC517" i="2" s="1"/>
  <c r="F654" i="2"/>
  <c r="AC654" i="2" s="1"/>
  <c r="F514" i="2"/>
  <c r="AB514" i="2" s="1"/>
  <c r="F555" i="2"/>
  <c r="AD555" i="2" s="1"/>
  <c r="F474" i="2"/>
  <c r="AB474" i="2" s="1"/>
  <c r="F592" i="2"/>
  <c r="AB592" i="2" s="1"/>
  <c r="F547" i="2"/>
  <c r="AD547" i="2" s="1"/>
  <c r="F628" i="2"/>
  <c r="AB628" i="2" s="1"/>
  <c r="F540" i="2"/>
  <c r="AD540" i="2" s="1"/>
  <c r="F478" i="2"/>
  <c r="AB478" i="2" s="1"/>
  <c r="F521" i="2"/>
  <c r="AD521" i="2" s="1"/>
  <c r="F504" i="2"/>
  <c r="AB504" i="2" s="1"/>
  <c r="F495" i="2"/>
  <c r="AB495" i="2" s="1"/>
  <c r="F468" i="2"/>
  <c r="AB468" i="2" s="1"/>
  <c r="F499" i="2"/>
  <c r="AB499" i="2" s="1"/>
  <c r="F562" i="2"/>
  <c r="AD562" i="2" s="1"/>
  <c r="F525" i="2"/>
  <c r="AB525" i="2" s="1"/>
  <c r="F477" i="2"/>
  <c r="AC477" i="2" s="1"/>
  <c r="F541" i="2"/>
  <c r="AC541" i="2" s="1"/>
  <c r="F631" i="2"/>
  <c r="AB631" i="2" s="1"/>
  <c r="F603" i="2"/>
  <c r="AD603" i="2" s="1"/>
  <c r="F623" i="2"/>
  <c r="AB623" i="2" s="1"/>
  <c r="F551" i="2"/>
  <c r="AB551" i="2" s="1"/>
  <c r="F607" i="2"/>
  <c r="AB607" i="2" s="1"/>
  <c r="F637" i="2"/>
  <c r="F469" i="2"/>
  <c r="AB469" i="2" s="1"/>
  <c r="F580" i="2"/>
  <c r="AB580" i="2" s="1"/>
  <c r="F539" i="2"/>
  <c r="AD539" i="2" s="1"/>
  <c r="F600" i="2"/>
  <c r="AB600" i="2" s="1"/>
  <c r="F508" i="2"/>
  <c r="AD508" i="2" s="1"/>
  <c r="F542" i="2"/>
  <c r="AD542" i="2" s="1"/>
  <c r="F574" i="2"/>
  <c r="AC574" i="2" s="1"/>
  <c r="F617" i="2"/>
  <c r="AD617" i="2" s="1"/>
  <c r="F496" i="2"/>
  <c r="AB496" i="2" s="1"/>
  <c r="F564" i="2"/>
  <c r="AC564" i="2" s="1"/>
  <c r="F622" i="2"/>
  <c r="AC622" i="2" s="1"/>
  <c r="F589" i="2"/>
  <c r="AB589" i="2" s="1"/>
  <c r="F662" i="2"/>
  <c r="AC662" i="2" s="1"/>
  <c r="F527" i="2"/>
  <c r="AC527" i="2" s="1"/>
  <c r="F614" i="2"/>
  <c r="AC614" i="2" s="1"/>
  <c r="F503" i="2"/>
  <c r="AB503" i="2" s="1"/>
  <c r="F629" i="2"/>
  <c r="AC629" i="2" s="1"/>
  <c r="F596" i="2"/>
  <c r="AC596" i="2" s="1"/>
  <c r="F472" i="2"/>
  <c r="AB472" i="2" s="1"/>
  <c r="F642" i="2"/>
  <c r="AB642" i="2" s="1"/>
  <c r="F526" i="2"/>
  <c r="AD526" i="2" s="1"/>
  <c r="F597" i="2"/>
  <c r="AC597" i="2" s="1"/>
  <c r="F488" i="2"/>
  <c r="AC488" i="2" s="1"/>
  <c r="F493" i="2"/>
  <c r="AD493" i="2" s="1"/>
  <c r="F598" i="2"/>
  <c r="AB598" i="2" s="1"/>
  <c r="F543" i="2"/>
  <c r="AC543" i="2" s="1"/>
  <c r="F659" i="2"/>
  <c r="AD659" i="2" s="1"/>
  <c r="F599" i="2"/>
  <c r="AC599" i="2" s="1"/>
  <c r="F470" i="2"/>
  <c r="AC470" i="2" s="1"/>
  <c r="F638" i="2"/>
  <c r="AC638" i="2" s="1"/>
  <c r="F480" i="2"/>
  <c r="AD480" i="2" s="1"/>
  <c r="F620" i="2"/>
  <c r="AB620" i="2" s="1"/>
  <c r="F485" i="2"/>
  <c r="AB485" i="2" s="1"/>
  <c r="F640" i="2"/>
  <c r="AB640" i="2" s="1"/>
  <c r="F529" i="2"/>
  <c r="AB529" i="2" s="1"/>
  <c r="F536" i="2"/>
  <c r="AB536" i="2" s="1"/>
  <c r="F610" i="2"/>
  <c r="AB610" i="2" s="1"/>
  <c r="F516" i="2"/>
  <c r="AB516" i="2" s="1"/>
  <c r="F644" i="2"/>
  <c r="AB644" i="2" s="1"/>
  <c r="F619" i="2"/>
  <c r="AC619" i="2" s="1"/>
  <c r="F486" i="2"/>
  <c r="AB486" i="2" s="1"/>
  <c r="F651" i="2"/>
  <c r="AB651" i="2" s="1"/>
  <c r="F489" i="2"/>
  <c r="AD489" i="2" s="1"/>
  <c r="F471" i="2"/>
  <c r="AB471" i="2" s="1"/>
  <c r="F519" i="2"/>
  <c r="AB519" i="2" s="1"/>
  <c r="F561" i="2"/>
  <c r="AB561" i="2" s="1"/>
  <c r="F663" i="2"/>
  <c r="AB663" i="2" s="1"/>
  <c r="F577" i="2"/>
  <c r="AB577" i="2" s="1"/>
  <c r="F627" i="2"/>
  <c r="AD627" i="2" s="1"/>
  <c r="F520" i="2"/>
  <c r="AD520" i="2" s="1"/>
  <c r="F646" i="2"/>
  <c r="AC646" i="2" s="1"/>
  <c r="F570" i="2"/>
  <c r="AB570" i="2" s="1"/>
  <c r="F594" i="2"/>
  <c r="AD594" i="2" s="1"/>
  <c r="F528" i="2"/>
  <c r="AC528" i="2" s="1"/>
  <c r="AB413" i="2"/>
  <c r="AC413" i="2"/>
  <c r="AD413" i="2"/>
  <c r="AB462" i="2"/>
  <c r="AC462" i="2"/>
  <c r="AD462" i="2"/>
  <c r="AB430" i="2"/>
  <c r="AC430" i="2"/>
  <c r="AD430" i="2"/>
  <c r="AB398" i="2"/>
  <c r="AC398" i="2"/>
  <c r="AD398" i="2"/>
  <c r="AB455" i="2"/>
  <c r="AC455" i="2"/>
  <c r="AD455" i="2"/>
  <c r="AD401" i="2"/>
  <c r="AB401" i="2"/>
  <c r="AC401" i="2"/>
  <c r="AC534" i="2"/>
  <c r="AD534" i="2"/>
  <c r="AC460" i="2"/>
  <c r="AD460" i="2"/>
  <c r="AB460" i="2"/>
  <c r="AB435" i="2"/>
  <c r="AC435" i="2"/>
  <c r="AD435" i="2"/>
  <c r="AB458" i="2"/>
  <c r="AC458" i="2"/>
  <c r="AD458" i="2"/>
  <c r="AB414" i="2"/>
  <c r="AD414" i="2"/>
  <c r="AC414" i="2"/>
  <c r="AB410" i="2"/>
  <c r="AC410" i="2"/>
  <c r="AD410" i="2"/>
  <c r="AC412" i="2"/>
  <c r="AD412" i="2"/>
  <c r="AB412" i="2"/>
  <c r="AB454" i="2"/>
  <c r="AC454" i="2"/>
  <c r="AD454" i="2"/>
  <c r="AB405" i="2"/>
  <c r="AC405" i="2"/>
  <c r="AD405" i="2"/>
  <c r="AD654" i="2"/>
  <c r="AB654" i="2"/>
  <c r="AB406" i="2"/>
  <c r="AC406" i="2"/>
  <c r="AD406" i="2"/>
  <c r="AC514" i="2"/>
  <c r="AB423" i="2"/>
  <c r="AC423" i="2"/>
  <c r="AD423" i="2"/>
  <c r="AD457" i="2"/>
  <c r="AC457" i="2"/>
  <c r="AB457" i="2"/>
  <c r="AB447" i="2"/>
  <c r="AC447" i="2"/>
  <c r="AD447" i="2"/>
  <c r="AB403" i="2"/>
  <c r="AC403" i="2"/>
  <c r="AD403" i="2"/>
  <c r="AC637" i="2"/>
  <c r="AD637" i="2"/>
  <c r="AB637" i="2"/>
  <c r="AC452" i="2"/>
  <c r="AD452" i="2"/>
  <c r="AB452" i="2"/>
  <c r="AC396" i="2"/>
  <c r="AD396" i="2"/>
  <c r="AB396" i="2"/>
  <c r="AB424" i="2"/>
  <c r="AC424" i="2"/>
  <c r="AD424" i="2"/>
  <c r="AB434" i="2"/>
  <c r="AC434" i="2"/>
  <c r="AD434" i="2"/>
  <c r="AD465" i="2"/>
  <c r="AB465" i="2"/>
  <c r="AC465" i="2"/>
  <c r="AB443" i="2"/>
  <c r="AC443" i="2"/>
  <c r="AD443" i="2"/>
  <c r="AB415" i="2"/>
  <c r="AC415" i="2"/>
  <c r="AD415" i="2"/>
  <c r="AC444" i="2"/>
  <c r="AD444" i="2"/>
  <c r="AB444" i="2"/>
  <c r="AC526" i="2"/>
  <c r="AD597" i="2"/>
  <c r="AB597" i="2"/>
  <c r="AB397" i="2"/>
  <c r="AC397" i="2"/>
  <c r="AD397" i="2"/>
  <c r="AB437" i="2"/>
  <c r="AC437" i="2"/>
  <c r="AD437" i="2"/>
  <c r="AB448" i="2"/>
  <c r="AC448" i="2"/>
  <c r="AD448" i="2"/>
  <c r="AB463" i="2"/>
  <c r="AC463" i="2"/>
  <c r="AD463" i="2"/>
  <c r="AB418" i="2"/>
  <c r="AC418" i="2"/>
  <c r="AD418" i="2"/>
  <c r="AB464" i="2"/>
  <c r="AC464" i="2"/>
  <c r="AD464" i="2"/>
  <c r="AB411" i="2"/>
  <c r="AC411" i="2"/>
  <c r="AD411" i="2"/>
  <c r="AB429" i="2"/>
  <c r="AC429" i="2"/>
  <c r="AD429" i="2"/>
  <c r="AB416" i="2"/>
  <c r="AC416" i="2"/>
  <c r="AD416" i="2"/>
  <c r="AC471" i="2"/>
  <c r="AD471" i="2"/>
  <c r="AC519" i="2"/>
  <c r="AD519" i="2"/>
  <c r="AC561" i="2"/>
  <c r="AD561" i="2"/>
  <c r="AB509" i="2"/>
  <c r="AC509" i="2"/>
  <c r="AD509" i="2"/>
  <c r="AB625" i="2"/>
  <c r="AC625" i="2"/>
  <c r="AD625" i="2"/>
  <c r="AD643" i="2"/>
  <c r="AB643" i="2"/>
  <c r="AC643" i="2"/>
  <c r="AB494" i="2"/>
  <c r="AC494" i="2"/>
  <c r="AD494" i="2"/>
  <c r="AB421" i="2"/>
  <c r="AC421" i="2"/>
  <c r="AD421" i="2"/>
  <c r="AB664" i="2"/>
  <c r="AC664" i="2"/>
  <c r="AD664" i="2"/>
  <c r="AB618" i="2"/>
  <c r="AD618" i="2"/>
  <c r="AC618" i="2"/>
  <c r="AC436" i="2"/>
  <c r="AD436" i="2"/>
  <c r="AB436" i="2"/>
  <c r="AD473" i="2"/>
  <c r="AB473" i="2"/>
  <c r="AC473" i="2"/>
  <c r="AD433" i="2"/>
  <c r="AB433" i="2"/>
  <c r="AC433" i="2"/>
  <c r="AD611" i="2"/>
  <c r="AB611" i="2"/>
  <c r="AC611" i="2"/>
  <c r="AB572" i="2"/>
  <c r="AC572" i="2"/>
  <c r="AD572" i="2"/>
  <c r="AB440" i="2"/>
  <c r="AC440" i="2"/>
  <c r="AD440" i="2"/>
  <c r="AB407" i="2"/>
  <c r="AC407" i="2"/>
  <c r="AD407" i="2"/>
  <c r="AB399" i="2"/>
  <c r="AC399" i="2"/>
  <c r="AD399" i="2"/>
  <c r="AC492" i="2"/>
  <c r="AD492" i="2"/>
  <c r="AB492" i="2"/>
  <c r="AC653" i="2"/>
  <c r="AD653" i="2"/>
  <c r="AB653" i="2"/>
  <c r="AC668" i="2"/>
  <c r="AD668" i="2"/>
  <c r="AB668" i="2"/>
  <c r="AB601" i="2"/>
  <c r="AC601" i="2"/>
  <c r="AD601" i="2"/>
  <c r="AB568" i="2"/>
  <c r="AC568" i="2"/>
  <c r="AD568" i="2"/>
  <c r="AC661" i="2"/>
  <c r="AD661" i="2"/>
  <c r="AB661" i="2"/>
  <c r="AB483" i="2"/>
  <c r="AC483" i="2"/>
  <c r="AD483" i="2"/>
  <c r="AC476" i="2"/>
  <c r="AD476" i="2"/>
  <c r="AB476" i="2"/>
  <c r="AB512" i="2"/>
  <c r="AC512" i="2"/>
  <c r="AD512" i="2"/>
  <c r="AB578" i="2"/>
  <c r="AD578" i="2"/>
  <c r="AC578" i="2"/>
  <c r="AB426" i="2"/>
  <c r="AC426" i="2"/>
  <c r="AD426" i="2"/>
  <c r="AC420" i="2"/>
  <c r="AD420" i="2"/>
  <c r="AB420" i="2"/>
  <c r="AB400" i="2"/>
  <c r="AC400" i="2"/>
  <c r="AD400" i="2"/>
  <c r="AD571" i="2"/>
  <c r="AB571" i="2"/>
  <c r="AC571" i="2"/>
  <c r="AB487" i="2"/>
  <c r="AC487" i="2"/>
  <c r="AD487" i="2"/>
  <c r="AC565" i="2"/>
  <c r="AD565" i="2"/>
  <c r="AB565" i="2"/>
  <c r="AC670" i="2"/>
  <c r="AB670" i="2"/>
  <c r="AD670" i="2"/>
  <c r="AB422" i="2"/>
  <c r="AC422" i="2"/>
  <c r="AD422" i="2"/>
  <c r="AB593" i="2"/>
  <c r="AC593" i="2"/>
  <c r="AD593" i="2"/>
  <c r="AB569" i="2"/>
  <c r="AC569" i="2"/>
  <c r="AD569" i="2"/>
  <c r="AB501" i="2"/>
  <c r="AC501" i="2"/>
  <c r="AD501" i="2"/>
  <c r="AC630" i="2"/>
  <c r="AD630" i="2"/>
  <c r="AB630" i="2"/>
  <c r="AB466" i="2"/>
  <c r="AC466" i="2"/>
  <c r="AD466" i="2"/>
  <c r="AB657" i="2"/>
  <c r="AC657" i="2"/>
  <c r="AD657" i="2"/>
  <c r="AC573" i="2"/>
  <c r="AD573" i="2"/>
  <c r="AB573" i="2"/>
  <c r="AB451" i="2"/>
  <c r="AC451" i="2"/>
  <c r="AD451" i="2"/>
  <c r="AB456" i="2"/>
  <c r="AC456" i="2"/>
  <c r="AD456" i="2"/>
  <c r="AB502" i="2"/>
  <c r="AC502" i="2"/>
  <c r="AD502" i="2"/>
  <c r="AB624" i="2"/>
  <c r="AC624" i="2"/>
  <c r="AD624" i="2"/>
  <c r="AB524" i="2"/>
  <c r="AC524" i="2"/>
  <c r="AD524" i="2"/>
  <c r="AD409" i="2"/>
  <c r="AB409" i="2"/>
  <c r="AC409" i="2"/>
  <c r="AB445" i="2"/>
  <c r="AC445" i="2"/>
  <c r="AD445" i="2"/>
  <c r="AB522" i="2"/>
  <c r="AD522" i="2"/>
  <c r="AC522" i="2"/>
  <c r="AB602" i="2"/>
  <c r="AD602" i="2"/>
  <c r="AC602" i="2"/>
  <c r="AC533" i="2"/>
  <c r="AD533" i="2"/>
  <c r="AB533" i="2"/>
  <c r="AC669" i="2"/>
  <c r="AD669" i="2"/>
  <c r="AB669" i="2"/>
  <c r="AB546" i="2"/>
  <c r="AD546" i="2"/>
  <c r="AC546" i="2"/>
  <c r="AD441" i="2"/>
  <c r="AB441" i="2"/>
  <c r="AC441" i="2"/>
  <c r="AB658" i="2"/>
  <c r="AD658" i="2"/>
  <c r="AC658" i="2"/>
  <c r="AC428" i="2"/>
  <c r="AD428" i="2"/>
  <c r="AB428" i="2"/>
  <c r="AD417" i="2"/>
  <c r="AB417" i="2"/>
  <c r="AC417" i="2"/>
  <c r="AC550" i="2"/>
  <c r="AD550" i="2"/>
  <c r="AB550" i="2"/>
  <c r="AD579" i="2"/>
  <c r="AB579" i="2"/>
  <c r="AD545" i="2"/>
  <c r="AC484" i="2"/>
  <c r="AD484" i="2"/>
  <c r="AB484" i="2"/>
  <c r="AD425" i="2"/>
  <c r="AC425" i="2"/>
  <c r="AB425" i="2"/>
  <c r="AB438" i="2"/>
  <c r="AC438" i="2"/>
  <c r="AD438" i="2"/>
  <c r="AB432" i="2"/>
  <c r="AC432" i="2"/>
  <c r="AD432" i="2"/>
  <c r="AB419" i="2"/>
  <c r="AC419" i="2"/>
  <c r="AD419" i="2"/>
  <c r="AB442" i="2"/>
  <c r="AC442" i="2"/>
  <c r="AD442" i="2"/>
  <c r="AD467" i="2"/>
  <c r="AB615" i="2"/>
  <c r="AC615" i="2"/>
  <c r="AD615" i="2"/>
  <c r="AB431" i="2"/>
  <c r="AC431" i="2"/>
  <c r="AD431" i="2"/>
  <c r="AC582" i="2"/>
  <c r="AB461" i="2"/>
  <c r="AC461" i="2"/>
  <c r="AD461" i="2"/>
  <c r="AC404" i="2"/>
  <c r="AD404" i="2"/>
  <c r="AB404" i="2"/>
  <c r="AB453" i="2"/>
  <c r="AC453" i="2"/>
  <c r="AD453" i="2"/>
  <c r="AD449" i="2"/>
  <c r="AB449" i="2"/>
  <c r="AC449" i="2"/>
  <c r="AD607" i="2"/>
  <c r="AB548" i="2"/>
  <c r="AB482" i="2"/>
  <c r="AB446" i="2"/>
  <c r="AD446" i="2"/>
  <c r="AC446" i="2"/>
  <c r="AB450" i="2"/>
  <c r="AC450" i="2"/>
  <c r="AD450" i="2"/>
  <c r="AC510" i="2"/>
  <c r="AB402" i="2"/>
  <c r="AC402" i="2"/>
  <c r="AD402" i="2"/>
  <c r="AD667" i="2"/>
  <c r="AB667" i="2"/>
  <c r="AB408" i="2"/>
  <c r="AC408" i="2"/>
  <c r="AD408" i="2"/>
  <c r="AB665" i="2"/>
  <c r="AD606" i="2"/>
  <c r="AB606" i="2"/>
  <c r="AB439" i="2"/>
  <c r="AC439" i="2"/>
  <c r="AD439" i="2"/>
  <c r="AC518" i="2"/>
  <c r="AD518" i="2"/>
  <c r="AB518" i="2"/>
  <c r="A13" i="4"/>
  <c r="A14" i="4" s="1"/>
  <c r="A15" i="4" s="1"/>
  <c r="A16" i="4" s="1"/>
  <c r="A17" i="4" s="1"/>
  <c r="F1946" i="2"/>
  <c r="F2082" i="2"/>
  <c r="F2018" i="2"/>
  <c r="F1987" i="2"/>
  <c r="F1986" i="2"/>
  <c r="F2041" i="2"/>
  <c r="F2098" i="2"/>
  <c r="F1903" i="2"/>
  <c r="F1933" i="2"/>
  <c r="F2141" i="2"/>
  <c r="F1923" i="2"/>
  <c r="F2047" i="2"/>
  <c r="F1883" i="2"/>
  <c r="F2127" i="2"/>
  <c r="F2011" i="2"/>
  <c r="F1975" i="2"/>
  <c r="F2115" i="2"/>
  <c r="F2154" i="2"/>
  <c r="F1939" i="2"/>
  <c r="F2119" i="2"/>
  <c r="F1919" i="2"/>
  <c r="F2026" i="2"/>
  <c r="F1929" i="2"/>
  <c r="F2007" i="2"/>
  <c r="F2103" i="2"/>
  <c r="F2069" i="2"/>
  <c r="F1977" i="2"/>
  <c r="F1867" i="2"/>
  <c r="F2043" i="2"/>
  <c r="F1891" i="2"/>
  <c r="F2159" i="2"/>
  <c r="F1985" i="2"/>
  <c r="F2162" i="2"/>
  <c r="F2157" i="2"/>
  <c r="F2093" i="2"/>
  <c r="F2122" i="2"/>
  <c r="F1950" i="2"/>
  <c r="F2167" i="2"/>
  <c r="F2126" i="2"/>
  <c r="F1963" i="2"/>
  <c r="F2105" i="2"/>
  <c r="F1978" i="2"/>
  <c r="F2062" i="2"/>
  <c r="F2021" i="2"/>
  <c r="F2078" i="2"/>
  <c r="F1907" i="2"/>
  <c r="F2074" i="2"/>
  <c r="F1999" i="2"/>
  <c r="F1954" i="2"/>
  <c r="F1913" i="2"/>
  <c r="F2147" i="2"/>
  <c r="F2146" i="2"/>
  <c r="F2121" i="2"/>
  <c r="F2066" i="2"/>
  <c r="F1982" i="2"/>
  <c r="F2114" i="2"/>
  <c r="F1989" i="2"/>
  <c r="F2059" i="2"/>
  <c r="F2131" i="2"/>
  <c r="F1915" i="2"/>
  <c r="F2109" i="2"/>
  <c r="F2155" i="2"/>
  <c r="F1962" i="2"/>
  <c r="F2049" i="2"/>
  <c r="F1935" i="2"/>
  <c r="F2055" i="2"/>
  <c r="F2125" i="2"/>
  <c r="F2129" i="2"/>
  <c r="F1998" i="2"/>
  <c r="F1942" i="2"/>
  <c r="F1965" i="2"/>
  <c r="F1990" i="2"/>
  <c r="F2013" i="2"/>
  <c r="F1955" i="2"/>
  <c r="F2161" i="2"/>
  <c r="F1966" i="2"/>
  <c r="F2081" i="2"/>
  <c r="F1973" i="2"/>
  <c r="F1997" i="2"/>
  <c r="F1863" i="2"/>
  <c r="F2006" i="2"/>
  <c r="F1925" i="2"/>
  <c r="F1957" i="2"/>
  <c r="F1959" i="2"/>
  <c r="F1911" i="2"/>
  <c r="F1983" i="2"/>
  <c r="F1902" i="2"/>
  <c r="F1974" i="2"/>
  <c r="F2067" i="2"/>
  <c r="F2005" i="2"/>
  <c r="F2110" i="2"/>
  <c r="F1993" i="2"/>
  <c r="F2097" i="2"/>
  <c r="F2030" i="2"/>
  <c r="F2145" i="2"/>
  <c r="F1927" i="2"/>
  <c r="F2133" i="2"/>
  <c r="F2063" i="2"/>
  <c r="F2046" i="2"/>
  <c r="F2135" i="2"/>
  <c r="F2003" i="2"/>
  <c r="F2083" i="2"/>
  <c r="F2031" i="2"/>
  <c r="F1918" i="2"/>
  <c r="F1871" i="2"/>
  <c r="F2038" i="2"/>
  <c r="F2118" i="2"/>
  <c r="F1994" i="2"/>
  <c r="F2054" i="2"/>
  <c r="F2057" i="2"/>
  <c r="F2101" i="2"/>
  <c r="F1951" i="2"/>
  <c r="F2079" i="2"/>
  <c r="F1910" i="2"/>
  <c r="F1979" i="2"/>
  <c r="F2001" i="2"/>
  <c r="F1922" i="2"/>
  <c r="F1947" i="2"/>
  <c r="F2058" i="2"/>
  <c r="F2086" i="2"/>
  <c r="F2035" i="2"/>
  <c r="F2039" i="2"/>
  <c r="F1995" i="2"/>
  <c r="F2027" i="2"/>
  <c r="F2102" i="2"/>
  <c r="F2034" i="2"/>
  <c r="F2009" i="2"/>
  <c r="F2150" i="2"/>
  <c r="F2165" i="2"/>
  <c r="F1899" i="2"/>
  <c r="F2050" i="2"/>
  <c r="F1898" i="2"/>
  <c r="F2015" i="2"/>
  <c r="F2142" i="2"/>
  <c r="F2042" i="2"/>
  <c r="F2134" i="2"/>
  <c r="F2094" i="2"/>
  <c r="F2029" i="2"/>
  <c r="F2022" i="2"/>
  <c r="F1967" i="2"/>
  <c r="F2138" i="2"/>
  <c r="F1914" i="2"/>
  <c r="F1981" i="2"/>
  <c r="F2045" i="2"/>
  <c r="F1934" i="2"/>
  <c r="F2025" i="2"/>
  <c r="F2107" i="2"/>
  <c r="F1941" i="2"/>
  <c r="F1901" i="2"/>
  <c r="F1991" i="2"/>
  <c r="F1887" i="2"/>
  <c r="F2166" i="2"/>
  <c r="F2075" i="2"/>
  <c r="F2014" i="2"/>
  <c r="F1926" i="2"/>
  <c r="F2113" i="2"/>
  <c r="F2143" i="2"/>
  <c r="F2149" i="2"/>
  <c r="F2023" i="2"/>
  <c r="AD510" i="2" l="1"/>
  <c r="AD636" i="2"/>
  <c r="AD633" i="2"/>
  <c r="AB526" i="2"/>
  <c r="AB537" i="2"/>
  <c r="AD548" i="2"/>
  <c r="AC607" i="2"/>
  <c r="AC467" i="2"/>
  <c r="AC617" i="2"/>
  <c r="AD537" i="2"/>
  <c r="AC672" i="2"/>
  <c r="AB475" i="2"/>
  <c r="AB635" i="2"/>
  <c r="AC530" i="2"/>
  <c r="AD635" i="2"/>
  <c r="AC636" i="2"/>
  <c r="AD482" i="2"/>
  <c r="AB634" i="2"/>
  <c r="AD598" i="2"/>
  <c r="AD491" i="2"/>
  <c r="AC598" i="2"/>
  <c r="AB488" i="2"/>
  <c r="AD647" i="2"/>
  <c r="AC647" i="2"/>
  <c r="AD592" i="2"/>
  <c r="AB605" i="2"/>
  <c r="AC545" i="2"/>
  <c r="AC592" i="2"/>
  <c r="AD530" i="2"/>
  <c r="AB493" i="2"/>
  <c r="AD663" i="2"/>
  <c r="AD514" i="2"/>
  <c r="AC634" i="2"/>
  <c r="AB582" i="2"/>
  <c r="AC663" i="2"/>
  <c r="AC626" i="2"/>
  <c r="AB511" i="2"/>
  <c r="AC491" i="2"/>
  <c r="AC570" i="2"/>
  <c r="AD580" i="2"/>
  <c r="AD558" i="2"/>
  <c r="AD515" i="2"/>
  <c r="AD570" i="2"/>
  <c r="AC580" i="2"/>
  <c r="AB500" i="2"/>
  <c r="AC558" i="2"/>
  <c r="AC515" i="2"/>
  <c r="AC576" i="2"/>
  <c r="AD474" i="2"/>
  <c r="AD587" i="2"/>
  <c r="AB576" i="2"/>
  <c r="AC474" i="2"/>
  <c r="AD649" i="2"/>
  <c r="AC649" i="2"/>
  <c r="AD672" i="2"/>
  <c r="AB617" i="2"/>
  <c r="AD495" i="2"/>
  <c r="AB594" i="2"/>
  <c r="AC521" i="2"/>
  <c r="AC493" i="2"/>
  <c r="AB521" i="2"/>
  <c r="AC633" i="2"/>
  <c r="AD500" i="2"/>
  <c r="AB541" i="2"/>
  <c r="AB662" i="2"/>
  <c r="AD662" i="2"/>
  <c r="AD589" i="2"/>
  <c r="AC495" i="2"/>
  <c r="AC589" i="2"/>
  <c r="AC508" i="2"/>
  <c r="AD605" i="2"/>
  <c r="AB587" i="2"/>
  <c r="AD469" i="2"/>
  <c r="AC480" i="2"/>
  <c r="AB480" i="2"/>
  <c r="AB531" i="2"/>
  <c r="AB638" i="2"/>
  <c r="AD531" i="2"/>
  <c r="AD638" i="2"/>
  <c r="AC594" i="2"/>
  <c r="AC621" i="2"/>
  <c r="AB508" i="2"/>
  <c r="AD511" i="2"/>
  <c r="AC577" i="2"/>
  <c r="AB641" i="2"/>
  <c r="AC520" i="2"/>
  <c r="AB470" i="2"/>
  <c r="AB527" i="2"/>
  <c r="AB520" i="2"/>
  <c r="AD599" i="2"/>
  <c r="AB566" i="2"/>
  <c r="AD575" i="2"/>
  <c r="AC656" i="2"/>
  <c r="AD566" i="2"/>
  <c r="AB627" i="2"/>
  <c r="AB599" i="2"/>
  <c r="AB574" i="2"/>
  <c r="AD656" i="2"/>
  <c r="AC627" i="2"/>
  <c r="AD574" i="2"/>
  <c r="AD498" i="2"/>
  <c r="AC540" i="2"/>
  <c r="AB585" i="2"/>
  <c r="AC498" i="2"/>
  <c r="AB540" i="2"/>
  <c r="AD583" i="2"/>
  <c r="AD585" i="2"/>
  <c r="AD628" i="2"/>
  <c r="AC583" i="2"/>
  <c r="AC648" i="2"/>
  <c r="AD671" i="2"/>
  <c r="AC628" i="2"/>
  <c r="AD641" i="2"/>
  <c r="AB648" i="2"/>
  <c r="AC671" i="2"/>
  <c r="AD468" i="2"/>
  <c r="AD632" i="2"/>
  <c r="AC542" i="2"/>
  <c r="AC468" i="2"/>
  <c r="AB543" i="2"/>
  <c r="AB652" i="2"/>
  <c r="AC478" i="2"/>
  <c r="AB581" i="2"/>
  <c r="AD470" i="2"/>
  <c r="AD527" i="2"/>
  <c r="AD478" i="2"/>
  <c r="AD581" i="2"/>
  <c r="AD486" i="2"/>
  <c r="AC547" i="2"/>
  <c r="AD600" i="2"/>
  <c r="AB547" i="2"/>
  <c r="AD588" i="2"/>
  <c r="AC600" i="2"/>
  <c r="AC588" i="2"/>
  <c r="AC660" i="2"/>
  <c r="AC595" i="2"/>
  <c r="AB660" i="2"/>
  <c r="AD567" i="2"/>
  <c r="AD577" i="2"/>
  <c r="AD652" i="2"/>
  <c r="AD655" i="2"/>
  <c r="AB557" i="2"/>
  <c r="AC486" i="2"/>
  <c r="AC655" i="2"/>
  <c r="AC567" i="2"/>
  <c r="AB619" i="2"/>
  <c r="AD665" i="2"/>
  <c r="AC613" i="2"/>
  <c r="AD639" i="2"/>
  <c r="AB549" i="2"/>
  <c r="AC632" i="2"/>
  <c r="AC516" i="2"/>
  <c r="AD629" i="2"/>
  <c r="AB564" i="2"/>
  <c r="AC469" i="2"/>
  <c r="AB562" i="2"/>
  <c r="AB666" i="2"/>
  <c r="AB595" i="2"/>
  <c r="AC645" i="2"/>
  <c r="AD616" i="2"/>
  <c r="AD651" i="2"/>
  <c r="AB517" i="2"/>
  <c r="AD517" i="2"/>
  <c r="AD541" i="2"/>
  <c r="AD552" i="2"/>
  <c r="AC603" i="2"/>
  <c r="AD559" i="2"/>
  <c r="AB603" i="2"/>
  <c r="AD477" i="2"/>
  <c r="AC523" i="2"/>
  <c r="AC559" i="2"/>
  <c r="AC575" i="2"/>
  <c r="AB552" i="2"/>
  <c r="AB523" i="2"/>
  <c r="AB477" i="2"/>
  <c r="AD590" i="2"/>
  <c r="AD619" i="2"/>
  <c r="AD626" i="2"/>
  <c r="AD554" i="2"/>
  <c r="AC590" i="2"/>
  <c r="AD644" i="2"/>
  <c r="AC640" i="2"/>
  <c r="AD596" i="2"/>
  <c r="AB554" i="2"/>
  <c r="AC644" i="2"/>
  <c r="AD479" i="2"/>
  <c r="AB596" i="2"/>
  <c r="AD564" i="2"/>
  <c r="AC562" i="2"/>
  <c r="AC666" i="2"/>
  <c r="AC479" i="2"/>
  <c r="AD613" i="2"/>
  <c r="AD516" i="2"/>
  <c r="AB629" i="2"/>
  <c r="AD645" i="2"/>
  <c r="F1949" i="2"/>
  <c r="AB1949" i="2" s="1"/>
  <c r="F1894" i="2"/>
  <c r="AB1894" i="2" s="1"/>
  <c r="F2071" i="2"/>
  <c r="AC2071" i="2" s="1"/>
  <c r="F2019" i="2"/>
  <c r="AB2019" i="2" s="1"/>
  <c r="F1895" i="2"/>
  <c r="AC1895" i="2" s="1"/>
  <c r="AD604" i="2"/>
  <c r="AC639" i="2"/>
  <c r="AD549" i="2"/>
  <c r="AD623" i="2"/>
  <c r="AD485" i="2"/>
  <c r="AD496" i="2"/>
  <c r="AC650" i="2"/>
  <c r="AD608" i="2"/>
  <c r="AC616" i="2"/>
  <c r="AD642" i="2"/>
  <c r="AD525" i="2"/>
  <c r="AD513" i="2"/>
  <c r="AC604" i="2"/>
  <c r="AC623" i="2"/>
  <c r="AC610" i="2"/>
  <c r="AC485" i="2"/>
  <c r="AD503" i="2"/>
  <c r="AC496" i="2"/>
  <c r="AD650" i="2"/>
  <c r="AC608" i="2"/>
  <c r="AC525" i="2"/>
  <c r="AD532" i="2"/>
  <c r="AC642" i="2"/>
  <c r="AC513" i="2"/>
  <c r="AD556" i="2"/>
  <c r="AC556" i="2"/>
  <c r="AD551" i="2"/>
  <c r="AC586" i="2"/>
  <c r="AD610" i="2"/>
  <c r="AC503" i="2"/>
  <c r="AD544" i="2"/>
  <c r="F1909" i="2"/>
  <c r="AC1909" i="2" s="1"/>
  <c r="F2061" i="2"/>
  <c r="AB2061" i="2" s="1"/>
  <c r="F2117" i="2"/>
  <c r="AB2117" i="2" s="1"/>
  <c r="F1958" i="2"/>
  <c r="AD1958" i="2" s="1"/>
  <c r="F1931" i="2"/>
  <c r="AB1931" i="2" s="1"/>
  <c r="AD528" i="2"/>
  <c r="AD560" i="2"/>
  <c r="AC551" i="2"/>
  <c r="AD506" i="2"/>
  <c r="AD586" i="2"/>
  <c r="AD620" i="2"/>
  <c r="AD499" i="2"/>
  <c r="AD553" i="2"/>
  <c r="AC544" i="2"/>
  <c r="AC532" i="2"/>
  <c r="AC481" i="2"/>
  <c r="AC620" i="2"/>
  <c r="AB614" i="2"/>
  <c r="AC499" i="2"/>
  <c r="AD640" i="2"/>
  <c r="AC505" i="2"/>
  <c r="AC553" i="2"/>
  <c r="F1917" i="2"/>
  <c r="AB1917" i="2" s="1"/>
  <c r="F2095" i="2"/>
  <c r="AC2095" i="2" s="1"/>
  <c r="F2053" i="2"/>
  <c r="AB2053" i="2" s="1"/>
  <c r="F2051" i="2"/>
  <c r="AB2051" i="2" s="1"/>
  <c r="F2163" i="2"/>
  <c r="AD2163" i="2" s="1"/>
  <c r="AB528" i="2"/>
  <c r="AB481" i="2"/>
  <c r="AB560" i="2"/>
  <c r="AD543" i="2"/>
  <c r="AD557" i="2"/>
  <c r="AB506" i="2"/>
  <c r="AD475" i="2"/>
  <c r="AC651" i="2"/>
  <c r="AC536" i="2"/>
  <c r="AD488" i="2"/>
  <c r="AD614" i="2"/>
  <c r="AB542" i="2"/>
  <c r="AB505" i="2"/>
  <c r="AB621" i="2"/>
  <c r="AD536" i="2"/>
  <c r="F1930" i="2"/>
  <c r="AC1930" i="2" s="1"/>
  <c r="F2085" i="2"/>
  <c r="AC2085" i="2" s="1"/>
  <c r="F1879" i="2"/>
  <c r="AC1879" i="2" s="1"/>
  <c r="F2010" i="2"/>
  <c r="AD2010" i="2" s="1"/>
  <c r="F2111" i="2"/>
  <c r="AD2111" i="2" s="1"/>
  <c r="AB584" i="2"/>
  <c r="AD490" i="2"/>
  <c r="AB489" i="2"/>
  <c r="AD631" i="2"/>
  <c r="F2151" i="2"/>
  <c r="AC2151" i="2" s="1"/>
  <c r="F2139" i="2"/>
  <c r="AB2139" i="2" s="1"/>
  <c r="AC490" i="2"/>
  <c r="AC489" i="2"/>
  <c r="AC631" i="2"/>
  <c r="AD535" i="2"/>
  <c r="F2077" i="2"/>
  <c r="AC2077" i="2" s="1"/>
  <c r="F2087" i="2"/>
  <c r="AD2087" i="2" s="1"/>
  <c r="AC538" i="2"/>
  <c r="AC659" i="2"/>
  <c r="AD472" i="2"/>
  <c r="AC539" i="2"/>
  <c r="AC555" i="2"/>
  <c r="AC535" i="2"/>
  <c r="AD538" i="2"/>
  <c r="AC497" i="2"/>
  <c r="AD529" i="2"/>
  <c r="AB659" i="2"/>
  <c r="AC472" i="2"/>
  <c r="AB539" i="2"/>
  <c r="AB555" i="2"/>
  <c r="F2070" i="2"/>
  <c r="AB2070" i="2" s="1"/>
  <c r="F2158" i="2"/>
  <c r="AB2158" i="2" s="1"/>
  <c r="AD612" i="2"/>
  <c r="AD609" i="2"/>
  <c r="AB497" i="2"/>
  <c r="AC529" i="2"/>
  <c r="AD504" i="2"/>
  <c r="AD507" i="2"/>
  <c r="F1943" i="2"/>
  <c r="AD1943" i="2" s="1"/>
  <c r="F2091" i="2"/>
  <c r="AD2091" i="2" s="1"/>
  <c r="AD591" i="2"/>
  <c r="AC612" i="2"/>
  <c r="AC609" i="2"/>
  <c r="AB646" i="2"/>
  <c r="AB622" i="2"/>
  <c r="AC504" i="2"/>
  <c r="AC563" i="2"/>
  <c r="AC507" i="2"/>
  <c r="F1945" i="2"/>
  <c r="AC1945" i="2" s="1"/>
  <c r="F1971" i="2"/>
  <c r="AC1971" i="2" s="1"/>
  <c r="AC591" i="2"/>
  <c r="AD646" i="2"/>
  <c r="AD622" i="2"/>
  <c r="AD584" i="2"/>
  <c r="AB563" i="2"/>
  <c r="F1961" i="2"/>
  <c r="AD1961" i="2" s="1"/>
  <c r="F2065" i="2"/>
  <c r="AC2065" i="2" s="1"/>
  <c r="AD1991" i="2"/>
  <c r="AB1991" i="2"/>
  <c r="AC1991" i="2"/>
  <c r="AB1914" i="2"/>
  <c r="AC1914" i="2"/>
  <c r="AD1914" i="2"/>
  <c r="AB2142" i="2"/>
  <c r="AD2142" i="2"/>
  <c r="AC2142" i="2"/>
  <c r="AC2034" i="2"/>
  <c r="AD2034" i="2"/>
  <c r="AB2034" i="2"/>
  <c r="AB1947" i="2"/>
  <c r="AC1947" i="2"/>
  <c r="AD1947" i="2"/>
  <c r="AC2057" i="2"/>
  <c r="AD2057" i="2"/>
  <c r="AB2057" i="2"/>
  <c r="AB2083" i="2"/>
  <c r="AC2083" i="2"/>
  <c r="AD2083" i="2"/>
  <c r="AB2030" i="2"/>
  <c r="AD2030" i="2"/>
  <c r="AC2030" i="2"/>
  <c r="AB1925" i="2"/>
  <c r="AC1925" i="2"/>
  <c r="AD1925" i="2"/>
  <c r="AB2155" i="2"/>
  <c r="AC2155" i="2"/>
  <c r="AD2155" i="2"/>
  <c r="AC2066" i="2"/>
  <c r="AD2066" i="2"/>
  <c r="AB2066" i="2"/>
  <c r="AB1913" i="2"/>
  <c r="AC1913" i="2"/>
  <c r="AD1913" i="2"/>
  <c r="AC1978" i="2"/>
  <c r="AD1978" i="2"/>
  <c r="AB1978" i="2"/>
  <c r="AB2093" i="2"/>
  <c r="AC2093" i="2"/>
  <c r="AD2093" i="2"/>
  <c r="AB1891" i="2"/>
  <c r="AC1891" i="2"/>
  <c r="AD1891" i="2"/>
  <c r="AC2026" i="2"/>
  <c r="AD2026" i="2"/>
  <c r="AB2026" i="2"/>
  <c r="AB2141" i="2"/>
  <c r="AC2141" i="2"/>
  <c r="AD2141" i="2"/>
  <c r="AD2143" i="2"/>
  <c r="AB2143" i="2"/>
  <c r="AC2143" i="2"/>
  <c r="AB2102" i="2"/>
  <c r="AD2102" i="2"/>
  <c r="AC2102" i="2"/>
  <c r="AB1922" i="2"/>
  <c r="AC1922" i="2"/>
  <c r="AD1922" i="2"/>
  <c r="AB2054" i="2"/>
  <c r="AD2054" i="2"/>
  <c r="AC2054" i="2"/>
  <c r="AB2003" i="2"/>
  <c r="AC2003" i="2"/>
  <c r="AD2003" i="2"/>
  <c r="AC2097" i="2"/>
  <c r="AD2097" i="2"/>
  <c r="AB2097" i="2"/>
  <c r="AB1902" i="2"/>
  <c r="AC1902" i="2"/>
  <c r="AD1902" i="2"/>
  <c r="AB2006" i="2"/>
  <c r="AD2006" i="2"/>
  <c r="AC2006" i="2"/>
  <c r="AB2013" i="2"/>
  <c r="AC2013" i="2"/>
  <c r="AD2013" i="2"/>
  <c r="AB2109" i="2"/>
  <c r="AC2109" i="2"/>
  <c r="AD2109" i="2"/>
  <c r="AC1954" i="2"/>
  <c r="AD1954" i="2"/>
  <c r="AB1954" i="2"/>
  <c r="AC2105" i="2"/>
  <c r="AD2105" i="2"/>
  <c r="AB2105" i="2"/>
  <c r="AB2157" i="2"/>
  <c r="AC2157" i="2"/>
  <c r="AD2157" i="2"/>
  <c r="AB2043" i="2"/>
  <c r="AC2043" i="2"/>
  <c r="AD2043" i="2"/>
  <c r="AC1919" i="2"/>
  <c r="AD1919" i="2"/>
  <c r="AB1919" i="2"/>
  <c r="AB2011" i="2"/>
  <c r="AC2011" i="2"/>
  <c r="AD2011" i="2"/>
  <c r="AD1933" i="2"/>
  <c r="AB1933" i="2"/>
  <c r="AC1933" i="2"/>
  <c r="AD2015" i="2"/>
  <c r="AB2015" i="2"/>
  <c r="AC2015" i="2"/>
  <c r="AC2113" i="2"/>
  <c r="AD2113" i="2"/>
  <c r="AB2113" i="2"/>
  <c r="AB1941" i="2"/>
  <c r="AC1941" i="2"/>
  <c r="AD1941" i="2"/>
  <c r="AD1967" i="2"/>
  <c r="AB1967" i="2"/>
  <c r="AC1967" i="2"/>
  <c r="AB1898" i="2"/>
  <c r="AC1898" i="2"/>
  <c r="AD1898" i="2"/>
  <c r="AB2027" i="2"/>
  <c r="AC2027" i="2"/>
  <c r="AD2027" i="2"/>
  <c r="AC2001" i="2"/>
  <c r="AD2001" i="2"/>
  <c r="AB2001" i="2"/>
  <c r="AC1994" i="2"/>
  <c r="AD1994" i="2"/>
  <c r="AB1994" i="2"/>
  <c r="AD2135" i="2"/>
  <c r="AB2135" i="2"/>
  <c r="AC2135" i="2"/>
  <c r="AC1993" i="2"/>
  <c r="AD1993" i="2"/>
  <c r="AB1993" i="2"/>
  <c r="AC1863" i="2"/>
  <c r="AD1863" i="2"/>
  <c r="AB1863" i="2"/>
  <c r="AB1990" i="2"/>
  <c r="AD1990" i="2"/>
  <c r="AC1990" i="2"/>
  <c r="AC2129" i="2"/>
  <c r="AD2129" i="2"/>
  <c r="AB2129" i="2"/>
  <c r="AB1915" i="2"/>
  <c r="AC1915" i="2"/>
  <c r="AD1915" i="2"/>
  <c r="AC2121" i="2"/>
  <c r="AD2121" i="2"/>
  <c r="AB2121" i="2"/>
  <c r="AD1999" i="2"/>
  <c r="AB1999" i="2"/>
  <c r="AC1999" i="2"/>
  <c r="AB1963" i="2"/>
  <c r="AC1963" i="2"/>
  <c r="AD1963" i="2"/>
  <c r="AB1867" i="2"/>
  <c r="AC1867" i="2"/>
  <c r="AD1867" i="2"/>
  <c r="AD2119" i="2"/>
  <c r="AB2119" i="2"/>
  <c r="AC2119" i="2"/>
  <c r="AC1903" i="2"/>
  <c r="AD1903" i="2"/>
  <c r="AB1903" i="2"/>
  <c r="AB1901" i="2"/>
  <c r="AC1901" i="2"/>
  <c r="AD1901" i="2"/>
  <c r="AB1926" i="2"/>
  <c r="AC1926" i="2"/>
  <c r="AD1926" i="2"/>
  <c r="AB2107" i="2"/>
  <c r="AC2107" i="2"/>
  <c r="AD2107" i="2"/>
  <c r="AB2022" i="2"/>
  <c r="AD2022" i="2"/>
  <c r="AC2022" i="2"/>
  <c r="AC2050" i="2"/>
  <c r="AD2050" i="2"/>
  <c r="AB2050" i="2"/>
  <c r="AB1995" i="2"/>
  <c r="AC1995" i="2"/>
  <c r="AD1995" i="2"/>
  <c r="AB1979" i="2"/>
  <c r="AC1979" i="2"/>
  <c r="AD1979" i="2"/>
  <c r="AB2118" i="2"/>
  <c r="AD2118" i="2"/>
  <c r="AC2118" i="2"/>
  <c r="AB2046" i="2"/>
  <c r="AD2046" i="2"/>
  <c r="AC2046" i="2"/>
  <c r="AB2110" i="2"/>
  <c r="AD2110" i="2"/>
  <c r="AC2110" i="2"/>
  <c r="AB1997" i="2"/>
  <c r="AC1997" i="2"/>
  <c r="AD1997" i="2"/>
  <c r="AB2125" i="2"/>
  <c r="AC2125" i="2"/>
  <c r="AD2125" i="2"/>
  <c r="AB2131" i="2"/>
  <c r="AC2131" i="2"/>
  <c r="AD2131" i="2"/>
  <c r="AC2146" i="2"/>
  <c r="AD2146" i="2"/>
  <c r="AB2146" i="2"/>
  <c r="AC2074" i="2"/>
  <c r="AD2074" i="2"/>
  <c r="AB2074" i="2"/>
  <c r="AB2126" i="2"/>
  <c r="AD2126" i="2"/>
  <c r="AC2126" i="2"/>
  <c r="AC2162" i="2"/>
  <c r="AD2162" i="2"/>
  <c r="AB2162" i="2"/>
  <c r="AC1977" i="2"/>
  <c r="AD1977" i="2"/>
  <c r="AB1977" i="2"/>
  <c r="AB1939" i="2"/>
  <c r="AC1939" i="2"/>
  <c r="AD1939" i="2"/>
  <c r="AC2098" i="2"/>
  <c r="AD2098" i="2"/>
  <c r="AB2098" i="2"/>
  <c r="AC2018" i="2"/>
  <c r="AD2018" i="2"/>
  <c r="AB2018" i="2"/>
  <c r="AC1946" i="2"/>
  <c r="AD1946" i="2"/>
  <c r="AB1946" i="2"/>
  <c r="AC2138" i="2"/>
  <c r="AD2138" i="2"/>
  <c r="AB2138" i="2"/>
  <c r="AB2014" i="2"/>
  <c r="AD2014" i="2"/>
  <c r="AC2014" i="2"/>
  <c r="AC2025" i="2"/>
  <c r="AD2025" i="2"/>
  <c r="AB2025" i="2"/>
  <c r="AB2029" i="2"/>
  <c r="AC2029" i="2"/>
  <c r="AD2029" i="2"/>
  <c r="AB1899" i="2"/>
  <c r="AC1899" i="2"/>
  <c r="AD1899" i="2"/>
  <c r="AD2039" i="2"/>
  <c r="AB2039" i="2"/>
  <c r="AC2039" i="2"/>
  <c r="AB1910" i="2"/>
  <c r="AC1910" i="2"/>
  <c r="AD1910" i="2"/>
  <c r="AB2038" i="2"/>
  <c r="AD2038" i="2"/>
  <c r="AC2038" i="2"/>
  <c r="AD2063" i="2"/>
  <c r="AB2063" i="2"/>
  <c r="AC2063" i="2"/>
  <c r="AB2005" i="2"/>
  <c r="AC2005" i="2"/>
  <c r="AD2005" i="2"/>
  <c r="AD1983" i="2"/>
  <c r="AB1983" i="2"/>
  <c r="AC1983" i="2"/>
  <c r="AB1973" i="2"/>
  <c r="AC1973" i="2"/>
  <c r="AD1973" i="2"/>
  <c r="AB1965" i="2"/>
  <c r="AC1965" i="2"/>
  <c r="AD1965" i="2"/>
  <c r="AD2055" i="2"/>
  <c r="AB2055" i="2"/>
  <c r="AC2055" i="2"/>
  <c r="AB2059" i="2"/>
  <c r="AC2059" i="2"/>
  <c r="AD2059" i="2"/>
  <c r="AB1907" i="2"/>
  <c r="AC1907" i="2"/>
  <c r="AD1907" i="2"/>
  <c r="AD2167" i="2"/>
  <c r="AB2167" i="2"/>
  <c r="AC2167" i="2"/>
  <c r="AB2069" i="2"/>
  <c r="AC2069" i="2"/>
  <c r="AD2069" i="2"/>
  <c r="AC2154" i="2"/>
  <c r="AD2154" i="2"/>
  <c r="AB2154" i="2"/>
  <c r="AD2127" i="2"/>
  <c r="AB2127" i="2"/>
  <c r="AC2127" i="2"/>
  <c r="AC2041" i="2"/>
  <c r="AD2041" i="2"/>
  <c r="AB2041" i="2"/>
  <c r="AB1934" i="2"/>
  <c r="AD1934" i="2"/>
  <c r="AC1934" i="2"/>
  <c r="AB2094" i="2"/>
  <c r="AD2094" i="2"/>
  <c r="AC2094" i="2"/>
  <c r="AB2165" i="2"/>
  <c r="AC2165" i="2"/>
  <c r="AD2165" i="2"/>
  <c r="AB2035" i="2"/>
  <c r="AC2035" i="2"/>
  <c r="AD2035" i="2"/>
  <c r="AD2079" i="2"/>
  <c r="AB2079" i="2"/>
  <c r="AC2079" i="2"/>
  <c r="AC1871" i="2"/>
  <c r="AD1871" i="2"/>
  <c r="AB1871" i="2"/>
  <c r="AB2133" i="2"/>
  <c r="AC2133" i="2"/>
  <c r="AD2133" i="2"/>
  <c r="AC1911" i="2"/>
  <c r="AD1911" i="2"/>
  <c r="AB1911" i="2"/>
  <c r="AC2081" i="2"/>
  <c r="AD2081" i="2"/>
  <c r="AB2081" i="2"/>
  <c r="AB1942" i="2"/>
  <c r="AD1942" i="2"/>
  <c r="AC1942" i="2"/>
  <c r="AD1935" i="2"/>
  <c r="AB1935" i="2"/>
  <c r="AC1935" i="2"/>
  <c r="AB1989" i="2"/>
  <c r="AC1989" i="2"/>
  <c r="AD1989" i="2"/>
  <c r="AB2147" i="2"/>
  <c r="AC2147" i="2"/>
  <c r="AD2147" i="2"/>
  <c r="AB2078" i="2"/>
  <c r="AD2078" i="2"/>
  <c r="AC2078" i="2"/>
  <c r="AB1950" i="2"/>
  <c r="AD1950" i="2"/>
  <c r="AC1950" i="2"/>
  <c r="AD2103" i="2"/>
  <c r="AB2103" i="2"/>
  <c r="AC2103" i="2"/>
  <c r="AB1883" i="2"/>
  <c r="AC1883" i="2"/>
  <c r="AD1883" i="2"/>
  <c r="AC1986" i="2"/>
  <c r="AD1986" i="2"/>
  <c r="AB1986" i="2"/>
  <c r="AB2075" i="2"/>
  <c r="AC2075" i="2"/>
  <c r="AD2075" i="2"/>
  <c r="AB2166" i="2"/>
  <c r="AD2166" i="2"/>
  <c r="AC2166" i="2"/>
  <c r="AB2045" i="2"/>
  <c r="AC2045" i="2"/>
  <c r="AD2045" i="2"/>
  <c r="AB2134" i="2"/>
  <c r="AD2134" i="2"/>
  <c r="AC2134" i="2"/>
  <c r="AB2150" i="2"/>
  <c r="AD2150" i="2"/>
  <c r="AC2150" i="2"/>
  <c r="AB2086" i="2"/>
  <c r="AD2086" i="2"/>
  <c r="AC2086" i="2"/>
  <c r="AD1951" i="2"/>
  <c r="AB1951" i="2"/>
  <c r="AC1951" i="2"/>
  <c r="AB1918" i="2"/>
  <c r="AC1918" i="2"/>
  <c r="AD1918" i="2"/>
  <c r="AC1927" i="2"/>
  <c r="AD1927" i="2"/>
  <c r="AB1927" i="2"/>
  <c r="AB2067" i="2"/>
  <c r="AC2067" i="2"/>
  <c r="AD2067" i="2"/>
  <c r="AD1959" i="2"/>
  <c r="AB1959" i="2"/>
  <c r="AC1959" i="2"/>
  <c r="AB1966" i="2"/>
  <c r="AD1966" i="2"/>
  <c r="AC1966" i="2"/>
  <c r="AC2049" i="2"/>
  <c r="AD2049" i="2"/>
  <c r="AB2049" i="2"/>
  <c r="AC2114" i="2"/>
  <c r="AD2114" i="2"/>
  <c r="AB2114" i="2"/>
  <c r="AB2021" i="2"/>
  <c r="AC2021" i="2"/>
  <c r="AD2021" i="2"/>
  <c r="AC2122" i="2"/>
  <c r="AD2122" i="2"/>
  <c r="AB2122" i="2"/>
  <c r="AC1985" i="2"/>
  <c r="AD1985" i="2"/>
  <c r="AB1985" i="2"/>
  <c r="AD2007" i="2"/>
  <c r="AB2007" i="2"/>
  <c r="AC2007" i="2"/>
  <c r="AB2115" i="2"/>
  <c r="AC2115" i="2"/>
  <c r="AD2115" i="2"/>
  <c r="AD2047" i="2"/>
  <c r="AB2047" i="2"/>
  <c r="AC2047" i="2"/>
  <c r="AB1987" i="2"/>
  <c r="AC1987" i="2"/>
  <c r="AD1987" i="2"/>
  <c r="AC2082" i="2"/>
  <c r="AD2082" i="2"/>
  <c r="AB2082" i="2"/>
  <c r="AD2023" i="2"/>
  <c r="AB2023" i="2"/>
  <c r="AC2023" i="2"/>
  <c r="AC1887" i="2"/>
  <c r="AD1887" i="2"/>
  <c r="AB1887" i="2"/>
  <c r="AB1981" i="2"/>
  <c r="AC1981" i="2"/>
  <c r="AD1981" i="2"/>
  <c r="AC2042" i="2"/>
  <c r="AD2042" i="2"/>
  <c r="AB2042" i="2"/>
  <c r="AC2009" i="2"/>
  <c r="AD2009" i="2"/>
  <c r="AB2009" i="2"/>
  <c r="AC2058" i="2"/>
  <c r="AD2058" i="2"/>
  <c r="AB2058" i="2"/>
  <c r="AB2101" i="2"/>
  <c r="AC2101" i="2"/>
  <c r="AD2101" i="2"/>
  <c r="AD2031" i="2"/>
  <c r="AB2031" i="2"/>
  <c r="AC2031" i="2"/>
  <c r="AC2145" i="2"/>
  <c r="AD2145" i="2"/>
  <c r="AB2145" i="2"/>
  <c r="AB1974" i="2"/>
  <c r="AD1974" i="2"/>
  <c r="AC1974" i="2"/>
  <c r="AB1957" i="2"/>
  <c r="AC1957" i="2"/>
  <c r="AD1957" i="2"/>
  <c r="AC2161" i="2"/>
  <c r="AD2161" i="2"/>
  <c r="AB2161" i="2"/>
  <c r="AB1998" i="2"/>
  <c r="AD1998" i="2"/>
  <c r="AC1998" i="2"/>
  <c r="AC1962" i="2"/>
  <c r="AD1962" i="2"/>
  <c r="AB1962" i="2"/>
  <c r="AB1982" i="2"/>
  <c r="AD1982" i="2"/>
  <c r="AC1982" i="2"/>
  <c r="AB2062" i="2"/>
  <c r="AD2062" i="2"/>
  <c r="AC2062" i="2"/>
  <c r="AD2159" i="2"/>
  <c r="AB2159" i="2"/>
  <c r="AC2159" i="2"/>
  <c r="AB1929" i="2"/>
  <c r="AD1929" i="2"/>
  <c r="AC1929" i="2"/>
  <c r="AD1975" i="2"/>
  <c r="AB1975" i="2"/>
  <c r="AC1975" i="2"/>
  <c r="AB1923" i="2"/>
  <c r="AC1923" i="2"/>
  <c r="AD1923" i="2"/>
  <c r="F1875" i="2"/>
  <c r="F2218" i="2"/>
  <c r="F2193" i="2"/>
  <c r="F395" i="2"/>
  <c r="F2211" i="2"/>
  <c r="F2213" i="2"/>
  <c r="F427" i="2"/>
  <c r="F2175" i="2"/>
  <c r="F2207" i="2"/>
  <c r="F2181" i="2"/>
  <c r="F2168" i="2"/>
  <c r="F2196" i="2"/>
  <c r="F2179" i="2"/>
  <c r="F459" i="2"/>
  <c r="F2200" i="2"/>
  <c r="F2174" i="2"/>
  <c r="F2186" i="2"/>
  <c r="F2206" i="2"/>
  <c r="F2225" i="2"/>
  <c r="F788" i="2"/>
  <c r="F964" i="2"/>
  <c r="F863" i="2"/>
  <c r="F1256" i="2"/>
  <c r="F999" i="2"/>
  <c r="F1016" i="2"/>
  <c r="F1628" i="2"/>
  <c r="F1410" i="2"/>
  <c r="F2076" i="2"/>
  <c r="F1697" i="2"/>
  <c r="F1442" i="2"/>
  <c r="F1186" i="2"/>
  <c r="F1688" i="2"/>
  <c r="F742" i="2"/>
  <c r="F770" i="2"/>
  <c r="F922" i="2"/>
  <c r="F946" i="2"/>
  <c r="F1276" i="2"/>
  <c r="F2184" i="2"/>
  <c r="F1254" i="2"/>
  <c r="F1766" i="2"/>
  <c r="F681" i="2"/>
  <c r="F674" i="2"/>
  <c r="F1496" i="2"/>
  <c r="F1267" i="2"/>
  <c r="F750" i="2"/>
  <c r="F1335" i="2"/>
  <c r="F843" i="2"/>
  <c r="F1456" i="2"/>
  <c r="F726" i="2"/>
  <c r="F1610" i="2"/>
  <c r="F2144" i="2"/>
  <c r="F1848" i="2"/>
  <c r="F2112" i="2"/>
  <c r="F853" i="2"/>
  <c r="F1115" i="2"/>
  <c r="F891" i="2"/>
  <c r="F699" i="2"/>
  <c r="F1259" i="2"/>
  <c r="F802" i="2"/>
  <c r="F1709" i="2"/>
  <c r="F1392" i="2"/>
  <c r="F1622" i="2"/>
  <c r="F1813" i="2"/>
  <c r="F1085" i="2"/>
  <c r="F1852" i="2"/>
  <c r="F1078" i="2"/>
  <c r="F1513" i="2"/>
  <c r="F1558" i="2"/>
  <c r="F777" i="2"/>
  <c r="F2215" i="2"/>
  <c r="F767" i="2"/>
  <c r="F1502" i="2"/>
  <c r="F1039" i="2"/>
  <c r="F1203" i="2"/>
  <c r="F2140" i="2"/>
  <c r="F1477" i="2"/>
  <c r="F1214" i="2"/>
  <c r="F1581" i="2"/>
  <c r="F685" i="2"/>
  <c r="F1819" i="2"/>
  <c r="F1672" i="2"/>
  <c r="F1793" i="2"/>
  <c r="F2116" i="2"/>
  <c r="F1890" i="2"/>
  <c r="F1447" i="2"/>
  <c r="F2169" i="2"/>
  <c r="F791" i="2"/>
  <c r="F1388" i="2"/>
  <c r="F945" i="2"/>
  <c r="F1705" i="2"/>
  <c r="F1806" i="2"/>
  <c r="F1273" i="2"/>
  <c r="F1515" i="2"/>
  <c r="F1560" i="2"/>
  <c r="F1885" i="2"/>
  <c r="F1866" i="2"/>
  <c r="F1683" i="2"/>
  <c r="F1302" i="2"/>
  <c r="F1541" i="2"/>
  <c r="F1544" i="2"/>
  <c r="F1206" i="2"/>
  <c r="F1097" i="2"/>
  <c r="F764" i="2"/>
  <c r="F765" i="2"/>
  <c r="F751" i="2"/>
  <c r="F759" i="2"/>
  <c r="F815" i="2"/>
  <c r="F871" i="2"/>
  <c r="F1569" i="2"/>
  <c r="F1789" i="2"/>
  <c r="F1948" i="2"/>
  <c r="F1680" i="2"/>
  <c r="F1113" i="2"/>
  <c r="F2108" i="2"/>
  <c r="F895" i="2"/>
  <c r="F1860" i="2"/>
  <c r="F1787" i="2"/>
  <c r="F1241" i="2"/>
  <c r="F1303" i="2"/>
  <c r="F1071" i="2"/>
  <c r="F1209" i="2"/>
  <c r="F1249" i="2"/>
  <c r="F1051" i="2"/>
  <c r="F1710" i="2"/>
  <c r="F2128" i="2"/>
  <c r="F822" i="2"/>
  <c r="F925" i="2"/>
  <c r="F2064" i="2"/>
  <c r="F712" i="2"/>
  <c r="F1735" i="2"/>
  <c r="F1242" i="2"/>
  <c r="F752" i="2"/>
  <c r="F1269" i="2"/>
  <c r="F954" i="2"/>
  <c r="F2204" i="2"/>
  <c r="F1043" i="2"/>
  <c r="F803" i="2"/>
  <c r="F2172" i="2"/>
  <c r="F806" i="2"/>
  <c r="F2170" i="2"/>
  <c r="F1181" i="2"/>
  <c r="F2002" i="2"/>
  <c r="F1799" i="2"/>
  <c r="F1100" i="2"/>
  <c r="F1759" i="2"/>
  <c r="F2080" i="2"/>
  <c r="F1661" i="2"/>
  <c r="F807" i="2"/>
  <c r="F1864" i="2"/>
  <c r="F1363" i="2"/>
  <c r="F1102" i="2"/>
  <c r="F1623" i="2"/>
  <c r="F858" i="2"/>
  <c r="F1567" i="2"/>
  <c r="F1298" i="2"/>
  <c r="F1651" i="2"/>
  <c r="F1076" i="2"/>
  <c r="F2130" i="2"/>
  <c r="F1188" i="2"/>
  <c r="F1461" i="2"/>
  <c r="F1647" i="2"/>
  <c r="F1772" i="2"/>
  <c r="F1781" i="2"/>
  <c r="F1365" i="2"/>
  <c r="F1716" i="2"/>
  <c r="F1294" i="2"/>
  <c r="F1328" i="2"/>
  <c r="F1771" i="2"/>
  <c r="F1614" i="2"/>
  <c r="F1389" i="2"/>
  <c r="F1634" i="2"/>
  <c r="F1479" i="2"/>
  <c r="F1839" i="2"/>
  <c r="F1676" i="2"/>
  <c r="F1952" i="2"/>
  <c r="F1412" i="2"/>
  <c r="F1570" i="2"/>
  <c r="F1358" i="2"/>
  <c r="F1775" i="2"/>
  <c r="F1664" i="2"/>
  <c r="F1521" i="2"/>
  <c r="F1348" i="2"/>
  <c r="F1375" i="2"/>
  <c r="F1305" i="2"/>
  <c r="F1741" i="2"/>
  <c r="F1601" i="2"/>
  <c r="F1218" i="2"/>
  <c r="F961" i="2"/>
  <c r="F2088" i="2"/>
  <c r="F1630" i="2"/>
  <c r="F1182" i="2"/>
  <c r="F1233" i="2"/>
  <c r="F1403" i="2"/>
  <c r="F779" i="2"/>
  <c r="F1763" i="2"/>
  <c r="F1597" i="2"/>
  <c r="F1792" i="2"/>
  <c r="F952" i="2"/>
  <c r="F1644" i="2"/>
  <c r="F1699" i="2"/>
  <c r="F1631" i="2"/>
  <c r="F1742" i="2"/>
  <c r="F1068" i="2"/>
  <c r="F1217" i="2"/>
  <c r="F1422" i="2"/>
  <c r="F1549" i="2"/>
  <c r="F690" i="2"/>
  <c r="F1083" i="2"/>
  <c r="F2202" i="2"/>
  <c r="F731" i="2"/>
  <c r="F1407" i="2"/>
  <c r="F1500" i="2"/>
  <c r="F1507" i="2"/>
  <c r="F1220" i="2"/>
  <c r="F905" i="2"/>
  <c r="F1633" i="2"/>
  <c r="F996" i="2"/>
  <c r="F810" i="2"/>
  <c r="F698" i="2"/>
  <c r="F1439" i="2"/>
  <c r="F1087" i="2"/>
  <c r="F755" i="2"/>
  <c r="F860" i="2"/>
  <c r="F1088" i="2"/>
  <c r="F756" i="2"/>
  <c r="F1851" i="2"/>
  <c r="F1639" i="2"/>
  <c r="F1700" i="2"/>
  <c r="F1174" i="2"/>
  <c r="F1800" i="2"/>
  <c r="F1636" i="2"/>
  <c r="F1833" i="2"/>
  <c r="F1827" i="2"/>
  <c r="F997" i="2"/>
  <c r="F934" i="2"/>
  <c r="F1868" i="2"/>
  <c r="F680" i="2"/>
  <c r="F2199" i="2"/>
  <c r="F1134" i="2"/>
  <c r="F724" i="2"/>
  <c r="F864" i="2"/>
  <c r="F1382" i="2"/>
  <c r="F1119" i="2"/>
  <c r="F1624" i="2"/>
  <c r="F1091" i="2"/>
  <c r="F1501" i="2"/>
  <c r="F1988" i="2"/>
  <c r="F1417" i="2"/>
  <c r="F787" i="2"/>
  <c r="F1396" i="2"/>
  <c r="F1882" i="2"/>
  <c r="F1591" i="2"/>
  <c r="F1022" i="2"/>
  <c r="F1469" i="2"/>
  <c r="F722" i="2"/>
  <c r="F1758" i="2"/>
  <c r="F678" i="2"/>
  <c r="F1103" i="2"/>
  <c r="F768" i="2"/>
  <c r="F2017" i="2"/>
  <c r="F1643" i="2"/>
  <c r="F1642" i="2"/>
  <c r="F1607" i="2"/>
  <c r="F1723" i="2"/>
  <c r="F1270" i="2"/>
  <c r="F1858" i="2"/>
  <c r="F915" i="2"/>
  <c r="F2124" i="2"/>
  <c r="F917" i="2"/>
  <c r="F1344" i="2"/>
  <c r="F1336" i="2"/>
  <c r="F1359" i="2"/>
  <c r="F1175" i="2"/>
  <c r="F1662" i="2"/>
  <c r="F955" i="2"/>
  <c r="F1117" i="2"/>
  <c r="F2217" i="2"/>
  <c r="F774" i="2"/>
  <c r="F762" i="2"/>
  <c r="F1992" i="2"/>
  <c r="F743" i="2"/>
  <c r="F793" i="2"/>
  <c r="F1849" i="2"/>
  <c r="F1041" i="2"/>
  <c r="F1802" i="2"/>
  <c r="F1315" i="2"/>
  <c r="F1564" i="2"/>
  <c r="F1539" i="2"/>
  <c r="F1147" i="2"/>
  <c r="F1310" i="2"/>
  <c r="F876" i="2"/>
  <c r="F2209" i="2"/>
  <c r="F1829" i="2"/>
  <c r="F1154" i="2"/>
  <c r="F1960" i="2"/>
  <c r="F1454" i="2"/>
  <c r="F2072" i="2"/>
  <c r="F1611" i="2"/>
  <c r="F1486" i="2"/>
  <c r="F1578" i="2"/>
  <c r="F970" i="2"/>
  <c r="F1733" i="2"/>
  <c r="F1445" i="2"/>
  <c r="F1703" i="2"/>
  <c r="F703" i="2"/>
  <c r="F2037" i="2"/>
  <c r="F1307" i="2"/>
  <c r="F796" i="2"/>
  <c r="F1712" i="2"/>
  <c r="F714" i="2"/>
  <c r="F872" i="2"/>
  <c r="F1695" i="2"/>
  <c r="F1740" i="2"/>
  <c r="F1364" i="2"/>
  <c r="F1531" i="2"/>
  <c r="F1568" i="2"/>
  <c r="F1857" i="2"/>
  <c r="F1427" i="2"/>
  <c r="F717" i="2"/>
  <c r="F1183" i="2"/>
  <c r="F1400" i="2"/>
  <c r="F1089" i="2"/>
  <c r="F1215" i="2"/>
  <c r="F1484" i="2"/>
  <c r="F1916" i="2"/>
  <c r="F1099" i="2"/>
  <c r="F1722" i="2"/>
  <c r="F1714" i="2"/>
  <c r="F867" i="2"/>
  <c r="F902" i="2"/>
  <c r="F1224" i="2"/>
  <c r="F1030" i="2"/>
  <c r="F798" i="2"/>
  <c r="F1984" i="2"/>
  <c r="F1613" i="2"/>
  <c r="F2106" i="2"/>
  <c r="F1491" i="2"/>
  <c r="F1098" i="2"/>
  <c r="F1878" i="2"/>
  <c r="F1727" i="2"/>
  <c r="F1817" i="2"/>
  <c r="F968" i="2"/>
  <c r="F921" i="2"/>
  <c r="F1347" i="2"/>
  <c r="F1404" i="2"/>
  <c r="F1095" i="2"/>
  <c r="F1238" i="2"/>
  <c r="F1862" i="2"/>
  <c r="F1855" i="2"/>
  <c r="F998" i="2"/>
  <c r="F1282" i="2"/>
  <c r="F1122" i="2"/>
  <c r="F1608" i="2"/>
  <c r="F1444" i="2"/>
  <c r="F1844" i="2"/>
  <c r="F804" i="2"/>
  <c r="F1047" i="2"/>
  <c r="F882" i="2"/>
  <c r="F1730" i="2"/>
  <c r="F828" i="2"/>
  <c r="F1861" i="2"/>
  <c r="F1667" i="2"/>
  <c r="F2016" i="2"/>
  <c r="F707" i="2"/>
  <c r="F1940" i="2"/>
  <c r="F1728" i="2"/>
  <c r="F1691" i="2"/>
  <c r="F832" i="2"/>
  <c r="F1598" i="2"/>
  <c r="F1429" i="2"/>
  <c r="F1020" i="2"/>
  <c r="F721" i="2"/>
  <c r="F687" i="2"/>
  <c r="F773" i="2"/>
  <c r="F1019" i="2"/>
  <c r="F693" i="2"/>
  <c r="F1253" i="2"/>
  <c r="F1760" i="2"/>
  <c r="F1783" i="2"/>
  <c r="F1779" i="2"/>
  <c r="F2044" i="2"/>
  <c r="F994" i="2"/>
  <c r="F1060" i="2"/>
  <c r="F948" i="2"/>
  <c r="F1127" i="2"/>
  <c r="F1508" i="2"/>
  <c r="F1645" i="2"/>
  <c r="F1719" i="2"/>
  <c r="F812" i="2"/>
  <c r="F1329" i="2"/>
  <c r="F1453" i="2"/>
  <c r="F718" i="2"/>
  <c r="F992" i="2"/>
  <c r="F792" i="2"/>
  <c r="F769" i="2"/>
  <c r="F772" i="2"/>
  <c r="F1141" i="2"/>
  <c r="F1139" i="2"/>
  <c r="F747" i="2"/>
  <c r="F1609" i="2"/>
  <c r="F920" i="2"/>
  <c r="F1428" i="2"/>
  <c r="F1523" i="2"/>
  <c r="F1265" i="2"/>
  <c r="F1414" i="2"/>
  <c r="F1391" i="2"/>
  <c r="F2033" i="2"/>
  <c r="F1606" i="2"/>
  <c r="F760" i="2"/>
  <c r="F684" i="2"/>
  <c r="F978" i="2"/>
  <c r="F1195" i="2"/>
  <c r="F1026" i="2"/>
  <c r="F979" i="2"/>
  <c r="F1148" i="2"/>
  <c r="F1295" i="2"/>
  <c r="F1180" i="2"/>
  <c r="F1808" i="2"/>
  <c r="F1596" i="2"/>
  <c r="F973" i="2"/>
  <c r="F1906" i="2"/>
  <c r="F1668" i="2"/>
  <c r="F1533" i="2"/>
  <c r="F1495" i="2"/>
  <c r="F1332" i="2"/>
  <c r="F2178" i="2"/>
  <c r="F1516" i="2"/>
  <c r="F1044" i="2"/>
  <c r="F1159" i="2"/>
  <c r="F1034" i="2"/>
  <c r="F1172" i="2"/>
  <c r="F1437" i="2"/>
  <c r="F1785" i="2"/>
  <c r="F1424" i="2"/>
  <c r="F1803" i="2"/>
  <c r="F1167" i="2"/>
  <c r="F1600" i="2"/>
  <c r="F1216" i="2"/>
  <c r="F2123" i="2"/>
  <c r="F1036" i="2"/>
  <c r="F2221" i="2"/>
  <c r="F1452" i="2"/>
  <c r="F1440" i="2"/>
  <c r="F914" i="2"/>
  <c r="F1350" i="2"/>
  <c r="F789" i="2"/>
  <c r="F2194" i="2"/>
  <c r="F1547" i="2"/>
  <c r="F1828" i="2"/>
  <c r="F1565" i="2"/>
  <c r="F1616" i="2"/>
  <c r="F786" i="2"/>
  <c r="F1686" i="2"/>
  <c r="F1552" i="2"/>
  <c r="F1618" i="2"/>
  <c r="F953" i="2"/>
  <c r="F1671" i="2"/>
  <c r="F1529" i="2"/>
  <c r="F906" i="2"/>
  <c r="F795" i="2"/>
  <c r="F805" i="2"/>
  <c r="F2191" i="2"/>
  <c r="F969" i="2"/>
  <c r="F1684" i="2"/>
  <c r="F1762" i="2"/>
  <c r="F1593" i="2"/>
  <c r="F688" i="2"/>
  <c r="F1665" i="2"/>
  <c r="F1230" i="2"/>
  <c r="F1189" i="2"/>
  <c r="F971" i="2"/>
  <c r="F816" i="2"/>
  <c r="F1617" i="2"/>
  <c r="F1768" i="2"/>
  <c r="F2173" i="2"/>
  <c r="F1000" i="2"/>
  <c r="F702" i="2"/>
  <c r="F819" i="2"/>
  <c r="F1557" i="2"/>
  <c r="F1430" i="2"/>
  <c r="F734" i="2"/>
  <c r="F1603" i="2"/>
  <c r="F1764" i="2"/>
  <c r="F1938" i="2"/>
  <c r="F1079" i="2"/>
  <c r="F1018" i="2"/>
  <c r="F1692" i="2"/>
  <c r="F1432" i="2"/>
  <c r="F1252" i="2"/>
  <c r="F1823" i="2"/>
  <c r="F1920" i="2"/>
  <c r="F2104" i="2"/>
  <c r="F2028" i="2"/>
  <c r="F904" i="2"/>
  <c r="F1582" i="2"/>
  <c r="F982" i="2"/>
  <c r="F2084" i="2"/>
  <c r="F2100" i="2"/>
  <c r="F938" i="2"/>
  <c r="F1904" i="2"/>
  <c r="F1386" i="2"/>
  <c r="F781" i="2"/>
  <c r="F1228" i="2"/>
  <c r="F885" i="2"/>
  <c r="F1877" i="2"/>
  <c r="F1409" i="2"/>
  <c r="F1381" i="2"/>
  <c r="F1398" i="2"/>
  <c r="F1838" i="2"/>
  <c r="F1897" i="2"/>
  <c r="F1434" i="2"/>
  <c r="F1263" i="2"/>
  <c r="F986" i="2"/>
  <c r="F1355" i="2"/>
  <c r="F1286" i="2"/>
  <c r="F744" i="2"/>
  <c r="F1534" i="2"/>
  <c r="F1341" i="2"/>
  <c r="F835" i="2"/>
  <c r="F1847" i="2"/>
  <c r="F1912" i="2"/>
  <c r="F1322" i="2"/>
  <c r="F711" i="2"/>
  <c r="F1229" i="2"/>
  <c r="F696" i="2"/>
  <c r="F2182" i="2"/>
  <c r="F2177" i="2"/>
  <c r="F1749" i="2"/>
  <c r="F2198" i="2"/>
  <c r="F1543" i="2"/>
  <c r="F1277" i="2"/>
  <c r="F1319" i="2"/>
  <c r="F2052" i="2"/>
  <c r="F1681" i="2"/>
  <c r="F1184" i="2"/>
  <c r="F888" i="2"/>
  <c r="F1615" i="2"/>
  <c r="F2012" i="2"/>
  <c r="F1360" i="2"/>
  <c r="F1116" i="2"/>
  <c r="F909" i="2"/>
  <c r="F2176" i="2"/>
  <c r="F951" i="2"/>
  <c r="F1367" i="2"/>
  <c r="F959" i="2"/>
  <c r="F1859" i="2"/>
  <c r="F949" i="2"/>
  <c r="F1579" i="2"/>
  <c r="F1373" i="2"/>
  <c r="F1968" i="2"/>
  <c r="F1075" i="2"/>
  <c r="F1791" i="2"/>
  <c r="F1149" i="2"/>
  <c r="F1012" i="2"/>
  <c r="F1287" i="2"/>
  <c r="F719" i="2"/>
  <c r="F972" i="2"/>
  <c r="F2136" i="2"/>
  <c r="F884" i="2"/>
  <c r="F1566" i="2"/>
  <c r="F1101" i="2"/>
  <c r="F943" i="2"/>
  <c r="F838" i="2"/>
  <c r="F840" i="2"/>
  <c r="F1005" i="2"/>
  <c r="F1222" i="2"/>
  <c r="F1745" i="2"/>
  <c r="F1679" i="2"/>
  <c r="F1296" i="2"/>
  <c r="F1173" i="2"/>
  <c r="F1457" i="2"/>
  <c r="F1586" i="2"/>
  <c r="F1811" i="2"/>
  <c r="F1094" i="2"/>
  <c r="F2188" i="2"/>
  <c r="F682" i="2"/>
  <c r="F1118" i="2"/>
  <c r="F857" i="2"/>
  <c r="F1448" i="2"/>
  <c r="F1343" i="2"/>
  <c r="F1333" i="2"/>
  <c r="F1356" i="2"/>
  <c r="F766" i="2"/>
  <c r="F1027" i="2"/>
  <c r="F1561" i="2"/>
  <c r="F1193" i="2"/>
  <c r="F1372" i="2"/>
  <c r="F729" i="2"/>
  <c r="F1689" i="2"/>
  <c r="F1379" i="2"/>
  <c r="F1006" i="2"/>
  <c r="F856" i="2"/>
  <c r="F1620" i="2"/>
  <c r="F1757" i="2"/>
  <c r="F1595" i="2"/>
  <c r="F1796" i="2"/>
  <c r="F1590" i="2"/>
  <c r="F1032" i="2"/>
  <c r="F1818" i="2"/>
  <c r="F2073" i="2"/>
  <c r="F1527" i="2"/>
  <c r="F1824" i="2"/>
  <c r="F848" i="2"/>
  <c r="F1423" i="2"/>
  <c r="F1369" i="2"/>
  <c r="F1411" i="2"/>
  <c r="F1284" i="2"/>
  <c r="F1236" i="2"/>
  <c r="F874" i="2"/>
  <c r="F903" i="2"/>
  <c r="F1483" i="2"/>
  <c r="F1138" i="2"/>
  <c r="F1715" i="2"/>
  <c r="F1490" i="2"/>
  <c r="F1187" i="2"/>
  <c r="F980" i="2"/>
  <c r="F1747" i="2"/>
  <c r="F1212" i="2"/>
  <c r="F2223" i="2"/>
  <c r="F899" i="2"/>
  <c r="F2220" i="2"/>
  <c r="F1499" i="2"/>
  <c r="F2208" i="2"/>
  <c r="F893" i="2"/>
  <c r="F1774" i="2"/>
  <c r="F1621" i="2"/>
  <c r="F1964" i="2"/>
  <c r="F1351" i="2"/>
  <c r="F1905" i="2"/>
  <c r="F1731" i="2"/>
  <c r="F1587" i="2"/>
  <c r="F1035" i="2"/>
  <c r="F886" i="2"/>
  <c r="F1746" i="2"/>
  <c r="F845" i="2"/>
  <c r="F725" i="2"/>
  <c r="F689" i="2"/>
  <c r="F730" i="2"/>
  <c r="F1675" i="2"/>
  <c r="F748" i="2"/>
  <c r="F1275" i="2"/>
  <c r="F1028" i="2"/>
  <c r="F1058" i="2"/>
  <c r="F1996" i="2"/>
  <c r="F1505" i="2"/>
  <c r="F960" i="2"/>
  <c r="F1334" i="2"/>
  <c r="F1368" i="2"/>
  <c r="F1177" i="2"/>
  <c r="F1257" i="2"/>
  <c r="F1327" i="2"/>
  <c r="F1853" i="2"/>
  <c r="F1300" i="2"/>
  <c r="F947" i="2"/>
  <c r="F1928" i="2"/>
  <c r="F831" i="2"/>
  <c r="F1433" i="2"/>
  <c r="F991" i="2"/>
  <c r="F713" i="2"/>
  <c r="F1245" i="2"/>
  <c r="F873" i="2"/>
  <c r="F962" i="2"/>
  <c r="F1678" i="2"/>
  <c r="F926" i="2"/>
  <c r="F1739" i="2"/>
  <c r="F1652" i="2"/>
  <c r="F1120" i="2"/>
  <c r="F974" i="2"/>
  <c r="F1738" i="2"/>
  <c r="F800" i="2"/>
  <c r="F1318" i="2"/>
  <c r="F2090" i="2"/>
  <c r="F1251" i="2"/>
  <c r="F1126" i="2"/>
  <c r="F1418" i="2"/>
  <c r="F1226" i="2"/>
  <c r="F1732" i="2"/>
  <c r="F1657" i="2"/>
  <c r="F1289" i="2"/>
  <c r="F931" i="2"/>
  <c r="F1090" i="2"/>
  <c r="F1244" i="2"/>
  <c r="F1223" i="2"/>
  <c r="F1492" i="2"/>
  <c r="F1690" i="2"/>
  <c r="F924" i="2"/>
  <c r="F715" i="2"/>
  <c r="F929" i="2"/>
  <c r="F875" i="2"/>
  <c r="F993" i="2"/>
  <c r="F1084" i="2"/>
  <c r="F1397" i="2"/>
  <c r="F855" i="2"/>
  <c r="F2205" i="2"/>
  <c r="F2185" i="2"/>
  <c r="F1268" i="2"/>
  <c r="F852" i="2"/>
  <c r="F859" i="2"/>
  <c r="F799" i="2"/>
  <c r="F820" i="2"/>
  <c r="F1870" i="2"/>
  <c r="F1408" i="2"/>
  <c r="F1874" i="2"/>
  <c r="F1729" i="2"/>
  <c r="F2008" i="2"/>
  <c r="F1093" i="2"/>
  <c r="F1584" i="2"/>
  <c r="F1525" i="2"/>
  <c r="F1142" i="2"/>
  <c r="F1387" i="2"/>
  <c r="F865" i="2"/>
  <c r="F778" i="2"/>
  <c r="F732" i="2"/>
  <c r="F837" i="2"/>
  <c r="F1371" i="2"/>
  <c r="F1755" i="2"/>
  <c r="F1836" i="2"/>
  <c r="F1908" i="2"/>
  <c r="F1865" i="2"/>
  <c r="F1426" i="2"/>
  <c r="F813" i="2"/>
  <c r="F1248" i="2"/>
  <c r="F1655" i="2"/>
  <c r="F1765" i="2"/>
  <c r="F2132" i="2"/>
  <c r="F1465" i="2"/>
  <c r="F907" i="2"/>
  <c r="F830" i="2"/>
  <c r="F735" i="2"/>
  <c r="F1285" i="2"/>
  <c r="F2216" i="2"/>
  <c r="F1025" i="2"/>
  <c r="F1004" i="2"/>
  <c r="F1550" i="2"/>
  <c r="F1059" i="2"/>
  <c r="F1830" i="2"/>
  <c r="F1069" i="2"/>
  <c r="F1073" i="2"/>
  <c r="F908" i="2"/>
  <c r="F1288" i="2"/>
  <c r="F683" i="2"/>
  <c r="F1046" i="2"/>
  <c r="F898" i="2"/>
  <c r="F1795" i="2"/>
  <c r="F1526" i="2"/>
  <c r="F844" i="2"/>
  <c r="F896" i="2"/>
  <c r="F1936" i="2"/>
  <c r="F1546" i="2"/>
  <c r="F2156" i="2"/>
  <c r="F1086" i="2"/>
  <c r="F1646" i="2"/>
  <c r="F1168" i="2"/>
  <c r="F1235" i="2"/>
  <c r="F1297" i="2"/>
  <c r="F1338" i="2"/>
  <c r="F1232" i="2"/>
  <c r="F881" i="2"/>
  <c r="F1522" i="2"/>
  <c r="F2222" i="2"/>
  <c r="F930" i="2"/>
  <c r="F1278" i="2"/>
  <c r="F1063" i="2"/>
  <c r="F1654" i="2"/>
  <c r="F1165" i="2"/>
  <c r="F1169" i="2"/>
  <c r="F1487" i="2"/>
  <c r="F1261" i="2"/>
  <c r="F1421" i="2"/>
  <c r="F1266" i="2"/>
  <c r="F1446" i="2"/>
  <c r="F1225" i="2"/>
  <c r="F1435" i="2"/>
  <c r="F783" i="2"/>
  <c r="F1011" i="2"/>
  <c r="F1588" i="2"/>
  <c r="F1693" i="2"/>
  <c r="F1081" i="2"/>
  <c r="F941" i="2"/>
  <c r="F928" i="2"/>
  <c r="F1124" i="2"/>
  <c r="F1734" i="2"/>
  <c r="F1551" i="2"/>
  <c r="F1753" i="2"/>
  <c r="F1320" i="2"/>
  <c r="F1158" i="2"/>
  <c r="F1008" i="2"/>
  <c r="F1512" i="2"/>
  <c r="F1067" i="2"/>
  <c r="F849" i="2"/>
  <c r="F723" i="2"/>
  <c r="F2201" i="2"/>
  <c r="F821" i="2"/>
  <c r="F2183" i="2"/>
  <c r="F1896" i="2"/>
  <c r="F1015" i="2"/>
  <c r="F2068" i="2"/>
  <c r="F1641" i="2"/>
  <c r="F1406" i="2"/>
  <c r="F1696" i="2"/>
  <c r="F1956" i="2"/>
  <c r="F1625" i="2"/>
  <c r="F1108" i="2"/>
  <c r="F709" i="2"/>
  <c r="F995" i="2"/>
  <c r="F936" i="2"/>
  <c r="F1374" i="2"/>
  <c r="F2180" i="2"/>
  <c r="F2171" i="2"/>
  <c r="F1420" i="2"/>
  <c r="F1323" i="2"/>
  <c r="F1045" i="2"/>
  <c r="F1455" i="2"/>
  <c r="F1744" i="2"/>
  <c r="F1504" i="2"/>
  <c r="F808" i="2"/>
  <c r="F1003" i="2"/>
  <c r="F1656" i="2"/>
  <c r="F1498" i="2"/>
  <c r="F1663" i="2"/>
  <c r="F1841" i="2"/>
  <c r="F1204" i="2"/>
  <c r="F1718" i="2"/>
  <c r="F1832" i="2"/>
  <c r="F919" i="2"/>
  <c r="F1944" i="2"/>
  <c r="F1082" i="2"/>
  <c r="F1976" i="2"/>
  <c r="F738" i="2"/>
  <c r="F1750" i="2"/>
  <c r="F1280" i="2"/>
  <c r="F1519" i="2"/>
  <c r="F1794" i="2"/>
  <c r="F900" i="2"/>
  <c r="F1066" i="2"/>
  <c r="F1658" i="2"/>
  <c r="F1096" i="2"/>
  <c r="F1605" i="2"/>
  <c r="F1612" i="2"/>
  <c r="F1810" i="2"/>
  <c r="F870" i="2"/>
  <c r="F1489" i="2"/>
  <c r="F1466" i="2"/>
  <c r="F1842" i="2"/>
  <c r="F1170" i="2"/>
  <c r="F1548" i="2"/>
  <c r="F1721" i="2"/>
  <c r="F1575" i="2"/>
  <c r="F1125" i="2"/>
  <c r="F1399" i="2"/>
  <c r="F1352" i="2"/>
  <c r="F965" i="2"/>
  <c r="F1637" i="2"/>
  <c r="F1472" i="2"/>
  <c r="F1107" i="2"/>
  <c r="F2160" i="2"/>
  <c r="F880" i="2"/>
  <c r="F1219" i="2"/>
  <c r="F1196" i="2"/>
  <c r="F797" i="2"/>
  <c r="F829" i="2"/>
  <c r="F1494" i="2"/>
  <c r="F1325" i="2"/>
  <c r="F1704" i="2"/>
  <c r="F1884" i="2"/>
  <c r="F1131" i="2"/>
  <c r="F1264" i="2"/>
  <c r="F1271" i="2"/>
  <c r="F983" i="2"/>
  <c r="F1450" i="2"/>
  <c r="F1258" i="2"/>
  <c r="F1840" i="2"/>
  <c r="F1767" i="2"/>
  <c r="F1361" i="2"/>
  <c r="F1291" i="2"/>
  <c r="F801" i="2"/>
  <c r="F827" i="2"/>
  <c r="F780" i="2"/>
  <c r="F861" i="2"/>
  <c r="F1317" i="2"/>
  <c r="F1518" i="2"/>
  <c r="F1057" i="2"/>
  <c r="F776" i="2"/>
  <c r="F1299" i="2"/>
  <c r="F1835" i="2"/>
  <c r="F1807" i="2"/>
  <c r="F1197" i="2"/>
  <c r="F1872" i="2"/>
  <c r="F1463" i="2"/>
  <c r="F1776" i="2"/>
  <c r="F753" i="2"/>
  <c r="F2212" i="2"/>
  <c r="F1140" i="2"/>
  <c r="F1221" i="2"/>
  <c r="F1171" i="2"/>
  <c r="F1136" i="2"/>
  <c r="F1711" i="2"/>
  <c r="F1706" i="2"/>
  <c r="F1972" i="2"/>
  <c r="F1441" i="2"/>
  <c r="F1405" i="2"/>
  <c r="F1390" i="2"/>
  <c r="F745" i="2"/>
  <c r="F1055" i="2"/>
  <c r="F1378" i="2"/>
  <c r="F1530" i="2"/>
  <c r="F1061" i="2"/>
  <c r="F1077" i="2"/>
  <c r="F2226" i="2"/>
  <c r="F975" i="2"/>
  <c r="F1010" i="2"/>
  <c r="F1467" i="2"/>
  <c r="F1545" i="2"/>
  <c r="F927" i="2"/>
  <c r="F1820" i="2"/>
  <c r="F676" i="2"/>
  <c r="F2137" i="2"/>
  <c r="F1821" i="2"/>
  <c r="F2024" i="2"/>
  <c r="F1476" i="2"/>
  <c r="F697" i="2"/>
  <c r="F1053" i="2"/>
  <c r="F1156" i="2"/>
  <c r="F1205" i="2"/>
  <c r="F939" i="2"/>
  <c r="F1150" i="2"/>
  <c r="F1198" i="2"/>
  <c r="F877" i="2"/>
  <c r="F1234" i="2"/>
  <c r="F1638" i="2"/>
  <c r="F1460" i="2"/>
  <c r="F1756" i="2"/>
  <c r="F1312" i="2"/>
  <c r="F1572" i="2"/>
  <c r="F883" i="2"/>
  <c r="F988" i="2"/>
  <c r="F1283" i="2"/>
  <c r="F2210" i="2"/>
  <c r="F763" i="2"/>
  <c r="F869" i="2"/>
  <c r="F1854" i="2"/>
  <c r="F2219" i="2"/>
  <c r="F1110" i="2"/>
  <c r="F677" i="2"/>
  <c r="F1880" i="2"/>
  <c r="F1033" i="2"/>
  <c r="F1281" i="2"/>
  <c r="F1176" i="2"/>
  <c r="F782" i="2"/>
  <c r="F1602" i="2"/>
  <c r="F1436" i="2"/>
  <c r="F1419" i="2"/>
  <c r="F1321" i="2"/>
  <c r="F1104" i="2"/>
  <c r="F913" i="2"/>
  <c r="F833" i="2"/>
  <c r="F824" i="2"/>
  <c r="F1339" i="2"/>
  <c r="F1106" i="2"/>
  <c r="F2224" i="2"/>
  <c r="F923" i="2"/>
  <c r="F1599" i="2"/>
  <c r="F1801" i="2"/>
  <c r="F942" i="2"/>
  <c r="F897" i="2"/>
  <c r="F1290" i="2"/>
  <c r="F1604" i="2"/>
  <c r="F1635" i="2"/>
  <c r="F1782" i="2"/>
  <c r="F1770" i="2"/>
  <c r="F890" i="2"/>
  <c r="F2190" i="2"/>
  <c r="F785" i="2"/>
  <c r="F733" i="2"/>
  <c r="F740" i="2"/>
  <c r="F1109" i="2"/>
  <c r="F1778" i="2"/>
  <c r="F1673" i="2"/>
  <c r="F818" i="2"/>
  <c r="F1503" i="2"/>
  <c r="F1199" i="2"/>
  <c r="F1190" i="2"/>
  <c r="F956" i="2"/>
  <c r="F1231" i="2"/>
  <c r="F910" i="2"/>
  <c r="F1002" i="2"/>
  <c r="F1640" i="2"/>
  <c r="F1160" i="2"/>
  <c r="F1052" i="2"/>
  <c r="F1337" i="2"/>
  <c r="F1192" i="2"/>
  <c r="F937" i="2"/>
  <c r="F1856" i="2"/>
  <c r="F1062" i="2"/>
  <c r="F1013" i="2"/>
  <c r="F2089" i="2"/>
  <c r="F841" i="2"/>
  <c r="F1798" i="2"/>
  <c r="F1137" i="2"/>
  <c r="F976" i="2"/>
  <c r="F1754" i="2"/>
  <c r="F1227" i="2"/>
  <c r="F1161" i="2"/>
  <c r="F1583" i="2"/>
  <c r="F1130" i="2"/>
  <c r="F1514" i="2"/>
  <c r="F1311" i="2"/>
  <c r="F1166" i="2"/>
  <c r="F1313" i="2"/>
  <c r="F1155" i="2"/>
  <c r="F1660" i="2"/>
  <c r="F1250" i="2"/>
  <c r="F1804" i="2"/>
  <c r="F1822" i="2"/>
  <c r="F1687" i="2"/>
  <c r="F2020" i="2"/>
  <c r="F990" i="2"/>
  <c r="F1970" i="2"/>
  <c r="F966" i="2"/>
  <c r="F1151" i="2"/>
  <c r="F1924" i="2"/>
  <c r="F854" i="2"/>
  <c r="F1932" i="2"/>
  <c r="F784" i="2"/>
  <c r="F1023" i="2"/>
  <c r="F720" i="2"/>
  <c r="F1031" i="2"/>
  <c r="F950" i="2"/>
  <c r="F1510" i="2"/>
  <c r="F1542" i="2"/>
  <c r="F1185" i="2"/>
  <c r="F826" i="2"/>
  <c r="F809" i="2"/>
  <c r="F1669" i="2"/>
  <c r="F1340" i="2"/>
  <c r="F790" i="2"/>
  <c r="F1146" i="2"/>
  <c r="F1395" i="2"/>
  <c r="F1201" i="2"/>
  <c r="F851" i="2"/>
  <c r="F1843" i="2"/>
  <c r="F1255" i="2"/>
  <c r="F746" i="2"/>
  <c r="F1207" i="2"/>
  <c r="F1888" i="2"/>
  <c r="F2203" i="2"/>
  <c r="F1438" i="2"/>
  <c r="F1788" i="2"/>
  <c r="F2152" i="2"/>
  <c r="F1070" i="2"/>
  <c r="F1415" i="2"/>
  <c r="F1111" i="2"/>
  <c r="F1470" i="2"/>
  <c r="F2060" i="2"/>
  <c r="F1743" i="2"/>
  <c r="F1580" i="2"/>
  <c r="F1178" i="2"/>
  <c r="F1509" i="2"/>
  <c r="F1555" i="2"/>
  <c r="F794" i="2"/>
  <c r="F727" i="2"/>
  <c r="F692" i="2"/>
  <c r="F1576" i="2"/>
  <c r="F1123" i="2"/>
  <c r="F1816" i="2"/>
  <c r="F2056" i="2"/>
  <c r="F1385" i="2"/>
  <c r="F1577" i="2"/>
  <c r="F1717" i="2"/>
  <c r="F1698" i="2"/>
  <c r="F1736" i="2"/>
  <c r="F1014" i="2"/>
  <c r="F963" i="2"/>
  <c r="F1377" i="2"/>
  <c r="F839" i="2"/>
  <c r="F1324" i="2"/>
  <c r="F1049" i="2"/>
  <c r="F1559" i="2"/>
  <c r="F1869" i="2"/>
  <c r="F1751" i="2"/>
  <c r="F1532" i="2"/>
  <c r="F1573" i="2"/>
  <c r="F1511" i="2"/>
  <c r="F1769" i="2"/>
  <c r="F1809" i="2"/>
  <c r="F842" i="2"/>
  <c r="F1128" i="2"/>
  <c r="F1370" i="2"/>
  <c r="F679" i="2"/>
  <c r="F1520" i="2"/>
  <c r="F2214" i="2"/>
  <c r="F1468" i="2"/>
  <c r="F1506" i="2"/>
  <c r="F878" i="2"/>
  <c r="F1571" i="2"/>
  <c r="F918" i="2"/>
  <c r="F1451" i="2"/>
  <c r="F691" i="2"/>
  <c r="F761" i="2"/>
  <c r="F775" i="2"/>
  <c r="F1478" i="2"/>
  <c r="F1114" i="2"/>
  <c r="F912" i="2"/>
  <c r="F1009" i="2"/>
  <c r="F2032" i="2"/>
  <c r="F2189" i="2"/>
  <c r="F879" i="2"/>
  <c r="F911" i="2"/>
  <c r="F1694" i="2"/>
  <c r="F1144" i="2"/>
  <c r="F1554" i="2"/>
  <c r="F1562" i="2"/>
  <c r="F1886" i="2"/>
  <c r="F1493" i="2"/>
  <c r="F1713" i="2"/>
  <c r="F834" i="2"/>
  <c r="F1191" i="2"/>
  <c r="F984" i="2"/>
  <c r="F1292" i="2"/>
  <c r="F1153" i="2"/>
  <c r="F1670" i="2"/>
  <c r="F1357" i="2"/>
  <c r="F866" i="2"/>
  <c r="F1157" i="2"/>
  <c r="F1021" i="2"/>
  <c r="F2197" i="2"/>
  <c r="F887" i="2"/>
  <c r="F1725" i="2"/>
  <c r="F1850" i="2"/>
  <c r="F1726" i="2"/>
  <c r="F686" i="2"/>
  <c r="F758" i="2"/>
  <c r="F1425" i="2"/>
  <c r="F814" i="2"/>
  <c r="F701" i="2"/>
  <c r="F1260" i="2"/>
  <c r="F1048" i="2"/>
  <c r="F940" i="2"/>
  <c r="F1200" i="2"/>
  <c r="F823" i="2"/>
  <c r="F1797" i="2"/>
  <c r="F1627" i="2"/>
  <c r="F1846" i="2"/>
  <c r="F1247" i="2"/>
  <c r="F989" i="2"/>
  <c r="F1065" i="2"/>
  <c r="F1648" i="2"/>
  <c r="F2048" i="2"/>
  <c r="F1366" i="2"/>
  <c r="F1784" i="2"/>
  <c r="F1401" i="2"/>
  <c r="F1702" i="2"/>
  <c r="F1145" i="2"/>
  <c r="F1464" i="2"/>
  <c r="F1619" i="2"/>
  <c r="F1674" i="2"/>
  <c r="F1345" i="2"/>
  <c r="F1629" i="2"/>
  <c r="F1497" i="2"/>
  <c r="F1362" i="2"/>
  <c r="F2036" i="2"/>
  <c r="F1042" i="2"/>
  <c r="F1777" i="2"/>
  <c r="F846" i="2"/>
  <c r="F1056" i="2"/>
  <c r="F1458" i="2"/>
  <c r="F1889" i="2"/>
  <c r="F1481" i="2"/>
  <c r="F1380" i="2"/>
  <c r="F1677" i="2"/>
  <c r="F1748" i="2"/>
  <c r="F1837" i="2"/>
  <c r="F889" i="2"/>
  <c r="F1592" i="2"/>
  <c r="F2099" i="2"/>
  <c r="F916" i="2"/>
  <c r="F1029" i="2"/>
  <c r="F1330" i="2"/>
  <c r="F1980" i="2"/>
  <c r="F850" i="2"/>
  <c r="F1826" i="2"/>
  <c r="F1786" i="2"/>
  <c r="F1353" i="2"/>
  <c r="F694" i="2"/>
  <c r="F1845" i="2"/>
  <c r="F1306" i="2"/>
  <c r="F757" i="2"/>
  <c r="F894" i="2"/>
  <c r="F2192" i="2"/>
  <c r="F1666" i="2"/>
  <c r="F977" i="2"/>
  <c r="F1485" i="2"/>
  <c r="F1163" i="2"/>
  <c r="F1132" i="2"/>
  <c r="F901" i="2"/>
  <c r="F1873" i="2"/>
  <c r="F1682" i="2"/>
  <c r="F1038" i="2"/>
  <c r="F2092" i="2"/>
  <c r="F2040" i="2"/>
  <c r="F1524" i="2"/>
  <c r="F741" i="2"/>
  <c r="F1969" i="2"/>
  <c r="F1179" i="2"/>
  <c r="F1383" i="2"/>
  <c r="F1536" i="2"/>
  <c r="F1475" i="2"/>
  <c r="F2004" i="2"/>
  <c r="F1659" i="2"/>
  <c r="F1152" i="2"/>
  <c r="F710" i="2"/>
  <c r="F1092" i="2"/>
  <c r="F1482" i="2"/>
  <c r="F749" i="2"/>
  <c r="F1129" i="2"/>
  <c r="F1211" i="2"/>
  <c r="F716" i="2"/>
  <c r="F817" i="2"/>
  <c r="F1246" i="2"/>
  <c r="F892" i="2"/>
  <c r="F1892" i="2"/>
  <c r="F2148" i="2"/>
  <c r="F1701" i="2"/>
  <c r="F2153" i="2"/>
  <c r="F705" i="2"/>
  <c r="F754" i="2"/>
  <c r="F1707" i="2"/>
  <c r="F1393" i="2"/>
  <c r="F1780" i="2"/>
  <c r="F1834" i="2"/>
  <c r="F1413" i="2"/>
  <c r="F1443" i="2"/>
  <c r="F1594" i="2"/>
  <c r="F2187" i="2"/>
  <c r="F1349" i="2"/>
  <c r="F706" i="2"/>
  <c r="F1474" i="2"/>
  <c r="F1208" i="2"/>
  <c r="F1037" i="2"/>
  <c r="F1537" i="2"/>
  <c r="F933" i="2"/>
  <c r="F1473" i="2"/>
  <c r="F862" i="2"/>
  <c r="F1876" i="2"/>
  <c r="F1752" i="2"/>
  <c r="F935" i="2"/>
  <c r="F1001" i="2"/>
  <c r="F673" i="2"/>
  <c r="F695" i="2"/>
  <c r="F728" i="2"/>
  <c r="F1072" i="2"/>
  <c r="F1301" i="2"/>
  <c r="F1243" i="2"/>
  <c r="F1080" i="2"/>
  <c r="F1953" i="2"/>
  <c r="F2096" i="2"/>
  <c r="F1210" i="2"/>
  <c r="F1556" i="2"/>
  <c r="F825" i="2"/>
  <c r="F1024" i="2"/>
  <c r="F1346" i="2"/>
  <c r="F704" i="2"/>
  <c r="F1309" i="2"/>
  <c r="F1814" i="2"/>
  <c r="F737" i="2"/>
  <c r="F1538" i="2"/>
  <c r="F1007" i="2"/>
  <c r="F700" i="2"/>
  <c r="F868" i="2"/>
  <c r="F958" i="2"/>
  <c r="F1239" i="2"/>
  <c r="F2195" i="2"/>
  <c r="F847" i="2"/>
  <c r="F1632" i="2"/>
  <c r="F1213" i="2"/>
  <c r="F1881" i="2"/>
  <c r="F1105" i="2"/>
  <c r="F1815" i="2"/>
  <c r="F1535" i="2"/>
  <c r="F1900" i="2"/>
  <c r="F1240" i="2"/>
  <c r="F2120" i="2"/>
  <c r="F985" i="2"/>
  <c r="F1394" i="2"/>
  <c r="F1194" i="2"/>
  <c r="F739" i="2"/>
  <c r="F1585" i="2"/>
  <c r="F1402" i="2"/>
  <c r="F1308" i="2"/>
  <c r="F1416" i="2"/>
  <c r="F836" i="2"/>
  <c r="F811" i="2"/>
  <c r="F675" i="2"/>
  <c r="F771" i="2"/>
  <c r="F1237" i="2"/>
  <c r="F1790" i="2"/>
  <c r="F1528" i="2"/>
  <c r="F1050" i="2"/>
  <c r="F1133" i="2"/>
  <c r="F1054" i="2"/>
  <c r="F1805" i="2"/>
  <c r="F1462" i="2"/>
  <c r="F987" i="2"/>
  <c r="F1459" i="2"/>
  <c r="F1162" i="2"/>
  <c r="F1293" i="2"/>
  <c r="F708" i="2"/>
  <c r="F1431" i="2"/>
  <c r="F1064" i="2"/>
  <c r="F1135" i="2"/>
  <c r="F1708" i="2"/>
  <c r="F1724" i="2"/>
  <c r="F1649" i="2"/>
  <c r="F1143" i="2"/>
  <c r="F1720" i="2"/>
  <c r="F1316" i="2"/>
  <c r="F1074" i="2"/>
  <c r="F1384" i="2"/>
  <c r="F1279" i="2"/>
  <c r="F1574" i="2"/>
  <c r="F1304" i="2"/>
  <c r="F1480" i="2"/>
  <c r="F1121" i="2"/>
  <c r="F1825" i="2"/>
  <c r="F1272" i="2"/>
  <c r="F1812" i="2"/>
  <c r="F1040" i="2"/>
  <c r="F1112" i="2"/>
  <c r="F1650" i="2"/>
  <c r="F1553" i="2"/>
  <c r="F932" i="2"/>
  <c r="F1274" i="2"/>
  <c r="F1354" i="2"/>
  <c r="F1517" i="2"/>
  <c r="F1653" i="2"/>
  <c r="F1488" i="2"/>
  <c r="F1202" i="2"/>
  <c r="F1761" i="2"/>
  <c r="F944" i="2"/>
  <c r="F1893" i="2"/>
  <c r="F2000" i="2"/>
  <c r="F957" i="2"/>
  <c r="F1326" i="2"/>
  <c r="F981" i="2"/>
  <c r="F1017" i="2"/>
  <c r="F1342" i="2"/>
  <c r="F1589" i="2"/>
  <c r="F1685" i="2"/>
  <c r="F1262" i="2"/>
  <c r="F1921" i="2"/>
  <c r="F1376" i="2"/>
  <c r="F1331" i="2"/>
  <c r="F736" i="2"/>
  <c r="F1773" i="2"/>
  <c r="F1563" i="2"/>
  <c r="F1937" i="2"/>
  <c r="F1164" i="2"/>
  <c r="F2164" i="2"/>
  <c r="F1449" i="2"/>
  <c r="F967" i="2"/>
  <c r="F1471" i="2"/>
  <c r="F1737" i="2"/>
  <c r="F1831" i="2"/>
  <c r="F1626" i="2"/>
  <c r="F1314" i="2"/>
  <c r="F1540" i="2"/>
  <c r="AC1894" i="2" l="1"/>
  <c r="AB2085" i="2"/>
  <c r="AD1949" i="2"/>
  <c r="AC1917" i="2"/>
  <c r="AD1879" i="2"/>
  <c r="AC1949" i="2"/>
  <c r="AD2019" i="2"/>
  <c r="AC2019" i="2"/>
  <c r="AD1894" i="2"/>
  <c r="AD2071" i="2"/>
  <c r="AB1879" i="2"/>
  <c r="AD1917" i="2"/>
  <c r="AD1895" i="2"/>
  <c r="AB1895" i="2"/>
  <c r="AD2061" i="2"/>
  <c r="AC2010" i="2"/>
  <c r="AB2071" i="2"/>
  <c r="AC2158" i="2"/>
  <c r="AC2070" i="2"/>
  <c r="AB1909" i="2"/>
  <c r="AD2053" i="2"/>
  <c r="AD2117" i="2"/>
  <c r="AC2053" i="2"/>
  <c r="AC2117" i="2"/>
  <c r="AB1958" i="2"/>
  <c r="AB2095" i="2"/>
  <c r="AD2095" i="2"/>
  <c r="AD2077" i="2"/>
  <c r="AB2077" i="2"/>
  <c r="AD1909" i="2"/>
  <c r="AC2061" i="2"/>
  <c r="AD2051" i="2"/>
  <c r="AC2111" i="2"/>
  <c r="AC2163" i="2"/>
  <c r="AC2051" i="2"/>
  <c r="AB2111" i="2"/>
  <c r="AB2163" i="2"/>
  <c r="AD2085" i="2"/>
  <c r="AB1930" i="2"/>
  <c r="AC1958" i="2"/>
  <c r="AD1930" i="2"/>
  <c r="AB2091" i="2"/>
  <c r="AC1943" i="2"/>
  <c r="AD2158" i="2"/>
  <c r="AC1961" i="2"/>
  <c r="AD1931" i="2"/>
  <c r="AD2070" i="2"/>
  <c r="AB2010" i="2"/>
  <c r="AC1931" i="2"/>
  <c r="AB1943" i="2"/>
  <c r="AB1971" i="2"/>
  <c r="AB2151" i="2"/>
  <c r="AD2151" i="2"/>
  <c r="AD1971" i="2"/>
  <c r="AB1961" i="2"/>
  <c r="AD2139" i="2"/>
  <c r="AC2139" i="2"/>
  <c r="AC2091" i="2"/>
  <c r="AC2087" i="2"/>
  <c r="AB2087" i="2"/>
  <c r="AB1945" i="2"/>
  <c r="AD1945" i="2"/>
  <c r="AB2065" i="2"/>
  <c r="AD2065" i="2"/>
  <c r="AB1471" i="2"/>
  <c r="AC1471" i="2"/>
  <c r="AD1471" i="2"/>
  <c r="AB736" i="2"/>
  <c r="AC736" i="2"/>
  <c r="AD736" i="2"/>
  <c r="AD1017" i="2"/>
  <c r="AB1017" i="2"/>
  <c r="AC1017" i="2"/>
  <c r="AB1202" i="2"/>
  <c r="AC1202" i="2"/>
  <c r="AD1202" i="2"/>
  <c r="AB1650" i="2"/>
  <c r="AC1650" i="2"/>
  <c r="AD1650" i="2"/>
  <c r="AB1304" i="2"/>
  <c r="AD1304" i="2"/>
  <c r="AC1304" i="2"/>
  <c r="AB1649" i="2"/>
  <c r="AC1649" i="2"/>
  <c r="AD1649" i="2"/>
  <c r="AB1162" i="2"/>
  <c r="AC1162" i="2"/>
  <c r="AD1162" i="2"/>
  <c r="AC1528" i="2"/>
  <c r="AD1528" i="2"/>
  <c r="AB1528" i="2"/>
  <c r="AC1308" i="2"/>
  <c r="AD1308" i="2"/>
  <c r="AB1308" i="2"/>
  <c r="AB1240" i="2"/>
  <c r="AC1240" i="2"/>
  <c r="AD1240" i="2"/>
  <c r="AB847" i="2"/>
  <c r="AC847" i="2"/>
  <c r="AD847" i="2"/>
  <c r="AB737" i="2"/>
  <c r="AC737" i="2"/>
  <c r="AD737" i="2"/>
  <c r="AB1210" i="2"/>
  <c r="AC1210" i="2"/>
  <c r="AD1210" i="2"/>
  <c r="AB695" i="2"/>
  <c r="AC695" i="2"/>
  <c r="AD695" i="2"/>
  <c r="AB933" i="2"/>
  <c r="AC933" i="2"/>
  <c r="AD933" i="2"/>
  <c r="AB1594" i="2"/>
  <c r="AC1594" i="2"/>
  <c r="AD1594" i="2"/>
  <c r="AB705" i="2"/>
  <c r="AC705" i="2"/>
  <c r="AD705" i="2"/>
  <c r="AB716" i="2"/>
  <c r="AC716" i="2"/>
  <c r="AD716" i="2"/>
  <c r="AB1659" i="2"/>
  <c r="AC1659" i="2"/>
  <c r="AD1659" i="2"/>
  <c r="AB1524" i="2"/>
  <c r="AC1524" i="2"/>
  <c r="AD1524" i="2"/>
  <c r="AB1163" i="2"/>
  <c r="AC1163" i="2"/>
  <c r="AD1163" i="2"/>
  <c r="AB1845" i="2"/>
  <c r="AC1845" i="2"/>
  <c r="AD1845" i="2"/>
  <c r="AB1029" i="2"/>
  <c r="AC1029" i="2"/>
  <c r="AD1029" i="2"/>
  <c r="AB1380" i="2"/>
  <c r="AC1380" i="2"/>
  <c r="AD1380" i="2"/>
  <c r="AB2036" i="2"/>
  <c r="AC2036" i="2"/>
  <c r="AD2036" i="2"/>
  <c r="AD1145" i="2"/>
  <c r="AB1145" i="2"/>
  <c r="AC1145" i="2"/>
  <c r="AB989" i="2"/>
  <c r="AC989" i="2"/>
  <c r="AD989" i="2"/>
  <c r="AB1048" i="2"/>
  <c r="AC1048" i="2"/>
  <c r="AD1048" i="2"/>
  <c r="AB1850" i="2"/>
  <c r="AC1850" i="2"/>
  <c r="AD1850" i="2"/>
  <c r="AB1670" i="2"/>
  <c r="AC1670" i="2"/>
  <c r="AD1670" i="2"/>
  <c r="AB1886" i="2"/>
  <c r="AC1886" i="2"/>
  <c r="AD1886" i="2"/>
  <c r="AB2032" i="2"/>
  <c r="AC2032" i="2"/>
  <c r="AD2032" i="2"/>
  <c r="AB1451" i="2"/>
  <c r="AC1451" i="2"/>
  <c r="AD1451" i="2"/>
  <c r="AB679" i="2"/>
  <c r="AC679" i="2"/>
  <c r="AD679" i="2"/>
  <c r="AB1532" i="2"/>
  <c r="AC1532" i="2"/>
  <c r="AD1532" i="2"/>
  <c r="AB963" i="2"/>
  <c r="AC963" i="2"/>
  <c r="AD963" i="2"/>
  <c r="AB1816" i="2"/>
  <c r="AC1816" i="2"/>
  <c r="AD1816" i="2"/>
  <c r="AB1178" i="2"/>
  <c r="AC1178" i="2"/>
  <c r="AD1178" i="2"/>
  <c r="AB2152" i="2"/>
  <c r="AC2152" i="2"/>
  <c r="AD2152" i="2"/>
  <c r="AB1843" i="2"/>
  <c r="AC1843" i="2"/>
  <c r="AD1843" i="2"/>
  <c r="AB809" i="2"/>
  <c r="AC809" i="2"/>
  <c r="AD809" i="2"/>
  <c r="AB1023" i="2"/>
  <c r="AC1023" i="2"/>
  <c r="AD1023" i="2"/>
  <c r="AB990" i="2"/>
  <c r="AC990" i="2"/>
  <c r="AD990" i="2"/>
  <c r="AD1313" i="2"/>
  <c r="AB1313" i="2"/>
  <c r="AC1313" i="2"/>
  <c r="AB1754" i="2"/>
  <c r="AC1754" i="2"/>
  <c r="AD1754" i="2"/>
  <c r="AB1856" i="2"/>
  <c r="AC1856" i="2"/>
  <c r="AD1856" i="2"/>
  <c r="AB910" i="2"/>
  <c r="AD910" i="2"/>
  <c r="AC910" i="2"/>
  <c r="AB1778" i="2"/>
  <c r="AC1778" i="2"/>
  <c r="AD1778" i="2"/>
  <c r="AB1782" i="2"/>
  <c r="AC1782" i="2"/>
  <c r="AD1782" i="2"/>
  <c r="AB923" i="2"/>
  <c r="AC923" i="2"/>
  <c r="AD923" i="2"/>
  <c r="AD1321" i="2"/>
  <c r="AB1321" i="2"/>
  <c r="AC1321" i="2"/>
  <c r="AB1880" i="2"/>
  <c r="AC1880" i="2"/>
  <c r="AD1880" i="2"/>
  <c r="AC1283" i="2"/>
  <c r="AD1283" i="2"/>
  <c r="AB1283" i="2"/>
  <c r="AB1234" i="2"/>
  <c r="AC1234" i="2"/>
  <c r="AD1234" i="2"/>
  <c r="AB697" i="2"/>
  <c r="AC697" i="2"/>
  <c r="AD697" i="2"/>
  <c r="AB1545" i="2"/>
  <c r="AD1545" i="2"/>
  <c r="AC1545" i="2"/>
  <c r="AD1378" i="2"/>
  <c r="AB1378" i="2"/>
  <c r="AC1378" i="2"/>
  <c r="AC1711" i="2"/>
  <c r="AD1711" i="2"/>
  <c r="AB1711" i="2"/>
  <c r="AB1463" i="2"/>
  <c r="AC1463" i="2"/>
  <c r="AD1463" i="2"/>
  <c r="AB1518" i="2"/>
  <c r="AC1518" i="2"/>
  <c r="AD1518" i="2"/>
  <c r="AC1767" i="2"/>
  <c r="AD1767" i="2"/>
  <c r="AB1767" i="2"/>
  <c r="AD1884" i="2"/>
  <c r="AB1884" i="2"/>
  <c r="AC1884" i="2"/>
  <c r="AB880" i="2"/>
  <c r="AC880" i="2"/>
  <c r="AD880" i="2"/>
  <c r="AB1125" i="2"/>
  <c r="AC1125" i="2"/>
  <c r="AD1125" i="2"/>
  <c r="AB870" i="2"/>
  <c r="AC870" i="2"/>
  <c r="AD870" i="2"/>
  <c r="AB1794" i="2"/>
  <c r="AC1794" i="2"/>
  <c r="AD1794" i="2"/>
  <c r="AB919" i="2"/>
  <c r="AC919" i="2"/>
  <c r="AD919" i="2"/>
  <c r="AB1003" i="2"/>
  <c r="AC1003" i="2"/>
  <c r="AD1003" i="2"/>
  <c r="AB2171" i="2"/>
  <c r="AC2171" i="2"/>
  <c r="AD2171" i="2"/>
  <c r="AB1956" i="2"/>
  <c r="AC1956" i="2"/>
  <c r="AD1956" i="2"/>
  <c r="AC821" i="2"/>
  <c r="AD821" i="2"/>
  <c r="AB821" i="2"/>
  <c r="AB1320" i="2"/>
  <c r="AD1320" i="2"/>
  <c r="AC1320" i="2"/>
  <c r="AB1693" i="2"/>
  <c r="AC1693" i="2"/>
  <c r="AD1693" i="2"/>
  <c r="AD1421" i="2"/>
  <c r="AC1421" i="2"/>
  <c r="AB1421" i="2"/>
  <c r="AB930" i="2"/>
  <c r="AC930" i="2"/>
  <c r="AD930" i="2"/>
  <c r="AB1168" i="2"/>
  <c r="AC1168" i="2"/>
  <c r="AD1168" i="2"/>
  <c r="AB1526" i="2"/>
  <c r="AC1526" i="2"/>
  <c r="AD1526" i="2"/>
  <c r="AB1069" i="2"/>
  <c r="AC1069" i="2"/>
  <c r="AD1069" i="2"/>
  <c r="AB735" i="2"/>
  <c r="AC735" i="2"/>
  <c r="AD735" i="2"/>
  <c r="AC813" i="2"/>
  <c r="AD813" i="2"/>
  <c r="AB813" i="2"/>
  <c r="AB732" i="2"/>
  <c r="AC732" i="2"/>
  <c r="AD732" i="2"/>
  <c r="AB2008" i="2"/>
  <c r="AC2008" i="2"/>
  <c r="AD2008" i="2"/>
  <c r="AB852" i="2"/>
  <c r="AC852" i="2"/>
  <c r="AD852" i="2"/>
  <c r="AB875" i="2"/>
  <c r="AC875" i="2"/>
  <c r="AD875" i="2"/>
  <c r="AB1090" i="2"/>
  <c r="AC1090" i="2"/>
  <c r="AD1090" i="2"/>
  <c r="AC1251" i="2"/>
  <c r="AD1251" i="2"/>
  <c r="AB1251" i="2"/>
  <c r="AB1739" i="2"/>
  <c r="AC1739" i="2"/>
  <c r="AD1739" i="2"/>
  <c r="AB1433" i="2"/>
  <c r="AC1433" i="2"/>
  <c r="AD1433" i="2"/>
  <c r="AD1177" i="2"/>
  <c r="AB1177" i="2"/>
  <c r="AC1177" i="2"/>
  <c r="AC1275" i="2"/>
  <c r="AD1275" i="2"/>
  <c r="AB1275" i="2"/>
  <c r="AB886" i="2"/>
  <c r="AC886" i="2"/>
  <c r="AD886" i="2"/>
  <c r="AB1774" i="2"/>
  <c r="AC1774" i="2"/>
  <c r="AD1774" i="2"/>
  <c r="AB1747" i="2"/>
  <c r="AC1747" i="2"/>
  <c r="AD1747" i="2"/>
  <c r="AB874" i="2"/>
  <c r="AC874" i="2"/>
  <c r="AD874" i="2"/>
  <c r="AB1527" i="2"/>
  <c r="AC1527" i="2"/>
  <c r="AD1527" i="2"/>
  <c r="AD1620" i="2"/>
  <c r="AC1620" i="2"/>
  <c r="AB1620" i="2"/>
  <c r="AB1561" i="2"/>
  <c r="AC1561" i="2"/>
  <c r="AD1561" i="2"/>
  <c r="AB1118" i="2"/>
  <c r="AC1118" i="2"/>
  <c r="AD1118" i="2"/>
  <c r="AB1296" i="2"/>
  <c r="AD1296" i="2"/>
  <c r="AC1296" i="2"/>
  <c r="AB1101" i="2"/>
  <c r="AC1101" i="2"/>
  <c r="AD1101" i="2"/>
  <c r="AB1149" i="2"/>
  <c r="AC1149" i="2"/>
  <c r="AD1149" i="2"/>
  <c r="AB959" i="2"/>
  <c r="AC959" i="2"/>
  <c r="AD959" i="2"/>
  <c r="AC1615" i="2"/>
  <c r="AD1615" i="2"/>
  <c r="AB1615" i="2"/>
  <c r="AB2198" i="2"/>
  <c r="AD2198" i="2"/>
  <c r="AC2198" i="2"/>
  <c r="AB1912" i="2"/>
  <c r="AC1912" i="2"/>
  <c r="AD1912" i="2"/>
  <c r="AB986" i="2"/>
  <c r="AC986" i="2"/>
  <c r="AD986" i="2"/>
  <c r="AB1877" i="2"/>
  <c r="AC1877" i="2"/>
  <c r="AD1877" i="2"/>
  <c r="AB2084" i="2"/>
  <c r="AC2084" i="2"/>
  <c r="AD2084" i="2"/>
  <c r="AC1252" i="2"/>
  <c r="AD1252" i="2"/>
  <c r="AB1252" i="2"/>
  <c r="AC734" i="2"/>
  <c r="AD734" i="2"/>
  <c r="AB734" i="2"/>
  <c r="AB1617" i="2"/>
  <c r="AC1617" i="2"/>
  <c r="AD1617" i="2"/>
  <c r="AB1762" i="2"/>
  <c r="AC1762" i="2"/>
  <c r="AD1762" i="2"/>
  <c r="AC1671" i="2"/>
  <c r="AD1671" i="2"/>
  <c r="AB1671" i="2"/>
  <c r="AD1828" i="2"/>
  <c r="AB1828" i="2"/>
  <c r="AC1828" i="2"/>
  <c r="AB2221" i="2"/>
  <c r="AC2221" i="2"/>
  <c r="AD2221" i="2"/>
  <c r="AB1785" i="2"/>
  <c r="AC1785" i="2"/>
  <c r="AD1785" i="2"/>
  <c r="AC1332" i="2"/>
  <c r="AD1332" i="2"/>
  <c r="AB1332" i="2"/>
  <c r="AC1180" i="2"/>
  <c r="AD1180" i="2"/>
  <c r="AB1180" i="2"/>
  <c r="AB760" i="2"/>
  <c r="AC760" i="2"/>
  <c r="AD760" i="2"/>
  <c r="AB920" i="2"/>
  <c r="AC920" i="2"/>
  <c r="AD920" i="2"/>
  <c r="AB992" i="2"/>
  <c r="AC992" i="2"/>
  <c r="AD992" i="2"/>
  <c r="AB1127" i="2"/>
  <c r="AC1127" i="2"/>
  <c r="AD1127" i="2"/>
  <c r="AB1253" i="2"/>
  <c r="AC1253" i="2"/>
  <c r="AD1253" i="2"/>
  <c r="AB1598" i="2"/>
  <c r="AC1598" i="2"/>
  <c r="AD1598" i="2"/>
  <c r="AB1861" i="2"/>
  <c r="AC1861" i="2"/>
  <c r="AD1861" i="2"/>
  <c r="AB1608" i="2"/>
  <c r="AC1608" i="2"/>
  <c r="AD1608" i="2"/>
  <c r="AB1404" i="2"/>
  <c r="AC1404" i="2"/>
  <c r="AD1404" i="2"/>
  <c r="AB1491" i="2"/>
  <c r="AC1491" i="2"/>
  <c r="AD1491" i="2"/>
  <c r="AB867" i="2"/>
  <c r="AC867" i="2"/>
  <c r="AD867" i="2"/>
  <c r="AC1400" i="2"/>
  <c r="AD1400" i="2"/>
  <c r="AB1400" i="2"/>
  <c r="AD1740" i="2"/>
  <c r="AB1740" i="2"/>
  <c r="AC1740" i="2"/>
  <c r="AB703" i="2"/>
  <c r="AC703" i="2"/>
  <c r="AD703" i="2"/>
  <c r="AB2072" i="2"/>
  <c r="AC2072" i="2"/>
  <c r="AD2072" i="2"/>
  <c r="AB1147" i="2"/>
  <c r="AC1147" i="2"/>
  <c r="AD1147" i="2"/>
  <c r="AB743" i="2"/>
  <c r="AC743" i="2"/>
  <c r="AD743" i="2"/>
  <c r="AB1175" i="2"/>
  <c r="AC1175" i="2"/>
  <c r="AD1175" i="2"/>
  <c r="AB1270" i="2"/>
  <c r="AC1270" i="2"/>
  <c r="AD1270" i="2"/>
  <c r="AC678" i="2"/>
  <c r="AD678" i="2"/>
  <c r="AB678" i="2"/>
  <c r="AD787" i="2"/>
  <c r="AB787" i="2"/>
  <c r="AC787" i="2"/>
  <c r="AB864" i="2"/>
  <c r="AC864" i="2"/>
  <c r="AD864" i="2"/>
  <c r="AB1827" i="2"/>
  <c r="AC1827" i="2"/>
  <c r="AD1827" i="2"/>
  <c r="AB756" i="2"/>
  <c r="AC756" i="2"/>
  <c r="AD756" i="2"/>
  <c r="AC996" i="2"/>
  <c r="AD996" i="2"/>
  <c r="AB996" i="2"/>
  <c r="AC2202" i="2"/>
  <c r="AD2202" i="2"/>
  <c r="AB2202" i="2"/>
  <c r="AC1631" i="2"/>
  <c r="AD1631" i="2"/>
  <c r="AB1631" i="2"/>
  <c r="AB1403" i="2"/>
  <c r="AC1403" i="2"/>
  <c r="AD1403" i="2"/>
  <c r="AB1741" i="2"/>
  <c r="AC1741" i="2"/>
  <c r="AD1741" i="2"/>
  <c r="AB1570" i="2"/>
  <c r="AC1570" i="2"/>
  <c r="AD1570" i="2"/>
  <c r="AB1614" i="2"/>
  <c r="AC1614" i="2"/>
  <c r="AD1614" i="2"/>
  <c r="AC1647" i="2"/>
  <c r="AD1647" i="2"/>
  <c r="AB1647" i="2"/>
  <c r="AB858" i="2"/>
  <c r="AC858" i="2"/>
  <c r="AD858" i="2"/>
  <c r="AC1759" i="2"/>
  <c r="AD1759" i="2"/>
  <c r="AB1759" i="2"/>
  <c r="AD803" i="2"/>
  <c r="AB803" i="2"/>
  <c r="AC803" i="2"/>
  <c r="AB712" i="2"/>
  <c r="AC712" i="2"/>
  <c r="AD712" i="2"/>
  <c r="AD1209" i="2"/>
  <c r="AB1209" i="2"/>
  <c r="AC1209" i="2"/>
  <c r="AD1113" i="2"/>
  <c r="AB1113" i="2"/>
  <c r="AC1113" i="2"/>
  <c r="AB751" i="2"/>
  <c r="AC751" i="2"/>
  <c r="AD751" i="2"/>
  <c r="AB1683" i="2"/>
  <c r="AC1683" i="2"/>
  <c r="AD1683" i="2"/>
  <c r="AD945" i="2"/>
  <c r="AB945" i="2"/>
  <c r="AC945" i="2"/>
  <c r="AB1672" i="2"/>
  <c r="AC1672" i="2"/>
  <c r="AD1672" i="2"/>
  <c r="AB1039" i="2"/>
  <c r="AC1039" i="2"/>
  <c r="AD1039" i="2"/>
  <c r="AD1852" i="2"/>
  <c r="AB1852" i="2"/>
  <c r="AC1852" i="2"/>
  <c r="AD699" i="2"/>
  <c r="AB699" i="2"/>
  <c r="AC699" i="2"/>
  <c r="AC726" i="2"/>
  <c r="AD726" i="2"/>
  <c r="AB726" i="2"/>
  <c r="AB681" i="2"/>
  <c r="AD681" i="2"/>
  <c r="AC681" i="2"/>
  <c r="AC742" i="2"/>
  <c r="AD742" i="2"/>
  <c r="AB742" i="2"/>
  <c r="AB1016" i="2"/>
  <c r="AC1016" i="2"/>
  <c r="AD1016" i="2"/>
  <c r="AC2186" i="2"/>
  <c r="AD2186" i="2"/>
  <c r="AB2186" i="2"/>
  <c r="AD2207" i="2"/>
  <c r="AB2207" i="2"/>
  <c r="AC2207" i="2"/>
  <c r="AB1875" i="2"/>
  <c r="AC1875" i="2"/>
  <c r="AD1875" i="2"/>
  <c r="AB967" i="2"/>
  <c r="AC967" i="2"/>
  <c r="AD967" i="2"/>
  <c r="AB981" i="2"/>
  <c r="AC981" i="2"/>
  <c r="AD981" i="2"/>
  <c r="AC1488" i="2"/>
  <c r="AD1488" i="2"/>
  <c r="AB1488" i="2"/>
  <c r="AB1112" i="2"/>
  <c r="AC1112" i="2"/>
  <c r="AD1112" i="2"/>
  <c r="AB1574" i="2"/>
  <c r="AC1574" i="2"/>
  <c r="AD1574" i="2"/>
  <c r="AD1724" i="2"/>
  <c r="AB1724" i="2"/>
  <c r="AC1724" i="2"/>
  <c r="AB1459" i="2"/>
  <c r="AC1459" i="2"/>
  <c r="AD1459" i="2"/>
  <c r="AB1790" i="2"/>
  <c r="AC1790" i="2"/>
  <c r="AD1790" i="2"/>
  <c r="AD1402" i="2"/>
  <c r="AB1402" i="2"/>
  <c r="AC1402" i="2"/>
  <c r="AD1900" i="2"/>
  <c r="AB1900" i="2"/>
  <c r="AC1900" i="2"/>
  <c r="AB2195" i="2"/>
  <c r="AC2195" i="2"/>
  <c r="AD2195" i="2"/>
  <c r="AB1814" i="2"/>
  <c r="AC1814" i="2"/>
  <c r="AD1814" i="2"/>
  <c r="AB2096" i="2"/>
  <c r="AC2096" i="2"/>
  <c r="AD2096" i="2"/>
  <c r="AB673" i="2"/>
  <c r="AD673" i="2"/>
  <c r="AC673" i="2"/>
  <c r="AB1537" i="2"/>
  <c r="AC1537" i="2"/>
  <c r="AD1537" i="2"/>
  <c r="AB1443" i="2"/>
  <c r="AC1443" i="2"/>
  <c r="AD1443" i="2"/>
  <c r="AC2153" i="2"/>
  <c r="AD2153" i="2"/>
  <c r="AB2153" i="2"/>
  <c r="AB1211" i="2"/>
  <c r="AC1211" i="2"/>
  <c r="AD1211" i="2"/>
  <c r="AB2004" i="2"/>
  <c r="AC2004" i="2"/>
  <c r="AD2004" i="2"/>
  <c r="AB2040" i="2"/>
  <c r="AC2040" i="2"/>
  <c r="AD2040" i="2"/>
  <c r="AD1485" i="2"/>
  <c r="AC1485" i="2"/>
  <c r="AB1485" i="2"/>
  <c r="AC694" i="2"/>
  <c r="AD694" i="2"/>
  <c r="AB694" i="2"/>
  <c r="AC916" i="2"/>
  <c r="AD916" i="2"/>
  <c r="AB916" i="2"/>
  <c r="AB1481" i="2"/>
  <c r="AC1481" i="2"/>
  <c r="AD1481" i="2"/>
  <c r="AB1362" i="2"/>
  <c r="AC1362" i="2"/>
  <c r="AD1362" i="2"/>
  <c r="AB1702" i="2"/>
  <c r="AC1702" i="2"/>
  <c r="AD1702" i="2"/>
  <c r="AB1247" i="2"/>
  <c r="AC1247" i="2"/>
  <c r="AD1247" i="2"/>
  <c r="AC1260" i="2"/>
  <c r="AD1260" i="2"/>
  <c r="AB1260" i="2"/>
  <c r="AB1725" i="2"/>
  <c r="AC1725" i="2"/>
  <c r="AD1725" i="2"/>
  <c r="AD1153" i="2"/>
  <c r="AC1153" i="2"/>
  <c r="AB1153" i="2"/>
  <c r="AB1562" i="2"/>
  <c r="AC1562" i="2"/>
  <c r="AD1562" i="2"/>
  <c r="AD1009" i="2"/>
  <c r="AB1009" i="2"/>
  <c r="AC1009" i="2"/>
  <c r="AB918" i="2"/>
  <c r="AC918" i="2"/>
  <c r="AD918" i="2"/>
  <c r="AD1370" i="2"/>
  <c r="AB1370" i="2"/>
  <c r="AC1370" i="2"/>
  <c r="AC1751" i="2"/>
  <c r="AD1751" i="2"/>
  <c r="AB1751" i="2"/>
  <c r="AB1014" i="2"/>
  <c r="AD1014" i="2"/>
  <c r="AC1014" i="2"/>
  <c r="AB1123" i="2"/>
  <c r="AC1123" i="2"/>
  <c r="AD1123" i="2"/>
  <c r="AD1580" i="2"/>
  <c r="AB1580" i="2"/>
  <c r="AC1580" i="2"/>
  <c r="AD1788" i="2"/>
  <c r="AB1788" i="2"/>
  <c r="AC1788" i="2"/>
  <c r="AD851" i="2"/>
  <c r="AB851" i="2"/>
  <c r="AC851" i="2"/>
  <c r="AB826" i="2"/>
  <c r="AD826" i="2"/>
  <c r="AC826" i="2"/>
  <c r="AB784" i="2"/>
  <c r="AC784" i="2"/>
  <c r="AD784" i="2"/>
  <c r="AB2020" i="2"/>
  <c r="AC2020" i="2"/>
  <c r="AD2020" i="2"/>
  <c r="AB1166" i="2"/>
  <c r="AC1166" i="2"/>
  <c r="AD1166" i="2"/>
  <c r="AB976" i="2"/>
  <c r="AC976" i="2"/>
  <c r="AD976" i="2"/>
  <c r="AD937" i="2"/>
  <c r="AB937" i="2"/>
  <c r="AC937" i="2"/>
  <c r="AB1231" i="2"/>
  <c r="AC1231" i="2"/>
  <c r="AD1231" i="2"/>
  <c r="AB1109" i="2"/>
  <c r="AC1109" i="2"/>
  <c r="AD1109" i="2"/>
  <c r="AB1635" i="2"/>
  <c r="AC1635" i="2"/>
  <c r="AD1635" i="2"/>
  <c r="AB2224" i="2"/>
  <c r="AC2224" i="2"/>
  <c r="AD2224" i="2"/>
  <c r="AB1419" i="2"/>
  <c r="AC1419" i="2"/>
  <c r="AD1419" i="2"/>
  <c r="AC677" i="2"/>
  <c r="AD677" i="2"/>
  <c r="AB677" i="2"/>
  <c r="AC988" i="2"/>
  <c r="AD988" i="2"/>
  <c r="AB988" i="2"/>
  <c r="AB877" i="2"/>
  <c r="AC877" i="2"/>
  <c r="AD877" i="2"/>
  <c r="AB1476" i="2"/>
  <c r="AC1476" i="2"/>
  <c r="AD1476" i="2"/>
  <c r="AB1467" i="2"/>
  <c r="AC1467" i="2"/>
  <c r="AD1467" i="2"/>
  <c r="AB1055" i="2"/>
  <c r="AC1055" i="2"/>
  <c r="AD1055" i="2"/>
  <c r="AB1136" i="2"/>
  <c r="AC1136" i="2"/>
  <c r="AD1136" i="2"/>
  <c r="AB1872" i="2"/>
  <c r="AC1872" i="2"/>
  <c r="AD1872" i="2"/>
  <c r="AB1317" i="2"/>
  <c r="AC1317" i="2"/>
  <c r="AD1317" i="2"/>
  <c r="AB1840" i="2"/>
  <c r="AC1840" i="2"/>
  <c r="AD1840" i="2"/>
  <c r="AB1704" i="2"/>
  <c r="AC1704" i="2"/>
  <c r="AD1704" i="2"/>
  <c r="AB2160" i="2"/>
  <c r="AC2160" i="2"/>
  <c r="AD2160" i="2"/>
  <c r="AC1575" i="2"/>
  <c r="AD1575" i="2"/>
  <c r="AB1575" i="2"/>
  <c r="AB1810" i="2"/>
  <c r="AC1810" i="2"/>
  <c r="AD1810" i="2"/>
  <c r="AB1519" i="2"/>
  <c r="AC1519" i="2"/>
  <c r="AD1519" i="2"/>
  <c r="AB1832" i="2"/>
  <c r="AC1832" i="2"/>
  <c r="AD1832" i="2"/>
  <c r="AB808" i="2"/>
  <c r="AC808" i="2"/>
  <c r="AD808" i="2"/>
  <c r="AB2180" i="2"/>
  <c r="AC2180" i="2"/>
  <c r="AD2180" i="2"/>
  <c r="AB1696" i="2"/>
  <c r="AC1696" i="2"/>
  <c r="AD1696" i="2"/>
  <c r="AC2201" i="2"/>
  <c r="AD2201" i="2"/>
  <c r="AB2201" i="2"/>
  <c r="AB1753" i="2"/>
  <c r="AC1753" i="2"/>
  <c r="AD1753" i="2"/>
  <c r="AD1588" i="2"/>
  <c r="AC1588" i="2"/>
  <c r="AB1588" i="2"/>
  <c r="AB1261" i="2"/>
  <c r="AC1261" i="2"/>
  <c r="AD1261" i="2"/>
  <c r="AB2222" i="2"/>
  <c r="AD2222" i="2"/>
  <c r="AC2222" i="2"/>
  <c r="AB1646" i="2"/>
  <c r="AC1646" i="2"/>
  <c r="AD1646" i="2"/>
  <c r="AB1795" i="2"/>
  <c r="AC1795" i="2"/>
  <c r="AD1795" i="2"/>
  <c r="AB1830" i="2"/>
  <c r="AC1830" i="2"/>
  <c r="AD1830" i="2"/>
  <c r="AC830" i="2"/>
  <c r="AD830" i="2"/>
  <c r="AB830" i="2"/>
  <c r="AD1426" i="2"/>
  <c r="AB1426" i="2"/>
  <c r="AC1426" i="2"/>
  <c r="AB778" i="2"/>
  <c r="AD778" i="2"/>
  <c r="AC778" i="2"/>
  <c r="AB1729" i="2"/>
  <c r="AC1729" i="2"/>
  <c r="AD1729" i="2"/>
  <c r="AC1268" i="2"/>
  <c r="AD1268" i="2"/>
  <c r="AB1268" i="2"/>
  <c r="AD929" i="2"/>
  <c r="AB929" i="2"/>
  <c r="AC929" i="2"/>
  <c r="AB931" i="2"/>
  <c r="AC931" i="2"/>
  <c r="AD931" i="2"/>
  <c r="AC2090" i="2"/>
  <c r="AD2090" i="2"/>
  <c r="AB2090" i="2"/>
  <c r="AB926" i="2"/>
  <c r="AC926" i="2"/>
  <c r="AD926" i="2"/>
  <c r="AB831" i="2"/>
  <c r="AC831" i="2"/>
  <c r="AD831" i="2"/>
  <c r="AC1368" i="2"/>
  <c r="AD1368" i="2"/>
  <c r="AB1368" i="2"/>
  <c r="AB748" i="2"/>
  <c r="AC748" i="2"/>
  <c r="AD748" i="2"/>
  <c r="AB1035" i="2"/>
  <c r="AC1035" i="2"/>
  <c r="AD1035" i="2"/>
  <c r="AB893" i="2"/>
  <c r="AC893" i="2"/>
  <c r="AD893" i="2"/>
  <c r="AC980" i="2"/>
  <c r="AD980" i="2"/>
  <c r="AB980" i="2"/>
  <c r="AC1236" i="2"/>
  <c r="AD1236" i="2"/>
  <c r="AB1236" i="2"/>
  <c r="AC2073" i="2"/>
  <c r="AD2073" i="2"/>
  <c r="AB2073" i="2"/>
  <c r="AB856" i="2"/>
  <c r="AC856" i="2"/>
  <c r="AD856" i="2"/>
  <c r="AB1027" i="2"/>
  <c r="AC1027" i="2"/>
  <c r="AD1027" i="2"/>
  <c r="AB682" i="2"/>
  <c r="AD682" i="2"/>
  <c r="AC682" i="2"/>
  <c r="AC1679" i="2"/>
  <c r="AD1679" i="2"/>
  <c r="AB1679" i="2"/>
  <c r="AB1566" i="2"/>
  <c r="AC1566" i="2"/>
  <c r="AD1566" i="2"/>
  <c r="AC1791" i="2"/>
  <c r="AD1791" i="2"/>
  <c r="AB1791" i="2"/>
  <c r="AB1367" i="2"/>
  <c r="AC1367" i="2"/>
  <c r="AD1367" i="2"/>
  <c r="AB888" i="2"/>
  <c r="AC888" i="2"/>
  <c r="AD888" i="2"/>
  <c r="AB1749" i="2"/>
  <c r="AC1749" i="2"/>
  <c r="AD1749" i="2"/>
  <c r="AC1847" i="2"/>
  <c r="AD1847" i="2"/>
  <c r="AB1847" i="2"/>
  <c r="AB1263" i="2"/>
  <c r="AC1263" i="2"/>
  <c r="AD1263" i="2"/>
  <c r="AB885" i="2"/>
  <c r="AC885" i="2"/>
  <c r="AD885" i="2"/>
  <c r="AB982" i="2"/>
  <c r="AD982" i="2"/>
  <c r="AC982" i="2"/>
  <c r="AC1432" i="2"/>
  <c r="AD1432" i="2"/>
  <c r="AB1432" i="2"/>
  <c r="AB1430" i="2"/>
  <c r="AC1430" i="2"/>
  <c r="AD1430" i="2"/>
  <c r="AB816" i="2"/>
  <c r="AC816" i="2"/>
  <c r="AD816" i="2"/>
  <c r="AD1684" i="2"/>
  <c r="AC1684" i="2"/>
  <c r="AB1684" i="2"/>
  <c r="AD953" i="2"/>
  <c r="AC953" i="2"/>
  <c r="AB953" i="2"/>
  <c r="AB1547" i="2"/>
  <c r="AC1547" i="2"/>
  <c r="AD1547" i="2"/>
  <c r="AC1036" i="2"/>
  <c r="AD1036" i="2"/>
  <c r="AB1036" i="2"/>
  <c r="AD1437" i="2"/>
  <c r="AC1437" i="2"/>
  <c r="AB1437" i="2"/>
  <c r="AB1495" i="2"/>
  <c r="AC1495" i="2"/>
  <c r="AD1495" i="2"/>
  <c r="AB1295" i="2"/>
  <c r="AC1295" i="2"/>
  <c r="AD1295" i="2"/>
  <c r="AB1606" i="2"/>
  <c r="AC1606" i="2"/>
  <c r="AD1606" i="2"/>
  <c r="AB1609" i="2"/>
  <c r="AD1609" i="2"/>
  <c r="AC1609" i="2"/>
  <c r="AC718" i="2"/>
  <c r="AD718" i="2"/>
  <c r="AB718" i="2"/>
  <c r="AC948" i="2"/>
  <c r="AD948" i="2"/>
  <c r="AB948" i="2"/>
  <c r="AC693" i="2"/>
  <c r="AD693" i="2"/>
  <c r="AB693" i="2"/>
  <c r="AB832" i="2"/>
  <c r="AC832" i="2"/>
  <c r="AD832" i="2"/>
  <c r="AB828" i="2"/>
  <c r="AC828" i="2"/>
  <c r="AD828" i="2"/>
  <c r="AB1122" i="2"/>
  <c r="AC1122" i="2"/>
  <c r="AD1122" i="2"/>
  <c r="AC1347" i="2"/>
  <c r="AD1347" i="2"/>
  <c r="AB1347" i="2"/>
  <c r="AC2106" i="2"/>
  <c r="AD2106" i="2"/>
  <c r="AB2106" i="2"/>
  <c r="AB1714" i="2"/>
  <c r="AC1714" i="2"/>
  <c r="AD1714" i="2"/>
  <c r="AB1183" i="2"/>
  <c r="AC1183" i="2"/>
  <c r="AD1183" i="2"/>
  <c r="AC1695" i="2"/>
  <c r="AD1695" i="2"/>
  <c r="AB1695" i="2"/>
  <c r="AC1703" i="2"/>
  <c r="AD1703" i="2"/>
  <c r="AB1703" i="2"/>
  <c r="AB1454" i="2"/>
  <c r="AC1454" i="2"/>
  <c r="AD1454" i="2"/>
  <c r="AC1539" i="2"/>
  <c r="AB1539" i="2"/>
  <c r="AD1539" i="2"/>
  <c r="AB1992" i="2"/>
  <c r="AC1992" i="2"/>
  <c r="AD1992" i="2"/>
  <c r="AB1359" i="2"/>
  <c r="AC1359" i="2"/>
  <c r="AD1359" i="2"/>
  <c r="AB1723" i="2"/>
  <c r="AC1723" i="2"/>
  <c r="AD1723" i="2"/>
  <c r="AB1758" i="2"/>
  <c r="AC1758" i="2"/>
  <c r="AD1758" i="2"/>
  <c r="AB1417" i="2"/>
  <c r="AC1417" i="2"/>
  <c r="AD1417" i="2"/>
  <c r="AB724" i="2"/>
  <c r="AC724" i="2"/>
  <c r="AD724" i="2"/>
  <c r="AB1833" i="2"/>
  <c r="AD1833" i="2"/>
  <c r="AC1833" i="2"/>
  <c r="AB1088" i="2"/>
  <c r="AC1088" i="2"/>
  <c r="AD1088" i="2"/>
  <c r="AB1633" i="2"/>
  <c r="AC1633" i="2"/>
  <c r="AD1633" i="2"/>
  <c r="AB1083" i="2"/>
  <c r="AC1083" i="2"/>
  <c r="AD1083" i="2"/>
  <c r="AB1699" i="2"/>
  <c r="AC1699" i="2"/>
  <c r="AD1699" i="2"/>
  <c r="AD1233" i="2"/>
  <c r="AB1233" i="2"/>
  <c r="AC1233" i="2"/>
  <c r="AD1305" i="2"/>
  <c r="AB1305" i="2"/>
  <c r="AC1305" i="2"/>
  <c r="AB1412" i="2"/>
  <c r="AC1412" i="2"/>
  <c r="AD1412" i="2"/>
  <c r="AB1771" i="2"/>
  <c r="AC1771" i="2"/>
  <c r="AD1771" i="2"/>
  <c r="AD1461" i="2"/>
  <c r="AC1461" i="2"/>
  <c r="AB1461" i="2"/>
  <c r="AC1623" i="2"/>
  <c r="AD1623" i="2"/>
  <c r="AB1623" i="2"/>
  <c r="AC1100" i="2"/>
  <c r="AD1100" i="2"/>
  <c r="AB1100" i="2"/>
  <c r="AB1043" i="2"/>
  <c r="AC1043" i="2"/>
  <c r="AD1043" i="2"/>
  <c r="AB2064" i="2"/>
  <c r="AC2064" i="2"/>
  <c r="AD2064" i="2"/>
  <c r="AB1071" i="2"/>
  <c r="AC1071" i="2"/>
  <c r="AD1071" i="2"/>
  <c r="AB1680" i="2"/>
  <c r="AC1680" i="2"/>
  <c r="AD1680" i="2"/>
  <c r="AC765" i="2"/>
  <c r="AD765" i="2"/>
  <c r="AB765" i="2"/>
  <c r="AB1866" i="2"/>
  <c r="AC1866" i="2"/>
  <c r="AD1866" i="2"/>
  <c r="AB1388" i="2"/>
  <c r="AC1388" i="2"/>
  <c r="AD1388" i="2"/>
  <c r="AB1819" i="2"/>
  <c r="AC1819" i="2"/>
  <c r="AD1819" i="2"/>
  <c r="AB1502" i="2"/>
  <c r="AC1502" i="2"/>
  <c r="AD1502" i="2"/>
  <c r="AB1085" i="2"/>
  <c r="AC1085" i="2"/>
  <c r="AD1085" i="2"/>
  <c r="AB891" i="2"/>
  <c r="AC891" i="2"/>
  <c r="AD891" i="2"/>
  <c r="AC1456" i="2"/>
  <c r="AD1456" i="2"/>
  <c r="AB1456" i="2"/>
  <c r="AB1766" i="2"/>
  <c r="AC1766" i="2"/>
  <c r="AD1766" i="2"/>
  <c r="AB1688" i="2"/>
  <c r="AC1688" i="2"/>
  <c r="AD1688" i="2"/>
  <c r="AB999" i="2"/>
  <c r="AC999" i="2"/>
  <c r="AD999" i="2"/>
  <c r="AB2174" i="2"/>
  <c r="AD2174" i="2"/>
  <c r="AC2174" i="2"/>
  <c r="AD2175" i="2"/>
  <c r="AB2175" i="2"/>
  <c r="AC2175" i="2"/>
  <c r="AC1331" i="2"/>
  <c r="AD1331" i="2"/>
  <c r="AB1331" i="2"/>
  <c r="AB1449" i="2"/>
  <c r="AC1449" i="2"/>
  <c r="AD1449" i="2"/>
  <c r="AC1376" i="2"/>
  <c r="AD1376" i="2"/>
  <c r="AB1376" i="2"/>
  <c r="AB1326" i="2"/>
  <c r="AC1326" i="2"/>
  <c r="AD1326" i="2"/>
  <c r="AB1653" i="2"/>
  <c r="AC1653" i="2"/>
  <c r="AD1653" i="2"/>
  <c r="AB1040" i="2"/>
  <c r="AC1040" i="2"/>
  <c r="AD1040" i="2"/>
  <c r="AB1279" i="2"/>
  <c r="AC1279" i="2"/>
  <c r="AD1279" i="2"/>
  <c r="AD1708" i="2"/>
  <c r="AB1708" i="2"/>
  <c r="AC1708" i="2"/>
  <c r="AB987" i="2"/>
  <c r="AC987" i="2"/>
  <c r="AD987" i="2"/>
  <c r="AB1237" i="2"/>
  <c r="AC1237" i="2"/>
  <c r="AD1237" i="2"/>
  <c r="AB1585" i="2"/>
  <c r="AC1585" i="2"/>
  <c r="AD1585" i="2"/>
  <c r="AB1535" i="2"/>
  <c r="AC1535" i="2"/>
  <c r="AD1535" i="2"/>
  <c r="AB1239" i="2"/>
  <c r="AC1239" i="2"/>
  <c r="AD1239" i="2"/>
  <c r="AB1309" i="2"/>
  <c r="AC1309" i="2"/>
  <c r="AD1309" i="2"/>
  <c r="AC1953" i="2"/>
  <c r="AD1953" i="2"/>
  <c r="AB1953" i="2"/>
  <c r="AD1001" i="2"/>
  <c r="AB1001" i="2"/>
  <c r="AC1001" i="2"/>
  <c r="AB1037" i="2"/>
  <c r="AC1037" i="2"/>
  <c r="AD1037" i="2"/>
  <c r="AD1413" i="2"/>
  <c r="AC1413" i="2"/>
  <c r="AB1413" i="2"/>
  <c r="AB1701" i="2"/>
  <c r="AC1701" i="2"/>
  <c r="AD1701" i="2"/>
  <c r="AD1129" i="2"/>
  <c r="AB1129" i="2"/>
  <c r="AC1129" i="2"/>
  <c r="AB1475" i="2"/>
  <c r="AC1475" i="2"/>
  <c r="AD1475" i="2"/>
  <c r="AB2092" i="2"/>
  <c r="AC2092" i="2"/>
  <c r="AD2092" i="2"/>
  <c r="AD977" i="2"/>
  <c r="AB977" i="2"/>
  <c r="AC977" i="2"/>
  <c r="AD1353" i="2"/>
  <c r="AB1353" i="2"/>
  <c r="AC1353" i="2"/>
  <c r="AB2099" i="2"/>
  <c r="AC2099" i="2"/>
  <c r="AD2099" i="2"/>
  <c r="AB1889" i="2"/>
  <c r="AC1889" i="2"/>
  <c r="AD1889" i="2"/>
  <c r="AB1497" i="2"/>
  <c r="AC1497" i="2"/>
  <c r="AD1497" i="2"/>
  <c r="AB1401" i="2"/>
  <c r="AC1401" i="2"/>
  <c r="AD1401" i="2"/>
  <c r="AB1846" i="2"/>
  <c r="AC1846" i="2"/>
  <c r="AD1846" i="2"/>
  <c r="AC701" i="2"/>
  <c r="AD701" i="2"/>
  <c r="AB701" i="2"/>
  <c r="AB887" i="2"/>
  <c r="AC887" i="2"/>
  <c r="AD887" i="2"/>
  <c r="AC1292" i="2"/>
  <c r="AD1292" i="2"/>
  <c r="AB1292" i="2"/>
  <c r="AB1554" i="2"/>
  <c r="AC1554" i="2"/>
  <c r="AD1554" i="2"/>
  <c r="AB912" i="2"/>
  <c r="AC912" i="2"/>
  <c r="AD912" i="2"/>
  <c r="AB1571" i="2"/>
  <c r="AC1571" i="2"/>
  <c r="AD1571" i="2"/>
  <c r="AB1128" i="2"/>
  <c r="AC1128" i="2"/>
  <c r="AD1128" i="2"/>
  <c r="AB1869" i="2"/>
  <c r="AC1869" i="2"/>
  <c r="AD1869" i="2"/>
  <c r="AB1736" i="2"/>
  <c r="AC1736" i="2"/>
  <c r="AD1736" i="2"/>
  <c r="AB1576" i="2"/>
  <c r="AC1576" i="2"/>
  <c r="AD1576" i="2"/>
  <c r="AC1743" i="2"/>
  <c r="AD1743" i="2"/>
  <c r="AB1743" i="2"/>
  <c r="AB1438" i="2"/>
  <c r="AC1438" i="2"/>
  <c r="AD1438" i="2"/>
  <c r="AD1201" i="2"/>
  <c r="AB1201" i="2"/>
  <c r="AC1201" i="2"/>
  <c r="AD1185" i="2"/>
  <c r="AC1185" i="2"/>
  <c r="AB1185" i="2"/>
  <c r="AD1932" i="2"/>
  <c r="AB1932" i="2"/>
  <c r="AC1932" i="2"/>
  <c r="AC1687" i="2"/>
  <c r="AD1687" i="2"/>
  <c r="AB1687" i="2"/>
  <c r="AB1311" i="2"/>
  <c r="AC1311" i="2"/>
  <c r="AD1311" i="2"/>
  <c r="AD1137" i="2"/>
  <c r="AB1137" i="2"/>
  <c r="AC1137" i="2"/>
  <c r="AB1192" i="2"/>
  <c r="AC1192" i="2"/>
  <c r="AD1192" i="2"/>
  <c r="AC956" i="2"/>
  <c r="AD956" i="2"/>
  <c r="AB956" i="2"/>
  <c r="AB740" i="2"/>
  <c r="AC740" i="2"/>
  <c r="AD740" i="2"/>
  <c r="AD1604" i="2"/>
  <c r="AB1604" i="2"/>
  <c r="AC1604" i="2"/>
  <c r="AB1106" i="2"/>
  <c r="AC1106" i="2"/>
  <c r="AD1106" i="2"/>
  <c r="AB1436" i="2"/>
  <c r="AC1436" i="2"/>
  <c r="AD1436" i="2"/>
  <c r="AB1110" i="2"/>
  <c r="AD1110" i="2"/>
  <c r="AC1110" i="2"/>
  <c r="AB883" i="2"/>
  <c r="AC883" i="2"/>
  <c r="AD883" i="2"/>
  <c r="AB1198" i="2"/>
  <c r="AC1198" i="2"/>
  <c r="AD1198" i="2"/>
  <c r="AB2024" i="2"/>
  <c r="AC2024" i="2"/>
  <c r="AD2024" i="2"/>
  <c r="AB1010" i="2"/>
  <c r="AC1010" i="2"/>
  <c r="AD1010" i="2"/>
  <c r="AB745" i="2"/>
  <c r="AC745" i="2"/>
  <c r="AD745" i="2"/>
  <c r="AB1171" i="2"/>
  <c r="AC1171" i="2"/>
  <c r="AD1171" i="2"/>
  <c r="AB1197" i="2"/>
  <c r="AC1197" i="2"/>
  <c r="AD1197" i="2"/>
  <c r="AB861" i="2"/>
  <c r="AC861" i="2"/>
  <c r="AD861" i="2"/>
  <c r="AB1258" i="2"/>
  <c r="AC1258" i="2"/>
  <c r="AD1258" i="2"/>
  <c r="AB1325" i="2"/>
  <c r="AC1325" i="2"/>
  <c r="AD1325" i="2"/>
  <c r="AB1107" i="2"/>
  <c r="AC1107" i="2"/>
  <c r="AD1107" i="2"/>
  <c r="AB1721" i="2"/>
  <c r="AC1721" i="2"/>
  <c r="AD1721" i="2"/>
  <c r="AD1612" i="2"/>
  <c r="AB1612" i="2"/>
  <c r="AC1612" i="2"/>
  <c r="AB1280" i="2"/>
  <c r="AD1280" i="2"/>
  <c r="AC1280" i="2"/>
  <c r="AB1718" i="2"/>
  <c r="AC1718" i="2"/>
  <c r="AD1718" i="2"/>
  <c r="AC1504" i="2"/>
  <c r="AD1504" i="2"/>
  <c r="AB1504" i="2"/>
  <c r="AB1374" i="2"/>
  <c r="AC1374" i="2"/>
  <c r="AD1374" i="2"/>
  <c r="AB1406" i="2"/>
  <c r="AC1406" i="2"/>
  <c r="AD1406" i="2"/>
  <c r="AD723" i="2"/>
  <c r="AB723" i="2"/>
  <c r="AC723" i="2"/>
  <c r="AC1551" i="2"/>
  <c r="AD1551" i="2"/>
  <c r="AB1551" i="2"/>
  <c r="AB1011" i="2"/>
  <c r="AC1011" i="2"/>
  <c r="AD1011" i="2"/>
  <c r="AB1487" i="2"/>
  <c r="AC1487" i="2"/>
  <c r="AD1487" i="2"/>
  <c r="AD1522" i="2"/>
  <c r="AB1522" i="2"/>
  <c r="AC1522" i="2"/>
  <c r="AB1086" i="2"/>
  <c r="AC1086" i="2"/>
  <c r="AD1086" i="2"/>
  <c r="AB898" i="2"/>
  <c r="AC898" i="2"/>
  <c r="AD898" i="2"/>
  <c r="AB1059" i="2"/>
  <c r="AC1059" i="2"/>
  <c r="AD1059" i="2"/>
  <c r="AB907" i="2"/>
  <c r="AC907" i="2"/>
  <c r="AD907" i="2"/>
  <c r="AB1865" i="2"/>
  <c r="AD1865" i="2"/>
  <c r="AC1865" i="2"/>
  <c r="AD865" i="2"/>
  <c r="AB865" i="2"/>
  <c r="AC865" i="2"/>
  <c r="AB1874" i="2"/>
  <c r="AC1874" i="2"/>
  <c r="AD1874" i="2"/>
  <c r="AC2185" i="2"/>
  <c r="AD2185" i="2"/>
  <c r="AB2185" i="2"/>
  <c r="AD715" i="2"/>
  <c r="AB715" i="2"/>
  <c r="AC715" i="2"/>
  <c r="AD1289" i="2"/>
  <c r="AB1289" i="2"/>
  <c r="AC1289" i="2"/>
  <c r="AB1318" i="2"/>
  <c r="AC1318" i="2"/>
  <c r="AD1318" i="2"/>
  <c r="AB1678" i="2"/>
  <c r="AC1678" i="2"/>
  <c r="AD1678" i="2"/>
  <c r="AB1928" i="2"/>
  <c r="AC1928" i="2"/>
  <c r="AD1928" i="2"/>
  <c r="AB1334" i="2"/>
  <c r="AC1334" i="2"/>
  <c r="AD1334" i="2"/>
  <c r="AB1675" i="2"/>
  <c r="AC1675" i="2"/>
  <c r="AD1675" i="2"/>
  <c r="AB1587" i="2"/>
  <c r="AC1587" i="2"/>
  <c r="AD1587" i="2"/>
  <c r="AB2208" i="2"/>
  <c r="AC2208" i="2"/>
  <c r="AD2208" i="2"/>
  <c r="AB1187" i="2"/>
  <c r="AC1187" i="2"/>
  <c r="AD1187" i="2"/>
  <c r="AC1284" i="2"/>
  <c r="AD1284" i="2"/>
  <c r="AB1284" i="2"/>
  <c r="AB1818" i="2"/>
  <c r="AC1818" i="2"/>
  <c r="AD1818" i="2"/>
  <c r="AB1006" i="2"/>
  <c r="AC1006" i="2"/>
  <c r="AD1006" i="2"/>
  <c r="AC766" i="2"/>
  <c r="AD766" i="2"/>
  <c r="AB766" i="2"/>
  <c r="AB2188" i="2"/>
  <c r="AC2188" i="2"/>
  <c r="AD2188" i="2"/>
  <c r="AB1745" i="2"/>
  <c r="AC1745" i="2"/>
  <c r="AD1745" i="2"/>
  <c r="AC884" i="2"/>
  <c r="AD884" i="2"/>
  <c r="AB884" i="2"/>
  <c r="AB1075" i="2"/>
  <c r="AC1075" i="2"/>
  <c r="AD1075" i="2"/>
  <c r="AB951" i="2"/>
  <c r="AC951" i="2"/>
  <c r="AD951" i="2"/>
  <c r="AB1184" i="2"/>
  <c r="AC1184" i="2"/>
  <c r="AD1184" i="2"/>
  <c r="AC2177" i="2"/>
  <c r="AD2177" i="2"/>
  <c r="AB2177" i="2"/>
  <c r="AD835" i="2"/>
  <c r="AB835" i="2"/>
  <c r="AC835" i="2"/>
  <c r="AD1434" i="2"/>
  <c r="AB1434" i="2"/>
  <c r="AC1434" i="2"/>
  <c r="AC1228" i="2"/>
  <c r="AD1228" i="2"/>
  <c r="AB1228" i="2"/>
  <c r="AB1582" i="2"/>
  <c r="AC1582" i="2"/>
  <c r="AD1582" i="2"/>
  <c r="AD1692" i="2"/>
  <c r="AB1692" i="2"/>
  <c r="AC1692" i="2"/>
  <c r="AB1557" i="2"/>
  <c r="AC1557" i="2"/>
  <c r="AD1557" i="2"/>
  <c r="AB971" i="2"/>
  <c r="AC971" i="2"/>
  <c r="AD971" i="2"/>
  <c r="AD969" i="2"/>
  <c r="AB969" i="2"/>
  <c r="AC969" i="2"/>
  <c r="AB1618" i="2"/>
  <c r="AC1618" i="2"/>
  <c r="AD1618" i="2"/>
  <c r="AC2194" i="2"/>
  <c r="AD2194" i="2"/>
  <c r="AB2194" i="2"/>
  <c r="AB2123" i="2"/>
  <c r="AC2123" i="2"/>
  <c r="AD2123" i="2"/>
  <c r="AC1172" i="2"/>
  <c r="AD1172" i="2"/>
  <c r="AB1172" i="2"/>
  <c r="AD1533" i="2"/>
  <c r="AC1533" i="2"/>
  <c r="AB1533" i="2"/>
  <c r="AC1148" i="2"/>
  <c r="AD1148" i="2"/>
  <c r="AB1148" i="2"/>
  <c r="AC2033" i="2"/>
  <c r="AD2033" i="2"/>
  <c r="AB2033" i="2"/>
  <c r="AD747" i="2"/>
  <c r="AB747" i="2"/>
  <c r="AC747" i="2"/>
  <c r="AD1453" i="2"/>
  <c r="AC1453" i="2"/>
  <c r="AB1453" i="2"/>
  <c r="AC1060" i="2"/>
  <c r="AD1060" i="2"/>
  <c r="AB1060" i="2"/>
  <c r="AB1019" i="2"/>
  <c r="AC1019" i="2"/>
  <c r="AD1019" i="2"/>
  <c r="AB1691" i="2"/>
  <c r="AC1691" i="2"/>
  <c r="AD1691" i="2"/>
  <c r="AB1730" i="2"/>
  <c r="AC1730" i="2"/>
  <c r="AD1730" i="2"/>
  <c r="AB1282" i="2"/>
  <c r="AC1282" i="2"/>
  <c r="AD1282" i="2"/>
  <c r="AD921" i="2"/>
  <c r="AC921" i="2"/>
  <c r="AB921" i="2"/>
  <c r="AB1613" i="2"/>
  <c r="AC1613" i="2"/>
  <c r="AD1613" i="2"/>
  <c r="AB1722" i="2"/>
  <c r="AC1722" i="2"/>
  <c r="AD1722" i="2"/>
  <c r="AC717" i="2"/>
  <c r="AD717" i="2"/>
  <c r="AB717" i="2"/>
  <c r="AB872" i="2"/>
  <c r="AC872" i="2"/>
  <c r="AD872" i="2"/>
  <c r="AD1445" i="2"/>
  <c r="AC1445" i="2"/>
  <c r="AB1445" i="2"/>
  <c r="AB1960" i="2"/>
  <c r="AC1960" i="2"/>
  <c r="AD1960" i="2"/>
  <c r="AD1564" i="2"/>
  <c r="AB1564" i="2"/>
  <c r="AC1564" i="2"/>
  <c r="AB762" i="2"/>
  <c r="AD762" i="2"/>
  <c r="AC762" i="2"/>
  <c r="AB1336" i="2"/>
  <c r="AD1336" i="2"/>
  <c r="AC1336" i="2"/>
  <c r="AC1607" i="2"/>
  <c r="AD1607" i="2"/>
  <c r="AB1607" i="2"/>
  <c r="AB722" i="2"/>
  <c r="AD722" i="2"/>
  <c r="AC722" i="2"/>
  <c r="AB1988" i="2"/>
  <c r="AC1988" i="2"/>
  <c r="AD1988" i="2"/>
  <c r="AB1134" i="2"/>
  <c r="AC1134" i="2"/>
  <c r="AD1134" i="2"/>
  <c r="AD1636" i="2"/>
  <c r="AB1636" i="2"/>
  <c r="AC1636" i="2"/>
  <c r="AC860" i="2"/>
  <c r="AD860" i="2"/>
  <c r="AB860" i="2"/>
  <c r="AD905" i="2"/>
  <c r="AB905" i="2"/>
  <c r="AC905" i="2"/>
  <c r="AB690" i="2"/>
  <c r="AD690" i="2"/>
  <c r="AC690" i="2"/>
  <c r="AD1644" i="2"/>
  <c r="AB1644" i="2"/>
  <c r="AC1644" i="2"/>
  <c r="AB1182" i="2"/>
  <c r="AC1182" i="2"/>
  <c r="AD1182" i="2"/>
  <c r="AB1375" i="2"/>
  <c r="AC1375" i="2"/>
  <c r="AD1375" i="2"/>
  <c r="AB1952" i="2"/>
  <c r="AC1952" i="2"/>
  <c r="AD1952" i="2"/>
  <c r="AB1328" i="2"/>
  <c r="AD1328" i="2"/>
  <c r="AC1328" i="2"/>
  <c r="AC1188" i="2"/>
  <c r="AD1188" i="2"/>
  <c r="AB1188" i="2"/>
  <c r="AB1102" i="2"/>
  <c r="AC1102" i="2"/>
  <c r="AD1102" i="2"/>
  <c r="AC1799" i="2"/>
  <c r="AD1799" i="2"/>
  <c r="AB1799" i="2"/>
  <c r="AB2204" i="2"/>
  <c r="AC2204" i="2"/>
  <c r="AD2204" i="2"/>
  <c r="AB925" i="2"/>
  <c r="AC925" i="2"/>
  <c r="AD925" i="2"/>
  <c r="AB1303" i="2"/>
  <c r="AC1303" i="2"/>
  <c r="AD1303" i="2"/>
  <c r="AB1948" i="2"/>
  <c r="AC1948" i="2"/>
  <c r="AD1948" i="2"/>
  <c r="AB764" i="2"/>
  <c r="AC764" i="2"/>
  <c r="AD764" i="2"/>
  <c r="AB1885" i="2"/>
  <c r="AC1885" i="2"/>
  <c r="AD1885" i="2"/>
  <c r="AB791" i="2"/>
  <c r="AC791" i="2"/>
  <c r="AD791" i="2"/>
  <c r="AC685" i="2"/>
  <c r="AD685" i="2"/>
  <c r="AB685" i="2"/>
  <c r="AB767" i="2"/>
  <c r="AC767" i="2"/>
  <c r="AD767" i="2"/>
  <c r="AB1813" i="2"/>
  <c r="AC1813" i="2"/>
  <c r="AD1813" i="2"/>
  <c r="AB1115" i="2"/>
  <c r="AC1115" i="2"/>
  <c r="AD1115" i="2"/>
  <c r="AD843" i="2"/>
  <c r="AB843" i="2"/>
  <c r="AC843" i="2"/>
  <c r="AB1254" i="2"/>
  <c r="AC1254" i="2"/>
  <c r="AD1254" i="2"/>
  <c r="AB1186" i="2"/>
  <c r="AC1186" i="2"/>
  <c r="AD1186" i="2"/>
  <c r="AB1256" i="2"/>
  <c r="AD1256" i="2"/>
  <c r="AC1256" i="2"/>
  <c r="AB2200" i="2"/>
  <c r="AC2200" i="2"/>
  <c r="AD2200" i="2"/>
  <c r="AB427" i="2"/>
  <c r="AC427" i="2"/>
  <c r="AD427" i="2"/>
  <c r="AD1540" i="2"/>
  <c r="AB1540" i="2"/>
  <c r="AC1540" i="2"/>
  <c r="AB2164" i="2"/>
  <c r="AC2164" i="2"/>
  <c r="AD2164" i="2"/>
  <c r="AB1921" i="2"/>
  <c r="AC1921" i="2"/>
  <c r="AD1921" i="2"/>
  <c r="AB957" i="2"/>
  <c r="AC957" i="2"/>
  <c r="AD957" i="2"/>
  <c r="AD1517" i="2"/>
  <c r="AC1517" i="2"/>
  <c r="AB1517" i="2"/>
  <c r="AD1812" i="2"/>
  <c r="AC1812" i="2"/>
  <c r="AB1812" i="2"/>
  <c r="AC1384" i="2"/>
  <c r="AD1384" i="2"/>
  <c r="AB1384" i="2"/>
  <c r="AB1135" i="2"/>
  <c r="AC1135" i="2"/>
  <c r="AD1135" i="2"/>
  <c r="AB1462" i="2"/>
  <c r="AC1462" i="2"/>
  <c r="AD1462" i="2"/>
  <c r="AD771" i="2"/>
  <c r="AB771" i="2"/>
  <c r="AC771" i="2"/>
  <c r="AD739" i="2"/>
  <c r="AB739" i="2"/>
  <c r="AC739" i="2"/>
  <c r="AC1815" i="2"/>
  <c r="AD1815" i="2"/>
  <c r="AB1815" i="2"/>
  <c r="AB958" i="2"/>
  <c r="AC958" i="2"/>
  <c r="AD958" i="2"/>
  <c r="AB704" i="2"/>
  <c r="AC704" i="2"/>
  <c r="AD704" i="2"/>
  <c r="AB1080" i="2"/>
  <c r="AC1080" i="2"/>
  <c r="AD1080" i="2"/>
  <c r="AB935" i="2"/>
  <c r="AC935" i="2"/>
  <c r="AD935" i="2"/>
  <c r="AB1208" i="2"/>
  <c r="AC1208" i="2"/>
  <c r="AD1208" i="2"/>
  <c r="AB1834" i="2"/>
  <c r="AC1834" i="2"/>
  <c r="AD1834" i="2"/>
  <c r="AB2148" i="2"/>
  <c r="AC2148" i="2"/>
  <c r="AD2148" i="2"/>
  <c r="AC749" i="2"/>
  <c r="AD749" i="2"/>
  <c r="AB749" i="2"/>
  <c r="AC1536" i="2"/>
  <c r="AD1536" i="2"/>
  <c r="AB1536" i="2"/>
  <c r="AB1038" i="2"/>
  <c r="AC1038" i="2"/>
  <c r="AD1038" i="2"/>
  <c r="AB1666" i="2"/>
  <c r="AC1666" i="2"/>
  <c r="AD1666" i="2"/>
  <c r="AB1786" i="2"/>
  <c r="AC1786" i="2"/>
  <c r="AD1786" i="2"/>
  <c r="AB1592" i="2"/>
  <c r="AC1592" i="2"/>
  <c r="AD1592" i="2"/>
  <c r="AD1458" i="2"/>
  <c r="AB1458" i="2"/>
  <c r="AC1458" i="2"/>
  <c r="AB1629" i="2"/>
  <c r="AC1629" i="2"/>
  <c r="AD1629" i="2"/>
  <c r="AB1784" i="2"/>
  <c r="AC1784" i="2"/>
  <c r="AD1784" i="2"/>
  <c r="AB1627" i="2"/>
  <c r="AC1627" i="2"/>
  <c r="AD1627" i="2"/>
  <c r="AC814" i="2"/>
  <c r="AD814" i="2"/>
  <c r="AB814" i="2"/>
  <c r="AB2197" i="2"/>
  <c r="AC2197" i="2"/>
  <c r="AD2197" i="2"/>
  <c r="AB984" i="2"/>
  <c r="AC984" i="2"/>
  <c r="AD984" i="2"/>
  <c r="AB1144" i="2"/>
  <c r="AC1144" i="2"/>
  <c r="AD1144" i="2"/>
  <c r="AB1114" i="2"/>
  <c r="AC1114" i="2"/>
  <c r="AD1114" i="2"/>
  <c r="AB878" i="2"/>
  <c r="AD878" i="2"/>
  <c r="AC878" i="2"/>
  <c r="AB842" i="2"/>
  <c r="AD842" i="2"/>
  <c r="AC842" i="2"/>
  <c r="AC1559" i="2"/>
  <c r="AD1559" i="2"/>
  <c r="AB1559" i="2"/>
  <c r="AB1698" i="2"/>
  <c r="AC1698" i="2"/>
  <c r="AD1698" i="2"/>
  <c r="AB692" i="2"/>
  <c r="AC692" i="2"/>
  <c r="AD692" i="2"/>
  <c r="AB2060" i="2"/>
  <c r="AC2060" i="2"/>
  <c r="AD2060" i="2"/>
  <c r="AB2203" i="2"/>
  <c r="AC2203" i="2"/>
  <c r="AD2203" i="2"/>
  <c r="AB1395" i="2"/>
  <c r="AC1395" i="2"/>
  <c r="AD1395" i="2"/>
  <c r="AB1542" i="2"/>
  <c r="AC1542" i="2"/>
  <c r="AD1542" i="2"/>
  <c r="AC854" i="2"/>
  <c r="AD854" i="2"/>
  <c r="AB854" i="2"/>
  <c r="AB1822" i="2"/>
  <c r="AC1822" i="2"/>
  <c r="AD1822" i="2"/>
  <c r="AD1514" i="2"/>
  <c r="AB1514" i="2"/>
  <c r="AC1514" i="2"/>
  <c r="AB1798" i="2"/>
  <c r="AC1798" i="2"/>
  <c r="AD1798" i="2"/>
  <c r="AD1337" i="2"/>
  <c r="AB1337" i="2"/>
  <c r="AC1337" i="2"/>
  <c r="AB1190" i="2"/>
  <c r="AC1190" i="2"/>
  <c r="AD1190" i="2"/>
  <c r="AC733" i="2"/>
  <c r="AD733" i="2"/>
  <c r="AB733" i="2"/>
  <c r="AB1290" i="2"/>
  <c r="AC1290" i="2"/>
  <c r="AD1290" i="2"/>
  <c r="AC1339" i="2"/>
  <c r="AD1339" i="2"/>
  <c r="AB1339" i="2"/>
  <c r="AB1602" i="2"/>
  <c r="AC1602" i="2"/>
  <c r="AD1602" i="2"/>
  <c r="AB2219" i="2"/>
  <c r="AC2219" i="2"/>
  <c r="AD2219" i="2"/>
  <c r="AD1572" i="2"/>
  <c r="AB1572" i="2"/>
  <c r="AC1572" i="2"/>
  <c r="AB1150" i="2"/>
  <c r="AC1150" i="2"/>
  <c r="AD1150" i="2"/>
  <c r="AB1821" i="2"/>
  <c r="AC1821" i="2"/>
  <c r="AD1821" i="2"/>
  <c r="AB975" i="2"/>
  <c r="AC975" i="2"/>
  <c r="AD975" i="2"/>
  <c r="AB1390" i="2"/>
  <c r="AC1390" i="2"/>
  <c r="AD1390" i="2"/>
  <c r="AB1221" i="2"/>
  <c r="AC1221" i="2"/>
  <c r="AD1221" i="2"/>
  <c r="AC1807" i="2"/>
  <c r="AD1807" i="2"/>
  <c r="AB1807" i="2"/>
  <c r="AB780" i="2"/>
  <c r="AC780" i="2"/>
  <c r="AD780" i="2"/>
  <c r="AD1450" i="2"/>
  <c r="AB1450" i="2"/>
  <c r="AC1450" i="2"/>
  <c r="AB1494" i="2"/>
  <c r="AC1494" i="2"/>
  <c r="AD1494" i="2"/>
  <c r="AC1472" i="2"/>
  <c r="AD1472" i="2"/>
  <c r="AB1472" i="2"/>
  <c r="AD1548" i="2"/>
  <c r="AB1548" i="2"/>
  <c r="AC1548" i="2"/>
  <c r="AB1605" i="2"/>
  <c r="AC1605" i="2"/>
  <c r="AD1605" i="2"/>
  <c r="AB1750" i="2"/>
  <c r="AC1750" i="2"/>
  <c r="AD1750" i="2"/>
  <c r="AC1204" i="2"/>
  <c r="AD1204" i="2"/>
  <c r="AB1204" i="2"/>
  <c r="AB1744" i="2"/>
  <c r="AC1744" i="2"/>
  <c r="AD1744" i="2"/>
  <c r="AB936" i="2"/>
  <c r="AC936" i="2"/>
  <c r="AD936" i="2"/>
  <c r="AB1641" i="2"/>
  <c r="AD1641" i="2"/>
  <c r="AC1641" i="2"/>
  <c r="AB849" i="2"/>
  <c r="AC849" i="2"/>
  <c r="AD849" i="2"/>
  <c r="AB1734" i="2"/>
  <c r="AC1734" i="2"/>
  <c r="AD1734" i="2"/>
  <c r="AB783" i="2"/>
  <c r="AC783" i="2"/>
  <c r="AD783" i="2"/>
  <c r="AD1169" i="2"/>
  <c r="AB1169" i="2"/>
  <c r="AC1169" i="2"/>
  <c r="AD881" i="2"/>
  <c r="AB881" i="2"/>
  <c r="AC881" i="2"/>
  <c r="AB2156" i="2"/>
  <c r="AC2156" i="2"/>
  <c r="AD2156" i="2"/>
  <c r="AB1046" i="2"/>
  <c r="AD1046" i="2"/>
  <c r="AC1046" i="2"/>
  <c r="AB1550" i="2"/>
  <c r="AC1550" i="2"/>
  <c r="AD1550" i="2"/>
  <c r="AB1465" i="2"/>
  <c r="AC1465" i="2"/>
  <c r="AD1465" i="2"/>
  <c r="AD1908" i="2"/>
  <c r="AC1908" i="2"/>
  <c r="AB1908" i="2"/>
  <c r="AB1387" i="2"/>
  <c r="AC1387" i="2"/>
  <c r="AD1387" i="2"/>
  <c r="AC1408" i="2"/>
  <c r="AD1408" i="2"/>
  <c r="AB1408" i="2"/>
  <c r="AB2205" i="2"/>
  <c r="AC2205" i="2"/>
  <c r="AD2205" i="2"/>
  <c r="AC924" i="2"/>
  <c r="AD924" i="2"/>
  <c r="AB924" i="2"/>
  <c r="AB1657" i="2"/>
  <c r="AC1657" i="2"/>
  <c r="AD1657" i="2"/>
  <c r="AB800" i="2"/>
  <c r="AC800" i="2"/>
  <c r="AD800" i="2"/>
  <c r="AB962" i="2"/>
  <c r="AC962" i="2"/>
  <c r="AD962" i="2"/>
  <c r="AB947" i="2"/>
  <c r="AC947" i="2"/>
  <c r="AD947" i="2"/>
  <c r="AB960" i="2"/>
  <c r="AC960" i="2"/>
  <c r="AD960" i="2"/>
  <c r="AB730" i="2"/>
  <c r="AD730" i="2"/>
  <c r="AC730" i="2"/>
  <c r="AB1731" i="2"/>
  <c r="AC1731" i="2"/>
  <c r="AD1731" i="2"/>
  <c r="AB1499" i="2"/>
  <c r="AC1499" i="2"/>
  <c r="AD1499" i="2"/>
  <c r="AD1490" i="2"/>
  <c r="AB1490" i="2"/>
  <c r="AC1490" i="2"/>
  <c r="AB1411" i="2"/>
  <c r="AC1411" i="2"/>
  <c r="AD1411" i="2"/>
  <c r="AB1032" i="2"/>
  <c r="AC1032" i="2"/>
  <c r="AD1032" i="2"/>
  <c r="AB1379" i="2"/>
  <c r="AC1379" i="2"/>
  <c r="AD1379" i="2"/>
  <c r="AC1356" i="2"/>
  <c r="AD1356" i="2"/>
  <c r="AB1356" i="2"/>
  <c r="AB1094" i="2"/>
  <c r="AC1094" i="2"/>
  <c r="AD1094" i="2"/>
  <c r="AB1222" i="2"/>
  <c r="AC1222" i="2"/>
  <c r="AD1222" i="2"/>
  <c r="AB2136" i="2"/>
  <c r="AC2136" i="2"/>
  <c r="AD2136" i="2"/>
  <c r="AB1968" i="2"/>
  <c r="AC1968" i="2"/>
  <c r="AD1968" i="2"/>
  <c r="AB2176" i="2"/>
  <c r="AC2176" i="2"/>
  <c r="AD2176" i="2"/>
  <c r="AB1681" i="2"/>
  <c r="AC1681" i="2"/>
  <c r="AD1681" i="2"/>
  <c r="AB2182" i="2"/>
  <c r="AD2182" i="2"/>
  <c r="AC2182" i="2"/>
  <c r="AB1341" i="2"/>
  <c r="AC1341" i="2"/>
  <c r="AD1341" i="2"/>
  <c r="AB1897" i="2"/>
  <c r="AD1897" i="2"/>
  <c r="AC1897" i="2"/>
  <c r="AC781" i="2"/>
  <c r="AD781" i="2"/>
  <c r="AB781" i="2"/>
  <c r="AB904" i="2"/>
  <c r="AC904" i="2"/>
  <c r="AD904" i="2"/>
  <c r="AB1018" i="2"/>
  <c r="AC1018" i="2"/>
  <c r="AD1018" i="2"/>
  <c r="AD819" i="2"/>
  <c r="AB819" i="2"/>
  <c r="AC819" i="2"/>
  <c r="AB1189" i="2"/>
  <c r="AC1189" i="2"/>
  <c r="AD1189" i="2"/>
  <c r="AD2191" i="2"/>
  <c r="AB2191" i="2"/>
  <c r="AC2191" i="2"/>
  <c r="AB1552" i="2"/>
  <c r="AC1552" i="2"/>
  <c r="AD1552" i="2"/>
  <c r="AC789" i="2"/>
  <c r="AD789" i="2"/>
  <c r="AB789" i="2"/>
  <c r="AB1216" i="2"/>
  <c r="AC1216" i="2"/>
  <c r="AD1216" i="2"/>
  <c r="AB1034" i="2"/>
  <c r="AC1034" i="2"/>
  <c r="AD1034" i="2"/>
  <c r="AD1668" i="2"/>
  <c r="AB1668" i="2"/>
  <c r="AC1668" i="2"/>
  <c r="AB979" i="2"/>
  <c r="AC979" i="2"/>
  <c r="AD979" i="2"/>
  <c r="AB1391" i="2"/>
  <c r="AC1391" i="2"/>
  <c r="AD1391" i="2"/>
  <c r="AB1139" i="2"/>
  <c r="AC1139" i="2"/>
  <c r="AD1139" i="2"/>
  <c r="AD1329" i="2"/>
  <c r="AB1329" i="2"/>
  <c r="AC1329" i="2"/>
  <c r="AB994" i="2"/>
  <c r="AC994" i="2"/>
  <c r="AD994" i="2"/>
  <c r="AC773" i="2"/>
  <c r="AD773" i="2"/>
  <c r="AB773" i="2"/>
  <c r="AB1728" i="2"/>
  <c r="AC1728" i="2"/>
  <c r="AD1728" i="2"/>
  <c r="AB882" i="2"/>
  <c r="AC882" i="2"/>
  <c r="AD882" i="2"/>
  <c r="AB998" i="2"/>
  <c r="AC998" i="2"/>
  <c r="AD998" i="2"/>
  <c r="AB968" i="2"/>
  <c r="AC968" i="2"/>
  <c r="AD968" i="2"/>
  <c r="AB1984" i="2"/>
  <c r="AC1984" i="2"/>
  <c r="AD1984" i="2"/>
  <c r="AB1099" i="2"/>
  <c r="AC1099" i="2"/>
  <c r="AD1099" i="2"/>
  <c r="AB1427" i="2"/>
  <c r="AC1427" i="2"/>
  <c r="AD1427" i="2"/>
  <c r="AB714" i="2"/>
  <c r="AD714" i="2"/>
  <c r="AC714" i="2"/>
  <c r="AB1733" i="2"/>
  <c r="AC1733" i="2"/>
  <c r="AD1733" i="2"/>
  <c r="AB1154" i="2"/>
  <c r="AC1154" i="2"/>
  <c r="AD1154" i="2"/>
  <c r="AC1315" i="2"/>
  <c r="AD1315" i="2"/>
  <c r="AB1315" i="2"/>
  <c r="AC774" i="2"/>
  <c r="AD774" i="2"/>
  <c r="AB774" i="2"/>
  <c r="AB1344" i="2"/>
  <c r="AD1344" i="2"/>
  <c r="AC1344" i="2"/>
  <c r="AB1642" i="2"/>
  <c r="AC1642" i="2"/>
  <c r="AD1642" i="2"/>
  <c r="AD1469" i="2"/>
  <c r="AC1469" i="2"/>
  <c r="AB1469" i="2"/>
  <c r="AD1501" i="2"/>
  <c r="AC1501" i="2"/>
  <c r="AB1501" i="2"/>
  <c r="AD2199" i="2"/>
  <c r="AB2199" i="2"/>
  <c r="AC2199" i="2"/>
  <c r="AB1800" i="2"/>
  <c r="AC1800" i="2"/>
  <c r="AD1800" i="2"/>
  <c r="AD755" i="2"/>
  <c r="AB755" i="2"/>
  <c r="AC755" i="2"/>
  <c r="AC1220" i="2"/>
  <c r="AD1220" i="2"/>
  <c r="AB1220" i="2"/>
  <c r="AB1549" i="2"/>
  <c r="AC1549" i="2"/>
  <c r="AD1549" i="2"/>
  <c r="AB952" i="2"/>
  <c r="AC952" i="2"/>
  <c r="AD952" i="2"/>
  <c r="AB1630" i="2"/>
  <c r="AC1630" i="2"/>
  <c r="AD1630" i="2"/>
  <c r="AC1348" i="2"/>
  <c r="AD1348" i="2"/>
  <c r="AB1348" i="2"/>
  <c r="AD1676" i="2"/>
  <c r="AB1676" i="2"/>
  <c r="AC1676" i="2"/>
  <c r="AB1294" i="2"/>
  <c r="AC1294" i="2"/>
  <c r="AD1294" i="2"/>
  <c r="AC2130" i="2"/>
  <c r="AD2130" i="2"/>
  <c r="AB2130" i="2"/>
  <c r="AC1363" i="2"/>
  <c r="AD1363" i="2"/>
  <c r="AB1363" i="2"/>
  <c r="AC2002" i="2"/>
  <c r="AD2002" i="2"/>
  <c r="AB2002" i="2"/>
  <c r="AC822" i="2"/>
  <c r="AD822" i="2"/>
  <c r="AB822" i="2"/>
  <c r="AD1241" i="2"/>
  <c r="AB1241" i="2"/>
  <c r="AC1241" i="2"/>
  <c r="AB1789" i="2"/>
  <c r="AC1789" i="2"/>
  <c r="AD1789" i="2"/>
  <c r="AD1097" i="2"/>
  <c r="AB1097" i="2"/>
  <c r="AC1097" i="2"/>
  <c r="AB1560" i="2"/>
  <c r="AC1560" i="2"/>
  <c r="AD1560" i="2"/>
  <c r="AC2169" i="2"/>
  <c r="AD2169" i="2"/>
  <c r="AB2169" i="2"/>
  <c r="AB1581" i="2"/>
  <c r="AC1581" i="2"/>
  <c r="AD1581" i="2"/>
  <c r="AD2215" i="2"/>
  <c r="AB2215" i="2"/>
  <c r="AC2215" i="2"/>
  <c r="AB1622" i="2"/>
  <c r="AC1622" i="2"/>
  <c r="AD1622" i="2"/>
  <c r="AC853" i="2"/>
  <c r="AB853" i="2"/>
  <c r="AD853" i="2"/>
  <c r="AB1335" i="2"/>
  <c r="AC1335" i="2"/>
  <c r="AD1335" i="2"/>
  <c r="AB2184" i="2"/>
  <c r="AC2184" i="2"/>
  <c r="AD2184" i="2"/>
  <c r="AD1442" i="2"/>
  <c r="AB1442" i="2"/>
  <c r="AC1442" i="2"/>
  <c r="AB863" i="2"/>
  <c r="AC863" i="2"/>
  <c r="AD863" i="2"/>
  <c r="AB459" i="2"/>
  <c r="AC459" i="2"/>
  <c r="AD459" i="2"/>
  <c r="AB2213" i="2"/>
  <c r="AC2213" i="2"/>
  <c r="AD2213" i="2"/>
  <c r="AB1314" i="2"/>
  <c r="AC1314" i="2"/>
  <c r="AD1314" i="2"/>
  <c r="AC1164" i="2"/>
  <c r="AD1164" i="2"/>
  <c r="AB1164" i="2"/>
  <c r="AB1262" i="2"/>
  <c r="AC1262" i="2"/>
  <c r="AD1262" i="2"/>
  <c r="AB2000" i="2"/>
  <c r="AC2000" i="2"/>
  <c r="AD2000" i="2"/>
  <c r="AB1354" i="2"/>
  <c r="AC1354" i="2"/>
  <c r="AD1354" i="2"/>
  <c r="AB1272" i="2"/>
  <c r="AD1272" i="2"/>
  <c r="AC1272" i="2"/>
  <c r="AB1074" i="2"/>
  <c r="AC1074" i="2"/>
  <c r="AD1074" i="2"/>
  <c r="AB1064" i="2"/>
  <c r="AC1064" i="2"/>
  <c r="AD1064" i="2"/>
  <c r="AB1805" i="2"/>
  <c r="AC1805" i="2"/>
  <c r="AD1805" i="2"/>
  <c r="AD675" i="2"/>
  <c r="AB675" i="2"/>
  <c r="AC675" i="2"/>
  <c r="AB1194" i="2"/>
  <c r="AC1194" i="2"/>
  <c r="AD1194" i="2"/>
  <c r="AD1105" i="2"/>
  <c r="AB1105" i="2"/>
  <c r="AC1105" i="2"/>
  <c r="AC868" i="2"/>
  <c r="AD868" i="2"/>
  <c r="AB868" i="2"/>
  <c r="AB1346" i="2"/>
  <c r="AC1346" i="2"/>
  <c r="AD1346" i="2"/>
  <c r="AB1243" i="2"/>
  <c r="AC1243" i="2"/>
  <c r="AD1243" i="2"/>
  <c r="AB1752" i="2"/>
  <c r="AC1752" i="2"/>
  <c r="AD1752" i="2"/>
  <c r="AD1474" i="2"/>
  <c r="AB1474" i="2"/>
  <c r="AC1474" i="2"/>
  <c r="AD1780" i="2"/>
  <c r="AC1780" i="2"/>
  <c r="AB1780" i="2"/>
  <c r="AD1892" i="2"/>
  <c r="AB1892" i="2"/>
  <c r="AC1892" i="2"/>
  <c r="AD1482" i="2"/>
  <c r="AC1482" i="2"/>
  <c r="AB1482" i="2"/>
  <c r="AB1383" i="2"/>
  <c r="AC1383" i="2"/>
  <c r="AD1383" i="2"/>
  <c r="AB1682" i="2"/>
  <c r="AC1682" i="2"/>
  <c r="AD1682" i="2"/>
  <c r="AB2192" i="2"/>
  <c r="AC2192" i="2"/>
  <c r="AD2192" i="2"/>
  <c r="AB1826" i="2"/>
  <c r="AC1826" i="2"/>
  <c r="AD1826" i="2"/>
  <c r="AD889" i="2"/>
  <c r="AC889" i="2"/>
  <c r="AB889" i="2"/>
  <c r="AB1056" i="2"/>
  <c r="AC1056" i="2"/>
  <c r="AD1056" i="2"/>
  <c r="AD1345" i="2"/>
  <c r="AB1345" i="2"/>
  <c r="AC1345" i="2"/>
  <c r="AB1366" i="2"/>
  <c r="AC1366" i="2"/>
  <c r="AD1366" i="2"/>
  <c r="AB1797" i="2"/>
  <c r="AC1797" i="2"/>
  <c r="AD1797" i="2"/>
  <c r="AB1425" i="2"/>
  <c r="AC1425" i="2"/>
  <c r="AD1425" i="2"/>
  <c r="AB1021" i="2"/>
  <c r="AC1021" i="2"/>
  <c r="AD1021" i="2"/>
  <c r="AB1191" i="2"/>
  <c r="AC1191" i="2"/>
  <c r="AD1191" i="2"/>
  <c r="AB1694" i="2"/>
  <c r="AC1694" i="2"/>
  <c r="AD1694" i="2"/>
  <c r="AB1478" i="2"/>
  <c r="AC1478" i="2"/>
  <c r="AD1478" i="2"/>
  <c r="AD1506" i="2"/>
  <c r="AB1506" i="2"/>
  <c r="AC1506" i="2"/>
  <c r="AB1809" i="2"/>
  <c r="AC1809" i="2"/>
  <c r="AD1809" i="2"/>
  <c r="AD1049" i="2"/>
  <c r="AB1049" i="2"/>
  <c r="AC1049" i="2"/>
  <c r="AB1717" i="2"/>
  <c r="AC1717" i="2"/>
  <c r="AD1717" i="2"/>
  <c r="AB727" i="2"/>
  <c r="AC727" i="2"/>
  <c r="AD727" i="2"/>
  <c r="AB1470" i="2"/>
  <c r="AC1470" i="2"/>
  <c r="AD1470" i="2"/>
  <c r="AB1888" i="2"/>
  <c r="AC1888" i="2"/>
  <c r="AD1888" i="2"/>
  <c r="AB1146" i="2"/>
  <c r="AC1146" i="2"/>
  <c r="AD1146" i="2"/>
  <c r="AB1510" i="2"/>
  <c r="AC1510" i="2"/>
  <c r="AD1510" i="2"/>
  <c r="AD1924" i="2"/>
  <c r="AB1924" i="2"/>
  <c r="AC1924" i="2"/>
  <c r="AD1804" i="2"/>
  <c r="AB1804" i="2"/>
  <c r="AC1804" i="2"/>
  <c r="AB1130" i="2"/>
  <c r="AC1130" i="2"/>
  <c r="AD1130" i="2"/>
  <c r="AB841" i="2"/>
  <c r="AC841" i="2"/>
  <c r="AD841" i="2"/>
  <c r="AC1052" i="2"/>
  <c r="AD1052" i="2"/>
  <c r="AB1052" i="2"/>
  <c r="AB1199" i="2"/>
  <c r="AC1199" i="2"/>
  <c r="AD1199" i="2"/>
  <c r="AB785" i="2"/>
  <c r="AC785" i="2"/>
  <c r="AD785" i="2"/>
  <c r="AD897" i="2"/>
  <c r="AB897" i="2"/>
  <c r="AC897" i="2"/>
  <c r="AB824" i="2"/>
  <c r="AC824" i="2"/>
  <c r="AD824" i="2"/>
  <c r="AC782" i="2"/>
  <c r="AD782" i="2"/>
  <c r="AB782" i="2"/>
  <c r="AB1854" i="2"/>
  <c r="AC1854" i="2"/>
  <c r="AD1854" i="2"/>
  <c r="AB1312" i="2"/>
  <c r="AD1312" i="2"/>
  <c r="AC1312" i="2"/>
  <c r="AB939" i="2"/>
  <c r="AC939" i="2"/>
  <c r="AD939" i="2"/>
  <c r="AC2137" i="2"/>
  <c r="AD2137" i="2"/>
  <c r="AB2137" i="2"/>
  <c r="AC2226" i="2"/>
  <c r="AD2226" i="2"/>
  <c r="AB2226" i="2"/>
  <c r="AD1405" i="2"/>
  <c r="AC1405" i="2"/>
  <c r="AB1405" i="2"/>
  <c r="AC1140" i="2"/>
  <c r="AD1140" i="2"/>
  <c r="AB1140" i="2"/>
  <c r="AB1835" i="2"/>
  <c r="AC1835" i="2"/>
  <c r="AD1835" i="2"/>
  <c r="AD827" i="2"/>
  <c r="AB827" i="2"/>
  <c r="AC827" i="2"/>
  <c r="AB983" i="2"/>
  <c r="AC983" i="2"/>
  <c r="AD983" i="2"/>
  <c r="AC829" i="2"/>
  <c r="AD829" i="2"/>
  <c r="AB829" i="2"/>
  <c r="AB1637" i="2"/>
  <c r="AC1637" i="2"/>
  <c r="AD1637" i="2"/>
  <c r="AB1170" i="2"/>
  <c r="AC1170" i="2"/>
  <c r="AD1170" i="2"/>
  <c r="AB1096" i="2"/>
  <c r="AC1096" i="2"/>
  <c r="AD1096" i="2"/>
  <c r="AB738" i="2"/>
  <c r="AD738" i="2"/>
  <c r="AC738" i="2"/>
  <c r="AB1841" i="2"/>
  <c r="AC1841" i="2"/>
  <c r="AD1841" i="2"/>
  <c r="AB1455" i="2"/>
  <c r="AC1455" i="2"/>
  <c r="AD1455" i="2"/>
  <c r="AB995" i="2"/>
  <c r="AC995" i="2"/>
  <c r="AD995" i="2"/>
  <c r="AB2068" i="2"/>
  <c r="AC2068" i="2"/>
  <c r="AD2068" i="2"/>
  <c r="AB1067" i="2"/>
  <c r="AC1067" i="2"/>
  <c r="AD1067" i="2"/>
  <c r="AC1124" i="2"/>
  <c r="AD1124" i="2"/>
  <c r="AB1124" i="2"/>
  <c r="AB1435" i="2"/>
  <c r="AC1435" i="2"/>
  <c r="AD1435" i="2"/>
  <c r="AB1165" i="2"/>
  <c r="AC1165" i="2"/>
  <c r="AD1165" i="2"/>
  <c r="AB1232" i="2"/>
  <c r="AC1232" i="2"/>
  <c r="AD1232" i="2"/>
  <c r="AB1546" i="2"/>
  <c r="AC1546" i="2"/>
  <c r="AD1546" i="2"/>
  <c r="AD683" i="2"/>
  <c r="AB683" i="2"/>
  <c r="AC683" i="2"/>
  <c r="AC1004" i="2"/>
  <c r="AD1004" i="2"/>
  <c r="AB1004" i="2"/>
  <c r="AB2132" i="2"/>
  <c r="AC2132" i="2"/>
  <c r="AD2132" i="2"/>
  <c r="AD1836" i="2"/>
  <c r="AB1836" i="2"/>
  <c r="AC1836" i="2"/>
  <c r="AB1142" i="2"/>
  <c r="AD1142" i="2"/>
  <c r="AC1142" i="2"/>
  <c r="AB1870" i="2"/>
  <c r="AC1870" i="2"/>
  <c r="AD1870" i="2"/>
  <c r="AB855" i="2"/>
  <c r="AC855" i="2"/>
  <c r="AD855" i="2"/>
  <c r="AB1690" i="2"/>
  <c r="AC1690" i="2"/>
  <c r="AD1690" i="2"/>
  <c r="AD1732" i="2"/>
  <c r="AB1732" i="2"/>
  <c r="AC1732" i="2"/>
  <c r="AB1738" i="2"/>
  <c r="AC1738" i="2"/>
  <c r="AD1738" i="2"/>
  <c r="AD873" i="2"/>
  <c r="AB873" i="2"/>
  <c r="AC873" i="2"/>
  <c r="AC1300" i="2"/>
  <c r="AD1300" i="2"/>
  <c r="AB1300" i="2"/>
  <c r="AB1505" i="2"/>
  <c r="AC1505" i="2"/>
  <c r="AD1505" i="2"/>
  <c r="AB689" i="2"/>
  <c r="AC689" i="2"/>
  <c r="AD689" i="2"/>
  <c r="AB1905" i="2"/>
  <c r="AC1905" i="2"/>
  <c r="AD1905" i="2"/>
  <c r="AB2220" i="2"/>
  <c r="AC2220" i="2"/>
  <c r="AD2220" i="2"/>
  <c r="AB1715" i="2"/>
  <c r="AC1715" i="2"/>
  <c r="AD1715" i="2"/>
  <c r="AB1369" i="2"/>
  <c r="AC1369" i="2"/>
  <c r="AD1369" i="2"/>
  <c r="AB1590" i="2"/>
  <c r="AC1590" i="2"/>
  <c r="AD1590" i="2"/>
  <c r="AB1689" i="2"/>
  <c r="AC1689" i="2"/>
  <c r="AD1689" i="2"/>
  <c r="AB1333" i="2"/>
  <c r="AC1333" i="2"/>
  <c r="AD1333" i="2"/>
  <c r="AB1811" i="2"/>
  <c r="AC1811" i="2"/>
  <c r="AD1811" i="2"/>
  <c r="AB1005" i="2"/>
  <c r="AC1005" i="2"/>
  <c r="AD1005" i="2"/>
  <c r="AC972" i="2"/>
  <c r="AD972" i="2"/>
  <c r="AB972" i="2"/>
  <c r="AD1373" i="2"/>
  <c r="AC1373" i="2"/>
  <c r="AB1373" i="2"/>
  <c r="AB909" i="2"/>
  <c r="AC909" i="2"/>
  <c r="AD909" i="2"/>
  <c r="AB2052" i="2"/>
  <c r="AC2052" i="2"/>
  <c r="AD2052" i="2"/>
  <c r="AB696" i="2"/>
  <c r="AC696" i="2"/>
  <c r="AD696" i="2"/>
  <c r="AB1534" i="2"/>
  <c r="AC1534" i="2"/>
  <c r="AD1534" i="2"/>
  <c r="AB1838" i="2"/>
  <c r="AC1838" i="2"/>
  <c r="AD1838" i="2"/>
  <c r="AD1386" i="2"/>
  <c r="AB1386" i="2"/>
  <c r="AC1386" i="2"/>
  <c r="AB2028" i="2"/>
  <c r="AC2028" i="2"/>
  <c r="AD2028" i="2"/>
  <c r="AB1079" i="2"/>
  <c r="AC1079" i="2"/>
  <c r="AD1079" i="2"/>
  <c r="AC702" i="2"/>
  <c r="AD702" i="2"/>
  <c r="AB702" i="2"/>
  <c r="AB1230" i="2"/>
  <c r="AC1230" i="2"/>
  <c r="AD1230" i="2"/>
  <c r="AC805" i="2"/>
  <c r="AD805" i="2"/>
  <c r="AB805" i="2"/>
  <c r="AB1686" i="2"/>
  <c r="AC1686" i="2"/>
  <c r="AD1686" i="2"/>
  <c r="AB1350" i="2"/>
  <c r="AC1350" i="2"/>
  <c r="AD1350" i="2"/>
  <c r="AB1600" i="2"/>
  <c r="AC1600" i="2"/>
  <c r="AD1600" i="2"/>
  <c r="AB1159" i="2"/>
  <c r="AC1159" i="2"/>
  <c r="AD1159" i="2"/>
  <c r="AB1906" i="2"/>
  <c r="AC1906" i="2"/>
  <c r="AD1906" i="2"/>
  <c r="AB1026" i="2"/>
  <c r="AC1026" i="2"/>
  <c r="AD1026" i="2"/>
  <c r="AB1414" i="2"/>
  <c r="AC1414" i="2"/>
  <c r="AD1414" i="2"/>
  <c r="AB1141" i="2"/>
  <c r="AC1141" i="2"/>
  <c r="AD1141" i="2"/>
  <c r="AB812" i="2"/>
  <c r="AC812" i="2"/>
  <c r="AD812" i="2"/>
  <c r="AB2044" i="2"/>
  <c r="AC2044" i="2"/>
  <c r="AD2044" i="2"/>
  <c r="AB687" i="2"/>
  <c r="AC687" i="2"/>
  <c r="AD687" i="2"/>
  <c r="AB1940" i="2"/>
  <c r="AC1940" i="2"/>
  <c r="AD1940" i="2"/>
  <c r="AB1047" i="2"/>
  <c r="AC1047" i="2"/>
  <c r="AD1047" i="2"/>
  <c r="AC1855" i="2"/>
  <c r="AD1855" i="2"/>
  <c r="AB1855" i="2"/>
  <c r="AB1817" i="2"/>
  <c r="AC1817" i="2"/>
  <c r="AD1817" i="2"/>
  <c r="AC798" i="2"/>
  <c r="AD798" i="2"/>
  <c r="AB798" i="2"/>
  <c r="AD1916" i="2"/>
  <c r="AB1916" i="2"/>
  <c r="AC1916" i="2"/>
  <c r="AB1857" i="2"/>
  <c r="AC1857" i="2"/>
  <c r="AD1857" i="2"/>
  <c r="AB1712" i="2"/>
  <c r="AC1712" i="2"/>
  <c r="AD1712" i="2"/>
  <c r="AB970" i="2"/>
  <c r="AC970" i="2"/>
  <c r="AD970" i="2"/>
  <c r="AB1829" i="2"/>
  <c r="AC1829" i="2"/>
  <c r="AD1829" i="2"/>
  <c r="AB1802" i="2"/>
  <c r="AC1802" i="2"/>
  <c r="AD1802" i="2"/>
  <c r="AC2217" i="2"/>
  <c r="AD2217" i="2"/>
  <c r="AB2217" i="2"/>
  <c r="AB917" i="2"/>
  <c r="AC917" i="2"/>
  <c r="AD917" i="2"/>
  <c r="AB1643" i="2"/>
  <c r="AC1643" i="2"/>
  <c r="AD1643" i="2"/>
  <c r="AB1022" i="2"/>
  <c r="AC1022" i="2"/>
  <c r="AD1022" i="2"/>
  <c r="AB1091" i="2"/>
  <c r="AC1091" i="2"/>
  <c r="AD1091" i="2"/>
  <c r="AB680" i="2"/>
  <c r="AC680" i="2"/>
  <c r="AD680" i="2"/>
  <c r="AB1174" i="2"/>
  <c r="AD1174" i="2"/>
  <c r="AC1174" i="2"/>
  <c r="AB1087" i="2"/>
  <c r="AC1087" i="2"/>
  <c r="AD1087" i="2"/>
  <c r="AB1507" i="2"/>
  <c r="AC1507" i="2"/>
  <c r="AD1507" i="2"/>
  <c r="AB1422" i="2"/>
  <c r="AC1422" i="2"/>
  <c r="AD1422" i="2"/>
  <c r="AB1792" i="2"/>
  <c r="AC1792" i="2"/>
  <c r="AD1792" i="2"/>
  <c r="AB2088" i="2"/>
  <c r="AC2088" i="2"/>
  <c r="AD2088" i="2"/>
  <c r="AB1521" i="2"/>
  <c r="AC1521" i="2"/>
  <c r="AD1521" i="2"/>
  <c r="AC1839" i="2"/>
  <c r="AD1839" i="2"/>
  <c r="AB1839" i="2"/>
  <c r="AD1716" i="2"/>
  <c r="AC1716" i="2"/>
  <c r="AB1716" i="2"/>
  <c r="AC1076" i="2"/>
  <c r="AD1076" i="2"/>
  <c r="AB1076" i="2"/>
  <c r="AB1864" i="2"/>
  <c r="AC1864" i="2"/>
  <c r="AD1864" i="2"/>
  <c r="AB1181" i="2"/>
  <c r="AC1181" i="2"/>
  <c r="AD1181" i="2"/>
  <c r="AB1269" i="2"/>
  <c r="AC1269" i="2"/>
  <c r="AD1269" i="2"/>
  <c r="AB2128" i="2"/>
  <c r="AC2128" i="2"/>
  <c r="AD2128" i="2"/>
  <c r="AB1787" i="2"/>
  <c r="AC1787" i="2"/>
  <c r="AD1787" i="2"/>
  <c r="AB1569" i="2"/>
  <c r="AC1569" i="2"/>
  <c r="AD1569" i="2"/>
  <c r="AB1206" i="2"/>
  <c r="AD1206" i="2"/>
  <c r="AC1206" i="2"/>
  <c r="AB1515" i="2"/>
  <c r="AC1515" i="2"/>
  <c r="AD1515" i="2"/>
  <c r="AB1447" i="2"/>
  <c r="AC1447" i="2"/>
  <c r="AD1447" i="2"/>
  <c r="AB1214" i="2"/>
  <c r="AC1214" i="2"/>
  <c r="AD1214" i="2"/>
  <c r="AB777" i="2"/>
  <c r="AC777" i="2"/>
  <c r="AD777" i="2"/>
  <c r="AC1392" i="2"/>
  <c r="AD1392" i="2"/>
  <c r="AB1392" i="2"/>
  <c r="AB2112" i="2"/>
  <c r="AC2112" i="2"/>
  <c r="AD2112" i="2"/>
  <c r="AC750" i="2"/>
  <c r="AD750" i="2"/>
  <c r="AB750" i="2"/>
  <c r="AC1276" i="2"/>
  <c r="AD1276" i="2"/>
  <c r="AB1276" i="2"/>
  <c r="AB1697" i="2"/>
  <c r="AC1697" i="2"/>
  <c r="AD1697" i="2"/>
  <c r="AC964" i="2"/>
  <c r="AD964" i="2"/>
  <c r="AB964" i="2"/>
  <c r="AB2179" i="2"/>
  <c r="AC2179" i="2"/>
  <c r="AD2179" i="2"/>
  <c r="AB2211" i="2"/>
  <c r="AC2211" i="2"/>
  <c r="AD2211" i="2"/>
  <c r="AB1685" i="2"/>
  <c r="AC1685" i="2"/>
  <c r="AD1685" i="2"/>
  <c r="AB1893" i="2"/>
  <c r="AC1893" i="2"/>
  <c r="AD1893" i="2"/>
  <c r="AB1274" i="2"/>
  <c r="AC1274" i="2"/>
  <c r="AD1274" i="2"/>
  <c r="AB1825" i="2"/>
  <c r="AC1825" i="2"/>
  <c r="AD1825" i="2"/>
  <c r="AC1316" i="2"/>
  <c r="AD1316" i="2"/>
  <c r="AB1316" i="2"/>
  <c r="AB1431" i="2"/>
  <c r="AC1431" i="2"/>
  <c r="AD1431" i="2"/>
  <c r="AB1054" i="2"/>
  <c r="AC1054" i="2"/>
  <c r="AD1054" i="2"/>
  <c r="AD811" i="2"/>
  <c r="AB811" i="2"/>
  <c r="AC811" i="2"/>
  <c r="AD1394" i="2"/>
  <c r="AB1394" i="2"/>
  <c r="AC1394" i="2"/>
  <c r="AB1881" i="2"/>
  <c r="AC1881" i="2"/>
  <c r="AD1881" i="2"/>
  <c r="AB700" i="2"/>
  <c r="AC700" i="2"/>
  <c r="AD700" i="2"/>
  <c r="AB1024" i="2"/>
  <c r="AC1024" i="2"/>
  <c r="AD1024" i="2"/>
  <c r="AB1301" i="2"/>
  <c r="AC1301" i="2"/>
  <c r="AD1301" i="2"/>
  <c r="AD1876" i="2"/>
  <c r="AC1876" i="2"/>
  <c r="AB1876" i="2"/>
  <c r="AB706" i="2"/>
  <c r="AD706" i="2"/>
  <c r="AC706" i="2"/>
  <c r="AB1393" i="2"/>
  <c r="AC1393" i="2"/>
  <c r="AD1393" i="2"/>
  <c r="AC892" i="2"/>
  <c r="AD892" i="2"/>
  <c r="AB892" i="2"/>
  <c r="AC1092" i="2"/>
  <c r="AD1092" i="2"/>
  <c r="AB1092" i="2"/>
  <c r="AB1179" i="2"/>
  <c r="AC1179" i="2"/>
  <c r="AD1179" i="2"/>
  <c r="AB1873" i="2"/>
  <c r="AC1873" i="2"/>
  <c r="AD1873" i="2"/>
  <c r="AB894" i="2"/>
  <c r="AC894" i="2"/>
  <c r="AD894" i="2"/>
  <c r="AB850" i="2"/>
  <c r="AD850" i="2"/>
  <c r="AC850" i="2"/>
  <c r="AB1837" i="2"/>
  <c r="AC1837" i="2"/>
  <c r="AD1837" i="2"/>
  <c r="AC846" i="2"/>
  <c r="AD846" i="2"/>
  <c r="AB846" i="2"/>
  <c r="AB1674" i="2"/>
  <c r="AC1674" i="2"/>
  <c r="AD1674" i="2"/>
  <c r="AB2048" i="2"/>
  <c r="AC2048" i="2"/>
  <c r="AD2048" i="2"/>
  <c r="AB823" i="2"/>
  <c r="AC823" i="2"/>
  <c r="AD823" i="2"/>
  <c r="AC758" i="2"/>
  <c r="AD758" i="2"/>
  <c r="AB758" i="2"/>
  <c r="AB1157" i="2"/>
  <c r="AC1157" i="2"/>
  <c r="AD1157" i="2"/>
  <c r="AB834" i="2"/>
  <c r="AD834" i="2"/>
  <c r="AC834" i="2"/>
  <c r="AB911" i="2"/>
  <c r="AC911" i="2"/>
  <c r="AD911" i="2"/>
  <c r="AB775" i="2"/>
  <c r="AC775" i="2"/>
  <c r="AD775" i="2"/>
  <c r="AB1468" i="2"/>
  <c r="AC1468" i="2"/>
  <c r="AD1468" i="2"/>
  <c r="AB1769" i="2"/>
  <c r="AD1769" i="2"/>
  <c r="AC1769" i="2"/>
  <c r="AC1324" i="2"/>
  <c r="AD1324" i="2"/>
  <c r="AB1324" i="2"/>
  <c r="AB1577" i="2"/>
  <c r="AD1577" i="2"/>
  <c r="AC1577" i="2"/>
  <c r="AB794" i="2"/>
  <c r="AD794" i="2"/>
  <c r="AC794" i="2"/>
  <c r="AB1111" i="2"/>
  <c r="AC1111" i="2"/>
  <c r="AD1111" i="2"/>
  <c r="AB1207" i="2"/>
  <c r="AC1207" i="2"/>
  <c r="AD1207" i="2"/>
  <c r="AC790" i="2"/>
  <c r="AD790" i="2"/>
  <c r="AB790" i="2"/>
  <c r="AB950" i="2"/>
  <c r="AC950" i="2"/>
  <c r="AD950" i="2"/>
  <c r="AB1151" i="2"/>
  <c r="AC1151" i="2"/>
  <c r="AD1151" i="2"/>
  <c r="AB1250" i="2"/>
  <c r="AC1250" i="2"/>
  <c r="AD1250" i="2"/>
  <c r="AC1583" i="2"/>
  <c r="AD1583" i="2"/>
  <c r="AB1583" i="2"/>
  <c r="AC2089" i="2"/>
  <c r="AD2089" i="2"/>
  <c r="AB2089" i="2"/>
  <c r="AB1160" i="2"/>
  <c r="AC1160" i="2"/>
  <c r="AD1160" i="2"/>
  <c r="AB1503" i="2"/>
  <c r="AC1503" i="2"/>
  <c r="AD1503" i="2"/>
  <c r="AB2190" i="2"/>
  <c r="AD2190" i="2"/>
  <c r="AC2190" i="2"/>
  <c r="AB942" i="2"/>
  <c r="AD942" i="2"/>
  <c r="AC942" i="2"/>
  <c r="AB833" i="2"/>
  <c r="AC833" i="2"/>
  <c r="AD833" i="2"/>
  <c r="AB1176" i="2"/>
  <c r="AC1176" i="2"/>
  <c r="AD1176" i="2"/>
  <c r="AB869" i="2"/>
  <c r="AC869" i="2"/>
  <c r="AD869" i="2"/>
  <c r="AD1756" i="2"/>
  <c r="AB1756" i="2"/>
  <c r="AC1756" i="2"/>
  <c r="AB1205" i="2"/>
  <c r="AC1205" i="2"/>
  <c r="AD1205" i="2"/>
  <c r="AC676" i="2"/>
  <c r="AD676" i="2"/>
  <c r="AB676" i="2"/>
  <c r="AB1077" i="2"/>
  <c r="AC1077" i="2"/>
  <c r="AD1077" i="2"/>
  <c r="AB1441" i="2"/>
  <c r="AC1441" i="2"/>
  <c r="AD1441" i="2"/>
  <c r="AB2212" i="2"/>
  <c r="AC2212" i="2"/>
  <c r="AD2212" i="2"/>
  <c r="AC1299" i="2"/>
  <c r="AD1299" i="2"/>
  <c r="AB1299" i="2"/>
  <c r="AB801" i="2"/>
  <c r="AC801" i="2"/>
  <c r="AD801" i="2"/>
  <c r="AB1271" i="2"/>
  <c r="AC1271" i="2"/>
  <c r="AD1271" i="2"/>
  <c r="AC797" i="2"/>
  <c r="AD797" i="2"/>
  <c r="AB797" i="2"/>
  <c r="AB965" i="2"/>
  <c r="AC965" i="2"/>
  <c r="AD965" i="2"/>
  <c r="AB1842" i="2"/>
  <c r="AC1842" i="2"/>
  <c r="AD1842" i="2"/>
  <c r="AB1658" i="2"/>
  <c r="AC1658" i="2"/>
  <c r="AD1658" i="2"/>
  <c r="AB1976" i="2"/>
  <c r="AC1976" i="2"/>
  <c r="AD1976" i="2"/>
  <c r="AC1663" i="2"/>
  <c r="AD1663" i="2"/>
  <c r="AB1663" i="2"/>
  <c r="AB1045" i="2"/>
  <c r="AC1045" i="2"/>
  <c r="AD1045" i="2"/>
  <c r="AC709" i="2"/>
  <c r="AD709" i="2"/>
  <c r="AB709" i="2"/>
  <c r="AB1015" i="2"/>
  <c r="AC1015" i="2"/>
  <c r="AD1015" i="2"/>
  <c r="AC1512" i="2"/>
  <c r="AD1512" i="2"/>
  <c r="AB1512" i="2"/>
  <c r="AB928" i="2"/>
  <c r="AC928" i="2"/>
  <c r="AD928" i="2"/>
  <c r="AD1225" i="2"/>
  <c r="AB1225" i="2"/>
  <c r="AC1225" i="2"/>
  <c r="AB1654" i="2"/>
  <c r="AC1654" i="2"/>
  <c r="AD1654" i="2"/>
  <c r="AB1338" i="2"/>
  <c r="AC1338" i="2"/>
  <c r="AD1338" i="2"/>
  <c r="AB1936" i="2"/>
  <c r="AC1936" i="2"/>
  <c r="AD1936" i="2"/>
  <c r="AB1288" i="2"/>
  <c r="AD1288" i="2"/>
  <c r="AC1288" i="2"/>
  <c r="AD1025" i="2"/>
  <c r="AC1025" i="2"/>
  <c r="AB1025" i="2"/>
  <c r="AB1765" i="2"/>
  <c r="AC1765" i="2"/>
  <c r="AD1765" i="2"/>
  <c r="AB1755" i="2"/>
  <c r="AC1755" i="2"/>
  <c r="AD1755" i="2"/>
  <c r="AD1525" i="2"/>
  <c r="AC1525" i="2"/>
  <c r="AB1525" i="2"/>
  <c r="AB820" i="2"/>
  <c r="AC820" i="2"/>
  <c r="AD820" i="2"/>
  <c r="AD1397" i="2"/>
  <c r="AC1397" i="2"/>
  <c r="AB1397" i="2"/>
  <c r="AB1492" i="2"/>
  <c r="AC1492" i="2"/>
  <c r="AD1492" i="2"/>
  <c r="AB1226" i="2"/>
  <c r="AC1226" i="2"/>
  <c r="AD1226" i="2"/>
  <c r="AB974" i="2"/>
  <c r="AC974" i="2"/>
  <c r="AD974" i="2"/>
  <c r="AB1245" i="2"/>
  <c r="AC1245" i="2"/>
  <c r="AD1245" i="2"/>
  <c r="AB1853" i="2"/>
  <c r="AC1853" i="2"/>
  <c r="AD1853" i="2"/>
  <c r="AB1996" i="2"/>
  <c r="AC1996" i="2"/>
  <c r="AD1996" i="2"/>
  <c r="AC725" i="2"/>
  <c r="AD725" i="2"/>
  <c r="AB725" i="2"/>
  <c r="AB1351" i="2"/>
  <c r="AC1351" i="2"/>
  <c r="AD1351" i="2"/>
  <c r="AB899" i="2"/>
  <c r="AC899" i="2"/>
  <c r="AD899" i="2"/>
  <c r="AB1138" i="2"/>
  <c r="AC1138" i="2"/>
  <c r="AD1138" i="2"/>
  <c r="AB1423" i="2"/>
  <c r="AC1423" i="2"/>
  <c r="AD1423" i="2"/>
  <c r="AD1796" i="2"/>
  <c r="AB1796" i="2"/>
  <c r="AC1796" i="2"/>
  <c r="AB729" i="2"/>
  <c r="AC729" i="2"/>
  <c r="AD729" i="2"/>
  <c r="AB1343" i="2"/>
  <c r="AC1343" i="2"/>
  <c r="AD1343" i="2"/>
  <c r="AB1586" i="2"/>
  <c r="AC1586" i="2"/>
  <c r="AD1586" i="2"/>
  <c r="AB840" i="2"/>
  <c r="AC840" i="2"/>
  <c r="AD840" i="2"/>
  <c r="AB719" i="2"/>
  <c r="AC719" i="2"/>
  <c r="AD719" i="2"/>
  <c r="AB1579" i="2"/>
  <c r="AC1579" i="2"/>
  <c r="AD1579" i="2"/>
  <c r="AC1116" i="2"/>
  <c r="AD1116" i="2"/>
  <c r="AB1116" i="2"/>
  <c r="AB1319" i="2"/>
  <c r="AC1319" i="2"/>
  <c r="AD1319" i="2"/>
  <c r="AB1229" i="2"/>
  <c r="AC1229" i="2"/>
  <c r="AD1229" i="2"/>
  <c r="AB744" i="2"/>
  <c r="AC744" i="2"/>
  <c r="AD744" i="2"/>
  <c r="AB1398" i="2"/>
  <c r="AC1398" i="2"/>
  <c r="AD1398" i="2"/>
  <c r="AB1904" i="2"/>
  <c r="AC1904" i="2"/>
  <c r="AD1904" i="2"/>
  <c r="AB2104" i="2"/>
  <c r="AC2104" i="2"/>
  <c r="AD2104" i="2"/>
  <c r="AC1938" i="2"/>
  <c r="AD1938" i="2"/>
  <c r="AB1938" i="2"/>
  <c r="AB1000" i="2"/>
  <c r="AC1000" i="2"/>
  <c r="AD1000" i="2"/>
  <c r="AB1665" i="2"/>
  <c r="AC1665" i="2"/>
  <c r="AD1665" i="2"/>
  <c r="AD795" i="2"/>
  <c r="AB795" i="2"/>
  <c r="AC795" i="2"/>
  <c r="AB786" i="2"/>
  <c r="AD786" i="2"/>
  <c r="AC786" i="2"/>
  <c r="AB914" i="2"/>
  <c r="AC914" i="2"/>
  <c r="AD914" i="2"/>
  <c r="AB1167" i="2"/>
  <c r="AC1167" i="2"/>
  <c r="AD1167" i="2"/>
  <c r="AC1044" i="2"/>
  <c r="AD1044" i="2"/>
  <c r="AB1044" i="2"/>
  <c r="AB973" i="2"/>
  <c r="AC973" i="2"/>
  <c r="AD973" i="2"/>
  <c r="AB1195" i="2"/>
  <c r="AC1195" i="2"/>
  <c r="AD1195" i="2"/>
  <c r="AD1265" i="2"/>
  <c r="AB1265" i="2"/>
  <c r="AC1265" i="2"/>
  <c r="AB772" i="2"/>
  <c r="AC772" i="2"/>
  <c r="AD772" i="2"/>
  <c r="AC1719" i="2"/>
  <c r="AD1719" i="2"/>
  <c r="AB1719" i="2"/>
  <c r="AB1779" i="2"/>
  <c r="AC1779" i="2"/>
  <c r="AD1779" i="2"/>
  <c r="AB721" i="2"/>
  <c r="AC721" i="2"/>
  <c r="AD721" i="2"/>
  <c r="AD707" i="2"/>
  <c r="AB707" i="2"/>
  <c r="AC707" i="2"/>
  <c r="AB804" i="2"/>
  <c r="AC804" i="2"/>
  <c r="AD804" i="2"/>
  <c r="AB1862" i="2"/>
  <c r="AC1862" i="2"/>
  <c r="AD1862" i="2"/>
  <c r="AC1727" i="2"/>
  <c r="AD1727" i="2"/>
  <c r="AB1727" i="2"/>
  <c r="AB1030" i="2"/>
  <c r="AC1030" i="2"/>
  <c r="AD1030" i="2"/>
  <c r="AB1484" i="2"/>
  <c r="AC1484" i="2"/>
  <c r="AD1484" i="2"/>
  <c r="AB1568" i="2"/>
  <c r="AC1568" i="2"/>
  <c r="AD1568" i="2"/>
  <c r="AB796" i="2"/>
  <c r="AC796" i="2"/>
  <c r="AD796" i="2"/>
  <c r="AB1578" i="2"/>
  <c r="AC1578" i="2"/>
  <c r="AD1578" i="2"/>
  <c r="AC2209" i="2"/>
  <c r="AD2209" i="2"/>
  <c r="AB2209" i="2"/>
  <c r="AD1041" i="2"/>
  <c r="AB1041" i="2"/>
  <c r="AC1041" i="2"/>
  <c r="AB1117" i="2"/>
  <c r="AC1117" i="2"/>
  <c r="AD1117" i="2"/>
  <c r="AB2124" i="2"/>
  <c r="AC2124" i="2"/>
  <c r="AD2124" i="2"/>
  <c r="AC2017" i="2"/>
  <c r="AD2017" i="2"/>
  <c r="AB2017" i="2"/>
  <c r="AC1591" i="2"/>
  <c r="AD1591" i="2"/>
  <c r="AB1591" i="2"/>
  <c r="AB1624" i="2"/>
  <c r="AC1624" i="2"/>
  <c r="AD1624" i="2"/>
  <c r="AD1868" i="2"/>
  <c r="AB1868" i="2"/>
  <c r="AC1868" i="2"/>
  <c r="AD1700" i="2"/>
  <c r="AB1700" i="2"/>
  <c r="AC1700" i="2"/>
  <c r="AB1439" i="2"/>
  <c r="AD1439" i="2"/>
  <c r="AC1439" i="2"/>
  <c r="AB1500" i="2"/>
  <c r="AC1500" i="2"/>
  <c r="AD1500" i="2"/>
  <c r="AD1217" i="2"/>
  <c r="AC1217" i="2"/>
  <c r="AB1217" i="2"/>
  <c r="AB1597" i="2"/>
  <c r="AC1597" i="2"/>
  <c r="AD1597" i="2"/>
  <c r="AD961" i="2"/>
  <c r="AC961" i="2"/>
  <c r="AB961" i="2"/>
  <c r="AB1664" i="2"/>
  <c r="AC1664" i="2"/>
  <c r="AD1664" i="2"/>
  <c r="AB1479" i="2"/>
  <c r="AC1479" i="2"/>
  <c r="AD1479" i="2"/>
  <c r="AB1365" i="2"/>
  <c r="AC1365" i="2"/>
  <c r="AD1365" i="2"/>
  <c r="AB1651" i="2"/>
  <c r="AC1651" i="2"/>
  <c r="AD1651" i="2"/>
  <c r="AB807" i="2"/>
  <c r="AC807" i="2"/>
  <c r="AD807" i="2"/>
  <c r="AC2170" i="2"/>
  <c r="AD2170" i="2"/>
  <c r="AB2170" i="2"/>
  <c r="AB752" i="2"/>
  <c r="AC752" i="2"/>
  <c r="AD752" i="2"/>
  <c r="AB1710" i="2"/>
  <c r="AC1710" i="2"/>
  <c r="AD1710" i="2"/>
  <c r="AD1860" i="2"/>
  <c r="AB1860" i="2"/>
  <c r="AC1860" i="2"/>
  <c r="AB871" i="2"/>
  <c r="AC871" i="2"/>
  <c r="AD871" i="2"/>
  <c r="AB1544" i="2"/>
  <c r="AC1544" i="2"/>
  <c r="AD1544" i="2"/>
  <c r="AD1273" i="2"/>
  <c r="AB1273" i="2"/>
  <c r="AC1273" i="2"/>
  <c r="AB1890" i="2"/>
  <c r="AC1890" i="2"/>
  <c r="AD1890" i="2"/>
  <c r="AD1477" i="2"/>
  <c r="AC1477" i="2"/>
  <c r="AB1477" i="2"/>
  <c r="AB1558" i="2"/>
  <c r="AC1558" i="2"/>
  <c r="AD1558" i="2"/>
  <c r="AB1709" i="2"/>
  <c r="AC1709" i="2"/>
  <c r="AD1709" i="2"/>
  <c r="AB1848" i="2"/>
  <c r="AC1848" i="2"/>
  <c r="AD1848" i="2"/>
  <c r="AC1267" i="2"/>
  <c r="AD1267" i="2"/>
  <c r="AB1267" i="2"/>
  <c r="AB946" i="2"/>
  <c r="AC946" i="2"/>
  <c r="AD946" i="2"/>
  <c r="AB2076" i="2"/>
  <c r="AC2076" i="2"/>
  <c r="AD2076" i="2"/>
  <c r="AB788" i="2"/>
  <c r="AC788" i="2"/>
  <c r="AD788" i="2"/>
  <c r="AB2196" i="2"/>
  <c r="AC2196" i="2"/>
  <c r="AD2196" i="2"/>
  <c r="AB395" i="2"/>
  <c r="AC395" i="2"/>
  <c r="AD395" i="2"/>
  <c r="AC1937" i="2"/>
  <c r="AD1937" i="2"/>
  <c r="AB1937" i="2"/>
  <c r="AC1831" i="2"/>
  <c r="AD1831" i="2"/>
  <c r="AB1831" i="2"/>
  <c r="AB1563" i="2"/>
  <c r="AC1563" i="2"/>
  <c r="AD1563" i="2"/>
  <c r="AB1589" i="2"/>
  <c r="AC1589" i="2"/>
  <c r="AD1589" i="2"/>
  <c r="AB944" i="2"/>
  <c r="AC944" i="2"/>
  <c r="AD944" i="2"/>
  <c r="AC932" i="2"/>
  <c r="AD932" i="2"/>
  <c r="AB932" i="2"/>
  <c r="AD1121" i="2"/>
  <c r="AC1121" i="2"/>
  <c r="AB1121" i="2"/>
  <c r="AB1720" i="2"/>
  <c r="AC1720" i="2"/>
  <c r="AD1720" i="2"/>
  <c r="AB708" i="2"/>
  <c r="AC708" i="2"/>
  <c r="AD708" i="2"/>
  <c r="AB1133" i="2"/>
  <c r="AC1133" i="2"/>
  <c r="AD1133" i="2"/>
  <c r="AB836" i="2"/>
  <c r="AC836" i="2"/>
  <c r="AD836" i="2"/>
  <c r="AD985" i="2"/>
  <c r="AB985" i="2"/>
  <c r="AC985" i="2"/>
  <c r="AB1213" i="2"/>
  <c r="AC1213" i="2"/>
  <c r="AD1213" i="2"/>
  <c r="AB1007" i="2"/>
  <c r="AC1007" i="2"/>
  <c r="AD1007" i="2"/>
  <c r="AB825" i="2"/>
  <c r="AC825" i="2"/>
  <c r="AD825" i="2"/>
  <c r="AB1072" i="2"/>
  <c r="AC1072" i="2"/>
  <c r="AD1072" i="2"/>
  <c r="AB862" i="2"/>
  <c r="AC862" i="2"/>
  <c r="AD862" i="2"/>
  <c r="AB1349" i="2"/>
  <c r="AC1349" i="2"/>
  <c r="AD1349" i="2"/>
  <c r="AB1707" i="2"/>
  <c r="AC1707" i="2"/>
  <c r="AD1707" i="2"/>
  <c r="AB1246" i="2"/>
  <c r="AC1246" i="2"/>
  <c r="AD1246" i="2"/>
  <c r="AC710" i="2"/>
  <c r="AD710" i="2"/>
  <c r="AB710" i="2"/>
  <c r="AC1969" i="2"/>
  <c r="AD1969" i="2"/>
  <c r="AB1969" i="2"/>
  <c r="AB901" i="2"/>
  <c r="AC901" i="2"/>
  <c r="AD901" i="2"/>
  <c r="AC757" i="2"/>
  <c r="AD757" i="2"/>
  <c r="AB757" i="2"/>
  <c r="AB1980" i="2"/>
  <c r="AC1980" i="2"/>
  <c r="AD1980" i="2"/>
  <c r="AD1748" i="2"/>
  <c r="AC1748" i="2"/>
  <c r="AB1748" i="2"/>
  <c r="AB1777" i="2"/>
  <c r="AC1777" i="2"/>
  <c r="AD1777" i="2"/>
  <c r="AB1619" i="2"/>
  <c r="AC1619" i="2"/>
  <c r="AD1619" i="2"/>
  <c r="AB1648" i="2"/>
  <c r="AC1648" i="2"/>
  <c r="AD1648" i="2"/>
  <c r="AB1200" i="2"/>
  <c r="AC1200" i="2"/>
  <c r="AD1200" i="2"/>
  <c r="AC686" i="2"/>
  <c r="AB686" i="2"/>
  <c r="AD686" i="2"/>
  <c r="AB866" i="2"/>
  <c r="AC866" i="2"/>
  <c r="AD866" i="2"/>
  <c r="AB1713" i="2"/>
  <c r="AC1713" i="2"/>
  <c r="AD1713" i="2"/>
  <c r="AB879" i="2"/>
  <c r="AC879" i="2"/>
  <c r="AD879" i="2"/>
  <c r="AB761" i="2"/>
  <c r="AC761" i="2"/>
  <c r="AD761" i="2"/>
  <c r="AB2214" i="2"/>
  <c r="AD2214" i="2"/>
  <c r="AC2214" i="2"/>
  <c r="AB1511" i="2"/>
  <c r="AC1511" i="2"/>
  <c r="AD1511" i="2"/>
  <c r="AB839" i="2"/>
  <c r="AC839" i="2"/>
  <c r="AD839" i="2"/>
  <c r="AB1385" i="2"/>
  <c r="AC1385" i="2"/>
  <c r="AD1385" i="2"/>
  <c r="AB1555" i="2"/>
  <c r="AC1555" i="2"/>
  <c r="AD1555" i="2"/>
  <c r="AB1415" i="2"/>
  <c r="AC1415" i="2"/>
  <c r="AD1415" i="2"/>
  <c r="AB746" i="2"/>
  <c r="AD746" i="2"/>
  <c r="AC746" i="2"/>
  <c r="AC1340" i="2"/>
  <c r="AD1340" i="2"/>
  <c r="AB1340" i="2"/>
  <c r="AB1031" i="2"/>
  <c r="AC1031" i="2"/>
  <c r="AD1031" i="2"/>
  <c r="AB966" i="2"/>
  <c r="AC966" i="2"/>
  <c r="AD966" i="2"/>
  <c r="AD1660" i="2"/>
  <c r="AB1660" i="2"/>
  <c r="AC1660" i="2"/>
  <c r="AD1161" i="2"/>
  <c r="AB1161" i="2"/>
  <c r="AC1161" i="2"/>
  <c r="AB1013" i="2"/>
  <c r="AC1013" i="2"/>
  <c r="AD1013" i="2"/>
  <c r="AB1640" i="2"/>
  <c r="AC1640" i="2"/>
  <c r="AD1640" i="2"/>
  <c r="AB818" i="2"/>
  <c r="AD818" i="2"/>
  <c r="AC818" i="2"/>
  <c r="AB890" i="2"/>
  <c r="AC890" i="2"/>
  <c r="AD890" i="2"/>
  <c r="AB1801" i="2"/>
  <c r="AD1801" i="2"/>
  <c r="AC1801" i="2"/>
  <c r="AD913" i="2"/>
  <c r="AB913" i="2"/>
  <c r="AC913" i="2"/>
  <c r="AD1281" i="2"/>
  <c r="AB1281" i="2"/>
  <c r="AC1281" i="2"/>
  <c r="AD763" i="2"/>
  <c r="AB763" i="2"/>
  <c r="AC763" i="2"/>
  <c r="AB1460" i="2"/>
  <c r="AC1460" i="2"/>
  <c r="AD1460" i="2"/>
  <c r="AC1156" i="2"/>
  <c r="AD1156" i="2"/>
  <c r="AB1156" i="2"/>
  <c r="AD1820" i="2"/>
  <c r="AB1820" i="2"/>
  <c r="AC1820" i="2"/>
  <c r="AB1061" i="2"/>
  <c r="AC1061" i="2"/>
  <c r="AD1061" i="2"/>
  <c r="AB1972" i="2"/>
  <c r="AC1972" i="2"/>
  <c r="AD1972" i="2"/>
  <c r="AB753" i="2"/>
  <c r="AC753" i="2"/>
  <c r="AD753" i="2"/>
  <c r="AB776" i="2"/>
  <c r="AC776" i="2"/>
  <c r="AD776" i="2"/>
  <c r="AC1291" i="2"/>
  <c r="AD1291" i="2"/>
  <c r="AB1291" i="2"/>
  <c r="AB1264" i="2"/>
  <c r="AD1264" i="2"/>
  <c r="AC1264" i="2"/>
  <c r="AC1196" i="2"/>
  <c r="AD1196" i="2"/>
  <c r="AB1196" i="2"/>
  <c r="AB1352" i="2"/>
  <c r="AD1352" i="2"/>
  <c r="AC1352" i="2"/>
  <c r="AD1466" i="2"/>
  <c r="AB1466" i="2"/>
  <c r="AC1466" i="2"/>
  <c r="AB1066" i="2"/>
  <c r="AC1066" i="2"/>
  <c r="AD1066" i="2"/>
  <c r="AB1082" i="2"/>
  <c r="AC1082" i="2"/>
  <c r="AD1082" i="2"/>
  <c r="AD1498" i="2"/>
  <c r="AB1498" i="2"/>
  <c r="AC1498" i="2"/>
  <c r="AC1323" i="2"/>
  <c r="AD1323" i="2"/>
  <c r="AB1323" i="2"/>
  <c r="AC1108" i="2"/>
  <c r="AD1108" i="2"/>
  <c r="AB1108" i="2"/>
  <c r="AB1896" i="2"/>
  <c r="AC1896" i="2"/>
  <c r="AD1896" i="2"/>
  <c r="AB1008" i="2"/>
  <c r="AC1008" i="2"/>
  <c r="AD1008" i="2"/>
  <c r="AB941" i="2"/>
  <c r="AC941" i="2"/>
  <c r="AD941" i="2"/>
  <c r="AB1446" i="2"/>
  <c r="AC1446" i="2"/>
  <c r="AD1446" i="2"/>
  <c r="AB1063" i="2"/>
  <c r="AC1063" i="2"/>
  <c r="AD1063" i="2"/>
  <c r="AD1297" i="2"/>
  <c r="AB1297" i="2"/>
  <c r="AC1297" i="2"/>
  <c r="AB896" i="2"/>
  <c r="AC896" i="2"/>
  <c r="AD896" i="2"/>
  <c r="AC908" i="2"/>
  <c r="AD908" i="2"/>
  <c r="AB908" i="2"/>
  <c r="AB2216" i="2"/>
  <c r="AC2216" i="2"/>
  <c r="AD2216" i="2"/>
  <c r="AC1655" i="2"/>
  <c r="AD1655" i="2"/>
  <c r="AB1655" i="2"/>
  <c r="AB1371" i="2"/>
  <c r="AC1371" i="2"/>
  <c r="AD1371" i="2"/>
  <c r="AB1584" i="2"/>
  <c r="AC1584" i="2"/>
  <c r="AD1584" i="2"/>
  <c r="AB799" i="2"/>
  <c r="AC799" i="2"/>
  <c r="AD799" i="2"/>
  <c r="AC1084" i="2"/>
  <c r="AD1084" i="2"/>
  <c r="AB1084" i="2"/>
  <c r="AB1223" i="2"/>
  <c r="AC1223" i="2"/>
  <c r="AD1223" i="2"/>
  <c r="AD1418" i="2"/>
  <c r="AB1418" i="2"/>
  <c r="AC1418" i="2"/>
  <c r="AB1120" i="2"/>
  <c r="AC1120" i="2"/>
  <c r="AD1120" i="2"/>
  <c r="AB713" i="2"/>
  <c r="AC713" i="2"/>
  <c r="AD713" i="2"/>
  <c r="AB1327" i="2"/>
  <c r="AC1327" i="2"/>
  <c r="AD1327" i="2"/>
  <c r="AB1058" i="2"/>
  <c r="AC1058" i="2"/>
  <c r="AD1058" i="2"/>
  <c r="AC845" i="2"/>
  <c r="AB845" i="2"/>
  <c r="AD845" i="2"/>
  <c r="AB1964" i="2"/>
  <c r="AC1964" i="2"/>
  <c r="AD1964" i="2"/>
  <c r="AD2223" i="2"/>
  <c r="AB2223" i="2"/>
  <c r="AC2223" i="2"/>
  <c r="AB1483" i="2"/>
  <c r="AC1483" i="2"/>
  <c r="AD1483" i="2"/>
  <c r="AB848" i="2"/>
  <c r="AC848" i="2"/>
  <c r="AD848" i="2"/>
  <c r="AB1595" i="2"/>
  <c r="AC1595" i="2"/>
  <c r="AD1595" i="2"/>
  <c r="AB1372" i="2"/>
  <c r="AC1372" i="2"/>
  <c r="AD1372" i="2"/>
  <c r="AC1448" i="2"/>
  <c r="AD1448" i="2"/>
  <c r="AB1448" i="2"/>
  <c r="AB1457" i="2"/>
  <c r="AC1457" i="2"/>
  <c r="AD1457" i="2"/>
  <c r="AC838" i="2"/>
  <c r="AD838" i="2"/>
  <c r="AB838" i="2"/>
  <c r="AB1287" i="2"/>
  <c r="AC1287" i="2"/>
  <c r="AD1287" i="2"/>
  <c r="AB949" i="2"/>
  <c r="AC949" i="2"/>
  <c r="AD949" i="2"/>
  <c r="AB1360" i="2"/>
  <c r="AD1360" i="2"/>
  <c r="AC1360" i="2"/>
  <c r="AB1277" i="2"/>
  <c r="AC1277" i="2"/>
  <c r="AD1277" i="2"/>
  <c r="AB711" i="2"/>
  <c r="AC711" i="2"/>
  <c r="AD711" i="2"/>
  <c r="AB1286" i="2"/>
  <c r="AC1286" i="2"/>
  <c r="AD1286" i="2"/>
  <c r="AD1381" i="2"/>
  <c r="AC1381" i="2"/>
  <c r="AB1381" i="2"/>
  <c r="AB938" i="2"/>
  <c r="AC938" i="2"/>
  <c r="AD938" i="2"/>
  <c r="AB1920" i="2"/>
  <c r="AC1920" i="2"/>
  <c r="AD1920" i="2"/>
  <c r="AD1764" i="2"/>
  <c r="AB1764" i="2"/>
  <c r="AC1764" i="2"/>
  <c r="AB2173" i="2"/>
  <c r="AC2173" i="2"/>
  <c r="AD2173" i="2"/>
  <c r="AB688" i="2"/>
  <c r="AC688" i="2"/>
  <c r="AD688" i="2"/>
  <c r="AB906" i="2"/>
  <c r="AC906" i="2"/>
  <c r="AD906" i="2"/>
  <c r="AB1616" i="2"/>
  <c r="AC1616" i="2"/>
  <c r="AD1616" i="2"/>
  <c r="AC1440" i="2"/>
  <c r="AD1440" i="2"/>
  <c r="AB1440" i="2"/>
  <c r="AB1803" i="2"/>
  <c r="AC1803" i="2"/>
  <c r="AD1803" i="2"/>
  <c r="AB1516" i="2"/>
  <c r="AC1516" i="2"/>
  <c r="AD1516" i="2"/>
  <c r="AD1596" i="2"/>
  <c r="AB1596" i="2"/>
  <c r="AC1596" i="2"/>
  <c r="AB978" i="2"/>
  <c r="AC978" i="2"/>
  <c r="AD978" i="2"/>
  <c r="AB1523" i="2"/>
  <c r="AC1523" i="2"/>
  <c r="AD1523" i="2"/>
  <c r="AB769" i="2"/>
  <c r="AC769" i="2"/>
  <c r="AD769" i="2"/>
  <c r="AB1645" i="2"/>
  <c r="AC1645" i="2"/>
  <c r="AD1645" i="2"/>
  <c r="AC1783" i="2"/>
  <c r="AD1783" i="2"/>
  <c r="AB1783" i="2"/>
  <c r="AC1020" i="2"/>
  <c r="AD1020" i="2"/>
  <c r="AB1020" i="2"/>
  <c r="AB2016" i="2"/>
  <c r="AC2016" i="2"/>
  <c r="AD2016" i="2"/>
  <c r="AD1844" i="2"/>
  <c r="AC1844" i="2"/>
  <c r="AB1844" i="2"/>
  <c r="AB1238" i="2"/>
  <c r="AD1238" i="2"/>
  <c r="AC1238" i="2"/>
  <c r="AB1878" i="2"/>
  <c r="AC1878" i="2"/>
  <c r="AD1878" i="2"/>
  <c r="AB1224" i="2"/>
  <c r="AC1224" i="2"/>
  <c r="AD1224" i="2"/>
  <c r="AB1215" i="2"/>
  <c r="AC1215" i="2"/>
  <c r="AD1215" i="2"/>
  <c r="AB1531" i="2"/>
  <c r="AC1531" i="2"/>
  <c r="AD1531" i="2"/>
  <c r="AC1307" i="2"/>
  <c r="AD1307" i="2"/>
  <c r="AB1307" i="2"/>
  <c r="AB1486" i="2"/>
  <c r="AC1486" i="2"/>
  <c r="AD1486" i="2"/>
  <c r="AC876" i="2"/>
  <c r="AD876" i="2"/>
  <c r="AB876" i="2"/>
  <c r="AB1849" i="2"/>
  <c r="AC1849" i="2"/>
  <c r="AD1849" i="2"/>
  <c r="AB915" i="2"/>
  <c r="AC915" i="2"/>
  <c r="AD915" i="2"/>
  <c r="AB768" i="2"/>
  <c r="AC768" i="2"/>
  <c r="AD768" i="2"/>
  <c r="AB1882" i="2"/>
  <c r="AC1882" i="2"/>
  <c r="AD1882" i="2"/>
  <c r="AB1119" i="2"/>
  <c r="AC1119" i="2"/>
  <c r="AD1119" i="2"/>
  <c r="AB934" i="2"/>
  <c r="AC934" i="2"/>
  <c r="AD934" i="2"/>
  <c r="AC1639" i="2"/>
  <c r="AD1639" i="2"/>
  <c r="AB1639" i="2"/>
  <c r="AB698" i="2"/>
  <c r="AD698" i="2"/>
  <c r="AC698" i="2"/>
  <c r="AB1407" i="2"/>
  <c r="AC1407" i="2"/>
  <c r="AD1407" i="2"/>
  <c r="AC1068" i="2"/>
  <c r="AD1068" i="2"/>
  <c r="AB1068" i="2"/>
  <c r="AB1763" i="2"/>
  <c r="AC1763" i="2"/>
  <c r="AD1763" i="2"/>
  <c r="AB1218" i="2"/>
  <c r="AC1218" i="2"/>
  <c r="AD1218" i="2"/>
  <c r="AC1775" i="2"/>
  <c r="AD1775" i="2"/>
  <c r="AB1775" i="2"/>
  <c r="AB1634" i="2"/>
  <c r="AC1634" i="2"/>
  <c r="AD1634" i="2"/>
  <c r="AB1781" i="2"/>
  <c r="AC1781" i="2"/>
  <c r="AD1781" i="2"/>
  <c r="AB1298" i="2"/>
  <c r="AC1298" i="2"/>
  <c r="AD1298" i="2"/>
  <c r="AB1661" i="2"/>
  <c r="AC1661" i="2"/>
  <c r="AD1661" i="2"/>
  <c r="AC806" i="2"/>
  <c r="AD806" i="2"/>
  <c r="AB806" i="2"/>
  <c r="AB1242" i="2"/>
  <c r="AC1242" i="2"/>
  <c r="AD1242" i="2"/>
  <c r="AB1051" i="2"/>
  <c r="AC1051" i="2"/>
  <c r="AD1051" i="2"/>
  <c r="AB895" i="2"/>
  <c r="AC895" i="2"/>
  <c r="AD895" i="2"/>
  <c r="AB815" i="2"/>
  <c r="AC815" i="2"/>
  <c r="AD815" i="2"/>
  <c r="AB1541" i="2"/>
  <c r="AC1541" i="2"/>
  <c r="AD1541" i="2"/>
  <c r="AB1806" i="2"/>
  <c r="AC1806" i="2"/>
  <c r="AD1806" i="2"/>
  <c r="AB2116" i="2"/>
  <c r="AC2116" i="2"/>
  <c r="AD2116" i="2"/>
  <c r="AB2140" i="2"/>
  <c r="AC2140" i="2"/>
  <c r="AD2140" i="2"/>
  <c r="AB1513" i="2"/>
  <c r="AC1513" i="2"/>
  <c r="AD1513" i="2"/>
  <c r="AB802" i="2"/>
  <c r="AD802" i="2"/>
  <c r="AC802" i="2"/>
  <c r="AB2144" i="2"/>
  <c r="AC2144" i="2"/>
  <c r="AD2144" i="2"/>
  <c r="AC1496" i="2"/>
  <c r="AD1496" i="2"/>
  <c r="AB1496" i="2"/>
  <c r="AB922" i="2"/>
  <c r="AC922" i="2"/>
  <c r="AD922" i="2"/>
  <c r="AD1410" i="2"/>
  <c r="AB1410" i="2"/>
  <c r="AC1410" i="2"/>
  <c r="AC2225" i="2"/>
  <c r="AD2225" i="2"/>
  <c r="AB2225" i="2"/>
  <c r="AB2168" i="2"/>
  <c r="AC2168" i="2"/>
  <c r="AD2168" i="2"/>
  <c r="AC2193" i="2"/>
  <c r="AD2193" i="2"/>
  <c r="AB2193" i="2"/>
  <c r="AB1626" i="2"/>
  <c r="AC1626" i="2"/>
  <c r="AD1626" i="2"/>
  <c r="AB1737" i="2"/>
  <c r="AD1737" i="2"/>
  <c r="AC1737" i="2"/>
  <c r="AB1773" i="2"/>
  <c r="AC1773" i="2"/>
  <c r="AD1773" i="2"/>
  <c r="AB1342" i="2"/>
  <c r="AC1342" i="2"/>
  <c r="AD1342" i="2"/>
  <c r="AB1761" i="2"/>
  <c r="AC1761" i="2"/>
  <c r="AD1761" i="2"/>
  <c r="AB1553" i="2"/>
  <c r="AC1553" i="2"/>
  <c r="AD1553" i="2"/>
  <c r="AC1480" i="2"/>
  <c r="AD1480" i="2"/>
  <c r="AB1480" i="2"/>
  <c r="AB1143" i="2"/>
  <c r="AC1143" i="2"/>
  <c r="AD1143" i="2"/>
  <c r="AB1293" i="2"/>
  <c r="AC1293" i="2"/>
  <c r="AD1293" i="2"/>
  <c r="AB1050" i="2"/>
  <c r="AC1050" i="2"/>
  <c r="AD1050" i="2"/>
  <c r="AC1416" i="2"/>
  <c r="AD1416" i="2"/>
  <c r="AB1416" i="2"/>
  <c r="AB2120" i="2"/>
  <c r="AC2120" i="2"/>
  <c r="AD2120" i="2"/>
  <c r="AB1632" i="2"/>
  <c r="AC1632" i="2"/>
  <c r="AD1632" i="2"/>
  <c r="AB1538" i="2"/>
  <c r="AC1538" i="2"/>
  <c r="AD1538" i="2"/>
  <c r="AD1556" i="2"/>
  <c r="AC1556" i="2"/>
  <c r="AB1556" i="2"/>
  <c r="AB728" i="2"/>
  <c r="AC728" i="2"/>
  <c r="AD728" i="2"/>
  <c r="AB1473" i="2"/>
  <c r="AC1473" i="2"/>
  <c r="AD1473" i="2"/>
  <c r="AB2187" i="2"/>
  <c r="AC2187" i="2"/>
  <c r="AD2187" i="2"/>
  <c r="AB754" i="2"/>
  <c r="AD754" i="2"/>
  <c r="AC754" i="2"/>
  <c r="AB817" i="2"/>
  <c r="AC817" i="2"/>
  <c r="AD817" i="2"/>
  <c r="AB1152" i="2"/>
  <c r="AC1152" i="2"/>
  <c r="AD1152" i="2"/>
  <c r="AC741" i="2"/>
  <c r="AD741" i="2"/>
  <c r="AB741" i="2"/>
  <c r="AC1132" i="2"/>
  <c r="AD1132" i="2"/>
  <c r="AB1132" i="2"/>
  <c r="AB1306" i="2"/>
  <c r="AC1306" i="2"/>
  <c r="AD1306" i="2"/>
  <c r="AB1330" i="2"/>
  <c r="AC1330" i="2"/>
  <c r="AD1330" i="2"/>
  <c r="AB1677" i="2"/>
  <c r="AC1677" i="2"/>
  <c r="AD1677" i="2"/>
  <c r="AB1042" i="2"/>
  <c r="AC1042" i="2"/>
  <c r="AD1042" i="2"/>
  <c r="AC1464" i="2"/>
  <c r="AD1464" i="2"/>
  <c r="AB1464" i="2"/>
  <c r="AD1065" i="2"/>
  <c r="AB1065" i="2"/>
  <c r="AC1065" i="2"/>
  <c r="AC940" i="2"/>
  <c r="AD940" i="2"/>
  <c r="AB940" i="2"/>
  <c r="AB1726" i="2"/>
  <c r="AC1726" i="2"/>
  <c r="AD1726" i="2"/>
  <c r="AB1357" i="2"/>
  <c r="AC1357" i="2"/>
  <c r="AD1357" i="2"/>
  <c r="AD1493" i="2"/>
  <c r="AC1493" i="2"/>
  <c r="AB1493" i="2"/>
  <c r="AB2189" i="2"/>
  <c r="AC2189" i="2"/>
  <c r="AD2189" i="2"/>
  <c r="AD691" i="2"/>
  <c r="AB691" i="2"/>
  <c r="AC691" i="2"/>
  <c r="AC1520" i="2"/>
  <c r="AD1520" i="2"/>
  <c r="AB1520" i="2"/>
  <c r="AB1573" i="2"/>
  <c r="AC1573" i="2"/>
  <c r="AD1573" i="2"/>
  <c r="AB1377" i="2"/>
  <c r="AC1377" i="2"/>
  <c r="AD1377" i="2"/>
  <c r="AB2056" i="2"/>
  <c r="AC2056" i="2"/>
  <c r="AD2056" i="2"/>
  <c r="AD1509" i="2"/>
  <c r="AC1509" i="2"/>
  <c r="AB1509" i="2"/>
  <c r="AB1070" i="2"/>
  <c r="AC1070" i="2"/>
  <c r="AD1070" i="2"/>
  <c r="AB1255" i="2"/>
  <c r="AC1255" i="2"/>
  <c r="AD1255" i="2"/>
  <c r="AB1669" i="2"/>
  <c r="AC1669" i="2"/>
  <c r="AD1669" i="2"/>
  <c r="AB720" i="2"/>
  <c r="AC720" i="2"/>
  <c r="AD720" i="2"/>
  <c r="AC1970" i="2"/>
  <c r="AD1970" i="2"/>
  <c r="AB1970" i="2"/>
  <c r="AB1155" i="2"/>
  <c r="AC1155" i="2"/>
  <c r="AD1155" i="2"/>
  <c r="AB1227" i="2"/>
  <c r="AC1227" i="2"/>
  <c r="AD1227" i="2"/>
  <c r="AB1062" i="2"/>
  <c r="AC1062" i="2"/>
  <c r="AD1062" i="2"/>
  <c r="AB1002" i="2"/>
  <c r="AC1002" i="2"/>
  <c r="AD1002" i="2"/>
  <c r="AB1673" i="2"/>
  <c r="AD1673" i="2"/>
  <c r="AC1673" i="2"/>
  <c r="AB1770" i="2"/>
  <c r="AC1770" i="2"/>
  <c r="AD1770" i="2"/>
  <c r="AC1599" i="2"/>
  <c r="AD1599" i="2"/>
  <c r="AB1599" i="2"/>
  <c r="AB1104" i="2"/>
  <c r="AC1104" i="2"/>
  <c r="AD1104" i="2"/>
  <c r="AD1033" i="2"/>
  <c r="AB1033" i="2"/>
  <c r="AC1033" i="2"/>
  <c r="AC2210" i="2"/>
  <c r="AD2210" i="2"/>
  <c r="AB2210" i="2"/>
  <c r="AB1638" i="2"/>
  <c r="AC1638" i="2"/>
  <c r="AD1638" i="2"/>
  <c r="AB1053" i="2"/>
  <c r="AC1053" i="2"/>
  <c r="AD1053" i="2"/>
  <c r="AB927" i="2"/>
  <c r="AC927" i="2"/>
  <c r="AD927" i="2"/>
  <c r="AD1530" i="2"/>
  <c r="AB1530" i="2"/>
  <c r="AC1530" i="2"/>
  <c r="AB1706" i="2"/>
  <c r="AC1706" i="2"/>
  <c r="AD1706" i="2"/>
  <c r="AB1776" i="2"/>
  <c r="AC1776" i="2"/>
  <c r="AD1776" i="2"/>
  <c r="AD1057" i="2"/>
  <c r="AC1057" i="2"/>
  <c r="AB1057" i="2"/>
  <c r="AD1361" i="2"/>
  <c r="AB1361" i="2"/>
  <c r="AC1361" i="2"/>
  <c r="AB1131" i="2"/>
  <c r="AC1131" i="2"/>
  <c r="AD1131" i="2"/>
  <c r="AB1219" i="2"/>
  <c r="AC1219" i="2"/>
  <c r="AD1219" i="2"/>
  <c r="AB1399" i="2"/>
  <c r="AC1399" i="2"/>
  <c r="AD1399" i="2"/>
  <c r="AB1489" i="2"/>
  <c r="AC1489" i="2"/>
  <c r="AD1489" i="2"/>
  <c r="AC900" i="2"/>
  <c r="AD900" i="2"/>
  <c r="AB900" i="2"/>
  <c r="AB1944" i="2"/>
  <c r="AC1944" i="2"/>
  <c r="AD1944" i="2"/>
  <c r="AB1656" i="2"/>
  <c r="AC1656" i="2"/>
  <c r="AD1656" i="2"/>
  <c r="AB1420" i="2"/>
  <c r="AC1420" i="2"/>
  <c r="AD1420" i="2"/>
  <c r="AB1625" i="2"/>
  <c r="AC1625" i="2"/>
  <c r="AD1625" i="2"/>
  <c r="AD2183" i="2"/>
  <c r="AB2183" i="2"/>
  <c r="AC2183" i="2"/>
  <c r="AB1158" i="2"/>
  <c r="AC1158" i="2"/>
  <c r="AD1158" i="2"/>
  <c r="AD1081" i="2"/>
  <c r="AB1081" i="2"/>
  <c r="AC1081" i="2"/>
  <c r="AB1266" i="2"/>
  <c r="AC1266" i="2"/>
  <c r="AD1266" i="2"/>
  <c r="AB1278" i="2"/>
  <c r="AC1278" i="2"/>
  <c r="AD1278" i="2"/>
  <c r="AB1235" i="2"/>
  <c r="AC1235" i="2"/>
  <c r="AD1235" i="2"/>
  <c r="AB844" i="2"/>
  <c r="AC844" i="2"/>
  <c r="AD844" i="2"/>
  <c r="AD1073" i="2"/>
  <c r="AB1073" i="2"/>
  <c r="AC1073" i="2"/>
  <c r="AB1285" i="2"/>
  <c r="AC1285" i="2"/>
  <c r="AD1285" i="2"/>
  <c r="AB1248" i="2"/>
  <c r="AC1248" i="2"/>
  <c r="AD1248" i="2"/>
  <c r="AC837" i="2"/>
  <c r="AB837" i="2"/>
  <c r="AD837" i="2"/>
  <c r="AB1093" i="2"/>
  <c r="AC1093" i="2"/>
  <c r="AD1093" i="2"/>
  <c r="AB859" i="2"/>
  <c r="AC859" i="2"/>
  <c r="AD859" i="2"/>
  <c r="AD993" i="2"/>
  <c r="AC993" i="2"/>
  <c r="AB993" i="2"/>
  <c r="AC1244" i="2"/>
  <c r="AD1244" i="2"/>
  <c r="AB1244" i="2"/>
  <c r="AB1126" i="2"/>
  <c r="AC1126" i="2"/>
  <c r="AD1126" i="2"/>
  <c r="AD1652" i="2"/>
  <c r="AC1652" i="2"/>
  <c r="AB1652" i="2"/>
  <c r="AB991" i="2"/>
  <c r="AC991" i="2"/>
  <c r="AD991" i="2"/>
  <c r="AD1257" i="2"/>
  <c r="AB1257" i="2"/>
  <c r="AC1257" i="2"/>
  <c r="AC1028" i="2"/>
  <c r="AD1028" i="2"/>
  <c r="AB1028" i="2"/>
  <c r="AB1746" i="2"/>
  <c r="AC1746" i="2"/>
  <c r="AD1746" i="2"/>
  <c r="AB1621" i="2"/>
  <c r="AC1621" i="2"/>
  <c r="AD1621" i="2"/>
  <c r="AC1212" i="2"/>
  <c r="AD1212" i="2"/>
  <c r="AB1212" i="2"/>
  <c r="AB903" i="2"/>
  <c r="AC903" i="2"/>
  <c r="AD903" i="2"/>
  <c r="AB1824" i="2"/>
  <c r="AC1824" i="2"/>
  <c r="AD1824" i="2"/>
  <c r="AB1757" i="2"/>
  <c r="AC1757" i="2"/>
  <c r="AD1757" i="2"/>
  <c r="AD1193" i="2"/>
  <c r="AB1193" i="2"/>
  <c r="AC1193" i="2"/>
  <c r="AD857" i="2"/>
  <c r="AC857" i="2"/>
  <c r="AB857" i="2"/>
  <c r="AB1173" i="2"/>
  <c r="AC1173" i="2"/>
  <c r="AD1173" i="2"/>
  <c r="AB943" i="2"/>
  <c r="AC943" i="2"/>
  <c r="AD943" i="2"/>
  <c r="AC1012" i="2"/>
  <c r="AD1012" i="2"/>
  <c r="AB1012" i="2"/>
  <c r="AB1859" i="2"/>
  <c r="AC1859" i="2"/>
  <c r="AD1859" i="2"/>
  <c r="AB2012" i="2"/>
  <c r="AC2012" i="2"/>
  <c r="AD2012" i="2"/>
  <c r="AC1543" i="2"/>
  <c r="AD1543" i="2"/>
  <c r="AB1543" i="2"/>
  <c r="AB1322" i="2"/>
  <c r="AC1322" i="2"/>
  <c r="AD1322" i="2"/>
  <c r="AC1355" i="2"/>
  <c r="AD1355" i="2"/>
  <c r="AB1355" i="2"/>
  <c r="AB1409" i="2"/>
  <c r="AC1409" i="2"/>
  <c r="AD1409" i="2"/>
  <c r="AB2100" i="2"/>
  <c r="AC2100" i="2"/>
  <c r="AD2100" i="2"/>
  <c r="AC1823" i="2"/>
  <c r="AD1823" i="2"/>
  <c r="AB1823" i="2"/>
  <c r="AB1603" i="2"/>
  <c r="AC1603" i="2"/>
  <c r="AD1603" i="2"/>
  <c r="AB1768" i="2"/>
  <c r="AC1768" i="2"/>
  <c r="AD1768" i="2"/>
  <c r="AB1593" i="2"/>
  <c r="AC1593" i="2"/>
  <c r="AD1593" i="2"/>
  <c r="AB1529" i="2"/>
  <c r="AC1529" i="2"/>
  <c r="AD1529" i="2"/>
  <c r="AB1565" i="2"/>
  <c r="AC1565" i="2"/>
  <c r="AD1565" i="2"/>
  <c r="AB1452" i="2"/>
  <c r="AC1452" i="2"/>
  <c r="AD1452" i="2"/>
  <c r="AC1424" i="2"/>
  <c r="AD1424" i="2"/>
  <c r="AB1424" i="2"/>
  <c r="AC2178" i="2"/>
  <c r="AD2178" i="2"/>
  <c r="AB2178" i="2"/>
  <c r="AB1808" i="2"/>
  <c r="AC1808" i="2"/>
  <c r="AD1808" i="2"/>
  <c r="AC684" i="2"/>
  <c r="AD684" i="2"/>
  <c r="AB684" i="2"/>
  <c r="AB1428" i="2"/>
  <c r="AC1428" i="2"/>
  <c r="AD1428" i="2"/>
  <c r="AB792" i="2"/>
  <c r="AC792" i="2"/>
  <c r="AD792" i="2"/>
  <c r="AB1508" i="2"/>
  <c r="AC1508" i="2"/>
  <c r="AD1508" i="2"/>
  <c r="AB1760" i="2"/>
  <c r="AC1760" i="2"/>
  <c r="AD1760" i="2"/>
  <c r="AD1429" i="2"/>
  <c r="AC1429" i="2"/>
  <c r="AB1429" i="2"/>
  <c r="AB1667" i="2"/>
  <c r="AC1667" i="2"/>
  <c r="AD1667" i="2"/>
  <c r="AB1444" i="2"/>
  <c r="AC1444" i="2"/>
  <c r="AD1444" i="2"/>
  <c r="AB1095" i="2"/>
  <c r="AC1095" i="2"/>
  <c r="AD1095" i="2"/>
  <c r="AB1098" i="2"/>
  <c r="AC1098" i="2"/>
  <c r="AD1098" i="2"/>
  <c r="AB902" i="2"/>
  <c r="AC902" i="2"/>
  <c r="AD902" i="2"/>
  <c r="AD1089" i="2"/>
  <c r="AC1089" i="2"/>
  <c r="AB1089" i="2"/>
  <c r="AC1364" i="2"/>
  <c r="AD1364" i="2"/>
  <c r="AB1364" i="2"/>
  <c r="AB2037" i="2"/>
  <c r="AC2037" i="2"/>
  <c r="AD2037" i="2"/>
  <c r="AB1611" i="2"/>
  <c r="AC1611" i="2"/>
  <c r="AD1611" i="2"/>
  <c r="AB1310" i="2"/>
  <c r="AC1310" i="2"/>
  <c r="AD1310" i="2"/>
  <c r="AB793" i="2"/>
  <c r="AC793" i="2"/>
  <c r="AD793" i="2"/>
  <c r="AB1662" i="2"/>
  <c r="AC1662" i="2"/>
  <c r="AD1662" i="2"/>
  <c r="AB1858" i="2"/>
  <c r="AC1858" i="2"/>
  <c r="AD1858" i="2"/>
  <c r="AB1103" i="2"/>
  <c r="AC1103" i="2"/>
  <c r="AD1103" i="2"/>
  <c r="AB1396" i="2"/>
  <c r="AC1396" i="2"/>
  <c r="AD1396" i="2"/>
  <c r="AB1382" i="2"/>
  <c r="AC1382" i="2"/>
  <c r="AD1382" i="2"/>
  <c r="AB997" i="2"/>
  <c r="AC997" i="2"/>
  <c r="AD997" i="2"/>
  <c r="AB1851" i="2"/>
  <c r="AC1851" i="2"/>
  <c r="AD1851" i="2"/>
  <c r="AB810" i="2"/>
  <c r="AD810" i="2"/>
  <c r="AC810" i="2"/>
  <c r="AD731" i="2"/>
  <c r="AB731" i="2"/>
  <c r="AC731" i="2"/>
  <c r="AB1742" i="2"/>
  <c r="AC1742" i="2"/>
  <c r="AD1742" i="2"/>
  <c r="AD779" i="2"/>
  <c r="AB779" i="2"/>
  <c r="AC779" i="2"/>
  <c r="AB1601" i="2"/>
  <c r="AC1601" i="2"/>
  <c r="AD1601" i="2"/>
  <c r="AB1358" i="2"/>
  <c r="AC1358" i="2"/>
  <c r="AD1358" i="2"/>
  <c r="AD1389" i="2"/>
  <c r="AC1389" i="2"/>
  <c r="AB1389" i="2"/>
  <c r="AD1772" i="2"/>
  <c r="AB1772" i="2"/>
  <c r="AC1772" i="2"/>
  <c r="AC1567" i="2"/>
  <c r="AD1567" i="2"/>
  <c r="AB1567" i="2"/>
  <c r="AB2080" i="2"/>
  <c r="AC2080" i="2"/>
  <c r="AD2080" i="2"/>
  <c r="AB2172" i="2"/>
  <c r="AC2172" i="2"/>
  <c r="AD2172" i="2"/>
  <c r="AC1735" i="2"/>
  <c r="AD1735" i="2"/>
  <c r="AB1735" i="2"/>
  <c r="AC1249" i="2"/>
  <c r="AD1249" i="2"/>
  <c r="AB1249" i="2"/>
  <c r="AB2108" i="2"/>
  <c r="AC2108" i="2"/>
  <c r="AD2108" i="2"/>
  <c r="AB759" i="2"/>
  <c r="AC759" i="2"/>
  <c r="AD759" i="2"/>
  <c r="AB1302" i="2"/>
  <c r="AC1302" i="2"/>
  <c r="AD1302" i="2"/>
  <c r="AB1705" i="2"/>
  <c r="AD1705" i="2"/>
  <c r="AC1705" i="2"/>
  <c r="AB1793" i="2"/>
  <c r="AC1793" i="2"/>
  <c r="AD1793" i="2"/>
  <c r="AB1203" i="2"/>
  <c r="AC1203" i="2"/>
  <c r="AD1203" i="2"/>
  <c r="AB1078" i="2"/>
  <c r="AD1078" i="2"/>
  <c r="AC1078" i="2"/>
  <c r="AC1259" i="2"/>
  <c r="AD1259" i="2"/>
  <c r="AB1259" i="2"/>
  <c r="AB1610" i="2"/>
  <c r="AC1610" i="2"/>
  <c r="AD1610" i="2"/>
  <c r="AB674" i="2"/>
  <c r="AD674" i="2"/>
  <c r="AC674" i="2"/>
  <c r="AB770" i="2"/>
  <c r="AD770" i="2"/>
  <c r="AC770" i="2"/>
  <c r="AD1628" i="2"/>
  <c r="AB1628" i="2"/>
  <c r="AC1628" i="2"/>
  <c r="AB2206" i="2"/>
  <c r="AD2206" i="2"/>
  <c r="AC2206" i="2"/>
  <c r="AB2181" i="2"/>
  <c r="AC2181" i="2"/>
  <c r="AD2181" i="2"/>
  <c r="AC2218" i="2"/>
  <c r="AD2218" i="2"/>
  <c r="AB2218" i="2"/>
  <c r="I4" i="3"/>
  <c r="J4" i="3"/>
  <c r="J5" i="3"/>
  <c r="J6" i="3"/>
  <c r="I6" i="3"/>
  <c r="I5" i="3"/>
  <c r="K4" i="3" l="1"/>
  <c r="L4" i="3" s="1"/>
  <c r="K5" i="3"/>
  <c r="L5" i="3" s="1"/>
  <c r="I7" i="3"/>
  <c r="K6" i="3"/>
  <c r="L6" i="3" s="1"/>
  <c r="J7" i="3"/>
  <c r="K7" i="3" l="1"/>
  <c r="L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Schwartz, Michael</author>
  </authors>
  <commentList>
    <comment ref="K2" authorId="0" shapeId="0" xr:uid="{00000000-0006-0000-0700-000001000000}">
      <text>
        <r>
          <rPr>
            <b/>
            <sz val="9"/>
            <color indexed="81"/>
            <rFont val="Tahoma"/>
            <family val="2"/>
          </rPr>
          <t>Current Year ADM from Nov Detailed Pupil Projection.</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Query from MSFS_Sync_Prod" type="1" refreshedVersion="8" background="1" saveData="1">
    <dbPr connection="DSN=MSFS_Sync_Prod;Description=MSFS_Sync_Prod;UID=KrAnderson;Trusted_Connection=Yes;APP=Microsoft Office 2016;WSID=DG42633;DATABASE=MSFS_Sync" command="SELECT STUDSUMMARY.DAT_YER, STUDSUMMARY.DST_NUM, STUDSUMMARY.DST_TYE, STUDSUMMARY.A10_ADM_TOT_ACU_x000d__x000a_FROM MSFS_Sync.databridge_app_user.STUDSUMMARY STUDSUMMARY_x000d__x000a_WHERE (STUDSUMMARY.DST_TYE In (1,2,3)) AND (STUDSUMMARY.A10_ADM_TOT_ACU&lt;&gt;$0)"/>
  </connection>
  <connection id="2" xr16:uid="{00000000-0015-0000-FFFF-FFFF01000000}" name="Query from MSFS_Sync_Prod1" type="1" refreshedVersion="6" background="1" saveData="1">
    <dbPr connection="DSN=MSFS_Sync_Prod;Description=MSFS_Sync_Prod;UID=KrAnderson;Trusted_Connection=Yes;APP=Microsoft Office 2016;WSID=DG42633;DATABASE=MSFS_Sync" command="SELECT ORGUNIT.DAT_YER, ORGUNIT.UNI_MAJ, ORGUNIT.UNI_TYE, ORGUNIT.UNI_IMD, ORGUNIT.UNI_NAM, ORGUNIT.ATV_STS_x000d__x000a_FROM MSFS_Sync.databridge_app_user.ORGUNIT ORGUNIT_x000d__x000a_WHERE (ORGUNIT.DAT_YER='21-22') AND (ORGUNIT.UNI_TYE In (1,2,3)) AND (ORGUNIT.UNI_IMD=0)"/>
  </connection>
</connections>
</file>

<file path=xl/sharedStrings.xml><?xml version="1.0" encoding="utf-8"?>
<sst xmlns="http://schemas.openxmlformats.org/spreadsheetml/2006/main" count="22780" uniqueCount="1901">
  <si>
    <t>This file contains the following worksheets:</t>
  </si>
  <si>
    <t>end of worksheet</t>
  </si>
  <si>
    <t>These two tabs list referenda that were approved by voters prior to calendar year 1991.</t>
  </si>
  <si>
    <t>Pre 1989 and 89 &amp; 90</t>
  </si>
  <si>
    <t>District Number</t>
  </si>
  <si>
    <t>District Type</t>
  </si>
  <si>
    <t>District Name</t>
  </si>
  <si>
    <t>Election Year</t>
  </si>
  <si>
    <t xml:space="preserve">Start Pay </t>
  </si>
  <si>
    <t>$ Per Pupil Unit</t>
  </si>
  <si>
    <t>Duration</t>
  </si>
  <si>
    <t>Pass
1=Yes
0=No</t>
  </si>
  <si>
    <t>Delay
1=Yes
0=No</t>
  </si>
  <si>
    <t>Range</t>
  </si>
  <si>
    <t>Number of Yes Votes</t>
  </si>
  <si>
    <t>Number of No Votes</t>
  </si>
  <si>
    <t>Mail Ballot
1=Yes
0=No</t>
  </si>
  <si>
    <t>Notes</t>
  </si>
  <si>
    <t>Ortonville</t>
  </si>
  <si>
    <t>Missing</t>
  </si>
  <si>
    <t>No data</t>
  </si>
  <si>
    <t>Amboy-Good Thunder</t>
  </si>
  <si>
    <t>Elmore</t>
  </si>
  <si>
    <t>Wayzata</t>
  </si>
  <si>
    <t>Lakefield</t>
  </si>
  <si>
    <t>Actually defined as a rate</t>
  </si>
  <si>
    <t>Kennedy</t>
  </si>
  <si>
    <t>Bellingham</t>
  </si>
  <si>
    <t>Tracy</t>
  </si>
  <si>
    <t>Glencoe</t>
  </si>
  <si>
    <t>North St. Paul-Maplewood</t>
  </si>
  <si>
    <t>Faribault</t>
  </si>
  <si>
    <t>Badger</t>
  </si>
  <si>
    <t>Prior Lake</t>
  </si>
  <si>
    <t>Holdingford</t>
  </si>
  <si>
    <t>Mahtomedi</t>
  </si>
  <si>
    <t>Madelia</t>
  </si>
  <si>
    <t>Spring Lake Park</t>
  </si>
  <si>
    <t>Sauk Rapids</t>
  </si>
  <si>
    <t>Mapleton</t>
  </si>
  <si>
    <t>New Ulm</t>
  </si>
  <si>
    <t>Barnum</t>
  </si>
  <si>
    <t>Waconia</t>
  </si>
  <si>
    <t>Watertown</t>
  </si>
  <si>
    <t>Montevideo</t>
  </si>
  <si>
    <t>North Branch</t>
  </si>
  <si>
    <t>Burnsville</t>
  </si>
  <si>
    <t>Rosemount</t>
  </si>
  <si>
    <t>Hastings</t>
  </si>
  <si>
    <t>Hayfield</t>
  </si>
  <si>
    <t>Preston-Fountain</t>
  </si>
  <si>
    <t>Goodhue</t>
  </si>
  <si>
    <t>Zumbroda</t>
  </si>
  <si>
    <t>Houston</t>
  </si>
  <si>
    <t>La Crescent</t>
  </si>
  <si>
    <t>Marshall</t>
  </si>
  <si>
    <t>Silver Lake</t>
  </si>
  <si>
    <t>Newfolden</t>
  </si>
  <si>
    <t>Leroy-Ostrander</t>
  </si>
  <si>
    <t>Worthington</t>
  </si>
  <si>
    <t>Mountain Iron-Buhl</t>
  </si>
  <si>
    <t xml:space="preserve">Shakopee </t>
  </si>
  <si>
    <t>Big Lake</t>
  </si>
  <si>
    <t>Buffalo</t>
  </si>
  <si>
    <t>Clara City</t>
  </si>
  <si>
    <t>Campbell-Tintah</t>
  </si>
  <si>
    <t>Fridley</t>
  </si>
  <si>
    <t>St. Francis</t>
  </si>
  <si>
    <t>Mankato</t>
  </si>
  <si>
    <t>Sleepy Eye</t>
  </si>
  <si>
    <t>Carlton</t>
  </si>
  <si>
    <t>Randolph</t>
  </si>
  <si>
    <t>Hoffman-Kensington</t>
  </si>
  <si>
    <t>Rushford-Peterson</t>
  </si>
  <si>
    <t>Albert Lea</t>
  </si>
  <si>
    <t>Cannon Falls</t>
  </si>
  <si>
    <t>Herman-Norcross</t>
  </si>
  <si>
    <t>Spring Grove</t>
  </si>
  <si>
    <t>Braham</t>
  </si>
  <si>
    <t>Naskwauk-Keewatin</t>
  </si>
  <si>
    <t>Ogilvie</t>
  </si>
  <si>
    <t>Atwater</t>
  </si>
  <si>
    <t xml:space="preserve">International Falls </t>
  </si>
  <si>
    <t>Dawson-Boyd</t>
  </si>
  <si>
    <t>Hendricks</t>
  </si>
  <si>
    <t>Ivanhoe</t>
  </si>
  <si>
    <t>Hutchinson</t>
  </si>
  <si>
    <t>Alvarado (A)</t>
  </si>
  <si>
    <t>Oslo</t>
  </si>
  <si>
    <t>Fairmont</t>
  </si>
  <si>
    <t>Swanville</t>
  </si>
  <si>
    <t>Upsala</t>
  </si>
  <si>
    <t>Stewartville</t>
  </si>
  <si>
    <t>Battle Lake</t>
  </si>
  <si>
    <t>Henning</t>
  </si>
  <si>
    <t>Fosston</t>
  </si>
  <si>
    <t>St. Paul</t>
  </si>
  <si>
    <t>Milroy</t>
  </si>
  <si>
    <t>Redwood Falls</t>
  </si>
  <si>
    <t>Tower-Soudan</t>
  </si>
  <si>
    <t>Arlington-Gaylord</t>
  </si>
  <si>
    <t>Owatonna</t>
  </si>
  <si>
    <t>Morris</t>
  </si>
  <si>
    <t>Benson</t>
  </si>
  <si>
    <t>Appleton</t>
  </si>
  <si>
    <t>Bertha-Hewitt</t>
  </si>
  <si>
    <t>Grey Eagle</t>
  </si>
  <si>
    <t>Elgin-Millville</t>
  </si>
  <si>
    <t>Prinsburg</t>
  </si>
  <si>
    <t>Butterfield</t>
  </si>
  <si>
    <t>Howard Lake-Winsted</t>
  </si>
  <si>
    <t>Janesville-Waldorff-Pemberton</t>
  </si>
  <si>
    <t>Fosston (C)</t>
  </si>
  <si>
    <t>Anoka-Hennepin</t>
  </si>
  <si>
    <t>Detroit Lakes</t>
  </si>
  <si>
    <t>Lake Park</t>
  </si>
  <si>
    <t>Red Lake</t>
  </si>
  <si>
    <t>Esko</t>
  </si>
  <si>
    <t>Wrenshall</t>
  </si>
  <si>
    <t>Hawley</t>
  </si>
  <si>
    <t>Farmington</t>
  </si>
  <si>
    <t>Lakeville</t>
  </si>
  <si>
    <t>Inver Grove</t>
  </si>
  <si>
    <t>Edina</t>
  </si>
  <si>
    <t>Coleraine</t>
  </si>
  <si>
    <t>Nashwauk-Keewatin (A)</t>
  </si>
  <si>
    <t>Lake Superior</t>
  </si>
  <si>
    <t>Cleveland</t>
  </si>
  <si>
    <t>Lynd</t>
  </si>
  <si>
    <t>Stewart (B)</t>
  </si>
  <si>
    <t>Motley (E)</t>
  </si>
  <si>
    <t>Motley</t>
  </si>
  <si>
    <t>Lyle</t>
  </si>
  <si>
    <t>Nicollet</t>
  </si>
  <si>
    <t>Cyrus</t>
  </si>
  <si>
    <t>Plummer</t>
  </si>
  <si>
    <t>Northfield</t>
  </si>
  <si>
    <t>Greenbush</t>
  </si>
  <si>
    <t>Roseau</t>
  </si>
  <si>
    <t>Warroad</t>
  </si>
  <si>
    <t>Chisholm</t>
  </si>
  <si>
    <t>Eveleth</t>
  </si>
  <si>
    <t>Hibbing</t>
  </si>
  <si>
    <t>Proctor</t>
  </si>
  <si>
    <t>Virginia</t>
  </si>
  <si>
    <t>Nett Lake</t>
  </si>
  <si>
    <t>Duluth</t>
  </si>
  <si>
    <t>Jordan</t>
  </si>
  <si>
    <t>Elk River</t>
  </si>
  <si>
    <t>Paynesville</t>
  </si>
  <si>
    <t>St. Cloud</t>
  </si>
  <si>
    <t>Cold Spring</t>
  </si>
  <si>
    <t>Appleton (D)</t>
  </si>
  <si>
    <t>Staples</t>
  </si>
  <si>
    <t>Lake City</t>
  </si>
  <si>
    <t>Sebeka</t>
  </si>
  <si>
    <t>Forest Lake</t>
  </si>
  <si>
    <t>South Washington</t>
  </si>
  <si>
    <t>Annandale</t>
  </si>
  <si>
    <t>Delano</t>
  </si>
  <si>
    <t>Howard Lake</t>
  </si>
  <si>
    <t>Maple Lake</t>
  </si>
  <si>
    <t>Monticello</t>
  </si>
  <si>
    <t>Rockford</t>
  </si>
  <si>
    <t>St. Michael-Albertville</t>
  </si>
  <si>
    <t>Canby</t>
  </si>
  <si>
    <t>Triton</t>
  </si>
  <si>
    <t>Eveleth-Gilbert</t>
  </si>
  <si>
    <t>G.F.W.</t>
  </si>
  <si>
    <t>Mesabi East</t>
  </si>
  <si>
    <t>Aitkin</t>
  </si>
  <si>
    <t>Cloquet</t>
  </si>
  <si>
    <t>Barnesville</t>
  </si>
  <si>
    <t>Mountain Lake</t>
  </si>
  <si>
    <t>Windom</t>
  </si>
  <si>
    <t>Osakis (Mail)</t>
  </si>
  <si>
    <t>Glenville</t>
  </si>
  <si>
    <t>Pine Island</t>
  </si>
  <si>
    <t>Westonka</t>
  </si>
  <si>
    <t>Caledonia</t>
  </si>
  <si>
    <t>Park Rapids</t>
  </si>
  <si>
    <t>Willmar</t>
  </si>
  <si>
    <t>Balaton</t>
  </si>
  <si>
    <t>Argyle</t>
  </si>
  <si>
    <t>Eden Valley</t>
  </si>
  <si>
    <t>Dassel-Cokato</t>
  </si>
  <si>
    <t>Little Falls</t>
  </si>
  <si>
    <t>Austin</t>
  </si>
  <si>
    <t>Ada</t>
  </si>
  <si>
    <t>Byron</t>
  </si>
  <si>
    <t>Underwood</t>
  </si>
  <si>
    <t>Goodridge</t>
  </si>
  <si>
    <t>Thief River Fall</t>
  </si>
  <si>
    <t>East Grand Forks</t>
  </si>
  <si>
    <t>White Bear Lake</t>
  </si>
  <si>
    <t>Red Lake Falls</t>
  </si>
  <si>
    <t>Lamberton</t>
  </si>
  <si>
    <t>Sanborn</t>
  </si>
  <si>
    <t>Hermantown</t>
  </si>
  <si>
    <t>Arlington</t>
  </si>
  <si>
    <t>Belgrade-Elrosa</t>
  </si>
  <si>
    <t>Brooten</t>
  </si>
  <si>
    <t>Kimball</t>
  </si>
  <si>
    <t>Melrose</t>
  </si>
  <si>
    <t>St. James</t>
  </si>
  <si>
    <t>Milaca</t>
  </si>
  <si>
    <t>United South Central</t>
  </si>
  <si>
    <t>Wadena-Deer Creek</t>
  </si>
  <si>
    <t>Hinckley-Finlayson</t>
  </si>
  <si>
    <t>Granada Huntley East Chain</t>
  </si>
  <si>
    <t>Sandstone-Askov</t>
  </si>
  <si>
    <t>Foley</t>
  </si>
  <si>
    <t>St. Clair</t>
  </si>
  <si>
    <t>Moose Lake</t>
  </si>
  <si>
    <t>Chaska</t>
  </si>
  <si>
    <t>Remer</t>
  </si>
  <si>
    <t>Rosemount-Apple Valley</t>
  </si>
  <si>
    <t>West St. Paul</t>
  </si>
  <si>
    <t>Chatfield</t>
  </si>
  <si>
    <t>Mabel-Canton</t>
  </si>
  <si>
    <t>Emmons</t>
  </si>
  <si>
    <t>Hopkins</t>
  </si>
  <si>
    <t>Bloomington</t>
  </si>
  <si>
    <t>Osseo</t>
  </si>
  <si>
    <t>Brooklyn Center</t>
  </si>
  <si>
    <t>New London-Spicer</t>
  </si>
  <si>
    <t>Princeton</t>
  </si>
  <si>
    <t>Pierz</t>
  </si>
  <si>
    <t>Ellsworth</t>
  </si>
  <si>
    <t>Parkers Prairie</t>
  </si>
  <si>
    <t>New York Mills</t>
  </si>
  <si>
    <t>Thief River Falls</t>
  </si>
  <si>
    <t>Willow River</t>
  </si>
  <si>
    <t>North St. Paul-Maplewood Oakdale</t>
  </si>
  <si>
    <t>Oklee</t>
  </si>
  <si>
    <t>New Prague</t>
  </si>
  <si>
    <t>Sartell</t>
  </si>
  <si>
    <t>Medford</t>
  </si>
  <si>
    <t>Waseca</t>
  </si>
  <si>
    <t>Rothsay</t>
  </si>
  <si>
    <t>Ulen-Hitterdal</t>
  </si>
  <si>
    <t>Waterville-Elysian-Morristown</t>
  </si>
  <si>
    <t>Minnewaska</t>
  </si>
  <si>
    <t>Hinckley-Finlays</t>
  </si>
  <si>
    <t>Yellow Medicine East</t>
  </si>
  <si>
    <t>West Central Area</t>
  </si>
  <si>
    <t>Milan</t>
  </si>
  <si>
    <t>Madison-Marietta-Nassau</t>
  </si>
  <si>
    <t>Minneapolis</t>
  </si>
  <si>
    <t>Audubon</t>
  </si>
  <si>
    <t>Cromwell</t>
  </si>
  <si>
    <t>Norwood-Young America</t>
  </si>
  <si>
    <t>Osakis</t>
  </si>
  <si>
    <t>Lanesboro</t>
  </si>
  <si>
    <t>Deer River</t>
  </si>
  <si>
    <t>Minneota</t>
  </si>
  <si>
    <t>Mahnomen</t>
  </si>
  <si>
    <t>Mail Ballot</t>
  </si>
  <si>
    <t>Litchfield</t>
  </si>
  <si>
    <t>Fergus Falls</t>
  </si>
  <si>
    <t>Floodwood</t>
  </si>
  <si>
    <t>Sauk Centre</t>
  </si>
  <si>
    <t>Kerkhoven-Murdock-Sunburg</t>
  </si>
  <si>
    <t>Browns Valley</t>
  </si>
  <si>
    <t>Kenyon-Wanamingo</t>
  </si>
  <si>
    <t>Filmore Central</t>
  </si>
  <si>
    <t>West Central</t>
  </si>
  <si>
    <t>Bold</t>
  </si>
  <si>
    <t>Long Prairie-Grey Eagle</t>
  </si>
  <si>
    <t>Columbia Heights</t>
  </si>
  <si>
    <t>Mcgregor</t>
  </si>
  <si>
    <t>Bemidji</t>
  </si>
  <si>
    <t>Watertown-Mayer</t>
  </si>
  <si>
    <t>Brainerd</t>
  </si>
  <si>
    <t>Alternative Phase-In</t>
  </si>
  <si>
    <t>Greenway</t>
  </si>
  <si>
    <t>Dawson</t>
  </si>
  <si>
    <t>Leroy</t>
  </si>
  <si>
    <t>St. Peter</t>
  </si>
  <si>
    <t>Shakopee</t>
  </si>
  <si>
    <t>Albany</t>
  </si>
  <si>
    <t>Blooming Prairie</t>
  </si>
  <si>
    <t>Chokio-Alberta</t>
  </si>
  <si>
    <t>Dilworth-Glyndon</t>
  </si>
  <si>
    <t>Staples-Motley</t>
  </si>
  <si>
    <t>Sibley East</t>
  </si>
  <si>
    <t>Belgrade-Brooten-Elrosa</t>
  </si>
  <si>
    <t>Win-E-Mac</t>
  </si>
  <si>
    <t>Lost authority by petition</t>
  </si>
  <si>
    <t>Inver Grove Heights</t>
  </si>
  <si>
    <t>Centennial</t>
  </si>
  <si>
    <t>Moorhead</t>
  </si>
  <si>
    <t>Bagley</t>
  </si>
  <si>
    <t>Kasson-Mantorville</t>
  </si>
  <si>
    <t>Alexandria</t>
  </si>
  <si>
    <t>Red Wing</t>
  </si>
  <si>
    <t>Pay 99: $161.38/Weighted Average Daily Membership (WADM); Pay 00 to 03: $350/WADM</t>
  </si>
  <si>
    <t>Nashwauk-Keewatin</t>
  </si>
  <si>
    <t>Tyler</t>
  </si>
  <si>
    <t>Russell</t>
  </si>
  <si>
    <t>Royalton</t>
  </si>
  <si>
    <t>Ruthton</t>
  </si>
  <si>
    <t>Verndale</t>
  </si>
  <si>
    <t>Le Sueur-Henderson</t>
  </si>
  <si>
    <t>Eagle Bend-Clarissa</t>
  </si>
  <si>
    <t>Blue Earth-Delavan-Elmore</t>
  </si>
  <si>
    <t>Crosby</t>
  </si>
  <si>
    <t>Eden Prairie</t>
  </si>
  <si>
    <t>Cancels $806.77/PU; Adds 981.25/PU</t>
  </si>
  <si>
    <t>Cancels then adds 103.15</t>
  </si>
  <si>
    <t>Mora</t>
  </si>
  <si>
    <t>Lester Prairie</t>
  </si>
  <si>
    <t>Pine City</t>
  </si>
  <si>
    <t>North St. Paul</t>
  </si>
  <si>
    <t>Increasing $/PU</t>
  </si>
  <si>
    <t>Becker</t>
  </si>
  <si>
    <t>$1,076.00/PU After Pay 2000</t>
  </si>
  <si>
    <t xml:space="preserve">Holdingford     </t>
  </si>
  <si>
    <t>Browerville</t>
  </si>
  <si>
    <t>Wabasha-Kellogg</t>
  </si>
  <si>
    <t>Winona</t>
  </si>
  <si>
    <t>Cambridge-Isanti</t>
  </si>
  <si>
    <t>Pine River-Backus</t>
  </si>
  <si>
    <t>East Central</t>
  </si>
  <si>
    <t>Zumbroda-Maxeppa</t>
  </si>
  <si>
    <t>Comfrey</t>
  </si>
  <si>
    <t>Janesville-Waldorf-Pemberton</t>
  </si>
  <si>
    <t>Frazee</t>
  </si>
  <si>
    <t>Mail</t>
  </si>
  <si>
    <t>Cancels $313.30</t>
  </si>
  <si>
    <t>Cancels $240/PU</t>
  </si>
  <si>
    <t>Statutory Operating Debt (SOD); Not mail</t>
  </si>
  <si>
    <t>Orono</t>
  </si>
  <si>
    <t>Le Center</t>
  </si>
  <si>
    <t>Lake Benton</t>
  </si>
  <si>
    <t>Truman</t>
  </si>
  <si>
    <t>Onamia</t>
  </si>
  <si>
    <t>Grand Meadow</t>
  </si>
  <si>
    <t>Rochester</t>
  </si>
  <si>
    <t>Perham</t>
  </si>
  <si>
    <t>Edgerton</t>
  </si>
  <si>
    <t>Crookston</t>
  </si>
  <si>
    <t>Fertile-Beltrami</t>
  </si>
  <si>
    <t>Ely</t>
  </si>
  <si>
    <t>Cancels $318</t>
  </si>
  <si>
    <t>Lewiston</t>
  </si>
  <si>
    <t>Cancels $391</t>
  </si>
  <si>
    <t>Chisago Lakes</t>
  </si>
  <si>
    <t>Total capped at $415</t>
  </si>
  <si>
    <t>Pipestone-Jasper</t>
  </si>
  <si>
    <t>Lake Park-Audubon</t>
  </si>
  <si>
    <t>Renville County West</t>
  </si>
  <si>
    <t>Le Sueur-Henderso</t>
  </si>
  <si>
    <t>Madison-Marietta-Lacqui Parle-A.M.M.M.</t>
  </si>
  <si>
    <t>McGregor</t>
  </si>
  <si>
    <t>Blackduck</t>
  </si>
  <si>
    <t>Kelliher</t>
  </si>
  <si>
    <t>Foley  Question #2</t>
  </si>
  <si>
    <t>Foley  Question #1</t>
  </si>
  <si>
    <t>Mail; Cancels existing</t>
  </si>
  <si>
    <t>Cook County</t>
  </si>
  <si>
    <t>Brandon</t>
  </si>
  <si>
    <t>Evansville</t>
  </si>
  <si>
    <t>Minnetonka</t>
  </si>
  <si>
    <t>Richfield</t>
  </si>
  <si>
    <t>Robbinsdale</t>
  </si>
  <si>
    <t>St. Louis Park</t>
  </si>
  <si>
    <t>Laporte</t>
  </si>
  <si>
    <t>Nevis</t>
  </si>
  <si>
    <t>Franconia</t>
  </si>
  <si>
    <t>Cancels Existing</t>
  </si>
  <si>
    <t>Heron Lake-Okabena</t>
  </si>
  <si>
    <t>Willmar   Question #1</t>
  </si>
  <si>
    <t>Cancels Existing; SOD</t>
  </si>
  <si>
    <t>Willmar   Question #2</t>
  </si>
  <si>
    <t>International Falls   Question #1</t>
  </si>
  <si>
    <t>International Falls   Question #2</t>
  </si>
  <si>
    <t>Littlefork-Big Fork</t>
  </si>
  <si>
    <t>Lake of the Woods</t>
  </si>
  <si>
    <t>Grygla</t>
  </si>
  <si>
    <t>Fulda</t>
  </si>
  <si>
    <t>Adrian</t>
  </si>
  <si>
    <t>Brewster</t>
  </si>
  <si>
    <t>Round Lake</t>
  </si>
  <si>
    <t>Worthington Question #1</t>
  </si>
  <si>
    <t>Worthington Question #2</t>
  </si>
  <si>
    <t>Dover-Eyota</t>
  </si>
  <si>
    <t>Mounds View</t>
  </si>
  <si>
    <t>Belle Plaine</t>
  </si>
  <si>
    <t>Plainview</t>
  </si>
  <si>
    <t>Wabasha</t>
  </si>
  <si>
    <t>South Washington    Question #1</t>
  </si>
  <si>
    <t>South Washington    Question #2</t>
  </si>
  <si>
    <t>Stillwater</t>
  </si>
  <si>
    <t>Winona  Question #1</t>
  </si>
  <si>
    <t>Winona  Question #2</t>
  </si>
  <si>
    <t>Kingsland</t>
  </si>
  <si>
    <t>St. Louis County</t>
  </si>
  <si>
    <t>Chisago Lakes Area</t>
  </si>
  <si>
    <t>Lakeview</t>
  </si>
  <si>
    <t>Murray County</t>
  </si>
  <si>
    <t>Kenyon-Wana  Question #1</t>
  </si>
  <si>
    <t>Kenyon-Wana  Question #2</t>
  </si>
  <si>
    <t>MACCRAY</t>
  </si>
  <si>
    <t>Luverne</t>
  </si>
  <si>
    <t>Norman County East</t>
  </si>
  <si>
    <t>West Central Area Question 1</t>
  </si>
  <si>
    <t>West Central Area Question 2</t>
  </si>
  <si>
    <t>Halstad-Hendrum</t>
  </si>
  <si>
    <t>Greenbush-Middle River</t>
  </si>
  <si>
    <t>Cedar Mountain</t>
  </si>
  <si>
    <t>Zumbrota-Mazeppa</t>
  </si>
  <si>
    <t>Ada-Borup</t>
  </si>
  <si>
    <t>Glencoe-Silver Lake</t>
  </si>
  <si>
    <t>Mcleod West Schools</t>
  </si>
  <si>
    <t>Clinton-Graceville-Beardsley</t>
  </si>
  <si>
    <t>Jackson County Central</t>
  </si>
  <si>
    <t>South Koochiching</t>
  </si>
  <si>
    <t>Increase and Extend</t>
  </si>
  <si>
    <t>South St. Paul</t>
  </si>
  <si>
    <t>Contingent on Question #1</t>
  </si>
  <si>
    <t>Revokes $217.01</t>
  </si>
  <si>
    <t>SOD</t>
  </si>
  <si>
    <t>Norwood</t>
  </si>
  <si>
    <t>Contingent on Question #2</t>
  </si>
  <si>
    <t>Pillager</t>
  </si>
  <si>
    <t>Northland (Remer)</t>
  </si>
  <si>
    <t>Pequot Lakes</t>
  </si>
  <si>
    <t>Revokes Existing Authority</t>
  </si>
  <si>
    <t>Revokes Authoirty from 1995</t>
  </si>
  <si>
    <t>Lancaster</t>
  </si>
  <si>
    <t>Climax</t>
  </si>
  <si>
    <t>Roseville</t>
  </si>
  <si>
    <t>Hancock</t>
  </si>
  <si>
    <t>Lake Crystal-Welcome</t>
  </si>
  <si>
    <t>A.C.G.C.</t>
  </si>
  <si>
    <t>Red Rock Central</t>
  </si>
  <si>
    <t>Glenville-Emmons</t>
  </si>
  <si>
    <t>Cancels Existing Authority</t>
  </si>
  <si>
    <t>Multiple Questions</t>
  </si>
  <si>
    <t>Springfield</t>
  </si>
  <si>
    <t>Multiple Questions; Cancels Existing Authority</t>
  </si>
  <si>
    <t>Crosby-Ironton</t>
  </si>
  <si>
    <t>Multiple Questions; SOD</t>
  </si>
  <si>
    <t xml:space="preserve">Above Cap in First Years </t>
  </si>
  <si>
    <t>St. Anthony-New Brighton</t>
  </si>
  <si>
    <t>Increasing $/PU:  43.12, 77.26, 114.77, 154.39</t>
  </si>
  <si>
    <t>Above Cap in First Years</t>
  </si>
  <si>
    <t>La Crescent-Hokah</t>
  </si>
  <si>
    <t>Increasing $/PU:  31.06, 65.97, 102.27, 140.03 Thereafter</t>
  </si>
  <si>
    <t>International Falls</t>
  </si>
  <si>
    <t>Montgomery-Lonsdale</t>
  </si>
  <si>
    <t>Increasing $/PU:  633.00 for Pay 05 to Pay 08</t>
  </si>
  <si>
    <t>Increasing $/PU:  300.00 for Pay 05 to Pay 11</t>
  </si>
  <si>
    <t>Wabasso</t>
  </si>
  <si>
    <t>New Prague Area Schools</t>
  </si>
  <si>
    <t>Increasing $/PU:  229.00 for Pay 05 to Pay 13</t>
  </si>
  <si>
    <t>Wheaton Area School</t>
  </si>
  <si>
    <t>Increasing $/PU:  844.34 for Pay 06 to Pay 13</t>
  </si>
  <si>
    <t>South Washington County</t>
  </si>
  <si>
    <t>Increasing $/PU:  374.00 for Pay 05 to Pay 11</t>
  </si>
  <si>
    <t>Maple River</t>
  </si>
  <si>
    <t>Buffalo Lake-Hector</t>
  </si>
  <si>
    <t>Increasing $/PU:  855.79 for Pay 06 to Pay 09</t>
  </si>
  <si>
    <t>Tri-County</t>
  </si>
  <si>
    <t>Howard Lake-Waverly-Winsted</t>
  </si>
  <si>
    <t>Fairmont Area Schools</t>
  </si>
  <si>
    <t>Eagle Valley</t>
  </si>
  <si>
    <t>Lake Park Audubon District</t>
  </si>
  <si>
    <t>Stephen-Argyle Central Schools</t>
  </si>
  <si>
    <t>Delayed Effectiveness</t>
  </si>
  <si>
    <t>Alden</t>
  </si>
  <si>
    <t>Marshall County Central Schools</t>
  </si>
  <si>
    <t>Hills-Beaver Creek</t>
  </si>
  <si>
    <t>Rocori</t>
  </si>
  <si>
    <t>Warren-Alvarado-Oslo</t>
  </si>
  <si>
    <t>Clearbrook-Gonvick</t>
  </si>
  <si>
    <t>Norman County West</t>
  </si>
  <si>
    <t>Retains $700.02/PU Thru Fiscal Year (FY) 2012</t>
  </si>
  <si>
    <t>Blue Earth Area Public School</t>
  </si>
  <si>
    <t>Redwood Falls Area Schools</t>
  </si>
  <si>
    <t>Southland</t>
  </si>
  <si>
    <t>Fisher</t>
  </si>
  <si>
    <t>Winona Area Public Schools</t>
  </si>
  <si>
    <t>Kittson Central</t>
  </si>
  <si>
    <t>Westbrook-Walnut Grove Schools</t>
  </si>
  <si>
    <t>Cancels some but not all</t>
  </si>
  <si>
    <t>Keliher</t>
  </si>
  <si>
    <t xml:space="preserve">Red Lake  </t>
  </si>
  <si>
    <t>Barnsville</t>
  </si>
  <si>
    <t>Kasson</t>
  </si>
  <si>
    <t>Growing $/PU</t>
  </si>
  <si>
    <t>Mabel</t>
  </si>
  <si>
    <t>Cancels; Growing $/PU</t>
  </si>
  <si>
    <t>St. Anthony</t>
  </si>
  <si>
    <t>Dassel</t>
  </si>
  <si>
    <t>Elsworth</t>
  </si>
  <si>
    <t xml:space="preserve">Multiple Questions </t>
  </si>
  <si>
    <t>Faribult</t>
  </si>
  <si>
    <t>Virgina</t>
  </si>
  <si>
    <t>Bertha</t>
  </si>
  <si>
    <t>Ulen</t>
  </si>
  <si>
    <t>Pine River</t>
  </si>
  <si>
    <t>Filmore</t>
  </si>
  <si>
    <t>Multiple Questions, Cancels</t>
  </si>
  <si>
    <t>ACGC</t>
  </si>
  <si>
    <t>Martin</t>
  </si>
  <si>
    <t>Multiple Questions (this is #2)</t>
  </si>
  <si>
    <t>$490.15 for Last 3 Years</t>
  </si>
  <si>
    <t>Lac Qui Parle</t>
  </si>
  <si>
    <t>Ada Borup</t>
  </si>
  <si>
    <t xml:space="preserve">Multiple Questions; Cancels  </t>
  </si>
  <si>
    <t>Adjusts for Consumer Price Index (CPI)</t>
  </si>
  <si>
    <t>Cancels Some; Adjusts for CPI</t>
  </si>
  <si>
    <t>Adjusts for CPI; Contingent on passage of capital referendum</t>
  </si>
  <si>
    <t>Adjust for CPI</t>
  </si>
  <si>
    <t>Cancels and Adjust for CPI</t>
  </si>
  <si>
    <t>Multiple Questions; Adjusts for CPI</t>
  </si>
  <si>
    <t>Cancels some of existing</t>
  </si>
  <si>
    <t>SOD; Cancels Existing</t>
  </si>
  <si>
    <t>Cancels and Adjusts for CPI</t>
  </si>
  <si>
    <t>Adjusts for CPI</t>
  </si>
  <si>
    <t>Multiple Questions; Contingent</t>
  </si>
  <si>
    <t>Breckenridge</t>
  </si>
  <si>
    <t>Multiple Questions; Cancels and Adjust for CPI</t>
  </si>
  <si>
    <t>Multiple Questions; Mail Ballot</t>
  </si>
  <si>
    <t>Olivia-Bird Island</t>
  </si>
  <si>
    <t>Adjusts for CPI; Delay</t>
  </si>
  <si>
    <t>Walker-Hackensack-Akeley</t>
  </si>
  <si>
    <t>Contingent</t>
  </si>
  <si>
    <t>Grand Rapids</t>
  </si>
  <si>
    <t>Montgomery</t>
  </si>
  <si>
    <t>Maccray</t>
  </si>
  <si>
    <t>Long Prairie-Grey Ea</t>
  </si>
  <si>
    <t>McLeod West Schools</t>
  </si>
  <si>
    <t>Walker-Akeley</t>
  </si>
  <si>
    <t>Contingent; No CPI adjustment</t>
  </si>
  <si>
    <t>Pelican Rapids</t>
  </si>
  <si>
    <t>Not adjusted for CPI</t>
  </si>
  <si>
    <t>CPI Adjustment also applies to Question #1</t>
  </si>
  <si>
    <t>Contingent on Question 1 and Question 2</t>
  </si>
  <si>
    <t xml:space="preserve">Contingent on Question 1  </t>
  </si>
  <si>
    <t>Contingent on Question 1</t>
  </si>
  <si>
    <t>Nrheg</t>
  </si>
  <si>
    <t>1 Year Delay; repl expiring</t>
  </si>
  <si>
    <t>1 Year Delay</t>
  </si>
  <si>
    <t>Anoka</t>
  </si>
  <si>
    <t>Also passsed bond (?) question</t>
  </si>
  <si>
    <t>Ashby</t>
  </si>
  <si>
    <t>LeCenter</t>
  </si>
  <si>
    <t>Also passed bond question</t>
  </si>
  <si>
    <t>$615.60 pay 10 and 11, then $815.60</t>
  </si>
  <si>
    <t>NRHEG</t>
  </si>
  <si>
    <t>Renville</t>
  </si>
  <si>
    <t>Westbrook-Walnut Grove</t>
  </si>
  <si>
    <t>Lac qui Parle</t>
  </si>
  <si>
    <t>Inflation is a separate question</t>
  </si>
  <si>
    <t>Contingent; votes never counted</t>
  </si>
  <si>
    <t>Rush City</t>
  </si>
  <si>
    <t>$498.49 phases out after FY 2012</t>
  </si>
  <si>
    <t>Question 1</t>
  </si>
  <si>
    <t>Question 2</t>
  </si>
  <si>
    <t>From a single question</t>
  </si>
  <si>
    <t>Wheaton</t>
  </si>
  <si>
    <t>Martin County</t>
  </si>
  <si>
    <t>See question #2</t>
  </si>
  <si>
    <t>Adjusts the $778.39 for CPI</t>
  </si>
  <si>
    <t>MAIL</t>
  </si>
  <si>
    <t>Starting in FY 2014 it's 626.17</t>
  </si>
  <si>
    <t>St. Charles</t>
  </si>
  <si>
    <t>Karlstad-Strandquist</t>
  </si>
  <si>
    <t>Stephen-Argyle</t>
  </si>
  <si>
    <t>Redwood Area Schools</t>
  </si>
  <si>
    <t>Plainview-Elgin-Millville</t>
  </si>
  <si>
    <t>Lake Crystal-Wellcome</t>
  </si>
  <si>
    <t>DRSH</t>
  </si>
  <si>
    <t>Isle</t>
  </si>
  <si>
    <t>Revoke and renew</t>
  </si>
  <si>
    <t>Renewal</t>
  </si>
  <si>
    <t>Pure increase; contingent on bond passage</t>
  </si>
  <si>
    <t>Renewal plus increase</t>
  </si>
  <si>
    <t>Pure increase</t>
  </si>
  <si>
    <t>Marshall County Central</t>
  </si>
  <si>
    <t>Revoke and renew with increase</t>
  </si>
  <si>
    <t>Pure increase; contingent on first question</t>
  </si>
  <si>
    <t>Contingent; not on original list</t>
  </si>
  <si>
    <t>Renewal plus increase based on Local Optional Revenue (LOR) reduction</t>
  </si>
  <si>
    <t>Renewal plus increase based on LOR reduction</t>
  </si>
  <si>
    <t>Red Lake County Central Public Schools</t>
  </si>
  <si>
    <t>Round Lake-Brewster Public Schools</t>
  </si>
  <si>
    <t>Renewal;LOR $424 and $300 Bond Creation</t>
  </si>
  <si>
    <t>Second question, includes CPI</t>
  </si>
  <si>
    <t>Renewal; $300 Bond Creation</t>
  </si>
  <si>
    <t>Renewal after 2015 expiration</t>
  </si>
  <si>
    <t>Revoke FY 17 Authority and Increase</t>
  </si>
  <si>
    <t>Simple Increase; $300 Bond Creation</t>
  </si>
  <si>
    <t>Revokes and extends-Includes CPI</t>
  </si>
  <si>
    <t>Revokes and increases</t>
  </si>
  <si>
    <t>Simple increase</t>
  </si>
  <si>
    <t>Renews with increase</t>
  </si>
  <si>
    <t>Revoke and Increase</t>
  </si>
  <si>
    <t>Revoke and Increase;  One Question</t>
  </si>
  <si>
    <t>Renewal; 2nd question caps CPI at $15/Pupil/Year</t>
  </si>
  <si>
    <t>Renewal; LOR $424 and $300 Bond Creation</t>
  </si>
  <si>
    <t>Mainly an increase</t>
  </si>
  <si>
    <t>Renews with delay</t>
  </si>
  <si>
    <t>Renews with delay,Using $424 LOR</t>
  </si>
  <si>
    <t>Revokes and extends</t>
  </si>
  <si>
    <t>Simple increase; mail ballot</t>
  </si>
  <si>
    <t>Revokes and increases; Rescind Bond Creation</t>
  </si>
  <si>
    <t>Renewal;$300 Bond Creation</t>
  </si>
  <si>
    <t>Revoke and Renew with Delay</t>
  </si>
  <si>
    <t>Renewal with Delay</t>
  </si>
  <si>
    <t>Increase with Delay</t>
  </si>
  <si>
    <t>Simple increase with Delay</t>
  </si>
  <si>
    <t>Simple Increase with Delay</t>
  </si>
  <si>
    <t>Brandon-Evensville</t>
  </si>
  <si>
    <t>Minneapolis Public Schools</t>
  </si>
  <si>
    <t xml:space="preserve">Renewal; LOR $424 </t>
  </si>
  <si>
    <t>Rush City Public Schools</t>
  </si>
  <si>
    <t>Delayed Renewal</t>
  </si>
  <si>
    <t>Moorhead Are Public Schools</t>
  </si>
  <si>
    <t>Simple Increase</t>
  </si>
  <si>
    <t>West St. Paul-Mendota Hts-Eagan</t>
  </si>
  <si>
    <t>Mabel-Canton Public Schools</t>
  </si>
  <si>
    <t>Orono Public Schools</t>
  </si>
  <si>
    <t>Litchfield Public Schools</t>
  </si>
  <si>
    <t>Isle Public Schools</t>
  </si>
  <si>
    <t>Nicollet Public Schools</t>
  </si>
  <si>
    <t>North S. Paul-Maplewood Oakdale</t>
  </si>
  <si>
    <t>Delayed Simple Increase</t>
  </si>
  <si>
    <t>Ely Public Schools</t>
  </si>
  <si>
    <t>Simple Increase, includes CPI</t>
  </si>
  <si>
    <t>Amount to Eliminate Deficit</t>
  </si>
  <si>
    <t>Winona Area Schools</t>
  </si>
  <si>
    <t>Rockford Area Schools</t>
  </si>
  <si>
    <t>Minnewaska Schools</t>
  </si>
  <si>
    <t>Ada-Borup School District</t>
  </si>
  <si>
    <t>Lake Park Audubon</t>
  </si>
  <si>
    <t>Jackson County Central Schools-Question 1</t>
  </si>
  <si>
    <t>Jackson County Central Schools-Question 2</t>
  </si>
  <si>
    <t>Ortonville Public Schools</t>
  </si>
  <si>
    <t>Tracy Area Schools</t>
  </si>
  <si>
    <t>Renewal and Increase</t>
  </si>
  <si>
    <t>South St. Paul Public Schools</t>
  </si>
  <si>
    <t>Delayed Renew and Increase</t>
  </si>
  <si>
    <t>Anoka-Hennepin Schools</t>
  </si>
  <si>
    <t>Mankato Area Schools</t>
  </si>
  <si>
    <t>Comfrey Schools</t>
  </si>
  <si>
    <t>Renewal and increase</t>
  </si>
  <si>
    <t>Rush City Schools</t>
  </si>
  <si>
    <t>Simple Renewal</t>
  </si>
  <si>
    <t>Burnsville-Eagan-Savage-Question 1</t>
  </si>
  <si>
    <t>Burnsville-Eagan-Savage-Question 2</t>
  </si>
  <si>
    <t>Simple Renewal-Question 1</t>
  </si>
  <si>
    <t>Lakeville Area Schools</t>
  </si>
  <si>
    <t>Increase-Question 2, Adds CPI-1</t>
  </si>
  <si>
    <t>Inver Grove Heights Schools</t>
  </si>
  <si>
    <t>Hastings Public Schools</t>
  </si>
  <si>
    <t>Red Wing Schools-Qustion 1</t>
  </si>
  <si>
    <t>Red Wing Schools-Question 2</t>
  </si>
  <si>
    <t>Revoke and Increase-Question 1</t>
  </si>
  <si>
    <t>Simple Increase-Question 2</t>
  </si>
  <si>
    <t>Hopkins Schools</t>
  </si>
  <si>
    <t>Delayed Simple Renewal</t>
  </si>
  <si>
    <t>Bloomington Schools</t>
  </si>
  <si>
    <t>Edina Public Schools</t>
  </si>
  <si>
    <t>Westonka Schools</t>
  </si>
  <si>
    <t>Richfield Public Schools</t>
  </si>
  <si>
    <t>St. Louis Park Schools</t>
  </si>
  <si>
    <t>Wayzata Public Schools</t>
  </si>
  <si>
    <t>Brooklyn Center Schools</t>
  </si>
  <si>
    <t>Caledonia Public Schools</t>
  </si>
  <si>
    <t>La Crescent-Hokah Schools</t>
  </si>
  <si>
    <t>Truman Schools</t>
  </si>
  <si>
    <t>Onamia Schools</t>
  </si>
  <si>
    <t>Upsala Area Schools</t>
  </si>
  <si>
    <t>Grand Meadow Public Schools</t>
  </si>
  <si>
    <t>Goodridge Public Schools</t>
  </si>
  <si>
    <t>White Bear Lake Schools</t>
  </si>
  <si>
    <t>Faribault Public Schools</t>
  </si>
  <si>
    <t>Northfield Public School</t>
  </si>
  <si>
    <t>Nett Lake Schools</t>
  </si>
  <si>
    <t>Prior Lake/Savage Schools</t>
  </si>
  <si>
    <t>Holdingford Schools</t>
  </si>
  <si>
    <t>Melrose Area Schools</t>
  </si>
  <si>
    <t>Blooming Prairie Schools Question 1</t>
  </si>
  <si>
    <t>Revoke and Replace-Question 1</t>
  </si>
  <si>
    <t>Blooming Prairie Schools Question 2</t>
  </si>
  <si>
    <t>Blooming Prairie Schools Question 3</t>
  </si>
  <si>
    <t>Simple Increase-Question 3</t>
  </si>
  <si>
    <t>Benson Schools</t>
  </si>
  <si>
    <t>Browns Valley Schools</t>
  </si>
  <si>
    <t>Forest Lake Schools</t>
  </si>
  <si>
    <t>South Washington County Question 1</t>
  </si>
  <si>
    <t>South Washington County Question 2</t>
  </si>
  <si>
    <t>Campbell-Tintah Schools</t>
  </si>
  <si>
    <t>Maple Lake Public Schools</t>
  </si>
  <si>
    <t>Increase with CPI Adjustment</t>
  </si>
  <si>
    <t>Triton Public Schools</t>
  </si>
  <si>
    <t>Wadena-Deer Creek Schools</t>
  </si>
  <si>
    <t>Maccray Schools</t>
  </si>
  <si>
    <t>Le  Seur-Henderson-Question 1</t>
  </si>
  <si>
    <t>Le  Seur-Henderson-Question 2</t>
  </si>
  <si>
    <t>Greenbush-Middle River Schools</t>
  </si>
  <si>
    <t>Pipestone Schools-Question 1</t>
  </si>
  <si>
    <t>Pipestone Schools-Question 2</t>
  </si>
  <si>
    <t>Zumbrota-Mazeppa Question 1</t>
  </si>
  <si>
    <t>Zumbrota-Mazeppa Question 2</t>
  </si>
  <si>
    <t>Ortonville Schools Question 1</t>
  </si>
  <si>
    <t>Simple Increase-Question 1</t>
  </si>
  <si>
    <t>Ortonville Schools Question 3</t>
  </si>
  <si>
    <t>Increase with CPI Adjust-Question 1</t>
  </si>
  <si>
    <t>Centennial Schools</t>
  </si>
  <si>
    <t>Waconia Schools</t>
  </si>
  <si>
    <t>Increase with CPI Adjust</t>
  </si>
  <si>
    <t>Rushford-Peterson Schools</t>
  </si>
  <si>
    <t>Renewal with Delay-Question 1</t>
  </si>
  <si>
    <t>Increase with Delay-Question 2</t>
  </si>
  <si>
    <t>Red Wing Schools</t>
  </si>
  <si>
    <t>Renewal with Increase-Question 1</t>
  </si>
  <si>
    <t>Robbinsdale Schools</t>
  </si>
  <si>
    <t>Braham Schools</t>
  </si>
  <si>
    <t>Heron Lake-Okabena Schools</t>
  </si>
  <si>
    <t>Willmar Schools</t>
  </si>
  <si>
    <t>Dassel-Cokato Schools</t>
  </si>
  <si>
    <t>Leroy-Ostrander Schools</t>
  </si>
  <si>
    <t>Adrian Schools</t>
  </si>
  <si>
    <t>Parkers Prairie Schools</t>
  </si>
  <si>
    <t>Edgerton Schools</t>
  </si>
  <si>
    <t>Renewal with CPI and Delay</t>
  </si>
  <si>
    <t>St. Paul Schools</t>
  </si>
  <si>
    <t>Floodwood Schools</t>
  </si>
  <si>
    <t>Virginia Schools</t>
  </si>
  <si>
    <t>Duluth Schools</t>
  </si>
  <si>
    <t>Increase with CPI Adjustment-Question 2</t>
  </si>
  <si>
    <t>Increase with CPI Adjust-Question 3</t>
  </si>
  <si>
    <t>Sartell-St. Stephen Schools</t>
  </si>
  <si>
    <t>Mahtomedi Schools</t>
  </si>
  <si>
    <t>Revoke and Increase with Step up</t>
  </si>
  <si>
    <t>Buffalo-Hanover-Montrose</t>
  </si>
  <si>
    <t>Rockford Schools</t>
  </si>
  <si>
    <t>Milaca Schools</t>
  </si>
  <si>
    <t>Triton Schools</t>
  </si>
  <si>
    <t>Kingsland Schools</t>
  </si>
  <si>
    <t>West Central Schools</t>
  </si>
  <si>
    <t>Simple Renewal with Delay</t>
  </si>
  <si>
    <t>Belgrade-Brooten-Elrosa Schools</t>
  </si>
  <si>
    <t>Cedar Mountain Schools</t>
  </si>
  <si>
    <t>Glencoe-Silver Lake Schools</t>
  </si>
  <si>
    <t>Renewal and Increase Delay</t>
  </si>
  <si>
    <t>Red Rock Central Schools</t>
  </si>
  <si>
    <t>Glenville-Emmons Schools</t>
  </si>
  <si>
    <t>Revoke and replace with inflation</t>
  </si>
  <si>
    <t>Renewal after subtractions. No CPI</t>
  </si>
  <si>
    <t>Central Public Schools</t>
  </si>
  <si>
    <t>Increase with CPI</t>
  </si>
  <si>
    <t>Watertown-Mayer Public School Dist.</t>
  </si>
  <si>
    <t>Revoke and replace with CPI</t>
  </si>
  <si>
    <t>Eastern Carver County</t>
  </si>
  <si>
    <t>Burnsville Public School District</t>
  </si>
  <si>
    <t>Rosemount-Apple Valley-Eagan</t>
  </si>
  <si>
    <t>Increase with step-up $375/$485/$595</t>
  </si>
  <si>
    <t>revoke and replace</t>
  </si>
  <si>
    <t>increase</t>
  </si>
  <si>
    <t>Renew</t>
  </si>
  <si>
    <t>Westonka Public School District</t>
  </si>
  <si>
    <t>Revoke existing. Replace with CPI:
$1445.62 for taxes payable 2020-29
Additional $350 for taxes payable 2024-29</t>
  </si>
  <si>
    <t>Renew. See email from Tom. MAIL</t>
  </si>
  <si>
    <t>Increase without CPI. MAIL</t>
  </si>
  <si>
    <t>Increase/replace with delay</t>
  </si>
  <si>
    <t>Lyle Public Schools</t>
  </si>
  <si>
    <t>Adrian Public School</t>
  </si>
  <si>
    <t>Renew with CPI. Submitted 11.20.19</t>
  </si>
  <si>
    <t>Increase with CPI. Submitted 11.20.19</t>
  </si>
  <si>
    <t>Ellsworth Public Schools</t>
  </si>
  <si>
    <t>Rovoke/replace with CPI</t>
  </si>
  <si>
    <t>Revoke amount after subtractions. No CPI</t>
  </si>
  <si>
    <t>Increase without CPI</t>
  </si>
  <si>
    <t>Crookston Public School District</t>
  </si>
  <si>
    <t>Revoke and replace (decrease). No CPI.</t>
  </si>
  <si>
    <t>Mounds View Public School District</t>
  </si>
  <si>
    <t>Renew a portion/revoke and replace remaining with CPI</t>
  </si>
  <si>
    <t>Red Lake Falls Public School Dist.</t>
  </si>
  <si>
    <t>Renew without CPI with delay</t>
  </si>
  <si>
    <t>Increase with CPI Adjust-Mail</t>
  </si>
  <si>
    <t>Jordan Schools</t>
  </si>
  <si>
    <t>Revoke per phaseout with updated CPI. Increase with CPI</t>
  </si>
  <si>
    <t>Elk River Schools</t>
  </si>
  <si>
    <t>Revoke amount after subtractions. Increase with CPI</t>
  </si>
  <si>
    <t>Sauk Centre Public School District</t>
  </si>
  <si>
    <t>Replace with increase and CPI delayed</t>
  </si>
  <si>
    <t>Sartell-St. Stephen</t>
  </si>
  <si>
    <t>Revoke and replace</t>
  </si>
  <si>
    <t>Triton School District</t>
  </si>
  <si>
    <t>Kingsland Public School District</t>
  </si>
  <si>
    <t>Renew and increase no CPI</t>
  </si>
  <si>
    <t>Murray County Central</t>
  </si>
  <si>
    <t>Renewal with delay</t>
  </si>
  <si>
    <t>Kenyon-Wanamingo School District</t>
  </si>
  <si>
    <t>MacCray</t>
  </si>
  <si>
    <t>Renew only a portion of the amount phasing out</t>
  </si>
  <si>
    <t>Tri-County Public Schools</t>
  </si>
  <si>
    <t>Renew with delay</t>
  </si>
  <si>
    <t>Belgrade-Brooten-Elrosa Public School District</t>
  </si>
  <si>
    <t>Revoke/replace with CPI</t>
  </si>
  <si>
    <t>BOLD</t>
  </si>
  <si>
    <t>Increase</t>
  </si>
  <si>
    <t>Howard Lake-Waverly-Winstead</t>
  </si>
  <si>
    <t>$67.48 revoke per phaseout w/updated CPI. Increase with CPI</t>
  </si>
  <si>
    <t>Increase/replace with CPI</t>
  </si>
  <si>
    <t>Ballot Question</t>
  </si>
  <si>
    <t>revoke and replace no CPI</t>
  </si>
  <si>
    <t>Renewed with increase with CPI</t>
  </si>
  <si>
    <t>Increase without CPI. Contingent on Q1</t>
  </si>
  <si>
    <t>Renew pre-2013 authority</t>
  </si>
  <si>
    <t>Albert Lea Area Schools</t>
  </si>
  <si>
    <t>Levy report amount is 19 pay 20</t>
  </si>
  <si>
    <t>increase with cpi</t>
  </si>
  <si>
    <t>$441.35 pay 2021 to 2023; $882.7 pay 2024 to 2026; $1176.90 pay 2027 to 2030</t>
  </si>
  <si>
    <t>Revoke and Replace no CPI</t>
  </si>
  <si>
    <t>Revoke two voter approved authorities and replace with one no CPI</t>
  </si>
  <si>
    <t>increase with CPI</t>
  </si>
  <si>
    <t>renewal with delay</t>
  </si>
  <si>
    <t>Revoke a portion of existing referendum authority (currently 3,321.50)</t>
  </si>
  <si>
    <t>Renewal No CPI</t>
  </si>
  <si>
    <t>Increase with CPI with delay</t>
  </si>
  <si>
    <t>$400 pay 2021; +$300 pay 2022; +$200 pay 2023; +$100 pay 2024. The total tax increase of $1,000 per pupil will continue pay 2025 to 2030</t>
  </si>
  <si>
    <t>step up with CPI and delay: $300 taxes payable 2022 through 2024; +$300 taxes payable 2025 through 2030</t>
  </si>
  <si>
    <t>renew existing authority with CPI</t>
  </si>
  <si>
    <t>Wheaton Area</t>
  </si>
  <si>
    <t>revoke and replace with cpi</t>
  </si>
  <si>
    <t>an amount necessary to eliminate any operating deficit</t>
  </si>
  <si>
    <t>Menahga</t>
  </si>
  <si>
    <t>increase no cpi</t>
  </si>
  <si>
    <t>Butterfield-Odin</t>
  </si>
  <si>
    <t>revoke and replace with CPI</t>
  </si>
  <si>
    <t>St James</t>
  </si>
  <si>
    <t>renew no cpi with delay</t>
  </si>
  <si>
    <t>Cambridge Isanti</t>
  </si>
  <si>
    <t>Step up w/CPI: $800 taxes payable 2022 and 2023; 1200 taxes payable 2025 through 2030</t>
  </si>
  <si>
    <t>Increase no CPI</t>
  </si>
  <si>
    <t>Renewal without CPI</t>
  </si>
  <si>
    <t>Renewal with CPI</t>
  </si>
  <si>
    <t>Fillmore Central</t>
  </si>
  <si>
    <t>renewal no cpi</t>
  </si>
  <si>
    <t>Morris Area</t>
  </si>
  <si>
    <t>increase with CPI and delay</t>
  </si>
  <si>
    <t>Blue Earth Area</t>
  </si>
  <si>
    <t>Renew part of authority</t>
  </si>
  <si>
    <t>Year Type
1=Odd
2=Even-Not Presidential
3=Even Presidential</t>
  </si>
  <si>
    <t>Year Types</t>
  </si>
  <si>
    <t>Anoka Hennepin</t>
  </si>
  <si>
    <t>Delayed renewal with CPI</t>
  </si>
  <si>
    <t>Increase with CPI-Contingent on question 1</t>
  </si>
  <si>
    <t>Revoke and replace without CPI</t>
  </si>
  <si>
    <t>New Ulm Public Schools</t>
  </si>
  <si>
    <t>Increase with CPI for CTE programs-Contingent on question 1</t>
  </si>
  <si>
    <t>W St Paul-Mendota Heights-Eagan</t>
  </si>
  <si>
    <t>Hayfield Community Schools</t>
  </si>
  <si>
    <t>Renewal with with increase and CPI adjustment</t>
  </si>
  <si>
    <t>Herman Norcross School District</t>
  </si>
  <si>
    <t>Delayed renewal without CPI</t>
  </si>
  <si>
    <t>New London Spicer</t>
  </si>
  <si>
    <t>Contingent on passing #1 would apply CPI</t>
  </si>
  <si>
    <t xml:space="preserve">Dawson-Boyd </t>
  </si>
  <si>
    <t>Renewal with with increase-without CPI adjustment</t>
  </si>
  <si>
    <t>Ivanhoe Public School</t>
  </si>
  <si>
    <t>Grygla Public School</t>
  </si>
  <si>
    <t>Increase without CPI-Contingent on question 1</t>
  </si>
  <si>
    <t>Renewal without CPI. Same ballot question as increase.</t>
  </si>
  <si>
    <t>Increase with CPI. Same ballot question as renewal.</t>
  </si>
  <si>
    <t>St. Peter Public Schools</t>
  </si>
  <si>
    <t>Climax-Shelly</t>
  </si>
  <si>
    <t>N St Paul-Maplewood-Oakdale</t>
  </si>
  <si>
    <t>Roseville Area Schools</t>
  </si>
  <si>
    <t>Floodwood Public Schools</t>
  </si>
  <si>
    <t>Paynesville Area Schools</t>
  </si>
  <si>
    <t>Wheaton Area Schools</t>
  </si>
  <si>
    <t>South Washington County Schools</t>
  </si>
  <si>
    <t>Stillwater Area Public Schools</t>
  </si>
  <si>
    <t>Butterfield-Odin Public Schools</t>
  </si>
  <si>
    <t>Breckenridge Public Schools</t>
  </si>
  <si>
    <t>Delano Public Schools</t>
  </si>
  <si>
    <t>Monticello Public Schools</t>
  </si>
  <si>
    <t>Cambridge-Isanti Schools</t>
  </si>
  <si>
    <t>Buffalo Lake-Hector-Stewart</t>
  </si>
  <si>
    <t>Replace expiring authority with CPI</t>
  </si>
  <si>
    <t>Renewal with increase without CPI</t>
  </si>
  <si>
    <t>Renville County West Public Schools</t>
  </si>
  <si>
    <t>Results by Year of Election</t>
  </si>
  <si>
    <t>Year</t>
  </si>
  <si>
    <t>Pass</t>
  </si>
  <si>
    <t>Fail</t>
  </si>
  <si>
    <t>Total</t>
  </si>
  <si>
    <t>Percent Passed</t>
  </si>
  <si>
    <t>Range Amount</t>
  </si>
  <si>
    <t>&lt;$100.00</t>
  </si>
  <si>
    <t>$100.00 - $199.99</t>
  </si>
  <si>
    <t>$200.00 - $299.99</t>
  </si>
  <si>
    <t>$300.00 - $399.99</t>
  </si>
  <si>
    <t>$400.00 - $499.99</t>
  </si>
  <si>
    <t>$500.00 - $599.99</t>
  </si>
  <si>
    <t>$600.00 - $699.99</t>
  </si>
  <si>
    <t>$700.00 - $799.99</t>
  </si>
  <si>
    <t>$800.00 - $899.99</t>
  </si>
  <si>
    <t>&gt;= $900.00</t>
  </si>
  <si>
    <t>Year Type</t>
  </si>
  <si>
    <t>Odd Year</t>
  </si>
  <si>
    <t>Even Year-Not Presidential</t>
  </si>
  <si>
    <t>Even Year-Presidential</t>
  </si>
  <si>
    <t>Number of Years</t>
  </si>
  <si>
    <t>no data</t>
  </si>
  <si>
    <t>Delay Status</t>
  </si>
  <si>
    <t>No delay</t>
  </si>
  <si>
    <t>Delay</t>
  </si>
  <si>
    <t>Not mail ballot</t>
  </si>
  <si>
    <t>Mail ballot</t>
  </si>
  <si>
    <t>Ballot Type</t>
  </si>
  <si>
    <t>No CPI</t>
  </si>
  <si>
    <t>With CPI</t>
  </si>
  <si>
    <t>Unknown</t>
  </si>
  <si>
    <t>CPI
1=Yes
0=No
9=Unknown</t>
  </si>
  <si>
    <t>Step Up
1=Yes
0=No
9=Unknown</t>
  </si>
  <si>
    <t>Type</t>
  </si>
  <si>
    <t>Dist Type</t>
  </si>
  <si>
    <t>ADM</t>
  </si>
  <si>
    <t>West St. Paul-Mendota Heights-Eagan</t>
  </si>
  <si>
    <t>% of Yes Votes</t>
  </si>
  <si>
    <t>DAT_YER</t>
  </si>
  <si>
    <t>DST_NUM</t>
  </si>
  <si>
    <t>DST_TYE</t>
  </si>
  <si>
    <t>A10_ADM_TOT_ACU</t>
  </si>
  <si>
    <t>01-02</t>
  </si>
  <si>
    <t>02-03</t>
  </si>
  <si>
    <t>03-04</t>
  </si>
  <si>
    <t>04-05</t>
  </si>
  <si>
    <t>05-06</t>
  </si>
  <si>
    <t>06-07</t>
  </si>
  <si>
    <t>07-08</t>
  </si>
  <si>
    <t>08-09</t>
  </si>
  <si>
    <t>09-10</t>
  </si>
  <si>
    <t>10-11</t>
  </si>
  <si>
    <t>11-12</t>
  </si>
  <si>
    <t>12-13</t>
  </si>
  <si>
    <t>13-14</t>
  </si>
  <si>
    <t>14-15</t>
  </si>
  <si>
    <t>15-16</t>
  </si>
  <si>
    <t>16-17</t>
  </si>
  <si>
    <t>17-18</t>
  </si>
  <si>
    <t>18-19</t>
  </si>
  <si>
    <t>19-20</t>
  </si>
  <si>
    <t>20-21</t>
  </si>
  <si>
    <t>.</t>
  </si>
  <si>
    <t>Votes per ADM</t>
  </si>
  <si>
    <t>CPI Adjusted</t>
  </si>
  <si>
    <t>Number-Type</t>
  </si>
  <si>
    <t>Operating Referendum Results 1991 - 1993</t>
  </si>
  <si>
    <t>Dashboard</t>
  </si>
  <si>
    <t>UNI_MAJ</t>
  </si>
  <si>
    <t>UNI_TYE</t>
  </si>
  <si>
    <t>UNI_IMD</t>
  </si>
  <si>
    <t>UNI_NAM</t>
  </si>
  <si>
    <t>ATV_STS</t>
  </si>
  <si>
    <t>A</t>
  </si>
  <si>
    <t xml:space="preserve">SPRING LAKE PARK PUBLIC SCHOOLS    </t>
  </si>
  <si>
    <t xml:space="preserve">LAKE PARK                          </t>
  </si>
  <si>
    <t>I</t>
  </si>
  <si>
    <t xml:space="preserve">PINE POINT PUBLIC SCHOOL DISTRICT  </t>
  </si>
  <si>
    <t xml:space="preserve">BLACKDUCK PUBLIC SCHOOL DISTRICT   </t>
  </si>
  <si>
    <t xml:space="preserve">SAUK RAPIDS-RICE PUBLIC SCHOOLS    </t>
  </si>
  <si>
    <t xml:space="preserve">ST. CLAIR PUBLIC SCHOOL DISTRICT   </t>
  </si>
  <si>
    <t xml:space="preserve">MANKATO PUBLIC SCHOOL DISTRICT     </t>
  </si>
  <si>
    <t xml:space="preserve">GARDEN CITY                        </t>
  </si>
  <si>
    <t xml:space="preserve">AMBOY-GOOD THUNDER                 </t>
  </si>
  <si>
    <t xml:space="preserve">BARNUM PUBLIC SCHOOL DISTRICT      </t>
  </si>
  <si>
    <t xml:space="preserve">MOOSE LAKE PUBLIC SCHOOL DISTRICT  </t>
  </si>
  <si>
    <t xml:space="preserve">PILLAGER PUBLIC SCHOOL DISTRICT    </t>
  </si>
  <si>
    <t xml:space="preserve">PINE RIVER                         </t>
  </si>
  <si>
    <t xml:space="preserve">NORTHLAND COMMUNITY SCHOOLS        </t>
  </si>
  <si>
    <t xml:space="preserve">CHISAGO LAKES                      </t>
  </si>
  <si>
    <t xml:space="preserve">GLYNDON-FELTON                     </t>
  </si>
  <si>
    <t xml:space="preserve">BARNESVILLE PUBLIC SCHOOL DIST.    </t>
  </si>
  <si>
    <t xml:space="preserve">WESTBROOK                          </t>
  </si>
  <si>
    <t xml:space="preserve">WINDOM PUBLIC SCHOOL DISTRICT      </t>
  </si>
  <si>
    <t xml:space="preserve">FARMINGTON PUBLIC SCHOOL DISTRICT  </t>
  </si>
  <si>
    <t xml:space="preserve">ROSEMOUNT-APPLE VALLEY-EAGAN       </t>
  </si>
  <si>
    <t xml:space="preserve">CLAREMONT                          </t>
  </si>
  <si>
    <t xml:space="preserve">DODGE CENTER                       </t>
  </si>
  <si>
    <t xml:space="preserve">HAYFIELD PUBLIC SCHOOL DISTRICT    </t>
  </si>
  <si>
    <t xml:space="preserve">KIESTER                            </t>
  </si>
  <si>
    <t xml:space="preserve">MINNESOTA LAKE                     </t>
  </si>
  <si>
    <t xml:space="preserve">WELLS                              </t>
  </si>
  <si>
    <t xml:space="preserve">WINNEBAGO                          </t>
  </si>
  <si>
    <t xml:space="preserve">RUSHFORD-PETERSON PUBLIC SCHOOLS   </t>
  </si>
  <si>
    <t>ALDEN-CONGER PUBLIC SCHOOL DISTRICT</t>
  </si>
  <si>
    <t>Red Wing Public School District</t>
  </si>
  <si>
    <t xml:space="preserve">ZUMBROTA                           </t>
  </si>
  <si>
    <t xml:space="preserve">ASHBY PUBLIC SCHOOL DISTRICT       </t>
  </si>
  <si>
    <t xml:space="preserve">BARRETT                            </t>
  </si>
  <si>
    <t xml:space="preserve">EDINA PUBLIC SCHOOL DISTRICT       </t>
  </si>
  <si>
    <t xml:space="preserve">ORONO PUBLIC SCHOOL DISTRICT       </t>
  </si>
  <si>
    <t xml:space="preserve">ST. ANTHONY-NEW BRIGHTON SCHOOLS   </t>
  </si>
  <si>
    <t xml:space="preserve">WAYZATA PUBLIC SCHOOL DISTRICT     </t>
  </si>
  <si>
    <t xml:space="preserve">BROOKLYN CENTER SCHOOL DISTRICT    </t>
  </si>
  <si>
    <t xml:space="preserve">CALEDONIA PUBLIC SCHOOL DISTRICT   </t>
  </si>
  <si>
    <t xml:space="preserve">DEER RIVER PUBLIC SCHOOL DISTRICT  </t>
  </si>
  <si>
    <t xml:space="preserve">OGILVIE PUBLIC SCHOOL DISTRICT     </t>
  </si>
  <si>
    <t>INTERNATIONAL FALLS SCHOOL DISTRICT</t>
  </si>
  <si>
    <t xml:space="preserve">LAKE SUPERIOR PUBLIC SCHOOL DIST.  </t>
  </si>
  <si>
    <t>MONTGOMERY-LONSDALE SCHOOL DISTRICT</t>
  </si>
  <si>
    <t xml:space="preserve">WATERVILLE-ELYSIAN                 </t>
  </si>
  <si>
    <t xml:space="preserve">HENDRICKS PUBLIC SCHOOL DISTRICT   </t>
  </si>
  <si>
    <t xml:space="preserve">HUTCHINSON PUBLIC SCHOOL DISTRICT  </t>
  </si>
  <si>
    <t xml:space="preserve">OSLO                               </t>
  </si>
  <si>
    <t xml:space="preserve">STEPHEN                            </t>
  </si>
  <si>
    <t xml:space="preserve">STRANDQUIST                        </t>
  </si>
  <si>
    <t xml:space="preserve">WELCOME                            </t>
  </si>
  <si>
    <t xml:space="preserve">GRANADA-HUNTLEY                    </t>
  </si>
  <si>
    <t xml:space="preserve">COSMOS                             </t>
  </si>
  <si>
    <t xml:space="preserve">ISLE PUBLIC SCHOOL DISTRICT        </t>
  </si>
  <si>
    <t>LITTLE FALLS PUBLIC SCHOOL DISTRICT</t>
  </si>
  <si>
    <t xml:space="preserve">UPSALA PUBLIC SCHOOL DISTRICT      </t>
  </si>
  <si>
    <t xml:space="preserve">LYLE PUBLIC SCHOOL DISTRICT        </t>
  </si>
  <si>
    <t xml:space="preserve">FULDA PUBLIC SCHOOL DISTRICT       </t>
  </si>
  <si>
    <t xml:space="preserve">NICOLLET PUBLIC SCHOOL DISTRICT    </t>
  </si>
  <si>
    <t xml:space="preserve">BREWSTER PUBLIC SCHOOL DISTRICT    </t>
  </si>
  <si>
    <t xml:space="preserve">ELLSWORTH PUBLIC SCHOOL DISTRICT   </t>
  </si>
  <si>
    <t xml:space="preserve">BORUP                              </t>
  </si>
  <si>
    <t xml:space="preserve">NORMAN COUNTY EAST                 </t>
  </si>
  <si>
    <t xml:space="preserve">HALSTAD                            </t>
  </si>
  <si>
    <t xml:space="preserve">HENDRUM                            </t>
  </si>
  <si>
    <t xml:space="preserve">ROCHESTER PUBLIC SCHOOL DISTRICT   </t>
  </si>
  <si>
    <t xml:space="preserve">HENNING PUBLIC SCHOOL DISTRICT     </t>
  </si>
  <si>
    <t xml:space="preserve">UNDERWOOD PUBLIC SCHOOL DISTRICT   </t>
  </si>
  <si>
    <t xml:space="preserve">FINLAYSON                          </t>
  </si>
  <si>
    <t xml:space="preserve">HINCKLEY                           </t>
  </si>
  <si>
    <t xml:space="preserve">SANDSTONE                          </t>
  </si>
  <si>
    <t xml:space="preserve">RUTHTON PUBLIC SCHOOL DISTRICT     </t>
  </si>
  <si>
    <t xml:space="preserve">CLIMAX-SHELLY PUBLIC SCHOOLS       </t>
  </si>
  <si>
    <t xml:space="preserve">ERSKINE                            </t>
  </si>
  <si>
    <t xml:space="preserve">FERTILE-BELTRAMI SCHOOL DISTRICT   </t>
  </si>
  <si>
    <t xml:space="preserve">VILLARD                            </t>
  </si>
  <si>
    <t xml:space="preserve">MOUNDS VIEW PUBLIC SCHOOL DISTRICT </t>
  </si>
  <si>
    <t xml:space="preserve">BELVIEW                            </t>
  </si>
  <si>
    <t xml:space="preserve">LAMBERTON                          </t>
  </si>
  <si>
    <t xml:space="preserve">MILROY PUBLIC SCHOOL DISTRICT      </t>
  </si>
  <si>
    <t xml:space="preserve">FAIRFAX                            </t>
  </si>
  <si>
    <t xml:space="preserve">FRANKLIN                           </t>
  </si>
  <si>
    <t xml:space="preserve">HECTOR                             </t>
  </si>
  <si>
    <t xml:space="preserve">LUVERNE                            </t>
  </si>
  <si>
    <t xml:space="preserve">HILLS-BEAVER CREEK SCHOOL DISTRICT </t>
  </si>
  <si>
    <t xml:space="preserve">BABBITT                            </t>
  </si>
  <si>
    <t xml:space="preserve">BIWABIK                            </t>
  </si>
  <si>
    <t>COLUMBIA HEIGHTS PUBLIC SCHOOL DIST</t>
  </si>
  <si>
    <t xml:space="preserve">St. Francis Area Schools           </t>
  </si>
  <si>
    <t xml:space="preserve">RED LAKE PUBLIC SCHOOL DISTRICT    </t>
  </si>
  <si>
    <t xml:space="preserve">CLINTON-GRACEVILLE                 </t>
  </si>
  <si>
    <t xml:space="preserve">BEARDSLEY                          </t>
  </si>
  <si>
    <t xml:space="preserve">CLINTON                            </t>
  </si>
  <si>
    <t xml:space="preserve">GRACEVILLE                         </t>
  </si>
  <si>
    <t xml:space="preserve">SPRINGFIELD PUBLIC SCHOOL DISTRICT </t>
  </si>
  <si>
    <t xml:space="preserve">CLOQUET PUBLIC SCHOOL DISTRICT     </t>
  </si>
  <si>
    <t xml:space="preserve">WRENSHALL PUBLIC SCHOOL DISTRICT   </t>
  </si>
  <si>
    <t xml:space="preserve">CENTRAL PUBLIC SCHOOL DISTRICT     </t>
  </si>
  <si>
    <t>EASTERN CARVER COUNTY PUBLIC SCHOOL</t>
  </si>
  <si>
    <t xml:space="preserve">BACKUS                             </t>
  </si>
  <si>
    <t xml:space="preserve">CLARA CITY                         </t>
  </si>
  <si>
    <t xml:space="preserve">MAYNARD                            </t>
  </si>
  <si>
    <t xml:space="preserve">MILAN                              </t>
  </si>
  <si>
    <t xml:space="preserve">RUSH CITY PUBLIC SCHOOL DISTRICT   </t>
  </si>
  <si>
    <t xml:space="preserve">TAYLORS FALLS                      </t>
  </si>
  <si>
    <t xml:space="preserve">COOK COUNTY PUBLIC SCHOOLS         </t>
  </si>
  <si>
    <t xml:space="preserve">STORDEN-JEFFERS                    </t>
  </si>
  <si>
    <t xml:space="preserve">BRAINERD PUBLIC SCHOOL DISTRICT    </t>
  </si>
  <si>
    <t xml:space="preserve">CROSBY-IRONTON PUBLIC SCHOOL DIST. </t>
  </si>
  <si>
    <t xml:space="preserve">BRANDON PUBLIC SCHOOL DISTRICT     </t>
  </si>
  <si>
    <t xml:space="preserve">EVANSVILLE PUBLIC SCHOOL DISTRICT  </t>
  </si>
  <si>
    <t xml:space="preserve">LANESBORO PUBLIC SCHOOL DISTRICT   </t>
  </si>
  <si>
    <t xml:space="preserve">PETERSON                           </t>
  </si>
  <si>
    <t xml:space="preserve">PRESTON-FOUNTAIN                   </t>
  </si>
  <si>
    <t xml:space="preserve">EMMONS                             </t>
  </si>
  <si>
    <t xml:space="preserve">FREEBORN                           </t>
  </si>
  <si>
    <t xml:space="preserve">GLENVILLE                          </t>
  </si>
  <si>
    <t xml:space="preserve">ELBOW LAKE                         </t>
  </si>
  <si>
    <t xml:space="preserve">HERMAN-NORCROSS SCHOOL DISTRICT    </t>
  </si>
  <si>
    <t xml:space="preserve">HOFFMAN                            </t>
  </si>
  <si>
    <t xml:space="preserve">WESTONKA PUBLIC SCHOOL DISTRICT    </t>
  </si>
  <si>
    <t xml:space="preserve">NEVIS PUBLIC SCHOOL DISTRICT       </t>
  </si>
  <si>
    <t xml:space="preserve">PARK RAPIDS PUBLIC SCHOOL DISTRICT </t>
  </si>
  <si>
    <t>GRAND RAPIDS PUBLIC SCHOOL DISTRICT</t>
  </si>
  <si>
    <t xml:space="preserve">JACKSON                            </t>
  </si>
  <si>
    <t xml:space="preserve">LAKEFIELD                          </t>
  </si>
  <si>
    <t xml:space="preserve">SIOUX VALLEY                       </t>
  </si>
  <si>
    <t xml:space="preserve">RAYMOND                            </t>
  </si>
  <si>
    <t xml:space="preserve">WILLMAR PUBLIC SCHOOL DISTRICT     </t>
  </si>
  <si>
    <t xml:space="preserve">KARLSTAD                           </t>
  </si>
  <si>
    <t xml:space="preserve">KENNEDY                            </t>
  </si>
  <si>
    <t xml:space="preserve">LANCASTER PUBLIC SCHOOL DISTRICT   </t>
  </si>
  <si>
    <t xml:space="preserve">MARIETTA-NASSAU                    </t>
  </si>
  <si>
    <t xml:space="preserve">MADISON                            </t>
  </si>
  <si>
    <t xml:space="preserve">DAWSON-BOYD PUBLIC SCHOOL DISTRICT </t>
  </si>
  <si>
    <t xml:space="preserve">LECENTER PUBLIC SCHOOL DISTRICT    </t>
  </si>
  <si>
    <t xml:space="preserve">LESUEUR                            </t>
  </si>
  <si>
    <t xml:space="preserve">VERDI                              </t>
  </si>
  <si>
    <t xml:space="preserve">TYLER PUBLIC SCHOOL DISTRICT       </t>
  </si>
  <si>
    <t xml:space="preserve">RUSSELL PUBLIC SCHOOL DISTRICT     </t>
  </si>
  <si>
    <t xml:space="preserve">BROWNTON                           </t>
  </si>
  <si>
    <t xml:space="preserve">GLENCOE                            </t>
  </si>
  <si>
    <t xml:space="preserve">WINSTED                            </t>
  </si>
  <si>
    <t xml:space="preserve">MAHNOMEN PUBLIC SCHOOL DISTRICT    </t>
  </si>
  <si>
    <t xml:space="preserve">WARREN                             </t>
  </si>
  <si>
    <t xml:space="preserve">GRYGLA PUBLIC SCHOOL DISTRICT      </t>
  </si>
  <si>
    <t>EDEN VALLEY-WATKINS SCHOOL DISTRICT</t>
  </si>
  <si>
    <t xml:space="preserve">GROVE CITY                         </t>
  </si>
  <si>
    <t xml:space="preserve">PRINCETON PUBLIC SCHOOL DISTRICT   </t>
  </si>
  <si>
    <t xml:space="preserve">MOTLEY                             </t>
  </si>
  <si>
    <t xml:space="preserve">PIERZ PUBLIC SCHOOL DISTRICT       </t>
  </si>
  <si>
    <t>GRAND MEADOW PUBLIC SCHOOL DISTRICT</t>
  </si>
  <si>
    <t xml:space="preserve">ST. PETER PUBLIC SCHOOL DISTRICT   </t>
  </si>
  <si>
    <t xml:space="preserve">ROUND LAKE PUBLIC SCHOOL DISTRICT  </t>
  </si>
  <si>
    <t xml:space="preserve">WORTHINGTON PUBLIC SCHOOL DISTRICT </t>
  </si>
  <si>
    <t xml:space="preserve">TWIN VALLEY                        </t>
  </si>
  <si>
    <t xml:space="preserve">BYRON PUBLIC SCHOOL DISTRICT       </t>
  </si>
  <si>
    <t xml:space="preserve">BATTLE LAKE PUBLIC SCHOOL DISTRICT </t>
  </si>
  <si>
    <t>PARKERS PRAIRIE PUBLIC SCHOOL DIST.</t>
  </si>
  <si>
    <t xml:space="preserve">NEW YORK MILLS PUBLIC SCHOOL DIST. </t>
  </si>
  <si>
    <t xml:space="preserve">GOODRIDGE PUBLIC SCHOOL DISTRICT   </t>
  </si>
  <si>
    <t>WILLOW RIVER PUBLIC SCHOOL DISTRICT</t>
  </si>
  <si>
    <t xml:space="preserve">PINE CITY PUBLIC SCHOOL DISTRICT   </t>
  </si>
  <si>
    <t xml:space="preserve">CROOKSTON PUBLIC SCHOOL DISTRICT   </t>
  </si>
  <si>
    <t xml:space="preserve">FISHER PUBLIC SCHOOL DISTRICT      </t>
  </si>
  <si>
    <t xml:space="preserve">WHITE BEAR LAKE SCHOOL DISTRICT    </t>
  </si>
  <si>
    <t xml:space="preserve">RED LAKE FALLS PUBLIC SCHOOL DIST. </t>
  </si>
  <si>
    <t xml:space="preserve">WALNUT GROVE                       </t>
  </si>
  <si>
    <t xml:space="preserve">BIRD ISLAND                        </t>
  </si>
  <si>
    <t xml:space="preserve">BUFFALO LAKE                       </t>
  </si>
  <si>
    <t xml:space="preserve">DANUBE                             </t>
  </si>
  <si>
    <t xml:space="preserve">FARIBAULT PUBLIC SCHOOL DISTRICT   </t>
  </si>
  <si>
    <t xml:space="preserve">MAGNOLIA                           </t>
  </si>
  <si>
    <t xml:space="preserve">AURORA                             </t>
  </si>
  <si>
    <t xml:space="preserve">EVELETH                            </t>
  </si>
  <si>
    <t xml:space="preserve">FLOODWOOD PUBLIC SCHOOL DISTRICT   </t>
  </si>
  <si>
    <t xml:space="preserve">PROCTOR PUBLIC SCHOOL DISTRICT     </t>
  </si>
  <si>
    <t xml:space="preserve">HILL CITY PUBLIC SCHOOL DISTRICT   </t>
  </si>
  <si>
    <t xml:space="preserve">MCGREGOR PUBLIC SCHOOL DISTRICT    </t>
  </si>
  <si>
    <t xml:space="preserve">FRIDLEY PUBLIC SCHOOL DISTRICT     </t>
  </si>
  <si>
    <t xml:space="preserve">AUDUBON                            </t>
  </si>
  <si>
    <t xml:space="preserve">DETROIT LAKES PUBLIC SCHOOL DIST.  </t>
  </si>
  <si>
    <t xml:space="preserve">FRAZEE-VERGAS PUBLIC SCHOOL DIST.  </t>
  </si>
  <si>
    <t xml:space="preserve">ORTONVILLE PUBLIC SCHOOL DISTRICT  </t>
  </si>
  <si>
    <t xml:space="preserve">LAKE CRYSTAL                       </t>
  </si>
  <si>
    <t xml:space="preserve">MAPLETON                           </t>
  </si>
  <si>
    <t xml:space="preserve">NEW ULM PUBLIC SCHOOL DISTRICT     </t>
  </si>
  <si>
    <t xml:space="preserve">CROMWELL-WRIGHT PUBLIC SCHOOLS     </t>
  </si>
  <si>
    <t xml:space="preserve">WACONIA PUBLIC SCHOOL DISTRICT     </t>
  </si>
  <si>
    <t xml:space="preserve">CASS LAKE-BENA PUBLIC SCHOOLS      </t>
  </si>
  <si>
    <t xml:space="preserve">MONTEVIDEO PUBLIC SCHOOL DISTRICT  </t>
  </si>
  <si>
    <t xml:space="preserve">DILWORTH                           </t>
  </si>
  <si>
    <t xml:space="preserve">HAWLEY PUBLIC SCHOOL DISTRICT      </t>
  </si>
  <si>
    <t xml:space="preserve">GONVICK                            </t>
  </si>
  <si>
    <t xml:space="preserve">CLEARBROOK                         </t>
  </si>
  <si>
    <t xml:space="preserve">BAGLEY PUBLIC SCHOOL DISTRICT      </t>
  </si>
  <si>
    <t xml:space="preserve">PEQUOT LAKES PUBLIC SCHOOLS        </t>
  </si>
  <si>
    <t xml:space="preserve">LAKEVILLE PUBLIC SCHOOL DISTRICT   </t>
  </si>
  <si>
    <t xml:space="preserve">INVER GROVE HEIGHTS SCHOOLS        </t>
  </si>
  <si>
    <t xml:space="preserve">WEST CONCORD                       </t>
  </si>
  <si>
    <t xml:space="preserve">ALEXANDRIA PUBLIC SCHOOL DISTRICT  </t>
  </si>
  <si>
    <t xml:space="preserve">BRICELYN                           </t>
  </si>
  <si>
    <t xml:space="preserve">DELAVAN                            </t>
  </si>
  <si>
    <t xml:space="preserve">ELMORE                             </t>
  </si>
  <si>
    <t xml:space="preserve">RUSHFORD                           </t>
  </si>
  <si>
    <t xml:space="preserve">WYKOFF                             </t>
  </si>
  <si>
    <t xml:space="preserve">SPRING VALLEY                      </t>
  </si>
  <si>
    <t xml:space="preserve">KENYON                             </t>
  </si>
  <si>
    <t>Pine Island Public School District</t>
  </si>
  <si>
    <t xml:space="preserve">WANAMINGO                          </t>
  </si>
  <si>
    <t xml:space="preserve">MINNETONKA PUBLIC SCHOOL DISTRICT  </t>
  </si>
  <si>
    <t xml:space="preserve">ROBBINSDALE PUBLIC SCHOOL DISTRICT </t>
  </si>
  <si>
    <t xml:space="preserve">ST. LOUIS PARK PUBLIC SCHOOL DIST. </t>
  </si>
  <si>
    <t xml:space="preserve">HOUSTON PUBLIC SCHOOL DISTRICT     </t>
  </si>
  <si>
    <t xml:space="preserve">SPRING GROVE SCHOOL DISTRICT       </t>
  </si>
  <si>
    <t xml:space="preserve">AKELEY                             </t>
  </si>
  <si>
    <t xml:space="preserve">GREENWAY PUBLIC SCHOOL DISTRICT    </t>
  </si>
  <si>
    <t xml:space="preserve">HERON LAKE-OKABENA SCHOOL DISTRICT </t>
  </si>
  <si>
    <t xml:space="preserve">MORA PUBLIC SCHOOL DISTRICT        </t>
  </si>
  <si>
    <t xml:space="preserve">HALLOCK                            </t>
  </si>
  <si>
    <t xml:space="preserve">HUMBOLDT-ST. VINCENT               </t>
  </si>
  <si>
    <t xml:space="preserve">BELLINGHAM PUBLIC SCHOOL DISTRICT  </t>
  </si>
  <si>
    <t xml:space="preserve">CLEVELAND PUBLIC SCHOOL DISTRICT   </t>
  </si>
  <si>
    <t xml:space="preserve">IVANHOE PUBLIC SCHOOL DISTRICT     </t>
  </si>
  <si>
    <t xml:space="preserve">LAKE BENTON PUBLIC SCHOOL DISTRICT </t>
  </si>
  <si>
    <t xml:space="preserve">MINNEOTA PUBLIC SCHOOL DISTRICT    </t>
  </si>
  <si>
    <t xml:space="preserve">LYND PUBLIC SCHOOL DISTRICT        </t>
  </si>
  <si>
    <t xml:space="preserve">ALVARADO                           </t>
  </si>
  <si>
    <t xml:space="preserve">ARGYLE                             </t>
  </si>
  <si>
    <t xml:space="preserve">MIDDLE RIVER                       </t>
  </si>
  <si>
    <t xml:space="preserve">CEYLON                             </t>
  </si>
  <si>
    <t xml:space="preserve">EAST CHAIN                         </t>
  </si>
  <si>
    <t xml:space="preserve">FAIRMONT                           </t>
  </si>
  <si>
    <t xml:space="preserve">LITCHFIELD PUBLIC SCHOOL DISTRICT  </t>
  </si>
  <si>
    <t xml:space="preserve">ONAMIA PUBLIC SCHOOL DISTRICT      </t>
  </si>
  <si>
    <t xml:space="preserve">ROYALTON PUBLIC SCHOOL DISTRICT    </t>
  </si>
  <si>
    <t xml:space="preserve">AUSTIN PUBLIC SCHOOL DISTRICT      </t>
  </si>
  <si>
    <t xml:space="preserve">LEROY-OSTRANDER PUBLIC SCHOOLS     </t>
  </si>
  <si>
    <t xml:space="preserve">DOVER-EYOTA PUBLIC SCHOOL DISTRICT </t>
  </si>
  <si>
    <t xml:space="preserve">DEER CREEK                         </t>
  </si>
  <si>
    <t>FERGUS FALLS PUBLIC SCHOOL DISTRICT</t>
  </si>
  <si>
    <t xml:space="preserve">THIEF RIVER FALLS SCHOOL DISTRICT  </t>
  </si>
  <si>
    <t xml:space="preserve">EDGERTON PUBLIC SCHOOL DISTRICT    </t>
  </si>
  <si>
    <t xml:space="preserve">FOSSTON PUBLIC SCHOOL DISTRICT     </t>
  </si>
  <si>
    <t xml:space="preserve">MCINTOSH                           </t>
  </si>
  <si>
    <t xml:space="preserve">MENTOR                             </t>
  </si>
  <si>
    <t xml:space="preserve">ST. PAUL PUBLIC SCHOOL DISTRICT    </t>
  </si>
  <si>
    <t xml:space="preserve">OKLEE PUBLIC SCHOOL DISTRICT       </t>
  </si>
  <si>
    <t xml:space="preserve">PLUMMER PUBLIC SCHOOL DISTRICT     </t>
  </si>
  <si>
    <t xml:space="preserve">WABASSO PUBLIC SCHOOL DISTRICT     </t>
  </si>
  <si>
    <t xml:space="preserve">BADGER PUBLIC SCHOOL DISTRICT      </t>
  </si>
  <si>
    <t xml:space="preserve">GREENBUSH                          </t>
  </si>
  <si>
    <t xml:space="preserve">ROSEAU PUBLIC SCHOOL DISTRICT      </t>
  </si>
  <si>
    <t xml:space="preserve">GILBERT                            </t>
  </si>
  <si>
    <t xml:space="preserve">HERMANTOWN PUBLIC SCHOOL DISTRICT  </t>
  </si>
  <si>
    <t xml:space="preserve">NETT LAKE PUBLIC SCHOOL DISTRICT   </t>
  </si>
  <si>
    <t xml:space="preserve">TOWER-SOUDAN                       </t>
  </si>
  <si>
    <t xml:space="preserve">DULUTH PUBLIC SCHOOL DISTRICT      </t>
  </si>
  <si>
    <t xml:space="preserve">JORDAN PUBLIC SCHOOL DISTRICT      </t>
  </si>
  <si>
    <t xml:space="preserve">NEW PRAGUE AREA SCHOOLS            </t>
  </si>
  <si>
    <t xml:space="preserve">WINTHROP                           </t>
  </si>
  <si>
    <t xml:space="preserve">BELGRADE-ELROSA                    </t>
  </si>
  <si>
    <t xml:space="preserve">BROOTEN                            </t>
  </si>
  <si>
    <t xml:space="preserve">HOLDINGFORD PUBLIC SCHOOL DISTRICT </t>
  </si>
  <si>
    <t>SARTELL-ST. STEPHEN SCHOOL DISTRICT</t>
  </si>
  <si>
    <t xml:space="preserve">ELLENDALE-GENEVA                   </t>
  </si>
  <si>
    <t xml:space="preserve">BENSON PUBLIC SCHOOL DISTRICT      </t>
  </si>
  <si>
    <t>WHEATON AREA PUBLIC SCHOOL DISTRICT</t>
  </si>
  <si>
    <t xml:space="preserve">AITKIN PUBLIC SCHOOL DISTRICT      </t>
  </si>
  <si>
    <t xml:space="preserve">CENTENNIAL PUBLIC SCHOOL DISTRICT  </t>
  </si>
  <si>
    <t xml:space="preserve">BEMIDJI PUBLIC SCHOOL DISTRICT     </t>
  </si>
  <si>
    <t xml:space="preserve">KELLIHER PUBLIC SCHOOL DISTRICT    </t>
  </si>
  <si>
    <t xml:space="preserve">FOLEY PUBLIC SCHOOL DISTRICT       </t>
  </si>
  <si>
    <t xml:space="preserve">COMFREY PUBLIC SCHOOL DISTRICT     </t>
  </si>
  <si>
    <t xml:space="preserve">SLEEPY EYE PUBLIC SCHOOL DISTRICT  </t>
  </si>
  <si>
    <t xml:space="preserve">CARLTON PUBLIC SCHOOL DISTRICT     </t>
  </si>
  <si>
    <t xml:space="preserve">ESKO PUBLIC SCHOOL DISTRICT        </t>
  </si>
  <si>
    <t>Watertown-Mayer Public School Dist</t>
  </si>
  <si>
    <t>WALKER-HACKENSACK-AKELEY SCHL. DIST</t>
  </si>
  <si>
    <t xml:space="preserve">WALKER                             </t>
  </si>
  <si>
    <t xml:space="preserve">MOUNTAIN LAKE PUBLIC SCHOOLS       </t>
  </si>
  <si>
    <t xml:space="preserve">BURNSVILLE PUBLIC SCHOOL DISTRICT  </t>
  </si>
  <si>
    <t xml:space="preserve">RANDOLPH PUBLIC SCHOOL DISTRICT    </t>
  </si>
  <si>
    <t xml:space="preserve">HASTINGS PUBLIC SCHOOL DISTRICT    </t>
  </si>
  <si>
    <t xml:space="preserve">KASSON-MANTORVILLE SCHOOL DISTRICT </t>
  </si>
  <si>
    <t xml:space="preserve">KENSINGTON                         </t>
  </si>
  <si>
    <t xml:space="preserve">OSAKIS PUBLIC SCHOOL DISTRICT      </t>
  </si>
  <si>
    <t xml:space="preserve">CHATFIELD PUBLIC SCHOOLS           </t>
  </si>
  <si>
    <t xml:space="preserve">HARMONY                            </t>
  </si>
  <si>
    <t xml:space="preserve">BLUE EARTH                         </t>
  </si>
  <si>
    <t xml:space="preserve">ALBERT LEA PUBLIC SCHOOL DISTRICT  </t>
  </si>
  <si>
    <t>CANNON FALLS PUBLIC SCHOOL DISTRICT</t>
  </si>
  <si>
    <t xml:space="preserve">GOODHUE PUBLIC SCHOOL DISTRICT     </t>
  </si>
  <si>
    <t xml:space="preserve">HOPKINS PUBLIC SCHOOL DISTRICT     </t>
  </si>
  <si>
    <t xml:space="preserve">BLOOMINGTON PUBLIC SCHOOL DISTRICT </t>
  </si>
  <si>
    <t>EDEN PRAIRIE PUBLIC SCHOOL DISTRICT</t>
  </si>
  <si>
    <t xml:space="preserve">OSSEO PUBLIC SCHOOL DISTRICT       </t>
  </si>
  <si>
    <t xml:space="preserve">RICHFIELD PUBLIC SCHOOL DISTRICT   </t>
  </si>
  <si>
    <t xml:space="preserve">LA CRESCENT-HOKAH SCHOOL DISTRICT  </t>
  </si>
  <si>
    <t xml:space="preserve">BRAHAM PUBLIC SCHOOL DISTRICT      </t>
  </si>
  <si>
    <t xml:space="preserve">NASHWAUK-KEEWATIN SCHOOL DISTRICT  </t>
  </si>
  <si>
    <t xml:space="preserve">ATWATER                            </t>
  </si>
  <si>
    <t xml:space="preserve">NEW LONDON-SPICER SCHOOL DISTRICT  </t>
  </si>
  <si>
    <t xml:space="preserve">LITTLEFORK-BIG FALLS SCHOOL DIST.  </t>
  </si>
  <si>
    <t xml:space="preserve">SOUTH KOOCHICHING SCHOOL DISTRICT  </t>
  </si>
  <si>
    <t xml:space="preserve">LAKE OF THE WOODS SCHOOL DISTRICT  </t>
  </si>
  <si>
    <t xml:space="preserve">BALATON PUBLIC SCHOOL DISTRICT     </t>
  </si>
  <si>
    <t xml:space="preserve">COTTONWOOD                         </t>
  </si>
  <si>
    <t xml:space="preserve">MARSHALL PUBLIC SCHOOL DISTRICT    </t>
  </si>
  <si>
    <t xml:space="preserve">TRACY PUBLIC SCHOOL DISTRICT       </t>
  </si>
  <si>
    <t xml:space="preserve">LESTER PRAIRIE PUBLIC SCHOOL DIST. </t>
  </si>
  <si>
    <t xml:space="preserve">SILVER LAKE                        </t>
  </si>
  <si>
    <t xml:space="preserve">STEWART                            </t>
  </si>
  <si>
    <t xml:space="preserve">MARSHALL COUNTY CENTRAL SCHOOLS    </t>
  </si>
  <si>
    <t xml:space="preserve">SHERBURN                           </t>
  </si>
  <si>
    <t xml:space="preserve">TRIMONT                            </t>
  </si>
  <si>
    <t xml:space="preserve">TRUMAN PUBLIC SCHOOL DISTRICT      </t>
  </si>
  <si>
    <t xml:space="preserve">SWANVILLE PUBLIC SCHOOL DISTRICT   </t>
  </si>
  <si>
    <t xml:space="preserve">SOUTHLAND PUBLIC SCHOOL DISTRICT   </t>
  </si>
  <si>
    <t xml:space="preserve">SLAYTON                            </t>
  </si>
  <si>
    <t xml:space="preserve">ADRIAN PUBLIC SCHOOL DISTRICT      </t>
  </si>
  <si>
    <t xml:space="preserve">ADA                                </t>
  </si>
  <si>
    <t>STEWARTVILLE PUBLIC SCHOOL DISTRICT</t>
  </si>
  <si>
    <t xml:space="preserve">PERHAM-DENT PUBLIC SCHOOL DISTRICT </t>
  </si>
  <si>
    <t xml:space="preserve">ASKOV                              </t>
  </si>
  <si>
    <t xml:space="preserve">JASPER                             </t>
  </si>
  <si>
    <t xml:space="preserve">PIPESTONE                          </t>
  </si>
  <si>
    <t>EAST GRAND FORKS PUBLIC SCHOOL DIST</t>
  </si>
  <si>
    <t xml:space="preserve">CYRUS PUBLIC SCHOOL DISTRICT       </t>
  </si>
  <si>
    <t xml:space="preserve">GLENWOOD                           </t>
  </si>
  <si>
    <t xml:space="preserve">STARBUCK                           </t>
  </si>
  <si>
    <t xml:space="preserve">ROSEVILLE PUBLIC SCHOOL DISTRICT   </t>
  </si>
  <si>
    <t xml:space="preserve">MORGAN                             </t>
  </si>
  <si>
    <t xml:space="preserve">REDWOOD FALLS                      </t>
  </si>
  <si>
    <t xml:space="preserve">SANBORN                            </t>
  </si>
  <si>
    <t xml:space="preserve">MORTON                             </t>
  </si>
  <si>
    <t xml:space="preserve">OLIVIA                             </t>
  </si>
  <si>
    <t xml:space="preserve">RENVILLE                           </t>
  </si>
  <si>
    <t xml:space="preserve">SACRED HEART                       </t>
  </si>
  <si>
    <t xml:space="preserve">MORRISTOWN                         </t>
  </si>
  <si>
    <t xml:space="preserve">NORTHFIELD PUBLIC SCHOOL DISTRICT  </t>
  </si>
  <si>
    <t xml:space="preserve">WARROAD PUBLIC SCHOOL DISTRICT     </t>
  </si>
  <si>
    <t xml:space="preserve">ELY PUBLIC SCHOOL DISTRICT         </t>
  </si>
  <si>
    <t xml:space="preserve">VIRGINIA PUBLIC SCHOOL DISTRICT    </t>
  </si>
  <si>
    <t>BELLE PLAINE PUBLIC SCHOOL DISTRICT</t>
  </si>
  <si>
    <t xml:space="preserve">SHAKOPEE PUBLIC SCHOOL DISTRICT    </t>
  </si>
  <si>
    <t xml:space="preserve">BECKER PUBLIC SCHOOL DISTRICT      </t>
  </si>
  <si>
    <t xml:space="preserve">KIMBALL PUBLIC SCHOOL DISTRICT     </t>
  </si>
  <si>
    <t xml:space="preserve">ROCORI PUBLIC SCHOOL DISTRICT      </t>
  </si>
  <si>
    <t xml:space="preserve">KERKHOVEN-MURDOCK-SUNBURG          </t>
  </si>
  <si>
    <t xml:space="preserve">CLARISSA                           </t>
  </si>
  <si>
    <t xml:space="preserve">EAGLE BEND                         </t>
  </si>
  <si>
    <t xml:space="preserve">GREY EAGLE                         </t>
  </si>
  <si>
    <t xml:space="preserve">LONG PRAIRIE                       </t>
  </si>
  <si>
    <t xml:space="preserve">LAKE CITY PUBLIC SCHOOL DISTRICT   </t>
  </si>
  <si>
    <t xml:space="preserve">NEW RICHLAND                       </t>
  </si>
  <si>
    <t xml:space="preserve">ST. LOUIS COUNTY                   </t>
  </si>
  <si>
    <t xml:space="preserve">PRIOR LAKE-SAVAGE AREA SCHOOLS     </t>
  </si>
  <si>
    <t xml:space="preserve">BIG LAKE PUBLIC SCHOOL DISTRICT    </t>
  </si>
  <si>
    <t xml:space="preserve">ARLINGTON                          </t>
  </si>
  <si>
    <t xml:space="preserve">GAYLORD                            </t>
  </si>
  <si>
    <t xml:space="preserve">GIBBON                             </t>
  </si>
  <si>
    <t xml:space="preserve">HENDERSON                          </t>
  </si>
  <si>
    <t xml:space="preserve">PAYNESVILLE PUBLIC SCHOOL DISTRICT </t>
  </si>
  <si>
    <t xml:space="preserve">ST. CLOUD PUBLIC SCHOOL DISTRICT   </t>
  </si>
  <si>
    <t xml:space="preserve">ALBANY PUBLIC SCHOOL DISTRICT      </t>
  </si>
  <si>
    <t xml:space="preserve">OWATONNA PUBLIC SCHOOL DISTRICT    </t>
  </si>
  <si>
    <t xml:space="preserve">MORRIS PUBLIC SCHOOL DISTRICT      </t>
  </si>
  <si>
    <t xml:space="preserve">BROWERVILLE PUBLIC SCHOOL DISTRICT </t>
  </si>
  <si>
    <t xml:space="preserve">MAZEPPA                            </t>
  </si>
  <si>
    <t xml:space="preserve">PLAINVIEW PUBLIC SCHOOL DISTRICT   </t>
  </si>
  <si>
    <t xml:space="preserve">SEBEKA PUBLIC SCHOOL DISTRICT      </t>
  </si>
  <si>
    <t xml:space="preserve">MENAHGA PUBLIC SCHOOL DISTRICT     </t>
  </si>
  <si>
    <t xml:space="preserve">MAHTOMEDI PUBLIC SCHOOL DISTRICT   </t>
  </si>
  <si>
    <t xml:space="preserve">BUTTERFIELD PUBLIC SCHOOL DISTRICT </t>
  </si>
  <si>
    <t xml:space="preserve">ROCKFORD PUBLIC SCHOOL DISTRICT    </t>
  </si>
  <si>
    <t xml:space="preserve">WOOD LAKE                          </t>
  </si>
  <si>
    <t>CAMBRIDGE-ISANTI PUBLIC SCHOOL DIST</t>
  </si>
  <si>
    <t xml:space="preserve">MILACA PUBLIC SCHOOL DISTRICT      </t>
  </si>
  <si>
    <t xml:space="preserve">KINGSLAND PUBLIC SCHOOL DISTRICT   </t>
  </si>
  <si>
    <t xml:space="preserve">WATERVILLE-ELYSIAN-MORRISTOWN      </t>
  </si>
  <si>
    <t>BUFFALO LK-HECTOR-STEWART PUBLIC SC</t>
  </si>
  <si>
    <t xml:space="preserve">WARREN-ALVARADO                    </t>
  </si>
  <si>
    <t xml:space="preserve">MURRAY COUNTY CENTRAL SCHOOL DIST. </t>
  </si>
  <si>
    <t xml:space="preserve">STAPLES-MOTLEY SCHOOL DISTRICT     </t>
  </si>
  <si>
    <t xml:space="preserve">PINE RIVER-BACKUS SCHOOL DISTRICT  </t>
  </si>
  <si>
    <t xml:space="preserve">YELLOW MEDICINE EAST               </t>
  </si>
  <si>
    <t xml:space="preserve">WEST CENTRAL AREA                  </t>
  </si>
  <si>
    <t xml:space="preserve">LE SUEUR-HENDERSON SCHOOL DISTRICT </t>
  </si>
  <si>
    <t xml:space="preserve">NORMAN COUNTY WEST SCHOOL DISTRICT </t>
  </si>
  <si>
    <t xml:space="preserve">WIN-E-MAC SCHOOL DISTRICT          </t>
  </si>
  <si>
    <t>GREENBUSH-MIDDLE RIVER SCHOOL DIST.</t>
  </si>
  <si>
    <t xml:space="preserve">CEDAR MOUNTAIN SCHOOL DISTRICT     </t>
  </si>
  <si>
    <t xml:space="preserve">ADA-BORUP PUBLIC SCHOOL DISTRICT   </t>
  </si>
  <si>
    <t xml:space="preserve">BLUE EARTH AREA PUBLIC SCHOOL      </t>
  </si>
  <si>
    <t xml:space="preserve">JACKSON COUNTY CENTRAL             </t>
  </si>
  <si>
    <t xml:space="preserve">LAKE PARK AUDUBON SCHOOL DISTRICT  </t>
  </si>
  <si>
    <t xml:space="preserve">PLAINVIEW-ELGIN-MILLVILLE          </t>
  </si>
  <si>
    <t xml:space="preserve">ROUND LAKE-BREWSTER PUBLIC SCHOOLS </t>
  </si>
  <si>
    <t xml:space="preserve">BRANDON-EVANSVILLE PUBLIC SCHOOLS  </t>
  </si>
  <si>
    <t>Rock Ridge Public Schools</t>
  </si>
  <si>
    <t xml:space="preserve">CHISHOLM PUBLIC SCHOOL DISTRICT    </t>
  </si>
  <si>
    <t xml:space="preserve">HIBBING PUBLIC SCHOOL DISTRICT     </t>
  </si>
  <si>
    <t xml:space="preserve">MOUNTAIN IRON-BUHL SCHOOL DISTRICT </t>
  </si>
  <si>
    <t xml:space="preserve">MELROSE PUBLIC SCHOOL DISTRICT     </t>
  </si>
  <si>
    <t xml:space="preserve">SAUK CENTRE PUBLIC SCHOOL DISTRICT </t>
  </si>
  <si>
    <t>BLOOMING PRAIRIE PUBLIC SCHOOL DIST</t>
  </si>
  <si>
    <t xml:space="preserve">MEDFORD PUBLIC SCHOOL DISTRICT     </t>
  </si>
  <si>
    <t xml:space="preserve">HANCOCK PUBLIC SCHOOL DISTRICT     </t>
  </si>
  <si>
    <t xml:space="preserve">APPLETON                           </t>
  </si>
  <si>
    <t xml:space="preserve">BERTHA-HEWITT PUBLIC SCHOOL DIST.  </t>
  </si>
  <si>
    <t xml:space="preserve">STAPLES                            </t>
  </si>
  <si>
    <t>Browns Valley Public School Dist</t>
  </si>
  <si>
    <t xml:space="preserve">VERNDALE PUBLIC SCHOOL DISTRICT    </t>
  </si>
  <si>
    <t xml:space="preserve">WADENA                             </t>
  </si>
  <si>
    <t>STILLWATER AREA PUBLIC SCHOOL DIST.</t>
  </si>
  <si>
    <t xml:space="preserve">ROTHSAY PUBLIC SCHOOL DISTRICT     </t>
  </si>
  <si>
    <t xml:space="preserve">WINONA AREA PUBLIC SCHOOL DISTRICT </t>
  </si>
  <si>
    <t>BUFFALO-HANOVER-MONTROSE PUBLIC SCH</t>
  </si>
  <si>
    <t xml:space="preserve">DELANO PUBLIC SCHOOL DISTRICT      </t>
  </si>
  <si>
    <t xml:space="preserve">HOWARD LAKE                        </t>
  </si>
  <si>
    <t xml:space="preserve">CANBY PUBLIC SCHOOL DISTRICT       </t>
  </si>
  <si>
    <t xml:space="preserve">ULEN-HITTERDAL PUBLIC SCHOOL DIST  </t>
  </si>
  <si>
    <t xml:space="preserve">CHANDLER-LAKE WILSON               </t>
  </si>
  <si>
    <t xml:space="preserve">LAKE CRYSTAL-WELLCOME MEMORIAL     </t>
  </si>
  <si>
    <t xml:space="preserve">ST. LOUIS COUNTY SCHOOL DISTRICT   </t>
  </si>
  <si>
    <t xml:space="preserve">CHISAGO LAKES SCHOOL DISTRICT      </t>
  </si>
  <si>
    <t xml:space="preserve">MADISON-MARIETTA-NASSAU            </t>
  </si>
  <si>
    <t xml:space="preserve">EVELETH-GILBERT SCHOOL DISTRICT    </t>
  </si>
  <si>
    <t xml:space="preserve">DILWORTH-GLYNDON-FELTON            </t>
  </si>
  <si>
    <t xml:space="preserve">HINCKLEY-FINLAYSON SCHOOL DISTRICT </t>
  </si>
  <si>
    <t xml:space="preserve">WARREN-ALVARADO-OSLO SCHOOL DIST.  </t>
  </si>
  <si>
    <t xml:space="preserve">FILLMORE CENTRAL                   </t>
  </si>
  <si>
    <t xml:space="preserve">TRI-COUNTY SCHOOL DISTRICT         </t>
  </si>
  <si>
    <t xml:space="preserve">MARTIN COUNTY WEST SCHOOL DISTRICT </t>
  </si>
  <si>
    <t xml:space="preserve">Granada Huntley East Chain         </t>
  </si>
  <si>
    <t xml:space="preserve">EAST CENTRAL SCHOOL DISTRICT       </t>
  </si>
  <si>
    <t xml:space="preserve">PIPESTONE AREA SCHOOL DISTRICT     </t>
  </si>
  <si>
    <t xml:space="preserve">FAIRMONT AREA SCHOOL DISTRICT      </t>
  </si>
  <si>
    <t>Long Prairie-Grey Eagle School Dist</t>
  </si>
  <si>
    <t xml:space="preserve">ZUMBROTA-MAZEPPA SCHOOL DISTRICT   </t>
  </si>
  <si>
    <t>GLENCOE-SILVER LAKE SCHOOL DISTRICT</t>
  </si>
  <si>
    <t xml:space="preserve">RED ROCK CENTRAL SCHOOL DISTRICT   </t>
  </si>
  <si>
    <t xml:space="preserve">GLENVILLE-EMMONS SCHOOL DISTRICT   </t>
  </si>
  <si>
    <t>JACKSON COUNTY CENTRAL SCHOOL DIST.</t>
  </si>
  <si>
    <t xml:space="preserve">ORTONVILLE PUBLIC SCHOOLS          </t>
  </si>
  <si>
    <t xml:space="preserve">TRACY AREA PUBLIC SCHOOL DISTRICT  </t>
  </si>
  <si>
    <t xml:space="preserve">TRI-CITY UNITED SCHOOL DISTRICT    </t>
  </si>
  <si>
    <t>Ada-Borup-West Public Schools</t>
  </si>
  <si>
    <t>ELGIN-MILLVILLE PUBLIC SCHOOL DIST.</t>
  </si>
  <si>
    <t xml:space="preserve">JANESVILLE                         </t>
  </si>
  <si>
    <t xml:space="preserve">FOREST LAKE PUBLIC SCHOOL DISTRICT </t>
  </si>
  <si>
    <t>SOUTH WASHINGTON COUNTY SCHOOL DIST</t>
  </si>
  <si>
    <t xml:space="preserve">MADELIA PUBLIC SCHOOL DISTRICT     </t>
  </si>
  <si>
    <t xml:space="preserve">ST. JAMES PUBLIC SCHOOL DISTRICT   </t>
  </si>
  <si>
    <t xml:space="preserve">MONTICELLO PUBLIC SCHOOL DISTRICT  </t>
  </si>
  <si>
    <t xml:space="preserve">CLARKFIELD                         </t>
  </si>
  <si>
    <t xml:space="preserve">ECHO                               </t>
  </si>
  <si>
    <t xml:space="preserve">GRANITE FALLS                      </t>
  </si>
  <si>
    <t xml:space="preserve">TRITON SCHOOL DISTRICT             </t>
  </si>
  <si>
    <t xml:space="preserve">MINNEWASKA SCHOOL DISTRICT         </t>
  </si>
  <si>
    <t xml:space="preserve">LAKEVIEW SCHOOL DISTRICT           </t>
  </si>
  <si>
    <t xml:space="preserve">NORMAN COUNTY EAST SCHOOL DISTRICT </t>
  </si>
  <si>
    <t xml:space="preserve">A.C.G.C. Public School District    </t>
  </si>
  <si>
    <t xml:space="preserve">MESABI EAST SCHOOL DISTRICT        </t>
  </si>
  <si>
    <t xml:space="preserve">JANESVILLE-WALDORF-PEMBERTON       </t>
  </si>
  <si>
    <t xml:space="preserve">MCLEOD WEST PUBLIC SCHOOL DISTRICT </t>
  </si>
  <si>
    <t xml:space="preserve">RTR PUBLIC SCHOOLS                 </t>
  </si>
  <si>
    <t xml:space="preserve">WASECA PUBLIC SCHOOL DISTRICT      </t>
  </si>
  <si>
    <t>BRECKENRIDGE PUBLIC SCHOOL DISTRICT</t>
  </si>
  <si>
    <t>Lewiston-Altura Public School Dist</t>
  </si>
  <si>
    <t xml:space="preserve">ST. CHARLES PUBLIC SCHOOL DISTRICT </t>
  </si>
  <si>
    <t xml:space="preserve">ANNANDALE PUBLIC SCHOOL DISTRICT   </t>
  </si>
  <si>
    <t xml:space="preserve">MAPLE LAKE PUBLIC SCHOOL DISTRICT  </t>
  </si>
  <si>
    <t xml:space="preserve">WALDORF-PEMBERTON                  </t>
  </si>
  <si>
    <t xml:space="preserve">MAPLE RIVER SCHOOL DISTRICT        </t>
  </si>
  <si>
    <t xml:space="preserve">WADENA-DEER CREEK SCHOOL DISTRICT  </t>
  </si>
  <si>
    <t xml:space="preserve">NRHEG SCHOOL DISTRICT              </t>
  </si>
  <si>
    <t xml:space="preserve">KITTSON CENTRAL SCHOOL DISTRICT    </t>
  </si>
  <si>
    <t xml:space="preserve">KENYON-WANAMINGO SCHOOL DISTRICT   </t>
  </si>
  <si>
    <t xml:space="preserve">GRANITE FALLS-CLARKFIELD           </t>
  </si>
  <si>
    <t xml:space="preserve">LUVERNE PUBLIC SCHOOL DISTRICT     </t>
  </si>
  <si>
    <t xml:space="preserve">SIBLEY EAST SCHOOL DISTRICT        </t>
  </si>
  <si>
    <t xml:space="preserve">CLEARBROOK-GONVICK SCHOOL DISTRICT </t>
  </si>
  <si>
    <t xml:space="preserve">KITTSON CENTRAL                    </t>
  </si>
  <si>
    <t>BELGRADE-BROOTEN-ELROSA SCHOOL DIST</t>
  </si>
  <si>
    <t xml:space="preserve">BIRD ISLAND-OLIVIA-LAKE LILLIAN    </t>
  </si>
  <si>
    <t xml:space="preserve">HOWARD LAKE-WAVERLY-WINSTED        </t>
  </si>
  <si>
    <t>EAGLE VALLEY PUBLIC SCHOOL DISTRICT</t>
  </si>
  <si>
    <t xml:space="preserve">MORRIS AREA PUBLIC SCHOOLS         </t>
  </si>
  <si>
    <t xml:space="preserve">STEPHEN-ARGYLE CENTRAL SCHOOLS     </t>
  </si>
  <si>
    <t xml:space="preserve">CLINTON-GRACEVILLE-BEARDSLEY       </t>
  </si>
  <si>
    <t xml:space="preserve">REDWOOD AREA SCHOOL DISTRICT       </t>
  </si>
  <si>
    <t xml:space="preserve">WESTBROOK-WALNUT GROVE SCHOOLS     </t>
  </si>
  <si>
    <t xml:space="preserve">RED LAKE COUNTY CENTRAL PUBLIC SCH </t>
  </si>
  <si>
    <t xml:space="preserve">FRANCONIA PUBLIC SCHOOL DISTRICT   </t>
  </si>
  <si>
    <t xml:space="preserve">PRINSBURG PUBLIC SCHOOL DISTRICT   </t>
  </si>
  <si>
    <t xml:space="preserve">Minneapolis Public School District </t>
  </si>
  <si>
    <t>South St. Paul Public School Dist</t>
  </si>
  <si>
    <t>Highlighted District</t>
  </si>
  <si>
    <t>Minneapolis &amp; St. Paul</t>
  </si>
  <si>
    <t>Other Metro, Inner</t>
  </si>
  <si>
    <t>Other Metro, Outer</t>
  </si>
  <si>
    <t>Nonmetro, ADM&gt;=2K</t>
  </si>
  <si>
    <t>Nonmetro, ADM &lt; 1K</t>
  </si>
  <si>
    <t>Nonmetro, ADM=1K to 2K</t>
  </si>
  <si>
    <t>MINNEAPOLIS PUBLIC SCHOOL DIST.</t>
  </si>
  <si>
    <t>SOUTH ST. PAUL PUBLIC SCHOOL DIST.</t>
  </si>
  <si>
    <t>ANOKA-HENNEPIN PUBLIC SCHOOL DIST.</t>
  </si>
  <si>
    <t>CENTENNIAL PUBLIC SCHOOL DISTRICT</t>
  </si>
  <si>
    <t>FRIDLEY PUBLIC SCHOOL DISTRICT</t>
  </si>
  <si>
    <t>ST. FRANCIS PUBLIC SCHOOL DISTRICT</t>
  </si>
  <si>
    <t>SPRING LAKE PARK PUBLIC SCHOOLS</t>
  </si>
  <si>
    <t>CENTRAL PUBLIC SCHOOL DISTRICT</t>
  </si>
  <si>
    <t>WACONIA PUBLIC SCHOOL DISTRICT</t>
  </si>
  <si>
    <t>WATERTOWN-MAYER PUBLIC SCHOOL DIST.</t>
  </si>
  <si>
    <t>BURNSVILLE PUBLIC SCHOOL DISTRICT</t>
  </si>
  <si>
    <t>FARMINGTON PUBLIC SCHOOL DISTRICT</t>
  </si>
  <si>
    <t>LAKEVILLE PUBLIC SCHOOL DISTRICT</t>
  </si>
  <si>
    <t>RANDOLPH PUBLIC SCHOOL DISTRICT</t>
  </si>
  <si>
    <t>ROSEMOUNT-APPLE VALLEY-EAGAN</t>
  </si>
  <si>
    <t>WEST ST. PAUL-MENDOTA HTS.-EAGAN</t>
  </si>
  <si>
    <t>INVER GROVE HEIGHTS SCHOOLS</t>
  </si>
  <si>
    <t>HASTINGS PUBLIC SCHOOL DISTRICT</t>
  </si>
  <si>
    <t>HOPKINS PUBLIC SCHOOL DISTRICT</t>
  </si>
  <si>
    <t>BLOOMINGTON PUBLIC SCHOOL DISTRICT</t>
  </si>
  <si>
    <t>EDINA PUBLIC SCHOOL DISTRICT</t>
  </si>
  <si>
    <t>MINNETONKA PUBLIC SCHOOL DISTRICT</t>
  </si>
  <si>
    <t>WESTONKA PUBLIC SCHOOL DISTRICT</t>
  </si>
  <si>
    <t>ORONO PUBLIC SCHOOL DISTRICT</t>
  </si>
  <si>
    <t>OSSEO PUBLIC SCHOOL DISTRICT</t>
  </si>
  <si>
    <t>RICHFIELD PUBLIC SCHOOL DISTRICT</t>
  </si>
  <si>
    <t>ROBBINSDALE PUBLIC SCHOOL DISTRICT</t>
  </si>
  <si>
    <t>ST. ANTHONY-NEW BRIGHTON SCHOOLS</t>
  </si>
  <si>
    <t>ST. LOUIS PARK PUBLIC SCHOOL DIST.</t>
  </si>
  <si>
    <t>WAYZATA PUBLIC SCHOOL DISTRICT</t>
  </si>
  <si>
    <t>BROOKLYN CENTER SCHOOL DISTRICT</t>
  </si>
  <si>
    <t>MOUNDS VIEW PUBLIC SCHOOL DISTRICT</t>
  </si>
  <si>
    <t>NORTH ST PAUL-MAPLEWOOD OAKDALE DIS</t>
  </si>
  <si>
    <t>ROSEVILLE PUBLIC SCHOOL DISTRICT</t>
  </si>
  <si>
    <t>WHITE BEAR LAKE SCHOOL DISTRICT</t>
  </si>
  <si>
    <t>ST. PAUL PUBLIC SCHOOL DISTRICT</t>
  </si>
  <si>
    <t>NORTHFIELD PUBLIC SCHOOL DISTRICT</t>
  </si>
  <si>
    <t>JORDAN PUBLIC SCHOOL DISTRICT</t>
  </si>
  <si>
    <t>PRIOR LAKE-SAVAGE AREA SCHOOLS</t>
  </si>
  <si>
    <t>SHAKOPEE PUBLIC SCHOOL DISTRICT</t>
  </si>
  <si>
    <t>NEW PRAGUE AREA SCHOOLS</t>
  </si>
  <si>
    <t>FOREST LAKE PUBLIC SCHOOL DISTRICT</t>
  </si>
  <si>
    <t>MAHTOMEDI PUBLIC SCHOOL DISTRICT</t>
  </si>
  <si>
    <t>uni_maj</t>
  </si>
  <si>
    <t>uni_tye</t>
  </si>
  <si>
    <t>name</t>
  </si>
  <si>
    <t>strata</t>
  </si>
  <si>
    <t>number-type</t>
  </si>
  <si>
    <t>Strata</t>
  </si>
  <si>
    <t>ADM Strata</t>
  </si>
  <si>
    <t>Chart 1</t>
  </si>
  <si>
    <t>ScatterPlots</t>
  </si>
  <si>
    <t>ReferendumData</t>
  </si>
  <si>
    <t>ReferendumData 91-93</t>
  </si>
  <si>
    <t>Voter Turnout versus Referendum Success</t>
  </si>
  <si>
    <t>&lt;&lt;Enter District Number to highlight. Use 1.2 for Minneapolis.</t>
  </si>
  <si>
    <t xml:space="preserve"> If you filter on any column on the ReferendumData tab, it will update the scatter plot charts.</t>
  </si>
  <si>
    <t>Other Even Years</t>
  </si>
  <si>
    <t>Presidential Years</t>
  </si>
  <si>
    <t>Odd Years</t>
  </si>
  <si>
    <t>Chart 2</t>
  </si>
  <si>
    <t>Referendum Authorities Created Prior to 1989</t>
  </si>
  <si>
    <t>No Data</t>
  </si>
  <si>
    <t xml:space="preserve">Some of the authorities shown here continue through fiscal year (FY) 2008. </t>
  </si>
  <si>
    <t xml:space="preserve"> These authorities will have been converted from mill rates to tax capacity rates,</t>
  </si>
  <si>
    <t xml:space="preserve"> Then from tax capacity rates to dollars per Resident Marginal Cost per Pupil Unit (RMCPU).</t>
  </si>
  <si>
    <t>Authorized Mill Rates Against Assessed Valuation (AVV)</t>
  </si>
  <si>
    <t>Authorized Mill Rates Against AAV</t>
  </si>
  <si>
    <t>Passed Prior to 12/1/88</t>
  </si>
  <si>
    <t xml:space="preserve">1st 
Year </t>
  </si>
  <si>
    <t>Referendum (Ref) #1
#
Year</t>
  </si>
  <si>
    <t>Mills</t>
  </si>
  <si>
    <t>1st 
Year</t>
  </si>
  <si>
    <t xml:space="preserve">Ref #2
#
Year </t>
  </si>
  <si>
    <t>1st
Year</t>
  </si>
  <si>
    <t>Ref #3
#
Year</t>
  </si>
  <si>
    <t>Ref #4
#
Year</t>
  </si>
  <si>
    <t xml:space="preserve">Ref #1
#
Year </t>
  </si>
  <si>
    <t>Beardsley</t>
  </si>
  <si>
    <t>Clinton</t>
  </si>
  <si>
    <t>Graceville</t>
  </si>
  <si>
    <t>Lake Crystal</t>
  </si>
  <si>
    <t>Garden City</t>
  </si>
  <si>
    <t>Maynard</t>
  </si>
  <si>
    <t>Taylors Falls</t>
  </si>
  <si>
    <t>Glyndon</t>
  </si>
  <si>
    <t>Gonvick</t>
  </si>
  <si>
    <t>Clearbrook</t>
  </si>
  <si>
    <t>Westbrook</t>
  </si>
  <si>
    <t>Storden-Jeffers</t>
  </si>
  <si>
    <t>Claremont</t>
  </si>
  <si>
    <t>Dodge Center</t>
  </si>
  <si>
    <t>West Concord</t>
  </si>
  <si>
    <t>Kensington</t>
  </si>
  <si>
    <t>Bricelyn</t>
  </si>
  <si>
    <t>Delavan</t>
  </si>
  <si>
    <t>Kiester</t>
  </si>
  <si>
    <t>Minnesota Lake</t>
  </si>
  <si>
    <t>Winnebago</t>
  </si>
  <si>
    <t>Harmony</t>
  </si>
  <si>
    <t>Peterson</t>
  </si>
  <si>
    <t>Preston</t>
  </si>
  <si>
    <t>Rushford</t>
  </si>
  <si>
    <t>Wykoff</t>
  </si>
  <si>
    <t>Spring Valley</t>
  </si>
  <si>
    <t>Freeborn</t>
  </si>
  <si>
    <t>Wanamingo</t>
  </si>
  <si>
    <t>Zumbrota</t>
  </si>
  <si>
    <t>Barrett</t>
  </si>
  <si>
    <t>Elbow Lake</t>
  </si>
  <si>
    <t>Herman</t>
  </si>
  <si>
    <t>Hoffman</t>
  </si>
  <si>
    <t>Sioux Valley</t>
  </si>
  <si>
    <t>Raymond</t>
  </si>
  <si>
    <t>Hallock</t>
  </si>
  <si>
    <t>Humboldt</t>
  </si>
  <si>
    <t>Marietta-Nassau</t>
  </si>
  <si>
    <t>Lecenter</t>
  </si>
  <si>
    <t>Le Sueur</t>
  </si>
  <si>
    <t>Waterville</t>
  </si>
  <si>
    <t>Verdi</t>
  </si>
  <si>
    <t>Cottonwood</t>
  </si>
  <si>
    <t>Stewart</t>
  </si>
  <si>
    <t>Winsted</t>
  </si>
  <si>
    <t>Alvarado</t>
  </si>
  <si>
    <t>Middle River</t>
  </si>
  <si>
    <t>Stephen</t>
  </si>
  <si>
    <t>Strandquist</t>
  </si>
  <si>
    <t>Warren</t>
  </si>
  <si>
    <t>Ceylon</t>
  </si>
  <si>
    <t>East Chain</t>
  </si>
  <si>
    <t>Sherburn</t>
  </si>
  <si>
    <t>Trimont</t>
  </si>
  <si>
    <t>Welcome</t>
  </si>
  <si>
    <t>Granada-Huntley</t>
  </si>
  <si>
    <t>Cosmos</t>
  </si>
  <si>
    <t>Slayton</t>
  </si>
  <si>
    <t>Borup</t>
  </si>
  <si>
    <t>Gary</t>
  </si>
  <si>
    <t>Halstad</t>
  </si>
  <si>
    <t>Hendrum</t>
  </si>
  <si>
    <t>Askov</t>
  </si>
  <si>
    <t>Finlayson</t>
  </si>
  <si>
    <t>Jasper</t>
  </si>
  <si>
    <t>Erskine</t>
  </si>
  <si>
    <t>Mcintosh</t>
  </si>
  <si>
    <t>Mentor</t>
  </si>
  <si>
    <t>Starbuck</t>
  </si>
  <si>
    <t>Villard</t>
  </si>
  <si>
    <t>Belview</t>
  </si>
  <si>
    <t>Morgan</t>
  </si>
  <si>
    <t>Walnut Grove</t>
  </si>
  <si>
    <t>Buffalo Lake</t>
  </si>
  <si>
    <t>Franklin</t>
  </si>
  <si>
    <t>Sacred Heart</t>
  </si>
  <si>
    <t>Morristown</t>
  </si>
  <si>
    <t>Magnolia</t>
  </si>
  <si>
    <t>Aurora</t>
  </si>
  <si>
    <t>Babbitt</t>
  </si>
  <si>
    <t>Biwabik</t>
  </si>
  <si>
    <t>Gilbert</t>
  </si>
  <si>
    <t>Gaylord</t>
  </si>
  <si>
    <t>Gibbon</t>
  </si>
  <si>
    <t>Henderson</t>
  </si>
  <si>
    <t>Winthrop</t>
  </si>
  <si>
    <t>Ellendale</t>
  </si>
  <si>
    <t>Kerkhoven</t>
  </si>
  <si>
    <t>Clarissa</t>
  </si>
  <si>
    <t>Mazeppa</t>
  </si>
  <si>
    <t>Campbell</t>
  </si>
  <si>
    <t>Clarkfield</t>
  </si>
  <si>
    <t>Echo</t>
  </si>
  <si>
    <t>Wood Lake</t>
  </si>
  <si>
    <t>Waldorf-Pemberton</t>
  </si>
  <si>
    <t>Chandler-Lake Wilson</t>
  </si>
  <si>
    <t>Referendum Authorities Created in 1989 and 1990</t>
  </si>
  <si>
    <t xml:space="preserve">The rates shown here don't match the rates shown in the calculations worksheet because rates have been </t>
  </si>
  <si>
    <t xml:space="preserve">adjusted to reflect changes over the years in the tax class multipliers used to translate market values </t>
  </si>
  <si>
    <t>REFNEW1989</t>
  </si>
  <si>
    <t>into net tax capacities.</t>
  </si>
  <si>
    <t>11/7/89</t>
  </si>
  <si>
    <t>II</t>
  </si>
  <si>
    <t>III</t>
  </si>
  <si>
    <t>IV</t>
  </si>
  <si>
    <t>V</t>
  </si>
  <si>
    <t>1988 Net Tax Capacity</t>
  </si>
  <si>
    <t>Ballot Dollars</t>
  </si>
  <si>
    <t>Rate = II/I</t>
  </si>
  <si>
    <t>Notes Description</t>
  </si>
  <si>
    <t>Followed by 5.28/13.72 of this authority for 92 Pay 93 and thereafter.</t>
  </si>
  <si>
    <t>Jackson</t>
  </si>
  <si>
    <t>Grove City</t>
  </si>
  <si>
    <t>B</t>
  </si>
  <si>
    <t>Authority for 90 Pay 91 thru 94 Pay 95 is .05696688.</t>
  </si>
  <si>
    <t>Twin Valley</t>
  </si>
  <si>
    <t>Hector</t>
  </si>
  <si>
    <t>C</t>
  </si>
  <si>
    <t>Followed by 1.588/1.880 of this authority for 90 Pay 91 and 91 Pay 92.</t>
  </si>
  <si>
    <t>D</t>
  </si>
  <si>
    <t>Has $200,208 of Authority for 90 Pay 91 Through 94 Pay 95.</t>
  </si>
  <si>
    <t>Rate</t>
  </si>
  <si>
    <t>Deer Creek</t>
  </si>
  <si>
    <t>Eagle Bend</t>
  </si>
  <si>
    <t>1st Year of Authority</t>
  </si>
  <si>
    <t>End of worksheet</t>
  </si>
  <si>
    <t>Chart 1: Turnout vs Success</t>
  </si>
  <si>
    <t>Chart 2: Turnout vs Election Year Type</t>
  </si>
  <si>
    <t>Voter Turnout versus Referendum Success by Election Year Type</t>
  </si>
  <si>
    <r>
      <rPr>
        <b/>
        <sz val="11"/>
        <color theme="1"/>
        <rFont val="Calibri"/>
        <family val="2"/>
        <scheme val="minor"/>
      </rPr>
      <t>Chart 1:</t>
    </r>
    <r>
      <rPr>
        <sz val="11"/>
        <color theme="1"/>
        <rFont val="Calibri"/>
        <family val="2"/>
        <scheme val="minor"/>
      </rPr>
      <t xml:space="preserve"> Compares the portion voting Yes to the ratio of total votes cast to districts' average daily membership (ADM) in the year when a referendum is held. Allows the user to highlight any designated district by typing the district number in cell A2. If you filter on any column on the ReferendumData tab, the chart will update. Note the negative correlation between the approval portion and voter turnout. Almost every instance of 80 percent approval relates to a vote-to-kids ratio less than 2.</t>
    </r>
  </si>
  <si>
    <t>Lists referenda that were approved by voters in elections held between 1991 and 1993.</t>
  </si>
  <si>
    <t>*ADM not available for 1991-1993</t>
  </si>
  <si>
    <t>Column1</t>
  </si>
  <si>
    <r>
      <rPr>
        <b/>
        <sz val="11"/>
        <color theme="1"/>
        <rFont val="Calibri"/>
        <family val="2"/>
        <scheme val="minor"/>
      </rPr>
      <t>Chart 2</t>
    </r>
    <r>
      <rPr>
        <sz val="11"/>
        <color theme="1"/>
        <rFont val="Calibri"/>
        <family val="2"/>
        <scheme val="minor"/>
      </rPr>
      <t>: Compares the portion voting Yes to the ratio of total votes cast to districts' average daily membership (ADM) in the year when a referendum is held. Separates the points into odd years vs. presidential election years vs. other election years.  If you filter on any column on the ReferendumData tab, the chart will update. This chart shows that voter turnout is higher in even years. How does this relate to referendum success? Are the voters who stay home in odd years likely to oppose higher taxes for schools? If so, what more does this tell us?</t>
    </r>
  </si>
  <si>
    <t>21-22</t>
  </si>
  <si>
    <t>Anoka-Hennepin School District</t>
  </si>
  <si>
    <t>North Branch Area Public Schools</t>
  </si>
  <si>
    <t>Waubun-Ogema-White Earth Schools</t>
  </si>
  <si>
    <t>Moorhead Area Public Schools</t>
  </si>
  <si>
    <t>Mabel-Canton Public School District</t>
  </si>
  <si>
    <t>Dassel-Cokato Public Schools</t>
  </si>
  <si>
    <t>Chokio-Alberta Public Schools</t>
  </si>
  <si>
    <t>Laporte Public School District</t>
  </si>
  <si>
    <t>Pelican Rapids Public Schools</t>
  </si>
  <si>
    <t>Elk River School District</t>
  </si>
  <si>
    <t>Campbell-Tintah Public Schools</t>
  </si>
  <si>
    <t>St. Michael-Albertville Schools</t>
  </si>
  <si>
    <t xml:space="preserve">MACCRAY School District            </t>
  </si>
  <si>
    <t>GFW Public Schools</t>
  </si>
  <si>
    <t>Lac qui Parle Valley Schools</t>
  </si>
  <si>
    <t>Renville County West Schools</t>
  </si>
  <si>
    <t>Wabasha-Kellogg School District</t>
  </si>
  <si>
    <t>United South Central Schools</t>
  </si>
  <si>
    <t>0006-03</t>
  </si>
  <si>
    <t>Revoke and replace with increase with CPI</t>
  </si>
  <si>
    <t>Increase with CPI contingent on question 1</t>
  </si>
  <si>
    <t>0088-01</t>
  </si>
  <si>
    <t>Renew without increase-with CPI</t>
  </si>
  <si>
    <t>0166-01</t>
  </si>
  <si>
    <t>Cook County Schools</t>
  </si>
  <si>
    <t>Renew without increase-no CPI</t>
  </si>
  <si>
    <t>0242-01</t>
  </si>
  <si>
    <t>Alden-Conger</t>
  </si>
  <si>
    <t>Revoke and replace with increase no CPI</t>
  </si>
  <si>
    <t>0242-02</t>
  </si>
  <si>
    <t>Increase-no CPI contigent on question 1</t>
  </si>
  <si>
    <t>0256-01</t>
  </si>
  <si>
    <t>Red Wing Public Schools</t>
  </si>
  <si>
    <t>Renew without increase with delay-no CPI</t>
  </si>
  <si>
    <t>0272-01</t>
  </si>
  <si>
    <t>0279-01</t>
  </si>
  <si>
    <t>0333-01</t>
  </si>
  <si>
    <t>0402-01</t>
  </si>
  <si>
    <t>0403-01</t>
  </si>
  <si>
    <t>0413-01</t>
  </si>
  <si>
    <t>Marshall Public Schools</t>
  </si>
  <si>
    <t>0423-01</t>
  </si>
  <si>
    <t>Hutchinson Public Schools</t>
  </si>
  <si>
    <t>Increase-no CPI</t>
  </si>
  <si>
    <t>0463-01</t>
  </si>
  <si>
    <t>Eden Valley-Watkins</t>
  </si>
  <si>
    <t>0492-01</t>
  </si>
  <si>
    <t>0599-01</t>
  </si>
  <si>
    <t>0600-01</t>
  </si>
  <si>
    <t>Fisher Public School</t>
  </si>
  <si>
    <t>0640-01</t>
  </si>
  <si>
    <t>0656-01</t>
  </si>
  <si>
    <t>Renew without increase with delay-with CPI</t>
  </si>
  <si>
    <t>Increase with delay and CPI contingent on question 1</t>
  </si>
  <si>
    <t>0690-01</t>
  </si>
  <si>
    <t>0695-01</t>
  </si>
  <si>
    <t>Chisolm Public Schools</t>
  </si>
  <si>
    <t>0721-01</t>
  </si>
  <si>
    <t>0741-01</t>
  </si>
  <si>
    <t>Renew with increase-with CPI</t>
  </si>
  <si>
    <t>Apply CPI contingent on question 1</t>
  </si>
  <si>
    <t>0768-01</t>
  </si>
  <si>
    <t>Renew without increase-with CPI. Renewal was calculated by district before June CPI release.</t>
  </si>
  <si>
    <t>0771-01</t>
  </si>
  <si>
    <t>0836-01</t>
  </si>
  <si>
    <t>0879-01</t>
  </si>
  <si>
    <t>Renew with increase - with CPI</t>
  </si>
  <si>
    <t>0885-01</t>
  </si>
  <si>
    <t>2071-01</t>
  </si>
  <si>
    <t>Lake Crystal Wellcome</t>
  </si>
  <si>
    <t>2135-01</t>
  </si>
  <si>
    <t>Maple River Schools</t>
  </si>
  <si>
    <t>2144-01</t>
  </si>
  <si>
    <t>2159-01</t>
  </si>
  <si>
    <t>Buffalo Lake Hector</t>
  </si>
  <si>
    <t>2170-01</t>
  </si>
  <si>
    <t>Renew without increase with delay and CPI</t>
  </si>
  <si>
    <t>2536-01</t>
  </si>
  <si>
    <t>Granada Hutley-East Chain</t>
  </si>
  <si>
    <t>2687-01</t>
  </si>
  <si>
    <t>Renew with increase - no CPI</t>
  </si>
  <si>
    <t>0013-01</t>
  </si>
  <si>
    <t>Columbia Heights Public Schools</t>
  </si>
  <si>
    <t>0015-01</t>
  </si>
  <si>
    <t>St. Francis Area Schools</t>
  </si>
  <si>
    <t>0173-01</t>
  </si>
  <si>
    <t>Mountain Lake Public Schools</t>
  </si>
  <si>
    <t>0182-01</t>
  </si>
  <si>
    <t>Crosby-Ironton Schools</t>
  </si>
  <si>
    <t>0192-01</t>
  </si>
  <si>
    <t>Farmington Area Schools</t>
  </si>
  <si>
    <t>Revoke and replace with increase with CPI includes step up for of $562.95 taxes payable in 2027</t>
  </si>
  <si>
    <t>0194-01</t>
  </si>
  <si>
    <t>Increase with CPI contingent on Q1</t>
  </si>
  <si>
    <t>0197-01</t>
  </si>
  <si>
    <t>0199-01</t>
  </si>
  <si>
    <t>Invergrove Heights Community Sch</t>
  </si>
  <si>
    <t>0280-01</t>
  </si>
  <si>
    <t>0282-01</t>
  </si>
  <si>
    <t>0286-01</t>
  </si>
  <si>
    <t>0318-01</t>
  </si>
  <si>
    <t>Itasca County (Grand Rapids)</t>
  </si>
  <si>
    <t>Increase with CPI contingent on Q1 AND Q2 (capital project levy)</t>
  </si>
  <si>
    <t>0347-01</t>
  </si>
  <si>
    <t>0564-01</t>
  </si>
  <si>
    <t>Increase without CPI contingent on Q1</t>
  </si>
  <si>
    <t>Fisher Public Schools</t>
  </si>
  <si>
    <t>0857-01</t>
  </si>
  <si>
    <t>Lewiston-Altura</t>
  </si>
  <si>
    <t>2155-01</t>
  </si>
  <si>
    <t>Buffalo Lake-Hector-Stewart Public Schools</t>
  </si>
  <si>
    <t>2198-01</t>
  </si>
  <si>
    <t>2342-01</t>
  </si>
  <si>
    <t>West Central Area Schools</t>
  </si>
  <si>
    <t>Renewal and adding CPI with delay</t>
  </si>
  <si>
    <t>2365-01</t>
  </si>
  <si>
    <t>Revoke and replace with decrease with CPI</t>
  </si>
  <si>
    <t>2889-01</t>
  </si>
  <si>
    <t>Contingent on Q #1 0ing</t>
  </si>
  <si>
    <t>Contingent on Questions #1 and #2 0ing</t>
  </si>
  <si>
    <t>Revoke and replace with decrease and delay no CPI contingent on bond question 1. QUESTION 1 0ED</t>
  </si>
  <si>
    <t>22-23</t>
  </si>
  <si>
    <t>23-24</t>
  </si>
  <si>
    <t>Greenbush-Middle River (SOD)</t>
  </si>
  <si>
    <t>Fridley Pubic Schools</t>
  </si>
  <si>
    <t>Barnesville Public Schools</t>
  </si>
  <si>
    <t>Revoke and replace with increase</t>
  </si>
  <si>
    <t>Inver Grove Heights Community Schools</t>
  </si>
  <si>
    <t>Cannon Falls Area Schools</t>
  </si>
  <si>
    <t>Byron Public Schools</t>
  </si>
  <si>
    <t>Rochester Public Schools</t>
  </si>
  <si>
    <t>Roseau Public Schools</t>
  </si>
  <si>
    <t>Prior Lake/Savage Area Schools</t>
  </si>
  <si>
    <t>NA</t>
  </si>
  <si>
    <t>Other</t>
  </si>
  <si>
    <t>Renew with increase</t>
  </si>
  <si>
    <t>School District Operating Referendum Election Results Dashboard</t>
  </si>
  <si>
    <t>Operating Referendum Election Results 1994 - 2025</t>
  </si>
  <si>
    <t>Operating Referendum History Through 2025 Elections</t>
  </si>
  <si>
    <t>Lists every operating referendum held between 1994 and 2025. If you filter on any column, it will update the scatter plot charts.</t>
  </si>
  <si>
    <t>Summarizes operating referendum results from 1991 through 2025.
The essential message is probably the importance of the type of year in which a referendum is held. Odd years generally bring higher approval portions. The results of non-presidential even election years are similar to results from presidential even years.</t>
  </si>
  <si>
    <t>Results by Duration, 1991 to 2025</t>
  </si>
  <si>
    <t>Results by Net Dollars Requested Per Pupil Unit, 1991 to 2025</t>
  </si>
  <si>
    <t>Results by Election Year Type, 1991 to 2025</t>
  </si>
  <si>
    <t>Results by Delay Status, 1991 to 2025</t>
  </si>
  <si>
    <t>Results by Mail Ballot, 1991 to 2025</t>
  </si>
  <si>
    <t>Results by CPI Adjusted, 1991 to 2025</t>
  </si>
  <si>
    <t>Results by ADM Strata, 1994 to 2025*</t>
  </si>
  <si>
    <t>0016-01</t>
  </si>
  <si>
    <t>Spring Lake Park Schools</t>
  </si>
  <si>
    <t xml:space="preserve">$550 per pupil for taxes payable in 2026 through 2028 and $930 per pupil, which will replace the $550 per pupil amount beginning with taxes payable in 2029, and that amount would increase by the rate of inflation for taxes payable in 2030 through 2035.   </t>
  </si>
  <si>
    <t>0110-01</t>
  </si>
  <si>
    <t>Waconia Public Schools</t>
  </si>
  <si>
    <t>0112-01</t>
  </si>
  <si>
    <t>Eastern Carver County Schools</t>
  </si>
  <si>
    <t>0152-01</t>
  </si>
  <si>
    <t>Crosby Ironton Schools</t>
  </si>
  <si>
    <t>Farmington Independent School District</t>
  </si>
  <si>
    <t>0252-01</t>
  </si>
  <si>
    <t>0253-01</t>
  </si>
  <si>
    <t>Goodhue Public Schools</t>
  </si>
  <si>
    <t>0317-01</t>
  </si>
  <si>
    <t>Deer River Schools</t>
  </si>
  <si>
    <t>0391-01</t>
  </si>
  <si>
    <t>Cleveland Public Schools</t>
  </si>
  <si>
    <t>0507-01</t>
  </si>
  <si>
    <t>0531-01</t>
  </si>
  <si>
    <t>0547-01</t>
  </si>
  <si>
    <t>Parkers Prairie Public Schools</t>
  </si>
  <si>
    <t>0577-01</t>
  </si>
  <si>
    <t>Willow River Area Schools</t>
  </si>
  <si>
    <t>0622-01</t>
  </si>
  <si>
    <t>North St. Paul-Maplewood-Oakdale</t>
  </si>
  <si>
    <t>0625-01</t>
  </si>
  <si>
    <t>Saint Paul Public Schools</t>
  </si>
  <si>
    <t>0676-01</t>
  </si>
  <si>
    <t>0682-01</t>
  </si>
  <si>
    <t>0701-01</t>
  </si>
  <si>
    <t>Hibbing Public Schools</t>
  </si>
  <si>
    <t>0720-01</t>
  </si>
  <si>
    <t>Shakopee Public Schools</t>
  </si>
  <si>
    <t>Increase-Not contingent on passing Q1</t>
  </si>
  <si>
    <t>0726-01</t>
  </si>
  <si>
    <t>Becker Public Schools</t>
  </si>
  <si>
    <t>0727-01</t>
  </si>
  <si>
    <t>0761-01</t>
  </si>
  <si>
    <t>Owatonna Public Schools</t>
  </si>
  <si>
    <t>Hancock Public Schools</t>
  </si>
  <si>
    <t>0777-01</t>
  </si>
  <si>
    <t>Benson Public Schools</t>
  </si>
  <si>
    <t>0803-01</t>
  </si>
  <si>
    <t>0832-01</t>
  </si>
  <si>
    <t>Mahtomedi Public Schools</t>
  </si>
  <si>
    <t>0850-01</t>
  </si>
  <si>
    <t>Rothsay Public Schools</t>
  </si>
  <si>
    <t>0876-01</t>
  </si>
  <si>
    <t>Annandale Public Schools</t>
  </si>
  <si>
    <t>0882-01</t>
  </si>
  <si>
    <t>0883-01</t>
  </si>
  <si>
    <t>St Michael-Albertville Schools</t>
  </si>
  <si>
    <t xml:space="preserve">$275 per pupil for taxes payable in 2026 through 2027^ and  $835 per pupil for taxes payable 2028 through 2035.   </t>
  </si>
  <si>
    <t>2164-01</t>
  </si>
  <si>
    <t>Dilworth-Glyndon-Felton</t>
  </si>
  <si>
    <t>2169-01</t>
  </si>
  <si>
    <t>Murray County Central Schools</t>
  </si>
  <si>
    <t>2310-01</t>
  </si>
  <si>
    <t>Sibley East Public Schools</t>
  </si>
  <si>
    <t>Granada Huntley-East Chain Public Schools</t>
  </si>
  <si>
    <t>Revoke and replace with decrease</t>
  </si>
  <si>
    <t>2609-01</t>
  </si>
  <si>
    <t>2888-01</t>
  </si>
  <si>
    <t>Clinton-Graceville-Beardsley Public School District</t>
  </si>
  <si>
    <t>2895-01</t>
  </si>
  <si>
    <t>Average Daily Membership (ADM)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</si>
</sst>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
    <numFmt numFmtId="166" formatCode="d/m/yy;@"/>
    <numFmt numFmtId="167" formatCode="0.00000000"/>
  </numFmts>
  <fonts count="26" x14ac:knownFonts="1">
    <font>
      <sz val="11"/>
      <color theme="1"/>
      <name val="Calibri"/>
      <family val="2"/>
      <scheme val="minor"/>
    </font>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b/>
      <sz val="11"/>
      <color theme="0"/>
      <name val="Calibri"/>
      <family val="2"/>
      <scheme val="minor"/>
    </font>
    <font>
      <sz val="11"/>
      <color theme="0"/>
      <name val="Calibri"/>
      <family val="2"/>
      <scheme val="minor"/>
    </font>
    <font>
      <sz val="11"/>
      <color theme="7"/>
      <name val="Calibri"/>
      <family val="2"/>
      <scheme val="minor"/>
    </font>
    <font>
      <sz val="11"/>
      <color theme="8"/>
      <name val="Calibri"/>
      <family val="2"/>
      <scheme val="minor"/>
    </font>
    <font>
      <sz val="11"/>
      <color rgb="FFA6192E"/>
      <name val="Calibri"/>
      <family val="2"/>
      <scheme val="minor"/>
    </font>
    <font>
      <b/>
      <sz val="11"/>
      <color theme="7"/>
      <name val="Calibri"/>
      <family val="2"/>
      <scheme val="minor"/>
    </font>
    <font>
      <i/>
      <sz val="11"/>
      <color theme="3" tint="0.24994659260841701"/>
      <name val="Calibri"/>
      <family val="2"/>
      <scheme val="minor"/>
    </font>
    <font>
      <b/>
      <sz val="11"/>
      <color theme="3" tint="0.24994659260841701"/>
      <name val="Calibri"/>
      <family val="2"/>
      <scheme val="minor"/>
    </font>
    <font>
      <b/>
      <sz val="15"/>
      <color theme="3"/>
      <name val="Calibri"/>
      <family val="2"/>
      <scheme val="minor"/>
    </font>
    <font>
      <b/>
      <sz val="18"/>
      <color theme="0"/>
      <name val="Calibri"/>
      <family val="2"/>
      <scheme val="minor"/>
    </font>
    <font>
      <b/>
      <sz val="14"/>
      <color theme="1"/>
      <name val="Calibri"/>
      <family val="2"/>
      <scheme val="minor"/>
    </font>
    <font>
      <sz val="18"/>
      <color theme="3"/>
      <name val="Calibri"/>
      <family val="2"/>
      <scheme val="major"/>
    </font>
    <font>
      <sz val="11"/>
      <color rgb="FF000000"/>
      <name val="Calibri"/>
      <family val="2"/>
    </font>
    <font>
      <sz val="11"/>
      <name val="Calibri"/>
      <family val="2"/>
      <scheme val="minor"/>
    </font>
    <font>
      <b/>
      <sz val="11"/>
      <color theme="1"/>
      <name val="Calibri"/>
      <family val="2"/>
      <scheme val="minor"/>
    </font>
    <font>
      <b/>
      <sz val="11"/>
      <name val="Calibri"/>
      <family val="2"/>
      <scheme val="minor"/>
    </font>
    <font>
      <b/>
      <sz val="9"/>
      <color indexed="81"/>
      <name val="Tahoma"/>
      <family val="2"/>
    </font>
    <font>
      <sz val="14"/>
      <color theme="1"/>
      <name val="Calibri"/>
      <family val="2"/>
      <scheme val="minor"/>
    </font>
    <font>
      <sz val="14"/>
      <color theme="3"/>
      <name val="Calibri"/>
      <family val="2"/>
      <scheme val="major"/>
    </font>
    <font>
      <b/>
      <sz val="18"/>
      <color theme="3"/>
      <name val="Calibri"/>
      <family val="2"/>
      <scheme val="major"/>
    </font>
  </fonts>
  <fills count="29">
    <fill>
      <patternFill patternType="none"/>
    </fill>
    <fill>
      <patternFill patternType="gray125"/>
    </fill>
    <fill>
      <patternFill patternType="solid">
        <fgColor rgb="FFF2F2F2"/>
      </patternFill>
    </fill>
    <fill>
      <patternFill patternType="solid">
        <fgColor theme="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8" tint="0.39997558519241921"/>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ECB7"/>
        <bgColor indexed="64"/>
      </patternFill>
    </fill>
    <fill>
      <patternFill patternType="solid">
        <fgColor rgb="FFEED1D6"/>
        <bgColor indexed="64"/>
      </patternFill>
    </fill>
    <fill>
      <patternFill patternType="solid">
        <fgColor rgb="FFF2F2F2"/>
        <bgColor indexed="64"/>
      </patternFill>
    </fill>
    <fill>
      <patternFill patternType="solid">
        <fgColor theme="3" tint="0.24994659260841701"/>
        <bgColor indexed="64"/>
      </patternFill>
    </fill>
    <fill>
      <patternFill patternType="solid">
        <fgColor theme="1" tint="0.89996032593768116"/>
        <bgColor indexed="64"/>
      </patternFill>
    </fill>
    <fill>
      <patternFill patternType="solid">
        <fgColor rgb="FF57B3FF"/>
        <bgColor indexed="64"/>
      </patternFill>
    </fill>
    <fill>
      <patternFill patternType="solid">
        <fgColor rgb="FF9FD4FF"/>
        <bgColor indexed="64"/>
      </patternFill>
    </fill>
    <fill>
      <patternFill patternType="solid">
        <fgColor rgb="FFD5ECFF"/>
        <bgColor indexed="64"/>
      </patternFill>
    </fill>
    <fill>
      <patternFill patternType="solid">
        <fgColor rgb="FFDA9686"/>
        <bgColor indexed="64"/>
      </patternFill>
    </fill>
    <fill>
      <patternFill patternType="solid">
        <fgColor rgb="FF007D96"/>
        <bgColor indexed="64"/>
      </patternFill>
    </fill>
    <fill>
      <patternFill patternType="solid">
        <fgColor rgb="FFEBD4EC"/>
        <bgColor indexed="64"/>
      </patternFill>
    </fill>
    <fill>
      <patternFill patternType="solid">
        <fgColor rgb="FFDBAEDC"/>
        <bgColor indexed="64"/>
      </patternFill>
    </fill>
    <fill>
      <patternFill patternType="solid">
        <fgColor rgb="FFF3DBD5"/>
        <bgColor indexed="64"/>
      </patternFill>
    </fill>
    <fill>
      <patternFill patternType="solid">
        <fgColor rgb="FFE8C0B6"/>
        <bgColor indexed="64"/>
      </patternFill>
    </fill>
    <fill>
      <patternFill patternType="solid">
        <fgColor rgb="FFD196D2"/>
        <bgColor indexed="64"/>
      </patternFill>
    </fill>
    <fill>
      <patternFill patternType="solid">
        <fgColor rgb="FF002060"/>
        <bgColor indexed="64"/>
      </patternFill>
    </fill>
    <fill>
      <patternFill patternType="solid">
        <fgColor indexed="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4"/>
        <bgColor theme="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24994659260841701"/>
      </bottom>
      <diagonal/>
    </border>
    <border>
      <left/>
      <right/>
      <top/>
      <bottom style="medium">
        <color theme="4" tint="0.24994659260841701"/>
      </bottom>
      <diagonal/>
    </border>
    <border>
      <left/>
      <right/>
      <top/>
      <bottom style="double">
        <color theme="7"/>
      </bottom>
      <diagonal/>
    </border>
    <border>
      <left/>
      <right/>
      <top/>
      <bottom style="thick">
        <color theme="4"/>
      </bottom>
      <diagonal/>
    </border>
    <border>
      <left/>
      <right/>
      <top/>
      <bottom style="medium">
        <color rgb="FF002060"/>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theme="4" tint="0.24994659260841701"/>
      </top>
      <bottom style="medium">
        <color theme="4" tint="0.24994659260841701"/>
      </bottom>
      <diagonal/>
    </border>
    <border>
      <left style="thick">
        <color theme="4" tint="0.24994659260841701"/>
      </left>
      <right/>
      <top style="thick">
        <color theme="4" tint="0.24994659260841701"/>
      </top>
      <bottom style="medium">
        <color theme="4" tint="0.24994659260841701"/>
      </bottom>
      <diagonal/>
    </border>
    <border>
      <left/>
      <right/>
      <top style="thick">
        <color theme="4" tint="0.24994659260841701"/>
      </top>
      <bottom style="medium">
        <color theme="4" tint="0.24994659260841701"/>
      </bottom>
      <diagonal/>
    </border>
    <border>
      <left/>
      <right style="thick">
        <color theme="4" tint="0.24994659260841701"/>
      </right>
      <top style="thick">
        <color theme="4" tint="0.24994659260841701"/>
      </top>
      <bottom style="medium">
        <color theme="4" tint="0.24994659260841701"/>
      </bottom>
      <diagonal/>
    </border>
    <border>
      <left style="thick">
        <color theme="4" tint="0.24994659260841701"/>
      </left>
      <right/>
      <top/>
      <bottom/>
      <diagonal/>
    </border>
    <border>
      <left/>
      <right style="thick">
        <color theme="4" tint="0.24994659260841701"/>
      </right>
      <top/>
      <bottom/>
      <diagonal/>
    </border>
    <border>
      <left style="thick">
        <color theme="4" tint="0.24994659260841701"/>
      </left>
      <right/>
      <top style="medium">
        <color theme="4" tint="0.24994659260841701"/>
      </top>
      <bottom style="medium">
        <color theme="4" tint="0.24994659260841701"/>
      </bottom>
      <diagonal/>
    </border>
    <border>
      <left/>
      <right style="thick">
        <color theme="4" tint="0.24994659260841701"/>
      </right>
      <top style="medium">
        <color theme="4" tint="0.24994659260841701"/>
      </top>
      <bottom style="medium">
        <color theme="4" tint="0.24994659260841701"/>
      </bottom>
      <diagonal/>
    </border>
    <border>
      <left style="thick">
        <color theme="4" tint="0.24994659260841701"/>
      </left>
      <right style="thick">
        <color theme="4" tint="0.24994659260841701"/>
      </right>
      <top style="thick">
        <color theme="4" tint="0.24994659260841701"/>
      </top>
      <bottom style="thick">
        <color theme="4" tint="0.2499465926084170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32">
    <xf numFmtId="0" fontId="0" fillId="0" borderId="0"/>
    <xf numFmtId="0" fontId="3" fillId="0" borderId="5" applyNumberFormat="0" applyFill="0" applyAlignment="0" applyProtection="0"/>
    <xf numFmtId="0" fontId="4" fillId="0" borderId="6" applyNumberFormat="0" applyFill="0" applyAlignment="0" applyProtection="0"/>
    <xf numFmtId="0" fontId="9" fillId="8" borderId="0" applyNumberFormat="0" applyBorder="0" applyAlignment="0" applyProtection="0"/>
    <xf numFmtId="0" fontId="5" fillId="10" borderId="0" applyNumberFormat="0" applyBorder="0" applyAlignment="0" applyProtection="0"/>
    <xf numFmtId="0" fontId="8" fillId="9" borderId="0" applyNumberFormat="0" applyBorder="0" applyAlignment="0" applyProtection="0"/>
    <xf numFmtId="0" fontId="1" fillId="13" borderId="1" applyNumberFormat="0" applyAlignment="0" applyProtection="0"/>
    <xf numFmtId="0" fontId="13" fillId="2" borderId="2" applyNumberFormat="0" applyAlignment="0" applyProtection="0"/>
    <xf numFmtId="0" fontId="11" fillId="11" borderId="1" applyNumberFormat="0" applyAlignment="0" applyProtection="0"/>
    <xf numFmtId="0" fontId="8" fillId="0" borderId="7" applyNumberFormat="0" applyFill="0" applyAlignment="0" applyProtection="0"/>
    <xf numFmtId="0" fontId="6" fillId="12" borderId="3" applyNumberFormat="0" applyAlignment="0" applyProtection="0"/>
    <xf numFmtId="0" fontId="10" fillId="0" borderId="0" applyNumberFormat="0" applyFill="0" applyBorder="0" applyAlignment="0" applyProtection="0"/>
    <xf numFmtId="0" fontId="1" fillId="7" borderId="4" applyNumberFormat="0" applyAlignment="0" applyProtection="0"/>
    <xf numFmtId="0" fontId="12" fillId="0" borderId="0" applyNumberFormat="0" applyFill="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7" fillId="18" borderId="0" applyNumberFormat="0" applyBorder="0" applyAlignment="0" applyProtection="0"/>
    <xf numFmtId="0" fontId="1" fillId="5"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1" fillId="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14" fillId="0" borderId="8" applyNumberFormat="0" applyFill="0" applyAlignment="0" applyProtection="0"/>
    <xf numFmtId="0" fontId="1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0" fillId="0" borderId="0" xfId="0" applyAlignment="1">
      <alignment wrapText="1"/>
    </xf>
    <xf numFmtId="0" fontId="15" fillId="24" borderId="9" xfId="28" applyFont="1" applyFill="1" applyBorder="1"/>
    <xf numFmtId="0" fontId="16" fillId="0" borderId="0" xfId="0" applyFont="1" applyAlignment="1">
      <alignment wrapText="1"/>
    </xf>
    <xf numFmtId="0" fontId="4" fillId="0" borderId="6" xfId="2" applyAlignment="1">
      <alignment wrapText="1"/>
    </xf>
    <xf numFmtId="0" fontId="17" fillId="0" borderId="0" xfId="29"/>
    <xf numFmtId="0" fontId="18" fillId="0" borderId="10" xfId="0" applyFont="1" applyFill="1" applyBorder="1" applyAlignment="1" applyProtection="1">
      <alignment horizontal="right" vertical="center" wrapText="1"/>
    </xf>
    <xf numFmtId="0" fontId="18" fillId="0" borderId="10" xfId="0" applyFont="1" applyFill="1" applyBorder="1" applyAlignment="1" applyProtection="1">
      <alignment vertical="center" wrapText="1"/>
    </xf>
    <xf numFmtId="164" fontId="18" fillId="0" borderId="10" xfId="0" applyNumberFormat="1" applyFont="1" applyFill="1" applyBorder="1" applyAlignment="1" applyProtection="1">
      <alignment horizontal="right" vertical="center" wrapText="1"/>
    </xf>
    <xf numFmtId="3" fontId="18" fillId="0" borderId="10" xfId="0" applyNumberFormat="1" applyFont="1" applyFill="1" applyBorder="1" applyAlignment="1" applyProtection="1">
      <alignment horizontal="right" vertical="center" wrapText="1"/>
    </xf>
    <xf numFmtId="0" fontId="19" fillId="25" borderId="11" xfId="0" applyFont="1" applyFill="1" applyBorder="1" applyAlignment="1">
      <alignment horizontal="left"/>
    </xf>
    <xf numFmtId="0" fontId="19" fillId="25" borderId="12" xfId="0" applyFont="1" applyFill="1" applyBorder="1" applyAlignment="1">
      <alignment horizontal="left"/>
    </xf>
    <xf numFmtId="0" fontId="0" fillId="0" borderId="0" xfId="0" applyAlignment="1"/>
    <xf numFmtId="0" fontId="18" fillId="0" borderId="10" xfId="0" applyFont="1" applyFill="1" applyBorder="1" applyAlignment="1" applyProtection="1">
      <alignment vertical="center"/>
    </xf>
    <xf numFmtId="9" fontId="0" fillId="0" borderId="0" xfId="31" applyFont="1"/>
    <xf numFmtId="0" fontId="3" fillId="0" borderId="5" xfId="1"/>
    <xf numFmtId="0" fontId="20" fillId="0" borderId="13" xfId="0" applyFont="1" applyBorder="1"/>
    <xf numFmtId="0" fontId="4" fillId="0" borderId="14" xfId="2" applyFill="1" applyBorder="1" applyAlignment="1">
      <alignment wrapText="1"/>
    </xf>
    <xf numFmtId="0" fontId="4" fillId="0" borderId="15" xfId="2" applyFill="1" applyBorder="1"/>
    <xf numFmtId="0" fontId="4" fillId="0" borderId="16" xfId="2" applyBorder="1" applyAlignment="1">
      <alignment wrapText="1"/>
    </xf>
    <xf numFmtId="0" fontId="0" fillId="0" borderId="17" xfId="0" applyBorder="1" applyAlignment="1">
      <alignment horizontal="center"/>
    </xf>
    <xf numFmtId="0" fontId="0" fillId="0" borderId="0" xfId="0" applyBorder="1"/>
    <xf numFmtId="165" fontId="0" fillId="0" borderId="18" xfId="31" applyNumberFormat="1" applyFont="1" applyBorder="1"/>
    <xf numFmtId="0" fontId="20" fillId="0" borderId="19" xfId="0" applyFont="1" applyBorder="1"/>
    <xf numFmtId="165" fontId="20" fillId="0" borderId="20" xfId="31" applyNumberFormat="1" applyFont="1" applyBorder="1"/>
    <xf numFmtId="0" fontId="0" fillId="0" borderId="17" xfId="0" applyBorder="1"/>
    <xf numFmtId="0" fontId="4" fillId="0" borderId="14" xfId="2" applyFill="1" applyBorder="1" applyAlignment="1"/>
    <xf numFmtId="0" fontId="21" fillId="25" borderId="0" xfId="0" applyFont="1" applyFill="1" applyAlignment="1">
      <alignment wrapText="1"/>
    </xf>
    <xf numFmtId="0" fontId="21" fillId="25" borderId="0" xfId="0" applyFont="1" applyFill="1" applyAlignment="1">
      <alignment horizontal="right" wrapText="1"/>
    </xf>
    <xf numFmtId="0" fontId="19" fillId="25" borderId="0" xfId="0" applyFont="1" applyFill="1"/>
    <xf numFmtId="3" fontId="19" fillId="25" borderId="0" xfId="0" applyNumberFormat="1" applyFont="1" applyFill="1"/>
    <xf numFmtId="0" fontId="19" fillId="25" borderId="0" xfId="0" applyFont="1" applyFill="1" applyBorder="1"/>
    <xf numFmtId="3" fontId="19" fillId="25" borderId="0" xfId="0" applyNumberFormat="1" applyFont="1" applyFill="1" applyBorder="1"/>
    <xf numFmtId="3" fontId="0" fillId="0" borderId="0" xfId="31" applyNumberFormat="1" applyFont="1"/>
    <xf numFmtId="43" fontId="0" fillId="0" borderId="0" xfId="30" applyFont="1"/>
    <xf numFmtId="0" fontId="4" fillId="0" borderId="14" xfId="2" applyBorder="1" applyAlignment="1">
      <alignment horizontal="center"/>
    </xf>
    <xf numFmtId="0" fontId="4" fillId="0" borderId="15" xfId="2" applyBorder="1" applyAlignment="1">
      <alignment horizontal="center"/>
    </xf>
    <xf numFmtId="0" fontId="4" fillId="0" borderId="15" xfId="2" applyFill="1" applyBorder="1" applyAlignment="1">
      <alignment horizontal="center"/>
    </xf>
    <xf numFmtId="9" fontId="0" fillId="0" borderId="0" xfId="0" applyNumberFormat="1"/>
    <xf numFmtId="43" fontId="0" fillId="0" borderId="0" xfId="0" applyNumberFormat="1"/>
    <xf numFmtId="2" fontId="0" fillId="0" borderId="0" xfId="0" applyNumberFormat="1"/>
    <xf numFmtId="0" fontId="0" fillId="27" borderId="22" xfId="0" applyFont="1" applyFill="1" applyBorder="1"/>
    <xf numFmtId="0" fontId="0" fillId="27" borderId="23" xfId="0" applyFont="1" applyFill="1" applyBorder="1"/>
    <xf numFmtId="0" fontId="0" fillId="0" borderId="22" xfId="0" applyFont="1" applyBorder="1"/>
    <xf numFmtId="0" fontId="0" fillId="0" borderId="23" xfId="0" applyFont="1" applyBorder="1"/>
    <xf numFmtId="0" fontId="6" fillId="28" borderId="22" xfId="0" applyFont="1" applyFill="1" applyBorder="1"/>
    <xf numFmtId="0" fontId="6" fillId="28" borderId="23" xfId="0" applyFont="1" applyFill="1" applyBorder="1"/>
    <xf numFmtId="1" fontId="0" fillId="0" borderId="0" xfId="30" applyNumberFormat="1" applyFont="1" applyAlignment="1">
      <alignment horizontal="center"/>
    </xf>
    <xf numFmtId="0" fontId="23" fillId="0" borderId="0" xfId="0" applyFont="1"/>
    <xf numFmtId="0" fontId="23" fillId="26" borderId="21" xfId="0" applyFont="1" applyFill="1" applyBorder="1" applyAlignment="1">
      <alignment horizontal="center"/>
    </xf>
    <xf numFmtId="0" fontId="24" fillId="0" borderId="0" xfId="29" applyFont="1"/>
    <xf numFmtId="0" fontId="25" fillId="0" borderId="0" xfId="29" applyFont="1"/>
    <xf numFmtId="0" fontId="4" fillId="0" borderId="6" xfId="2" applyAlignment="1">
      <alignment horizontal="center" wrapText="1"/>
    </xf>
    <xf numFmtId="0" fontId="0" fillId="0" borderId="6" xfId="0" applyBorder="1"/>
    <xf numFmtId="0" fontId="20" fillId="0" borderId="0" xfId="0" applyFont="1"/>
    <xf numFmtId="0" fontId="20" fillId="0" borderId="6" xfId="0" applyFont="1" applyBorder="1"/>
    <xf numFmtId="166" fontId="0" fillId="0" borderId="0" xfId="0" applyNumberFormat="1"/>
    <xf numFmtId="3" fontId="0" fillId="0" borderId="0" xfId="0" applyNumberFormat="1"/>
    <xf numFmtId="167" fontId="0" fillId="0" borderId="0" xfId="0" applyNumberFormat="1"/>
    <xf numFmtId="0" fontId="0" fillId="0" borderId="0" xfId="0" applyAlignment="1">
      <alignment horizontal="center"/>
    </xf>
    <xf numFmtId="0" fontId="0" fillId="0" borderId="0" xfId="0" applyAlignment="1">
      <alignment horizontal="right"/>
    </xf>
    <xf numFmtId="4" fontId="0" fillId="0" borderId="0" xfId="30" applyNumberFormat="1" applyFont="1"/>
    <xf numFmtId="4" fontId="0" fillId="0" borderId="0" xfId="0" applyNumberFormat="1"/>
    <xf numFmtId="4" fontId="18" fillId="0" borderId="10" xfId="0" applyNumberFormat="1" applyFont="1" applyFill="1" applyBorder="1" applyAlignment="1" applyProtection="1">
      <alignment horizontal="right" vertical="center" wrapText="1"/>
    </xf>
    <xf numFmtId="0" fontId="0" fillId="0" borderId="0" xfId="0" applyNumberFormat="1"/>
    <xf numFmtId="0" fontId="18" fillId="0" borderId="0" xfId="0" applyFont="1" applyFill="1" applyBorder="1" applyAlignment="1" applyProtection="1">
      <alignment horizontal="right" vertical="center" wrapText="1"/>
    </xf>
    <xf numFmtId="0" fontId="18" fillId="0" borderId="0" xfId="0" applyFont="1" applyFill="1" applyBorder="1" applyAlignment="1" applyProtection="1">
      <alignment vertical="center" wrapText="1"/>
    </xf>
    <xf numFmtId="164" fontId="18" fillId="0" borderId="0" xfId="0" applyNumberFormat="1" applyFont="1" applyFill="1" applyBorder="1" applyAlignment="1" applyProtection="1">
      <alignment horizontal="right" vertical="center" wrapText="1"/>
    </xf>
    <xf numFmtId="4" fontId="18" fillId="0" borderId="0" xfId="0" applyNumberFormat="1" applyFont="1" applyFill="1" applyBorder="1" applyAlignment="1" applyProtection="1">
      <alignment horizontal="right" vertical="center" wrapText="1"/>
    </xf>
    <xf numFmtId="3" fontId="18" fillId="0" borderId="0" xfId="0" applyNumberFormat="1" applyFont="1" applyFill="1" applyBorder="1" applyAlignment="1" applyProtection="1">
      <alignment horizontal="right" vertical="center" wrapText="1"/>
    </xf>
    <xf numFmtId="0" fontId="18" fillId="0" borderId="0" xfId="0" applyFont="1" applyFill="1" applyBorder="1" applyAlignment="1" applyProtection="1">
      <alignment vertical="center"/>
    </xf>
    <xf numFmtId="0" fontId="20" fillId="0" borderId="0" xfId="0" applyFont="1" applyBorder="1"/>
    <xf numFmtId="165" fontId="20" fillId="0" borderId="0" xfId="31" applyNumberFormat="1" applyFont="1" applyBorder="1"/>
    <xf numFmtId="0" fontId="7" fillId="0" borderId="0" xfId="0" applyFont="1"/>
  </cellXfs>
  <cellStyles count="32">
    <cellStyle name="20% - Accent1" xfId="14" builtinId="30" customBuiltin="1"/>
    <cellStyle name="20% - Accent4" xfId="21" builtinId="42" customBuiltin="1"/>
    <cellStyle name="20% - Accent6" xfId="25" builtinId="50" customBuiltin="1"/>
    <cellStyle name="40% - Accent1" xfId="15" builtinId="31" customBuiltin="1"/>
    <cellStyle name="40% - Accent4" xfId="22" builtinId="43" customBuiltin="1"/>
    <cellStyle name="40% - Accent6" xfId="26" builtinId="51" customBuiltin="1"/>
    <cellStyle name="60% - Accent1" xfId="16" builtinId="32" customBuiltin="1"/>
    <cellStyle name="60% - Accent2" xfId="18" builtinId="36" customBuiltin="1"/>
    <cellStyle name="60% - Accent3" xfId="20" builtinId="40" customBuiltin="1"/>
    <cellStyle name="60% - Accent4" xfId="23" builtinId="44" customBuiltin="1"/>
    <cellStyle name="60% - Accent5" xfId="24" builtinId="48" customBuiltin="1"/>
    <cellStyle name="60% - Accent6" xfId="27" builtinId="52" customBuiltin="1"/>
    <cellStyle name="Accent2" xfId="17" builtinId="33" customBuiltin="1"/>
    <cellStyle name="Accent3" xfId="19" builtinId="37" customBuiltin="1"/>
    <cellStyle name="Bad" xfId="4" builtinId="27" customBuiltin="1"/>
    <cellStyle name="Calculation" xfId="8" builtinId="22" customBuiltin="1"/>
    <cellStyle name="Check Cell" xfId="10" builtinId="23" customBuiltin="1"/>
    <cellStyle name="Comma" xfId="30" builtinId="3"/>
    <cellStyle name="Explanatory Text" xfId="13" builtinId="53" customBuiltin="1"/>
    <cellStyle name="Good" xfId="3" builtinId="26" customBuiltin="1"/>
    <cellStyle name="Heading 1" xfId="28" builtinId="16"/>
    <cellStyle name="Heading 2" xfId="1" builtinId="17" customBuiltin="1"/>
    <cellStyle name="Heading 3" xfId="2" builtinId="18" customBuiltin="1"/>
    <cellStyle name="Input" xfId="6" builtinId="20" customBuiltin="1"/>
    <cellStyle name="Linked Cell" xfId="9" builtinId="24" customBuiltin="1"/>
    <cellStyle name="Neutral" xfId="5" builtinId="28" customBuiltin="1"/>
    <cellStyle name="Normal" xfId="0" builtinId="0" customBuiltin="1"/>
    <cellStyle name="Note" xfId="12" builtinId="10" customBuiltin="1"/>
    <cellStyle name="Output" xfId="7" builtinId="21" customBuiltin="1"/>
    <cellStyle name="Percent" xfId="31" builtinId="5"/>
    <cellStyle name="Title" xfId="29" builtinId="15"/>
    <cellStyle name="Warning Text" xfId="11" builtinId="11" customBuiltin="1"/>
  </cellStyles>
  <dxfs count="15">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ont>
        <color theme="0"/>
      </font>
    </dxf>
    <dxf>
      <font>
        <color theme="0"/>
      </font>
    </dxf>
    <dxf>
      <fill>
        <patternFill>
          <bgColor theme="0" tint="-4.9989318521683403E-2"/>
        </patternFill>
      </fill>
    </dxf>
    <dxf>
      <font>
        <color theme="0"/>
      </font>
    </dxf>
    <dxf>
      <font>
        <color theme="0"/>
      </font>
    </dxf>
    <dxf>
      <fill>
        <patternFill>
          <bgColor theme="0" tint="-4.9989318521683403E-2"/>
        </patternFill>
      </fill>
    </dxf>
    <dxf>
      <font>
        <color theme="0"/>
      </font>
    </dxf>
    <dxf>
      <font>
        <color theme="0"/>
      </font>
    </dxf>
    <dxf>
      <font>
        <color theme="0"/>
      </font>
    </dxf>
    <dxf>
      <numFmt numFmtId="0" formatCode="General"/>
    </dxf>
  </dxfs>
  <tableStyles count="0" defaultTableStyle="TableStyleMedium2" defaultPivotStyle="PivotStyleLight16"/>
  <colors>
    <mruColors>
      <color rgb="FFFFFFCC"/>
      <color rgb="FFD196D2"/>
      <color rgb="FFE8C0B6"/>
      <color rgb="FFF3DBD5"/>
      <color rgb="FFE5B8AD"/>
      <color rgb="FFDBAEDC"/>
      <color rgb="FFEBD4EC"/>
      <color rgb="FFD9AADA"/>
      <color rgb="FFD8A7D9"/>
      <color rgb="FFCE9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All Districts</c:v>
          </c:tx>
          <c:spPr>
            <a:ln w="25400" cap="rnd">
              <a:noFill/>
              <a:round/>
            </a:ln>
            <a:effectLst/>
          </c:spPr>
          <c:marker>
            <c:symbol val="circle"/>
            <c:size val="5"/>
            <c:spPr>
              <a:solidFill>
                <a:schemeClr val="accent1"/>
              </a:solidFill>
              <a:ln w="9525">
                <a:solidFill>
                  <a:schemeClr val="accent1"/>
                </a:solidFill>
              </a:ln>
              <a:effectLst/>
            </c:spPr>
          </c:marker>
          <c:xVal>
            <c:numRef>
              <c:f>ReferendumData!$X$3:$X$2269</c:f>
              <c:numCache>
                <c:formatCode>_(* #,##0.00_);_(* \(#,##0.00\);_(* "-"??_);_(@_)</c:formatCode>
                <c:ptCount val="2267"/>
                <c:pt idx="0">
                  <c:v>2.9794496195690821</c:v>
                </c:pt>
                <c:pt idx="1">
                  <c:v>1.60731026701099</c:v>
                </c:pt>
                <c:pt idx="2">
                  <c:v>1.9500064888580029</c:v>
                </c:pt>
                <c:pt idx="3">
                  <c:v>1.7171717171717171</c:v>
                </c:pt>
                <c:pt idx="4">
                  <c:v>2.151627231426593</c:v>
                </c:pt>
                <c:pt idx="5">
                  <c:v>2.2392290249433109</c:v>
                </c:pt>
                <c:pt idx="6">
                  <c:v>1.8676840371108991</c:v>
                </c:pt>
                <c:pt idx="7">
                  <c:v>2.1883753501400562</c:v>
                </c:pt>
                <c:pt idx="8">
                  <c:v>1.6033755274261605</c:v>
                </c:pt>
                <c:pt idx="9">
                  <c:v>2.7619499841722064</c:v>
                </c:pt>
                <c:pt idx="10">
                  <c:v>2.551767786324219</c:v>
                </c:pt>
                <c:pt idx="11">
                  <c:v>2.7283320609153372</c:v>
                </c:pt>
                <c:pt idx="12">
                  <c:v>2.2636893555759143</c:v>
                </c:pt>
                <c:pt idx="13">
                  <c:v>1.2516999949629779</c:v>
                </c:pt>
                <c:pt idx="14">
                  <c:v>2.2438496891051636</c:v>
                </c:pt>
                <c:pt idx="15">
                  <c:v>1.7596183804806771</c:v>
                </c:pt>
                <c:pt idx="16">
                  <c:v>2.2555360666520499</c:v>
                </c:pt>
                <c:pt idx="17">
                  <c:v>2.0287515952255837</c:v>
                </c:pt>
                <c:pt idx="18">
                  <c:v>3.3138192169289438</c:v>
                </c:pt>
                <c:pt idx="19">
                  <c:v>2.5731326327747799</c:v>
                </c:pt>
                <c:pt idx="20">
                  <c:v>2.4658156887996667</c:v>
                </c:pt>
                <c:pt idx="21">
                  <c:v>1.5273920727089119</c:v>
                </c:pt>
                <c:pt idx="22">
                  <c:v>2.3339794482355751</c:v>
                </c:pt>
                <c:pt idx="23">
                  <c:v>2.6554565886955799</c:v>
                </c:pt>
                <c:pt idx="24">
                  <c:v>1.6529285582063873</c:v>
                </c:pt>
                <c:pt idx="25">
                  <c:v>1.6194431595626371</c:v>
                </c:pt>
                <c:pt idx="26">
                  <c:v>1.7141932297320299</c:v>
                </c:pt>
                <c:pt idx="27">
                  <c:v>2.6210915809594946</c:v>
                </c:pt>
                <c:pt idx="28">
                  <c:v>2.4487696811456603</c:v>
                </c:pt>
                <c:pt idx="29">
                  <c:v>1.4749455813513299</c:v>
                </c:pt>
                <c:pt idx="30">
                  <c:v>2.2706164149190986</c:v>
                </c:pt>
                <c:pt idx="31">
                  <c:v>1.5086487189491482</c:v>
                </c:pt>
                <c:pt idx="32">
                  <c:v>1.9548251048935847</c:v>
                </c:pt>
                <c:pt idx="33">
                  <c:v>1.2084876050143778</c:v>
                </c:pt>
                <c:pt idx="34">
                  <c:v>1.6926376721709693</c:v>
                </c:pt>
                <c:pt idx="35">
                  <c:v>2.1780499780344731</c:v>
                </c:pt>
                <c:pt idx="36">
                  <c:v>1.0806033703577238</c:v>
                </c:pt>
                <c:pt idx="37">
                  <c:v>2.1759117376647255</c:v>
                </c:pt>
                <c:pt idx="38">
                  <c:v>2.0764442715425018</c:v>
                </c:pt>
                <c:pt idx="39">
                  <c:v>1.7066042588792603</c:v>
                </c:pt>
                <c:pt idx="40">
                  <c:v>1.8790783310318686</c:v>
                </c:pt>
                <c:pt idx="41">
                  <c:v>1.9959426739087758</c:v>
                </c:pt>
                <c:pt idx="42">
                  <c:v>1.5501504257814491</c:v>
                </c:pt>
                <c:pt idx="43">
                  <c:v>2.1490614356997653</c:v>
                </c:pt>
                <c:pt idx="44">
                  <c:v>1.4754215855918582</c:v>
                </c:pt>
                <c:pt idx="45">
                  <c:v>2.0418100803116412</c:v>
                </c:pt>
                <c:pt idx="46">
                  <c:v>2.3648379369090424</c:v>
                </c:pt>
                <c:pt idx="47">
                  <c:v>2.4170643962888727</c:v>
                </c:pt>
                <c:pt idx="48">
                  <c:v>1.2084676518464141</c:v>
                </c:pt>
                <c:pt idx="49">
                  <c:v>1.2284159458683093</c:v>
                </c:pt>
                <c:pt idx="50">
                  <c:v>1.7306262468621403</c:v>
                </c:pt>
                <c:pt idx="51">
                  <c:v>1.9190890924857669</c:v>
                </c:pt>
                <c:pt idx="52">
                  <c:v>1.5867720808175156</c:v>
                </c:pt>
                <c:pt idx="53">
                  <c:v>1.4153350507540869</c:v>
                </c:pt>
                <c:pt idx="54">
                  <c:v>0.96852147467647587</c:v>
                </c:pt>
                <c:pt idx="55">
                  <c:v>1.9178369926075465</c:v>
                </c:pt>
                <c:pt idx="56">
                  <c:v>2.6824769008933531</c:v>
                </c:pt>
                <c:pt idx="57">
                  <c:v>2.0258893214868059</c:v>
                </c:pt>
                <c:pt idx="58">
                  <c:v>1.8820327281176354</c:v>
                </c:pt>
                <c:pt idx="59">
                  <c:v>1.9090909090909092</c:v>
                </c:pt>
                <c:pt idx="60">
                  <c:v>0.80397436383632293</c:v>
                </c:pt>
                <c:pt idx="61">
                  <c:v>1.9189199438734879</c:v>
                </c:pt>
                <c:pt idx="62">
                  <c:v>2.7282427522334349</c:v>
                </c:pt>
                <c:pt idx="63">
                  <c:v>2.2292483363419819</c:v>
                </c:pt>
                <c:pt idx="64">
                  <c:v>0.68251475804162676</c:v>
                </c:pt>
                <c:pt idx="65">
                  <c:v>0.68890738631385262</c:v>
                </c:pt>
                <c:pt idx="66">
                  <c:v>0.68082547878830746</c:v>
                </c:pt>
                <c:pt idx="67">
                  <c:v>0.73798853436498513</c:v>
                </c:pt>
                <c:pt idx="68">
                  <c:v>0.92976745539941474</c:v>
                </c:pt>
                <c:pt idx="69">
                  <c:v>1.5589604552021832</c:v>
                </c:pt>
                <c:pt idx="70">
                  <c:v>2.2692990983139478</c:v>
                </c:pt>
                <c:pt idx="71">
                  <c:v>0.65295258590177396</c:v>
                </c:pt>
                <c:pt idx="72">
                  <c:v>0.65066963246996201</c:v>
                </c:pt>
                <c:pt idx="73">
                  <c:v>1.7458761807870742</c:v>
                </c:pt>
                <c:pt idx="74">
                  <c:v>0.6641651928684098</c:v>
                </c:pt>
                <c:pt idx="75">
                  <c:v>1.2452391269642165</c:v>
                </c:pt>
                <c:pt idx="76">
                  <c:v>0.97089795613532826</c:v>
                </c:pt>
                <c:pt idx="77">
                  <c:v>0.61073331311993762</c:v>
                </c:pt>
                <c:pt idx="78">
                  <c:v>1.3143738577002346</c:v>
                </c:pt>
                <c:pt idx="79">
                  <c:v>1.5748255265206579</c:v>
                </c:pt>
                <c:pt idx="80">
                  <c:v>1.7345122218629561</c:v>
                </c:pt>
                <c:pt idx="81">
                  <c:v>0.65435346803120353</c:v>
                </c:pt>
                <c:pt idx="82">
                  <c:v>0.65513626834381555</c:v>
                </c:pt>
                <c:pt idx="83">
                  <c:v>1.4070871185651059</c:v>
                </c:pt>
                <c:pt idx="84">
                  <c:v>1.6271582412596357</c:v>
                </c:pt>
                <c:pt idx="85">
                  <c:v>1.111674600338862</c:v>
                </c:pt>
                <c:pt idx="86">
                  <c:v>0.99269209648122336</c:v>
                </c:pt>
                <c:pt idx="87">
                  <c:v>1.521048425347775</c:v>
                </c:pt>
                <c:pt idx="88">
                  <c:v>0.7230255839822024</c:v>
                </c:pt>
                <c:pt idx="89">
                  <c:v>0.6349354560097108</c:v>
                </c:pt>
                <c:pt idx="90">
                  <c:v>0.7301978956659545</c:v>
                </c:pt>
                <c:pt idx="91">
                  <c:v>1.1733482329934348</c:v>
                </c:pt>
                <c:pt idx="92">
                  <c:v>1.8896001932600555</c:v>
                </c:pt>
                <c:pt idx="93">
                  <c:v>2.0291151594014316</c:v>
                </c:pt>
                <c:pt idx="94">
                  <c:v>0.72736607906897144</c:v>
                </c:pt>
                <c:pt idx="95">
                  <c:v>0.87675736767299683</c:v>
                </c:pt>
                <c:pt idx="96">
                  <c:v>0.84032312977808044</c:v>
                </c:pt>
                <c:pt idx="97">
                  <c:v>0.77266957337601416</c:v>
                </c:pt>
                <c:pt idx="98">
                  <c:v>1.1312343510434071</c:v>
                </c:pt>
                <c:pt idx="99">
                  <c:v>0.50622913151186588</c:v>
                </c:pt>
                <c:pt idx="100">
                  <c:v>0.91106415105512095</c:v>
                </c:pt>
                <c:pt idx="101">
                  <c:v>0.94630590214496002</c:v>
                </c:pt>
                <c:pt idx="102">
                  <c:v>0.90467739400056046</c:v>
                </c:pt>
                <c:pt idx="103">
                  <c:v>1.8036613360597233</c:v>
                </c:pt>
                <c:pt idx="104">
                  <c:v>0.81041342328316901</c:v>
                </c:pt>
                <c:pt idx="105">
                  <c:v>1.2108391345332559</c:v>
                </c:pt>
                <c:pt idx="106">
                  <c:v>0.65314954319602503</c:v>
                </c:pt>
                <c:pt idx="107">
                  <c:v>1.3802514864996587</c:v>
                </c:pt>
                <c:pt idx="108">
                  <c:v>1.2198360491591316</c:v>
                </c:pt>
                <c:pt idx="109">
                  <c:v>1.9416666666666667</c:v>
                </c:pt>
                <c:pt idx="110">
                  <c:v>1.1271291243123882</c:v>
                </c:pt>
                <c:pt idx="111">
                  <c:v>1.492221399089851</c:v>
                </c:pt>
                <c:pt idx="112">
                  <c:v>0.680231719832741</c:v>
                </c:pt>
                <c:pt idx="113">
                  <c:v>0.62843799464025452</c:v>
                </c:pt>
                <c:pt idx="114">
                  <c:v>0.55442389197358477</c:v>
                </c:pt>
                <c:pt idx="115">
                  <c:v>0.7626673667629299</c:v>
                </c:pt>
                <c:pt idx="116">
                  <c:v>1.0580346820809248</c:v>
                </c:pt>
                <c:pt idx="117">
                  <c:v>2.1432979239211885</c:v>
                </c:pt>
                <c:pt idx="118">
                  <c:v>0.90899429221603312</c:v>
                </c:pt>
                <c:pt idx="119">
                  <c:v>1.2772970745776679</c:v>
                </c:pt>
                <c:pt idx="120">
                  <c:v>0.46287489696277978</c:v>
                </c:pt>
                <c:pt idx="121">
                  <c:v>1.2122835805900674</c:v>
                </c:pt>
                <c:pt idx="122">
                  <c:v>0.67827589771997698</c:v>
                </c:pt>
                <c:pt idx="123">
                  <c:v>0.29037371882406493</c:v>
                </c:pt>
                <c:pt idx="124">
                  <c:v>1.4459268092718194</c:v>
                </c:pt>
                <c:pt idx="125">
                  <c:v>3.1166528749778237</c:v>
                </c:pt>
                <c:pt idx="126">
                  <c:v>1.3420444360583046</c:v>
                </c:pt>
                <c:pt idx="127">
                  <c:v>2.1190904571387987</c:v>
                </c:pt>
                <c:pt idx="128">
                  <c:v>2.6063122124801641</c:v>
                </c:pt>
                <c:pt idx="129">
                  <c:v>2.617532498757754</c:v>
                </c:pt>
                <c:pt idx="130">
                  <c:v>2.4963705251230479</c:v>
                </c:pt>
                <c:pt idx="131">
                  <c:v>2.9067143295600211</c:v>
                </c:pt>
                <c:pt idx="132">
                  <c:v>3.690081089403634</c:v>
                </c:pt>
                <c:pt idx="133">
                  <c:v>1.9166216308790733</c:v>
                </c:pt>
                <c:pt idx="134">
                  <c:v>3.070413723843862</c:v>
                </c:pt>
                <c:pt idx="135">
                  <c:v>2.3807474973467575</c:v>
                </c:pt>
                <c:pt idx="136">
                  <c:v>2.1222009116496872</c:v>
                </c:pt>
                <c:pt idx="137">
                  <c:v>2.0197076788420092</c:v>
                </c:pt>
                <c:pt idx="138">
                  <c:v>3.0963920301561658</c:v>
                </c:pt>
                <c:pt idx="139">
                  <c:v>2.1281517464723572</c:v>
                </c:pt>
                <c:pt idx="140">
                  <c:v>2.7333333333333334</c:v>
                </c:pt>
                <c:pt idx="141">
                  <c:v>1.6837605393440682</c:v>
                </c:pt>
                <c:pt idx="142">
                  <c:v>3.1893471906463136</c:v>
                </c:pt>
                <c:pt idx="143">
                  <c:v>2.5643490455080067</c:v>
                </c:pt>
                <c:pt idx="144">
                  <c:v>2.4864884471689215</c:v>
                </c:pt>
                <c:pt idx="145">
                  <c:v>1.1425299786888896</c:v>
                </c:pt>
                <c:pt idx="146">
                  <c:v>1.7441198570094947</c:v>
                </c:pt>
                <c:pt idx="147">
                  <c:v>1.4757294292971421</c:v>
                </c:pt>
                <c:pt idx="148">
                  <c:v>1.8500790051643208</c:v>
                </c:pt>
                <c:pt idx="149">
                  <c:v>1.8188548864758145</c:v>
                </c:pt>
                <c:pt idx="150">
                  <c:v>2.3568503665782758</c:v>
                </c:pt>
                <c:pt idx="151">
                  <c:v>2.373792777096642</c:v>
                </c:pt>
                <c:pt idx="152">
                  <c:v>2.1508704061895552</c:v>
                </c:pt>
                <c:pt idx="153">
                  <c:v>1.2913526989551527</c:v>
                </c:pt>
                <c:pt idx="154">
                  <c:v>2.4308825507870311</c:v>
                </c:pt>
                <c:pt idx="155">
                  <c:v>2.4344328238133546</c:v>
                </c:pt>
                <c:pt idx="156">
                  <c:v>2.6511627906976742</c:v>
                </c:pt>
                <c:pt idx="157">
                  <c:v>2.6442953945418322</c:v>
                </c:pt>
                <c:pt idx="158">
                  <c:v>2.0800435811643974</c:v>
                </c:pt>
                <c:pt idx="159">
                  <c:v>1.1337914210431521</c:v>
                </c:pt>
                <c:pt idx="160">
                  <c:v>2.2980077692319694</c:v>
                </c:pt>
                <c:pt idx="161">
                  <c:v>2.2741077645594747</c:v>
                </c:pt>
                <c:pt idx="162">
                  <c:v>1.9614850109191979</c:v>
                </c:pt>
                <c:pt idx="163">
                  <c:v>2.4552212650569074</c:v>
                </c:pt>
                <c:pt idx="164">
                  <c:v>2.4628348999958591</c:v>
                </c:pt>
                <c:pt idx="165">
                  <c:v>1.5423673812205319</c:v>
                </c:pt>
                <c:pt idx="166">
                  <c:v>2.5506648454269225</c:v>
                </c:pt>
                <c:pt idx="167">
                  <c:v>2.2533889600426078</c:v>
                </c:pt>
                <c:pt idx="168">
                  <c:v>0.75613516638828215</c:v>
                </c:pt>
                <c:pt idx="169">
                  <c:v>2.5919764056414714</c:v>
                </c:pt>
                <c:pt idx="170">
                  <c:v>2.2551786967755425</c:v>
                </c:pt>
                <c:pt idx="171">
                  <c:v>2.2506982092985051</c:v>
                </c:pt>
                <c:pt idx="172">
                  <c:v>1.9795996746791975</c:v>
                </c:pt>
                <c:pt idx="173">
                  <c:v>1.6948396194420148</c:v>
                </c:pt>
                <c:pt idx="174">
                  <c:v>1.8380287342483344</c:v>
                </c:pt>
                <c:pt idx="175">
                  <c:v>0.77885676724832886</c:v>
                </c:pt>
                <c:pt idx="176">
                  <c:v>0.47764931817142614</c:v>
                </c:pt>
                <c:pt idx="177">
                  <c:v>1.1862480846107055</c:v>
                </c:pt>
                <c:pt idx="178">
                  <c:v>7.3544573510206879E-2</c:v>
                </c:pt>
                <c:pt idx="179">
                  <c:v>1.1489325716551919</c:v>
                </c:pt>
                <c:pt idx="180">
                  <c:v>0.7351321395171625</c:v>
                </c:pt>
                <c:pt idx="181">
                  <c:v>1.0926955003395185</c:v>
                </c:pt>
                <c:pt idx="182">
                  <c:v>0.41649508794634976</c:v>
                </c:pt>
                <c:pt idx="183">
                  <c:v>0.38025059621816787</c:v>
                </c:pt>
                <c:pt idx="184">
                  <c:v>1.1565005646082123</c:v>
                </c:pt>
                <c:pt idx="185">
                  <c:v>1.1546080231142402</c:v>
                </c:pt>
                <c:pt idx="186">
                  <c:v>0.75624506675856851</c:v>
                </c:pt>
                <c:pt idx="187">
                  <c:v>0.50941327934363922</c:v>
                </c:pt>
                <c:pt idx="188">
                  <c:v>0.61778384506814132</c:v>
                </c:pt>
                <c:pt idx="189">
                  <c:v>0.4730962480359599</c:v>
                </c:pt>
                <c:pt idx="190">
                  <c:v>1.3065830721003135</c:v>
                </c:pt>
                <c:pt idx="191">
                  <c:v>0.53626564108119812</c:v>
                </c:pt>
                <c:pt idx="192">
                  <c:v>1.0261474793077501</c:v>
                </c:pt>
                <c:pt idx="193">
                  <c:v>1.0239610632721827</c:v>
                </c:pt>
                <c:pt idx="194">
                  <c:v>0.7427055702917772</c:v>
                </c:pt>
                <c:pt idx="195">
                  <c:v>1.1518896316616507</c:v>
                </c:pt>
                <c:pt idx="196">
                  <c:v>0.73931454530582452</c:v>
                </c:pt>
                <c:pt idx="197">
                  <c:v>0.78551826581736706</c:v>
                </c:pt>
                <c:pt idx="198">
                  <c:v>0.43130168695675108</c:v>
                </c:pt>
                <c:pt idx="199">
                  <c:v>0.49537788441182701</c:v>
                </c:pt>
                <c:pt idx="200">
                  <c:v>0.82955404383975806</c:v>
                </c:pt>
                <c:pt idx="201">
                  <c:v>1.4330367270802351</c:v>
                </c:pt>
                <c:pt idx="202">
                  <c:v>0.76054510058403635</c:v>
                </c:pt>
                <c:pt idx="203">
                  <c:v>1.0130713621305831</c:v>
                </c:pt>
                <c:pt idx="204">
                  <c:v>0.57154614663587933</c:v>
                </c:pt>
                <c:pt idx="205">
                  <c:v>0.53695406819658675</c:v>
                </c:pt>
                <c:pt idx="206">
                  <c:v>0.98365104131334369</c:v>
                </c:pt>
                <c:pt idx="207">
                  <c:v>1.7824062228135715</c:v>
                </c:pt>
                <c:pt idx="208">
                  <c:v>0.75576319042057405</c:v>
                </c:pt>
                <c:pt idx="209">
                  <c:v>1.3708983267902506</c:v>
                </c:pt>
                <c:pt idx="210">
                  <c:v>1.6072303682405034</c:v>
                </c:pt>
                <c:pt idx="211">
                  <c:v>1.4140353794666058</c:v>
                </c:pt>
                <c:pt idx="212">
                  <c:v>1.3906500093541481</c:v>
                </c:pt>
                <c:pt idx="213">
                  <c:v>0.80773606370875994</c:v>
                </c:pt>
                <c:pt idx="214">
                  <c:v>0.82640412181808909</c:v>
                </c:pt>
                <c:pt idx="215">
                  <c:v>0.64867895063499792</c:v>
                </c:pt>
                <c:pt idx="216">
                  <c:v>0.37709168041480084</c:v>
                </c:pt>
                <c:pt idx="217">
                  <c:v>1.2985204957046415</c:v>
                </c:pt>
                <c:pt idx="218">
                  <c:v>1.4671332778620723</c:v>
                </c:pt>
                <c:pt idx="219">
                  <c:v>1.2116243895117247</c:v>
                </c:pt>
                <c:pt idx="220">
                  <c:v>1.0819684807532737</c:v>
                </c:pt>
                <c:pt idx="221">
                  <c:v>0.53766864691272664</c:v>
                </c:pt>
                <c:pt idx="222">
                  <c:v>0.71846991780385705</c:v>
                </c:pt>
                <c:pt idx="223">
                  <c:v>1.3654858880916363</c:v>
                </c:pt>
                <c:pt idx="224">
                  <c:v>0.84571251725943908</c:v>
                </c:pt>
                <c:pt idx="225">
                  <c:v>1.0521743851457734</c:v>
                </c:pt>
                <c:pt idx="226">
                  <c:v>2.4429139548095806</c:v>
                </c:pt>
                <c:pt idx="227">
                  <c:v>0.85003607164141648</c:v>
                </c:pt>
                <c:pt idx="228">
                  <c:v>1.4736277433300202</c:v>
                </c:pt>
                <c:pt idx="229">
                  <c:v>0.77705827937095273</c:v>
                </c:pt>
                <c:pt idx="230">
                  <c:v>1.3419492575436991</c:v>
                </c:pt>
                <c:pt idx="231">
                  <c:v>1.3382711892938304</c:v>
                </c:pt>
                <c:pt idx="232">
                  <c:v>0.41787357301073436</c:v>
                </c:pt>
                <c:pt idx="233">
                  <c:v>0.85026834710245436</c:v>
                </c:pt>
                <c:pt idx="234">
                  <c:v>0.89789179578359157</c:v>
                </c:pt>
                <c:pt idx="235">
                  <c:v>1.0735098660668643</c:v>
                </c:pt>
                <c:pt idx="236">
                  <c:v>1.2329952539894975</c:v>
                </c:pt>
                <c:pt idx="237">
                  <c:v>1.2139411557997635</c:v>
                </c:pt>
                <c:pt idx="238">
                  <c:v>0.91878090010821678</c:v>
                </c:pt>
                <c:pt idx="239">
                  <c:v>0.81325395418669388</c:v>
                </c:pt>
                <c:pt idx="240">
                  <c:v>1.8166107348833471</c:v>
                </c:pt>
                <c:pt idx="241">
                  <c:v>0.33222591362126241</c:v>
                </c:pt>
                <c:pt idx="242">
                  <c:v>0.84230029216846014</c:v>
                </c:pt>
                <c:pt idx="243">
                  <c:v>0.46099731751079215</c:v>
                </c:pt>
                <c:pt idx="244">
                  <c:v>0.47186807890478871</c:v>
                </c:pt>
                <c:pt idx="245">
                  <c:v>0.74812339946265993</c:v>
                </c:pt>
                <c:pt idx="246">
                  <c:v>0.87953210136618576</c:v>
                </c:pt>
                <c:pt idx="247">
                  <c:v>1.2407384151701621</c:v>
                </c:pt>
                <c:pt idx="248">
                  <c:v>0.49540920800581284</c:v>
                </c:pt>
                <c:pt idx="249">
                  <c:v>1.1993066637319101</c:v>
                </c:pt>
                <c:pt idx="250">
                  <c:v>1.217859163385713</c:v>
                </c:pt>
                <c:pt idx="251">
                  <c:v>0.32550377894849181</c:v>
                </c:pt>
                <c:pt idx="252">
                  <c:v>0.69100623330365096</c:v>
                </c:pt>
                <c:pt idx="253">
                  <c:v>0.6885129118432769</c:v>
                </c:pt>
                <c:pt idx="254">
                  <c:v>0.66168998372517707</c:v>
                </c:pt>
                <c:pt idx="255">
                  <c:v>0.96566182776913068</c:v>
                </c:pt>
                <c:pt idx="256">
                  <c:v>0.33767922806178541</c:v>
                </c:pt>
                <c:pt idx="257">
                  <c:v>1.8275429561067118</c:v>
                </c:pt>
                <c:pt idx="258">
                  <c:v>2.4259507649485159</c:v>
                </c:pt>
                <c:pt idx="259">
                  <c:v>3.0007570022710066</c:v>
                </c:pt>
                <c:pt idx="260">
                  <c:v>1.9353611405915216</c:v>
                </c:pt>
                <c:pt idx="261">
                  <c:v>1.9716019628909087</c:v>
                </c:pt>
                <c:pt idx="262">
                  <c:v>1.5789388363836789</c:v>
                </c:pt>
                <c:pt idx="263">
                  <c:v>1.8952459454258774</c:v>
                </c:pt>
                <c:pt idx="264">
                  <c:v>1.8377559509766181</c:v>
                </c:pt>
                <c:pt idx="265">
                  <c:v>1.6588150985068313</c:v>
                </c:pt>
                <c:pt idx="266">
                  <c:v>1.8794201872099319</c:v>
                </c:pt>
                <c:pt idx="267">
                  <c:v>1.7158720291570513</c:v>
                </c:pt>
                <c:pt idx="268">
                  <c:v>1.6358914149500123</c:v>
                </c:pt>
                <c:pt idx="269">
                  <c:v>1.6138328530259365</c:v>
                </c:pt>
                <c:pt idx="270">
                  <c:v>1.7157906611077471</c:v>
                </c:pt>
                <c:pt idx="271">
                  <c:v>1.7085388959360186</c:v>
                </c:pt>
                <c:pt idx="272">
                  <c:v>2.4476737462899432</c:v>
                </c:pt>
                <c:pt idx="273">
                  <c:v>1.8587559217790863</c:v>
                </c:pt>
                <c:pt idx="274">
                  <c:v>2.5279941801572829</c:v>
                </c:pt>
                <c:pt idx="275">
                  <c:v>1.7160162481578956</c:v>
                </c:pt>
                <c:pt idx="276">
                  <c:v>3.2019124146748301</c:v>
                </c:pt>
                <c:pt idx="277">
                  <c:v>2.295038218867349</c:v>
                </c:pt>
                <c:pt idx="278">
                  <c:v>2.1352481504607295</c:v>
                </c:pt>
                <c:pt idx="279">
                  <c:v>2.1010768018609536</c:v>
                </c:pt>
                <c:pt idx="280">
                  <c:v>2.0910716742330444</c:v>
                </c:pt>
                <c:pt idx="281">
                  <c:v>2.518885022953075</c:v>
                </c:pt>
                <c:pt idx="282">
                  <c:v>2.6498366232487354</c:v>
                </c:pt>
                <c:pt idx="283">
                  <c:v>2.4304666291041337</c:v>
                </c:pt>
                <c:pt idx="284">
                  <c:v>2.6076034706477218</c:v>
                </c:pt>
                <c:pt idx="285">
                  <c:v>1.9022854796770219</c:v>
                </c:pt>
                <c:pt idx="286">
                  <c:v>1.8415237293486266</c:v>
                </c:pt>
                <c:pt idx="287">
                  <c:v>2.2629977264200254</c:v>
                </c:pt>
                <c:pt idx="288">
                  <c:v>2.3739934387116017</c:v>
                </c:pt>
                <c:pt idx="289">
                  <c:v>1.7457072771872446</c:v>
                </c:pt>
                <c:pt idx="290">
                  <c:v>1.9484140815615196</c:v>
                </c:pt>
                <c:pt idx="291">
                  <c:v>2.50002317124788</c:v>
                </c:pt>
                <c:pt idx="292">
                  <c:v>2.9598170532505717</c:v>
                </c:pt>
                <c:pt idx="293">
                  <c:v>2.2191975381701976</c:v>
                </c:pt>
                <c:pt idx="294">
                  <c:v>2.8022987143788138</c:v>
                </c:pt>
                <c:pt idx="295">
                  <c:v>1.4611140389558708</c:v>
                </c:pt>
                <c:pt idx="296">
                  <c:v>2.6356532607506473</c:v>
                </c:pt>
                <c:pt idx="297">
                  <c:v>2.4083864478206771</c:v>
                </c:pt>
                <c:pt idx="298">
                  <c:v>3.0761040644384776</c:v>
                </c:pt>
                <c:pt idx="299">
                  <c:v>0.65132892110515817</c:v>
                </c:pt>
                <c:pt idx="300">
                  <c:v>2.3846383243722098</c:v>
                </c:pt>
                <c:pt idx="301">
                  <c:v>0.74731983930358858</c:v>
                </c:pt>
                <c:pt idx="302">
                  <c:v>2.865415344390823</c:v>
                </c:pt>
                <c:pt idx="303">
                  <c:v>2.0920219398190518</c:v>
                </c:pt>
                <c:pt idx="304">
                  <c:v>2.4532101889105498</c:v>
                </c:pt>
                <c:pt idx="305">
                  <c:v>2.98863929770204</c:v>
                </c:pt>
                <c:pt idx="306">
                  <c:v>1.831118551846814</c:v>
                </c:pt>
                <c:pt idx="307">
                  <c:v>2.0526584867075663</c:v>
                </c:pt>
                <c:pt idx="308">
                  <c:v>2.2780332507958967</c:v>
                </c:pt>
                <c:pt idx="309">
                  <c:v>2.165467112472629</c:v>
                </c:pt>
                <c:pt idx="310">
                  <c:v>2.0947010852347119</c:v>
                </c:pt>
                <c:pt idx="311">
                  <c:v>2.1196370628530228</c:v>
                </c:pt>
                <c:pt idx="312">
                  <c:v>1.9427596664139499</c:v>
                </c:pt>
                <c:pt idx="313">
                  <c:v>2.0027471495192488</c:v>
                </c:pt>
                <c:pt idx="314">
                  <c:v>2.0001737393041741</c:v>
                </c:pt>
                <c:pt idx="315">
                  <c:v>1.765286859114606</c:v>
                </c:pt>
                <c:pt idx="316">
                  <c:v>3.0042188573110509</c:v>
                </c:pt>
                <c:pt idx="317">
                  <c:v>2.120617534175687</c:v>
                </c:pt>
                <c:pt idx="318">
                  <c:v>2.5835832663979428</c:v>
                </c:pt>
                <c:pt idx="319">
                  <c:v>2.8360476071449172</c:v>
                </c:pt>
                <c:pt idx="320">
                  <c:v>2.149578674710646</c:v>
                </c:pt>
                <c:pt idx="321">
                  <c:v>2.0996101918926606</c:v>
                </c:pt>
                <c:pt idx="322">
                  <c:v>2.719901467720415</c:v>
                </c:pt>
                <c:pt idx="323">
                  <c:v>2.1352481504607295</c:v>
                </c:pt>
                <c:pt idx="324">
                  <c:v>3.1309677132832974</c:v>
                </c:pt>
                <c:pt idx="325">
                  <c:v>1.9059499023177746</c:v>
                </c:pt>
                <c:pt idx="326">
                  <c:v>1.8431625972858308</c:v>
                </c:pt>
                <c:pt idx="327">
                  <c:v>2.8297290825468391</c:v>
                </c:pt>
                <c:pt idx="328">
                  <c:v>1.7375526417968399</c:v>
                </c:pt>
                <c:pt idx="329">
                  <c:v>0.57805034370593378</c:v>
                </c:pt>
                <c:pt idx="330">
                  <c:v>0.6441300020614863</c:v>
                </c:pt>
                <c:pt idx="331">
                  <c:v>0.81554317618175243</c:v>
                </c:pt>
                <c:pt idx="332">
                  <c:v>0.81479542877082789</c:v>
                </c:pt>
                <c:pt idx="333">
                  <c:v>0.66508674514661592</c:v>
                </c:pt>
                <c:pt idx="334">
                  <c:v>1.9597136269870161</c:v>
                </c:pt>
                <c:pt idx="335">
                  <c:v>1.0608254515953459</c:v>
                </c:pt>
                <c:pt idx="336">
                  <c:v>0.90631895400566986</c:v>
                </c:pt>
                <c:pt idx="337">
                  <c:v>1.0563056253040084</c:v>
                </c:pt>
                <c:pt idx="338">
                  <c:v>1.1060308654309525</c:v>
                </c:pt>
                <c:pt idx="339">
                  <c:v>0.60093544385613507</c:v>
                </c:pt>
                <c:pt idx="340">
                  <c:v>1.620353159851301</c:v>
                </c:pt>
                <c:pt idx="341">
                  <c:v>2.0831261807696135</c:v>
                </c:pt>
                <c:pt idx="342">
                  <c:v>0.60059173925702103</c:v>
                </c:pt>
                <c:pt idx="343">
                  <c:v>0.92384843840182251</c:v>
                </c:pt>
                <c:pt idx="344">
                  <c:v>2.0864437145416539</c:v>
                </c:pt>
                <c:pt idx="345">
                  <c:v>0.86280458898264911</c:v>
                </c:pt>
                <c:pt idx="346">
                  <c:v>1.2353304508956147</c:v>
                </c:pt>
                <c:pt idx="347">
                  <c:v>0.8631400985863853</c:v>
                </c:pt>
                <c:pt idx="348">
                  <c:v>0.80631657585944849</c:v>
                </c:pt>
                <c:pt idx="349">
                  <c:v>1.7784552845528456</c:v>
                </c:pt>
                <c:pt idx="350">
                  <c:v>1.2421030088874612</c:v>
                </c:pt>
                <c:pt idx="351">
                  <c:v>1.929096408740673</c:v>
                </c:pt>
                <c:pt idx="352">
                  <c:v>1.0072253200345558</c:v>
                </c:pt>
                <c:pt idx="353">
                  <c:v>1.2741101938228954</c:v>
                </c:pt>
                <c:pt idx="354">
                  <c:v>1.2112960727619795</c:v>
                </c:pt>
                <c:pt idx="355">
                  <c:v>1.3743130804647827</c:v>
                </c:pt>
                <c:pt idx="356">
                  <c:v>2.3730622956653247</c:v>
                </c:pt>
                <c:pt idx="357">
                  <c:v>1.7858036116252314</c:v>
                </c:pt>
                <c:pt idx="358">
                  <c:v>1.1728180163110165</c:v>
                </c:pt>
                <c:pt idx="359">
                  <c:v>1.1268311865384715</c:v>
                </c:pt>
                <c:pt idx="360">
                  <c:v>0.95542116251995135</c:v>
                </c:pt>
                <c:pt idx="361">
                  <c:v>0.93468134988384644</c:v>
                </c:pt>
                <c:pt idx="362">
                  <c:v>1.9987222779958018</c:v>
                </c:pt>
                <c:pt idx="363">
                  <c:v>0.71209159452666848</c:v>
                </c:pt>
                <c:pt idx="364">
                  <c:v>1.1070120674044945</c:v>
                </c:pt>
                <c:pt idx="365">
                  <c:v>1.0344827586206897</c:v>
                </c:pt>
                <c:pt idx="366">
                  <c:v>1.0166248056452578</c:v>
                </c:pt>
                <c:pt idx="367">
                  <c:v>0.63249264313787457</c:v>
                </c:pt>
                <c:pt idx="368">
                  <c:v>0.77916213386974287</c:v>
                </c:pt>
                <c:pt idx="369">
                  <c:v>0.89213761924984214</c:v>
                </c:pt>
                <c:pt idx="370">
                  <c:v>0.6562511652186882</c:v>
                </c:pt>
                <c:pt idx="371">
                  <c:v>0.56808326105810925</c:v>
                </c:pt>
                <c:pt idx="372">
                  <c:v>0.94866734824888854</c:v>
                </c:pt>
                <c:pt idx="373">
                  <c:v>1.7935346833570005</c:v>
                </c:pt>
                <c:pt idx="374">
                  <c:v>1.2671072487901338</c:v>
                </c:pt>
                <c:pt idx="375">
                  <c:v>1.1541988026535785</c:v>
                </c:pt>
                <c:pt idx="376">
                  <c:v>1.1883767404337304</c:v>
                </c:pt>
                <c:pt idx="377">
                  <c:v>0.84163393645802664</c:v>
                </c:pt>
                <c:pt idx="378">
                  <c:v>1.2064357551493554</c:v>
                </c:pt>
                <c:pt idx="379">
                  <c:v>1.3748407063535408</c:v>
                </c:pt>
                <c:pt idx="380">
                  <c:v>1.2296554449753889</c:v>
                </c:pt>
                <c:pt idx="381">
                  <c:v>1.4558337550983953</c:v>
                </c:pt>
                <c:pt idx="382">
                  <c:v>1.5626692666016682</c:v>
                </c:pt>
                <c:pt idx="383">
                  <c:v>0.98833937263652616</c:v>
                </c:pt>
                <c:pt idx="384">
                  <c:v>0.97451644434790341</c:v>
                </c:pt>
                <c:pt idx="385">
                  <c:v>0.9228182409310941</c:v>
                </c:pt>
                <c:pt idx="386">
                  <c:v>0.9346667912889054</c:v>
                </c:pt>
                <c:pt idx="387">
                  <c:v>2.2322053604582504</c:v>
                </c:pt>
                <c:pt idx="388">
                  <c:v>1.6568292430361398</c:v>
                </c:pt>
                <c:pt idx="389">
                  <c:v>1.0590484000313543</c:v>
                </c:pt>
                <c:pt idx="390">
                  <c:v>1.3998797182649954</c:v>
                </c:pt>
                <c:pt idx="391">
                  <c:v>1.2713782696177061</c:v>
                </c:pt>
                <c:pt idx="392">
                  <c:v>1.93826754695822</c:v>
                </c:pt>
                <c:pt idx="393">
                  <c:v>2.1725778001763891</c:v>
                </c:pt>
                <c:pt idx="394">
                  <c:v>3.3082546288885331</c:v>
                </c:pt>
                <c:pt idx="395">
                  <c:v>2.183956005127222</c:v>
                </c:pt>
                <c:pt idx="396">
                  <c:v>1.6365688487584651</c:v>
                </c:pt>
                <c:pt idx="397">
                  <c:v>2.5129000507054018</c:v>
                </c:pt>
                <c:pt idx="398">
                  <c:v>3.084399844871049</c:v>
                </c:pt>
                <c:pt idx="399">
                  <c:v>1.9571027855924186</c:v>
                </c:pt>
                <c:pt idx="400">
                  <c:v>1.8123434712410851</c:v>
                </c:pt>
                <c:pt idx="401">
                  <c:v>2.2055655343513463</c:v>
                </c:pt>
                <c:pt idx="402">
                  <c:v>0.8891254994829243</c:v>
                </c:pt>
                <c:pt idx="403">
                  <c:v>2.7578016140948072</c:v>
                </c:pt>
                <c:pt idx="404">
                  <c:v>2.4848335898795741</c:v>
                </c:pt>
                <c:pt idx="405">
                  <c:v>1.7155861936444647</c:v>
                </c:pt>
                <c:pt idx="406">
                  <c:v>3.8594865660405362</c:v>
                </c:pt>
                <c:pt idx="407">
                  <c:v>2.7536169848471879</c:v>
                </c:pt>
                <c:pt idx="408">
                  <c:v>2.5915899166065817</c:v>
                </c:pt>
                <c:pt idx="409">
                  <c:v>2.6517309031073983</c:v>
                </c:pt>
                <c:pt idx="410">
                  <c:v>3.6172094056901307</c:v>
                </c:pt>
                <c:pt idx="411">
                  <c:v>2.1327632059237627</c:v>
                </c:pt>
                <c:pt idx="412">
                  <c:v>2.9092800832366241</c:v>
                </c:pt>
                <c:pt idx="413">
                  <c:v>2.440295028927093</c:v>
                </c:pt>
                <c:pt idx="414">
                  <c:v>2.996456286726775</c:v>
                </c:pt>
                <c:pt idx="415">
                  <c:v>1.1824425201552702</c:v>
                </c:pt>
                <c:pt idx="416">
                  <c:v>2.1975289926476163</c:v>
                </c:pt>
                <c:pt idx="417">
                  <c:v>2.4173361123621397</c:v>
                </c:pt>
                <c:pt idx="418">
                  <c:v>2.4590608393883526</c:v>
                </c:pt>
                <c:pt idx="419">
                  <c:v>1.9275617533672837</c:v>
                </c:pt>
                <c:pt idx="420">
                  <c:v>3.0523734959617603</c:v>
                </c:pt>
                <c:pt idx="421">
                  <c:v>2.054266883505949</c:v>
                </c:pt>
                <c:pt idx="422">
                  <c:v>2.5028330629092119</c:v>
                </c:pt>
                <c:pt idx="423">
                  <c:v>2.8593942835290775</c:v>
                </c:pt>
                <c:pt idx="424">
                  <c:v>1.467509502225655</c:v>
                </c:pt>
                <c:pt idx="425">
                  <c:v>2.7725289647799833</c:v>
                </c:pt>
                <c:pt idx="426">
                  <c:v>5.2384317964495075</c:v>
                </c:pt>
                <c:pt idx="427">
                  <c:v>2.5908005144852084</c:v>
                </c:pt>
                <c:pt idx="428">
                  <c:v>1.6740727305704182</c:v>
                </c:pt>
                <c:pt idx="429">
                  <c:v>1.1660718269016284</c:v>
                </c:pt>
                <c:pt idx="430">
                  <c:v>3.0343322087715818</c:v>
                </c:pt>
                <c:pt idx="431">
                  <c:v>1.3562969105483618</c:v>
                </c:pt>
                <c:pt idx="432">
                  <c:v>2.2560968936758252</c:v>
                </c:pt>
                <c:pt idx="433">
                  <c:v>1.6825852782764812</c:v>
                </c:pt>
                <c:pt idx="434">
                  <c:v>4.0420473032161182</c:v>
                </c:pt>
                <c:pt idx="435">
                  <c:v>3.4931667863246774</c:v>
                </c:pt>
                <c:pt idx="436">
                  <c:v>3.3608937962793375</c:v>
                </c:pt>
                <c:pt idx="437">
                  <c:v>2.0496877321374529</c:v>
                </c:pt>
                <c:pt idx="438">
                  <c:v>2.3299976361200851</c:v>
                </c:pt>
                <c:pt idx="439">
                  <c:v>2.2204919406729715</c:v>
                </c:pt>
                <c:pt idx="440">
                  <c:v>2.4671321486117272</c:v>
                </c:pt>
                <c:pt idx="441">
                  <c:v>3.6872398645460929</c:v>
                </c:pt>
                <c:pt idx="442">
                  <c:v>3.6089881353561299</c:v>
                </c:pt>
                <c:pt idx="443">
                  <c:v>2.4048529391896456</c:v>
                </c:pt>
                <c:pt idx="444">
                  <c:v>2.4098854434129962</c:v>
                </c:pt>
                <c:pt idx="445">
                  <c:v>2.5359530078995345</c:v>
                </c:pt>
                <c:pt idx="446">
                  <c:v>2.1361697239323068</c:v>
                </c:pt>
                <c:pt idx="447">
                  <c:v>2.103241764046643</c:v>
                </c:pt>
                <c:pt idx="448">
                  <c:v>1.2941933194339705</c:v>
                </c:pt>
                <c:pt idx="449">
                  <c:v>1.199177013751372</c:v>
                </c:pt>
                <c:pt idx="450">
                  <c:v>1.8100484464643363</c:v>
                </c:pt>
                <c:pt idx="451">
                  <c:v>2.5807252085982815</c:v>
                </c:pt>
                <c:pt idx="452">
                  <c:v>1.5213718464589743</c:v>
                </c:pt>
                <c:pt idx="453">
                  <c:v>3.2549678912989557</c:v>
                </c:pt>
                <c:pt idx="454">
                  <c:v>3.0684894553792499</c:v>
                </c:pt>
                <c:pt idx="455">
                  <c:v>3.029952696128019</c:v>
                </c:pt>
                <c:pt idx="456">
                  <c:v>2.3591052953535998</c:v>
                </c:pt>
                <c:pt idx="457">
                  <c:v>2.9067504448398576</c:v>
                </c:pt>
                <c:pt idx="458">
                  <c:v>1.2228721121925883</c:v>
                </c:pt>
                <c:pt idx="459">
                  <c:v>2.8787561165847975</c:v>
                </c:pt>
                <c:pt idx="460">
                  <c:v>2.8680608360941093</c:v>
                </c:pt>
                <c:pt idx="461">
                  <c:v>2.1680379157014671</c:v>
                </c:pt>
                <c:pt idx="462">
                  <c:v>2.9877656149388283</c:v>
                </c:pt>
                <c:pt idx="463">
                  <c:v>2.2932994811789378</c:v>
                </c:pt>
                <c:pt idx="464">
                  <c:v>0.56467266631374624</c:v>
                </c:pt>
                <c:pt idx="465">
                  <c:v>0.87640977000548725</c:v>
                </c:pt>
                <c:pt idx="466">
                  <c:v>1.0526773485227299</c:v>
                </c:pt>
                <c:pt idx="467">
                  <c:v>0.66322511439250453</c:v>
                </c:pt>
                <c:pt idx="468">
                  <c:v>0.96005875346976444</c:v>
                </c:pt>
                <c:pt idx="469">
                  <c:v>0.76325518617411459</c:v>
                </c:pt>
                <c:pt idx="470">
                  <c:v>1.7554995883359998</c:v>
                </c:pt>
                <c:pt idx="471">
                  <c:v>1.2745205180044807</c:v>
                </c:pt>
                <c:pt idx="472">
                  <c:v>1.0706358532445488</c:v>
                </c:pt>
                <c:pt idx="473">
                  <c:v>6.7343777741044802E-2</c:v>
                </c:pt>
                <c:pt idx="474">
                  <c:v>0.7882709234118932</c:v>
                </c:pt>
                <c:pt idx="475">
                  <c:v>0.7882709234118932</c:v>
                </c:pt>
                <c:pt idx="476">
                  <c:v>2.1898370086289551</c:v>
                </c:pt>
                <c:pt idx="477">
                  <c:v>1.0770498262707311</c:v>
                </c:pt>
                <c:pt idx="478">
                  <c:v>2.3181604880337869</c:v>
                </c:pt>
                <c:pt idx="479">
                  <c:v>2.3869498355103071</c:v>
                </c:pt>
                <c:pt idx="480">
                  <c:v>0.86205585878704027</c:v>
                </c:pt>
                <c:pt idx="481">
                  <c:v>0.85136885524214334</c:v>
                </c:pt>
                <c:pt idx="482">
                  <c:v>1.082261097067001</c:v>
                </c:pt>
                <c:pt idx="483">
                  <c:v>1.2686637369135454</c:v>
                </c:pt>
                <c:pt idx="484">
                  <c:v>0.95970445921256053</c:v>
                </c:pt>
                <c:pt idx="485">
                  <c:v>1.1367317489766469</c:v>
                </c:pt>
                <c:pt idx="486">
                  <c:v>1.2296177492649025</c:v>
                </c:pt>
                <c:pt idx="487">
                  <c:v>2.2933556205599666</c:v>
                </c:pt>
                <c:pt idx="488">
                  <c:v>1.1626109688648751</c:v>
                </c:pt>
                <c:pt idx="489">
                  <c:v>1.1205920583672271</c:v>
                </c:pt>
                <c:pt idx="490">
                  <c:v>1.2801746276322548</c:v>
                </c:pt>
                <c:pt idx="491">
                  <c:v>3.1169602216505048</c:v>
                </c:pt>
                <c:pt idx="492">
                  <c:v>1.3364369707428665</c:v>
                </c:pt>
                <c:pt idx="493">
                  <c:v>1.846082396423941</c:v>
                </c:pt>
                <c:pt idx="494">
                  <c:v>0.98889581326837006</c:v>
                </c:pt>
                <c:pt idx="495">
                  <c:v>1.4705882352941178</c:v>
                </c:pt>
                <c:pt idx="496">
                  <c:v>0.84050064490645182</c:v>
                </c:pt>
                <c:pt idx="497">
                  <c:v>0.87429149962186203</c:v>
                </c:pt>
                <c:pt idx="498">
                  <c:v>1.2635453501433258</c:v>
                </c:pt>
                <c:pt idx="499">
                  <c:v>1.1322095961944201</c:v>
                </c:pt>
                <c:pt idx="500">
                  <c:v>1.2629903567081735</c:v>
                </c:pt>
                <c:pt idx="501">
                  <c:v>1.3030343588076709</c:v>
                </c:pt>
                <c:pt idx="502">
                  <c:v>0.44633799959423814</c:v>
                </c:pt>
                <c:pt idx="503">
                  <c:v>0.64401205809810902</c:v>
                </c:pt>
                <c:pt idx="504">
                  <c:v>1.2504975454424836</c:v>
                </c:pt>
                <c:pt idx="505">
                  <c:v>1.2875060120611195</c:v>
                </c:pt>
                <c:pt idx="506">
                  <c:v>1.7570717310052821</c:v>
                </c:pt>
                <c:pt idx="507">
                  <c:v>1.7791494921056097</c:v>
                </c:pt>
                <c:pt idx="508">
                  <c:v>1.1941515698724297</c:v>
                </c:pt>
                <c:pt idx="509">
                  <c:v>1.5400491290253833</c:v>
                </c:pt>
                <c:pt idx="510">
                  <c:v>1.5287582392273131</c:v>
                </c:pt>
                <c:pt idx="511">
                  <c:v>0.6722498517309683</c:v>
                </c:pt>
                <c:pt idx="512">
                  <c:v>1.5361037575413705</c:v>
                </c:pt>
                <c:pt idx="513">
                  <c:v>1.2121764374461772</c:v>
                </c:pt>
                <c:pt idx="514">
                  <c:v>1.3922907323922553</c:v>
                </c:pt>
                <c:pt idx="515">
                  <c:v>1.2327658275720219</c:v>
                </c:pt>
                <c:pt idx="516">
                  <c:v>0.92962906696155712</c:v>
                </c:pt>
                <c:pt idx="517">
                  <c:v>1.4279932000323807</c:v>
                </c:pt>
                <c:pt idx="518">
                  <c:v>1.4001298242442668</c:v>
                </c:pt>
                <c:pt idx="519">
                  <c:v>1.6014267718134121</c:v>
                </c:pt>
                <c:pt idx="520">
                  <c:v>0.96137938443358217</c:v>
                </c:pt>
                <c:pt idx="521">
                  <c:v>1.0604767914936224</c:v>
                </c:pt>
                <c:pt idx="522">
                  <c:v>1.1162510056315367</c:v>
                </c:pt>
                <c:pt idx="523">
                  <c:v>1.3492988937120909</c:v>
                </c:pt>
                <c:pt idx="524">
                  <c:v>0.588923774314006</c:v>
                </c:pt>
                <c:pt idx="525">
                  <c:v>1.3943582737282005</c:v>
                </c:pt>
                <c:pt idx="526">
                  <c:v>0.8665417108086817</c:v>
                </c:pt>
                <c:pt idx="527">
                  <c:v>0.88785179704618533</c:v>
                </c:pt>
                <c:pt idx="528">
                  <c:v>1.0655408122235626</c:v>
                </c:pt>
                <c:pt idx="529">
                  <c:v>1.7820625182588372</c:v>
                </c:pt>
                <c:pt idx="530">
                  <c:v>1.2476225098919396</c:v>
                </c:pt>
                <c:pt idx="531">
                  <c:v>1.1844845741004457</c:v>
                </c:pt>
                <c:pt idx="532">
                  <c:v>1.8016597163916708</c:v>
                </c:pt>
                <c:pt idx="533">
                  <c:v>1.7831050334216227</c:v>
                </c:pt>
                <c:pt idx="534">
                  <c:v>1.6051797396641263</c:v>
                </c:pt>
                <c:pt idx="535">
                  <c:v>1.5984352869764618</c:v>
                </c:pt>
                <c:pt idx="536">
                  <c:v>0.84060069892642386</c:v>
                </c:pt>
                <c:pt idx="537">
                  <c:v>1.4783100411988044</c:v>
                </c:pt>
                <c:pt idx="538">
                  <c:v>1.9313631766352162</c:v>
                </c:pt>
                <c:pt idx="539">
                  <c:v>1.6103932849193625</c:v>
                </c:pt>
                <c:pt idx="540">
                  <c:v>1.2201696140950629</c:v>
                </c:pt>
                <c:pt idx="541">
                  <c:v>1.8248569268977433</c:v>
                </c:pt>
                <c:pt idx="542">
                  <c:v>1.5741027227722773</c:v>
                </c:pt>
                <c:pt idx="543">
                  <c:v>1.5687793540889943</c:v>
                </c:pt>
                <c:pt idx="544">
                  <c:v>0.93362127260432348</c:v>
                </c:pt>
                <c:pt idx="545">
                  <c:v>1.1228218844340871</c:v>
                </c:pt>
                <c:pt idx="546">
                  <c:v>1.1109576146217186</c:v>
                </c:pt>
                <c:pt idx="547">
                  <c:v>1.010722266642065</c:v>
                </c:pt>
                <c:pt idx="548">
                  <c:v>0.99115358442557466</c:v>
                </c:pt>
                <c:pt idx="549">
                  <c:v>0.99005072181037845</c:v>
                </c:pt>
                <c:pt idx="550">
                  <c:v>1.0494144052721432</c:v>
                </c:pt>
                <c:pt idx="551">
                  <c:v>1.0396846650035469</c:v>
                </c:pt>
                <c:pt idx="552">
                  <c:v>0.92488484276957672</c:v>
                </c:pt>
                <c:pt idx="553">
                  <c:v>1.5131918472408938</c:v>
                </c:pt>
                <c:pt idx="554">
                  <c:v>1.6372347993471985</c:v>
                </c:pt>
                <c:pt idx="555">
                  <c:v>1.073572950388755</c:v>
                </c:pt>
                <c:pt idx="556">
                  <c:v>1.6143755053073572</c:v>
                </c:pt>
                <c:pt idx="557">
                  <c:v>1.3793086609059144</c:v>
                </c:pt>
                <c:pt idx="558">
                  <c:v>1.3090711569799023</c:v>
                </c:pt>
                <c:pt idx="559">
                  <c:v>0.65045938694202787</c:v>
                </c:pt>
                <c:pt idx="560">
                  <c:v>1.8111055450657008</c:v>
                </c:pt>
                <c:pt idx="561">
                  <c:v>1.0854743792163055</c:v>
                </c:pt>
                <c:pt idx="562">
                  <c:v>1.5674513354459032</c:v>
                </c:pt>
                <c:pt idx="563">
                  <c:v>1.606425702811245</c:v>
                </c:pt>
                <c:pt idx="564">
                  <c:v>1.2446261245520078</c:v>
                </c:pt>
                <c:pt idx="565">
                  <c:v>1.2113060650635112</c:v>
                </c:pt>
                <c:pt idx="566">
                  <c:v>0.59653696828860481</c:v>
                </c:pt>
                <c:pt idx="567">
                  <c:v>0.8460767109551266</c:v>
                </c:pt>
                <c:pt idx="568">
                  <c:v>1.1310719773076467</c:v>
                </c:pt>
                <c:pt idx="569">
                  <c:v>1.436166980433353</c:v>
                </c:pt>
                <c:pt idx="570">
                  <c:v>1.5951871237806481</c:v>
                </c:pt>
                <c:pt idx="571">
                  <c:v>2.5584608299646932</c:v>
                </c:pt>
                <c:pt idx="572">
                  <c:v>1.398337112622827</c:v>
                </c:pt>
                <c:pt idx="573">
                  <c:v>0.83346551500382127</c:v>
                </c:pt>
                <c:pt idx="574">
                  <c:v>0.8156114868610711</c:v>
                </c:pt>
                <c:pt idx="575">
                  <c:v>0.72955221326030673</c:v>
                </c:pt>
                <c:pt idx="576">
                  <c:v>0.86743965952703062</c:v>
                </c:pt>
                <c:pt idx="577">
                  <c:v>1.5964782662233714</c:v>
                </c:pt>
                <c:pt idx="578">
                  <c:v>1.2799788300130588</c:v>
                </c:pt>
                <c:pt idx="579">
                  <c:v>0.67573793654206471</c:v>
                </c:pt>
                <c:pt idx="580">
                  <c:v>1.1986987910845384</c:v>
                </c:pt>
                <c:pt idx="581">
                  <c:v>1.0662958977401868</c:v>
                </c:pt>
                <c:pt idx="582">
                  <c:v>0.71904479187281478</c:v>
                </c:pt>
                <c:pt idx="583">
                  <c:v>0.76534537548084969</c:v>
                </c:pt>
                <c:pt idx="584">
                  <c:v>0.71811424679439728</c:v>
                </c:pt>
                <c:pt idx="585">
                  <c:v>0.81800728972482684</c:v>
                </c:pt>
                <c:pt idx="586">
                  <c:v>1.0543142197122686</c:v>
                </c:pt>
                <c:pt idx="587">
                  <c:v>2.5970076230900951</c:v>
                </c:pt>
                <c:pt idx="588">
                  <c:v>1.6578249336870026</c:v>
                </c:pt>
                <c:pt idx="589">
                  <c:v>2.3814927772655272</c:v>
                </c:pt>
                <c:pt idx="590">
                  <c:v>0.94390507011866243</c:v>
                </c:pt>
                <c:pt idx="591">
                  <c:v>1.0207107903712125</c:v>
                </c:pt>
                <c:pt idx="592">
                  <c:v>0.71076769828862363</c:v>
                </c:pt>
                <c:pt idx="593">
                  <c:v>1.0588901530876877</c:v>
                </c:pt>
                <c:pt idx="594">
                  <c:v>0.86623453152622276</c:v>
                </c:pt>
                <c:pt idx="595">
                  <c:v>1.7617794409519729</c:v>
                </c:pt>
                <c:pt idx="596">
                  <c:v>1.7684462995844528</c:v>
                </c:pt>
                <c:pt idx="597">
                  <c:v>0.88854054945961558</c:v>
                </c:pt>
                <c:pt idx="598">
                  <c:v>1.2110168792507443</c:v>
                </c:pt>
                <c:pt idx="599">
                  <c:v>1.124120920935606</c:v>
                </c:pt>
                <c:pt idx="600">
                  <c:v>1.5313342929372347</c:v>
                </c:pt>
                <c:pt idx="601">
                  <c:v>1.7408731874091248</c:v>
                </c:pt>
                <c:pt idx="602">
                  <c:v>1.5229532049103915</c:v>
                </c:pt>
                <c:pt idx="603">
                  <c:v>0.78601288974046335</c:v>
                </c:pt>
                <c:pt idx="604">
                  <c:v>0.86968399963573439</c:v>
                </c:pt>
                <c:pt idx="605">
                  <c:v>0.96564968475976509</c:v>
                </c:pt>
                <c:pt idx="606">
                  <c:v>0.68625853296394879</c:v>
                </c:pt>
                <c:pt idx="607">
                  <c:v>1.2691690728264358</c:v>
                </c:pt>
                <c:pt idx="608">
                  <c:v>1.482076860671254</c:v>
                </c:pt>
                <c:pt idx="609">
                  <c:v>1.239287276272256</c:v>
                </c:pt>
                <c:pt idx="610">
                  <c:v>0.98949404790407702</c:v>
                </c:pt>
                <c:pt idx="611">
                  <c:v>0.98770634411382574</c:v>
                </c:pt>
                <c:pt idx="612">
                  <c:v>1.0588510219033422</c:v>
                </c:pt>
                <c:pt idx="613">
                  <c:v>1.5744940683879971</c:v>
                </c:pt>
                <c:pt idx="614">
                  <c:v>1.7613142113731015</c:v>
                </c:pt>
                <c:pt idx="615">
                  <c:v>0.87529286945758367</c:v>
                </c:pt>
                <c:pt idx="616">
                  <c:v>1.1747938229921957</c:v>
                </c:pt>
                <c:pt idx="617">
                  <c:v>2.5408329034757462</c:v>
                </c:pt>
                <c:pt idx="618">
                  <c:v>2.5260643523562258</c:v>
                </c:pt>
                <c:pt idx="619">
                  <c:v>0.96647890779437295</c:v>
                </c:pt>
                <c:pt idx="620">
                  <c:v>1.2404528170318476</c:v>
                </c:pt>
                <c:pt idx="621">
                  <c:v>0.95862271348919104</c:v>
                </c:pt>
                <c:pt idx="622">
                  <c:v>0.99010717683352667</c:v>
                </c:pt>
                <c:pt idx="623">
                  <c:v>0.96351661363131802</c:v>
                </c:pt>
                <c:pt idx="624">
                  <c:v>0.88057213529063827</c:v>
                </c:pt>
                <c:pt idx="625">
                  <c:v>0.89714539995601228</c:v>
                </c:pt>
                <c:pt idx="626">
                  <c:v>0.97034204815542002</c:v>
                </c:pt>
                <c:pt idx="627">
                  <c:v>0.92843460403472144</c:v>
                </c:pt>
                <c:pt idx="628">
                  <c:v>0.95839503758137967</c:v>
                </c:pt>
                <c:pt idx="629">
                  <c:v>1.0447642783083519</c:v>
                </c:pt>
                <c:pt idx="630">
                  <c:v>1.8034965034965036</c:v>
                </c:pt>
                <c:pt idx="631">
                  <c:v>0.78544598690467238</c:v>
                </c:pt>
                <c:pt idx="632">
                  <c:v>0.54832961754654774</c:v>
                </c:pt>
                <c:pt idx="633">
                  <c:v>1.0730324670544062</c:v>
                </c:pt>
                <c:pt idx="634">
                  <c:v>1.697421339011119</c:v>
                </c:pt>
                <c:pt idx="635">
                  <c:v>1.2332880182303636</c:v>
                </c:pt>
                <c:pt idx="636">
                  <c:v>1.2342660420354632</c:v>
                </c:pt>
                <c:pt idx="637">
                  <c:v>1.1439603044178885</c:v>
                </c:pt>
                <c:pt idx="638">
                  <c:v>1.3197992043527886</c:v>
                </c:pt>
                <c:pt idx="639">
                  <c:v>1.0773480662983426</c:v>
                </c:pt>
                <c:pt idx="640">
                  <c:v>1.1109263765662549</c:v>
                </c:pt>
                <c:pt idx="641">
                  <c:v>1.3692098925414735</c:v>
                </c:pt>
                <c:pt idx="642">
                  <c:v>0.83568482743650963</c:v>
                </c:pt>
                <c:pt idx="643">
                  <c:v>1.2765759910871786</c:v>
                </c:pt>
                <c:pt idx="644">
                  <c:v>1.2847569731517341</c:v>
                </c:pt>
                <c:pt idx="645">
                  <c:v>1.2684391453809669</c:v>
                </c:pt>
                <c:pt idx="646">
                  <c:v>1.660741073221436</c:v>
                </c:pt>
                <c:pt idx="647">
                  <c:v>1.1795389766721089</c:v>
                </c:pt>
                <c:pt idx="648">
                  <c:v>1.0733236854799806</c:v>
                </c:pt>
                <c:pt idx="649">
                  <c:v>1.5201831645386852</c:v>
                </c:pt>
                <c:pt idx="650">
                  <c:v>0.96089572192513362</c:v>
                </c:pt>
                <c:pt idx="651">
                  <c:v>1.2612797374897455</c:v>
                </c:pt>
                <c:pt idx="652">
                  <c:v>1.5101585234596115</c:v>
                </c:pt>
                <c:pt idx="653">
                  <c:v>2.6966008019362064</c:v>
                </c:pt>
                <c:pt idx="654">
                  <c:v>0.81603426698834969</c:v>
                </c:pt>
                <c:pt idx="655">
                  <c:v>1.3641209536731924</c:v>
                </c:pt>
                <c:pt idx="656">
                  <c:v>0.97163706734936606</c:v>
                </c:pt>
                <c:pt idx="657">
                  <c:v>0.96163209660142179</c:v>
                </c:pt>
                <c:pt idx="658">
                  <c:v>1.0512035350207372</c:v>
                </c:pt>
                <c:pt idx="659">
                  <c:v>1.8908865468071916</c:v>
                </c:pt>
                <c:pt idx="660">
                  <c:v>1.1582315807867893</c:v>
                </c:pt>
                <c:pt idx="661">
                  <c:v>2.2621788546577495</c:v>
                </c:pt>
                <c:pt idx="662">
                  <c:v>0.9684696144778574</c:v>
                </c:pt>
                <c:pt idx="663">
                  <c:v>1.3538624900451288</c:v>
                </c:pt>
                <c:pt idx="664">
                  <c:v>1.9822366344305105</c:v>
                </c:pt>
                <c:pt idx="665">
                  <c:v>1.1205920583672271</c:v>
                </c:pt>
                <c:pt idx="666">
                  <c:v>1.1556043152313038</c:v>
                </c:pt>
                <c:pt idx="667">
                  <c:v>2.3763913408205934</c:v>
                </c:pt>
                <c:pt idx="668">
                  <c:v>0.63070732084816594</c:v>
                </c:pt>
                <c:pt idx="669">
                  <c:v>0.78685594383856183</c:v>
                </c:pt>
                <c:pt idx="670">
                  <c:v>2.3852489822383012</c:v>
                </c:pt>
                <c:pt idx="671">
                  <c:v>2.3775028044032718</c:v>
                </c:pt>
                <c:pt idx="672">
                  <c:v>2.3153791530654191</c:v>
                </c:pt>
                <c:pt idx="673">
                  <c:v>2.2980638096267891</c:v>
                </c:pt>
                <c:pt idx="674">
                  <c:v>2.2967830160865206</c:v>
                </c:pt>
                <c:pt idx="675">
                  <c:v>2.2070043150426986</c:v>
                </c:pt>
                <c:pt idx="676">
                  <c:v>1.9189613665190057</c:v>
                </c:pt>
                <c:pt idx="677">
                  <c:v>2.8026954283805816</c:v>
                </c:pt>
                <c:pt idx="678">
                  <c:v>1.0783771641842623</c:v>
                </c:pt>
                <c:pt idx="679">
                  <c:v>1.2475943355578747</c:v>
                </c:pt>
                <c:pt idx="680">
                  <c:v>1.2339502685726869</c:v>
                </c:pt>
                <c:pt idx="681">
                  <c:v>3.0813580015979558</c:v>
                </c:pt>
                <c:pt idx="682">
                  <c:v>2.439406900484745</c:v>
                </c:pt>
                <c:pt idx="683">
                  <c:v>1.905054682987722</c:v>
                </c:pt>
                <c:pt idx="684">
                  <c:v>1.7484801286238256</c:v>
                </c:pt>
                <c:pt idx="685">
                  <c:v>2.8406446772340042</c:v>
                </c:pt>
                <c:pt idx="686">
                  <c:v>2.8055046394347203</c:v>
                </c:pt>
                <c:pt idx="687">
                  <c:v>2.8055046394347203</c:v>
                </c:pt>
                <c:pt idx="688">
                  <c:v>2.5035573902140071</c:v>
                </c:pt>
                <c:pt idx="689">
                  <c:v>3.2220248667850799</c:v>
                </c:pt>
                <c:pt idx="690">
                  <c:v>1.9360004927777263</c:v>
                </c:pt>
                <c:pt idx="691">
                  <c:v>2.0764878424081168</c:v>
                </c:pt>
                <c:pt idx="692">
                  <c:v>3.9105355426115476</c:v>
                </c:pt>
                <c:pt idx="693">
                  <c:v>3.1100146480610595</c:v>
                </c:pt>
                <c:pt idx="694">
                  <c:v>2.252244404451003</c:v>
                </c:pt>
                <c:pt idx="695">
                  <c:v>1.8759572748871369</c:v>
                </c:pt>
                <c:pt idx="696">
                  <c:v>3.7424401174310402</c:v>
                </c:pt>
                <c:pt idx="697">
                  <c:v>2.7922218274780066</c:v>
                </c:pt>
                <c:pt idx="698">
                  <c:v>2.3116917744300758</c:v>
                </c:pt>
                <c:pt idx="699">
                  <c:v>2.9110544084798877</c:v>
                </c:pt>
                <c:pt idx="700">
                  <c:v>2.8948878715945865</c:v>
                </c:pt>
                <c:pt idx="701">
                  <c:v>2.1489959609035125</c:v>
                </c:pt>
                <c:pt idx="702">
                  <c:v>1.5712139185448795</c:v>
                </c:pt>
                <c:pt idx="703">
                  <c:v>1.5648873072360616</c:v>
                </c:pt>
                <c:pt idx="704">
                  <c:v>1.5626729932779755</c:v>
                </c:pt>
                <c:pt idx="705">
                  <c:v>2.3203284830104418</c:v>
                </c:pt>
                <c:pt idx="706">
                  <c:v>2.8503070915889013</c:v>
                </c:pt>
                <c:pt idx="707">
                  <c:v>2.038885641229311</c:v>
                </c:pt>
                <c:pt idx="708">
                  <c:v>2.5798233291268837</c:v>
                </c:pt>
                <c:pt idx="709">
                  <c:v>2.3088824586568317</c:v>
                </c:pt>
                <c:pt idx="710">
                  <c:v>3.8633441921972844</c:v>
                </c:pt>
                <c:pt idx="711">
                  <c:v>2.1122624491336999</c:v>
                </c:pt>
                <c:pt idx="712">
                  <c:v>2.3169857443382811</c:v>
                </c:pt>
                <c:pt idx="713">
                  <c:v>2.9029093080795154</c:v>
                </c:pt>
                <c:pt idx="714">
                  <c:v>1.8834264051364484</c:v>
                </c:pt>
                <c:pt idx="715">
                  <c:v>1.2933342486441957</c:v>
                </c:pt>
                <c:pt idx="716">
                  <c:v>2.5031689362840299</c:v>
                </c:pt>
                <c:pt idx="717">
                  <c:v>1.8816222141030325</c:v>
                </c:pt>
                <c:pt idx="718">
                  <c:v>1.1553484869876229</c:v>
                </c:pt>
                <c:pt idx="719">
                  <c:v>2.3783718386256054</c:v>
                </c:pt>
                <c:pt idx="720">
                  <c:v>1.3419518901635084</c:v>
                </c:pt>
                <c:pt idx="721">
                  <c:v>2.1034896742365392</c:v>
                </c:pt>
                <c:pt idx="722">
                  <c:v>2.5930935912814883</c:v>
                </c:pt>
                <c:pt idx="723">
                  <c:v>3.4517857677454122</c:v>
                </c:pt>
                <c:pt idx="724">
                  <c:v>2.716678040842039</c:v>
                </c:pt>
                <c:pt idx="725">
                  <c:v>2.4036140423477481</c:v>
                </c:pt>
                <c:pt idx="726">
                  <c:v>4.3637574950033313</c:v>
                </c:pt>
                <c:pt idx="727">
                  <c:v>2.789806795469687</c:v>
                </c:pt>
                <c:pt idx="728">
                  <c:v>2.4351508734780305</c:v>
                </c:pt>
                <c:pt idx="729">
                  <c:v>2.1968551025433567</c:v>
                </c:pt>
                <c:pt idx="730">
                  <c:v>3.0642504118616145</c:v>
                </c:pt>
                <c:pt idx="731">
                  <c:v>2.9626668945834567</c:v>
                </c:pt>
                <c:pt idx="732">
                  <c:v>2.9411321096212726</c:v>
                </c:pt>
                <c:pt idx="733">
                  <c:v>1.4237683129619965</c:v>
                </c:pt>
                <c:pt idx="734">
                  <c:v>3.0311322132153733</c:v>
                </c:pt>
                <c:pt idx="735">
                  <c:v>2.2776882286938047</c:v>
                </c:pt>
                <c:pt idx="736">
                  <c:v>2.6454234921584763</c:v>
                </c:pt>
                <c:pt idx="737">
                  <c:v>2.4303373140582445</c:v>
                </c:pt>
                <c:pt idx="738">
                  <c:v>2.6591315572942587</c:v>
                </c:pt>
                <c:pt idx="739">
                  <c:v>2.1989842885365274</c:v>
                </c:pt>
                <c:pt idx="740">
                  <c:v>2.3902530289200206</c:v>
                </c:pt>
                <c:pt idx="741">
                  <c:v>2.3274793226297534</c:v>
                </c:pt>
                <c:pt idx="742">
                  <c:v>2.266271167820205</c:v>
                </c:pt>
                <c:pt idx="743">
                  <c:v>2.0783128130978983</c:v>
                </c:pt>
                <c:pt idx="744">
                  <c:v>2.7280385760330561</c:v>
                </c:pt>
                <c:pt idx="745">
                  <c:v>2.3812693935119889</c:v>
                </c:pt>
                <c:pt idx="746">
                  <c:v>2.145747197594464</c:v>
                </c:pt>
                <c:pt idx="747">
                  <c:v>1.6779222076959588</c:v>
                </c:pt>
                <c:pt idx="748">
                  <c:v>2.821270959890918</c:v>
                </c:pt>
                <c:pt idx="749">
                  <c:v>2.270380131695267</c:v>
                </c:pt>
                <c:pt idx="750">
                  <c:v>2.006482578071433</c:v>
                </c:pt>
                <c:pt idx="751">
                  <c:v>2.4155830494485491</c:v>
                </c:pt>
                <c:pt idx="752">
                  <c:v>2.3939376775122794</c:v>
                </c:pt>
                <c:pt idx="753">
                  <c:v>2.6096612992781787</c:v>
                </c:pt>
                <c:pt idx="754">
                  <c:v>1.8134164482538784</c:v>
                </c:pt>
                <c:pt idx="755">
                  <c:v>2.2837094476684272</c:v>
                </c:pt>
                <c:pt idx="756">
                  <c:v>2.9572340448434353</c:v>
                </c:pt>
                <c:pt idx="757">
                  <c:v>2.3465865205260639</c:v>
                </c:pt>
                <c:pt idx="758">
                  <c:v>2.3070866461303692</c:v>
                </c:pt>
                <c:pt idx="759">
                  <c:v>2.484898480534341</c:v>
                </c:pt>
                <c:pt idx="760">
                  <c:v>2.3513132334548552</c:v>
                </c:pt>
                <c:pt idx="761">
                  <c:v>1.8621649843369299</c:v>
                </c:pt>
                <c:pt idx="762">
                  <c:v>2.1251550463506983</c:v>
                </c:pt>
                <c:pt idx="763">
                  <c:v>2.0105023501762633</c:v>
                </c:pt>
                <c:pt idx="764">
                  <c:v>2.0162145841493668</c:v>
                </c:pt>
                <c:pt idx="765">
                  <c:v>2.0198671956031267</c:v>
                </c:pt>
                <c:pt idx="766">
                  <c:v>2.3614680553676903</c:v>
                </c:pt>
                <c:pt idx="767">
                  <c:v>2.0069078975701773</c:v>
                </c:pt>
                <c:pt idx="768">
                  <c:v>2.8869857927825358</c:v>
                </c:pt>
                <c:pt idx="769">
                  <c:v>2.7092859823069637</c:v>
                </c:pt>
                <c:pt idx="770">
                  <c:v>2.3192990225540124</c:v>
                </c:pt>
                <c:pt idx="771">
                  <c:v>2.1271734991750222</c:v>
                </c:pt>
                <c:pt idx="772">
                  <c:v>2.8551185931667495</c:v>
                </c:pt>
                <c:pt idx="773">
                  <c:v>2.8265674072350819</c:v>
                </c:pt>
                <c:pt idx="774">
                  <c:v>2.7507330766260738</c:v>
                </c:pt>
                <c:pt idx="775">
                  <c:v>2.384592862487394</c:v>
                </c:pt>
                <c:pt idx="776">
                  <c:v>3.6639887630826156</c:v>
                </c:pt>
                <c:pt idx="777">
                  <c:v>1.6597533476239525</c:v>
                </c:pt>
                <c:pt idx="778">
                  <c:v>3.0206236960174295</c:v>
                </c:pt>
                <c:pt idx="779">
                  <c:v>2.6616267455296816</c:v>
                </c:pt>
                <c:pt idx="780">
                  <c:v>2.4559070822416018</c:v>
                </c:pt>
                <c:pt idx="781">
                  <c:v>1.6236608869923879</c:v>
                </c:pt>
                <c:pt idx="782">
                  <c:v>1.0222256640594749</c:v>
                </c:pt>
                <c:pt idx="783">
                  <c:v>0.81758393907926619</c:v>
                </c:pt>
                <c:pt idx="784">
                  <c:v>0.81602630668051224</c:v>
                </c:pt>
                <c:pt idx="785">
                  <c:v>0.81135340948425061</c:v>
                </c:pt>
                <c:pt idx="786">
                  <c:v>1.2861879616857772</c:v>
                </c:pt>
                <c:pt idx="787">
                  <c:v>1.2756553988499253</c:v>
                </c:pt>
                <c:pt idx="788">
                  <c:v>1.2882134545388257</c:v>
                </c:pt>
                <c:pt idx="789">
                  <c:v>0.85655063098213746</c:v>
                </c:pt>
                <c:pt idx="790">
                  <c:v>1.5057547100652446</c:v>
                </c:pt>
                <c:pt idx="791">
                  <c:v>1.7824813435581919</c:v>
                </c:pt>
                <c:pt idx="792">
                  <c:v>1.9223126628298917</c:v>
                </c:pt>
                <c:pt idx="793">
                  <c:v>1.2718526995468966</c:v>
                </c:pt>
                <c:pt idx="794">
                  <c:v>1.4896008993816752</c:v>
                </c:pt>
                <c:pt idx="795">
                  <c:v>1.258836060811465</c:v>
                </c:pt>
                <c:pt idx="796">
                  <c:v>0.8153195104815123</c:v>
                </c:pt>
                <c:pt idx="797">
                  <c:v>0.81355991850575449</c:v>
                </c:pt>
                <c:pt idx="798">
                  <c:v>1.4145125311638893</c:v>
                </c:pt>
                <c:pt idx="799">
                  <c:v>1.4132003674058522</c:v>
                </c:pt>
                <c:pt idx="800">
                  <c:v>1.1019478850259945</c:v>
                </c:pt>
                <c:pt idx="801">
                  <c:v>1.0995871302139892</c:v>
                </c:pt>
                <c:pt idx="802">
                  <c:v>1.9259239229630432</c:v>
                </c:pt>
                <c:pt idx="803">
                  <c:v>1.9164599233416031</c:v>
                </c:pt>
                <c:pt idx="804">
                  <c:v>1.9171359233145631</c:v>
                </c:pt>
                <c:pt idx="805">
                  <c:v>0.78415591135128915</c:v>
                </c:pt>
                <c:pt idx="806">
                  <c:v>0.83037349946093175</c:v>
                </c:pt>
                <c:pt idx="807">
                  <c:v>0.82987757644405347</c:v>
                </c:pt>
                <c:pt idx="808">
                  <c:v>1.6979902693296605</c:v>
                </c:pt>
                <c:pt idx="809">
                  <c:v>1.3289591909229579</c:v>
                </c:pt>
                <c:pt idx="810">
                  <c:v>1.2349735753991073</c:v>
                </c:pt>
                <c:pt idx="811">
                  <c:v>1.084453990025952</c:v>
                </c:pt>
                <c:pt idx="812">
                  <c:v>1.5910166815086519</c:v>
                </c:pt>
                <c:pt idx="813">
                  <c:v>1.6995028251295945</c:v>
                </c:pt>
                <c:pt idx="814">
                  <c:v>1.4951502380307258</c:v>
                </c:pt>
                <c:pt idx="815">
                  <c:v>1.680168798353695</c:v>
                </c:pt>
                <c:pt idx="816">
                  <c:v>0.77842551008919525</c:v>
                </c:pt>
                <c:pt idx="817">
                  <c:v>1.8402897864826984</c:v>
                </c:pt>
                <c:pt idx="818">
                  <c:v>1.8305816966100565</c:v>
                </c:pt>
                <c:pt idx="819">
                  <c:v>1.9467190128996075</c:v>
                </c:pt>
                <c:pt idx="820">
                  <c:v>1.0873408769448374</c:v>
                </c:pt>
                <c:pt idx="821">
                  <c:v>0.92654530963123205</c:v>
                </c:pt>
                <c:pt idx="822">
                  <c:v>1.6694340042100582</c:v>
                </c:pt>
                <c:pt idx="823">
                  <c:v>2.0634249471458772</c:v>
                </c:pt>
                <c:pt idx="824">
                  <c:v>1.6711614938062807</c:v>
                </c:pt>
                <c:pt idx="825">
                  <c:v>1.5545882561961448</c:v>
                </c:pt>
                <c:pt idx="826">
                  <c:v>1.2224105613402569</c:v>
                </c:pt>
                <c:pt idx="827">
                  <c:v>1.2192715760396768</c:v>
                </c:pt>
                <c:pt idx="828">
                  <c:v>1.8090539253873452</c:v>
                </c:pt>
                <c:pt idx="829">
                  <c:v>0.94339622641509424</c:v>
                </c:pt>
                <c:pt idx="830">
                  <c:v>1.5811157616658089</c:v>
                </c:pt>
                <c:pt idx="831">
                  <c:v>1.1392765593847907</c:v>
                </c:pt>
                <c:pt idx="832">
                  <c:v>0.81603032632026973</c:v>
                </c:pt>
                <c:pt idx="833">
                  <c:v>1.6299488248860852</c:v>
                </c:pt>
                <c:pt idx="834">
                  <c:v>1.3839603441171697</c:v>
                </c:pt>
                <c:pt idx="835">
                  <c:v>1.5098033399578799</c:v>
                </c:pt>
                <c:pt idx="836">
                  <c:v>0.78762401970755069</c:v>
                </c:pt>
                <c:pt idx="837">
                  <c:v>1.3189448441247003</c:v>
                </c:pt>
                <c:pt idx="838">
                  <c:v>0.89941640920013732</c:v>
                </c:pt>
                <c:pt idx="839">
                  <c:v>1.4199996480793935</c:v>
                </c:pt>
                <c:pt idx="840">
                  <c:v>1.7355560630280884</c:v>
                </c:pt>
                <c:pt idx="841">
                  <c:v>1.3333666883474258</c:v>
                </c:pt>
                <c:pt idx="842">
                  <c:v>1.635962387257724</c:v>
                </c:pt>
                <c:pt idx="843">
                  <c:v>1.323351615761085</c:v>
                </c:pt>
                <c:pt idx="844">
                  <c:v>1.4945160901530674</c:v>
                </c:pt>
                <c:pt idx="845">
                  <c:v>0.95845296402634683</c:v>
                </c:pt>
                <c:pt idx="846">
                  <c:v>2.594181933115328</c:v>
                </c:pt>
                <c:pt idx="847">
                  <c:v>1.9608319859957939</c:v>
                </c:pt>
                <c:pt idx="848">
                  <c:v>1.3904327745402965</c:v>
                </c:pt>
                <c:pt idx="849">
                  <c:v>2.7125142982960191</c:v>
                </c:pt>
                <c:pt idx="850">
                  <c:v>1.345096747811549</c:v>
                </c:pt>
                <c:pt idx="851">
                  <c:v>1.3425636089267814</c:v>
                </c:pt>
                <c:pt idx="852">
                  <c:v>0.97402429954934744</c:v>
                </c:pt>
                <c:pt idx="853">
                  <c:v>0.97237393538618011</c:v>
                </c:pt>
                <c:pt idx="854">
                  <c:v>1.865465842845673</c:v>
                </c:pt>
                <c:pt idx="855">
                  <c:v>1.7953512958225493</c:v>
                </c:pt>
                <c:pt idx="856">
                  <c:v>1.7870731914087239</c:v>
                </c:pt>
                <c:pt idx="857">
                  <c:v>1.7854774122446129</c:v>
                </c:pt>
                <c:pt idx="858">
                  <c:v>1.7825850625096618</c:v>
                </c:pt>
                <c:pt idx="859">
                  <c:v>1.5267996789169238</c:v>
                </c:pt>
                <c:pt idx="860">
                  <c:v>1.5394938650306749</c:v>
                </c:pt>
                <c:pt idx="861">
                  <c:v>1.5452743713613277</c:v>
                </c:pt>
                <c:pt idx="862">
                  <c:v>1.2788823213326168</c:v>
                </c:pt>
                <c:pt idx="863">
                  <c:v>1.6065912870899663</c:v>
                </c:pt>
                <c:pt idx="864">
                  <c:v>1.1146254418754122</c:v>
                </c:pt>
                <c:pt idx="865">
                  <c:v>1.770687237026648</c:v>
                </c:pt>
                <c:pt idx="866">
                  <c:v>1.7499261829187274</c:v>
                </c:pt>
                <c:pt idx="867">
                  <c:v>1.1575968694932433</c:v>
                </c:pt>
                <c:pt idx="868">
                  <c:v>0.80630269019766765</c:v>
                </c:pt>
                <c:pt idx="869">
                  <c:v>0.6901213436106538</c:v>
                </c:pt>
                <c:pt idx="870">
                  <c:v>0.88502247353921992</c:v>
                </c:pt>
                <c:pt idx="871">
                  <c:v>0.87606156559142345</c:v>
                </c:pt>
                <c:pt idx="872">
                  <c:v>0.84060782411897839</c:v>
                </c:pt>
                <c:pt idx="873">
                  <c:v>0.87279625472075739</c:v>
                </c:pt>
                <c:pt idx="874">
                  <c:v>1.9861362266425557</c:v>
                </c:pt>
                <c:pt idx="875">
                  <c:v>0.73479459328611696</c:v>
                </c:pt>
                <c:pt idx="876">
                  <c:v>1.8722598248937043</c:v>
                </c:pt>
                <c:pt idx="877">
                  <c:v>1.5444628799378686</c:v>
                </c:pt>
                <c:pt idx="878">
                  <c:v>1.4978880951139384</c:v>
                </c:pt>
                <c:pt idx="879">
                  <c:v>1.4437546038093234</c:v>
                </c:pt>
                <c:pt idx="880">
                  <c:v>1.7746381805651277</c:v>
                </c:pt>
                <c:pt idx="881">
                  <c:v>1.2832098319175853</c:v>
                </c:pt>
                <c:pt idx="882">
                  <c:v>1.5970120419859617</c:v>
                </c:pt>
                <c:pt idx="883">
                  <c:v>1.5177613586570569</c:v>
                </c:pt>
                <c:pt idx="884">
                  <c:v>3.7281219800279182</c:v>
                </c:pt>
                <c:pt idx="885">
                  <c:v>1.3976031783938689</c:v>
                </c:pt>
                <c:pt idx="886">
                  <c:v>1.0435179486470227</c:v>
                </c:pt>
                <c:pt idx="887">
                  <c:v>1.3301894046184997</c:v>
                </c:pt>
                <c:pt idx="888">
                  <c:v>1.4467479915683967</c:v>
                </c:pt>
                <c:pt idx="889">
                  <c:v>2.7627527669135392</c:v>
                </c:pt>
                <c:pt idx="890">
                  <c:v>1.6260162601626016</c:v>
                </c:pt>
                <c:pt idx="891">
                  <c:v>1.341493331267511</c:v>
                </c:pt>
                <c:pt idx="892">
                  <c:v>1.0088885447051636</c:v>
                </c:pt>
                <c:pt idx="893">
                  <c:v>1.0146249401263727</c:v>
                </c:pt>
                <c:pt idx="894">
                  <c:v>1.0064505766511496</c:v>
                </c:pt>
                <c:pt idx="895">
                  <c:v>1.1270700248199537</c:v>
                </c:pt>
                <c:pt idx="896">
                  <c:v>0.8029043567916655</c:v>
                </c:pt>
                <c:pt idx="897">
                  <c:v>1.1609945687378544</c:v>
                </c:pt>
                <c:pt idx="898">
                  <c:v>2.3290712611975954</c:v>
                </c:pt>
                <c:pt idx="899">
                  <c:v>3.8282521518817432</c:v>
                </c:pt>
                <c:pt idx="900">
                  <c:v>3.024347434909421</c:v>
                </c:pt>
                <c:pt idx="901">
                  <c:v>2.9596874597518568</c:v>
                </c:pt>
                <c:pt idx="902">
                  <c:v>2.5248069065685699</c:v>
                </c:pt>
                <c:pt idx="903">
                  <c:v>3.4926019609667787</c:v>
                </c:pt>
                <c:pt idx="904">
                  <c:v>2.5491543855509446</c:v>
                </c:pt>
                <c:pt idx="905">
                  <c:v>2.1450935980281129</c:v>
                </c:pt>
                <c:pt idx="906">
                  <c:v>3.180225656072349</c:v>
                </c:pt>
                <c:pt idx="907">
                  <c:v>4.0906248850638125</c:v>
                </c:pt>
                <c:pt idx="908">
                  <c:v>3.9074625767773732</c:v>
                </c:pt>
                <c:pt idx="909">
                  <c:v>3.9243811835668834</c:v>
                </c:pt>
                <c:pt idx="910">
                  <c:v>2.507086513859841</c:v>
                </c:pt>
                <c:pt idx="911">
                  <c:v>3.7767282178134272</c:v>
                </c:pt>
                <c:pt idx="912">
                  <c:v>3.7186247067701435</c:v>
                </c:pt>
                <c:pt idx="913">
                  <c:v>3.6735402396950647</c:v>
                </c:pt>
                <c:pt idx="914">
                  <c:v>3.6390638825200043</c:v>
                </c:pt>
                <c:pt idx="915">
                  <c:v>3.2010243277848915</c:v>
                </c:pt>
                <c:pt idx="916">
                  <c:v>2.1529132488777116</c:v>
                </c:pt>
                <c:pt idx="917">
                  <c:v>3.1047370954497833</c:v>
                </c:pt>
                <c:pt idx="918">
                  <c:v>5.226960110041265</c:v>
                </c:pt>
                <c:pt idx="919">
                  <c:v>2.8410613776467435</c:v>
                </c:pt>
                <c:pt idx="920">
                  <c:v>2.9730442918029381</c:v>
                </c:pt>
                <c:pt idx="921">
                  <c:v>5.6102488750114787</c:v>
                </c:pt>
                <c:pt idx="922">
                  <c:v>3.2625213454277704</c:v>
                </c:pt>
                <c:pt idx="923">
                  <c:v>2.4300251929142447</c:v>
                </c:pt>
                <c:pt idx="924">
                  <c:v>3.0425615797322547</c:v>
                </c:pt>
                <c:pt idx="925">
                  <c:v>3.4556027734287631</c:v>
                </c:pt>
                <c:pt idx="926">
                  <c:v>2.9527124074687876</c:v>
                </c:pt>
                <c:pt idx="927">
                  <c:v>2.9707167936561012</c:v>
                </c:pt>
                <c:pt idx="928">
                  <c:v>2.9513101010342275</c:v>
                </c:pt>
                <c:pt idx="929">
                  <c:v>2.3884161301533666</c:v>
                </c:pt>
                <c:pt idx="930">
                  <c:v>2.3780930522244512</c:v>
                </c:pt>
                <c:pt idx="931">
                  <c:v>2.3736197184552545</c:v>
                </c:pt>
                <c:pt idx="932">
                  <c:v>1.7748363516220291</c:v>
                </c:pt>
                <c:pt idx="933">
                  <c:v>2.4532613783419146</c:v>
                </c:pt>
                <c:pt idx="934">
                  <c:v>2.6068721382123208</c:v>
                </c:pt>
                <c:pt idx="935">
                  <c:v>2.3661220785114589</c:v>
                </c:pt>
                <c:pt idx="936">
                  <c:v>2.4592496239990247</c:v>
                </c:pt>
                <c:pt idx="937">
                  <c:v>3.1975000483736773</c:v>
                </c:pt>
                <c:pt idx="938">
                  <c:v>1.7335908192936893</c:v>
                </c:pt>
                <c:pt idx="939">
                  <c:v>3.0914455889183357</c:v>
                </c:pt>
                <c:pt idx="940">
                  <c:v>2.9281986830960904</c:v>
                </c:pt>
                <c:pt idx="941">
                  <c:v>3.3716675378985883</c:v>
                </c:pt>
                <c:pt idx="942">
                  <c:v>3.151091595027522</c:v>
                </c:pt>
                <c:pt idx="943">
                  <c:v>1.8673112778855254</c:v>
                </c:pt>
                <c:pt idx="944">
                  <c:v>1.8460740865665397</c:v>
                </c:pt>
                <c:pt idx="945">
                  <c:v>1.817966039232588</c:v>
                </c:pt>
                <c:pt idx="946">
                  <c:v>2.8006102406738171</c:v>
                </c:pt>
                <c:pt idx="947">
                  <c:v>2.3490091744856509</c:v>
                </c:pt>
                <c:pt idx="948">
                  <c:v>2.944675066152016</c:v>
                </c:pt>
                <c:pt idx="949">
                  <c:v>3.0115776800624841</c:v>
                </c:pt>
                <c:pt idx="950">
                  <c:v>3.931754277272077</c:v>
                </c:pt>
                <c:pt idx="951">
                  <c:v>0</c:v>
                </c:pt>
                <c:pt idx="952">
                  <c:v>0</c:v>
                </c:pt>
                <c:pt idx="953">
                  <c:v>2.8119266841554791</c:v>
                </c:pt>
                <c:pt idx="954">
                  <c:v>2.721572346928022</c:v>
                </c:pt>
                <c:pt idx="955">
                  <c:v>1.7281204551287535</c:v>
                </c:pt>
                <c:pt idx="956">
                  <c:v>3.3742113844190831</c:v>
                </c:pt>
                <c:pt idx="957">
                  <c:v>2.877245957564512</c:v>
                </c:pt>
                <c:pt idx="958">
                  <c:v>2.8634158147682878</c:v>
                </c:pt>
                <c:pt idx="959">
                  <c:v>2.8138578030818171</c:v>
                </c:pt>
                <c:pt idx="960">
                  <c:v>2.801180172185278</c:v>
                </c:pt>
                <c:pt idx="961">
                  <c:v>2.7703129722748878</c:v>
                </c:pt>
                <c:pt idx="962">
                  <c:v>2.7073636472132714</c:v>
                </c:pt>
                <c:pt idx="963">
                  <c:v>2.7121505299284139</c:v>
                </c:pt>
                <c:pt idx="964">
                  <c:v>3.4733252359151638</c:v>
                </c:pt>
                <c:pt idx="965">
                  <c:v>3.7279267495094834</c:v>
                </c:pt>
                <c:pt idx="966">
                  <c:v>2.6065683410186913</c:v>
                </c:pt>
                <c:pt idx="967">
                  <c:v>4.0494607455858311</c:v>
                </c:pt>
                <c:pt idx="968">
                  <c:v>2.8516752415610491</c:v>
                </c:pt>
                <c:pt idx="969">
                  <c:v>3.025730466989359</c:v>
                </c:pt>
                <c:pt idx="970">
                  <c:v>2.9355856473769815</c:v>
                </c:pt>
                <c:pt idx="971">
                  <c:v>2.4900281557954012</c:v>
                </c:pt>
                <c:pt idx="972">
                  <c:v>4.5030463603468007</c:v>
                </c:pt>
                <c:pt idx="973">
                  <c:v>4.5580404685835996</c:v>
                </c:pt>
                <c:pt idx="974">
                  <c:v>3.8221807298388204</c:v>
                </c:pt>
                <c:pt idx="975">
                  <c:v>4.8634002381650934</c:v>
                </c:pt>
                <c:pt idx="976">
                  <c:v>4.8340610600072491</c:v>
                </c:pt>
                <c:pt idx="977">
                  <c:v>3.3971998129311354</c:v>
                </c:pt>
                <c:pt idx="978">
                  <c:v>3.8849067302519669</c:v>
                </c:pt>
                <c:pt idx="979">
                  <c:v>2.8113475960940848</c:v>
                </c:pt>
                <c:pt idx="980">
                  <c:v>4.5871842267406038</c:v>
                </c:pt>
                <c:pt idx="981">
                  <c:v>3.910519824406554</c:v>
                </c:pt>
                <c:pt idx="982">
                  <c:v>3.0814765846842649</c:v>
                </c:pt>
                <c:pt idx="983">
                  <c:v>1.7955062190718203</c:v>
                </c:pt>
                <c:pt idx="984">
                  <c:v>4.7085342339699467</c:v>
                </c:pt>
                <c:pt idx="985">
                  <c:v>3.0740181268882174</c:v>
                </c:pt>
                <c:pt idx="986">
                  <c:v>2.6364926432145794</c:v>
                </c:pt>
                <c:pt idx="987">
                  <c:v>1.241361253531744</c:v>
                </c:pt>
                <c:pt idx="988">
                  <c:v>1.4118220340378176</c:v>
                </c:pt>
                <c:pt idx="989">
                  <c:v>1.1627214825690986</c:v>
                </c:pt>
                <c:pt idx="990">
                  <c:v>1.165102482192107</c:v>
                </c:pt>
                <c:pt idx="991">
                  <c:v>1.5573917729477276</c:v>
                </c:pt>
                <c:pt idx="992">
                  <c:v>0.6471402386563424</c:v>
                </c:pt>
                <c:pt idx="993">
                  <c:v>5.9373101937473985E-2</c:v>
                </c:pt>
                <c:pt idx="994">
                  <c:v>1.0801166911782434</c:v>
                </c:pt>
                <c:pt idx="995">
                  <c:v>1.0945825397208091</c:v>
                </c:pt>
                <c:pt idx="996">
                  <c:v>2.2194900996505762</c:v>
                </c:pt>
                <c:pt idx="997">
                  <c:v>0.96602004947272491</c:v>
                </c:pt>
                <c:pt idx="998">
                  <c:v>1.4332281947395511</c:v>
                </c:pt>
                <c:pt idx="999">
                  <c:v>1.1666424715927837</c:v>
                </c:pt>
                <c:pt idx="1000">
                  <c:v>1.2365882306362423</c:v>
                </c:pt>
                <c:pt idx="1001">
                  <c:v>0.80518336793105616</c:v>
                </c:pt>
                <c:pt idx="1002">
                  <c:v>0.64214634749930932</c:v>
                </c:pt>
                <c:pt idx="1003">
                  <c:v>0.6438174924789587</c:v>
                </c:pt>
                <c:pt idx="1004">
                  <c:v>1.4472550557120591</c:v>
                </c:pt>
                <c:pt idx="1005">
                  <c:v>0.74265169737969094</c:v>
                </c:pt>
                <c:pt idx="1006">
                  <c:v>2.4567882238293071</c:v>
                </c:pt>
                <c:pt idx="1007">
                  <c:v>2.2012871933588287</c:v>
                </c:pt>
                <c:pt idx="1008">
                  <c:v>1.2576475268014244</c:v>
                </c:pt>
                <c:pt idx="1009">
                  <c:v>1.4854007914705905</c:v>
                </c:pt>
                <c:pt idx="1010">
                  <c:v>1.1530937674131858</c:v>
                </c:pt>
                <c:pt idx="1011">
                  <c:v>1.1521453045158689</c:v>
                </c:pt>
                <c:pt idx="1012">
                  <c:v>1.1149259125406576</c:v>
                </c:pt>
                <c:pt idx="1013">
                  <c:v>0.76150339761929775</c:v>
                </c:pt>
                <c:pt idx="1014">
                  <c:v>0.59359477963450435</c:v>
                </c:pt>
                <c:pt idx="1015">
                  <c:v>0.86558609458994096</c:v>
                </c:pt>
                <c:pt idx="1016">
                  <c:v>1.5613321152728179</c:v>
                </c:pt>
                <c:pt idx="1017">
                  <c:v>2.3171345688187768</c:v>
                </c:pt>
                <c:pt idx="1018">
                  <c:v>0</c:v>
                </c:pt>
                <c:pt idx="1019">
                  <c:v>1.345573136852277</c:v>
                </c:pt>
                <c:pt idx="1020">
                  <c:v>1.0449162552624405</c:v>
                </c:pt>
                <c:pt idx="1021">
                  <c:v>1.8294707483896673</c:v>
                </c:pt>
                <c:pt idx="1022">
                  <c:v>1.45942297958495</c:v>
                </c:pt>
                <c:pt idx="1023">
                  <c:v>0.94599973464243059</c:v>
                </c:pt>
                <c:pt idx="1024">
                  <c:v>0.90739258073125173</c:v>
                </c:pt>
                <c:pt idx="1025">
                  <c:v>1.024247491638796</c:v>
                </c:pt>
                <c:pt idx="1026">
                  <c:v>1.2108646793386413</c:v>
                </c:pt>
                <c:pt idx="1027">
                  <c:v>1.1507370705115474</c:v>
                </c:pt>
                <c:pt idx="1028">
                  <c:v>1.0358353832856859</c:v>
                </c:pt>
                <c:pt idx="1029">
                  <c:v>1.3213741191983848</c:v>
                </c:pt>
                <c:pt idx="1030">
                  <c:v>1.2750719798698313</c:v>
                </c:pt>
                <c:pt idx="1031">
                  <c:v>1.324162756315485</c:v>
                </c:pt>
                <c:pt idx="1032">
                  <c:v>1.1128694675583237</c:v>
                </c:pt>
                <c:pt idx="1033">
                  <c:v>1.8460921039430118</c:v>
                </c:pt>
                <c:pt idx="1034">
                  <c:v>1.4609260261266135</c:v>
                </c:pt>
                <c:pt idx="1035">
                  <c:v>1.5454051162811258</c:v>
                </c:pt>
                <c:pt idx="1036">
                  <c:v>0.94595010305472671</c:v>
                </c:pt>
                <c:pt idx="1037">
                  <c:v>1.9404237465911474</c:v>
                </c:pt>
                <c:pt idx="1038">
                  <c:v>1.9299349695825465</c:v>
                </c:pt>
                <c:pt idx="1039">
                  <c:v>1.5686864130707161</c:v>
                </c:pt>
                <c:pt idx="1040">
                  <c:v>0.63580246913580252</c:v>
                </c:pt>
                <c:pt idx="1041">
                  <c:v>1.2278513464212115</c:v>
                </c:pt>
                <c:pt idx="1042">
                  <c:v>1.2204561365451552</c:v>
                </c:pt>
                <c:pt idx="1043">
                  <c:v>0.69742678429132554</c:v>
                </c:pt>
                <c:pt idx="1044">
                  <c:v>0.78356133463389466</c:v>
                </c:pt>
                <c:pt idx="1045">
                  <c:v>2.3919981574704701</c:v>
                </c:pt>
                <c:pt idx="1046">
                  <c:v>1.057973603698162</c:v>
                </c:pt>
                <c:pt idx="1047">
                  <c:v>2.461124715490282</c:v>
                </c:pt>
                <c:pt idx="1048">
                  <c:v>0.63701065241897292</c:v>
                </c:pt>
                <c:pt idx="1049">
                  <c:v>0.98897831154255678</c:v>
                </c:pt>
                <c:pt idx="1050">
                  <c:v>1.5741759283844783</c:v>
                </c:pt>
                <c:pt idx="1051">
                  <c:v>1.0876991609958733</c:v>
                </c:pt>
                <c:pt idx="1052">
                  <c:v>1.3077325456167883</c:v>
                </c:pt>
                <c:pt idx="1053">
                  <c:v>1.3380631491957995</c:v>
                </c:pt>
                <c:pt idx="1054">
                  <c:v>1.3376235752308863</c:v>
                </c:pt>
                <c:pt idx="1055">
                  <c:v>2.3708775436432838</c:v>
                </c:pt>
                <c:pt idx="1056">
                  <c:v>1.261744966442953</c:v>
                </c:pt>
                <c:pt idx="1057">
                  <c:v>2.8626467162440643</c:v>
                </c:pt>
                <c:pt idx="1058">
                  <c:v>1.1835475908742885</c:v>
                </c:pt>
                <c:pt idx="1059">
                  <c:v>1.2953765808202344</c:v>
                </c:pt>
                <c:pt idx="1060">
                  <c:v>1.3882036712543171</c:v>
                </c:pt>
                <c:pt idx="1061">
                  <c:v>1.0492451041903057</c:v>
                </c:pt>
                <c:pt idx="1062">
                  <c:v>3.2276791201089927</c:v>
                </c:pt>
                <c:pt idx="1063">
                  <c:v>1.7750573833205816</c:v>
                </c:pt>
                <c:pt idx="1064">
                  <c:v>1.6795248173687445</c:v>
                </c:pt>
                <c:pt idx="1065">
                  <c:v>1.8767574720394948</c:v>
                </c:pt>
                <c:pt idx="1066">
                  <c:v>1.7398159351739815</c:v>
                </c:pt>
                <c:pt idx="1067">
                  <c:v>0.80984328843939324</c:v>
                </c:pt>
                <c:pt idx="1068">
                  <c:v>1.5985734843270973</c:v>
                </c:pt>
                <c:pt idx="1069">
                  <c:v>1.816008816179552</c:v>
                </c:pt>
                <c:pt idx="1070">
                  <c:v>1.314635591546514</c:v>
                </c:pt>
                <c:pt idx="1071">
                  <c:v>1.3098953189808413</c:v>
                </c:pt>
                <c:pt idx="1072">
                  <c:v>1.8710296791061545</c:v>
                </c:pt>
                <c:pt idx="1073">
                  <c:v>1.6655024081767711</c:v>
                </c:pt>
                <c:pt idx="1074">
                  <c:v>2.4093136680188523</c:v>
                </c:pt>
                <c:pt idx="1075">
                  <c:v>1.3186234075703418</c:v>
                </c:pt>
                <c:pt idx="1076">
                  <c:v>1.6855046599246482</c:v>
                </c:pt>
                <c:pt idx="1077">
                  <c:v>0.78652070181847245</c:v>
                </c:pt>
                <c:pt idx="1078">
                  <c:v>0.79336993869932992</c:v>
                </c:pt>
                <c:pt idx="1079">
                  <c:v>1.6000147636887077</c:v>
                </c:pt>
                <c:pt idx="1080">
                  <c:v>3.1846877233963289</c:v>
                </c:pt>
                <c:pt idx="1081">
                  <c:v>3.180660296619982</c:v>
                </c:pt>
                <c:pt idx="1082">
                  <c:v>1.568120311054777</c:v>
                </c:pt>
                <c:pt idx="1083">
                  <c:v>3.8541327344111647</c:v>
                </c:pt>
                <c:pt idx="1084">
                  <c:v>3.8455603751264422</c:v>
                </c:pt>
                <c:pt idx="1085">
                  <c:v>1.0807246875358332</c:v>
                </c:pt>
                <c:pt idx="1086">
                  <c:v>1.3621206126716781</c:v>
                </c:pt>
                <c:pt idx="1087">
                  <c:v>1.9205831060233423</c:v>
                </c:pt>
                <c:pt idx="1088">
                  <c:v>2.2055342772302793</c:v>
                </c:pt>
                <c:pt idx="1089">
                  <c:v>1.6683135823662212</c:v>
                </c:pt>
                <c:pt idx="1090">
                  <c:v>2.349035859269283</c:v>
                </c:pt>
                <c:pt idx="1091">
                  <c:v>0.64232412888012302</c:v>
                </c:pt>
                <c:pt idx="1092">
                  <c:v>1.2156558705158806</c:v>
                </c:pt>
                <c:pt idx="1093">
                  <c:v>3.835088858985662</c:v>
                </c:pt>
                <c:pt idx="1094">
                  <c:v>2.5891287405071322</c:v>
                </c:pt>
                <c:pt idx="1095">
                  <c:v>2.5682852119696227</c:v>
                </c:pt>
                <c:pt idx="1096">
                  <c:v>1.7708474986023599</c:v>
                </c:pt>
                <c:pt idx="1097">
                  <c:v>4.0426090816039997</c:v>
                </c:pt>
                <c:pt idx="1098">
                  <c:v>2.3252617980925159</c:v>
                </c:pt>
                <c:pt idx="1099">
                  <c:v>2.5778602549620784</c:v>
                </c:pt>
                <c:pt idx="1100">
                  <c:v>2.2359041953554519</c:v>
                </c:pt>
                <c:pt idx="1101">
                  <c:v>2.0714416034613077</c:v>
                </c:pt>
                <c:pt idx="1102">
                  <c:v>2.4279989735288892</c:v>
                </c:pt>
                <c:pt idx="1103">
                  <c:v>2.3603785867335225</c:v>
                </c:pt>
                <c:pt idx="1104">
                  <c:v>1.8530209951707264</c:v>
                </c:pt>
                <c:pt idx="1105">
                  <c:v>1.8313359282215134</c:v>
                </c:pt>
                <c:pt idx="1106">
                  <c:v>3.8658798283261802</c:v>
                </c:pt>
                <c:pt idx="1107">
                  <c:v>3.1002737280403161</c:v>
                </c:pt>
                <c:pt idx="1108">
                  <c:v>3.8910110622888565</c:v>
                </c:pt>
                <c:pt idx="1109">
                  <c:v>2.4065930662867934</c:v>
                </c:pt>
                <c:pt idx="1110">
                  <c:v>0.83994208912881652</c:v>
                </c:pt>
                <c:pt idx="1111">
                  <c:v>1.4530470613749729</c:v>
                </c:pt>
                <c:pt idx="1112">
                  <c:v>1.4360489311692957</c:v>
                </c:pt>
                <c:pt idx="1113">
                  <c:v>2.4678470018373142</c:v>
                </c:pt>
                <c:pt idx="1114">
                  <c:v>3.8804957760374914</c:v>
                </c:pt>
                <c:pt idx="1115">
                  <c:v>2.3781890312097747</c:v>
                </c:pt>
                <c:pt idx="1116">
                  <c:v>2.3676380594652766</c:v>
                </c:pt>
                <c:pt idx="1117">
                  <c:v>4.4885853853055524</c:v>
                </c:pt>
                <c:pt idx="1118">
                  <c:v>2.7428015197663829</c:v>
                </c:pt>
                <c:pt idx="1119">
                  <c:v>3.4631814483319774</c:v>
                </c:pt>
                <c:pt idx="1120">
                  <c:v>2.8294626284576037</c:v>
                </c:pt>
                <c:pt idx="1121">
                  <c:v>1.2793951173668809</c:v>
                </c:pt>
                <c:pt idx="1122">
                  <c:v>2.0378252665759797</c:v>
                </c:pt>
                <c:pt idx="1123">
                  <c:v>3.0083587955796647</c:v>
                </c:pt>
                <c:pt idx="1124">
                  <c:v>2.2916084449073955</c:v>
                </c:pt>
                <c:pt idx="1125">
                  <c:v>2.7155939964385651</c:v>
                </c:pt>
                <c:pt idx="1126">
                  <c:v>3.7272903601215495</c:v>
                </c:pt>
                <c:pt idx="1127">
                  <c:v>2.4122159929182647</c:v>
                </c:pt>
                <c:pt idx="1128">
                  <c:v>2.7626707389280614</c:v>
                </c:pt>
                <c:pt idx="1129">
                  <c:v>2.3438188386641992</c:v>
                </c:pt>
                <c:pt idx="1130">
                  <c:v>2.6122640403329815</c:v>
                </c:pt>
                <c:pt idx="1131">
                  <c:v>1.874165611200493</c:v>
                </c:pt>
                <c:pt idx="1132">
                  <c:v>3.3261906367161966</c:v>
                </c:pt>
                <c:pt idx="1133">
                  <c:v>2.647775911113627</c:v>
                </c:pt>
                <c:pt idx="1134">
                  <c:v>1.3499199370646482</c:v>
                </c:pt>
                <c:pt idx="1135">
                  <c:v>3.1140783380431865</c:v>
                </c:pt>
                <c:pt idx="1136">
                  <c:v>2.2332113732831824</c:v>
                </c:pt>
                <c:pt idx="1137">
                  <c:v>2.6195010009276891</c:v>
                </c:pt>
                <c:pt idx="1138">
                  <c:v>2.9817641608563545</c:v>
                </c:pt>
                <c:pt idx="1139">
                  <c:v>4.6656770798191749</c:v>
                </c:pt>
                <c:pt idx="1140">
                  <c:v>2.2430170224771939</c:v>
                </c:pt>
                <c:pt idx="1141">
                  <c:v>2.0840628201636644</c:v>
                </c:pt>
                <c:pt idx="1142">
                  <c:v>2.1887960823105139</c:v>
                </c:pt>
                <c:pt idx="1143">
                  <c:v>2.4922932232614037</c:v>
                </c:pt>
                <c:pt idx="1144">
                  <c:v>2.5385481423466638</c:v>
                </c:pt>
                <c:pt idx="1145">
                  <c:v>2.0030625336257915</c:v>
                </c:pt>
                <c:pt idx="1146">
                  <c:v>2.8156675922446119</c:v>
                </c:pt>
                <c:pt idx="1147">
                  <c:v>2.7945784744997417</c:v>
                </c:pt>
                <c:pt idx="1148">
                  <c:v>3.072651776505317</c:v>
                </c:pt>
                <c:pt idx="1149">
                  <c:v>2.2339087168908889</c:v>
                </c:pt>
                <c:pt idx="1150">
                  <c:v>2.2023431114340206</c:v>
                </c:pt>
                <c:pt idx="1151">
                  <c:v>2.3690260907602116</c:v>
                </c:pt>
                <c:pt idx="1152">
                  <c:v>2.1793060135029045</c:v>
                </c:pt>
                <c:pt idx="1153">
                  <c:v>1.9131059868364033</c:v>
                </c:pt>
                <c:pt idx="1154">
                  <c:v>1.9077528588252688</c:v>
                </c:pt>
                <c:pt idx="1155">
                  <c:v>3.4365307618564258</c:v>
                </c:pt>
                <c:pt idx="1156">
                  <c:v>3.6070934700257196</c:v>
                </c:pt>
                <c:pt idx="1157">
                  <c:v>3.9482749063611098</c:v>
                </c:pt>
                <c:pt idx="1158">
                  <c:v>3.1248712278340181</c:v>
                </c:pt>
                <c:pt idx="1159">
                  <c:v>2.7633827278075014</c:v>
                </c:pt>
                <c:pt idx="1160">
                  <c:v>2.7500770329701112</c:v>
                </c:pt>
                <c:pt idx="1161">
                  <c:v>2.7739886848990363</c:v>
                </c:pt>
                <c:pt idx="1162">
                  <c:v>3.0414287860576921</c:v>
                </c:pt>
                <c:pt idx="1163">
                  <c:v>2.7455409783161842</c:v>
                </c:pt>
                <c:pt idx="1164">
                  <c:v>2.7430585723683394</c:v>
                </c:pt>
                <c:pt idx="1165">
                  <c:v>3.4431810122692137</c:v>
                </c:pt>
                <c:pt idx="1166">
                  <c:v>2.7317003465234531</c:v>
                </c:pt>
                <c:pt idx="1167">
                  <c:v>2.9994040919022709</c:v>
                </c:pt>
                <c:pt idx="1168">
                  <c:v>1.0905771761163598</c:v>
                </c:pt>
                <c:pt idx="1169">
                  <c:v>2.9444665642834122</c:v>
                </c:pt>
                <c:pt idx="1170">
                  <c:v>2.5537076383292221</c:v>
                </c:pt>
                <c:pt idx="1171">
                  <c:v>1.4319983439474933</c:v>
                </c:pt>
                <c:pt idx="1172">
                  <c:v>2.8359899175626802</c:v>
                </c:pt>
                <c:pt idx="1173">
                  <c:v>3.122233095670814</c:v>
                </c:pt>
                <c:pt idx="1174">
                  <c:v>2.8505918076470222</c:v>
                </c:pt>
                <c:pt idx="1175">
                  <c:v>3.0382688377612235</c:v>
                </c:pt>
                <c:pt idx="1176">
                  <c:v>1.2825950650979234</c:v>
                </c:pt>
                <c:pt idx="1177">
                  <c:v>1.91262231886923</c:v>
                </c:pt>
                <c:pt idx="1178">
                  <c:v>2.7729958591169219</c:v>
                </c:pt>
                <c:pt idx="1179">
                  <c:v>1.1916127907537435</c:v>
                </c:pt>
                <c:pt idx="1180">
                  <c:v>1.1910440490453176</c:v>
                </c:pt>
                <c:pt idx="1181">
                  <c:v>1.1875326871932967</c:v>
                </c:pt>
                <c:pt idx="1182">
                  <c:v>2.5566565289904837</c:v>
                </c:pt>
                <c:pt idx="1183">
                  <c:v>1.3874329407411976</c:v>
                </c:pt>
                <c:pt idx="1184">
                  <c:v>1.1885252422395824</c:v>
                </c:pt>
                <c:pt idx="1185">
                  <c:v>0.81036722483091805</c:v>
                </c:pt>
                <c:pt idx="1186">
                  <c:v>2.0648398301813971</c:v>
                </c:pt>
                <c:pt idx="1187">
                  <c:v>2.4237682028599807</c:v>
                </c:pt>
                <c:pt idx="1188">
                  <c:v>1.6392047871586171</c:v>
                </c:pt>
                <c:pt idx="1189">
                  <c:v>1.6335327982757153</c:v>
                </c:pt>
                <c:pt idx="1190">
                  <c:v>1.3101768283065491</c:v>
                </c:pt>
                <c:pt idx="1191">
                  <c:v>2.203753646320656</c:v>
                </c:pt>
                <c:pt idx="1192">
                  <c:v>1.1007760471132147E-3</c:v>
                </c:pt>
                <c:pt idx="1193">
                  <c:v>2.764808399853691</c:v>
                </c:pt>
                <c:pt idx="1194">
                  <c:v>1.7612606918636498</c:v>
                </c:pt>
                <c:pt idx="1195">
                  <c:v>2.1803816950543813</c:v>
                </c:pt>
                <c:pt idx="1196">
                  <c:v>2.0495767398486238</c:v>
                </c:pt>
                <c:pt idx="1197">
                  <c:v>3.2809996795898746</c:v>
                </c:pt>
                <c:pt idx="1198">
                  <c:v>3.2585709708426784</c:v>
                </c:pt>
                <c:pt idx="1199">
                  <c:v>1.1570595920297859</c:v>
                </c:pt>
                <c:pt idx="1200">
                  <c:v>0.92155877531856711</c:v>
                </c:pt>
                <c:pt idx="1201">
                  <c:v>0.92122929416900745</c:v>
                </c:pt>
                <c:pt idx="1202">
                  <c:v>1.1327683921543164</c:v>
                </c:pt>
                <c:pt idx="1203">
                  <c:v>1.1324978264555534</c:v>
                </c:pt>
                <c:pt idx="1204">
                  <c:v>1.9432437594258956</c:v>
                </c:pt>
                <c:pt idx="1205">
                  <c:v>1.1261562509015282</c:v>
                </c:pt>
                <c:pt idx="1206">
                  <c:v>2.4564594292818249</c:v>
                </c:pt>
                <c:pt idx="1207">
                  <c:v>2.437178409862673</c:v>
                </c:pt>
                <c:pt idx="1208">
                  <c:v>1.7449530588451863</c:v>
                </c:pt>
                <c:pt idx="1209">
                  <c:v>1.044167463614851</c:v>
                </c:pt>
                <c:pt idx="1210">
                  <c:v>1.0184060181475065</c:v>
                </c:pt>
                <c:pt idx="1211">
                  <c:v>1.8190494284817984</c:v>
                </c:pt>
                <c:pt idx="1212">
                  <c:v>0.91133492339579014</c:v>
                </c:pt>
                <c:pt idx="1213">
                  <c:v>0.91079151872097019</c:v>
                </c:pt>
                <c:pt idx="1214">
                  <c:v>1.5135097424814346</c:v>
                </c:pt>
                <c:pt idx="1215">
                  <c:v>0.67206666174725982</c:v>
                </c:pt>
                <c:pt idx="1216">
                  <c:v>0.65629892136455126</c:v>
                </c:pt>
                <c:pt idx="1217">
                  <c:v>1.0858388012927236</c:v>
                </c:pt>
                <c:pt idx="1218">
                  <c:v>0.81273739528591493</c:v>
                </c:pt>
                <c:pt idx="1219">
                  <c:v>1.6828116071883659</c:v>
                </c:pt>
                <c:pt idx="1220">
                  <c:v>3.0636844140776072</c:v>
                </c:pt>
                <c:pt idx="1221">
                  <c:v>2.2115136391016263</c:v>
                </c:pt>
                <c:pt idx="1222">
                  <c:v>1.9474398612472663</c:v>
                </c:pt>
                <c:pt idx="1223">
                  <c:v>1.6542870070130455</c:v>
                </c:pt>
                <c:pt idx="1224">
                  <c:v>2.6200417536534446</c:v>
                </c:pt>
                <c:pt idx="1225">
                  <c:v>2.5991649269311066</c:v>
                </c:pt>
                <c:pt idx="1226">
                  <c:v>1.5631039586691933</c:v>
                </c:pt>
                <c:pt idx="1227">
                  <c:v>1.5560332230298572</c:v>
                </c:pt>
                <c:pt idx="1228">
                  <c:v>1.2258478781156967</c:v>
                </c:pt>
                <c:pt idx="1229">
                  <c:v>1.6501464293759855</c:v>
                </c:pt>
                <c:pt idx="1230">
                  <c:v>1.4717448454168207</c:v>
                </c:pt>
                <c:pt idx="1231">
                  <c:v>1.2405617268111826</c:v>
                </c:pt>
                <c:pt idx="1232">
                  <c:v>2.1314810916999929</c:v>
                </c:pt>
                <c:pt idx="1233">
                  <c:v>0.63844994784221309</c:v>
                </c:pt>
                <c:pt idx="1234">
                  <c:v>1.7464626324260697</c:v>
                </c:pt>
                <c:pt idx="1235">
                  <c:v>1.8935444785708249</c:v>
                </c:pt>
                <c:pt idx="1236">
                  <c:v>2.0943076972192958</c:v>
                </c:pt>
                <c:pt idx="1237">
                  <c:v>1.910661458248206</c:v>
                </c:pt>
                <c:pt idx="1238">
                  <c:v>1.4549858424589772</c:v>
                </c:pt>
                <c:pt idx="1239">
                  <c:v>0.42938437661665801</c:v>
                </c:pt>
                <c:pt idx="1240">
                  <c:v>1.5679203159883222</c:v>
                </c:pt>
                <c:pt idx="1241">
                  <c:v>1.5473123819337111</c:v>
                </c:pt>
                <c:pt idx="1242">
                  <c:v>1.8538778200893453</c:v>
                </c:pt>
                <c:pt idx="1243">
                  <c:v>1.0877389426537631</c:v>
                </c:pt>
                <c:pt idx="1244">
                  <c:v>2.5240212247239349</c:v>
                </c:pt>
                <c:pt idx="1245">
                  <c:v>1.8699618426705076</c:v>
                </c:pt>
                <c:pt idx="1246">
                  <c:v>0.99705879943306108</c:v>
                </c:pt>
                <c:pt idx="1247">
                  <c:v>1.411770800953269</c:v>
                </c:pt>
                <c:pt idx="1248">
                  <c:v>1.3660471643531631</c:v>
                </c:pt>
                <c:pt idx="1249">
                  <c:v>1.2836838040665217</c:v>
                </c:pt>
                <c:pt idx="1250">
                  <c:v>0.6902897945987172</c:v>
                </c:pt>
                <c:pt idx="1251">
                  <c:v>0.68697375074956413</c:v>
                </c:pt>
                <c:pt idx="1252">
                  <c:v>0.68448671786269921</c:v>
                </c:pt>
                <c:pt idx="1253">
                  <c:v>1.0657013962311619</c:v>
                </c:pt>
                <c:pt idx="1254">
                  <c:v>0.97217799713421427</c:v>
                </c:pt>
                <c:pt idx="1255">
                  <c:v>1.5499021693714796</c:v>
                </c:pt>
                <c:pt idx="1256">
                  <c:v>1.5408190416552237</c:v>
                </c:pt>
                <c:pt idx="1257">
                  <c:v>1.4036353966836976</c:v>
                </c:pt>
                <c:pt idx="1258">
                  <c:v>1.482459305969724</c:v>
                </c:pt>
                <c:pt idx="1259">
                  <c:v>1.494340938961872</c:v>
                </c:pt>
                <c:pt idx="1260">
                  <c:v>1.7205065540990891</c:v>
                </c:pt>
                <c:pt idx="1261">
                  <c:v>1.3123395990844142</c:v>
                </c:pt>
                <c:pt idx="1262">
                  <c:v>1.1542592712236723</c:v>
                </c:pt>
                <c:pt idx="1263">
                  <c:v>1.1562782659258302</c:v>
                </c:pt>
                <c:pt idx="1264">
                  <c:v>1.1560763664556144</c:v>
                </c:pt>
                <c:pt idx="1265">
                  <c:v>0.70257611241217799</c:v>
                </c:pt>
                <c:pt idx="1266">
                  <c:v>2.1083641404805915</c:v>
                </c:pt>
                <c:pt idx="1267">
                  <c:v>1.8565719025714502</c:v>
                </c:pt>
                <c:pt idx="1268">
                  <c:v>1.8196214463464295</c:v>
                </c:pt>
                <c:pt idx="1269">
                  <c:v>0.58244212887743141</c:v>
                </c:pt>
                <c:pt idx="1270">
                  <c:v>1.8242895843626585</c:v>
                </c:pt>
                <c:pt idx="1271">
                  <c:v>1.8160363943374196</c:v>
                </c:pt>
                <c:pt idx="1272">
                  <c:v>1.8123559177045425</c:v>
                </c:pt>
                <c:pt idx="1273">
                  <c:v>2.042564858288495</c:v>
                </c:pt>
                <c:pt idx="1274">
                  <c:v>1.0569066521058728</c:v>
                </c:pt>
                <c:pt idx="1275">
                  <c:v>1.0508396546094014</c:v>
                </c:pt>
                <c:pt idx="1276">
                  <c:v>1.0510180957122388</c:v>
                </c:pt>
                <c:pt idx="1277">
                  <c:v>1.2309641175336654</c:v>
                </c:pt>
                <c:pt idx="1278">
                  <c:v>1.0807743333989432</c:v>
                </c:pt>
                <c:pt idx="1279">
                  <c:v>1.0539229353705459</c:v>
                </c:pt>
                <c:pt idx="1280">
                  <c:v>1.2604799681209724</c:v>
                </c:pt>
                <c:pt idx="1281">
                  <c:v>0.72720391446568078</c:v>
                </c:pt>
                <c:pt idx="1282">
                  <c:v>2.4742888073615203</c:v>
                </c:pt>
                <c:pt idx="1283">
                  <c:v>1.647149899035121</c:v>
                </c:pt>
                <c:pt idx="1284">
                  <c:v>1.7065713509772487</c:v>
                </c:pt>
                <c:pt idx="1285">
                  <c:v>1.0598632090217996</c:v>
                </c:pt>
                <c:pt idx="1286">
                  <c:v>1.3182842229707121</c:v>
                </c:pt>
                <c:pt idx="1287">
                  <c:v>1.1414908275470781</c:v>
                </c:pt>
                <c:pt idx="1288">
                  <c:v>1.1333855672331343</c:v>
                </c:pt>
                <c:pt idx="1289">
                  <c:v>2.4900057110222731</c:v>
                </c:pt>
                <c:pt idx="1290">
                  <c:v>2.3765865739528018</c:v>
                </c:pt>
                <c:pt idx="1291">
                  <c:v>2.4944633629414428</c:v>
                </c:pt>
                <c:pt idx="1292">
                  <c:v>2.1368282346237399</c:v>
                </c:pt>
                <c:pt idx="1293">
                  <c:v>1.7322974385266106</c:v>
                </c:pt>
                <c:pt idx="1294">
                  <c:v>1.7303255575493464</c:v>
                </c:pt>
                <c:pt idx="1295">
                  <c:v>1.9875756009092627</c:v>
                </c:pt>
                <c:pt idx="1296">
                  <c:v>1.973624822537893</c:v>
                </c:pt>
                <c:pt idx="1297">
                  <c:v>0.76914511151411025</c:v>
                </c:pt>
                <c:pt idx="1298">
                  <c:v>1.0614908153857066</c:v>
                </c:pt>
                <c:pt idx="1299">
                  <c:v>2.0483663929860252</c:v>
                </c:pt>
                <c:pt idx="1300">
                  <c:v>2.8502332008982552</c:v>
                </c:pt>
                <c:pt idx="1301">
                  <c:v>2.4741463738525642</c:v>
                </c:pt>
                <c:pt idx="1302">
                  <c:v>1.0019328897908275</c:v>
                </c:pt>
                <c:pt idx="1303">
                  <c:v>1.0000378997998203</c:v>
                </c:pt>
                <c:pt idx="1304">
                  <c:v>0.99831518162617705</c:v>
                </c:pt>
                <c:pt idx="1305">
                  <c:v>0.96813614360542188</c:v>
                </c:pt>
                <c:pt idx="1306">
                  <c:v>0.96360205372680596</c:v>
                </c:pt>
                <c:pt idx="1307">
                  <c:v>1.809332926478562</c:v>
                </c:pt>
                <c:pt idx="1308">
                  <c:v>0.86042920759952557</c:v>
                </c:pt>
                <c:pt idx="1309">
                  <c:v>1.628866136715255</c:v>
                </c:pt>
                <c:pt idx="1310">
                  <c:v>0.64833381075145613</c:v>
                </c:pt>
                <c:pt idx="1311">
                  <c:v>5.4292636340200149</c:v>
                </c:pt>
                <c:pt idx="1312">
                  <c:v>2.9055707231859227</c:v>
                </c:pt>
                <c:pt idx="1313">
                  <c:v>3.8499440714682907</c:v>
                </c:pt>
                <c:pt idx="1314">
                  <c:v>2.4841679179996086</c:v>
                </c:pt>
                <c:pt idx="1315">
                  <c:v>3.9117427781395389</c:v>
                </c:pt>
                <c:pt idx="1316">
                  <c:v>3.1606270940297998</c:v>
                </c:pt>
                <c:pt idx="1317">
                  <c:v>5.0524436137279602</c:v>
                </c:pt>
                <c:pt idx="1318">
                  <c:v>5.0224043123086037</c:v>
                </c:pt>
                <c:pt idx="1319">
                  <c:v>3.9905294072060946</c:v>
                </c:pt>
                <c:pt idx="1320">
                  <c:v>1.9143650957708087</c:v>
                </c:pt>
                <c:pt idx="1321">
                  <c:v>1.9080586221756632</c:v>
                </c:pt>
                <c:pt idx="1322">
                  <c:v>3.07930039118268</c:v>
                </c:pt>
                <c:pt idx="1323">
                  <c:v>4.1527696926114892</c:v>
                </c:pt>
                <c:pt idx="1324">
                  <c:v>4.1445513588786538</c:v>
                </c:pt>
                <c:pt idx="1325">
                  <c:v>5.9248824539144707</c:v>
                </c:pt>
                <c:pt idx="1326">
                  <c:v>0.6536810828656322</c:v>
                </c:pt>
                <c:pt idx="1327">
                  <c:v>1.7685643670198665</c:v>
                </c:pt>
                <c:pt idx="1328">
                  <c:v>3.7157779182329262</c:v>
                </c:pt>
                <c:pt idx="1329">
                  <c:v>3.0124896191236097</c:v>
                </c:pt>
                <c:pt idx="1330">
                  <c:v>2.8859985985971117</c:v>
                </c:pt>
                <c:pt idx="1331">
                  <c:v>2.9127391484125273</c:v>
                </c:pt>
                <c:pt idx="1332">
                  <c:v>3.9985761746559083</c:v>
                </c:pt>
                <c:pt idx="1333">
                  <c:v>3.9711949180387713</c:v>
                </c:pt>
                <c:pt idx="1334">
                  <c:v>2.125293463486964</c:v>
                </c:pt>
                <c:pt idx="1335">
                  <c:v>3.180018275967103</c:v>
                </c:pt>
                <c:pt idx="1336">
                  <c:v>3.4062905226758575</c:v>
                </c:pt>
                <c:pt idx="1337">
                  <c:v>2.0082055711509392</c:v>
                </c:pt>
                <c:pt idx="1338">
                  <c:v>2.0109047721874322</c:v>
                </c:pt>
                <c:pt idx="1339">
                  <c:v>2.4626163337864688</c:v>
                </c:pt>
                <c:pt idx="1340">
                  <c:v>3.1876653590000914</c:v>
                </c:pt>
                <c:pt idx="1341">
                  <c:v>4.0229654314048258</c:v>
                </c:pt>
                <c:pt idx="1342">
                  <c:v>3.9530275618468225</c:v>
                </c:pt>
                <c:pt idx="1343">
                  <c:v>4.5325967586275748</c:v>
                </c:pt>
                <c:pt idx="1344">
                  <c:v>4.525940963093614</c:v>
                </c:pt>
                <c:pt idx="1345">
                  <c:v>3.4375251968715563</c:v>
                </c:pt>
                <c:pt idx="1346">
                  <c:v>4.2861115548692101</c:v>
                </c:pt>
                <c:pt idx="1347">
                  <c:v>5.2905715322806843</c:v>
                </c:pt>
                <c:pt idx="1348">
                  <c:v>5.4160685706743221</c:v>
                </c:pt>
                <c:pt idx="1349">
                  <c:v>5.3749236912009764</c:v>
                </c:pt>
                <c:pt idx="1350">
                  <c:v>2.8303616011326502</c:v>
                </c:pt>
                <c:pt idx="1351">
                  <c:v>3.0719121028673331</c:v>
                </c:pt>
                <c:pt idx="1352">
                  <c:v>2.9767351823173307</c:v>
                </c:pt>
                <c:pt idx="1353">
                  <c:v>2.7034835625334908</c:v>
                </c:pt>
                <c:pt idx="1354">
                  <c:v>2.7369654699291108</c:v>
                </c:pt>
                <c:pt idx="1355">
                  <c:v>2.7098101989480909</c:v>
                </c:pt>
                <c:pt idx="1356">
                  <c:v>4.9996664809001148</c:v>
                </c:pt>
                <c:pt idx="1357">
                  <c:v>4.9057431989000326</c:v>
                </c:pt>
                <c:pt idx="1358">
                  <c:v>4.9354371574705054</c:v>
                </c:pt>
                <c:pt idx="1359">
                  <c:v>2.0960076924499345</c:v>
                </c:pt>
                <c:pt idx="1360">
                  <c:v>3.2606998367520759</c:v>
                </c:pt>
                <c:pt idx="1361">
                  <c:v>3.2408261764497124</c:v>
                </c:pt>
                <c:pt idx="1362">
                  <c:v>3.3800724301235028</c:v>
                </c:pt>
                <c:pt idx="1363">
                  <c:v>3.2942155368971591</c:v>
                </c:pt>
                <c:pt idx="1364">
                  <c:v>3.2644989788310048</c:v>
                </c:pt>
                <c:pt idx="1365">
                  <c:v>4.0255591054313102</c:v>
                </c:pt>
                <c:pt idx="1366">
                  <c:v>2.9483373911883399</c:v>
                </c:pt>
                <c:pt idx="1367">
                  <c:v>3.3133825985726579</c:v>
                </c:pt>
                <c:pt idx="1368">
                  <c:v>3.0530669588328729</c:v>
                </c:pt>
                <c:pt idx="1369">
                  <c:v>5.2207312329832742</c:v>
                </c:pt>
                <c:pt idx="1370">
                  <c:v>2.8406414483789706</c:v>
                </c:pt>
                <c:pt idx="1371">
                  <c:v>3.3034350065078377</c:v>
                </c:pt>
                <c:pt idx="1372">
                  <c:v>1.4024090817181316</c:v>
                </c:pt>
                <c:pt idx="1373">
                  <c:v>2.6832104507892525</c:v>
                </c:pt>
                <c:pt idx="1374">
                  <c:v>3.0370755652357655</c:v>
                </c:pt>
                <c:pt idx="1375">
                  <c:v>2.7943578322197475</c:v>
                </c:pt>
                <c:pt idx="1376">
                  <c:v>5.2691270230505145</c:v>
                </c:pt>
                <c:pt idx="1377">
                  <c:v>4.8626327321759648</c:v>
                </c:pt>
                <c:pt idx="1378">
                  <c:v>3.4623584106028304</c:v>
                </c:pt>
                <c:pt idx="1379">
                  <c:v>0.81144751766861523</c:v>
                </c:pt>
                <c:pt idx="1380">
                  <c:v>0.88817238455107439</c:v>
                </c:pt>
                <c:pt idx="1381">
                  <c:v>0.76427557871969631</c:v>
                </c:pt>
                <c:pt idx="1382">
                  <c:v>1.0284506954729526</c:v>
                </c:pt>
                <c:pt idx="1383">
                  <c:v>1.219761524026491</c:v>
                </c:pt>
                <c:pt idx="1384">
                  <c:v>1.2151979146130425</c:v>
                </c:pt>
                <c:pt idx="1385">
                  <c:v>0.74603708770196975</c:v>
                </c:pt>
                <c:pt idx="1386">
                  <c:v>0.74210367599176597</c:v>
                </c:pt>
                <c:pt idx="1387">
                  <c:v>0.83264314504996961</c:v>
                </c:pt>
                <c:pt idx="1388">
                  <c:v>1.1736048090504037</c:v>
                </c:pt>
                <c:pt idx="1389">
                  <c:v>1.299368109926053</c:v>
                </c:pt>
                <c:pt idx="1390">
                  <c:v>1.2999114375906677</c:v>
                </c:pt>
                <c:pt idx="1391">
                  <c:v>1.5477466656938295</c:v>
                </c:pt>
                <c:pt idx="1392">
                  <c:v>1.1643356643356644</c:v>
                </c:pt>
                <c:pt idx="1393">
                  <c:v>1.1573426573426573</c:v>
                </c:pt>
                <c:pt idx="1394">
                  <c:v>1.1457378551787352</c:v>
                </c:pt>
                <c:pt idx="1395">
                  <c:v>2.3612388837779821</c:v>
                </c:pt>
                <c:pt idx="1396">
                  <c:v>0.53284556991820475</c:v>
                </c:pt>
                <c:pt idx="1397">
                  <c:v>2.399846102053576</c:v>
                </c:pt>
                <c:pt idx="1398">
                  <c:v>2.2699947097580919</c:v>
                </c:pt>
                <c:pt idx="1399">
                  <c:v>2.2956443674954712</c:v>
                </c:pt>
                <c:pt idx="1400">
                  <c:v>1.3550464847785137</c:v>
                </c:pt>
                <c:pt idx="1401">
                  <c:v>0.46139344126742632</c:v>
                </c:pt>
                <c:pt idx="1402">
                  <c:v>1.3407380631592785</c:v>
                </c:pt>
                <c:pt idx="1403">
                  <c:v>1.2298194468262329</c:v>
                </c:pt>
                <c:pt idx="1404">
                  <c:v>1.2347191258972539</c:v>
                </c:pt>
                <c:pt idx="1405">
                  <c:v>1.2311442937680939</c:v>
                </c:pt>
                <c:pt idx="1406">
                  <c:v>2.4659270998415215</c:v>
                </c:pt>
                <c:pt idx="1407">
                  <c:v>0.9113427115950834</c:v>
                </c:pt>
                <c:pt idx="1408">
                  <c:v>1.8142259793534057</c:v>
                </c:pt>
                <c:pt idx="1409">
                  <c:v>0.9895437438588035</c:v>
                </c:pt>
                <c:pt idx="1410">
                  <c:v>0.90922446581022187</c:v>
                </c:pt>
                <c:pt idx="1411">
                  <c:v>1.2068750999804483</c:v>
                </c:pt>
                <c:pt idx="1412">
                  <c:v>2.653050591361434</c:v>
                </c:pt>
                <c:pt idx="1413">
                  <c:v>2.6249153337154172</c:v>
                </c:pt>
                <c:pt idx="1414">
                  <c:v>2.3207899505936345</c:v>
                </c:pt>
                <c:pt idx="1415">
                  <c:v>2.4179180453041487</c:v>
                </c:pt>
                <c:pt idx="1416">
                  <c:v>0.83750271916467267</c:v>
                </c:pt>
                <c:pt idx="1417">
                  <c:v>0.63521299707188061</c:v>
                </c:pt>
                <c:pt idx="1418">
                  <c:v>1.1654407331484384</c:v>
                </c:pt>
                <c:pt idx="1419">
                  <c:v>1.164234896901001</c:v>
                </c:pt>
                <c:pt idx="1420">
                  <c:v>0.74915510842711208</c:v>
                </c:pt>
                <c:pt idx="1421">
                  <c:v>0.59193542522633891</c:v>
                </c:pt>
                <c:pt idx="1422">
                  <c:v>0.58902665163800305</c:v>
                </c:pt>
                <c:pt idx="1423">
                  <c:v>0.83040239119930781</c:v>
                </c:pt>
                <c:pt idx="1424">
                  <c:v>0.83012147022799554</c:v>
                </c:pt>
                <c:pt idx="1425">
                  <c:v>1.3675653009049469</c:v>
                </c:pt>
                <c:pt idx="1426">
                  <c:v>1.2236489076274435</c:v>
                </c:pt>
                <c:pt idx="1427">
                  <c:v>1.8375296375747998</c:v>
                </c:pt>
                <c:pt idx="1428">
                  <c:v>1.8177712543750708</c:v>
                </c:pt>
                <c:pt idx="1429">
                  <c:v>2.2835746978181954</c:v>
                </c:pt>
                <c:pt idx="1430">
                  <c:v>1.1442545345172552</c:v>
                </c:pt>
                <c:pt idx="1431">
                  <c:v>0.93013295956705411</c:v>
                </c:pt>
                <c:pt idx="1432">
                  <c:v>0.92915960988144608</c:v>
                </c:pt>
                <c:pt idx="1433">
                  <c:v>1.3142860266902843</c:v>
                </c:pt>
                <c:pt idx="1434">
                  <c:v>1.3071788227189975</c:v>
                </c:pt>
                <c:pt idx="1435">
                  <c:v>1.0179525014052839</c:v>
                </c:pt>
                <c:pt idx="1436">
                  <c:v>1.987711925168492</c:v>
                </c:pt>
                <c:pt idx="1437">
                  <c:v>1.7242829506266297</c:v>
                </c:pt>
                <c:pt idx="1438">
                  <c:v>1.7037223951178027</c:v>
                </c:pt>
                <c:pt idx="1439">
                  <c:v>1.238694455367676</c:v>
                </c:pt>
                <c:pt idx="1440">
                  <c:v>1.442530755711775</c:v>
                </c:pt>
                <c:pt idx="1441">
                  <c:v>1.3959324515083389</c:v>
                </c:pt>
                <c:pt idx="1442">
                  <c:v>2.1592923860180866</c:v>
                </c:pt>
                <c:pt idx="1443">
                  <c:v>2.0406934745966772</c:v>
                </c:pt>
                <c:pt idx="1444">
                  <c:v>1.5448058567324623</c:v>
                </c:pt>
                <c:pt idx="1445">
                  <c:v>1.2061052406873731</c:v>
                </c:pt>
                <c:pt idx="1446">
                  <c:v>2.2854152128401957</c:v>
                </c:pt>
                <c:pt idx="1447">
                  <c:v>2.0388137810728302</c:v>
                </c:pt>
                <c:pt idx="1448">
                  <c:v>2.0333624073266461</c:v>
                </c:pt>
                <c:pt idx="1449">
                  <c:v>0.84530540365186757</c:v>
                </c:pt>
                <c:pt idx="1450">
                  <c:v>1.0297823105296722</c:v>
                </c:pt>
                <c:pt idx="1451">
                  <c:v>0.88100935392647384</c:v>
                </c:pt>
                <c:pt idx="1452">
                  <c:v>0.67206802974341895</c:v>
                </c:pt>
                <c:pt idx="1453">
                  <c:v>0.56679547598232183</c:v>
                </c:pt>
                <c:pt idx="1454">
                  <c:v>1.494649011427535</c:v>
                </c:pt>
                <c:pt idx="1455">
                  <c:v>2.1791024079081605</c:v>
                </c:pt>
                <c:pt idx="1456">
                  <c:v>0.69096126255380197</c:v>
                </c:pt>
                <c:pt idx="1457">
                  <c:v>3.5763184375051549</c:v>
                </c:pt>
                <c:pt idx="1458">
                  <c:v>3.8867285069202966</c:v>
                </c:pt>
                <c:pt idx="1459">
                  <c:v>3.808367045087226</c:v>
                </c:pt>
                <c:pt idx="1460">
                  <c:v>3.796123066675809</c:v>
                </c:pt>
                <c:pt idx="1461">
                  <c:v>3.8676486916614237</c:v>
                </c:pt>
                <c:pt idx="1462">
                  <c:v>1.5748177208630965</c:v>
                </c:pt>
                <c:pt idx="1463">
                  <c:v>1.8505496132351308E-3</c:v>
                </c:pt>
                <c:pt idx="1464">
                  <c:v>2.5403359487236159</c:v>
                </c:pt>
                <c:pt idx="1465">
                  <c:v>2.5733853359956709</c:v>
                </c:pt>
                <c:pt idx="1466">
                  <c:v>4.7118205459972584</c:v>
                </c:pt>
                <c:pt idx="1467">
                  <c:v>2.3318496677226763</c:v>
                </c:pt>
                <c:pt idx="1468">
                  <c:v>2.3177820418314923</c:v>
                </c:pt>
                <c:pt idx="1469">
                  <c:v>2.2359084591448006</c:v>
                </c:pt>
                <c:pt idx="1470">
                  <c:v>2.6091290539444096</c:v>
                </c:pt>
                <c:pt idx="1471">
                  <c:v>2.4035971648836214</c:v>
                </c:pt>
                <c:pt idx="1472">
                  <c:v>5.5664755111552413</c:v>
                </c:pt>
                <c:pt idx="1473">
                  <c:v>1.9483480012133982</c:v>
                </c:pt>
                <c:pt idx="1474">
                  <c:v>1.9370397028968989</c:v>
                </c:pt>
                <c:pt idx="1475">
                  <c:v>2.180415779034746</c:v>
                </c:pt>
                <c:pt idx="1476">
                  <c:v>4.0125494634812409</c:v>
                </c:pt>
                <c:pt idx="1477">
                  <c:v>2.2444636180615474</c:v>
                </c:pt>
                <c:pt idx="1478">
                  <c:v>2.8059192262196939</c:v>
                </c:pt>
                <c:pt idx="1479">
                  <c:v>1.0413891313335477</c:v>
                </c:pt>
                <c:pt idx="1480">
                  <c:v>1.0331204924433828</c:v>
                </c:pt>
                <c:pt idx="1481">
                  <c:v>2.7007828794244779</c:v>
                </c:pt>
                <c:pt idx="1482">
                  <c:v>2.6622434482967083</c:v>
                </c:pt>
                <c:pt idx="1483">
                  <c:v>2.4227917566699748</c:v>
                </c:pt>
                <c:pt idx="1484">
                  <c:v>3.5238008246776973</c:v>
                </c:pt>
                <c:pt idx="1485">
                  <c:v>4.7968021319120586</c:v>
                </c:pt>
                <c:pt idx="1486">
                  <c:v>2.3930786810316684</c:v>
                </c:pt>
                <c:pt idx="1487">
                  <c:v>2.2558852415106694</c:v>
                </c:pt>
                <c:pt idx="1488">
                  <c:v>2.3155348194228442</c:v>
                </c:pt>
                <c:pt idx="1489">
                  <c:v>3.5827027027027025</c:v>
                </c:pt>
                <c:pt idx="1490">
                  <c:v>3.5603603603603604</c:v>
                </c:pt>
                <c:pt idx="1491">
                  <c:v>3.5581981981981983</c:v>
                </c:pt>
                <c:pt idx="1492">
                  <c:v>2.3437618133155911</c:v>
                </c:pt>
                <c:pt idx="1493">
                  <c:v>2.312007621006154</c:v>
                </c:pt>
                <c:pt idx="1494">
                  <c:v>2.5829615928625831</c:v>
                </c:pt>
                <c:pt idx="1495">
                  <c:v>3.2611796025734483</c:v>
                </c:pt>
                <c:pt idx="1496">
                  <c:v>2.1589877439854743</c:v>
                </c:pt>
                <c:pt idx="1497">
                  <c:v>2.1589877439854743</c:v>
                </c:pt>
                <c:pt idx="1498">
                  <c:v>1.8803953158438935</c:v>
                </c:pt>
                <c:pt idx="1499">
                  <c:v>1.9342871076391579</c:v>
                </c:pt>
                <c:pt idx="1500">
                  <c:v>1.9342871076391579</c:v>
                </c:pt>
                <c:pt idx="1501">
                  <c:v>3.1632943858649192</c:v>
                </c:pt>
                <c:pt idx="1502">
                  <c:v>2.2953556310737495</c:v>
                </c:pt>
                <c:pt idx="1503">
                  <c:v>1.7941848462707166</c:v>
                </c:pt>
                <c:pt idx="1504">
                  <c:v>1.9408502772643252</c:v>
                </c:pt>
                <c:pt idx="1505">
                  <c:v>1.9307064604841981</c:v>
                </c:pt>
                <c:pt idx="1506">
                  <c:v>2.7041040789390989</c:v>
                </c:pt>
                <c:pt idx="1507">
                  <c:v>2.6868204386902144</c:v>
                </c:pt>
                <c:pt idx="1508">
                  <c:v>3.039651791266083</c:v>
                </c:pt>
                <c:pt idx="1509">
                  <c:v>3.2845504084276338</c:v>
                </c:pt>
                <c:pt idx="1510">
                  <c:v>3.552465584406582</c:v>
                </c:pt>
                <c:pt idx="1511">
                  <c:v>3.5011714471878332</c:v>
                </c:pt>
                <c:pt idx="1512">
                  <c:v>3.4990919551384247</c:v>
                </c:pt>
                <c:pt idx="1513">
                  <c:v>2.0142214482658538</c:v>
                </c:pt>
                <c:pt idx="1514">
                  <c:v>1.9910027572195617</c:v>
                </c:pt>
                <c:pt idx="1515">
                  <c:v>1.6920202828929811</c:v>
                </c:pt>
                <c:pt idx="1516">
                  <c:v>2.6344527186688302</c:v>
                </c:pt>
                <c:pt idx="1517">
                  <c:v>2.4192400740002848</c:v>
                </c:pt>
                <c:pt idx="1518">
                  <c:v>3.3004131354533981</c:v>
                </c:pt>
                <c:pt idx="1519">
                  <c:v>2.1707869792934527</c:v>
                </c:pt>
                <c:pt idx="1520">
                  <c:v>2.3179940956003469</c:v>
                </c:pt>
                <c:pt idx="1521">
                  <c:v>1.9006626163249576</c:v>
                </c:pt>
                <c:pt idx="1522">
                  <c:v>4.0488662796195092</c:v>
                </c:pt>
                <c:pt idx="1523">
                  <c:v>1.9789309214500295</c:v>
                </c:pt>
                <c:pt idx="1524">
                  <c:v>1.9712796887961794</c:v>
                </c:pt>
                <c:pt idx="1525">
                  <c:v>3.0132121039920445</c:v>
                </c:pt>
                <c:pt idx="1526">
                  <c:v>3.0018468532461999</c:v>
                </c:pt>
                <c:pt idx="1527">
                  <c:v>2.3987023346022807</c:v>
                </c:pt>
                <c:pt idx="1528">
                  <c:v>2.4079772620002102</c:v>
                </c:pt>
                <c:pt idx="1529">
                  <c:v>3.0642641391521717</c:v>
                </c:pt>
                <c:pt idx="1530">
                  <c:v>2.0272369984462117</c:v>
                </c:pt>
                <c:pt idx="1531">
                  <c:v>2.7256208358570562</c:v>
                </c:pt>
                <c:pt idx="1532">
                  <c:v>2.6516168526414141</c:v>
                </c:pt>
                <c:pt idx="1533">
                  <c:v>2.5844941093080451</c:v>
                </c:pt>
                <c:pt idx="1534">
                  <c:v>2.9658421081378714</c:v>
                </c:pt>
                <c:pt idx="1535">
                  <c:v>2.116702741702742</c:v>
                </c:pt>
                <c:pt idx="1536">
                  <c:v>2.0941558441558441</c:v>
                </c:pt>
                <c:pt idx="1537">
                  <c:v>3.7935239127489502</c:v>
                </c:pt>
                <c:pt idx="1538">
                  <c:v>2.4398349441967375</c:v>
                </c:pt>
                <c:pt idx="1539">
                  <c:v>2.4337422803179263</c:v>
                </c:pt>
                <c:pt idx="1540">
                  <c:v>3.79503944282567</c:v>
                </c:pt>
                <c:pt idx="1541">
                  <c:v>3.0171666377666031</c:v>
                </c:pt>
                <c:pt idx="1542">
                  <c:v>2.6844897437981032</c:v>
                </c:pt>
                <c:pt idx="1543">
                  <c:v>2.6723007092857229</c:v>
                </c:pt>
                <c:pt idx="1544">
                  <c:v>1.7933764163995867</c:v>
                </c:pt>
                <c:pt idx="1545">
                  <c:v>2.5963703801828055</c:v>
                </c:pt>
                <c:pt idx="1546">
                  <c:v>3.0164846439727309</c:v>
                </c:pt>
                <c:pt idx="1547">
                  <c:v>3.2127571198959779</c:v>
                </c:pt>
                <c:pt idx="1548">
                  <c:v>2.5582816729241245</c:v>
                </c:pt>
                <c:pt idx="1549">
                  <c:v>3.4515687061461171</c:v>
                </c:pt>
                <c:pt idx="1550">
                  <c:v>1.9459683262602216</c:v>
                </c:pt>
                <c:pt idx="1551">
                  <c:v>2.8554918861655514</c:v>
                </c:pt>
                <c:pt idx="1552">
                  <c:v>2.6789057941353214</c:v>
                </c:pt>
                <c:pt idx="1553">
                  <c:v>2.6157046281851271</c:v>
                </c:pt>
                <c:pt idx="1554">
                  <c:v>2.6196047841913677</c:v>
                </c:pt>
                <c:pt idx="1555">
                  <c:v>1.8265541059094397</c:v>
                </c:pt>
                <c:pt idx="1556">
                  <c:v>2.2024547748364194</c:v>
                </c:pt>
                <c:pt idx="1557">
                  <c:v>2.8032823242404081</c:v>
                </c:pt>
                <c:pt idx="1558">
                  <c:v>2.7022963881685271</c:v>
                </c:pt>
                <c:pt idx="1559">
                  <c:v>3.6964793911681002</c:v>
                </c:pt>
                <c:pt idx="1560">
                  <c:v>3.8034361591298356</c:v>
                </c:pt>
                <c:pt idx="1561">
                  <c:v>3.7928416294386662</c:v>
                </c:pt>
                <c:pt idx="1562">
                  <c:v>3.0633557669993037</c:v>
                </c:pt>
                <c:pt idx="1563">
                  <c:v>2.8438812348043911</c:v>
                </c:pt>
                <c:pt idx="1564">
                  <c:v>2.7947641150322946</c:v>
                </c:pt>
                <c:pt idx="1565">
                  <c:v>0.86280989042837275</c:v>
                </c:pt>
                <c:pt idx="1566">
                  <c:v>0.85960427460986732</c:v>
                </c:pt>
                <c:pt idx="1567">
                  <c:v>0.97521071353070399</c:v>
                </c:pt>
                <c:pt idx="1568">
                  <c:v>0.67994019593151112</c:v>
                </c:pt>
                <c:pt idx="1569">
                  <c:v>0.70830809547943685</c:v>
                </c:pt>
                <c:pt idx="1570">
                  <c:v>2.7949841365765223E-2</c:v>
                </c:pt>
                <c:pt idx="1571">
                  <c:v>1.1750775243192728</c:v>
                </c:pt>
                <c:pt idx="1572">
                  <c:v>1.176139501295612</c:v>
                </c:pt>
                <c:pt idx="1573">
                  <c:v>0.7834262838369509</c:v>
                </c:pt>
                <c:pt idx="1574">
                  <c:v>0.78055448660880955</c:v>
                </c:pt>
                <c:pt idx="1575">
                  <c:v>0.78112884605443778</c:v>
                </c:pt>
                <c:pt idx="1576">
                  <c:v>2.0342156779300367</c:v>
                </c:pt>
                <c:pt idx="1577">
                  <c:v>2.0393224955315343</c:v>
                </c:pt>
                <c:pt idx="1578">
                  <c:v>2.3089340988640461</c:v>
                </c:pt>
                <c:pt idx="1579">
                  <c:v>1.2547319983412923</c:v>
                </c:pt>
                <c:pt idx="1580">
                  <c:v>0.81640561188631866</c:v>
                </c:pt>
                <c:pt idx="1581">
                  <c:v>0.81830511307730591</c:v>
                </c:pt>
                <c:pt idx="1582">
                  <c:v>1.554818795015434</c:v>
                </c:pt>
                <c:pt idx="1583">
                  <c:v>1.0509107893507705</c:v>
                </c:pt>
                <c:pt idx="1584">
                  <c:v>1.6043318847597905</c:v>
                </c:pt>
                <c:pt idx="1585">
                  <c:v>1.565458906703699</c:v>
                </c:pt>
                <c:pt idx="1586">
                  <c:v>1.5584452019245607</c:v>
                </c:pt>
                <c:pt idx="1587">
                  <c:v>1.1601545296275386</c:v>
                </c:pt>
                <c:pt idx="1588">
                  <c:v>1.5261753616821299</c:v>
                </c:pt>
                <c:pt idx="1589">
                  <c:v>1.5246445940174538</c:v>
                </c:pt>
                <c:pt idx="1590">
                  <c:v>0.64643235963139256</c:v>
                </c:pt>
                <c:pt idx="1591">
                  <c:v>1.6206848930606352</c:v>
                </c:pt>
                <c:pt idx="1592">
                  <c:v>0.97197868225794037</c:v>
                </c:pt>
                <c:pt idx="1593">
                  <c:v>0.97224396028257409</c:v>
                </c:pt>
                <c:pt idx="1594">
                  <c:v>1.107239676907334</c:v>
                </c:pt>
                <c:pt idx="1595">
                  <c:v>1.0419148162543725</c:v>
                </c:pt>
                <c:pt idx="1596">
                  <c:v>1.4319969522443583</c:v>
                </c:pt>
                <c:pt idx="1597">
                  <c:v>1.4331174506420454</c:v>
                </c:pt>
                <c:pt idx="1598">
                  <c:v>1.4244805051765916</c:v>
                </c:pt>
                <c:pt idx="1599">
                  <c:v>1.7120077027677598</c:v>
                </c:pt>
                <c:pt idx="1600">
                  <c:v>0.7933509633547412</c:v>
                </c:pt>
                <c:pt idx="1601">
                  <c:v>1.1350478644465825</c:v>
                </c:pt>
                <c:pt idx="1602">
                  <c:v>1.1317862326521957</c:v>
                </c:pt>
                <c:pt idx="1603">
                  <c:v>3.1100711709076729</c:v>
                </c:pt>
                <c:pt idx="1604">
                  <c:v>0.95936931180047258</c:v>
                </c:pt>
                <c:pt idx="1605">
                  <c:v>1.8027647461326199</c:v>
                </c:pt>
                <c:pt idx="1606">
                  <c:v>1.0621274793602209</c:v>
                </c:pt>
                <c:pt idx="1607">
                  <c:v>0.51381951084382571</c:v>
                </c:pt>
                <c:pt idx="1608">
                  <c:v>0.31678089842458473</c:v>
                </c:pt>
                <c:pt idx="1609">
                  <c:v>1.2568402953097069</c:v>
                </c:pt>
                <c:pt idx="1610">
                  <c:v>1.3942438758421936</c:v>
                </c:pt>
                <c:pt idx="1611">
                  <c:v>1.388402071893134</c:v>
                </c:pt>
                <c:pt idx="1612">
                  <c:v>1.3906718014548565</c:v>
                </c:pt>
                <c:pt idx="1613">
                  <c:v>1.2590509965815009</c:v>
                </c:pt>
                <c:pt idx="1614">
                  <c:v>1.3902602788419764</c:v>
                </c:pt>
                <c:pt idx="1615">
                  <c:v>1.4056560923716861</c:v>
                </c:pt>
                <c:pt idx="1616">
                  <c:v>1.4032655207860198</c:v>
                </c:pt>
                <c:pt idx="1617">
                  <c:v>1.1120210947892653</c:v>
                </c:pt>
                <c:pt idx="1618">
                  <c:v>1.1106008890487935</c:v>
                </c:pt>
                <c:pt idx="1619">
                  <c:v>0.82648602599686727</c:v>
                </c:pt>
                <c:pt idx="1620">
                  <c:v>1.5872623433134718</c:v>
                </c:pt>
                <c:pt idx="1621">
                  <c:v>1.623956233803628</c:v>
                </c:pt>
                <c:pt idx="1622">
                  <c:v>1.0434140777024761</c:v>
                </c:pt>
                <c:pt idx="1623">
                  <c:v>0.74121617424791408</c:v>
                </c:pt>
                <c:pt idx="1624">
                  <c:v>1.2267472315957459</c:v>
                </c:pt>
                <c:pt idx="1625">
                  <c:v>1.4148287189113093</c:v>
                </c:pt>
                <c:pt idx="1626">
                  <c:v>1.6006297559695619</c:v>
                </c:pt>
                <c:pt idx="1627">
                  <c:v>2.046956111373289</c:v>
                </c:pt>
                <c:pt idx="1628">
                  <c:v>2.0499056158565359</c:v>
                </c:pt>
                <c:pt idx="1629">
                  <c:v>1.1612073530524245</c:v>
                </c:pt>
                <c:pt idx="1630">
                  <c:v>1.2547543426263577</c:v>
                </c:pt>
                <c:pt idx="1631">
                  <c:v>0.38127934901915472</c:v>
                </c:pt>
                <c:pt idx="1632">
                  <c:v>2.6389983000953605</c:v>
                </c:pt>
                <c:pt idx="1633">
                  <c:v>1.6427497608309416</c:v>
                </c:pt>
                <c:pt idx="1634">
                  <c:v>2.738406645725481</c:v>
                </c:pt>
                <c:pt idx="1635">
                  <c:v>2.7246941523651262</c:v>
                </c:pt>
                <c:pt idx="1636">
                  <c:v>0.86840825202437832</c:v>
                </c:pt>
                <c:pt idx="1637">
                  <c:v>1.3023326112146707</c:v>
                </c:pt>
                <c:pt idx="1638">
                  <c:v>0.59693683409436826</c:v>
                </c:pt>
                <c:pt idx="1639">
                  <c:v>0.85365853658536583</c:v>
                </c:pt>
                <c:pt idx="1640">
                  <c:v>1.8281550417656278</c:v>
                </c:pt>
                <c:pt idx="1641">
                  <c:v>1.829770733362416</c:v>
                </c:pt>
                <c:pt idx="1642">
                  <c:v>0.56738080380873146</c:v>
                </c:pt>
                <c:pt idx="1643">
                  <c:v>0.94630500187184219</c:v>
                </c:pt>
                <c:pt idx="1644">
                  <c:v>1.1641823656568657</c:v>
                </c:pt>
                <c:pt idx="1645">
                  <c:v>2.3030620256477361</c:v>
                </c:pt>
                <c:pt idx="1646">
                  <c:v>1.5445731000957423</c:v>
                </c:pt>
                <c:pt idx="1647">
                  <c:v>1.3997246443322624</c:v>
                </c:pt>
                <c:pt idx="1648">
                  <c:v>0.93975313711709008</c:v>
                </c:pt>
                <c:pt idx="1649">
                  <c:v>0.93817372007991851</c:v>
                </c:pt>
                <c:pt idx="1650">
                  <c:v>0.60079051383399207</c:v>
                </c:pt>
                <c:pt idx="1651">
                  <c:v>0.58872079653828346</c:v>
                </c:pt>
                <c:pt idx="1652">
                  <c:v>0.65874951562535622</c:v>
                </c:pt>
                <c:pt idx="1653">
                  <c:v>1.7656770817108502</c:v>
                </c:pt>
                <c:pt idx="1654">
                  <c:v>0.24195322237700714</c:v>
                </c:pt>
                <c:pt idx="1655">
                  <c:v>2.5700150738065037</c:v>
                </c:pt>
                <c:pt idx="1656">
                  <c:v>2.5611684038309526</c:v>
                </c:pt>
                <c:pt idx="1657">
                  <c:v>2.5547344620305519</c:v>
                </c:pt>
                <c:pt idx="1658">
                  <c:v>0.84711037074134876</c:v>
                </c:pt>
                <c:pt idx="1659">
                  <c:v>0.76821935617308579</c:v>
                </c:pt>
                <c:pt idx="1660">
                  <c:v>1.1757211757211758</c:v>
                </c:pt>
                <c:pt idx="1661">
                  <c:v>1.1726878393545062</c:v>
                </c:pt>
                <c:pt idx="1662">
                  <c:v>0.96373715537247284</c:v>
                </c:pt>
                <c:pt idx="1663">
                  <c:v>1.1526920905912994</c:v>
                </c:pt>
                <c:pt idx="1664">
                  <c:v>1.1502163773383112</c:v>
                </c:pt>
                <c:pt idx="1665">
                  <c:v>1.6302816092793899</c:v>
                </c:pt>
                <c:pt idx="1666">
                  <c:v>1.1577899241557561</c:v>
                </c:pt>
                <c:pt idx="1667">
                  <c:v>0.55063291139240511</c:v>
                </c:pt>
                <c:pt idx="1668">
                  <c:v>1.8851181196786186</c:v>
                </c:pt>
                <c:pt idx="1669">
                  <c:v>1.8827197505696127</c:v>
                </c:pt>
                <c:pt idx="1670">
                  <c:v>1.8186353186136295</c:v>
                </c:pt>
                <c:pt idx="1671">
                  <c:v>1.1749039798909526</c:v>
                </c:pt>
                <c:pt idx="1672">
                  <c:v>1.5504357294717319</c:v>
                </c:pt>
                <c:pt idx="1673">
                  <c:v>1.3658218876309791</c:v>
                </c:pt>
                <c:pt idx="1674">
                  <c:v>0.61192581410394653</c:v>
                </c:pt>
                <c:pt idx="1675">
                  <c:v>1.0912847671491188</c:v>
                </c:pt>
                <c:pt idx="1676">
                  <c:v>0.56751946914252993</c:v>
                </c:pt>
                <c:pt idx="1677">
                  <c:v>1.1992999343688471</c:v>
                </c:pt>
                <c:pt idx="1678">
                  <c:v>0.74647434861701711</c:v>
                </c:pt>
                <c:pt idx="1679">
                  <c:v>1.2851218592686227</c:v>
                </c:pt>
                <c:pt idx="1680">
                  <c:v>1.2812409908411504</c:v>
                </c:pt>
                <c:pt idx="1681">
                  <c:v>1.8686531323192437</c:v>
                </c:pt>
                <c:pt idx="1682">
                  <c:v>1.7570412710223475</c:v>
                </c:pt>
                <c:pt idx="1683">
                  <c:v>1.1460040489732961</c:v>
                </c:pt>
                <c:pt idx="1684">
                  <c:v>1.1399787910922587</c:v>
                </c:pt>
                <c:pt idx="1685">
                  <c:v>1.097880526717304</c:v>
                </c:pt>
                <c:pt idx="1686">
                  <c:v>1.008362642962765</c:v>
                </c:pt>
                <c:pt idx="1687">
                  <c:v>0.98440254082277434</c:v>
                </c:pt>
                <c:pt idx="1688">
                  <c:v>1.4704280579457576</c:v>
                </c:pt>
                <c:pt idx="1689">
                  <c:v>1.5408980011128708</c:v>
                </c:pt>
                <c:pt idx="1690">
                  <c:v>1.680471962338359</c:v>
                </c:pt>
                <c:pt idx="1691">
                  <c:v>2.0608878358442486</c:v>
                </c:pt>
                <c:pt idx="1692">
                  <c:v>2.0528409852921454</c:v>
                </c:pt>
                <c:pt idx="1693">
                  <c:v>1.0458035477892507</c:v>
                </c:pt>
                <c:pt idx="1694">
                  <c:v>2.7302574736478316</c:v>
                </c:pt>
                <c:pt idx="1695">
                  <c:v>0.77440814947636494</c:v>
                </c:pt>
                <c:pt idx="1696">
                  <c:v>0.77180946441100806</c:v>
                </c:pt>
                <c:pt idx="1697">
                  <c:v>1.8324847484060365</c:v>
                </c:pt>
                <c:pt idx="1698">
                  <c:v>0.96978044989622791</c:v>
                </c:pt>
                <c:pt idx="1699">
                  <c:v>3.1678671376794973</c:v>
                </c:pt>
                <c:pt idx="1700">
                  <c:v>1.7332867765330831</c:v>
                </c:pt>
                <c:pt idx="1701">
                  <c:v>1.7350040355587102</c:v>
                </c:pt>
                <c:pt idx="1702">
                  <c:v>0.90874781503257585</c:v>
                </c:pt>
                <c:pt idx="1703">
                  <c:v>0.72784417517885946</c:v>
                </c:pt>
                <c:pt idx="1704">
                  <c:v>2.1614284222616686</c:v>
                </c:pt>
                <c:pt idx="1705">
                  <c:v>3.183088749126485</c:v>
                </c:pt>
                <c:pt idx="1706">
                  <c:v>0.74780958758859306</c:v>
                </c:pt>
                <c:pt idx="1707">
                  <c:v>1.6624482282558675</c:v>
                </c:pt>
                <c:pt idx="1708">
                  <c:v>1.9736149608785658</c:v>
                </c:pt>
                <c:pt idx="1709">
                  <c:v>1.3816464260780374</c:v>
                </c:pt>
                <c:pt idx="1710">
                  <c:v>1.3799226002189258</c:v>
                </c:pt>
                <c:pt idx="1711">
                  <c:v>0.72184409231096458</c:v>
                </c:pt>
                <c:pt idx="1712">
                  <c:v>5.4710692151450449</c:v>
                </c:pt>
                <c:pt idx="1713">
                  <c:v>3.7912958673655979</c:v>
                </c:pt>
                <c:pt idx="1714">
                  <c:v>3.5738849742635646</c:v>
                </c:pt>
                <c:pt idx="1715">
                  <c:v>3.0134627628177202</c:v>
                </c:pt>
                <c:pt idx="1716">
                  <c:v>4.4893321122078627</c:v>
                </c:pt>
                <c:pt idx="1717">
                  <c:v>5.3764906647279185</c:v>
                </c:pt>
                <c:pt idx="1718">
                  <c:v>2.7627793323611711</c:v>
                </c:pt>
                <c:pt idx="1719">
                  <c:v>2.5381172596937382</c:v>
                </c:pt>
                <c:pt idx="1720">
                  <c:v>2.9356033000029154</c:v>
                </c:pt>
                <c:pt idx="1721">
                  <c:v>2.9122817246304988</c:v>
                </c:pt>
                <c:pt idx="1722">
                  <c:v>4.229126316627311</c:v>
                </c:pt>
                <c:pt idx="1723">
                  <c:v>4.181369557719349</c:v>
                </c:pt>
                <c:pt idx="1724">
                  <c:v>3.5699866645460441</c:v>
                </c:pt>
                <c:pt idx="1725">
                  <c:v>3.6072707843406064</c:v>
                </c:pt>
                <c:pt idx="1726">
                  <c:v>3.2879032841637188</c:v>
                </c:pt>
                <c:pt idx="1727">
                  <c:v>4.5273534858463638</c:v>
                </c:pt>
                <c:pt idx="1728">
                  <c:v>4.5113410100391258</c:v>
                </c:pt>
                <c:pt idx="1729">
                  <c:v>1.7132576062729934</c:v>
                </c:pt>
                <c:pt idx="1730">
                  <c:v>5.7078096023078508</c:v>
                </c:pt>
                <c:pt idx="1731">
                  <c:v>2.2874479304615831</c:v>
                </c:pt>
                <c:pt idx="1732">
                  <c:v>5.6931759434775113</c:v>
                </c:pt>
                <c:pt idx="1733">
                  <c:v>5.6522488368085471</c:v>
                </c:pt>
                <c:pt idx="1734">
                  <c:v>3.1041292240786351</c:v>
                </c:pt>
                <c:pt idx="1735">
                  <c:v>2.5496801310381061</c:v>
                </c:pt>
                <c:pt idx="1736">
                  <c:v>3.3947888351123781</c:v>
                </c:pt>
                <c:pt idx="1737">
                  <c:v>2.9350267172616742</c:v>
                </c:pt>
                <c:pt idx="1738">
                  <c:v>3.3402307161739779</c:v>
                </c:pt>
                <c:pt idx="1739">
                  <c:v>2.4734169939649391</c:v>
                </c:pt>
                <c:pt idx="1740">
                  <c:v>3.8819982654901368</c:v>
                </c:pt>
                <c:pt idx="1741">
                  <c:v>2.0513820611698215</c:v>
                </c:pt>
                <c:pt idx="1742">
                  <c:v>2.0447587648288246</c:v>
                </c:pt>
                <c:pt idx="1743">
                  <c:v>2.7888778289101435</c:v>
                </c:pt>
                <c:pt idx="1744">
                  <c:v>2.7830272604432649</c:v>
                </c:pt>
                <c:pt idx="1745">
                  <c:v>3.2468713988233628</c:v>
                </c:pt>
                <c:pt idx="1746">
                  <c:v>3.4675715538547394</c:v>
                </c:pt>
                <c:pt idx="1747">
                  <c:v>2.1827960744595396</c:v>
                </c:pt>
                <c:pt idx="1748">
                  <c:v>3.0429943215047066</c:v>
                </c:pt>
                <c:pt idx="1749">
                  <c:v>1.8057627384784485</c:v>
                </c:pt>
                <c:pt idx="1750">
                  <c:v>2.809744042672607</c:v>
                </c:pt>
                <c:pt idx="1751">
                  <c:v>2.8023476895097961</c:v>
                </c:pt>
                <c:pt idx="1752">
                  <c:v>3.041506457655526</c:v>
                </c:pt>
                <c:pt idx="1753">
                  <c:v>4.0871732852876566</c:v>
                </c:pt>
                <c:pt idx="1754">
                  <c:v>3.5196469846606426</c:v>
                </c:pt>
                <c:pt idx="1755">
                  <c:v>3.4968830986902009</c:v>
                </c:pt>
                <c:pt idx="1756">
                  <c:v>3.3724870115202168</c:v>
                </c:pt>
                <c:pt idx="1757">
                  <c:v>3.6468698029709392</c:v>
                </c:pt>
                <c:pt idx="1758">
                  <c:v>3.466490283393266</c:v>
                </c:pt>
                <c:pt idx="1759">
                  <c:v>3.0522111768649975</c:v>
                </c:pt>
                <c:pt idx="1760">
                  <c:v>4.0531234628627644</c:v>
                </c:pt>
                <c:pt idx="1761">
                  <c:v>0.74868506262734758</c:v>
                </c:pt>
                <c:pt idx="1762">
                  <c:v>0.8298141544933203</c:v>
                </c:pt>
                <c:pt idx="1763">
                  <c:v>0.82817095814778896</c:v>
                </c:pt>
                <c:pt idx="1764">
                  <c:v>0.83155900730536603</c:v>
                </c:pt>
                <c:pt idx="1765">
                  <c:v>0.83796928029110251</c:v>
                </c:pt>
                <c:pt idx="1766">
                  <c:v>1.1327498068121025</c:v>
                </c:pt>
                <c:pt idx="1767">
                  <c:v>0.79651966329772794</c:v>
                </c:pt>
                <c:pt idx="1768">
                  <c:v>0.98588834971428074</c:v>
                </c:pt>
                <c:pt idx="1769">
                  <c:v>0.75617815800677113</c:v>
                </c:pt>
                <c:pt idx="1770">
                  <c:v>1.1345987981920307</c:v>
                </c:pt>
                <c:pt idx="1771">
                  <c:v>0.84402767775401066</c:v>
                </c:pt>
                <c:pt idx="1772">
                  <c:v>0.7830601251158481</c:v>
                </c:pt>
                <c:pt idx="1773">
                  <c:v>0.73531844982607364</c:v>
                </c:pt>
                <c:pt idx="1774">
                  <c:v>1.2848357225301108</c:v>
                </c:pt>
                <c:pt idx="1775">
                  <c:v>0.63406343045192082</c:v>
                </c:pt>
                <c:pt idx="1776">
                  <c:v>2.398267058641498</c:v>
                </c:pt>
                <c:pt idx="1777">
                  <c:v>0.75463759101386707</c:v>
                </c:pt>
                <c:pt idx="1778">
                  <c:v>0.75906430329479413</c:v>
                </c:pt>
                <c:pt idx="1779">
                  <c:v>0.75699600819044854</c:v>
                </c:pt>
                <c:pt idx="1780">
                  <c:v>0.77062447155453562</c:v>
                </c:pt>
                <c:pt idx="1781">
                  <c:v>0.72542391119161409</c:v>
                </c:pt>
                <c:pt idx="1782">
                  <c:v>1.8521608543300518</c:v>
                </c:pt>
                <c:pt idx="1783">
                  <c:v>0.64057050047482533</c:v>
                </c:pt>
                <c:pt idx="1784">
                  <c:v>1.5748504793676554</c:v>
                </c:pt>
                <c:pt idx="1785">
                  <c:v>1.6201672808094987</c:v>
                </c:pt>
                <c:pt idx="1786">
                  <c:v>1.0107984305340565</c:v>
                </c:pt>
                <c:pt idx="1787">
                  <c:v>0.81543133505792376</c:v>
                </c:pt>
                <c:pt idx="1788">
                  <c:v>0.46525702613761016</c:v>
                </c:pt>
                <c:pt idx="1789">
                  <c:v>1.3152061474804195</c:v>
                </c:pt>
                <c:pt idx="1790">
                  <c:v>0.84273254359584415</c:v>
                </c:pt>
                <c:pt idx="1791">
                  <c:v>0.98933333333333329</c:v>
                </c:pt>
                <c:pt idx="1792">
                  <c:v>1.367037483531967</c:v>
                </c:pt>
                <c:pt idx="1793">
                  <c:v>0.68322417220882237</c:v>
                </c:pt>
                <c:pt idx="1794">
                  <c:v>0.88677558660226041</c:v>
                </c:pt>
                <c:pt idx="1795">
                  <c:v>2.2667357150322283</c:v>
                </c:pt>
                <c:pt idx="1796">
                  <c:v>2.2576936671610435</c:v>
                </c:pt>
                <c:pt idx="1797">
                  <c:v>1.4498353219315265</c:v>
                </c:pt>
                <c:pt idx="1798">
                  <c:v>1.3562575154934788</c:v>
                </c:pt>
                <c:pt idx="1799">
                  <c:v>1.2980183770618841</c:v>
                </c:pt>
                <c:pt idx="1800">
                  <c:v>0.57492039389440996</c:v>
                </c:pt>
                <c:pt idx="1801">
                  <c:v>0.57373055174680154</c:v>
                </c:pt>
                <c:pt idx="1802">
                  <c:v>1.695891621263437</c:v>
                </c:pt>
                <c:pt idx="1803">
                  <c:v>0.80238523260402506</c:v>
                </c:pt>
                <c:pt idx="1804">
                  <c:v>1.9160963998809877</c:v>
                </c:pt>
                <c:pt idx="1805">
                  <c:v>1.919071704849747</c:v>
                </c:pt>
                <c:pt idx="1806">
                  <c:v>0.7257034602557817</c:v>
                </c:pt>
                <c:pt idx="1807">
                  <c:v>0.64970432617491436</c:v>
                </c:pt>
                <c:pt idx="1808">
                  <c:v>0.93969865873357261</c:v>
                </c:pt>
                <c:pt idx="1809">
                  <c:v>0.44011274493157199</c:v>
                </c:pt>
                <c:pt idx="1810">
                  <c:v>0.44079193126634297</c:v>
                </c:pt>
                <c:pt idx="1811">
                  <c:v>1.077518122283792</c:v>
                </c:pt>
                <c:pt idx="1812">
                  <c:v>1.0715413973582875</c:v>
                </c:pt>
                <c:pt idx="1813">
                  <c:v>0.99605382018732458</c:v>
                </c:pt>
                <c:pt idx="1814">
                  <c:v>2.4228017096479855</c:v>
                </c:pt>
                <c:pt idx="1815">
                  <c:v>0.52813714529095457</c:v>
                </c:pt>
                <c:pt idx="1816">
                  <c:v>1.4693794619355911</c:v>
                </c:pt>
                <c:pt idx="1817">
                  <c:v>2.3230433426878703</c:v>
                </c:pt>
                <c:pt idx="1818">
                  <c:v>0.86667165983672334</c:v>
                </c:pt>
                <c:pt idx="1819">
                  <c:v>0.83995252442253265</c:v>
                </c:pt>
                <c:pt idx="1820">
                  <c:v>0.78884699345108156</c:v>
                </c:pt>
                <c:pt idx="1821">
                  <c:v>0.71059850981283379</c:v>
                </c:pt>
                <c:pt idx="1822">
                  <c:v>0.60666299304243032</c:v>
                </c:pt>
                <c:pt idx="1823">
                  <c:v>1.0389526622245764</c:v>
                </c:pt>
                <c:pt idx="1824">
                  <c:v>0.89761335514449903</c:v>
                </c:pt>
                <c:pt idx="1825">
                  <c:v>1.4476392854771232</c:v>
                </c:pt>
                <c:pt idx="1826">
                  <c:v>1.4609203798392987</c:v>
                </c:pt>
                <c:pt idx="1827">
                  <c:v>0.4709545203751872</c:v>
                </c:pt>
                <c:pt idx="1828">
                  <c:v>1.9235346623028859</c:v>
                </c:pt>
                <c:pt idx="1829">
                  <c:v>2.7370383769793785</c:v>
                </c:pt>
                <c:pt idx="1830">
                  <c:v>1.8348220040305721</c:v>
                </c:pt>
                <c:pt idx="1831">
                  <c:v>2.197253509693585</c:v>
                </c:pt>
                <c:pt idx="1832">
                  <c:v>2.6510595167199744</c:v>
                </c:pt>
                <c:pt idx="1833">
                  <c:v>1.6588532275513883</c:v>
                </c:pt>
                <c:pt idx="1834">
                  <c:v>2.884881013457516</c:v>
                </c:pt>
                <c:pt idx="1835">
                  <c:v>4.9369988545246279</c:v>
                </c:pt>
                <c:pt idx="1836">
                  <c:v>2.6678249140317809</c:v>
                </c:pt>
                <c:pt idx="1837">
                  <c:v>2.6632413974487275</c:v>
                </c:pt>
                <c:pt idx="1838">
                  <c:v>3.5014400058145343</c:v>
                </c:pt>
                <c:pt idx="1839">
                  <c:v>2.9444404246133984</c:v>
                </c:pt>
                <c:pt idx="1840">
                  <c:v>2.7483834757901384</c:v>
                </c:pt>
                <c:pt idx="1841">
                  <c:v>2.5024008780353957</c:v>
                </c:pt>
                <c:pt idx="1842">
                  <c:v>2.552770448548813</c:v>
                </c:pt>
                <c:pt idx="1843">
                  <c:v>2.165135467259641</c:v>
                </c:pt>
                <c:pt idx="1844">
                  <c:v>1.7986918604651163</c:v>
                </c:pt>
                <c:pt idx="1845">
                  <c:v>4.346563407550823</c:v>
                </c:pt>
                <c:pt idx="1846">
                  <c:v>2.3456000000000001</c:v>
                </c:pt>
                <c:pt idx="1847">
                  <c:v>2.7281073755082415</c:v>
                </c:pt>
                <c:pt idx="1848">
                  <c:v>1.4337807823698601</c:v>
                </c:pt>
                <c:pt idx="1849">
                  <c:v>1.7574632951436651</c:v>
                </c:pt>
                <c:pt idx="1850">
                  <c:v>1.6746831119194232</c:v>
                </c:pt>
                <c:pt idx="1851">
                  <c:v>1.8964265353092065</c:v>
                </c:pt>
                <c:pt idx="1852">
                  <c:v>3.8268961978733564</c:v>
                </c:pt>
                <c:pt idx="1853">
                  <c:v>2.8185107598552657</c:v>
                </c:pt>
                <c:pt idx="1854">
                  <c:v>2.7962927696311812</c:v>
                </c:pt>
                <c:pt idx="1855">
                  <c:v>2.1921209931786514</c:v>
                </c:pt>
                <c:pt idx="1856">
                  <c:v>1.9025958107482364</c:v>
                </c:pt>
                <c:pt idx="1857">
                  <c:v>2.7275293453459102</c:v>
                </c:pt>
                <c:pt idx="1858">
                  <c:v>2.4538369725479181</c:v>
                </c:pt>
                <c:pt idx="1859">
                  <c:v>3.1983245181214728</c:v>
                </c:pt>
                <c:pt idx="1860">
                  <c:v>3.4563702124601785</c:v>
                </c:pt>
                <c:pt idx="1861">
                  <c:v>3.3256322197939432</c:v>
                </c:pt>
                <c:pt idx="1862">
                  <c:v>2.2096061417373636</c:v>
                </c:pt>
                <c:pt idx="1863">
                  <c:v>2.1547953404852893</c:v>
                </c:pt>
                <c:pt idx="1864">
                  <c:v>3.2670301198315883</c:v>
                </c:pt>
                <c:pt idx="1865">
                  <c:v>2.8730506574253387</c:v>
                </c:pt>
                <c:pt idx="1866">
                  <c:v>1.6866369162655048</c:v>
                </c:pt>
                <c:pt idx="1867">
                  <c:v>2.3967629975917268</c:v>
                </c:pt>
                <c:pt idx="1868">
                  <c:v>3.4109175498895699</c:v>
                </c:pt>
                <c:pt idx="1869">
                  <c:v>2.9926459552754019</c:v>
                </c:pt>
                <c:pt idx="1870">
                  <c:v>1.8344434894714226</c:v>
                </c:pt>
                <c:pt idx="1871">
                  <c:v>2.3802660297327347</c:v>
                </c:pt>
                <c:pt idx="1872">
                  <c:v>0.91060237081943274</c:v>
                </c:pt>
                <c:pt idx="1873">
                  <c:v>0.90747422801345734</c:v>
                </c:pt>
                <c:pt idx="1874">
                  <c:v>0.52356020942408377</c:v>
                </c:pt>
                <c:pt idx="1875">
                  <c:v>1.3028238873090403</c:v>
                </c:pt>
                <c:pt idx="1876">
                  <c:v>0.8693257555301247</c:v>
                </c:pt>
                <c:pt idx="1877">
                  <c:v>4.9039024170680117</c:v>
                </c:pt>
                <c:pt idx="1878">
                  <c:v>0.84232214277057327</c:v>
                </c:pt>
                <c:pt idx="1879">
                  <c:v>0.57993591073220085</c:v>
                </c:pt>
                <c:pt idx="1880">
                  <c:v>0.7894217303622465</c:v>
                </c:pt>
                <c:pt idx="1881">
                  <c:v>0.9052639913432482</c:v>
                </c:pt>
                <c:pt idx="1882">
                  <c:v>1.6599417171037882</c:v>
                </c:pt>
                <c:pt idx="1883">
                  <c:v>1.2791918701021445</c:v>
                </c:pt>
                <c:pt idx="1884">
                  <c:v>0.66384292533111</c:v>
                </c:pt>
                <c:pt idx="1885">
                  <c:v>0.66384292533111</c:v>
                </c:pt>
                <c:pt idx="1886">
                  <c:v>0.91635671575557109</c:v>
                </c:pt>
                <c:pt idx="1887">
                  <c:v>1.9655172413793103</c:v>
                </c:pt>
                <c:pt idx="1888">
                  <c:v>1.4106403895836668</c:v>
                </c:pt>
                <c:pt idx="1889">
                  <c:v>0.82058340833289223</c:v>
                </c:pt>
                <c:pt idx="1890">
                  <c:v>0.60205658266290163</c:v>
                </c:pt>
                <c:pt idx="1891">
                  <c:v>0.85557430425172898</c:v>
                </c:pt>
                <c:pt idx="1892">
                  <c:v>0.86032749483090531</c:v>
                </c:pt>
                <c:pt idx="1893">
                  <c:v>2.8778126496090217</c:v>
                </c:pt>
                <c:pt idx="1894">
                  <c:v>0.3853889163832408</c:v>
                </c:pt>
                <c:pt idx="1895">
                  <c:v>2.0046158918562478</c:v>
                </c:pt>
                <c:pt idx="1896">
                  <c:v>1.0191530486733438</c:v>
                </c:pt>
                <c:pt idx="1897">
                  <c:v>2.3277552323195478</c:v>
                </c:pt>
                <c:pt idx="1898">
                  <c:v>2.7418663072115677</c:v>
                </c:pt>
                <c:pt idx="1899">
                  <c:v>1.2201303229795504</c:v>
                </c:pt>
                <c:pt idx="1900">
                  <c:v>1.0112586044705918</c:v>
                </c:pt>
                <c:pt idx="1901">
                  <c:v>1.3433170676986932</c:v>
                </c:pt>
                <c:pt idx="1902">
                  <c:v>2.0961775585696674</c:v>
                </c:pt>
                <c:pt idx="1903">
                  <c:v>0.62096760244235727</c:v>
                </c:pt>
                <c:pt idx="1904">
                  <c:v>0.6192378876723228</c:v>
                </c:pt>
                <c:pt idx="1905">
                  <c:v>0.70423049402006455</c:v>
                </c:pt>
                <c:pt idx="1906">
                  <c:v>0.70350034317089916</c:v>
                </c:pt>
                <c:pt idx="1907">
                  <c:v>0.8052612035340655</c:v>
                </c:pt>
                <c:pt idx="1908">
                  <c:v>1.335231024312943</c:v>
                </c:pt>
                <c:pt idx="1909">
                  <c:v>0.82175226586102723</c:v>
                </c:pt>
                <c:pt idx="1910">
                  <c:v>0.7698185226821328</c:v>
                </c:pt>
                <c:pt idx="1911">
                  <c:v>1.065176328549452</c:v>
                </c:pt>
                <c:pt idx="1912">
                  <c:v>1.0593344108425993</c:v>
                </c:pt>
                <c:pt idx="1913">
                  <c:v>2.3965141612200433</c:v>
                </c:pt>
                <c:pt idx="1914">
                  <c:v>0.71764414748824545</c:v>
                </c:pt>
                <c:pt idx="1915">
                  <c:v>0.59275857543515142</c:v>
                </c:pt>
                <c:pt idx="1916">
                  <c:v>1.2647867012258103</c:v>
                </c:pt>
                <c:pt idx="1917">
                  <c:v>1.0541690480726487</c:v>
                </c:pt>
                <c:pt idx="1918">
                  <c:v>1.6931379017815062</c:v>
                </c:pt>
                <c:pt idx="1919">
                  <c:v>1.6896031671222547</c:v>
                </c:pt>
                <c:pt idx="1920">
                  <c:v>0.4929806561397363</c:v>
                </c:pt>
                <c:pt idx="1921">
                  <c:v>2.502237517175308</c:v>
                </c:pt>
                <c:pt idx="1922">
                  <c:v>2.971186888712662</c:v>
                </c:pt>
                <c:pt idx="1923">
                  <c:v>0.47886498809205413</c:v>
                </c:pt>
                <c:pt idx="1924">
                  <c:v>2.8734183596309926</c:v>
                </c:pt>
                <c:pt idx="1925">
                  <c:v>0.81934749245012128</c:v>
                </c:pt>
                <c:pt idx="1926">
                  <c:v>0.82182286251794645</c:v>
                </c:pt>
                <c:pt idx="1927">
                  <c:v>3.6767849508336896</c:v>
                </c:pt>
                <c:pt idx="1928">
                  <c:v>1.6635728179484672</c:v>
                </c:pt>
                <c:pt idx="1929">
                  <c:v>0.89829225757625608</c:v>
                </c:pt>
                <c:pt idx="1930">
                  <c:v>1.6606766637749413</c:v>
                </c:pt>
                <c:pt idx="1931">
                  <c:v>0.94199804064407555</c:v>
                </c:pt>
                <c:pt idx="1932">
                  <c:v>1.086427073847392</c:v>
                </c:pt>
                <c:pt idx="1933">
                  <c:v>0.95879761596268465</c:v>
                </c:pt>
                <c:pt idx="1934">
                  <c:v>0.61862756329476465</c:v>
                </c:pt>
                <c:pt idx="1935">
                  <c:v>5.6097966921212912</c:v>
                </c:pt>
                <c:pt idx="1936">
                  <c:v>4.6210682306777144</c:v>
                </c:pt>
                <c:pt idx="1937">
                  <c:v>3.4532608949098793</c:v>
                </c:pt>
                <c:pt idx="1938">
                  <c:v>3.0707970141061178</c:v>
                </c:pt>
                <c:pt idx="1939">
                  <c:v>7.4458352857174734</c:v>
                </c:pt>
                <c:pt idx="1940">
                  <c:v>4.7709857635673512</c:v>
                </c:pt>
                <c:pt idx="1941">
                  <c:v>3.7698657139337195</c:v>
                </c:pt>
                <c:pt idx="1942">
                  <c:v>2.7405825780803132</c:v>
                </c:pt>
                <c:pt idx="1943">
                  <c:v>4.0515926619896288</c:v>
                </c:pt>
                <c:pt idx="1944">
                  <c:v>2.9294871794871793</c:v>
                </c:pt>
                <c:pt idx="1945">
                  <c:v>4.036545931986371</c:v>
                </c:pt>
                <c:pt idx="1946">
                  <c:v>3.7755991560648368</c:v>
                </c:pt>
                <c:pt idx="1947">
                  <c:v>3.9421557378823633</c:v>
                </c:pt>
                <c:pt idx="1948">
                  <c:v>3.8035041029053001</c:v>
                </c:pt>
                <c:pt idx="1949">
                  <c:v>5.4396614371820631</c:v>
                </c:pt>
                <c:pt idx="1950">
                  <c:v>3.814909273938436</c:v>
                </c:pt>
                <c:pt idx="1951">
                  <c:v>3.4064644596949116</c:v>
                </c:pt>
                <c:pt idx="1952">
                  <c:v>0</c:v>
                </c:pt>
                <c:pt idx="1953">
                  <c:v>2.0453519463833034</c:v>
                </c:pt>
                <c:pt idx="1954">
                  <c:v>6.2258544317186919</c:v>
                </c:pt>
                <c:pt idx="1955">
                  <c:v>3.1421605486818418</c:v>
                </c:pt>
                <c:pt idx="1956">
                  <c:v>3.0248508060924557</c:v>
                </c:pt>
                <c:pt idx="1957">
                  <c:v>2.805432218676287</c:v>
                </c:pt>
                <c:pt idx="1958">
                  <c:v>4.5527941005110444</c:v>
                </c:pt>
                <c:pt idx="1959">
                  <c:v>4.569227507244328</c:v>
                </c:pt>
                <c:pt idx="1960">
                  <c:v>3.5138164627905843</c:v>
                </c:pt>
                <c:pt idx="1961">
                  <c:v>3.3839996789156523</c:v>
                </c:pt>
                <c:pt idx="1962">
                  <c:v>2.5195957700502358</c:v>
                </c:pt>
                <c:pt idx="1963">
                  <c:v>3.7867779296453494</c:v>
                </c:pt>
                <c:pt idx="1964">
                  <c:v>4.1885554414991049</c:v>
                </c:pt>
                <c:pt idx="1965">
                  <c:v>3.3149910518657277</c:v>
                </c:pt>
                <c:pt idx="1966">
                  <c:v>3.3216812457140947</c:v>
                </c:pt>
                <c:pt idx="1967">
                  <c:v>3.8608586649952996</c:v>
                </c:pt>
                <c:pt idx="1968">
                  <c:v>3.339215237274209</c:v>
                </c:pt>
                <c:pt idx="1969">
                  <c:v>0.78888469688502594</c:v>
                </c:pt>
                <c:pt idx="1970">
                  <c:v>0.6610829442327204</c:v>
                </c:pt>
                <c:pt idx="1971">
                  <c:v>0.67333614722864621</c:v>
                </c:pt>
                <c:pt idx="1972">
                  <c:v>0.81983471074380165</c:v>
                </c:pt>
                <c:pt idx="1973">
                  <c:v>1.1335724252453383</c:v>
                </c:pt>
                <c:pt idx="1974">
                  <c:v>0.71947658462686903</c:v>
                </c:pt>
                <c:pt idx="1975">
                  <c:v>0.71750060377192793</c:v>
                </c:pt>
                <c:pt idx="1976">
                  <c:v>0.56584959240732402</c:v>
                </c:pt>
                <c:pt idx="1977">
                  <c:v>0.94467906339133711</c:v>
                </c:pt>
                <c:pt idx="1978">
                  <c:v>0.84396187947465751</c:v>
                </c:pt>
                <c:pt idx="1979">
                  <c:v>1.1441529088413833</c:v>
                </c:pt>
                <c:pt idx="1980">
                  <c:v>1.1430431582023519</c:v>
                </c:pt>
                <c:pt idx="1981">
                  <c:v>1.2241639315177859</c:v>
                </c:pt>
                <c:pt idx="1982">
                  <c:v>1.3490409196785904</c:v>
                </c:pt>
                <c:pt idx="1983">
                  <c:v>1.3178843092163453</c:v>
                </c:pt>
                <c:pt idx="1984">
                  <c:v>1.3272306355116159</c:v>
                </c:pt>
                <c:pt idx="1985">
                  <c:v>0.63707948672786874</c:v>
                </c:pt>
                <c:pt idx="1986">
                  <c:v>1.143191207064675</c:v>
                </c:pt>
                <c:pt idx="1987">
                  <c:v>1.6691713181623014</c:v>
                </c:pt>
                <c:pt idx="1988">
                  <c:v>0.57094743382561253</c:v>
                </c:pt>
                <c:pt idx="1989">
                  <c:v>0.21209302325581394</c:v>
                </c:pt>
                <c:pt idx="1990">
                  <c:v>1.2796336206896552</c:v>
                </c:pt>
                <c:pt idx="1991">
                  <c:v>2.3173279486708798</c:v>
                </c:pt>
                <c:pt idx="1992">
                  <c:v>1.4379292408333113</c:v>
                </c:pt>
                <c:pt idx="1993">
                  <c:v>1.5190828890880785</c:v>
                </c:pt>
                <c:pt idx="1994">
                  <c:v>1.3691275167785235</c:v>
                </c:pt>
                <c:pt idx="1995">
                  <c:v>0.63745461600288245</c:v>
                </c:pt>
                <c:pt idx="1996">
                  <c:v>0.52824517862428566</c:v>
                </c:pt>
                <c:pt idx="1997">
                  <c:v>0.40089502144322203</c:v>
                </c:pt>
                <c:pt idx="1998">
                  <c:v>0.82876576243237865</c:v>
                </c:pt>
                <c:pt idx="1999">
                  <c:v>1.4433587062448969</c:v>
                </c:pt>
                <c:pt idx="2000">
                  <c:v>1.9805101389809732</c:v>
                </c:pt>
                <c:pt idx="2001">
                  <c:v>0.16964374812892927</c:v>
                </c:pt>
                <c:pt idx="2002">
                  <c:v>1.3867192623879381</c:v>
                </c:pt>
                <c:pt idx="2003">
                  <c:v>0.69405757296362347</c:v>
                </c:pt>
                <c:pt idx="2004">
                  <c:v>1.1292705447830103</c:v>
                </c:pt>
                <c:pt idx="2005">
                  <c:v>0.86428540301846235</c:v>
                </c:pt>
                <c:pt idx="2006">
                  <c:v>0.8125669791228618</c:v>
                </c:pt>
                <c:pt idx="2007">
                  <c:v>0.81121043992566166</c:v>
                </c:pt>
                <c:pt idx="2008">
                  <c:v>0.80985390072846164</c:v>
                </c:pt>
                <c:pt idx="2009">
                  <c:v>1.1797094799376939</c:v>
                </c:pt>
                <c:pt idx="2010">
                  <c:v>0.76346474181010548</c:v>
                </c:pt>
                <c:pt idx="2011">
                  <c:v>1.5616607285313366</c:v>
                </c:pt>
                <c:pt idx="2012">
                  <c:v>0.71052960200770265</c:v>
                </c:pt>
                <c:pt idx="2013">
                  <c:v>0.70986946301543785</c:v>
                </c:pt>
                <c:pt idx="2014">
                  <c:v>0.68874356476972309</c:v>
                </c:pt>
                <c:pt idx="2015">
                  <c:v>1.0302684977382932</c:v>
                </c:pt>
                <c:pt idx="2016">
                  <c:v>1.3935705182414806</c:v>
                </c:pt>
                <c:pt idx="2017">
                  <c:v>0.80362750918492898</c:v>
                </c:pt>
                <c:pt idx="2018">
                  <c:v>0.98880340030303626</c:v>
                </c:pt>
                <c:pt idx="2019">
                  <c:v>0.80904753693165488</c:v>
                </c:pt>
                <c:pt idx="2020">
                  <c:v>1.1504633265274069</c:v>
                </c:pt>
                <c:pt idx="2021">
                  <c:v>1.1504633265274069</c:v>
                </c:pt>
                <c:pt idx="2022">
                  <c:v>2.7016915635605678</c:v>
                </c:pt>
                <c:pt idx="2023">
                  <c:v>1.2570139971635703</c:v>
                </c:pt>
                <c:pt idx="2024">
                  <c:v>1.253490482104948</c:v>
                </c:pt>
                <c:pt idx="2025">
                  <c:v>1.0648750787318917</c:v>
                </c:pt>
                <c:pt idx="2026">
                  <c:v>1.0589964308209112</c:v>
                </c:pt>
                <c:pt idx="2027">
                  <c:v>1.2613594014276295</c:v>
                </c:pt>
                <c:pt idx="2028">
                  <c:v>1.2883993532740503</c:v>
                </c:pt>
                <c:pt idx="2029">
                  <c:v>1.6205678079688071</c:v>
                </c:pt>
                <c:pt idx="2030">
                  <c:v>1.6246293814223629</c:v>
                </c:pt>
                <c:pt idx="2031">
                  <c:v>5.450589426164326</c:v>
                </c:pt>
                <c:pt idx="2032">
                  <c:v>2.4964292083894168</c:v>
                </c:pt>
                <c:pt idx="2033">
                  <c:v>2.5297117955828461</c:v>
                </c:pt>
                <c:pt idx="2034">
                  <c:v>2.9808056790378714</c:v>
                </c:pt>
                <c:pt idx="2035">
                  <c:v>2.6846650963338772</c:v>
                </c:pt>
                <c:pt idx="2036">
                  <c:v>2.6876849670834089</c:v>
                </c:pt>
                <c:pt idx="2037">
                  <c:v>3.3139027693116323</c:v>
                </c:pt>
                <c:pt idx="2038">
                  <c:v>3.3135377618472295</c:v>
                </c:pt>
                <c:pt idx="2039">
                  <c:v>3.851594038998527</c:v>
                </c:pt>
                <c:pt idx="2040">
                  <c:v>3.3438929954241465</c:v>
                </c:pt>
                <c:pt idx="2041">
                  <c:v>2.1046743348599799</c:v>
                </c:pt>
                <c:pt idx="2042">
                  <c:v>2.3247004214958067</c:v>
                </c:pt>
                <c:pt idx="2043">
                  <c:v>2.1755699672394195</c:v>
                </c:pt>
                <c:pt idx="2044">
                  <c:v>3.406434376043638</c:v>
                </c:pt>
                <c:pt idx="2045">
                  <c:v>1.5125902447614017</c:v>
                </c:pt>
                <c:pt idx="2046">
                  <c:v>2.2163779813185815</c:v>
                </c:pt>
                <c:pt idx="2047">
                  <c:v>2.4220536896593234</c:v>
                </c:pt>
                <c:pt idx="2048">
                  <c:v>3.1895270916255853</c:v>
                </c:pt>
                <c:pt idx="2049">
                  <c:v>3.1178399748416372</c:v>
                </c:pt>
                <c:pt idx="2050">
                  <c:v>2.5780018184119968</c:v>
                </c:pt>
                <c:pt idx="2051">
                  <c:v>5.4242231329812283</c:v>
                </c:pt>
                <c:pt idx="2052">
                  <c:v>5.3741949540921459</c:v>
                </c:pt>
                <c:pt idx="2053">
                  <c:v>5.3511892951869475</c:v>
                </c:pt>
                <c:pt idx="2054">
                  <c:v>2.2540418253048609</c:v>
                </c:pt>
                <c:pt idx="2055">
                  <c:v>2.0930178833156647</c:v>
                </c:pt>
                <c:pt idx="2056">
                  <c:v>3.8353265448750187</c:v>
                </c:pt>
                <c:pt idx="2057">
                  <c:v>2.3928839889751941</c:v>
                </c:pt>
                <c:pt idx="2058">
                  <c:v>2.5118858129688002</c:v>
                </c:pt>
                <c:pt idx="2059">
                  <c:v>2.8153326618875525</c:v>
                </c:pt>
                <c:pt idx="2060">
                  <c:v>2.6581522436881442</c:v>
                </c:pt>
                <c:pt idx="2061">
                  <c:v>2.4810713274837251</c:v>
                </c:pt>
                <c:pt idx="2062">
                  <c:v>2.4616119445230682</c:v>
                </c:pt>
                <c:pt idx="2063">
                  <c:v>2.4678035663741862</c:v>
                </c:pt>
                <c:pt idx="2064">
                  <c:v>4.0544021431147286</c:v>
                </c:pt>
                <c:pt idx="2065">
                  <c:v>3.2748849416150012</c:v>
                </c:pt>
                <c:pt idx="2066">
                  <c:v>2.4435157163215964</c:v>
                </c:pt>
                <c:pt idx="2067">
                  <c:v>1.9690517350423749</c:v>
                </c:pt>
                <c:pt idx="2068">
                  <c:v>3.3478602337650338</c:v>
                </c:pt>
                <c:pt idx="2069">
                  <c:v>3.1679981897153202</c:v>
                </c:pt>
                <c:pt idx="2070">
                  <c:v>3.7345822809641747</c:v>
                </c:pt>
                <c:pt idx="2071">
                  <c:v>3.9348492178680856</c:v>
                </c:pt>
                <c:pt idx="2072">
                  <c:v>0.65151635343986147</c:v>
                </c:pt>
                <c:pt idx="2073">
                  <c:v>0.41394772947829866</c:v>
                </c:pt>
                <c:pt idx="2074">
                  <c:v>1.4462162218646157</c:v>
                </c:pt>
                <c:pt idx="2075">
                  <c:v>1.1430767326893894</c:v>
                </c:pt>
                <c:pt idx="2076">
                  <c:v>1.1525741926346489</c:v>
                </c:pt>
                <c:pt idx="2077">
                  <c:v>0.61171000909781714</c:v>
                </c:pt>
                <c:pt idx="2078">
                  <c:v>0.84796235843641898</c:v>
                </c:pt>
                <c:pt idx="2079">
                  <c:v>0.78950546940233057</c:v>
                </c:pt>
                <c:pt idx="2080">
                  <c:v>1.6601846077679978</c:v>
                </c:pt>
                <c:pt idx="2081">
                  <c:v>1.295707105639323</c:v>
                </c:pt>
                <c:pt idx="2082">
                  <c:v>1.2968598699681837</c:v>
                </c:pt>
                <c:pt idx="2083">
                  <c:v>1.2628117675866652</c:v>
                </c:pt>
                <c:pt idx="2084">
                  <c:v>0.94072143828769039</c:v>
                </c:pt>
                <c:pt idx="2085">
                  <c:v>0.93351407973380984</c:v>
                </c:pt>
                <c:pt idx="2086">
                  <c:v>0.93043317518023294</c:v>
                </c:pt>
                <c:pt idx="2087">
                  <c:v>2.869026799640781</c:v>
                </c:pt>
                <c:pt idx="2088">
                  <c:v>2.8453939594460462</c:v>
                </c:pt>
                <c:pt idx="2089">
                  <c:v>1.7016708131633591</c:v>
                </c:pt>
                <c:pt idx="2090">
                  <c:v>1.0524972890221342</c:v>
                </c:pt>
                <c:pt idx="2091">
                  <c:v>1.1363636363636365</c:v>
                </c:pt>
                <c:pt idx="2092">
                  <c:v>0.67801955219173771</c:v>
                </c:pt>
                <c:pt idx="2093">
                  <c:v>0.66925960965696063</c:v>
                </c:pt>
                <c:pt idx="2094">
                  <c:v>1.8213783403656822</c:v>
                </c:pt>
                <c:pt idx="2095">
                  <c:v>0.71205818723644065</c:v>
                </c:pt>
                <c:pt idx="2096">
                  <c:v>1.491511444085504</c:v>
                </c:pt>
                <c:pt idx="2097">
                  <c:v>1.2624803293117703</c:v>
                </c:pt>
                <c:pt idx="2098">
                  <c:v>1.2441351407694901</c:v>
                </c:pt>
                <c:pt idx="2099">
                  <c:v>1.434603724556085</c:v>
                </c:pt>
                <c:pt idx="2100">
                  <c:v>1.3014354066985645</c:v>
                </c:pt>
                <c:pt idx="2101">
                  <c:v>1.3011539544047284</c:v>
                </c:pt>
                <c:pt idx="2102">
                  <c:v>3.3160073154297813</c:v>
                </c:pt>
                <c:pt idx="2103">
                  <c:v>0.99530288732728489</c:v>
                </c:pt>
                <c:pt idx="2104">
                  <c:v>0.57980924206163698</c:v>
                </c:pt>
                <c:pt idx="2105">
                  <c:v>0.78145404934939944</c:v>
                </c:pt>
                <c:pt idx="2106">
                  <c:v>0.65192147683530066</c:v>
                </c:pt>
                <c:pt idx="2107">
                  <c:v>1.3249038617102038</c:v>
                </c:pt>
                <c:pt idx="2108">
                  <c:v>0.66392972685204144</c:v>
                </c:pt>
                <c:pt idx="2109">
                  <c:v>0.97272810327500636</c:v>
                </c:pt>
                <c:pt idx="2110">
                  <c:v>1.2846502516912284</c:v>
                </c:pt>
                <c:pt idx="2111">
                  <c:v>1.2605271295268932</c:v>
                </c:pt>
                <c:pt idx="2112">
                  <c:v>2.5736599219027334</c:v>
                </c:pt>
                <c:pt idx="2113">
                  <c:v>0.61062487278648481</c:v>
                </c:pt>
                <c:pt idx="2114">
                  <c:v>1.1530763767835237</c:v>
                </c:pt>
                <c:pt idx="2115">
                  <c:v>1.1530763767835237</c:v>
                </c:pt>
                <c:pt idx="2116">
                  <c:v>2.7600558582733226</c:v>
                </c:pt>
                <c:pt idx="2117">
                  <c:v>1.5810276679841897</c:v>
                </c:pt>
                <c:pt idx="2118">
                  <c:v>1.3445272061608384</c:v>
                </c:pt>
                <c:pt idx="2119">
                  <c:v>2.0711886363294019</c:v>
                </c:pt>
                <c:pt idx="2120">
                  <c:v>1.2259236247192085</c:v>
                </c:pt>
                <c:pt idx="2121">
                  <c:v>1.17030392874344</c:v>
                </c:pt>
                <c:pt idx="2122">
                  <c:v>1.410333533854689</c:v>
                </c:pt>
                <c:pt idx="2123">
                  <c:v>2.6489615253660199</c:v>
                </c:pt>
                <c:pt idx="2124">
                  <c:v>2.6353421859039838</c:v>
                </c:pt>
                <c:pt idx="2125">
                  <c:v>3.1976738501729556</c:v>
                </c:pt>
                <c:pt idx="2126">
                  <c:v>1.516966614412552</c:v>
                </c:pt>
                <c:pt idx="2127">
                  <c:v>3.1222675246843838</c:v>
                </c:pt>
                <c:pt idx="2128">
                  <c:v>2.4028723991898362</c:v>
                </c:pt>
                <c:pt idx="2129">
                  <c:v>2.4002419970013413</c:v>
                </c:pt>
                <c:pt idx="2130">
                  <c:v>4.1805040046884159</c:v>
                </c:pt>
                <c:pt idx="2131">
                  <c:v>3.1226902119418551</c:v>
                </c:pt>
                <c:pt idx="2132">
                  <c:v>3.7345033416662416</c:v>
                </c:pt>
                <c:pt idx="2133">
                  <c:v>3.7438455349959776</c:v>
                </c:pt>
                <c:pt idx="2134">
                  <c:v>3.1670877514074838</c:v>
                </c:pt>
                <c:pt idx="2135">
                  <c:v>2.1783041821604003</c:v>
                </c:pt>
                <c:pt idx="2136">
                  <c:v>7.9114080526266867E-2</c:v>
                </c:pt>
                <c:pt idx="2137">
                  <c:v>5.0666387368751797</c:v>
                </c:pt>
                <c:pt idx="2138">
                  <c:v>3.5206030597911413</c:v>
                </c:pt>
                <c:pt idx="2139">
                  <c:v>4.7422680412371134</c:v>
                </c:pt>
                <c:pt idx="2140">
                  <c:v>2.3521823263814232</c:v>
                </c:pt>
                <c:pt idx="2141">
                  <c:v>4.0355992020868499</c:v>
                </c:pt>
                <c:pt idx="2142">
                  <c:v>2.8662276497617074</c:v>
                </c:pt>
                <c:pt idx="2143">
                  <c:v>3.2023477466628987</c:v>
                </c:pt>
                <c:pt idx="2144">
                  <c:v>3.2121778094524247</c:v>
                </c:pt>
                <c:pt idx="2145">
                  <c:v>3.1243951668648213</c:v>
                </c:pt>
                <c:pt idx="2146">
                  <c:v>0</c:v>
                </c:pt>
                <c:pt idx="2147">
                  <c:v>2.0392813960794771</c:v>
                </c:pt>
                <c:pt idx="2148">
                  <c:v>2.6342639829329375</c:v>
                </c:pt>
                <c:pt idx="2149">
                  <c:v>2.7768211203715549</c:v>
                </c:pt>
                <c:pt idx="2150">
                  <c:v>2.6894853871691167</c:v>
                </c:pt>
                <c:pt idx="2151">
                  <c:v>3.3913825884155528</c:v>
                </c:pt>
                <c:pt idx="2152">
                  <c:v>2.5827769910310878</c:v>
                </c:pt>
                <c:pt idx="2153">
                  <c:v>2.5827769910310878</c:v>
                </c:pt>
                <c:pt idx="2154">
                  <c:v>3.9359489810065162</c:v>
                </c:pt>
                <c:pt idx="2155">
                  <c:v>3.0779941110679965</c:v>
                </c:pt>
                <c:pt idx="2156">
                  <c:v>4.2281471481606481</c:v>
                </c:pt>
                <c:pt idx="2157">
                  <c:v>4.1119916850721063</c:v>
                </c:pt>
                <c:pt idx="2158">
                  <c:v>3.1621556818662642</c:v>
                </c:pt>
                <c:pt idx="2159">
                  <c:v>5.9054069479852362</c:v>
                </c:pt>
                <c:pt idx="2160">
                  <c:v>3.9669161087042144</c:v>
                </c:pt>
                <c:pt idx="2161">
                  <c:v>3.3863557320935005</c:v>
                </c:pt>
                <c:pt idx="2162">
                  <c:v>3.3817795756987796</c:v>
                </c:pt>
                <c:pt idx="2163">
                  <c:v>3.762114120928473</c:v>
                </c:pt>
                <c:pt idx="2164">
                  <c:v>4.4812340814070835</c:v>
                </c:pt>
                <c:pt idx="2165">
                  <c:v>0.72411108926411849</c:v>
                </c:pt>
                <c:pt idx="2166">
                  <c:v>0.72381480813103161</c:v>
                </c:pt>
                <c:pt idx="2167">
                  <c:v>1.506954529047855</c:v>
                </c:pt>
                <c:pt idx="2168">
                  <c:v>0.77552111922757527</c:v>
                </c:pt>
                <c:pt idx="2169">
                  <c:v>1.1136285809444735</c:v>
                </c:pt>
                <c:pt idx="2170">
                  <c:v>1.1155049559755508</c:v>
                </c:pt>
                <c:pt idx="2171">
                  <c:v>1.2906315372026624</c:v>
                </c:pt>
                <c:pt idx="2172">
                  <c:v>0.66854916035503487</c:v>
                </c:pt>
                <c:pt idx="2173">
                  <c:v>1.2867939222480054</c:v>
                </c:pt>
                <c:pt idx="2174">
                  <c:v>0.84065668050644793</c:v>
                </c:pt>
                <c:pt idx="2175">
                  <c:v>0.76721705329722012</c:v>
                </c:pt>
                <c:pt idx="2176">
                  <c:v>1.0744228646579461</c:v>
                </c:pt>
                <c:pt idx="2177">
                  <c:v>1.8012422360248448</c:v>
                </c:pt>
                <c:pt idx="2178">
                  <c:v>0.60823093640227988</c:v>
                </c:pt>
                <c:pt idx="2179">
                  <c:v>1.83783071397977</c:v>
                </c:pt>
                <c:pt idx="2180">
                  <c:v>1.8345359296234063</c:v>
                </c:pt>
                <c:pt idx="2181">
                  <c:v>0.95014431437227742</c:v>
                </c:pt>
                <c:pt idx="2182">
                  <c:v>1.9748139668002291</c:v>
                </c:pt>
                <c:pt idx="2183">
                  <c:v>2.1609227348526963</c:v>
                </c:pt>
                <c:pt idx="2184">
                  <c:v>2.1678710394663705</c:v>
                </c:pt>
                <c:pt idx="2185">
                  <c:v>0.99791035865068867</c:v>
                </c:pt>
                <c:pt idx="2186">
                  <c:v>1.304224553444854</c:v>
                </c:pt>
                <c:pt idx="2187">
                  <c:v>1.304224553444854</c:v>
                </c:pt>
                <c:pt idx="2188">
                  <c:v>1.3216979517843848</c:v>
                </c:pt>
                <c:pt idx="2189">
                  <c:v>1.3226834327751757</c:v>
                </c:pt>
                <c:pt idx="2190">
                  <c:v>1.3226834327751757</c:v>
                </c:pt>
                <c:pt idx="2191">
                  <c:v>0.2769622777377721</c:v>
                </c:pt>
                <c:pt idx="2192">
                  <c:v>0.76881948413503198</c:v>
                </c:pt>
                <c:pt idx="2193">
                  <c:v>1.331658257034704</c:v>
                </c:pt>
                <c:pt idx="2194">
                  <c:v>1.3294662269819719</c:v>
                </c:pt>
                <c:pt idx="2195">
                  <c:v>0.67134889485643467</c:v>
                </c:pt>
                <c:pt idx="2196">
                  <c:v>0.66876678372237142</c:v>
                </c:pt>
                <c:pt idx="2197">
                  <c:v>0.81022061674728052</c:v>
                </c:pt>
                <c:pt idx="2198">
                  <c:v>2.2156013001083426</c:v>
                </c:pt>
                <c:pt idx="2199">
                  <c:v>0.94377917596914962</c:v>
                </c:pt>
                <c:pt idx="2200">
                  <c:v>0.9417990465676932</c:v>
                </c:pt>
                <c:pt idx="2201">
                  <c:v>1.3026477488548764</c:v>
                </c:pt>
                <c:pt idx="2202">
                  <c:v>1.3393877084761252</c:v>
                </c:pt>
                <c:pt idx="2203">
                  <c:v>1.3393877084761252</c:v>
                </c:pt>
                <c:pt idx="2204">
                  <c:v>1.1234461139336287</c:v>
                </c:pt>
                <c:pt idx="2205">
                  <c:v>2.1167908194573135</c:v>
                </c:pt>
                <c:pt idx="2206">
                  <c:v>1.0437352791760957</c:v>
                </c:pt>
                <c:pt idx="2207">
                  <c:v>2.2053434605903126</c:v>
                </c:pt>
                <c:pt idx="2208">
                  <c:v>2.2053434605903126</c:v>
                </c:pt>
                <c:pt idx="2209">
                  <c:v>1.2713485390755839</c:v>
                </c:pt>
                <c:pt idx="2210">
                  <c:v>0.70443761667703797</c:v>
                </c:pt>
                <c:pt idx="2211">
                  <c:v>0.70346530802738017</c:v>
                </c:pt>
                <c:pt idx="2212">
                  <c:v>0.96027620563471039</c:v>
                </c:pt>
                <c:pt idx="2213">
                  <c:v>0.95350325462720376</c:v>
                </c:pt>
                <c:pt idx="2214">
                  <c:v>0.95101801590966983</c:v>
                </c:pt>
                <c:pt idx="2215">
                  <c:v>1.2226066897347174</c:v>
                </c:pt>
                <c:pt idx="2216">
                  <c:v>2.1986785144679883</c:v>
                </c:pt>
                <c:pt idx="2217">
                  <c:v>5.3251282051282054</c:v>
                </c:pt>
                <c:pt idx="2218">
                  <c:v>5.3374358974358973</c:v>
                </c:pt>
                <c:pt idx="2219">
                  <c:v>0.5705839519187923</c:v>
                </c:pt>
                <c:pt idx="2220">
                  <c:v>1.611152567668408</c:v>
                </c:pt>
                <c:pt idx="2221">
                  <c:v>1.2099724238842928</c:v>
                </c:pt>
                <c:pt idx="2222">
                  <c:v>0.78933144465360749</c:v>
                </c:pt>
                <c:pt idx="2223">
                  <c:v>0.74366764207034097</c:v>
                </c:pt>
                <c:pt idx="2224">
                  <c:v>2.4289536666901936</c:v>
                </c:pt>
                <c:pt idx="2225">
                  <c:v>2.3465020628942117</c:v>
                </c:pt>
                <c:pt idx="2226">
                  <c:v>3.5149140546006068</c:v>
                </c:pt>
                <c:pt idx="2227">
                  <c:v>5.7019308125502821</c:v>
                </c:pt>
                <c:pt idx="2228">
                  <c:v>1.4189189189189189</c:v>
                </c:pt>
                <c:pt idx="2229">
                  <c:v>1.401033386327504</c:v>
                </c:pt>
                <c:pt idx="2230">
                  <c:v>3.272110871023024</c:v>
                </c:pt>
                <c:pt idx="2231">
                  <c:v>2.7273376451145612</c:v>
                </c:pt>
                <c:pt idx="2232">
                  <c:v>2.554788259939734</c:v>
                </c:pt>
                <c:pt idx="2233">
                  <c:v>2.9500187899285981</c:v>
                </c:pt>
                <c:pt idx="2234">
                  <c:v>2.1466809421841542</c:v>
                </c:pt>
                <c:pt idx="2235">
                  <c:v>4.3721633888048412</c:v>
                </c:pt>
                <c:pt idx="2236">
                  <c:v>1.8066710078865496</c:v>
                </c:pt>
                <c:pt idx="2237">
                  <c:v>2.9425454545454546</c:v>
                </c:pt>
                <c:pt idx="2238">
                  <c:v>2.8541818181818184</c:v>
                </c:pt>
                <c:pt idx="2239">
                  <c:v>2.1403029028186791</c:v>
                </c:pt>
                <c:pt idx="2240">
                  <c:v>1.5332282144865532</c:v>
                </c:pt>
                <c:pt idx="2241">
                  <c:v>1.8675568386863945</c:v>
                </c:pt>
                <c:pt idx="2242">
                  <c:v>1.4682220434432824</c:v>
                </c:pt>
                <c:pt idx="2243">
                  <c:v>2.5477707006369426</c:v>
                </c:pt>
                <c:pt idx="2244">
                  <c:v>2.5204731574158323</c:v>
                </c:pt>
                <c:pt idx="2245">
                  <c:v>3.0805145278989716</c:v>
                </c:pt>
                <c:pt idx="2246">
                  <c:v>3.0799205220123733</c:v>
                </c:pt>
                <c:pt idx="2247">
                  <c:v>2.1974951830443161</c:v>
                </c:pt>
                <c:pt idx="2248">
                  <c:v>3.1096382214857772</c:v>
                </c:pt>
                <c:pt idx="2249">
                  <c:v>2.0742919389978214</c:v>
                </c:pt>
                <c:pt idx="2250">
                  <c:v>2.8707605859923739</c:v>
                </c:pt>
                <c:pt idx="2251">
                  <c:v>2.8557094120008029</c:v>
                </c:pt>
                <c:pt idx="2252">
                  <c:v>1.0898782024359512</c:v>
                </c:pt>
                <c:pt idx="2253">
                  <c:v>3.6786188579017267</c:v>
                </c:pt>
                <c:pt idx="2254">
                  <c:v>1.7674616695059624</c:v>
                </c:pt>
                <c:pt idx="2255">
                  <c:v>2.5437049532280325</c:v>
                </c:pt>
                <c:pt idx="2256">
                  <c:v>2.4808311608648981</c:v>
                </c:pt>
                <c:pt idx="2257">
                  <c:v>1.6367397600330988</c:v>
                </c:pt>
                <c:pt idx="2258">
                  <c:v>1.5866776996276375</c:v>
                </c:pt>
                <c:pt idx="2259">
                  <c:v>2.4933231590995799</c:v>
                </c:pt>
                <c:pt idx="2260">
                  <c:v>2.1768840296759078</c:v>
                </c:pt>
                <c:pt idx="2261">
                  <c:v>2.8334419463451721</c:v>
                </c:pt>
                <c:pt idx="2262">
                  <c:v>3.3662974683544302</c:v>
                </c:pt>
                <c:pt idx="2263">
                  <c:v>4.0502140910860263</c:v>
                </c:pt>
                <c:pt idx="2264">
                  <c:v>2.2133569739952721</c:v>
                </c:pt>
                <c:pt idx="2265">
                  <c:v>3.2609010575112274</c:v>
                </c:pt>
                <c:pt idx="2266">
                  <c:v>3.5738026653160708</c:v>
                </c:pt>
              </c:numCache>
            </c:numRef>
          </c:xVal>
          <c:yVal>
            <c:numRef>
              <c:f>ReferendumData!$Y$3:$Y$2269</c:f>
              <c:numCache>
                <c:formatCode>0%</c:formatCode>
                <c:ptCount val="2267"/>
                <c:pt idx="0">
                  <c:v>0.47661097852028639</c:v>
                </c:pt>
                <c:pt idx="1">
                  <c:v>0.46620907272165385</c:v>
                </c:pt>
                <c:pt idx="2">
                  <c:v>0.64641477028767713</c:v>
                </c:pt>
                <c:pt idx="3">
                  <c:v>0.58823529411764708</c:v>
                </c:pt>
                <c:pt idx="4">
                  <c:v>0.48037676609105179</c:v>
                </c:pt>
                <c:pt idx="5">
                  <c:v>0.52233804914370807</c:v>
                </c:pt>
                <c:pt idx="6">
                  <c:v>0.37511606313834728</c:v>
                </c:pt>
                <c:pt idx="7">
                  <c:v>0.57828571428571429</c:v>
                </c:pt>
                <c:pt idx="8">
                  <c:v>0.44318181818181818</c:v>
                </c:pt>
                <c:pt idx="9">
                  <c:v>0.49924955655614683</c:v>
                </c:pt>
                <c:pt idx="10">
                  <c:v>0.56495649564956496</c:v>
                </c:pt>
                <c:pt idx="11">
                  <c:v>0.55375552282768781</c:v>
                </c:pt>
                <c:pt idx="12">
                  <c:v>0.45141205247943073</c:v>
                </c:pt>
                <c:pt idx="13">
                  <c:v>0.61167002012072436</c:v>
                </c:pt>
                <c:pt idx="14">
                  <c:v>0.56697377746279232</c:v>
                </c:pt>
                <c:pt idx="15">
                  <c:v>0.53425326657711569</c:v>
                </c:pt>
                <c:pt idx="16">
                  <c:v>0.65978128797083835</c:v>
                </c:pt>
                <c:pt idx="17">
                  <c:v>0.55504162812210911</c:v>
                </c:pt>
                <c:pt idx="18">
                  <c:v>0.48136142625607781</c:v>
                </c:pt>
                <c:pt idx="19">
                  <c:v>0.51103752759381893</c:v>
                </c:pt>
                <c:pt idx="20">
                  <c:v>0.69738863287250386</c:v>
                </c:pt>
                <c:pt idx="21">
                  <c:v>0.42975206611570249</c:v>
                </c:pt>
                <c:pt idx="22">
                  <c:v>0.48663253697383391</c:v>
                </c:pt>
                <c:pt idx="23">
                  <c:v>0.62695924764890287</c:v>
                </c:pt>
                <c:pt idx="24">
                  <c:v>0.53623188405797106</c:v>
                </c:pt>
                <c:pt idx="25">
                  <c:v>0.52749924035247642</c:v>
                </c:pt>
                <c:pt idx="26">
                  <c:v>0.61712518313527598</c:v>
                </c:pt>
                <c:pt idx="27">
                  <c:v>0.4911886014248219</c:v>
                </c:pt>
                <c:pt idx="28">
                  <c:v>0.47738287560581583</c:v>
                </c:pt>
                <c:pt idx="29">
                  <c:v>0.48716683119447185</c:v>
                </c:pt>
                <c:pt idx="30">
                  <c:v>0.58880516684607109</c:v>
                </c:pt>
                <c:pt idx="31">
                  <c:v>0.56034482758620685</c:v>
                </c:pt>
                <c:pt idx="32">
                  <c:v>0.39946619217081852</c:v>
                </c:pt>
                <c:pt idx="33">
                  <c:v>0.58087091757387244</c:v>
                </c:pt>
                <c:pt idx="34">
                  <c:v>0.4340763358778626</c:v>
                </c:pt>
                <c:pt idx="35">
                  <c:v>0.41901191210668692</c:v>
                </c:pt>
                <c:pt idx="36">
                  <c:v>0.83085501858736055</c:v>
                </c:pt>
                <c:pt idx="37">
                  <c:v>0.54460093896713613</c:v>
                </c:pt>
                <c:pt idx="38">
                  <c:v>0.40515222482435598</c:v>
                </c:pt>
                <c:pt idx="39">
                  <c:v>0.59953627028817491</c:v>
                </c:pt>
                <c:pt idx="40">
                  <c:v>0.37608069164265129</c:v>
                </c:pt>
                <c:pt idx="41">
                  <c:v>0.30819672131147541</c:v>
                </c:pt>
                <c:pt idx="42">
                  <c:v>0.65131578947368418</c:v>
                </c:pt>
                <c:pt idx="43">
                  <c:v>0.68550368550368546</c:v>
                </c:pt>
                <c:pt idx="44">
                  <c:v>0.54614850798056902</c:v>
                </c:pt>
                <c:pt idx="45">
                  <c:v>0.55700751388435155</c:v>
                </c:pt>
                <c:pt idx="46">
                  <c:v>0.53772361939331081</c:v>
                </c:pt>
                <c:pt idx="47">
                  <c:v>0.70286331712587791</c:v>
                </c:pt>
                <c:pt idx="48">
                  <c:v>0.5668537471112578</c:v>
                </c:pt>
                <c:pt idx="49">
                  <c:v>0.50535888275414098</c:v>
                </c:pt>
                <c:pt idx="50">
                  <c:v>0.48117742141307585</c:v>
                </c:pt>
                <c:pt idx="51">
                  <c:v>0.49076620825147349</c:v>
                </c:pt>
                <c:pt idx="52">
                  <c:v>0.49502452697967764</c:v>
                </c:pt>
                <c:pt idx="53">
                  <c:v>0.56776715899218066</c:v>
                </c:pt>
                <c:pt idx="54">
                  <c:v>0.62605863192182409</c:v>
                </c:pt>
                <c:pt idx="55">
                  <c:v>0.78734408275022816</c:v>
                </c:pt>
                <c:pt idx="56">
                  <c:v>0.5537537537537538</c:v>
                </c:pt>
                <c:pt idx="57">
                  <c:v>0.53285151116951379</c:v>
                </c:pt>
                <c:pt idx="58">
                  <c:v>0.49206349206349204</c:v>
                </c:pt>
                <c:pt idx="59">
                  <c:v>0.52380952380952384</c:v>
                </c:pt>
                <c:pt idx="60">
                  <c:v>0.70283018867924529</c:v>
                </c:pt>
                <c:pt idx="61">
                  <c:v>0.41205533596837945</c:v>
                </c:pt>
                <c:pt idx="62">
                  <c:v>0.60710633946830261</c:v>
                </c:pt>
                <c:pt idx="63">
                  <c:v>0.48155246765692383</c:v>
                </c:pt>
                <c:pt idx="64">
                  <c:v>0.63881824981301416</c:v>
                </c:pt>
                <c:pt idx="65">
                  <c:v>0.57074721780604132</c:v>
                </c:pt>
                <c:pt idx="66">
                  <c:v>0.53506493506493502</c:v>
                </c:pt>
                <c:pt idx="67">
                  <c:v>0.643598615916955</c:v>
                </c:pt>
                <c:pt idx="68">
                  <c:v>0.43683241252302024</c:v>
                </c:pt>
                <c:pt idx="69">
                  <c:v>0.2974828375286041</c:v>
                </c:pt>
                <c:pt idx="70">
                  <c:v>0.66469719350073853</c:v>
                </c:pt>
                <c:pt idx="71">
                  <c:v>0.70511708586296618</c:v>
                </c:pt>
                <c:pt idx="72">
                  <c:v>0.52863698670957748</c:v>
                </c:pt>
                <c:pt idx="73">
                  <c:v>0.54794683123664845</c:v>
                </c:pt>
                <c:pt idx="74">
                  <c:v>0.65023389708528245</c:v>
                </c:pt>
                <c:pt idx="75">
                  <c:v>0.60256410256410253</c:v>
                </c:pt>
                <c:pt idx="76">
                  <c:v>0.7153846153846154</c:v>
                </c:pt>
                <c:pt idx="77">
                  <c:v>0.81560283687943258</c:v>
                </c:pt>
                <c:pt idx="78">
                  <c:v>0.67307692307692313</c:v>
                </c:pt>
                <c:pt idx="79">
                  <c:v>0.61442554820364192</c:v>
                </c:pt>
                <c:pt idx="80">
                  <c:v>0.59760017141632737</c:v>
                </c:pt>
                <c:pt idx="81">
                  <c:v>0.50182625510277157</c:v>
                </c:pt>
                <c:pt idx="82">
                  <c:v>0.42222222222222222</c:v>
                </c:pt>
                <c:pt idx="83">
                  <c:v>0.53905845835488875</c:v>
                </c:pt>
                <c:pt idx="84">
                  <c:v>0.61613764461584097</c:v>
                </c:pt>
                <c:pt idx="85">
                  <c:v>0.39243131156039401</c:v>
                </c:pt>
                <c:pt idx="86">
                  <c:v>0.52340425531914891</c:v>
                </c:pt>
                <c:pt idx="87">
                  <c:v>0.70525416488680048</c:v>
                </c:pt>
                <c:pt idx="88">
                  <c:v>0.73076923076923073</c:v>
                </c:pt>
                <c:pt idx="89">
                  <c:v>0.41123949579831931</c:v>
                </c:pt>
                <c:pt idx="90">
                  <c:v>0.83104395604395609</c:v>
                </c:pt>
                <c:pt idx="91">
                  <c:v>0.69841269841269837</c:v>
                </c:pt>
                <c:pt idx="92">
                  <c:v>0.69227818972129895</c:v>
                </c:pt>
                <c:pt idx="93">
                  <c:v>0.70741482965931868</c:v>
                </c:pt>
                <c:pt idx="94">
                  <c:v>0.6</c:v>
                </c:pt>
                <c:pt idx="95">
                  <c:v>0.76888020833333337</c:v>
                </c:pt>
                <c:pt idx="96">
                  <c:v>0.60036832412523022</c:v>
                </c:pt>
                <c:pt idx="97">
                  <c:v>0.85535714285714282</c:v>
                </c:pt>
                <c:pt idx="98">
                  <c:v>0.47949886104783601</c:v>
                </c:pt>
                <c:pt idx="99">
                  <c:v>0.71631205673758869</c:v>
                </c:pt>
                <c:pt idx="100">
                  <c:v>0.57591144511018588</c:v>
                </c:pt>
                <c:pt idx="101">
                  <c:v>0.6</c:v>
                </c:pt>
                <c:pt idx="102">
                  <c:v>0.6313271216318308</c:v>
                </c:pt>
                <c:pt idx="103">
                  <c:v>0.62673796791443848</c:v>
                </c:pt>
                <c:pt idx="104">
                  <c:v>0.57737459978655281</c:v>
                </c:pt>
                <c:pt idx="105">
                  <c:v>0.57346491228070173</c:v>
                </c:pt>
                <c:pt idx="106">
                  <c:v>0.6373551465576005</c:v>
                </c:pt>
                <c:pt idx="107">
                  <c:v>0.83192090395480223</c:v>
                </c:pt>
                <c:pt idx="108">
                  <c:v>0.76837972876516769</c:v>
                </c:pt>
                <c:pt idx="109">
                  <c:v>0.42489270386266093</c:v>
                </c:pt>
                <c:pt idx="110">
                  <c:v>0.56729656768222136</c:v>
                </c:pt>
                <c:pt idx="111">
                  <c:v>0.71985815602836878</c:v>
                </c:pt>
                <c:pt idx="112">
                  <c:v>0.67705735660847877</c:v>
                </c:pt>
                <c:pt idx="113">
                  <c:v>0.56608478802992523</c:v>
                </c:pt>
                <c:pt idx="114">
                  <c:v>0.83703703703703702</c:v>
                </c:pt>
                <c:pt idx="115">
                  <c:v>0.50516351118760761</c:v>
                </c:pt>
                <c:pt idx="116">
                  <c:v>0.34527972027972026</c:v>
                </c:pt>
                <c:pt idx="117">
                  <c:v>0.68431876606683806</c:v>
                </c:pt>
                <c:pt idx="118">
                  <c:v>0.5144429160935351</c:v>
                </c:pt>
                <c:pt idx="119">
                  <c:v>0.82580645161290323</c:v>
                </c:pt>
                <c:pt idx="120">
                  <c:v>0.63405088062622306</c:v>
                </c:pt>
                <c:pt idx="121">
                  <c:v>0.77900552486187846</c:v>
                </c:pt>
                <c:pt idx="122">
                  <c:v>0.59578471960858115</c:v>
                </c:pt>
                <c:pt idx="123">
                  <c:v>0.61981981981981982</c:v>
                </c:pt>
                <c:pt idx="124">
                  <c:v>0.54329896907216491</c:v>
                </c:pt>
                <c:pt idx="125">
                  <c:v>0.70318916731352299</c:v>
                </c:pt>
                <c:pt idx="126">
                  <c:v>0.26362038664323373</c:v>
                </c:pt>
                <c:pt idx="127">
                  <c:v>0.4852674207512917</c:v>
                </c:pt>
                <c:pt idx="128">
                  <c:v>0.59901599015990159</c:v>
                </c:pt>
                <c:pt idx="129">
                  <c:v>0.72749540722596451</c:v>
                </c:pt>
                <c:pt idx="130">
                  <c:v>0.39007092198581561</c:v>
                </c:pt>
                <c:pt idx="131">
                  <c:v>0.5400621118012422</c:v>
                </c:pt>
                <c:pt idx="132">
                  <c:v>0.52341214649976819</c:v>
                </c:pt>
                <c:pt idx="133">
                  <c:v>0.47431824199099815</c:v>
                </c:pt>
                <c:pt idx="134">
                  <c:v>0.5088471849865952</c:v>
                </c:pt>
                <c:pt idx="135">
                  <c:v>0.53614457831325302</c:v>
                </c:pt>
                <c:pt idx="136">
                  <c:v>0.47946009389671362</c:v>
                </c:pt>
                <c:pt idx="137">
                  <c:v>0.42870456663560114</c:v>
                </c:pt>
                <c:pt idx="138">
                  <c:v>0.6768115942028986</c:v>
                </c:pt>
                <c:pt idx="139">
                  <c:v>0.47035573122529645</c:v>
                </c:pt>
                <c:pt idx="140">
                  <c:v>0.40731707317073168</c:v>
                </c:pt>
                <c:pt idx="141">
                  <c:v>0.45810336176618166</c:v>
                </c:pt>
                <c:pt idx="142">
                  <c:v>0.30210454854039376</c:v>
                </c:pt>
                <c:pt idx="143">
                  <c:v>0.61124586549062843</c:v>
                </c:pt>
                <c:pt idx="144">
                  <c:v>0.44711889132020421</c:v>
                </c:pt>
                <c:pt idx="145">
                  <c:v>0.43819599109131402</c:v>
                </c:pt>
                <c:pt idx="146">
                  <c:v>0.35770234986945171</c:v>
                </c:pt>
                <c:pt idx="147">
                  <c:v>0.34074309304541123</c:v>
                </c:pt>
                <c:pt idx="148">
                  <c:v>0.45192479856759177</c:v>
                </c:pt>
                <c:pt idx="149">
                  <c:v>0.64179104477611937</c:v>
                </c:pt>
                <c:pt idx="150">
                  <c:v>0.55323169963462271</c:v>
                </c:pt>
                <c:pt idx="151">
                  <c:v>0.49383834722725622</c:v>
                </c:pt>
                <c:pt idx="152">
                  <c:v>0.66546762589928055</c:v>
                </c:pt>
                <c:pt idx="153">
                  <c:v>0.55097613882863339</c:v>
                </c:pt>
                <c:pt idx="154">
                  <c:v>0.45866482186094776</c:v>
                </c:pt>
                <c:pt idx="155">
                  <c:v>0.47257105089226703</c:v>
                </c:pt>
                <c:pt idx="156">
                  <c:v>0.37719298245614036</c:v>
                </c:pt>
                <c:pt idx="157">
                  <c:v>0.47523461939520334</c:v>
                </c:pt>
                <c:pt idx="158">
                  <c:v>0.60750309679702708</c:v>
                </c:pt>
                <c:pt idx="159">
                  <c:v>0.41020608439646711</c:v>
                </c:pt>
                <c:pt idx="160">
                  <c:v>0.6089613034623218</c:v>
                </c:pt>
                <c:pt idx="161">
                  <c:v>0.53713355048859934</c:v>
                </c:pt>
                <c:pt idx="162">
                  <c:v>0.76923076923076927</c:v>
                </c:pt>
                <c:pt idx="163">
                  <c:v>0.54244928625093913</c:v>
                </c:pt>
                <c:pt idx="164">
                  <c:v>0.29087852038671713</c:v>
                </c:pt>
                <c:pt idx="165">
                  <c:v>0.4214108910891089</c:v>
                </c:pt>
                <c:pt idx="166">
                  <c:v>0.39562841530054643</c:v>
                </c:pt>
                <c:pt idx="167">
                  <c:v>0.52307259425998875</c:v>
                </c:pt>
                <c:pt idx="168">
                  <c:v>0.53950722175021237</c:v>
                </c:pt>
                <c:pt idx="169">
                  <c:v>0.59290663749088257</c:v>
                </c:pt>
                <c:pt idx="170">
                  <c:v>0.52119205298013249</c:v>
                </c:pt>
                <c:pt idx="171">
                  <c:v>0.46234240212342403</c:v>
                </c:pt>
                <c:pt idx="172">
                  <c:v>0.46676176890156917</c:v>
                </c:pt>
                <c:pt idx="173">
                  <c:v>0.49289099526066349</c:v>
                </c:pt>
                <c:pt idx="174">
                  <c:v>0.72052401746724892</c:v>
                </c:pt>
                <c:pt idx="175">
                  <c:v>0.76008492569002128</c:v>
                </c:pt>
                <c:pt idx="176">
                  <c:v>0.78424153166421207</c:v>
                </c:pt>
                <c:pt idx="177">
                  <c:v>0.58676691729323305</c:v>
                </c:pt>
                <c:pt idx="178">
                  <c:v>0.90654205607476634</c:v>
                </c:pt>
                <c:pt idx="179">
                  <c:v>0.57157360406091373</c:v>
                </c:pt>
                <c:pt idx="180">
                  <c:v>0.64474180173388618</c:v>
                </c:pt>
                <c:pt idx="181">
                  <c:v>0.53424223208623967</c:v>
                </c:pt>
                <c:pt idx="182">
                  <c:v>0.66949152542372881</c:v>
                </c:pt>
                <c:pt idx="183">
                  <c:v>0.52233009708737865</c:v>
                </c:pt>
                <c:pt idx="184">
                  <c:v>0.65007500340924584</c:v>
                </c:pt>
                <c:pt idx="185">
                  <c:v>0.6090697992077585</c:v>
                </c:pt>
                <c:pt idx="186">
                  <c:v>0.51745681734656379</c:v>
                </c:pt>
                <c:pt idx="187">
                  <c:v>0.5344709897610922</c:v>
                </c:pt>
                <c:pt idx="188">
                  <c:v>0.7303370786516854</c:v>
                </c:pt>
                <c:pt idx="189">
                  <c:v>0.68491484184914841</c:v>
                </c:pt>
                <c:pt idx="190">
                  <c:v>0.7437619961612284</c:v>
                </c:pt>
                <c:pt idx="191">
                  <c:v>0.76094276094276092</c:v>
                </c:pt>
                <c:pt idx="192">
                  <c:v>0.59670027497708522</c:v>
                </c:pt>
                <c:pt idx="193">
                  <c:v>0.57952468007312619</c:v>
                </c:pt>
                <c:pt idx="194">
                  <c:v>0.6875</c:v>
                </c:pt>
                <c:pt idx="195">
                  <c:v>0.64855491329479764</c:v>
                </c:pt>
                <c:pt idx="196">
                  <c:v>0.5548936170212766</c:v>
                </c:pt>
                <c:pt idx="197">
                  <c:v>0.55555555555555558</c:v>
                </c:pt>
                <c:pt idx="198">
                  <c:v>0.81906218144750254</c:v>
                </c:pt>
                <c:pt idx="199">
                  <c:v>0.72079772079772075</c:v>
                </c:pt>
                <c:pt idx="200">
                  <c:v>0.57630979498861046</c:v>
                </c:pt>
                <c:pt idx="201">
                  <c:v>0.58047493403693928</c:v>
                </c:pt>
                <c:pt idx="202">
                  <c:v>0.65529010238907848</c:v>
                </c:pt>
                <c:pt idx="203">
                  <c:v>0.59213917525773196</c:v>
                </c:pt>
                <c:pt idx="204">
                  <c:v>0.84799999999999998</c:v>
                </c:pt>
                <c:pt idx="205">
                  <c:v>0.87898089171974525</c:v>
                </c:pt>
                <c:pt idx="206">
                  <c:v>0.73563218390804597</c:v>
                </c:pt>
                <c:pt idx="207">
                  <c:v>0.65747918461096755</c:v>
                </c:pt>
                <c:pt idx="208">
                  <c:v>0.43960990247561893</c:v>
                </c:pt>
                <c:pt idx="209">
                  <c:v>0.45941807044410415</c:v>
                </c:pt>
                <c:pt idx="210">
                  <c:v>0.54317323259579064</c:v>
                </c:pt>
                <c:pt idx="211">
                  <c:v>0.5567070929805219</c:v>
                </c:pt>
                <c:pt idx="212">
                  <c:v>0.52047832585949183</c:v>
                </c:pt>
                <c:pt idx="213">
                  <c:v>0.71830985915492962</c:v>
                </c:pt>
                <c:pt idx="214">
                  <c:v>0.72222222222222221</c:v>
                </c:pt>
                <c:pt idx="215">
                  <c:v>0.61419753086419748</c:v>
                </c:pt>
                <c:pt idx="216">
                  <c:v>0.69097222222222221</c:v>
                </c:pt>
                <c:pt idx="217">
                  <c:v>0.69306763962952567</c:v>
                </c:pt>
                <c:pt idx="218">
                  <c:v>0.55212677231025853</c:v>
                </c:pt>
                <c:pt idx="219">
                  <c:v>0.39851343624928531</c:v>
                </c:pt>
                <c:pt idx="220">
                  <c:v>0.66217702034084658</c:v>
                </c:pt>
                <c:pt idx="221">
                  <c:v>0.64467005076142136</c:v>
                </c:pt>
                <c:pt idx="222">
                  <c:v>0.73684210526315785</c:v>
                </c:pt>
                <c:pt idx="223">
                  <c:v>0.59360189573459721</c:v>
                </c:pt>
                <c:pt idx="224">
                  <c:v>0.32301196340605209</c:v>
                </c:pt>
                <c:pt idx="225">
                  <c:v>0.71826625386996901</c:v>
                </c:pt>
                <c:pt idx="226">
                  <c:v>0.79192166462668301</c:v>
                </c:pt>
                <c:pt idx="227">
                  <c:v>0.7232472324723247</c:v>
                </c:pt>
                <c:pt idx="228">
                  <c:v>0.5813704496788008</c:v>
                </c:pt>
                <c:pt idx="229">
                  <c:v>0.58074534161490687</c:v>
                </c:pt>
                <c:pt idx="230">
                  <c:v>0.640625</c:v>
                </c:pt>
                <c:pt idx="231">
                  <c:v>0.79559748427672961</c:v>
                </c:pt>
                <c:pt idx="232">
                  <c:v>0.70795107033639149</c:v>
                </c:pt>
                <c:pt idx="233">
                  <c:v>0.81489361702127661</c:v>
                </c:pt>
                <c:pt idx="234">
                  <c:v>0.83451202263083446</c:v>
                </c:pt>
                <c:pt idx="235">
                  <c:v>0.52307692307692311</c:v>
                </c:pt>
                <c:pt idx="236">
                  <c:v>0.47428073234524848</c:v>
                </c:pt>
                <c:pt idx="237">
                  <c:v>0.43070175438596492</c:v>
                </c:pt>
                <c:pt idx="238">
                  <c:v>0.33718244803695152</c:v>
                </c:pt>
                <c:pt idx="239">
                  <c:v>0.56153846153846154</c:v>
                </c:pt>
                <c:pt idx="240">
                  <c:v>0.66482300884955747</c:v>
                </c:pt>
                <c:pt idx="241">
                  <c:v>0.66508937960042058</c:v>
                </c:pt>
                <c:pt idx="242">
                  <c:v>0.71235194585448391</c:v>
                </c:pt>
                <c:pt idx="243">
                  <c:v>0.43159922928709055</c:v>
                </c:pt>
                <c:pt idx="244">
                  <c:v>0.49319066147859925</c:v>
                </c:pt>
                <c:pt idx="245">
                  <c:v>0.56433978132884777</c:v>
                </c:pt>
                <c:pt idx="246">
                  <c:v>0.88832743810005055</c:v>
                </c:pt>
                <c:pt idx="247">
                  <c:v>0.81983805668016196</c:v>
                </c:pt>
                <c:pt idx="248">
                  <c:v>0.65333333333333332</c:v>
                </c:pt>
                <c:pt idx="249">
                  <c:v>0.54255563202569401</c:v>
                </c:pt>
                <c:pt idx="250">
                  <c:v>0.49203640500568829</c:v>
                </c:pt>
                <c:pt idx="251">
                  <c:v>0.45305514157973176</c:v>
                </c:pt>
                <c:pt idx="252">
                  <c:v>0.57989690721649489</c:v>
                </c:pt>
                <c:pt idx="253">
                  <c:v>0.53681669253319542</c:v>
                </c:pt>
                <c:pt idx="254">
                  <c:v>0.61085450346420322</c:v>
                </c:pt>
                <c:pt idx="255">
                  <c:v>0.67434210526315785</c:v>
                </c:pt>
                <c:pt idx="256">
                  <c:v>0.73316062176165808</c:v>
                </c:pt>
                <c:pt idx="257">
                  <c:v>0.52317710564647413</c:v>
                </c:pt>
                <c:pt idx="258">
                  <c:v>0.46133859904385782</c:v>
                </c:pt>
                <c:pt idx="259">
                  <c:v>0.47124117053481335</c:v>
                </c:pt>
                <c:pt idx="260">
                  <c:v>0.44542162441800309</c:v>
                </c:pt>
                <c:pt idx="261">
                  <c:v>0.44035346097201766</c:v>
                </c:pt>
                <c:pt idx="262">
                  <c:v>0.53764544832306638</c:v>
                </c:pt>
                <c:pt idx="263">
                  <c:v>0.55887255644794664</c:v>
                </c:pt>
                <c:pt idx="264">
                  <c:v>0.54324324324324325</c:v>
                </c:pt>
                <c:pt idx="265">
                  <c:v>0.56798866855524077</c:v>
                </c:pt>
                <c:pt idx="266">
                  <c:v>0.57396503306458924</c:v>
                </c:pt>
                <c:pt idx="267">
                  <c:v>0.33200992555831266</c:v>
                </c:pt>
                <c:pt idx="268">
                  <c:v>0.50500217485863419</c:v>
                </c:pt>
                <c:pt idx="269">
                  <c:v>0.41872427983539096</c:v>
                </c:pt>
                <c:pt idx="270">
                  <c:v>0.5368308063866899</c:v>
                </c:pt>
                <c:pt idx="271">
                  <c:v>0.50016842956275687</c:v>
                </c:pt>
                <c:pt idx="272">
                  <c:v>0.56655859194071334</c:v>
                </c:pt>
                <c:pt idx="273">
                  <c:v>0.60140530182050467</c:v>
                </c:pt>
                <c:pt idx="274">
                  <c:v>0.40069210454421272</c:v>
                </c:pt>
                <c:pt idx="275">
                  <c:v>0.36325291040998819</c:v>
                </c:pt>
                <c:pt idx="276">
                  <c:v>0.70705386049249486</c:v>
                </c:pt>
                <c:pt idx="277">
                  <c:v>0.37458471760797341</c:v>
                </c:pt>
                <c:pt idx="278">
                  <c:v>0.6331413380593709</c:v>
                </c:pt>
                <c:pt idx="279">
                  <c:v>0.50744047619047616</c:v>
                </c:pt>
                <c:pt idx="280">
                  <c:v>0.51764354066985641</c:v>
                </c:pt>
                <c:pt idx="281">
                  <c:v>0.55514705882352944</c:v>
                </c:pt>
                <c:pt idx="282">
                  <c:v>0.4966216216216216</c:v>
                </c:pt>
                <c:pt idx="283">
                  <c:v>0.45205479452054792</c:v>
                </c:pt>
                <c:pt idx="284">
                  <c:v>0.55587037364972547</c:v>
                </c:pt>
                <c:pt idx="285">
                  <c:v>0.44844124700239807</c:v>
                </c:pt>
                <c:pt idx="286">
                  <c:v>0.55714285714285716</c:v>
                </c:pt>
                <c:pt idx="287">
                  <c:v>0.45316706815927449</c:v>
                </c:pt>
                <c:pt idx="288">
                  <c:v>0.50637804406648623</c:v>
                </c:pt>
                <c:pt idx="289">
                  <c:v>0.44340359094457454</c:v>
                </c:pt>
                <c:pt idx="290">
                  <c:v>0.54531902206320815</c:v>
                </c:pt>
                <c:pt idx="291">
                  <c:v>0.39866534849233809</c:v>
                </c:pt>
                <c:pt idx="292">
                  <c:v>0.47976453274466518</c:v>
                </c:pt>
                <c:pt idx="293">
                  <c:v>0.46133333333333332</c:v>
                </c:pt>
                <c:pt idx="294">
                  <c:v>0.59654686398872447</c:v>
                </c:pt>
                <c:pt idx="295">
                  <c:v>0.50460066249539937</c:v>
                </c:pt>
                <c:pt idx="296">
                  <c:v>0.50981132075471702</c:v>
                </c:pt>
                <c:pt idx="297">
                  <c:v>0.56749802058590659</c:v>
                </c:pt>
                <c:pt idx="298">
                  <c:v>0.56057185854025582</c:v>
                </c:pt>
                <c:pt idx="299">
                  <c:v>0.91935483870967738</c:v>
                </c:pt>
                <c:pt idx="300">
                  <c:v>0.52652873563218394</c:v>
                </c:pt>
                <c:pt idx="301">
                  <c:v>0.45454545454545453</c:v>
                </c:pt>
                <c:pt idx="302">
                  <c:v>0.5060071774067717</c:v>
                </c:pt>
                <c:pt idx="303">
                  <c:v>0.51497357604227834</c:v>
                </c:pt>
                <c:pt idx="304">
                  <c:v>0.52207401841067069</c:v>
                </c:pt>
                <c:pt idx="305">
                  <c:v>0.55723542116630664</c:v>
                </c:pt>
                <c:pt idx="306">
                  <c:v>0.62380952380952381</c:v>
                </c:pt>
                <c:pt idx="307">
                  <c:v>0.49813200498132004</c:v>
                </c:pt>
                <c:pt idx="308">
                  <c:v>0.58462732919254656</c:v>
                </c:pt>
                <c:pt idx="309">
                  <c:v>0.59580497120152776</c:v>
                </c:pt>
                <c:pt idx="310">
                  <c:v>0.55234668534674902</c:v>
                </c:pt>
                <c:pt idx="311">
                  <c:v>0.48547129695251595</c:v>
                </c:pt>
                <c:pt idx="312">
                  <c:v>0.58780487804878045</c:v>
                </c:pt>
                <c:pt idx="313">
                  <c:v>0.3431311236189285</c:v>
                </c:pt>
                <c:pt idx="314">
                  <c:v>0.53040173724212814</c:v>
                </c:pt>
                <c:pt idx="315">
                  <c:v>0.56161473087818692</c:v>
                </c:pt>
                <c:pt idx="316">
                  <c:v>0.52057478772044419</c:v>
                </c:pt>
                <c:pt idx="317">
                  <c:v>0.49720386375190645</c:v>
                </c:pt>
                <c:pt idx="318">
                  <c:v>0.56873930405019968</c:v>
                </c:pt>
                <c:pt idx="319">
                  <c:v>0.51288135593220341</c:v>
                </c:pt>
                <c:pt idx="320">
                  <c:v>0.60921293471629046</c:v>
                </c:pt>
                <c:pt idx="321">
                  <c:v>0.53944223107569722</c:v>
                </c:pt>
                <c:pt idx="322">
                  <c:v>0.46259711431742506</c:v>
                </c:pt>
                <c:pt idx="323">
                  <c:v>0.6331413380593709</c:v>
                </c:pt>
                <c:pt idx="324">
                  <c:v>0.68368794326241134</c:v>
                </c:pt>
                <c:pt idx="325">
                  <c:v>0.44634263715110684</c:v>
                </c:pt>
                <c:pt idx="326">
                  <c:v>0.51737804878048776</c:v>
                </c:pt>
                <c:pt idx="327">
                  <c:v>0.55879778231689525</c:v>
                </c:pt>
                <c:pt idx="328">
                  <c:v>0.59518693596905892</c:v>
                </c:pt>
                <c:pt idx="329">
                  <c:v>0.54737016757922685</c:v>
                </c:pt>
                <c:pt idx="330">
                  <c:v>0.51232948583420779</c:v>
                </c:pt>
                <c:pt idx="331">
                  <c:v>0.58985330073349629</c:v>
                </c:pt>
                <c:pt idx="332">
                  <c:v>0.57356989905169775</c:v>
                </c:pt>
                <c:pt idx="333">
                  <c:v>0.58223755119637854</c:v>
                </c:pt>
                <c:pt idx="334">
                  <c:v>0.55572755417956654</c:v>
                </c:pt>
                <c:pt idx="335">
                  <c:v>0.46660212971926429</c:v>
                </c:pt>
                <c:pt idx="336">
                  <c:v>0.62842735581468645</c:v>
                </c:pt>
                <c:pt idx="337">
                  <c:v>0.51773490976975733</c:v>
                </c:pt>
                <c:pt idx="338">
                  <c:v>0.34272051009564292</c:v>
                </c:pt>
                <c:pt idx="339">
                  <c:v>0.49243140964995269</c:v>
                </c:pt>
                <c:pt idx="340">
                  <c:v>0.62661313449956979</c:v>
                </c:pt>
                <c:pt idx="341">
                  <c:v>0.77565632458233891</c:v>
                </c:pt>
                <c:pt idx="342">
                  <c:v>0.54421880117916799</c:v>
                </c:pt>
                <c:pt idx="343">
                  <c:v>0.54571783202316926</c:v>
                </c:pt>
                <c:pt idx="344">
                  <c:v>0.61001788908765653</c:v>
                </c:pt>
                <c:pt idx="345">
                  <c:v>0.60989010989010994</c:v>
                </c:pt>
                <c:pt idx="346">
                  <c:v>0.56000000000000005</c:v>
                </c:pt>
                <c:pt idx="347">
                  <c:v>0.48377581120943952</c:v>
                </c:pt>
                <c:pt idx="348">
                  <c:v>0.66453674121405748</c:v>
                </c:pt>
                <c:pt idx="349">
                  <c:v>0.7779220779220779</c:v>
                </c:pt>
                <c:pt idx="350">
                  <c:v>0.73275862068965514</c:v>
                </c:pt>
                <c:pt idx="351">
                  <c:v>0.65807882613888413</c:v>
                </c:pt>
                <c:pt idx="352">
                  <c:v>0.61598440545808963</c:v>
                </c:pt>
                <c:pt idx="353">
                  <c:v>0.66863686738086447</c:v>
                </c:pt>
                <c:pt idx="354">
                  <c:v>0.6222479721900348</c:v>
                </c:pt>
                <c:pt idx="355">
                  <c:v>0.69257300528857213</c:v>
                </c:pt>
                <c:pt idx="356">
                  <c:v>0.7010309278350515</c:v>
                </c:pt>
                <c:pt idx="357">
                  <c:v>0.51400560224089631</c:v>
                </c:pt>
                <c:pt idx="358">
                  <c:v>0.49878345498783455</c:v>
                </c:pt>
                <c:pt idx="359">
                  <c:v>0.48255105150868638</c:v>
                </c:pt>
                <c:pt idx="360">
                  <c:v>0.47555107978068706</c:v>
                </c:pt>
                <c:pt idx="361">
                  <c:v>0.45750886423424453</c:v>
                </c:pt>
                <c:pt idx="362">
                  <c:v>0.62557077625570778</c:v>
                </c:pt>
                <c:pt idx="363">
                  <c:v>0.80392156862745101</c:v>
                </c:pt>
                <c:pt idx="364">
                  <c:v>0.458251953125</c:v>
                </c:pt>
                <c:pt idx="365">
                  <c:v>0.7807017543859649</c:v>
                </c:pt>
                <c:pt idx="366">
                  <c:v>0.82352941176470584</c:v>
                </c:pt>
                <c:pt idx="367">
                  <c:v>0.56284153005464477</c:v>
                </c:pt>
                <c:pt idx="368">
                  <c:v>0.71707060063224448</c:v>
                </c:pt>
                <c:pt idx="369">
                  <c:v>0.46464267866066966</c:v>
                </c:pt>
                <c:pt idx="370">
                  <c:v>0.52414772727272729</c:v>
                </c:pt>
                <c:pt idx="371">
                  <c:v>0.67366412213740456</c:v>
                </c:pt>
                <c:pt idx="372">
                  <c:v>0.67418546365914789</c:v>
                </c:pt>
                <c:pt idx="373">
                  <c:v>0.45309381237524948</c:v>
                </c:pt>
                <c:pt idx="374">
                  <c:v>0.57905544147843946</c:v>
                </c:pt>
                <c:pt idx="375">
                  <c:v>0.37634795111430625</c:v>
                </c:pt>
                <c:pt idx="376">
                  <c:v>0.59981701738334858</c:v>
                </c:pt>
                <c:pt idx="377">
                  <c:v>0.5834983498349835</c:v>
                </c:pt>
                <c:pt idx="378">
                  <c:v>0.58941281138790036</c:v>
                </c:pt>
                <c:pt idx="379">
                  <c:v>0.21822033898305085</c:v>
                </c:pt>
                <c:pt idx="380">
                  <c:v>0.46676406135865595</c:v>
                </c:pt>
                <c:pt idx="381">
                  <c:v>0.62508520790729383</c:v>
                </c:pt>
                <c:pt idx="382">
                  <c:v>0.86135181975736563</c:v>
                </c:pt>
                <c:pt idx="383">
                  <c:v>0.68631368631368628</c:v>
                </c:pt>
                <c:pt idx="384">
                  <c:v>0.66666666666666663</c:v>
                </c:pt>
                <c:pt idx="385">
                  <c:v>0.58718861209964412</c:v>
                </c:pt>
                <c:pt idx="386">
                  <c:v>0.51833333333333331</c:v>
                </c:pt>
                <c:pt idx="387">
                  <c:v>0.62503408781019909</c:v>
                </c:pt>
                <c:pt idx="388">
                  <c:v>0.71562499999999996</c:v>
                </c:pt>
                <c:pt idx="389">
                  <c:v>0.68594853108631293</c:v>
                </c:pt>
                <c:pt idx="390">
                  <c:v>0.72168449651893363</c:v>
                </c:pt>
                <c:pt idx="391">
                  <c:v>0.57270029673590506</c:v>
                </c:pt>
                <c:pt idx="392">
                  <c:v>0.51304481276856972</c:v>
                </c:pt>
                <c:pt idx="393">
                  <c:v>0.33345415005436752</c:v>
                </c:pt>
                <c:pt idx="394">
                  <c:v>0.54354838709677422</c:v>
                </c:pt>
                <c:pt idx="395">
                  <c:v>0.37074010327022378</c:v>
                </c:pt>
                <c:pt idx="396">
                  <c:v>0.48440065681444994</c:v>
                </c:pt>
                <c:pt idx="397">
                  <c:v>0.48397626112759645</c:v>
                </c:pt>
                <c:pt idx="398">
                  <c:v>0.47210216110019648</c:v>
                </c:pt>
                <c:pt idx="399">
                  <c:v>0.51915567282321895</c:v>
                </c:pt>
                <c:pt idx="400">
                  <c:v>0.52382065821008938</c:v>
                </c:pt>
                <c:pt idx="401">
                  <c:v>0.48103744745892241</c:v>
                </c:pt>
                <c:pt idx="402">
                  <c:v>0.76714842853865561</c:v>
                </c:pt>
                <c:pt idx="403">
                  <c:v>0.49813496100373006</c:v>
                </c:pt>
                <c:pt idx="404">
                  <c:v>0.70926600728787093</c:v>
                </c:pt>
                <c:pt idx="405">
                  <c:v>0.57770388519425975</c:v>
                </c:pt>
                <c:pt idx="406">
                  <c:v>0.56762713056525915</c:v>
                </c:pt>
                <c:pt idx="407">
                  <c:v>0.55743820923363907</c:v>
                </c:pt>
                <c:pt idx="408">
                  <c:v>0.59527559055118107</c:v>
                </c:pt>
                <c:pt idx="409">
                  <c:v>0.53460620525059666</c:v>
                </c:pt>
                <c:pt idx="410">
                  <c:v>0.49830065359477121</c:v>
                </c:pt>
                <c:pt idx="411">
                  <c:v>0.47493887530562345</c:v>
                </c:pt>
                <c:pt idx="412">
                  <c:v>0.59147180192572213</c:v>
                </c:pt>
                <c:pt idx="413">
                  <c:v>0.64382022471910116</c:v>
                </c:pt>
                <c:pt idx="414">
                  <c:v>0.68413173652694614</c:v>
                </c:pt>
                <c:pt idx="415">
                  <c:v>0.33737373737373738</c:v>
                </c:pt>
                <c:pt idx="416">
                  <c:v>0.32740066225165565</c:v>
                </c:pt>
                <c:pt idx="417">
                  <c:v>0.37738301559792026</c:v>
                </c:pt>
                <c:pt idx="418">
                  <c:v>0.66923925027563391</c:v>
                </c:pt>
                <c:pt idx="419">
                  <c:v>0.50493827160493832</c:v>
                </c:pt>
                <c:pt idx="420">
                  <c:v>0.60175497806277423</c:v>
                </c:pt>
                <c:pt idx="421">
                  <c:v>0.74375000000000002</c:v>
                </c:pt>
                <c:pt idx="422">
                  <c:v>0.39662970528158742</c:v>
                </c:pt>
                <c:pt idx="423">
                  <c:v>0.53434650455927046</c:v>
                </c:pt>
                <c:pt idx="424">
                  <c:v>0.52216066481994461</c:v>
                </c:pt>
                <c:pt idx="425">
                  <c:v>0.6327636515214673</c:v>
                </c:pt>
                <c:pt idx="426">
                  <c:v>0.55317460317460321</c:v>
                </c:pt>
                <c:pt idx="427">
                  <c:v>0.58628841607565008</c:v>
                </c:pt>
                <c:pt idx="428">
                  <c:v>0.40339472733838933</c:v>
                </c:pt>
                <c:pt idx="429">
                  <c:v>0.47250119560019127</c:v>
                </c:pt>
                <c:pt idx="430">
                  <c:v>0.51209941137998694</c:v>
                </c:pt>
                <c:pt idx="431">
                  <c:v>0.53157333667774498</c:v>
                </c:pt>
                <c:pt idx="432">
                  <c:v>0.57666357983860295</c:v>
                </c:pt>
                <c:pt idx="433">
                  <c:v>0.45155783183952197</c:v>
                </c:pt>
                <c:pt idx="434">
                  <c:v>0.58926728586171306</c:v>
                </c:pt>
                <c:pt idx="435">
                  <c:v>0.31393233903237538</c:v>
                </c:pt>
                <c:pt idx="436">
                  <c:v>0.32931101595951734</c:v>
                </c:pt>
                <c:pt idx="437">
                  <c:v>0.54127516778523488</c:v>
                </c:pt>
                <c:pt idx="438">
                  <c:v>0.63814677037538048</c:v>
                </c:pt>
                <c:pt idx="439">
                  <c:v>0.53586908878390882</c:v>
                </c:pt>
                <c:pt idx="440">
                  <c:v>0.412210127780407</c:v>
                </c:pt>
                <c:pt idx="441">
                  <c:v>0.5646858117713961</c:v>
                </c:pt>
                <c:pt idx="442">
                  <c:v>0.60852713178294571</c:v>
                </c:pt>
                <c:pt idx="443">
                  <c:v>0.46516853932584268</c:v>
                </c:pt>
                <c:pt idx="444">
                  <c:v>0.3740395451285729</c:v>
                </c:pt>
                <c:pt idx="445">
                  <c:v>0.49201277955271566</c:v>
                </c:pt>
                <c:pt idx="446">
                  <c:v>0.53996577853825467</c:v>
                </c:pt>
                <c:pt idx="447">
                  <c:v>0.52063429528218264</c:v>
                </c:pt>
                <c:pt idx="448">
                  <c:v>0.50728363324764358</c:v>
                </c:pt>
                <c:pt idx="449">
                  <c:v>0.50551977920883162</c:v>
                </c:pt>
                <c:pt idx="450">
                  <c:v>0.52189349112426031</c:v>
                </c:pt>
                <c:pt idx="451">
                  <c:v>0.53125</c:v>
                </c:pt>
                <c:pt idx="452">
                  <c:v>0.63751788268955656</c:v>
                </c:pt>
                <c:pt idx="453">
                  <c:v>0.48010160880609654</c:v>
                </c:pt>
                <c:pt idx="454">
                  <c:v>0.69230769230769229</c:v>
                </c:pt>
                <c:pt idx="455">
                  <c:v>0.65087440381558026</c:v>
                </c:pt>
                <c:pt idx="456">
                  <c:v>0.45180383314543404</c:v>
                </c:pt>
                <c:pt idx="457">
                  <c:v>0.60449545671927307</c:v>
                </c:pt>
                <c:pt idx="458">
                  <c:v>0.74976915974145886</c:v>
                </c:pt>
                <c:pt idx="459">
                  <c:v>0.72500344418130169</c:v>
                </c:pt>
                <c:pt idx="460">
                  <c:v>0.56162590681325253</c:v>
                </c:pt>
                <c:pt idx="461">
                  <c:v>0.60669327602087808</c:v>
                </c:pt>
                <c:pt idx="462">
                  <c:v>0.50583164300202843</c:v>
                </c:pt>
                <c:pt idx="463">
                  <c:v>0.66125150421179302</c:v>
                </c:pt>
                <c:pt idx="464">
                  <c:v>0.79261363636363635</c:v>
                </c:pt>
                <c:pt idx="465">
                  <c:v>0.48020547576784467</c:v>
                </c:pt>
                <c:pt idx="466">
                  <c:v>0.489880214787278</c:v>
                </c:pt>
                <c:pt idx="467">
                  <c:v>0.40384129390952744</c:v>
                </c:pt>
                <c:pt idx="468">
                  <c:v>0.48238550578761952</c:v>
                </c:pt>
                <c:pt idx="469">
                  <c:v>0.53099471407976939</c:v>
                </c:pt>
                <c:pt idx="470">
                  <c:v>0.37115814101882377</c:v>
                </c:pt>
                <c:pt idx="471">
                  <c:v>0.67095391211146838</c:v>
                </c:pt>
                <c:pt idx="472">
                  <c:v>0.53658536585365857</c:v>
                </c:pt>
                <c:pt idx="473">
                  <c:v>0.95454545454545459</c:v>
                </c:pt>
                <c:pt idx="474">
                  <c:v>0.37636932707355242</c:v>
                </c:pt>
                <c:pt idx="475">
                  <c:v>0.37636932707355242</c:v>
                </c:pt>
                <c:pt idx="476">
                  <c:v>0.51225919439579681</c:v>
                </c:pt>
                <c:pt idx="477">
                  <c:v>0.45323932419848345</c:v>
                </c:pt>
                <c:pt idx="478">
                  <c:v>0.40350877192982454</c:v>
                </c:pt>
                <c:pt idx="479">
                  <c:v>0.5128037840482792</c:v>
                </c:pt>
                <c:pt idx="480">
                  <c:v>0.50617283950617287</c:v>
                </c:pt>
                <c:pt idx="481">
                  <c:v>0.46085672082717871</c:v>
                </c:pt>
                <c:pt idx="482">
                  <c:v>0.61329187718616396</c:v>
                </c:pt>
                <c:pt idx="483">
                  <c:v>0.66631355932203384</c:v>
                </c:pt>
                <c:pt idx="484">
                  <c:v>0.66841004184100417</c:v>
                </c:pt>
                <c:pt idx="485">
                  <c:v>0.4015544041450777</c:v>
                </c:pt>
                <c:pt idx="486">
                  <c:v>0.65821256038647347</c:v>
                </c:pt>
                <c:pt idx="487">
                  <c:v>0.48906705539358603</c:v>
                </c:pt>
                <c:pt idx="488">
                  <c:v>0.47283236994219652</c:v>
                </c:pt>
                <c:pt idx="489">
                  <c:v>0.46398503274087932</c:v>
                </c:pt>
                <c:pt idx="490">
                  <c:v>0.60280842527582745</c:v>
                </c:pt>
                <c:pt idx="491">
                  <c:v>0.43174603174603177</c:v>
                </c:pt>
                <c:pt idx="492">
                  <c:v>0.75525525525525528</c:v>
                </c:pt>
                <c:pt idx="493">
                  <c:v>0.56551362683438156</c:v>
                </c:pt>
                <c:pt idx="494">
                  <c:v>0.55270696075623027</c:v>
                </c:pt>
                <c:pt idx="495">
                  <c:v>0.76098562628336752</c:v>
                </c:pt>
                <c:pt idx="496">
                  <c:v>0.47480160775018038</c:v>
                </c:pt>
                <c:pt idx="497">
                  <c:v>0.48378095570282525</c:v>
                </c:pt>
                <c:pt idx="498">
                  <c:v>0.63467389500470206</c:v>
                </c:pt>
                <c:pt idx="499">
                  <c:v>0.48275232706698301</c:v>
                </c:pt>
                <c:pt idx="500">
                  <c:v>0.43235730170496667</c:v>
                </c:pt>
                <c:pt idx="501">
                  <c:v>0.3854732208363903</c:v>
                </c:pt>
                <c:pt idx="502">
                  <c:v>0.8257575757575758</c:v>
                </c:pt>
                <c:pt idx="503">
                  <c:v>0.82978723404255317</c:v>
                </c:pt>
                <c:pt idx="504">
                  <c:v>0.56852343059239607</c:v>
                </c:pt>
                <c:pt idx="505">
                  <c:v>0.71551724137931039</c:v>
                </c:pt>
                <c:pt idx="506">
                  <c:v>0.62401883830455263</c:v>
                </c:pt>
                <c:pt idx="507">
                  <c:v>0.39760922157392914</c:v>
                </c:pt>
                <c:pt idx="508">
                  <c:v>0.74796747967479671</c:v>
                </c:pt>
                <c:pt idx="509">
                  <c:v>0.52423727441935741</c:v>
                </c:pt>
                <c:pt idx="510">
                  <c:v>0.44126262928199916</c:v>
                </c:pt>
                <c:pt idx="511">
                  <c:v>0.46677237999135074</c:v>
                </c:pt>
                <c:pt idx="512">
                  <c:v>0.63193817123356422</c:v>
                </c:pt>
                <c:pt idx="513">
                  <c:v>0.49221810481736367</c:v>
                </c:pt>
                <c:pt idx="514">
                  <c:v>0.4113314447592068</c:v>
                </c:pt>
                <c:pt idx="515">
                  <c:v>0.42052386078220311</c:v>
                </c:pt>
                <c:pt idx="516">
                  <c:v>0.40166270783847979</c:v>
                </c:pt>
                <c:pt idx="517">
                  <c:v>0.47149335924846131</c:v>
                </c:pt>
                <c:pt idx="518">
                  <c:v>0.59893388106416279</c:v>
                </c:pt>
                <c:pt idx="519">
                  <c:v>0.56375162080391872</c:v>
                </c:pt>
                <c:pt idx="520">
                  <c:v>0.56419711699631248</c:v>
                </c:pt>
                <c:pt idx="521">
                  <c:v>0.53989361702127658</c:v>
                </c:pt>
                <c:pt idx="522">
                  <c:v>0.60135135135135132</c:v>
                </c:pt>
                <c:pt idx="523">
                  <c:v>0.29048656499636893</c:v>
                </c:pt>
                <c:pt idx="524">
                  <c:v>0.75814931650893791</c:v>
                </c:pt>
                <c:pt idx="525">
                  <c:v>0.37752161383285304</c:v>
                </c:pt>
                <c:pt idx="526">
                  <c:v>0.51724137931034486</c:v>
                </c:pt>
                <c:pt idx="527">
                  <c:v>0.54487179487179482</c:v>
                </c:pt>
                <c:pt idx="528">
                  <c:v>0.83018867924528306</c:v>
                </c:pt>
                <c:pt idx="529">
                  <c:v>0.77231329690346084</c:v>
                </c:pt>
                <c:pt idx="530">
                  <c:v>0.61233108108108103</c:v>
                </c:pt>
                <c:pt idx="531">
                  <c:v>0.46504797336988446</c:v>
                </c:pt>
                <c:pt idx="532">
                  <c:v>0.52445932028836251</c:v>
                </c:pt>
                <c:pt idx="533">
                  <c:v>0.48283038501560877</c:v>
                </c:pt>
                <c:pt idx="534">
                  <c:v>0.64323911382734911</c:v>
                </c:pt>
                <c:pt idx="535">
                  <c:v>0.47986191024165709</c:v>
                </c:pt>
                <c:pt idx="536">
                  <c:v>0.89513108614232206</c:v>
                </c:pt>
                <c:pt idx="537">
                  <c:v>0.60874316939890716</c:v>
                </c:pt>
                <c:pt idx="538">
                  <c:v>0.6449067431850789</c:v>
                </c:pt>
                <c:pt idx="539">
                  <c:v>0.6530014641288433</c:v>
                </c:pt>
                <c:pt idx="540">
                  <c:v>0.54741379310344829</c:v>
                </c:pt>
                <c:pt idx="541">
                  <c:v>0.69526627218934911</c:v>
                </c:pt>
                <c:pt idx="542">
                  <c:v>0.68304668304668303</c:v>
                </c:pt>
                <c:pt idx="543">
                  <c:v>0.61419753086419748</c:v>
                </c:pt>
                <c:pt idx="544">
                  <c:v>0.75934579439252337</c:v>
                </c:pt>
                <c:pt idx="545">
                  <c:v>0.66155660377358494</c:v>
                </c:pt>
                <c:pt idx="546">
                  <c:v>0.57460960092539037</c:v>
                </c:pt>
                <c:pt idx="547">
                  <c:v>0.48681541582150101</c:v>
                </c:pt>
                <c:pt idx="548">
                  <c:v>0.77611940298507465</c:v>
                </c:pt>
                <c:pt idx="549">
                  <c:v>0.78817733990147787</c:v>
                </c:pt>
                <c:pt idx="550">
                  <c:v>0.51877133105802042</c:v>
                </c:pt>
                <c:pt idx="551">
                  <c:v>0.55761409850881161</c:v>
                </c:pt>
                <c:pt idx="552">
                  <c:v>0.73856209150326801</c:v>
                </c:pt>
                <c:pt idx="553">
                  <c:v>0.38905263157894737</c:v>
                </c:pt>
                <c:pt idx="554">
                  <c:v>0.42428115015974444</c:v>
                </c:pt>
                <c:pt idx="555">
                  <c:v>0.43170103092783507</c:v>
                </c:pt>
                <c:pt idx="556">
                  <c:v>0.56704361873990305</c:v>
                </c:pt>
                <c:pt idx="557">
                  <c:v>0.61833952912019829</c:v>
                </c:pt>
                <c:pt idx="558">
                  <c:v>0.62863070539419086</c:v>
                </c:pt>
                <c:pt idx="559">
                  <c:v>0.88749999999999996</c:v>
                </c:pt>
                <c:pt idx="560">
                  <c:v>0.66702127659574473</c:v>
                </c:pt>
                <c:pt idx="561">
                  <c:v>0.50082644628099171</c:v>
                </c:pt>
                <c:pt idx="562">
                  <c:v>0.69314079422382668</c:v>
                </c:pt>
                <c:pt idx="563">
                  <c:v>0.6339285714285714</c:v>
                </c:pt>
                <c:pt idx="564">
                  <c:v>0.37773424746980083</c:v>
                </c:pt>
                <c:pt idx="565">
                  <c:v>0.30291848373029184</c:v>
                </c:pt>
                <c:pt idx="566">
                  <c:v>0.6555819477434679</c:v>
                </c:pt>
                <c:pt idx="567">
                  <c:v>0.66814814814814816</c:v>
                </c:pt>
                <c:pt idx="568">
                  <c:v>0.57836990595611282</c:v>
                </c:pt>
                <c:pt idx="569">
                  <c:v>0.50385421030582322</c:v>
                </c:pt>
                <c:pt idx="570">
                  <c:v>0.66267123287671237</c:v>
                </c:pt>
                <c:pt idx="571">
                  <c:v>0.58799999999999997</c:v>
                </c:pt>
                <c:pt idx="572">
                  <c:v>0.55469755469755466</c:v>
                </c:pt>
                <c:pt idx="573">
                  <c:v>0.73875432525951557</c:v>
                </c:pt>
                <c:pt idx="574">
                  <c:v>0.53344208809135396</c:v>
                </c:pt>
                <c:pt idx="575">
                  <c:v>0.50733137829912023</c:v>
                </c:pt>
                <c:pt idx="576">
                  <c:v>0.67202141900937085</c:v>
                </c:pt>
                <c:pt idx="577">
                  <c:v>0.68260701889703046</c:v>
                </c:pt>
                <c:pt idx="578">
                  <c:v>0.74112359550561802</c:v>
                </c:pt>
                <c:pt idx="579">
                  <c:v>0.65681818181818186</c:v>
                </c:pt>
                <c:pt idx="580">
                  <c:v>0.39034522274745737</c:v>
                </c:pt>
                <c:pt idx="581">
                  <c:v>0.49438025622887682</c:v>
                </c:pt>
                <c:pt idx="582">
                  <c:v>0.66055045871559637</c:v>
                </c:pt>
                <c:pt idx="583">
                  <c:v>0.68531468531468531</c:v>
                </c:pt>
                <c:pt idx="584">
                  <c:v>0.73298969072164943</c:v>
                </c:pt>
                <c:pt idx="585">
                  <c:v>0.46666666666666667</c:v>
                </c:pt>
                <c:pt idx="586">
                  <c:v>0.61977186311787069</c:v>
                </c:pt>
                <c:pt idx="587">
                  <c:v>0.42464358452138495</c:v>
                </c:pt>
                <c:pt idx="588">
                  <c:v>0.88</c:v>
                </c:pt>
                <c:pt idx="589">
                  <c:v>0.44372745623614285</c:v>
                </c:pt>
                <c:pt idx="590">
                  <c:v>0.42693877551020409</c:v>
                </c:pt>
                <c:pt idx="591">
                  <c:v>0.43759630200308164</c:v>
                </c:pt>
                <c:pt idx="592">
                  <c:v>0.25693430656934307</c:v>
                </c:pt>
                <c:pt idx="593">
                  <c:v>0.36664059444661712</c:v>
                </c:pt>
                <c:pt idx="594">
                  <c:v>0.50907029478458055</c:v>
                </c:pt>
                <c:pt idx="595">
                  <c:v>0.56674937965260541</c:v>
                </c:pt>
                <c:pt idx="596">
                  <c:v>0.37780581401461388</c:v>
                </c:pt>
                <c:pt idx="597">
                  <c:v>0.4076137418755803</c:v>
                </c:pt>
                <c:pt idx="598">
                  <c:v>0.55108359133126938</c:v>
                </c:pt>
                <c:pt idx="599">
                  <c:v>0.55587275693311577</c:v>
                </c:pt>
                <c:pt idx="600">
                  <c:v>0.77409162717219593</c:v>
                </c:pt>
                <c:pt idx="601">
                  <c:v>0.80586907449209932</c:v>
                </c:pt>
                <c:pt idx="602">
                  <c:v>0.61613272311212819</c:v>
                </c:pt>
                <c:pt idx="603">
                  <c:v>0.50415512465373957</c:v>
                </c:pt>
                <c:pt idx="604">
                  <c:v>0.58638743455497377</c:v>
                </c:pt>
                <c:pt idx="605">
                  <c:v>0.63414634146341464</c:v>
                </c:pt>
                <c:pt idx="606">
                  <c:v>0.56992084432717682</c:v>
                </c:pt>
                <c:pt idx="607">
                  <c:v>0.63195146612740138</c:v>
                </c:pt>
                <c:pt idx="608">
                  <c:v>0.55397871262037501</c:v>
                </c:pt>
                <c:pt idx="609">
                  <c:v>0.6287715517241379</c:v>
                </c:pt>
                <c:pt idx="610">
                  <c:v>0.52187379016647306</c:v>
                </c:pt>
                <c:pt idx="611">
                  <c:v>0.48707175177763412</c:v>
                </c:pt>
                <c:pt idx="612">
                  <c:v>0.42797494780793321</c:v>
                </c:pt>
                <c:pt idx="613">
                  <c:v>0.72022160664819945</c:v>
                </c:pt>
                <c:pt idx="614">
                  <c:v>0.62849650349650354</c:v>
                </c:pt>
                <c:pt idx="615">
                  <c:v>0.61111111111111116</c:v>
                </c:pt>
                <c:pt idx="616">
                  <c:v>0.63839811542991753</c:v>
                </c:pt>
                <c:pt idx="617">
                  <c:v>0.54359363153904472</c:v>
                </c:pt>
                <c:pt idx="618">
                  <c:v>0.5</c:v>
                </c:pt>
                <c:pt idx="619">
                  <c:v>0.43091968372867251</c:v>
                </c:pt>
                <c:pt idx="620">
                  <c:v>0.39833113746157223</c:v>
                </c:pt>
                <c:pt idx="621">
                  <c:v>0.57936507936507942</c:v>
                </c:pt>
                <c:pt idx="622">
                  <c:v>0.49375173562899194</c:v>
                </c:pt>
                <c:pt idx="623">
                  <c:v>0.72196620583717352</c:v>
                </c:pt>
                <c:pt idx="624">
                  <c:v>0.37274059599413778</c:v>
                </c:pt>
                <c:pt idx="625">
                  <c:v>0.44298745724059291</c:v>
                </c:pt>
                <c:pt idx="626">
                  <c:v>0.5633652822151225</c:v>
                </c:pt>
                <c:pt idx="627">
                  <c:v>0.56654275092936801</c:v>
                </c:pt>
                <c:pt idx="628">
                  <c:v>0.38483965014577259</c:v>
                </c:pt>
                <c:pt idx="629">
                  <c:v>0.51610369206598583</c:v>
                </c:pt>
                <c:pt idx="630">
                  <c:v>0.50096936797208225</c:v>
                </c:pt>
                <c:pt idx="631">
                  <c:v>0.59320557491289194</c:v>
                </c:pt>
                <c:pt idx="632">
                  <c:v>0.67346938775510201</c:v>
                </c:pt>
                <c:pt idx="633">
                  <c:v>0.63807890222984565</c:v>
                </c:pt>
                <c:pt idx="634">
                  <c:v>0.56933797909407668</c:v>
                </c:pt>
                <c:pt idx="635">
                  <c:v>0.50594766058683582</c:v>
                </c:pt>
                <c:pt idx="636">
                  <c:v>0.312202852614897</c:v>
                </c:pt>
                <c:pt idx="637">
                  <c:v>0.39470013947001392</c:v>
                </c:pt>
                <c:pt idx="638">
                  <c:v>0.55919395465994959</c:v>
                </c:pt>
                <c:pt idx="639">
                  <c:v>0.56190476190476191</c:v>
                </c:pt>
                <c:pt idx="640">
                  <c:v>0.64353741496598638</c:v>
                </c:pt>
                <c:pt idx="641">
                  <c:v>0.66785714285714282</c:v>
                </c:pt>
                <c:pt idx="642">
                  <c:v>0.50389610389610384</c:v>
                </c:pt>
                <c:pt idx="643">
                  <c:v>0.52</c:v>
                </c:pt>
                <c:pt idx="644">
                  <c:v>0.61727349703640977</c:v>
                </c:pt>
                <c:pt idx="645">
                  <c:v>0.60291595197255576</c:v>
                </c:pt>
                <c:pt idx="646">
                  <c:v>0.60810810810810811</c:v>
                </c:pt>
                <c:pt idx="647">
                  <c:v>0.33900293255131964</c:v>
                </c:pt>
                <c:pt idx="648">
                  <c:v>0.6404494382022472</c:v>
                </c:pt>
                <c:pt idx="649">
                  <c:v>0.52849389416553594</c:v>
                </c:pt>
                <c:pt idx="650">
                  <c:v>0.79130434782608694</c:v>
                </c:pt>
                <c:pt idx="651">
                  <c:v>0.72845528455284558</c:v>
                </c:pt>
                <c:pt idx="652">
                  <c:v>0.57501099868015837</c:v>
                </c:pt>
                <c:pt idx="653">
                  <c:v>0.33757535164099128</c:v>
                </c:pt>
                <c:pt idx="654">
                  <c:v>0.44268774703557312</c:v>
                </c:pt>
                <c:pt idx="655">
                  <c:v>0.68206039076376557</c:v>
                </c:pt>
                <c:pt idx="656">
                  <c:v>0.6431535269709544</c:v>
                </c:pt>
                <c:pt idx="657">
                  <c:v>0.41856540084388183</c:v>
                </c:pt>
                <c:pt idx="658">
                  <c:v>0.63274336283185839</c:v>
                </c:pt>
                <c:pt idx="659">
                  <c:v>0.71004098360655743</c:v>
                </c:pt>
                <c:pt idx="660">
                  <c:v>0.41914191419141916</c:v>
                </c:pt>
                <c:pt idx="661">
                  <c:v>0.59693053311793209</c:v>
                </c:pt>
                <c:pt idx="662">
                  <c:v>0.79859894921190888</c:v>
                </c:pt>
                <c:pt idx="663">
                  <c:v>0.44169246646026833</c:v>
                </c:pt>
                <c:pt idx="664">
                  <c:v>0.61563517915309451</c:v>
                </c:pt>
                <c:pt idx="665">
                  <c:v>0.46398503274087932</c:v>
                </c:pt>
                <c:pt idx="666">
                  <c:v>0.69145569620253167</c:v>
                </c:pt>
                <c:pt idx="667">
                  <c:v>0.45442571127502634</c:v>
                </c:pt>
                <c:pt idx="668">
                  <c:v>0.85889570552147243</c:v>
                </c:pt>
                <c:pt idx="669">
                  <c:v>0.62962962962962965</c:v>
                </c:pt>
                <c:pt idx="670">
                  <c:v>0.4832812124127977</c:v>
                </c:pt>
                <c:pt idx="671">
                  <c:v>0.44346566912030894</c:v>
                </c:pt>
                <c:pt idx="672">
                  <c:v>0.54529594485341049</c:v>
                </c:pt>
                <c:pt idx="673">
                  <c:v>0.53544978081692585</c:v>
                </c:pt>
                <c:pt idx="674">
                  <c:v>0.48426256581840021</c:v>
                </c:pt>
                <c:pt idx="675">
                  <c:v>0.45706664881032094</c:v>
                </c:pt>
                <c:pt idx="676">
                  <c:v>0.39195941853422167</c:v>
                </c:pt>
                <c:pt idx="677">
                  <c:v>0.58853217440067296</c:v>
                </c:pt>
                <c:pt idx="678">
                  <c:v>0.45457458740586443</c:v>
                </c:pt>
                <c:pt idx="679">
                  <c:v>0.60418265541059091</c:v>
                </c:pt>
                <c:pt idx="680">
                  <c:v>0.57943743937924341</c:v>
                </c:pt>
                <c:pt idx="681">
                  <c:v>0.56644705882352941</c:v>
                </c:pt>
                <c:pt idx="682">
                  <c:v>0.49561659848042083</c:v>
                </c:pt>
                <c:pt idx="683">
                  <c:v>0.46503667481662592</c:v>
                </c:pt>
                <c:pt idx="684">
                  <c:v>0.45833333333333331</c:v>
                </c:pt>
                <c:pt idx="685">
                  <c:v>0.42460715479772654</c:v>
                </c:pt>
                <c:pt idx="686">
                  <c:v>0.36459038591740012</c:v>
                </c:pt>
                <c:pt idx="687">
                  <c:v>0.3246445497630332</c:v>
                </c:pt>
                <c:pt idx="688">
                  <c:v>0.38773213280810354</c:v>
                </c:pt>
                <c:pt idx="689">
                  <c:v>0.57442116868798232</c:v>
                </c:pt>
                <c:pt idx="690">
                  <c:v>0.53929366846961502</c:v>
                </c:pt>
                <c:pt idx="691">
                  <c:v>0.4466743856940692</c:v>
                </c:pt>
                <c:pt idx="692">
                  <c:v>0.59725234996384668</c:v>
                </c:pt>
                <c:pt idx="693">
                  <c:v>0.56841844323252355</c:v>
                </c:pt>
                <c:pt idx="694">
                  <c:v>0.52697737381550958</c:v>
                </c:pt>
                <c:pt idx="695">
                  <c:v>0.47765991642558664</c:v>
                </c:pt>
                <c:pt idx="696">
                  <c:v>0.56669253797538532</c:v>
                </c:pt>
                <c:pt idx="697">
                  <c:v>0.55378592401459203</c:v>
                </c:pt>
                <c:pt idx="698">
                  <c:v>0.45213379469434833</c:v>
                </c:pt>
                <c:pt idx="699">
                  <c:v>0.57636060718252502</c:v>
                </c:pt>
                <c:pt idx="700">
                  <c:v>0.54216306775874912</c:v>
                </c:pt>
                <c:pt idx="701">
                  <c:v>0.49523446435379337</c:v>
                </c:pt>
                <c:pt idx="702">
                  <c:v>0.36621703241393194</c:v>
                </c:pt>
                <c:pt idx="703">
                  <c:v>0.36850616535273906</c:v>
                </c:pt>
                <c:pt idx="704">
                  <c:v>0.37064777327935222</c:v>
                </c:pt>
                <c:pt idx="705">
                  <c:v>0.59346064814814814</c:v>
                </c:pt>
                <c:pt idx="706">
                  <c:v>0.59107013081395354</c:v>
                </c:pt>
                <c:pt idx="707">
                  <c:v>0.54169402495075514</c:v>
                </c:pt>
                <c:pt idx="708">
                  <c:v>0.58760190739886176</c:v>
                </c:pt>
                <c:pt idx="709">
                  <c:v>0.5472240136014539</c:v>
                </c:pt>
                <c:pt idx="710">
                  <c:v>0.60116882342417555</c:v>
                </c:pt>
                <c:pt idx="711">
                  <c:v>0.61767626613704074</c:v>
                </c:pt>
                <c:pt idx="712">
                  <c:v>0.34998731930002536</c:v>
                </c:pt>
                <c:pt idx="713">
                  <c:v>0.26781778104335047</c:v>
                </c:pt>
                <c:pt idx="714">
                  <c:v>0.32560434139121858</c:v>
                </c:pt>
                <c:pt idx="715">
                  <c:v>0.34607218683651803</c:v>
                </c:pt>
                <c:pt idx="716">
                  <c:v>0.50894308943089428</c:v>
                </c:pt>
                <c:pt idx="717">
                  <c:v>0.56310679611650483</c:v>
                </c:pt>
                <c:pt idx="718">
                  <c:v>0.64358452138492872</c:v>
                </c:pt>
                <c:pt idx="719">
                  <c:v>0.54790165324289952</c:v>
                </c:pt>
                <c:pt idx="720">
                  <c:v>0.38786464410735122</c:v>
                </c:pt>
                <c:pt idx="721">
                  <c:v>0.59568345323741012</c:v>
                </c:pt>
                <c:pt idx="722">
                  <c:v>0.52854330708661412</c:v>
                </c:pt>
                <c:pt idx="723">
                  <c:v>0.73460537727666952</c:v>
                </c:pt>
                <c:pt idx="724">
                  <c:v>0.63961352657004833</c:v>
                </c:pt>
                <c:pt idx="725">
                  <c:v>0.5572094691535151</c:v>
                </c:pt>
                <c:pt idx="726">
                  <c:v>0.59351145038167941</c:v>
                </c:pt>
                <c:pt idx="727">
                  <c:v>0.4716417910447761</c:v>
                </c:pt>
                <c:pt idx="728">
                  <c:v>0.62771739130434778</c:v>
                </c:pt>
                <c:pt idx="729">
                  <c:v>0.47477982385908729</c:v>
                </c:pt>
                <c:pt idx="730">
                  <c:v>0.67741935483870963</c:v>
                </c:pt>
                <c:pt idx="731">
                  <c:v>0.55553355771134427</c:v>
                </c:pt>
                <c:pt idx="732">
                  <c:v>0.51022792022792018</c:v>
                </c:pt>
                <c:pt idx="733">
                  <c:v>0.60805626598465479</c:v>
                </c:pt>
                <c:pt idx="734">
                  <c:v>0.52886605295083133</c:v>
                </c:pt>
                <c:pt idx="735">
                  <c:v>0.56448676655930541</c:v>
                </c:pt>
                <c:pt idx="736">
                  <c:v>0.4882186616399623</c:v>
                </c:pt>
                <c:pt idx="737">
                  <c:v>0.64367816091954022</c:v>
                </c:pt>
                <c:pt idx="738">
                  <c:v>0.33740967204002226</c:v>
                </c:pt>
                <c:pt idx="739">
                  <c:v>0.65028222013170278</c:v>
                </c:pt>
                <c:pt idx="740">
                  <c:v>0.43311195445920303</c:v>
                </c:pt>
                <c:pt idx="741">
                  <c:v>0.45583277140930545</c:v>
                </c:pt>
                <c:pt idx="742">
                  <c:v>0.40373961218836563</c:v>
                </c:pt>
                <c:pt idx="743">
                  <c:v>0.67076598735066761</c:v>
                </c:pt>
                <c:pt idx="744">
                  <c:v>0.53972916815934657</c:v>
                </c:pt>
                <c:pt idx="745">
                  <c:v>0.55761940864291126</c:v>
                </c:pt>
                <c:pt idx="746">
                  <c:v>0.37712519319938176</c:v>
                </c:pt>
                <c:pt idx="747">
                  <c:v>0.56674937965260541</c:v>
                </c:pt>
                <c:pt idx="748">
                  <c:v>0.47962860310421285</c:v>
                </c:pt>
                <c:pt idx="749">
                  <c:v>0.48107714701601162</c:v>
                </c:pt>
                <c:pt idx="750">
                  <c:v>0.49922336129232681</c:v>
                </c:pt>
                <c:pt idx="751">
                  <c:v>0.51679088853529853</c:v>
                </c:pt>
                <c:pt idx="752">
                  <c:v>0.45039716072333952</c:v>
                </c:pt>
                <c:pt idx="753">
                  <c:v>0.55646481178396068</c:v>
                </c:pt>
                <c:pt idx="754">
                  <c:v>0.5185546875</c:v>
                </c:pt>
                <c:pt idx="755">
                  <c:v>0.43822703569995991</c:v>
                </c:pt>
                <c:pt idx="756">
                  <c:v>0.53077567065846465</c:v>
                </c:pt>
                <c:pt idx="757">
                  <c:v>0.51724137931034486</c:v>
                </c:pt>
                <c:pt idx="758">
                  <c:v>0.51658017415779756</c:v>
                </c:pt>
                <c:pt idx="759">
                  <c:v>0.52966373955879198</c:v>
                </c:pt>
                <c:pt idx="760">
                  <c:v>0.48641919420552288</c:v>
                </c:pt>
                <c:pt idx="761">
                  <c:v>0.47957770854967119</c:v>
                </c:pt>
                <c:pt idx="762">
                  <c:v>0.43208217337045213</c:v>
                </c:pt>
                <c:pt idx="763">
                  <c:v>0.39827498731608318</c:v>
                </c:pt>
                <c:pt idx="764">
                  <c:v>0.41556207629262371</c:v>
                </c:pt>
                <c:pt idx="765">
                  <c:v>0.57278983589200638</c:v>
                </c:pt>
                <c:pt idx="766">
                  <c:v>0.60620525059665875</c:v>
                </c:pt>
                <c:pt idx="767">
                  <c:v>0.35879828326180258</c:v>
                </c:pt>
                <c:pt idx="768">
                  <c:v>0.65843621399176955</c:v>
                </c:pt>
                <c:pt idx="769">
                  <c:v>0.39953051643192489</c:v>
                </c:pt>
                <c:pt idx="770">
                  <c:v>0.40180032733224225</c:v>
                </c:pt>
                <c:pt idx="771">
                  <c:v>0.50994431185361977</c:v>
                </c:pt>
                <c:pt idx="772">
                  <c:v>0.52629629629629626</c:v>
                </c:pt>
                <c:pt idx="773">
                  <c:v>0.50317994762439211</c:v>
                </c:pt>
                <c:pt idx="774">
                  <c:v>0.4609256449165402</c:v>
                </c:pt>
                <c:pt idx="775">
                  <c:v>0.43553888130968621</c:v>
                </c:pt>
                <c:pt idx="776">
                  <c:v>0.38288920056100983</c:v>
                </c:pt>
                <c:pt idx="777">
                  <c:v>0.55618919825561897</c:v>
                </c:pt>
                <c:pt idx="778">
                  <c:v>0.54034229828850855</c:v>
                </c:pt>
                <c:pt idx="779">
                  <c:v>0.47093451066961001</c:v>
                </c:pt>
                <c:pt idx="780">
                  <c:v>0.51273885350318471</c:v>
                </c:pt>
                <c:pt idx="781">
                  <c:v>0.58402006449301325</c:v>
                </c:pt>
                <c:pt idx="782">
                  <c:v>0.49060044893378224</c:v>
                </c:pt>
                <c:pt idx="783">
                  <c:v>0.57324301439458092</c:v>
                </c:pt>
                <c:pt idx="784">
                  <c:v>0.55100742311770945</c:v>
                </c:pt>
                <c:pt idx="785">
                  <c:v>0.53519624573378843</c:v>
                </c:pt>
                <c:pt idx="786">
                  <c:v>0.7124409448818898</c:v>
                </c:pt>
                <c:pt idx="787">
                  <c:v>0.57700857415052398</c:v>
                </c:pt>
                <c:pt idx="788">
                  <c:v>0.74009433962264148</c:v>
                </c:pt>
                <c:pt idx="789">
                  <c:v>0.47615658362989322</c:v>
                </c:pt>
                <c:pt idx="790">
                  <c:v>0.62220058422590063</c:v>
                </c:pt>
                <c:pt idx="791">
                  <c:v>0.45829892650701898</c:v>
                </c:pt>
                <c:pt idx="792">
                  <c:v>0.6332312404287902</c:v>
                </c:pt>
                <c:pt idx="793">
                  <c:v>0.60351133869787854</c:v>
                </c:pt>
                <c:pt idx="794">
                  <c:v>0.64476252439817827</c:v>
                </c:pt>
                <c:pt idx="795">
                  <c:v>0.45944055944055945</c:v>
                </c:pt>
                <c:pt idx="796">
                  <c:v>0.63311237860336056</c:v>
                </c:pt>
                <c:pt idx="797">
                  <c:v>0.63818940213193265</c:v>
                </c:pt>
                <c:pt idx="798">
                  <c:v>0.37755102040816324</c:v>
                </c:pt>
                <c:pt idx="799">
                  <c:v>0.33240482822655526</c:v>
                </c:pt>
                <c:pt idx="800">
                  <c:v>0.42323256367531542</c:v>
                </c:pt>
                <c:pt idx="801">
                  <c:v>0.38835877862595419</c:v>
                </c:pt>
                <c:pt idx="802">
                  <c:v>0.50263250263250259</c:v>
                </c:pt>
                <c:pt idx="803">
                  <c:v>0.4687830687830688</c:v>
                </c:pt>
                <c:pt idx="804">
                  <c:v>0.47002820874471085</c:v>
                </c:pt>
                <c:pt idx="805">
                  <c:v>0.47116324535679377</c:v>
                </c:pt>
                <c:pt idx="806">
                  <c:v>0.51827520305781172</c:v>
                </c:pt>
                <c:pt idx="807">
                  <c:v>0.50794789052228995</c:v>
                </c:pt>
                <c:pt idx="808">
                  <c:v>0.61730238970588236</c:v>
                </c:pt>
                <c:pt idx="809">
                  <c:v>0.65644654088050314</c:v>
                </c:pt>
                <c:pt idx="810">
                  <c:v>0.58093126385809313</c:v>
                </c:pt>
                <c:pt idx="811">
                  <c:v>0.68117029257314332</c:v>
                </c:pt>
                <c:pt idx="812">
                  <c:v>0.50936329588014984</c:v>
                </c:pt>
                <c:pt idx="813">
                  <c:v>0.56186601573094652</c:v>
                </c:pt>
                <c:pt idx="814">
                  <c:v>0.67953051643192486</c:v>
                </c:pt>
                <c:pt idx="815">
                  <c:v>0.58023255813953489</c:v>
                </c:pt>
                <c:pt idx="816">
                  <c:v>0.56863532877996514</c:v>
                </c:pt>
                <c:pt idx="817">
                  <c:v>0.4566435872073854</c:v>
                </c:pt>
                <c:pt idx="818">
                  <c:v>0.41034139874047065</c:v>
                </c:pt>
                <c:pt idx="819">
                  <c:v>0.29299913569576491</c:v>
                </c:pt>
                <c:pt idx="820">
                  <c:v>0.68021680216802172</c:v>
                </c:pt>
                <c:pt idx="821">
                  <c:v>0.45468509984639016</c:v>
                </c:pt>
                <c:pt idx="822">
                  <c:v>0.45276737411568874</c:v>
                </c:pt>
                <c:pt idx="823">
                  <c:v>0.88114754098360659</c:v>
                </c:pt>
                <c:pt idx="824">
                  <c:v>0.26422319474835887</c:v>
                </c:pt>
                <c:pt idx="825">
                  <c:v>0.70285714285714285</c:v>
                </c:pt>
                <c:pt idx="826">
                  <c:v>0.58510638297872342</c:v>
                </c:pt>
                <c:pt idx="827">
                  <c:v>0.54468554615667519</c:v>
                </c:pt>
                <c:pt idx="828">
                  <c:v>0.76555023923444976</c:v>
                </c:pt>
                <c:pt idx="829">
                  <c:v>0.59154929577464788</c:v>
                </c:pt>
                <c:pt idx="830">
                  <c:v>0.5250829187396352</c:v>
                </c:pt>
                <c:pt idx="831">
                  <c:v>0.60178571428571426</c:v>
                </c:pt>
                <c:pt idx="832">
                  <c:v>0.38724202626641652</c:v>
                </c:pt>
                <c:pt idx="833">
                  <c:v>0.49514170040485828</c:v>
                </c:pt>
                <c:pt idx="834">
                  <c:v>0.56874774449657162</c:v>
                </c:pt>
                <c:pt idx="835">
                  <c:v>0.50491159135559927</c:v>
                </c:pt>
                <c:pt idx="836">
                  <c:v>0.37374461979913914</c:v>
                </c:pt>
                <c:pt idx="837">
                  <c:v>0.74458874458874458</c:v>
                </c:pt>
                <c:pt idx="838">
                  <c:v>0.64122137404580148</c:v>
                </c:pt>
                <c:pt idx="839">
                  <c:v>0.73729863692688968</c:v>
                </c:pt>
                <c:pt idx="840">
                  <c:v>0.5826169008177815</c:v>
                </c:pt>
                <c:pt idx="841">
                  <c:v>0.71482176360225136</c:v>
                </c:pt>
                <c:pt idx="842">
                  <c:v>0.62463343108504399</c:v>
                </c:pt>
                <c:pt idx="843">
                  <c:v>0.45851611672706466</c:v>
                </c:pt>
                <c:pt idx="844">
                  <c:v>0.56504207573632537</c:v>
                </c:pt>
                <c:pt idx="845">
                  <c:v>0.76651982378854622</c:v>
                </c:pt>
                <c:pt idx="846">
                  <c:v>0.58809746954076847</c:v>
                </c:pt>
                <c:pt idx="847">
                  <c:v>0.46187228766274024</c:v>
                </c:pt>
                <c:pt idx="848">
                  <c:v>0.67106325706594883</c:v>
                </c:pt>
                <c:pt idx="849">
                  <c:v>0.53735233947073191</c:v>
                </c:pt>
                <c:pt idx="850">
                  <c:v>0.58918482647296211</c:v>
                </c:pt>
                <c:pt idx="851">
                  <c:v>0.49110512129380052</c:v>
                </c:pt>
                <c:pt idx="852">
                  <c:v>0.52218574605527901</c:v>
                </c:pt>
                <c:pt idx="853">
                  <c:v>0.49973480428556277</c:v>
                </c:pt>
                <c:pt idx="854">
                  <c:v>0.52058383233532934</c:v>
                </c:pt>
                <c:pt idx="855">
                  <c:v>0.534192544858619</c:v>
                </c:pt>
                <c:pt idx="856">
                  <c:v>0.50703203482531534</c:v>
                </c:pt>
                <c:pt idx="857">
                  <c:v>0.5020668081778572</c:v>
                </c:pt>
                <c:pt idx="858">
                  <c:v>0.49874111788731607</c:v>
                </c:pt>
                <c:pt idx="859">
                  <c:v>0.54742547425474253</c:v>
                </c:pt>
                <c:pt idx="860">
                  <c:v>0.57409713574097132</c:v>
                </c:pt>
                <c:pt idx="861">
                  <c:v>0.53206412825651306</c:v>
                </c:pt>
                <c:pt idx="862">
                  <c:v>0.73781512605042021</c:v>
                </c:pt>
                <c:pt idx="863">
                  <c:v>0.56589821661591999</c:v>
                </c:pt>
                <c:pt idx="864">
                  <c:v>0.40971168437025796</c:v>
                </c:pt>
                <c:pt idx="865">
                  <c:v>0.7248566961959354</c:v>
                </c:pt>
                <c:pt idx="866">
                  <c:v>0.60796203532823623</c:v>
                </c:pt>
                <c:pt idx="867">
                  <c:v>0.41694181942388703</c:v>
                </c:pt>
                <c:pt idx="868">
                  <c:v>0.58703777335984098</c:v>
                </c:pt>
                <c:pt idx="869">
                  <c:v>0.48973143759873616</c:v>
                </c:pt>
                <c:pt idx="870">
                  <c:v>0.38269986893840102</c:v>
                </c:pt>
                <c:pt idx="871">
                  <c:v>0.45188711322679359</c:v>
                </c:pt>
                <c:pt idx="872">
                  <c:v>0.68681318681318682</c:v>
                </c:pt>
                <c:pt idx="873">
                  <c:v>0.62213359920239286</c:v>
                </c:pt>
                <c:pt idx="874">
                  <c:v>0.63631765300961052</c:v>
                </c:pt>
                <c:pt idx="875">
                  <c:v>0.48777895855472903</c:v>
                </c:pt>
                <c:pt idx="876">
                  <c:v>0.49416342412451364</c:v>
                </c:pt>
                <c:pt idx="877">
                  <c:v>0.65600000000000003</c:v>
                </c:pt>
                <c:pt idx="878">
                  <c:v>0.49216710182767626</c:v>
                </c:pt>
                <c:pt idx="879">
                  <c:v>0.54883381924198249</c:v>
                </c:pt>
                <c:pt idx="880">
                  <c:v>0.68349514563106795</c:v>
                </c:pt>
                <c:pt idx="881">
                  <c:v>0.61167002012072436</c:v>
                </c:pt>
                <c:pt idx="882">
                  <c:v>0.59610215053763438</c:v>
                </c:pt>
                <c:pt idx="883">
                  <c:v>0.59681433549029372</c:v>
                </c:pt>
                <c:pt idx="884">
                  <c:v>0.3286290322580645</c:v>
                </c:pt>
                <c:pt idx="885">
                  <c:v>0.74058252427184468</c:v>
                </c:pt>
                <c:pt idx="886">
                  <c:v>0.69317428760768718</c:v>
                </c:pt>
                <c:pt idx="887">
                  <c:v>0.44123314065510599</c:v>
                </c:pt>
                <c:pt idx="888">
                  <c:v>0.41544763019309539</c:v>
                </c:pt>
                <c:pt idx="889">
                  <c:v>0.52259036144578308</c:v>
                </c:pt>
                <c:pt idx="890">
                  <c:v>0.4524236983842011</c:v>
                </c:pt>
                <c:pt idx="891">
                  <c:v>0.69297401347449472</c:v>
                </c:pt>
                <c:pt idx="892">
                  <c:v>0.33404406538734899</c:v>
                </c:pt>
                <c:pt idx="893">
                  <c:v>0.44042402826855126</c:v>
                </c:pt>
                <c:pt idx="894">
                  <c:v>0.29638073525220859</c:v>
                </c:pt>
                <c:pt idx="895">
                  <c:v>0.60830324909747291</c:v>
                </c:pt>
                <c:pt idx="896">
                  <c:v>0.56245008784539208</c:v>
                </c:pt>
                <c:pt idx="897">
                  <c:v>0.64806866952789699</c:v>
                </c:pt>
                <c:pt idx="898">
                  <c:v>0.49474847982310671</c:v>
                </c:pt>
                <c:pt idx="899">
                  <c:v>0.48501051893408137</c:v>
                </c:pt>
                <c:pt idx="900">
                  <c:v>0.43647890758351621</c:v>
                </c:pt>
                <c:pt idx="901">
                  <c:v>0.34986945169712796</c:v>
                </c:pt>
                <c:pt idx="902">
                  <c:v>0.36451612903225805</c:v>
                </c:pt>
                <c:pt idx="903">
                  <c:v>0.54923095555286428</c:v>
                </c:pt>
                <c:pt idx="904">
                  <c:v>0.34772109870208273</c:v>
                </c:pt>
                <c:pt idx="905">
                  <c:v>0.59730848861283647</c:v>
                </c:pt>
                <c:pt idx="906">
                  <c:v>0.43975720789074357</c:v>
                </c:pt>
                <c:pt idx="907">
                  <c:v>0.35209494695198706</c:v>
                </c:pt>
                <c:pt idx="908">
                  <c:v>0.30666415662650603</c:v>
                </c:pt>
                <c:pt idx="909">
                  <c:v>0.29784442361761948</c:v>
                </c:pt>
                <c:pt idx="910">
                  <c:v>0.48973110311242857</c:v>
                </c:pt>
                <c:pt idx="911">
                  <c:v>0.51988509415895312</c:v>
                </c:pt>
                <c:pt idx="912">
                  <c:v>0.49598029045643155</c:v>
                </c:pt>
                <c:pt idx="913">
                  <c:v>0.43138413073439652</c:v>
                </c:pt>
                <c:pt idx="914">
                  <c:v>0.4364648204584603</c:v>
                </c:pt>
                <c:pt idx="915">
                  <c:v>0.50256410256410255</c:v>
                </c:pt>
                <c:pt idx="916">
                  <c:v>0.62008733624454149</c:v>
                </c:pt>
                <c:pt idx="917">
                  <c:v>0.57478340173278619</c:v>
                </c:pt>
                <c:pt idx="918">
                  <c:v>0.65789473684210531</c:v>
                </c:pt>
                <c:pt idx="919">
                  <c:v>0.5290222984562607</c:v>
                </c:pt>
                <c:pt idx="920">
                  <c:v>0.59803657880580963</c:v>
                </c:pt>
                <c:pt idx="921">
                  <c:v>0.62669831396300535</c:v>
                </c:pt>
                <c:pt idx="922">
                  <c:v>0.54189675870348142</c:v>
                </c:pt>
                <c:pt idx="923">
                  <c:v>0.38448979591836735</c:v>
                </c:pt>
                <c:pt idx="924">
                  <c:v>0.51154929577464792</c:v>
                </c:pt>
                <c:pt idx="925">
                  <c:v>0.59223300970873782</c:v>
                </c:pt>
                <c:pt idx="926">
                  <c:v>0.60898035547240414</c:v>
                </c:pt>
                <c:pt idx="927">
                  <c:v>0.43427135678391959</c:v>
                </c:pt>
                <c:pt idx="928">
                  <c:v>0.3419322205361659</c:v>
                </c:pt>
                <c:pt idx="929">
                  <c:v>0.61475291744705374</c:v>
                </c:pt>
                <c:pt idx="930">
                  <c:v>0.60324120966575023</c:v>
                </c:pt>
                <c:pt idx="931">
                  <c:v>0.58785155117425336</c:v>
                </c:pt>
                <c:pt idx="932">
                  <c:v>0.60267597440372311</c:v>
                </c:pt>
                <c:pt idx="933">
                  <c:v>0.44444444444444442</c:v>
                </c:pt>
                <c:pt idx="934">
                  <c:v>0.5173431734317343</c:v>
                </c:pt>
                <c:pt idx="935">
                  <c:v>0.52169743466794538</c:v>
                </c:pt>
                <c:pt idx="936">
                  <c:v>0.37796143250688707</c:v>
                </c:pt>
                <c:pt idx="937">
                  <c:v>0.62254160363086231</c:v>
                </c:pt>
                <c:pt idx="938">
                  <c:v>0.28297055057618437</c:v>
                </c:pt>
                <c:pt idx="939">
                  <c:v>0.54551480335837388</c:v>
                </c:pt>
                <c:pt idx="940">
                  <c:v>0.51108000933053421</c:v>
                </c:pt>
                <c:pt idx="941">
                  <c:v>0.49302325581395351</c:v>
                </c:pt>
                <c:pt idx="942">
                  <c:v>0.56133464180569181</c:v>
                </c:pt>
                <c:pt idx="943">
                  <c:v>0.40157216925907341</c:v>
                </c:pt>
                <c:pt idx="944">
                  <c:v>0.38419895110810354</c:v>
                </c:pt>
                <c:pt idx="945">
                  <c:v>0.37983164404741454</c:v>
                </c:pt>
                <c:pt idx="946">
                  <c:v>0.43510080088373376</c:v>
                </c:pt>
                <c:pt idx="947">
                  <c:v>0.40628778718258768</c:v>
                </c:pt>
                <c:pt idx="948">
                  <c:v>0.3837592745259687</c:v>
                </c:pt>
                <c:pt idx="949">
                  <c:v>0.43688207479581603</c:v>
                </c:pt>
                <c:pt idx="950">
                  <c:v>0.62666666666666671</c:v>
                </c:pt>
                <c:pt idx="951">
                  <c:v>0</c:v>
                </c:pt>
                <c:pt idx="952">
                  <c:v>0</c:v>
                </c:pt>
                <c:pt idx="953">
                  <c:v>0.58048780487804874</c:v>
                </c:pt>
                <c:pt idx="954">
                  <c:v>0.53134075508228462</c:v>
                </c:pt>
                <c:pt idx="955">
                  <c:v>0.50742574257425743</c:v>
                </c:pt>
                <c:pt idx="956">
                  <c:v>0.53361344537815125</c:v>
                </c:pt>
                <c:pt idx="957">
                  <c:v>0.48588023232525535</c:v>
                </c:pt>
                <c:pt idx="958">
                  <c:v>0.46005232441135036</c:v>
                </c:pt>
                <c:pt idx="959">
                  <c:v>0.46958836780667623</c:v>
                </c:pt>
                <c:pt idx="960">
                  <c:v>0.35465953507508741</c:v>
                </c:pt>
                <c:pt idx="961">
                  <c:v>0.54036897440983933</c:v>
                </c:pt>
                <c:pt idx="962">
                  <c:v>0.54073910807435166</c:v>
                </c:pt>
                <c:pt idx="963">
                  <c:v>0.57105108631826185</c:v>
                </c:pt>
                <c:pt idx="964">
                  <c:v>0.42804303967720242</c:v>
                </c:pt>
                <c:pt idx="965">
                  <c:v>0.48488241881298993</c:v>
                </c:pt>
                <c:pt idx="966">
                  <c:v>0.60567184334908841</c:v>
                </c:pt>
                <c:pt idx="967">
                  <c:v>0.52087114337568063</c:v>
                </c:pt>
                <c:pt idx="968">
                  <c:v>0.48404840484048406</c:v>
                </c:pt>
                <c:pt idx="969">
                  <c:v>0.46955958549222798</c:v>
                </c:pt>
                <c:pt idx="970">
                  <c:v>0.4279038718291055</c:v>
                </c:pt>
                <c:pt idx="971">
                  <c:v>0.47232037691401652</c:v>
                </c:pt>
                <c:pt idx="972">
                  <c:v>0.4800824175824176</c:v>
                </c:pt>
                <c:pt idx="973">
                  <c:v>0.47710280373831776</c:v>
                </c:pt>
                <c:pt idx="974">
                  <c:v>0.56321839080459768</c:v>
                </c:pt>
                <c:pt idx="975">
                  <c:v>0.49396735273243436</c:v>
                </c:pt>
                <c:pt idx="976">
                  <c:v>0.43662977508032846</c:v>
                </c:pt>
                <c:pt idx="977">
                  <c:v>0.57281135728113575</c:v>
                </c:pt>
                <c:pt idx="978">
                  <c:v>0.55576347305389218</c:v>
                </c:pt>
                <c:pt idx="979">
                  <c:v>0.47555883075411448</c:v>
                </c:pt>
                <c:pt idx="980">
                  <c:v>0.54888227957401903</c:v>
                </c:pt>
                <c:pt idx="981">
                  <c:v>0.3977578475336323</c:v>
                </c:pt>
                <c:pt idx="982">
                  <c:v>0.52023403217942465</c:v>
                </c:pt>
                <c:pt idx="983">
                  <c:v>0.52327746741154557</c:v>
                </c:pt>
                <c:pt idx="984">
                  <c:v>0.44027903509239041</c:v>
                </c:pt>
                <c:pt idx="985">
                  <c:v>0.64537264537264538</c:v>
                </c:pt>
                <c:pt idx="986">
                  <c:v>0.55594900849858353</c:v>
                </c:pt>
                <c:pt idx="987">
                  <c:v>0.57538532854328428</c:v>
                </c:pt>
                <c:pt idx="988">
                  <c:v>0.57952425373134331</c:v>
                </c:pt>
                <c:pt idx="989">
                  <c:v>0.60341296928327648</c:v>
                </c:pt>
                <c:pt idx="990">
                  <c:v>0.52145776566757496</c:v>
                </c:pt>
                <c:pt idx="991">
                  <c:v>0.4129181084198385</c:v>
                </c:pt>
                <c:pt idx="992">
                  <c:v>0.58381502890173409</c:v>
                </c:pt>
                <c:pt idx="993">
                  <c:v>0.88505747126436785</c:v>
                </c:pt>
                <c:pt idx="994">
                  <c:v>0.4994419642857143</c:v>
                </c:pt>
                <c:pt idx="995">
                  <c:v>0.56828193832599116</c:v>
                </c:pt>
                <c:pt idx="996">
                  <c:v>0.75801749271137031</c:v>
                </c:pt>
                <c:pt idx="997">
                  <c:v>0.47439353099730458</c:v>
                </c:pt>
                <c:pt idx="998">
                  <c:v>0.69705340699815843</c:v>
                </c:pt>
                <c:pt idx="999">
                  <c:v>0.71493212669683259</c:v>
                </c:pt>
                <c:pt idx="1000">
                  <c:v>0.59978655282817506</c:v>
                </c:pt>
                <c:pt idx="1001">
                  <c:v>0.60416666666666663</c:v>
                </c:pt>
                <c:pt idx="1002">
                  <c:v>0.53682170542635654</c:v>
                </c:pt>
                <c:pt idx="1003">
                  <c:v>0.64256917214336995</c:v>
                </c:pt>
                <c:pt idx="1004">
                  <c:v>0.51491638795986627</c:v>
                </c:pt>
                <c:pt idx="1005">
                  <c:v>0.55317679558011046</c:v>
                </c:pt>
                <c:pt idx="1006">
                  <c:v>0.59916492693110646</c:v>
                </c:pt>
                <c:pt idx="1007">
                  <c:v>0.67655367231638419</c:v>
                </c:pt>
                <c:pt idx="1008">
                  <c:v>0.65111089550790724</c:v>
                </c:pt>
                <c:pt idx="1009">
                  <c:v>0.48619673009916914</c:v>
                </c:pt>
                <c:pt idx="1010">
                  <c:v>0.67119062307217769</c:v>
                </c:pt>
                <c:pt idx="1011">
                  <c:v>0.59518419427865821</c:v>
                </c:pt>
                <c:pt idx="1012">
                  <c:v>0.67747163695299839</c:v>
                </c:pt>
                <c:pt idx="1013">
                  <c:v>0.56424127671084667</c:v>
                </c:pt>
                <c:pt idx="1014">
                  <c:v>0.40412979351032446</c:v>
                </c:pt>
                <c:pt idx="1015">
                  <c:v>0.49224544841537426</c:v>
                </c:pt>
                <c:pt idx="1016">
                  <c:v>0.63652482269503541</c:v>
                </c:pt>
                <c:pt idx="1017">
                  <c:v>0.43274702534919812</c:v>
                </c:pt>
                <c:pt idx="1018">
                  <c:v>0.78125</c:v>
                </c:pt>
                <c:pt idx="1019">
                  <c:v>0.65888689407540391</c:v>
                </c:pt>
                <c:pt idx="1020">
                  <c:v>0.51884057971014497</c:v>
                </c:pt>
                <c:pt idx="1021">
                  <c:v>0.77313974591651546</c:v>
                </c:pt>
                <c:pt idx="1022">
                  <c:v>0.77456647398843925</c:v>
                </c:pt>
                <c:pt idx="1023">
                  <c:v>0.70967741935483875</c:v>
                </c:pt>
                <c:pt idx="1024">
                  <c:v>0.625</c:v>
                </c:pt>
                <c:pt idx="1025">
                  <c:v>0.71668667466986791</c:v>
                </c:pt>
                <c:pt idx="1026">
                  <c:v>0.31151079136690646</c:v>
                </c:pt>
                <c:pt idx="1027">
                  <c:v>0.55744461617722818</c:v>
                </c:pt>
                <c:pt idx="1028">
                  <c:v>0.47368421052631576</c:v>
                </c:pt>
                <c:pt idx="1029">
                  <c:v>0.41164241164241167</c:v>
                </c:pt>
                <c:pt idx="1030">
                  <c:v>0.49146110056925996</c:v>
                </c:pt>
                <c:pt idx="1031">
                  <c:v>0.63147249190938515</c:v>
                </c:pt>
                <c:pt idx="1032">
                  <c:v>0.61467889908256879</c:v>
                </c:pt>
                <c:pt idx="1033">
                  <c:v>0.95652173913043481</c:v>
                </c:pt>
                <c:pt idx="1034">
                  <c:v>0.65079365079365081</c:v>
                </c:pt>
                <c:pt idx="1035">
                  <c:v>0.45051487414187641</c:v>
                </c:pt>
                <c:pt idx="1036">
                  <c:v>0.70731707317073167</c:v>
                </c:pt>
                <c:pt idx="1037">
                  <c:v>0.8540540540540541</c:v>
                </c:pt>
                <c:pt idx="1038">
                  <c:v>0.83152173913043481</c:v>
                </c:pt>
                <c:pt idx="1039">
                  <c:v>0.76357827476038342</c:v>
                </c:pt>
                <c:pt idx="1040">
                  <c:v>0.69902912621359226</c:v>
                </c:pt>
                <c:pt idx="1041">
                  <c:v>0.53402931138325638</c:v>
                </c:pt>
                <c:pt idx="1042">
                  <c:v>0.48515451423954759</c:v>
                </c:pt>
                <c:pt idx="1043">
                  <c:v>0.5884732052578362</c:v>
                </c:pt>
                <c:pt idx="1044">
                  <c:v>0.56481481481481477</c:v>
                </c:pt>
                <c:pt idx="1045">
                  <c:v>0.469050894085282</c:v>
                </c:pt>
                <c:pt idx="1046">
                  <c:v>0.39683377308707124</c:v>
                </c:pt>
                <c:pt idx="1047">
                  <c:v>0.59974937343358392</c:v>
                </c:pt>
                <c:pt idx="1048">
                  <c:v>0.38952879581151834</c:v>
                </c:pt>
                <c:pt idx="1049">
                  <c:v>0.57129000969932109</c:v>
                </c:pt>
                <c:pt idx="1050">
                  <c:v>0.62891566265060239</c:v>
                </c:pt>
                <c:pt idx="1051">
                  <c:v>0.57412060301507539</c:v>
                </c:pt>
                <c:pt idx="1052">
                  <c:v>0.40705882352941175</c:v>
                </c:pt>
                <c:pt idx="1053">
                  <c:v>0.43199737187910642</c:v>
                </c:pt>
                <c:pt idx="1054">
                  <c:v>0.43115346697338153</c:v>
                </c:pt>
                <c:pt idx="1055">
                  <c:v>0.58026905829596409</c:v>
                </c:pt>
                <c:pt idx="1056">
                  <c:v>0.45499181669394434</c:v>
                </c:pt>
                <c:pt idx="1057">
                  <c:v>0.52738654147104846</c:v>
                </c:pt>
                <c:pt idx="1058">
                  <c:v>0.4044333861117394</c:v>
                </c:pt>
                <c:pt idx="1059">
                  <c:v>0.69565217391304346</c:v>
                </c:pt>
                <c:pt idx="1060">
                  <c:v>0.59068627450980393</c:v>
                </c:pt>
                <c:pt idx="1061">
                  <c:v>0.50381679389312972</c:v>
                </c:pt>
                <c:pt idx="1062">
                  <c:v>0.53366280482864781</c:v>
                </c:pt>
                <c:pt idx="1063">
                  <c:v>0.47347480106100798</c:v>
                </c:pt>
                <c:pt idx="1064">
                  <c:v>0.73577235772357719</c:v>
                </c:pt>
                <c:pt idx="1065">
                  <c:v>0.57966101694915251</c:v>
                </c:pt>
                <c:pt idx="1066">
                  <c:v>0.41201264488935724</c:v>
                </c:pt>
                <c:pt idx="1067">
                  <c:v>0.91035548686244205</c:v>
                </c:pt>
                <c:pt idx="1068">
                  <c:v>0.58414872798434447</c:v>
                </c:pt>
                <c:pt idx="1069">
                  <c:v>0.51709401709401714</c:v>
                </c:pt>
                <c:pt idx="1070">
                  <c:v>0.6953125</c:v>
                </c:pt>
                <c:pt idx="1071">
                  <c:v>0.67008443908323279</c:v>
                </c:pt>
                <c:pt idx="1072">
                  <c:v>0.6266375545851528</c:v>
                </c:pt>
                <c:pt idx="1073">
                  <c:v>0.49374540103016923</c:v>
                </c:pt>
                <c:pt idx="1074">
                  <c:v>0.39026763990267638</c:v>
                </c:pt>
                <c:pt idx="1075">
                  <c:v>0.62467419635099908</c:v>
                </c:pt>
                <c:pt idx="1076">
                  <c:v>0.72745098039215683</c:v>
                </c:pt>
                <c:pt idx="1077">
                  <c:v>0.5500725689404935</c:v>
                </c:pt>
                <c:pt idx="1078">
                  <c:v>0.62158273381294959</c:v>
                </c:pt>
                <c:pt idx="1079">
                  <c:v>0.46828143021914648</c:v>
                </c:pt>
                <c:pt idx="1080">
                  <c:v>0.69079987353778061</c:v>
                </c:pt>
                <c:pt idx="1081">
                  <c:v>0.66033554922443816</c:v>
                </c:pt>
                <c:pt idx="1082">
                  <c:v>0.66302566903331517</c:v>
                </c:pt>
                <c:pt idx="1083">
                  <c:v>0.59697508896797158</c:v>
                </c:pt>
                <c:pt idx="1084">
                  <c:v>0.54079358002674993</c:v>
                </c:pt>
                <c:pt idx="1085">
                  <c:v>0.55791335101679929</c:v>
                </c:pt>
                <c:pt idx="1086">
                  <c:v>0.85892116182572609</c:v>
                </c:pt>
                <c:pt idx="1087">
                  <c:v>0.61001164144353903</c:v>
                </c:pt>
                <c:pt idx="1088">
                  <c:v>0.4897560975609756</c:v>
                </c:pt>
                <c:pt idx="1089">
                  <c:v>0.69260700389105057</c:v>
                </c:pt>
                <c:pt idx="1090">
                  <c:v>0.71737173717371738</c:v>
                </c:pt>
                <c:pt idx="1091">
                  <c:v>0.58826460005535564</c:v>
                </c:pt>
                <c:pt idx="1092">
                  <c:v>0.47509853099247584</c:v>
                </c:pt>
                <c:pt idx="1093">
                  <c:v>0.49626940915507156</c:v>
                </c:pt>
                <c:pt idx="1094">
                  <c:v>0.47672383619180958</c:v>
                </c:pt>
                <c:pt idx="1095">
                  <c:v>0.42272406492589981</c:v>
                </c:pt>
                <c:pt idx="1096">
                  <c:v>0.38139931740614336</c:v>
                </c:pt>
                <c:pt idx="1097">
                  <c:v>0.43524535066099035</c:v>
                </c:pt>
                <c:pt idx="1098">
                  <c:v>0.42907801418439717</c:v>
                </c:pt>
                <c:pt idx="1099">
                  <c:v>0.45867121923459953</c:v>
                </c:pt>
                <c:pt idx="1100">
                  <c:v>0.50956665632433551</c:v>
                </c:pt>
                <c:pt idx="1101">
                  <c:v>0.45800566215791128</c:v>
                </c:pt>
                <c:pt idx="1102">
                  <c:v>0.41056910569105692</c:v>
                </c:pt>
                <c:pt idx="1103">
                  <c:v>0.44190721235024522</c:v>
                </c:pt>
                <c:pt idx="1104">
                  <c:v>0.45797945881888208</c:v>
                </c:pt>
                <c:pt idx="1105">
                  <c:v>0.45570821883587309</c:v>
                </c:pt>
                <c:pt idx="1106">
                  <c:v>0.42009436580627257</c:v>
                </c:pt>
                <c:pt idx="1107">
                  <c:v>0.41621867881548974</c:v>
                </c:pt>
                <c:pt idx="1108">
                  <c:v>0.38508682328907046</c:v>
                </c:pt>
                <c:pt idx="1109">
                  <c:v>0.5269422551069648</c:v>
                </c:pt>
                <c:pt idx="1110">
                  <c:v>0.46475924633635729</c:v>
                </c:pt>
                <c:pt idx="1111">
                  <c:v>0.46228317870108915</c:v>
                </c:pt>
                <c:pt idx="1112">
                  <c:v>0.41959183673469386</c:v>
                </c:pt>
                <c:pt idx="1113">
                  <c:v>0.54455724760293289</c:v>
                </c:pt>
                <c:pt idx="1114">
                  <c:v>0.55394883203559508</c:v>
                </c:pt>
                <c:pt idx="1115">
                  <c:v>0.43921916592724047</c:v>
                </c:pt>
                <c:pt idx="1116">
                  <c:v>0.41622103386809267</c:v>
                </c:pt>
                <c:pt idx="1117">
                  <c:v>0.36382565241532483</c:v>
                </c:pt>
                <c:pt idx="1118">
                  <c:v>0.45506582713222665</c:v>
                </c:pt>
                <c:pt idx="1119">
                  <c:v>0.50367107195301031</c:v>
                </c:pt>
                <c:pt idx="1120">
                  <c:v>0.50719999999999998</c:v>
                </c:pt>
                <c:pt idx="1121">
                  <c:v>0.51085141903171949</c:v>
                </c:pt>
                <c:pt idx="1122">
                  <c:v>0.47739018087855295</c:v>
                </c:pt>
                <c:pt idx="1123">
                  <c:v>0.43937360178970919</c:v>
                </c:pt>
                <c:pt idx="1124">
                  <c:v>0.47006651884700668</c:v>
                </c:pt>
                <c:pt idx="1125">
                  <c:v>0.48185011709601872</c:v>
                </c:pt>
                <c:pt idx="1126">
                  <c:v>0.56201214223764095</c:v>
                </c:pt>
                <c:pt idx="1127">
                  <c:v>0.54969418960244654</c:v>
                </c:pt>
                <c:pt idx="1128">
                  <c:v>0.48458912010335442</c:v>
                </c:pt>
                <c:pt idx="1129">
                  <c:v>0.44661654135338347</c:v>
                </c:pt>
                <c:pt idx="1130">
                  <c:v>0.39497307001795334</c:v>
                </c:pt>
                <c:pt idx="1131">
                  <c:v>0.49680365296803652</c:v>
                </c:pt>
                <c:pt idx="1132">
                  <c:v>0.5007784730178314</c:v>
                </c:pt>
                <c:pt idx="1133">
                  <c:v>0.39977327935222673</c:v>
                </c:pt>
                <c:pt idx="1134">
                  <c:v>0.59882987266261334</c:v>
                </c:pt>
                <c:pt idx="1135">
                  <c:v>0.49166386930737382</c:v>
                </c:pt>
                <c:pt idx="1136">
                  <c:v>0.62029204100815349</c:v>
                </c:pt>
                <c:pt idx="1137">
                  <c:v>0.49207828518173347</c:v>
                </c:pt>
                <c:pt idx="1138">
                  <c:v>0.55455255620171862</c:v>
                </c:pt>
                <c:pt idx="1139">
                  <c:v>0.512292118582791</c:v>
                </c:pt>
                <c:pt idx="1140">
                  <c:v>0.35789158430667867</c:v>
                </c:pt>
                <c:pt idx="1141">
                  <c:v>0.40634723086496577</c:v>
                </c:pt>
                <c:pt idx="1142">
                  <c:v>0.36081387808041504</c:v>
                </c:pt>
                <c:pt idx="1143">
                  <c:v>0.5695317959468903</c:v>
                </c:pt>
                <c:pt idx="1144">
                  <c:v>0.61666023910528345</c:v>
                </c:pt>
                <c:pt idx="1145">
                  <c:v>0.50619834710743805</c:v>
                </c:pt>
                <c:pt idx="1146">
                  <c:v>0.54109852122143265</c:v>
                </c:pt>
                <c:pt idx="1147">
                  <c:v>0.42559984520123839</c:v>
                </c:pt>
                <c:pt idx="1148">
                  <c:v>0.38721695724517108</c:v>
                </c:pt>
                <c:pt idx="1149">
                  <c:v>0.44089294774226279</c:v>
                </c:pt>
                <c:pt idx="1150">
                  <c:v>0.59381443298969072</c:v>
                </c:pt>
                <c:pt idx="1151">
                  <c:v>0.51677550101328529</c:v>
                </c:pt>
                <c:pt idx="1152">
                  <c:v>0.55907780979827093</c:v>
                </c:pt>
                <c:pt idx="1153">
                  <c:v>0.4055962691538974</c:v>
                </c:pt>
                <c:pt idx="1154">
                  <c:v>0.37426509887760556</c:v>
                </c:pt>
                <c:pt idx="1155">
                  <c:v>0.45618641286511324</c:v>
                </c:pt>
                <c:pt idx="1156">
                  <c:v>0.48089410589410592</c:v>
                </c:pt>
                <c:pt idx="1157">
                  <c:v>0.52005615724027277</c:v>
                </c:pt>
                <c:pt idx="1158">
                  <c:v>0.56307692307692303</c:v>
                </c:pt>
                <c:pt idx="1159">
                  <c:v>0.51900658895083629</c:v>
                </c:pt>
                <c:pt idx="1160">
                  <c:v>0.48332060096765977</c:v>
                </c:pt>
                <c:pt idx="1161">
                  <c:v>0.47682386134623134</c:v>
                </c:pt>
                <c:pt idx="1162">
                  <c:v>0.50293300401358443</c:v>
                </c:pt>
                <c:pt idx="1163">
                  <c:v>0.60985533453887886</c:v>
                </c:pt>
                <c:pt idx="1164">
                  <c:v>0.55203619909502266</c:v>
                </c:pt>
                <c:pt idx="1165">
                  <c:v>0.46755921730175076</c:v>
                </c:pt>
                <c:pt idx="1166">
                  <c:v>0.61421098517872708</c:v>
                </c:pt>
                <c:pt idx="1167">
                  <c:v>0.44812362030905079</c:v>
                </c:pt>
                <c:pt idx="1168">
                  <c:v>0.19347826086956521</c:v>
                </c:pt>
                <c:pt idx="1169">
                  <c:v>0.56342562781712813</c:v>
                </c:pt>
                <c:pt idx="1170">
                  <c:v>0.42524705132292001</c:v>
                </c:pt>
                <c:pt idx="1171">
                  <c:v>0.48979591836734693</c:v>
                </c:pt>
                <c:pt idx="1172">
                  <c:v>0.44869042507513957</c:v>
                </c:pt>
                <c:pt idx="1173">
                  <c:v>0.5149253731343284</c:v>
                </c:pt>
                <c:pt idx="1174">
                  <c:v>0.54728260869565215</c:v>
                </c:pt>
                <c:pt idx="1175">
                  <c:v>0.43938161106590723</c:v>
                </c:pt>
                <c:pt idx="1176">
                  <c:v>0.37526959022286127</c:v>
                </c:pt>
                <c:pt idx="1177">
                  <c:v>0.68992248062015504</c:v>
                </c:pt>
                <c:pt idx="1178">
                  <c:v>0.61225521743127698</c:v>
                </c:pt>
                <c:pt idx="1179">
                  <c:v>0.61781734420718426</c:v>
                </c:pt>
                <c:pt idx="1180">
                  <c:v>0.56427770626583063</c:v>
                </c:pt>
                <c:pt idx="1181">
                  <c:v>0.49623105114109611</c:v>
                </c:pt>
                <c:pt idx="1182">
                  <c:v>0.61396776669224862</c:v>
                </c:pt>
                <c:pt idx="1183">
                  <c:v>0.39227053140096618</c:v>
                </c:pt>
                <c:pt idx="1184">
                  <c:v>0.46854082998661312</c:v>
                </c:pt>
                <c:pt idx="1185">
                  <c:v>0.58613408411050505</c:v>
                </c:pt>
                <c:pt idx="1186">
                  <c:v>0.80373831775700932</c:v>
                </c:pt>
                <c:pt idx="1187">
                  <c:v>0.59114633674850181</c:v>
                </c:pt>
                <c:pt idx="1188">
                  <c:v>0.55363321799307963</c:v>
                </c:pt>
                <c:pt idx="1189">
                  <c:v>0.53125</c:v>
                </c:pt>
                <c:pt idx="1190">
                  <c:v>0.514446227929374</c:v>
                </c:pt>
                <c:pt idx="1191">
                  <c:v>0.49550449550449549</c:v>
                </c:pt>
                <c:pt idx="1192">
                  <c:v>0</c:v>
                </c:pt>
                <c:pt idx="1193">
                  <c:v>0.67548638132295724</c:v>
                </c:pt>
                <c:pt idx="1194">
                  <c:v>0.7212918660287081</c:v>
                </c:pt>
                <c:pt idx="1195">
                  <c:v>0.53929411764705881</c:v>
                </c:pt>
                <c:pt idx="1196">
                  <c:v>0.38283013544018057</c:v>
                </c:pt>
                <c:pt idx="1197">
                  <c:v>0.428955078125</c:v>
                </c:pt>
                <c:pt idx="1198">
                  <c:v>0.39380530973451328</c:v>
                </c:pt>
                <c:pt idx="1199">
                  <c:v>0.51370887337986038</c:v>
                </c:pt>
                <c:pt idx="1200">
                  <c:v>0.50107257776188774</c:v>
                </c:pt>
                <c:pt idx="1201">
                  <c:v>0.3978898426323319</c:v>
                </c:pt>
                <c:pt idx="1202">
                  <c:v>0.60063694267515921</c:v>
                </c:pt>
                <c:pt idx="1203">
                  <c:v>0.49940272358047305</c:v>
                </c:pt>
                <c:pt idx="1204">
                  <c:v>0.53117939448712159</c:v>
                </c:pt>
                <c:pt idx="1205">
                  <c:v>0.327899394503959</c:v>
                </c:pt>
                <c:pt idx="1206">
                  <c:v>0.58739456419868796</c:v>
                </c:pt>
                <c:pt idx="1207">
                  <c:v>0.55189514700673048</c:v>
                </c:pt>
                <c:pt idx="1208">
                  <c:v>0.74505494505494507</c:v>
                </c:pt>
                <c:pt idx="1209">
                  <c:v>0.7229541423866227</c:v>
                </c:pt>
                <c:pt idx="1210">
                  <c:v>0.64805178322122092</c:v>
                </c:pt>
                <c:pt idx="1211">
                  <c:v>0.51882438668933695</c:v>
                </c:pt>
                <c:pt idx="1212">
                  <c:v>0.53977639751552797</c:v>
                </c:pt>
                <c:pt idx="1213">
                  <c:v>0.49420772634614429</c:v>
                </c:pt>
                <c:pt idx="1214">
                  <c:v>0.47369195312116902</c:v>
                </c:pt>
                <c:pt idx="1215">
                  <c:v>0.41807432432432434</c:v>
                </c:pt>
                <c:pt idx="1216">
                  <c:v>0.59370904325032769</c:v>
                </c:pt>
                <c:pt idx="1217">
                  <c:v>0.59864712514092444</c:v>
                </c:pt>
                <c:pt idx="1218">
                  <c:v>0.52112676056338025</c:v>
                </c:pt>
                <c:pt idx="1219">
                  <c:v>0.36043360433604338</c:v>
                </c:pt>
                <c:pt idx="1220">
                  <c:v>0.38691352829791709</c:v>
                </c:pt>
                <c:pt idx="1221">
                  <c:v>0.63035019455252916</c:v>
                </c:pt>
                <c:pt idx="1222">
                  <c:v>0.40319457889641819</c:v>
                </c:pt>
                <c:pt idx="1223">
                  <c:v>0.44387464387464387</c:v>
                </c:pt>
                <c:pt idx="1224">
                  <c:v>0.74103585657370519</c:v>
                </c:pt>
                <c:pt idx="1225">
                  <c:v>0.69076305220883538</c:v>
                </c:pt>
                <c:pt idx="1226">
                  <c:v>0.5871531966224367</c:v>
                </c:pt>
                <c:pt idx="1227">
                  <c:v>0.51681308694335049</c:v>
                </c:pt>
                <c:pt idx="1228">
                  <c:v>0.56666666666666665</c:v>
                </c:pt>
                <c:pt idx="1229">
                  <c:v>0.75938566552901021</c:v>
                </c:pt>
                <c:pt idx="1230">
                  <c:v>0.55919692943607913</c:v>
                </c:pt>
                <c:pt idx="1231">
                  <c:v>0.36625610039507323</c:v>
                </c:pt>
                <c:pt idx="1232">
                  <c:v>0.55562870309414092</c:v>
                </c:pt>
                <c:pt idx="1233">
                  <c:v>0.78819969742813922</c:v>
                </c:pt>
                <c:pt idx="1234">
                  <c:v>0.58872077028885827</c:v>
                </c:pt>
                <c:pt idx="1235">
                  <c:v>0.41815476190476192</c:v>
                </c:pt>
                <c:pt idx="1236">
                  <c:v>0.53506097560975607</c:v>
                </c:pt>
                <c:pt idx="1237">
                  <c:v>0.60136869118905045</c:v>
                </c:pt>
                <c:pt idx="1238">
                  <c:v>0.45955451348182885</c:v>
                </c:pt>
                <c:pt idx="1239">
                  <c:v>0.90361445783132532</c:v>
                </c:pt>
                <c:pt idx="1240">
                  <c:v>0.62541073384446877</c:v>
                </c:pt>
                <c:pt idx="1241">
                  <c:v>0.58157602663706998</c:v>
                </c:pt>
                <c:pt idx="1242">
                  <c:v>0.63407099174074777</c:v>
                </c:pt>
                <c:pt idx="1243">
                  <c:v>0.49509803921568629</c:v>
                </c:pt>
                <c:pt idx="1244">
                  <c:v>0.65909090909090906</c:v>
                </c:pt>
                <c:pt idx="1245">
                  <c:v>0.64729729729729735</c:v>
                </c:pt>
                <c:pt idx="1246">
                  <c:v>0.63434675431388665</c:v>
                </c:pt>
                <c:pt idx="1247">
                  <c:v>0.5344036697247706</c:v>
                </c:pt>
                <c:pt idx="1248">
                  <c:v>0.39909322127612518</c:v>
                </c:pt>
                <c:pt idx="1249">
                  <c:v>0.55407577497129734</c:v>
                </c:pt>
                <c:pt idx="1250">
                  <c:v>0.40352281825460368</c:v>
                </c:pt>
                <c:pt idx="1251">
                  <c:v>0.35317779565567176</c:v>
                </c:pt>
                <c:pt idx="1252">
                  <c:v>0.32458619297537344</c:v>
                </c:pt>
                <c:pt idx="1253">
                  <c:v>0.3687694393492304</c:v>
                </c:pt>
                <c:pt idx="1254">
                  <c:v>0.44421699078812693</c:v>
                </c:pt>
                <c:pt idx="1255">
                  <c:v>0.49448428019856594</c:v>
                </c:pt>
                <c:pt idx="1256">
                  <c:v>0.46910326652333728</c:v>
                </c:pt>
                <c:pt idx="1257">
                  <c:v>0.39242219215155616</c:v>
                </c:pt>
                <c:pt idx="1258">
                  <c:v>0.32415118513773222</c:v>
                </c:pt>
                <c:pt idx="1259">
                  <c:v>0.48103376406836179</c:v>
                </c:pt>
                <c:pt idx="1260">
                  <c:v>0.61182851239669422</c:v>
                </c:pt>
                <c:pt idx="1261">
                  <c:v>0.44080338266384778</c:v>
                </c:pt>
                <c:pt idx="1262">
                  <c:v>0.46387965716284763</c:v>
                </c:pt>
                <c:pt idx="1263">
                  <c:v>0.38065304697049068</c:v>
                </c:pt>
                <c:pt idx="1264">
                  <c:v>0.39032483409011526</c:v>
                </c:pt>
                <c:pt idx="1265">
                  <c:v>0.74712643678160917</c:v>
                </c:pt>
                <c:pt idx="1266">
                  <c:v>0.79178082191780819</c:v>
                </c:pt>
                <c:pt idx="1267">
                  <c:v>0.6409423233143785</c:v>
                </c:pt>
                <c:pt idx="1268">
                  <c:v>0.53046000828843765</c:v>
                </c:pt>
                <c:pt idx="1269">
                  <c:v>0.54292798842855672</c:v>
                </c:pt>
                <c:pt idx="1270">
                  <c:v>0.53212691813902302</c:v>
                </c:pt>
                <c:pt idx="1271">
                  <c:v>0.44500399189338574</c:v>
                </c:pt>
                <c:pt idx="1272">
                  <c:v>0.42055384615384617</c:v>
                </c:pt>
                <c:pt idx="1273">
                  <c:v>0.81543624161073824</c:v>
                </c:pt>
                <c:pt idx="1274">
                  <c:v>0.48826608137768024</c:v>
                </c:pt>
                <c:pt idx="1275">
                  <c:v>0.43216165732722023</c:v>
                </c:pt>
                <c:pt idx="1276">
                  <c:v>0.41748726655348045</c:v>
                </c:pt>
                <c:pt idx="1277">
                  <c:v>0.5007457121551081</c:v>
                </c:pt>
                <c:pt idx="1278">
                  <c:v>0.56315042573320717</c:v>
                </c:pt>
                <c:pt idx="1279">
                  <c:v>0.63844797178130508</c:v>
                </c:pt>
                <c:pt idx="1280">
                  <c:v>0.41597337770382697</c:v>
                </c:pt>
                <c:pt idx="1281">
                  <c:v>0.50681536555142503</c:v>
                </c:pt>
                <c:pt idx="1282">
                  <c:v>0.65094798249878461</c:v>
                </c:pt>
                <c:pt idx="1283">
                  <c:v>0.44309173272933183</c:v>
                </c:pt>
                <c:pt idx="1284">
                  <c:v>0.34445585215605751</c:v>
                </c:pt>
                <c:pt idx="1285">
                  <c:v>0.52877697841726623</c:v>
                </c:pt>
                <c:pt idx="1286">
                  <c:v>0.55837563451776651</c:v>
                </c:pt>
                <c:pt idx="1287">
                  <c:v>0.76094674556213016</c:v>
                </c:pt>
                <c:pt idx="1288">
                  <c:v>0.76042908224076278</c:v>
                </c:pt>
                <c:pt idx="1289">
                  <c:v>0.76834862385321101</c:v>
                </c:pt>
                <c:pt idx="1290">
                  <c:v>0.47244488977955912</c:v>
                </c:pt>
                <c:pt idx="1291">
                  <c:v>0.49451073985680188</c:v>
                </c:pt>
                <c:pt idx="1292">
                  <c:v>0.61833333333333329</c:v>
                </c:pt>
                <c:pt idx="1293">
                  <c:v>0.47751849743881614</c:v>
                </c:pt>
                <c:pt idx="1294">
                  <c:v>0.44387464387464387</c:v>
                </c:pt>
                <c:pt idx="1295">
                  <c:v>0.72584640792733279</c:v>
                </c:pt>
                <c:pt idx="1296">
                  <c:v>0.66361746361746365</c:v>
                </c:pt>
                <c:pt idx="1297">
                  <c:v>0.63391933815925539</c:v>
                </c:pt>
                <c:pt idx="1298">
                  <c:v>0.85300668151447656</c:v>
                </c:pt>
                <c:pt idx="1299">
                  <c:v>0.70351758793969854</c:v>
                </c:pt>
                <c:pt idx="1300">
                  <c:v>0.38961038961038963</c:v>
                </c:pt>
                <c:pt idx="1301">
                  <c:v>0.63401543106340152</c:v>
                </c:pt>
                <c:pt idx="1302">
                  <c:v>0.4136863823933975</c:v>
                </c:pt>
                <c:pt idx="1303">
                  <c:v>0.43445305770887166</c:v>
                </c:pt>
                <c:pt idx="1304">
                  <c:v>0.43088869715271788</c:v>
                </c:pt>
                <c:pt idx="1305">
                  <c:v>0.46253345227475468</c:v>
                </c:pt>
                <c:pt idx="1306">
                  <c:v>0.31010531032937488</c:v>
                </c:pt>
                <c:pt idx="1307">
                  <c:v>0.49648143654452803</c:v>
                </c:pt>
                <c:pt idx="1308">
                  <c:v>0.61508452535760727</c:v>
                </c:pt>
                <c:pt idx="1309">
                  <c:v>0.50799320723780528</c:v>
                </c:pt>
                <c:pt idx="1310">
                  <c:v>0.53755522827687774</c:v>
                </c:pt>
                <c:pt idx="1311">
                  <c:v>0.70895542521677668</c:v>
                </c:pt>
                <c:pt idx="1312">
                  <c:v>0.44957317073170733</c:v>
                </c:pt>
                <c:pt idx="1313">
                  <c:v>0.7149788088333705</c:v>
                </c:pt>
                <c:pt idx="1314">
                  <c:v>0.52956636005256241</c:v>
                </c:pt>
                <c:pt idx="1315">
                  <c:v>0.5466827503015681</c:v>
                </c:pt>
                <c:pt idx="1316">
                  <c:v>0.47105643994211288</c:v>
                </c:pt>
                <c:pt idx="1317">
                  <c:v>0.40611065235342692</c:v>
                </c:pt>
                <c:pt idx="1318">
                  <c:v>0.37730520019936864</c:v>
                </c:pt>
                <c:pt idx="1319">
                  <c:v>0.60717873166811764</c:v>
                </c:pt>
                <c:pt idx="1320">
                  <c:v>0.62957540263543188</c:v>
                </c:pt>
                <c:pt idx="1321">
                  <c:v>0.55747337495409477</c:v>
                </c:pt>
                <c:pt idx="1322">
                  <c:v>0.4782206575571335</c:v>
                </c:pt>
                <c:pt idx="1323">
                  <c:v>0.55124328880581974</c:v>
                </c:pt>
                <c:pt idx="1324">
                  <c:v>0.52422656752042596</c:v>
                </c:pt>
                <c:pt idx="1325">
                  <c:v>0.62478349866162808</c:v>
                </c:pt>
                <c:pt idx="1326">
                  <c:v>0.42424242424242425</c:v>
                </c:pt>
                <c:pt idx="1327">
                  <c:v>0.43423597678916825</c:v>
                </c:pt>
                <c:pt idx="1328">
                  <c:v>0.39570277529095793</c:v>
                </c:pt>
                <c:pt idx="1329">
                  <c:v>0.43243243243243246</c:v>
                </c:pt>
                <c:pt idx="1330">
                  <c:v>0.4821551132463967</c:v>
                </c:pt>
                <c:pt idx="1331">
                  <c:v>0.56919415164909892</c:v>
                </c:pt>
                <c:pt idx="1332">
                  <c:v>0.59552613558548273</c:v>
                </c:pt>
                <c:pt idx="1333">
                  <c:v>0.5384968972649965</c:v>
                </c:pt>
                <c:pt idx="1334">
                  <c:v>0.41569767441860467</c:v>
                </c:pt>
                <c:pt idx="1335">
                  <c:v>0.59003831417624519</c:v>
                </c:pt>
                <c:pt idx="1336">
                  <c:v>0.44149637442320372</c:v>
                </c:pt>
                <c:pt idx="1337">
                  <c:v>0.54435483870967738</c:v>
                </c:pt>
                <c:pt idx="1338">
                  <c:v>0.45234899328859063</c:v>
                </c:pt>
                <c:pt idx="1339">
                  <c:v>0.69639065817409762</c:v>
                </c:pt>
                <c:pt idx="1340">
                  <c:v>0.54264453348597597</c:v>
                </c:pt>
                <c:pt idx="1341">
                  <c:v>0.4820359281437126</c:v>
                </c:pt>
                <c:pt idx="1342">
                  <c:v>0.32036881810561607</c:v>
                </c:pt>
                <c:pt idx="1343">
                  <c:v>0.43465491923641703</c:v>
                </c:pt>
                <c:pt idx="1344">
                  <c:v>0.34558823529411764</c:v>
                </c:pt>
                <c:pt idx="1345">
                  <c:v>0.63565285379202507</c:v>
                </c:pt>
                <c:pt idx="1346">
                  <c:v>0.41744892324682498</c:v>
                </c:pt>
                <c:pt idx="1347">
                  <c:v>0.30942403274534647</c:v>
                </c:pt>
                <c:pt idx="1348">
                  <c:v>0.67011918814972771</c:v>
                </c:pt>
                <c:pt idx="1349">
                  <c:v>0.45584482857855457</c:v>
                </c:pt>
                <c:pt idx="1350">
                  <c:v>0.39995533720410897</c:v>
                </c:pt>
                <c:pt idx="1351">
                  <c:v>0.55143934692318708</c:v>
                </c:pt>
                <c:pt idx="1352">
                  <c:v>0.48901369593063354</c:v>
                </c:pt>
                <c:pt idx="1353">
                  <c:v>0.54953720618682256</c:v>
                </c:pt>
                <c:pt idx="1354">
                  <c:v>0.61723237597911229</c:v>
                </c:pt>
                <c:pt idx="1355">
                  <c:v>0.44382911392405061</c:v>
                </c:pt>
                <c:pt idx="1356">
                  <c:v>0.52279916507068924</c:v>
                </c:pt>
                <c:pt idx="1357">
                  <c:v>0.43723408921443924</c:v>
                </c:pt>
                <c:pt idx="1358">
                  <c:v>0.47634825827265992</c:v>
                </c:pt>
                <c:pt idx="1359">
                  <c:v>0.60079400088222323</c:v>
                </c:pt>
                <c:pt idx="1360">
                  <c:v>0.35089246843709188</c:v>
                </c:pt>
                <c:pt idx="1361">
                  <c:v>0.28821725799386771</c:v>
                </c:pt>
                <c:pt idx="1362">
                  <c:v>0.74175824175824179</c:v>
                </c:pt>
                <c:pt idx="1363">
                  <c:v>0.4087256027554535</c:v>
                </c:pt>
                <c:pt idx="1364">
                  <c:v>0.36031115524660706</c:v>
                </c:pt>
                <c:pt idx="1365">
                  <c:v>0.5374149659863946</c:v>
                </c:pt>
                <c:pt idx="1366">
                  <c:v>0.47880447725648961</c:v>
                </c:pt>
                <c:pt idx="1367">
                  <c:v>0.40366622111896122</c:v>
                </c:pt>
                <c:pt idx="1368">
                  <c:v>0.37019230769230771</c:v>
                </c:pt>
                <c:pt idx="1369">
                  <c:v>0.45464704786738686</c:v>
                </c:pt>
                <c:pt idx="1370">
                  <c:v>0.42321557317952413</c:v>
                </c:pt>
                <c:pt idx="1371">
                  <c:v>0.47152034261241971</c:v>
                </c:pt>
                <c:pt idx="1372">
                  <c:v>0.40679711637487126</c:v>
                </c:pt>
                <c:pt idx="1373">
                  <c:v>0.52374366067312128</c:v>
                </c:pt>
                <c:pt idx="1374">
                  <c:v>0.56997591651057</c:v>
                </c:pt>
                <c:pt idx="1375">
                  <c:v>0.37832093517534537</c:v>
                </c:pt>
                <c:pt idx="1376">
                  <c:v>0.44909831297265851</c:v>
                </c:pt>
                <c:pt idx="1377">
                  <c:v>0.67417677642980933</c:v>
                </c:pt>
                <c:pt idx="1378">
                  <c:v>0.60497032640949555</c:v>
                </c:pt>
                <c:pt idx="1379">
                  <c:v>0.8406647116324536</c:v>
                </c:pt>
                <c:pt idx="1380">
                  <c:v>0.54892037786774628</c:v>
                </c:pt>
                <c:pt idx="1381">
                  <c:v>0.58674405417125319</c:v>
                </c:pt>
                <c:pt idx="1382">
                  <c:v>0.41806934254064165</c:v>
                </c:pt>
                <c:pt idx="1383">
                  <c:v>0.53292427416941035</c:v>
                </c:pt>
                <c:pt idx="1384">
                  <c:v>0.5074357818837314</c:v>
                </c:pt>
                <c:pt idx="1385">
                  <c:v>0.58699472759226712</c:v>
                </c:pt>
                <c:pt idx="1386">
                  <c:v>0.42226148409893993</c:v>
                </c:pt>
                <c:pt idx="1387">
                  <c:v>0.71308576480990271</c:v>
                </c:pt>
                <c:pt idx="1388">
                  <c:v>0.46918604651162793</c:v>
                </c:pt>
                <c:pt idx="1389">
                  <c:v>0.33075475642901947</c:v>
                </c:pt>
                <c:pt idx="1390">
                  <c:v>0.30658307210031349</c:v>
                </c:pt>
                <c:pt idx="1391">
                  <c:v>0.49292880454490512</c:v>
                </c:pt>
                <c:pt idx="1392">
                  <c:v>0.71471471471471471</c:v>
                </c:pt>
                <c:pt idx="1393">
                  <c:v>0.52567975830815705</c:v>
                </c:pt>
                <c:pt idx="1394">
                  <c:v>0.85931034482758617</c:v>
                </c:pt>
                <c:pt idx="1395">
                  <c:v>0.50162337662337664</c:v>
                </c:pt>
                <c:pt idx="1396">
                  <c:v>0.58899318976624337</c:v>
                </c:pt>
                <c:pt idx="1397">
                  <c:v>0.58851035404141616</c:v>
                </c:pt>
                <c:pt idx="1398">
                  <c:v>0.47175141242937851</c:v>
                </c:pt>
                <c:pt idx="1399">
                  <c:v>0.47067039106145253</c:v>
                </c:pt>
                <c:pt idx="1400">
                  <c:v>0.50672645739910316</c:v>
                </c:pt>
                <c:pt idx="1401">
                  <c:v>0.79211469534050183</c:v>
                </c:pt>
                <c:pt idx="1402">
                  <c:v>0.4264705882352941</c:v>
                </c:pt>
                <c:pt idx="1403">
                  <c:v>0.72775564409030546</c:v>
                </c:pt>
                <c:pt idx="1404">
                  <c:v>0.66269841269841268</c:v>
                </c:pt>
                <c:pt idx="1405">
                  <c:v>0.44554455445544555</c:v>
                </c:pt>
                <c:pt idx="1406">
                  <c:v>0.70951156812339333</c:v>
                </c:pt>
                <c:pt idx="1407">
                  <c:v>0.67692307692307696</c:v>
                </c:pt>
                <c:pt idx="1408">
                  <c:v>0.6333541536539663</c:v>
                </c:pt>
                <c:pt idx="1409">
                  <c:v>0.48641686182669791</c:v>
                </c:pt>
                <c:pt idx="1410">
                  <c:v>0.55296229802513464</c:v>
                </c:pt>
                <c:pt idx="1411">
                  <c:v>0.4108983799705449</c:v>
                </c:pt>
                <c:pt idx="1412">
                  <c:v>0.43637077769049487</c:v>
                </c:pt>
                <c:pt idx="1413">
                  <c:v>0.3985708614529575</c:v>
                </c:pt>
                <c:pt idx="1414">
                  <c:v>0.48159144893111638</c:v>
                </c:pt>
                <c:pt idx="1415">
                  <c:v>0.80657894736842106</c:v>
                </c:pt>
                <c:pt idx="1416">
                  <c:v>0.90909090909090906</c:v>
                </c:pt>
                <c:pt idx="1417">
                  <c:v>0.43494423791821563</c:v>
                </c:pt>
                <c:pt idx="1418">
                  <c:v>0.5711329539575789</c:v>
                </c:pt>
                <c:pt idx="1419">
                  <c:v>0.5157949249093734</c:v>
                </c:pt>
                <c:pt idx="1420">
                  <c:v>0.72289403566304566</c:v>
                </c:pt>
                <c:pt idx="1421">
                  <c:v>0.60626535626535627</c:v>
                </c:pt>
                <c:pt idx="1422">
                  <c:v>0.44691358024691358</c:v>
                </c:pt>
                <c:pt idx="1423">
                  <c:v>0.54566982408660347</c:v>
                </c:pt>
                <c:pt idx="1424">
                  <c:v>0.49712351945854483</c:v>
                </c:pt>
                <c:pt idx="1425">
                  <c:v>0.48664688427299702</c:v>
                </c:pt>
                <c:pt idx="1426">
                  <c:v>0.43696162881754114</c:v>
                </c:pt>
                <c:pt idx="1427">
                  <c:v>0.50307219662058367</c:v>
                </c:pt>
                <c:pt idx="1428">
                  <c:v>0.38742236024844723</c:v>
                </c:pt>
                <c:pt idx="1429">
                  <c:v>0.45829361296472831</c:v>
                </c:pt>
                <c:pt idx="1430">
                  <c:v>0.61142857142857143</c:v>
                </c:pt>
                <c:pt idx="1431">
                  <c:v>0.37902888237756382</c:v>
                </c:pt>
                <c:pt idx="1432">
                  <c:v>0.32139115860046091</c:v>
                </c:pt>
                <c:pt idx="1433">
                  <c:v>0.48294509151414311</c:v>
                </c:pt>
                <c:pt idx="1434">
                  <c:v>0.44291091593475534</c:v>
                </c:pt>
                <c:pt idx="1435">
                  <c:v>0.81622088006902505</c:v>
                </c:pt>
                <c:pt idx="1436">
                  <c:v>0.54827968923418424</c:v>
                </c:pt>
                <c:pt idx="1437">
                  <c:v>0.57344173441734414</c:v>
                </c:pt>
                <c:pt idx="1438">
                  <c:v>0.51947339550191995</c:v>
                </c:pt>
                <c:pt idx="1439">
                  <c:v>0.55472013366750206</c:v>
                </c:pt>
                <c:pt idx="1440">
                  <c:v>0.68323586744639375</c:v>
                </c:pt>
                <c:pt idx="1441">
                  <c:v>0.46535580524344572</c:v>
                </c:pt>
                <c:pt idx="1442">
                  <c:v>0.48073394495412847</c:v>
                </c:pt>
                <c:pt idx="1443">
                  <c:v>0.35250737463126841</c:v>
                </c:pt>
                <c:pt idx="1444">
                  <c:v>0.65986802639472109</c:v>
                </c:pt>
                <c:pt idx="1445">
                  <c:v>0.81620149761742677</c:v>
                </c:pt>
                <c:pt idx="1446">
                  <c:v>0.53990284524635668</c:v>
                </c:pt>
                <c:pt idx="1447">
                  <c:v>0.57486631016042777</c:v>
                </c:pt>
                <c:pt idx="1448">
                  <c:v>0.54602323503127792</c:v>
                </c:pt>
                <c:pt idx="1449">
                  <c:v>0.80921052631578949</c:v>
                </c:pt>
                <c:pt idx="1450">
                  <c:v>0.54123563218390802</c:v>
                </c:pt>
                <c:pt idx="1451">
                  <c:v>0.90123456790123457</c:v>
                </c:pt>
                <c:pt idx="1452">
                  <c:v>0.58163265306122447</c:v>
                </c:pt>
                <c:pt idx="1453">
                  <c:v>0.67143291755400059</c:v>
                </c:pt>
                <c:pt idx="1454">
                  <c:v>0.5436893203883495</c:v>
                </c:pt>
                <c:pt idx="1455">
                  <c:v>0.63590909090909087</c:v>
                </c:pt>
                <c:pt idx="1456">
                  <c:v>0.8039867109634552</c:v>
                </c:pt>
                <c:pt idx="1457">
                  <c:v>0.29612546125461253</c:v>
                </c:pt>
                <c:pt idx="1458">
                  <c:v>0.5551915322580645</c:v>
                </c:pt>
                <c:pt idx="1459">
                  <c:v>0.35519547325102879</c:v>
                </c:pt>
                <c:pt idx="1460">
                  <c:v>0.38911108244097536</c:v>
                </c:pt>
                <c:pt idx="1461">
                  <c:v>0.59330143540669855</c:v>
                </c:pt>
                <c:pt idx="1462">
                  <c:v>0.49118683901292598</c:v>
                </c:pt>
                <c:pt idx="1463">
                  <c:v>0</c:v>
                </c:pt>
                <c:pt idx="1464">
                  <c:v>0.47852093529091899</c:v>
                </c:pt>
                <c:pt idx="1465">
                  <c:v>0.26081701716219485</c:v>
                </c:pt>
                <c:pt idx="1466">
                  <c:v>0.4390973355084285</c:v>
                </c:pt>
                <c:pt idx="1467">
                  <c:v>0.37077702702702703</c:v>
                </c:pt>
                <c:pt idx="1468">
                  <c:v>0.34122359796067009</c:v>
                </c:pt>
                <c:pt idx="1469">
                  <c:v>0.31735246004781681</c:v>
                </c:pt>
                <c:pt idx="1470">
                  <c:v>0.32785428698356284</c:v>
                </c:pt>
                <c:pt idx="1471">
                  <c:v>0.53482108503270487</c:v>
                </c:pt>
                <c:pt idx="1472">
                  <c:v>0.52639242810338549</c:v>
                </c:pt>
                <c:pt idx="1473">
                  <c:v>0.59376295545626234</c:v>
                </c:pt>
                <c:pt idx="1474">
                  <c:v>0.43460130658388546</c:v>
                </c:pt>
                <c:pt idx="1475">
                  <c:v>0.46051479010848323</c:v>
                </c:pt>
                <c:pt idx="1476">
                  <c:v>0.46633458331001287</c:v>
                </c:pt>
                <c:pt idx="1477">
                  <c:v>0.43516145566376219</c:v>
                </c:pt>
                <c:pt idx="1478">
                  <c:v>0.4207054774878119</c:v>
                </c:pt>
                <c:pt idx="1479">
                  <c:v>0.45831495368328184</c:v>
                </c:pt>
                <c:pt idx="1480">
                  <c:v>0.41485104490884839</c:v>
                </c:pt>
                <c:pt idx="1481">
                  <c:v>0.60240626748740911</c:v>
                </c:pt>
                <c:pt idx="1482">
                  <c:v>0.41896111268804997</c:v>
                </c:pt>
                <c:pt idx="1483">
                  <c:v>0.36546184738955823</c:v>
                </c:pt>
                <c:pt idx="1484">
                  <c:v>0.54378818737270873</c:v>
                </c:pt>
                <c:pt idx="1485">
                  <c:v>0.61111111111111116</c:v>
                </c:pt>
                <c:pt idx="1486">
                  <c:v>0.39699863574351979</c:v>
                </c:pt>
                <c:pt idx="1487">
                  <c:v>0.48669744942832016</c:v>
                </c:pt>
                <c:pt idx="1488">
                  <c:v>0.63930348258706471</c:v>
                </c:pt>
                <c:pt idx="1489">
                  <c:v>0.28565680949507144</c:v>
                </c:pt>
                <c:pt idx="1490">
                  <c:v>0.33927125506072875</c:v>
                </c:pt>
                <c:pt idx="1491">
                  <c:v>0.35912497468098037</c:v>
                </c:pt>
                <c:pt idx="1492">
                  <c:v>0.54</c:v>
                </c:pt>
                <c:pt idx="1493">
                  <c:v>0.44081098757357751</c:v>
                </c:pt>
                <c:pt idx="1494">
                  <c:v>0.52485256950294856</c:v>
                </c:pt>
                <c:pt idx="1495">
                  <c:v>0.64139941690962099</c:v>
                </c:pt>
                <c:pt idx="1496">
                  <c:v>0.54533508541392905</c:v>
                </c:pt>
                <c:pt idx="1497">
                  <c:v>0.36399474375821289</c:v>
                </c:pt>
                <c:pt idx="1498">
                  <c:v>0.44245524296675193</c:v>
                </c:pt>
                <c:pt idx="1499">
                  <c:v>0.6757775683317625</c:v>
                </c:pt>
                <c:pt idx="1500">
                  <c:v>0.6757775683317625</c:v>
                </c:pt>
                <c:pt idx="1501">
                  <c:v>0.44144144144144143</c:v>
                </c:pt>
                <c:pt idx="1502">
                  <c:v>0.65714285714285714</c:v>
                </c:pt>
                <c:pt idx="1503">
                  <c:v>0.48998060762766643</c:v>
                </c:pt>
                <c:pt idx="1504">
                  <c:v>0.63908246225319398</c:v>
                </c:pt>
                <c:pt idx="1505">
                  <c:v>0.46760070052539404</c:v>
                </c:pt>
                <c:pt idx="1506">
                  <c:v>0.38698431144683326</c:v>
                </c:pt>
                <c:pt idx="1507">
                  <c:v>0.33712280701754388</c:v>
                </c:pt>
                <c:pt idx="1508">
                  <c:v>0.65407815368476263</c:v>
                </c:pt>
                <c:pt idx="1509">
                  <c:v>0.47229465449804431</c:v>
                </c:pt>
                <c:pt idx="1510">
                  <c:v>0.44878048780487806</c:v>
                </c:pt>
                <c:pt idx="1511">
                  <c:v>0.40368243912096613</c:v>
                </c:pt>
                <c:pt idx="1512">
                  <c:v>0.38272583201267829</c:v>
                </c:pt>
                <c:pt idx="1513">
                  <c:v>0.5223342939481268</c:v>
                </c:pt>
                <c:pt idx="1514">
                  <c:v>0.46647230320699706</c:v>
                </c:pt>
                <c:pt idx="1515">
                  <c:v>0.74132492113564674</c:v>
                </c:pt>
                <c:pt idx="1516">
                  <c:v>0.62084309133489457</c:v>
                </c:pt>
                <c:pt idx="1517">
                  <c:v>0.48366013071895425</c:v>
                </c:pt>
                <c:pt idx="1518">
                  <c:v>0.63637482310957982</c:v>
                </c:pt>
                <c:pt idx="1519">
                  <c:v>0.60416184971098263</c:v>
                </c:pt>
                <c:pt idx="1520">
                  <c:v>0.39684174390662547</c:v>
                </c:pt>
                <c:pt idx="1521">
                  <c:v>0.33800096571704491</c:v>
                </c:pt>
                <c:pt idx="1522">
                  <c:v>0.57403082671648764</c:v>
                </c:pt>
                <c:pt idx="1523">
                  <c:v>0.50120060233608721</c:v>
                </c:pt>
                <c:pt idx="1524">
                  <c:v>0.33489949338127145</c:v>
                </c:pt>
                <c:pt idx="1525">
                  <c:v>0.57708628005657714</c:v>
                </c:pt>
                <c:pt idx="1526">
                  <c:v>0.52768575485092284</c:v>
                </c:pt>
                <c:pt idx="1527">
                  <c:v>0.52070802543392336</c:v>
                </c:pt>
                <c:pt idx="1528">
                  <c:v>0.48283831207737737</c:v>
                </c:pt>
                <c:pt idx="1529">
                  <c:v>0.59449354180829372</c:v>
                </c:pt>
                <c:pt idx="1530">
                  <c:v>0.54643823264201985</c:v>
                </c:pt>
                <c:pt idx="1531">
                  <c:v>0.49866666666666665</c:v>
                </c:pt>
                <c:pt idx="1532">
                  <c:v>0.47772377480761441</c:v>
                </c:pt>
                <c:pt idx="1533">
                  <c:v>0.40681487637648034</c:v>
                </c:pt>
                <c:pt idx="1534">
                  <c:v>0.37484445771738589</c:v>
                </c:pt>
                <c:pt idx="1535">
                  <c:v>0.68811248402215597</c:v>
                </c:pt>
                <c:pt idx="1536">
                  <c:v>0.52885443583117997</c:v>
                </c:pt>
                <c:pt idx="1537">
                  <c:v>0.59404761904761905</c:v>
                </c:pt>
                <c:pt idx="1538">
                  <c:v>0.33416572077185019</c:v>
                </c:pt>
                <c:pt idx="1539">
                  <c:v>0.31793354574419663</c:v>
                </c:pt>
                <c:pt idx="1540">
                  <c:v>0.55018726591760303</c:v>
                </c:pt>
                <c:pt idx="1541">
                  <c:v>0.51388888888888884</c:v>
                </c:pt>
                <c:pt idx="1542">
                  <c:v>0.55070270270270272</c:v>
                </c:pt>
                <c:pt idx="1543">
                  <c:v>0.40443092962641181</c:v>
                </c:pt>
                <c:pt idx="1544">
                  <c:v>0.6376953125</c:v>
                </c:pt>
                <c:pt idx="1545">
                  <c:v>0.65561224489795922</c:v>
                </c:pt>
                <c:pt idx="1546">
                  <c:v>0.58730158730158732</c:v>
                </c:pt>
                <c:pt idx="1547">
                  <c:v>0.5497470489038786</c:v>
                </c:pt>
                <c:pt idx="1548">
                  <c:v>0.35580204778156999</c:v>
                </c:pt>
                <c:pt idx="1549">
                  <c:v>0.50761828388131514</c:v>
                </c:pt>
                <c:pt idx="1550">
                  <c:v>0.54483282674772038</c:v>
                </c:pt>
                <c:pt idx="1551">
                  <c:v>0.40134907251264756</c:v>
                </c:pt>
                <c:pt idx="1552">
                  <c:v>0.49609882964889468</c:v>
                </c:pt>
                <c:pt idx="1553">
                  <c:v>0.54224652087475145</c:v>
                </c:pt>
                <c:pt idx="1554">
                  <c:v>0.59851116625310175</c:v>
                </c:pt>
                <c:pt idx="1555">
                  <c:v>0.78151260504201681</c:v>
                </c:pt>
                <c:pt idx="1556">
                  <c:v>0.39223300970873787</c:v>
                </c:pt>
                <c:pt idx="1557">
                  <c:v>0.32436708860759494</c:v>
                </c:pt>
                <c:pt idx="1558">
                  <c:v>0.46940194714881778</c:v>
                </c:pt>
                <c:pt idx="1559">
                  <c:v>0.44031141868512108</c:v>
                </c:pt>
                <c:pt idx="1560">
                  <c:v>0.4883936861652739</c:v>
                </c:pt>
                <c:pt idx="1561">
                  <c:v>0.40456238361266295</c:v>
                </c:pt>
                <c:pt idx="1562">
                  <c:v>0.52754820936639113</c:v>
                </c:pt>
                <c:pt idx="1563">
                  <c:v>0.62176165803108807</c:v>
                </c:pt>
                <c:pt idx="1564">
                  <c:v>0.39718804920913886</c:v>
                </c:pt>
                <c:pt idx="1565">
                  <c:v>0.63032554740079783</c:v>
                </c:pt>
                <c:pt idx="1566">
                  <c:v>0.45009934280910896</c:v>
                </c:pt>
                <c:pt idx="1567">
                  <c:v>0.53644360666038327</c:v>
                </c:pt>
                <c:pt idx="1568">
                  <c:v>0.73552024602767807</c:v>
                </c:pt>
                <c:pt idx="1569">
                  <c:v>0.6748109365910413</c:v>
                </c:pt>
                <c:pt idx="1570">
                  <c:v>0.97297297297297303</c:v>
                </c:pt>
                <c:pt idx="1571">
                  <c:v>0.4509715318572074</c:v>
                </c:pt>
                <c:pt idx="1572">
                  <c:v>0.42460496613995485</c:v>
                </c:pt>
                <c:pt idx="1573">
                  <c:v>0.66788856304985333</c:v>
                </c:pt>
                <c:pt idx="1574">
                  <c:v>0.50551876379690952</c:v>
                </c:pt>
                <c:pt idx="1575">
                  <c:v>0.39411764705882352</c:v>
                </c:pt>
                <c:pt idx="1576">
                  <c:v>0.38158995815899582</c:v>
                </c:pt>
                <c:pt idx="1577">
                  <c:v>0.330550918196995</c:v>
                </c:pt>
                <c:pt idx="1578">
                  <c:v>0.46696600384862091</c:v>
                </c:pt>
                <c:pt idx="1579">
                  <c:v>0.35714285714285715</c:v>
                </c:pt>
                <c:pt idx="1580">
                  <c:v>0.66030711959050725</c:v>
                </c:pt>
                <c:pt idx="1581">
                  <c:v>0.48003714020427113</c:v>
                </c:pt>
                <c:pt idx="1582">
                  <c:v>0.60845588235294112</c:v>
                </c:pt>
                <c:pt idx="1583">
                  <c:v>0.42301587301587301</c:v>
                </c:pt>
                <c:pt idx="1584">
                  <c:v>0.50333202665621324</c:v>
                </c:pt>
                <c:pt idx="1585">
                  <c:v>0.69086021505376349</c:v>
                </c:pt>
                <c:pt idx="1586">
                  <c:v>0.62826282628262831</c:v>
                </c:pt>
                <c:pt idx="1587">
                  <c:v>0.45070063694267515</c:v>
                </c:pt>
                <c:pt idx="1588">
                  <c:v>0.70571715145436309</c:v>
                </c:pt>
                <c:pt idx="1589">
                  <c:v>0.5392570281124498</c:v>
                </c:pt>
                <c:pt idx="1590">
                  <c:v>0.67657287385393616</c:v>
                </c:pt>
                <c:pt idx="1591">
                  <c:v>0.62204507971412859</c:v>
                </c:pt>
                <c:pt idx="1592">
                  <c:v>0.60152838427947597</c:v>
                </c:pt>
                <c:pt idx="1593">
                  <c:v>0.42046384720327423</c:v>
                </c:pt>
                <c:pt idx="1594">
                  <c:v>0.62338414045919355</c:v>
                </c:pt>
                <c:pt idx="1595">
                  <c:v>0.58363417569193743</c:v>
                </c:pt>
                <c:pt idx="1596">
                  <c:v>0.67840375586854462</c:v>
                </c:pt>
                <c:pt idx="1597">
                  <c:v>0.50742767787333853</c:v>
                </c:pt>
                <c:pt idx="1598">
                  <c:v>0.884020618556701</c:v>
                </c:pt>
                <c:pt idx="1599">
                  <c:v>0.45781943759250121</c:v>
                </c:pt>
                <c:pt idx="1600">
                  <c:v>0.68571428571428572</c:v>
                </c:pt>
                <c:pt idx="1601">
                  <c:v>0.69181034482758619</c:v>
                </c:pt>
                <c:pt idx="1602">
                  <c:v>0.56988472622478381</c:v>
                </c:pt>
                <c:pt idx="1603">
                  <c:v>0.76175548589341691</c:v>
                </c:pt>
                <c:pt idx="1604">
                  <c:v>0.81039485303393466</c:v>
                </c:pt>
                <c:pt idx="1605">
                  <c:v>0.64921855618953117</c:v>
                </c:pt>
                <c:pt idx="1606">
                  <c:v>0.47689170820117804</c:v>
                </c:pt>
                <c:pt idx="1607">
                  <c:v>0.45565217391304347</c:v>
                </c:pt>
                <c:pt idx="1608">
                  <c:v>0.72355430183356839</c:v>
                </c:pt>
                <c:pt idx="1609">
                  <c:v>0.78935939196525517</c:v>
                </c:pt>
                <c:pt idx="1610">
                  <c:v>0.52793296089385477</c:v>
                </c:pt>
                <c:pt idx="1611">
                  <c:v>0.32398316970546986</c:v>
                </c:pt>
                <c:pt idx="1612">
                  <c:v>0.33247863247863246</c:v>
                </c:pt>
                <c:pt idx="1613">
                  <c:v>0.78565737051792828</c:v>
                </c:pt>
                <c:pt idx="1614">
                  <c:v>0.75852272727272729</c:v>
                </c:pt>
                <c:pt idx="1615">
                  <c:v>0.74659863945578231</c:v>
                </c:pt>
                <c:pt idx="1616">
                  <c:v>0.62180579216354348</c:v>
                </c:pt>
                <c:pt idx="1617">
                  <c:v>0.6956151553852703</c:v>
                </c:pt>
                <c:pt idx="1618">
                  <c:v>0.47783461210571188</c:v>
                </c:pt>
                <c:pt idx="1619">
                  <c:v>0.76558603491271815</c:v>
                </c:pt>
                <c:pt idx="1620">
                  <c:v>0.51246105919003115</c:v>
                </c:pt>
                <c:pt idx="1621">
                  <c:v>0.63829787234042556</c:v>
                </c:pt>
                <c:pt idx="1622">
                  <c:v>0.74276527331189712</c:v>
                </c:pt>
                <c:pt idx="1623">
                  <c:v>0.67039106145251393</c:v>
                </c:pt>
                <c:pt idx="1624">
                  <c:v>0.39920556107249255</c:v>
                </c:pt>
                <c:pt idx="1625">
                  <c:v>0.52404643449419563</c:v>
                </c:pt>
                <c:pt idx="1626">
                  <c:v>0.62295081967213117</c:v>
                </c:pt>
                <c:pt idx="1627">
                  <c:v>0.79106628242074928</c:v>
                </c:pt>
                <c:pt idx="1628">
                  <c:v>0.65467625899280579</c:v>
                </c:pt>
                <c:pt idx="1629">
                  <c:v>0.60027919962773379</c:v>
                </c:pt>
                <c:pt idx="1630">
                  <c:v>0.60982142857142863</c:v>
                </c:pt>
                <c:pt idx="1631">
                  <c:v>0.74242424242424243</c:v>
                </c:pt>
                <c:pt idx="1632">
                  <c:v>0.45718774548311075</c:v>
                </c:pt>
                <c:pt idx="1633">
                  <c:v>0.74708818635607321</c:v>
                </c:pt>
                <c:pt idx="1634">
                  <c:v>0.54316546762589923</c:v>
                </c:pt>
                <c:pt idx="1635">
                  <c:v>0.39957939011566773</c:v>
                </c:pt>
                <c:pt idx="1636">
                  <c:v>0.59637561779242176</c:v>
                </c:pt>
                <c:pt idx="1637">
                  <c:v>0.65686653771760151</c:v>
                </c:pt>
                <c:pt idx="1638">
                  <c:v>0.68525896414342624</c:v>
                </c:pt>
                <c:pt idx="1639">
                  <c:v>0.96638655462184875</c:v>
                </c:pt>
                <c:pt idx="1640">
                  <c:v>0.60892620415377818</c:v>
                </c:pt>
                <c:pt idx="1641">
                  <c:v>0.64944812362030901</c:v>
                </c:pt>
                <c:pt idx="1642">
                  <c:v>0.56924643584521384</c:v>
                </c:pt>
                <c:pt idx="1643">
                  <c:v>0.67648474347867937</c:v>
                </c:pt>
                <c:pt idx="1644">
                  <c:v>0.73049346267397719</c:v>
                </c:pt>
                <c:pt idx="1645">
                  <c:v>0.54545454545454541</c:v>
                </c:pt>
                <c:pt idx="1646">
                  <c:v>0.59880136986301369</c:v>
                </c:pt>
                <c:pt idx="1647">
                  <c:v>0.78688524590163933</c:v>
                </c:pt>
                <c:pt idx="1648">
                  <c:v>0.79411764705882348</c:v>
                </c:pt>
                <c:pt idx="1649">
                  <c:v>0.64141414141414144</c:v>
                </c:pt>
                <c:pt idx="1650">
                  <c:v>0.71826625386996901</c:v>
                </c:pt>
                <c:pt idx="1651">
                  <c:v>0.72285251215559154</c:v>
                </c:pt>
                <c:pt idx="1652">
                  <c:v>0.69896193771626303</c:v>
                </c:pt>
                <c:pt idx="1653">
                  <c:v>0.57515878616796046</c:v>
                </c:pt>
                <c:pt idx="1654">
                  <c:v>1</c:v>
                </c:pt>
                <c:pt idx="1655">
                  <c:v>0.44101211498055343</c:v>
                </c:pt>
                <c:pt idx="1656">
                  <c:v>0.3733626413062982</c:v>
                </c:pt>
                <c:pt idx="1657">
                  <c:v>0.34061881633387298</c:v>
                </c:pt>
                <c:pt idx="1658">
                  <c:v>0.57824849826114444</c:v>
                </c:pt>
                <c:pt idx="1659">
                  <c:v>0.71346153846153848</c:v>
                </c:pt>
                <c:pt idx="1660">
                  <c:v>0.47058823529411764</c:v>
                </c:pt>
                <c:pt idx="1661">
                  <c:v>0.42421107087428866</c:v>
                </c:pt>
                <c:pt idx="1662">
                  <c:v>0.53517809832204888</c:v>
                </c:pt>
                <c:pt idx="1663">
                  <c:v>0.48969072164948452</c:v>
                </c:pt>
                <c:pt idx="1664">
                  <c:v>0.42229875161429187</c:v>
                </c:pt>
                <c:pt idx="1665">
                  <c:v>0.49929568446664108</c:v>
                </c:pt>
                <c:pt idx="1666">
                  <c:v>0.77676120768526991</c:v>
                </c:pt>
                <c:pt idx="1667">
                  <c:v>0.87356321839080464</c:v>
                </c:pt>
                <c:pt idx="1668">
                  <c:v>0.638676844783715</c:v>
                </c:pt>
                <c:pt idx="1669">
                  <c:v>0.61910828025477704</c:v>
                </c:pt>
                <c:pt idx="1670">
                  <c:v>0.61478831246273102</c:v>
                </c:pt>
                <c:pt idx="1671">
                  <c:v>0.62745839636913769</c:v>
                </c:pt>
                <c:pt idx="1672">
                  <c:v>0.47864135271432812</c:v>
                </c:pt>
                <c:pt idx="1673">
                  <c:v>0.47265077138849931</c:v>
                </c:pt>
                <c:pt idx="1674">
                  <c:v>0.80616740088105732</c:v>
                </c:pt>
                <c:pt idx="1675">
                  <c:v>0.62224264705882348</c:v>
                </c:pt>
                <c:pt idx="1676">
                  <c:v>0.75205104831358249</c:v>
                </c:pt>
                <c:pt idx="1677">
                  <c:v>0.47099598686610727</c:v>
                </c:pt>
                <c:pt idx="1678">
                  <c:v>0.53450471097529917</c:v>
                </c:pt>
                <c:pt idx="1679">
                  <c:v>0.47670405522001724</c:v>
                </c:pt>
                <c:pt idx="1680">
                  <c:v>0.43833838165296407</c:v>
                </c:pt>
                <c:pt idx="1681">
                  <c:v>0.67737556561085976</c:v>
                </c:pt>
                <c:pt idx="1682">
                  <c:v>0.55052935514918189</c:v>
                </c:pt>
                <c:pt idx="1683">
                  <c:v>0.64984227129337535</c:v>
                </c:pt>
                <c:pt idx="1684">
                  <c:v>0.5063424947145877</c:v>
                </c:pt>
                <c:pt idx="1685">
                  <c:v>0.74924471299093653</c:v>
                </c:pt>
                <c:pt idx="1686">
                  <c:v>0.72493786246893122</c:v>
                </c:pt>
                <c:pt idx="1687">
                  <c:v>0.71959459459459463</c:v>
                </c:pt>
                <c:pt idx="1688">
                  <c:v>0.31555555555555553</c:v>
                </c:pt>
                <c:pt idx="1689">
                  <c:v>0.59722222222222221</c:v>
                </c:pt>
                <c:pt idx="1690">
                  <c:v>0.63687943262411351</c:v>
                </c:pt>
                <c:pt idx="1691">
                  <c:v>0.63036876355748372</c:v>
                </c:pt>
                <c:pt idx="1692">
                  <c:v>0.54878048780487809</c:v>
                </c:pt>
                <c:pt idx="1693">
                  <c:v>0.85372714486638535</c:v>
                </c:pt>
                <c:pt idx="1694">
                  <c:v>0.52056962025316456</c:v>
                </c:pt>
                <c:pt idx="1695">
                  <c:v>0.57046979865771807</c:v>
                </c:pt>
                <c:pt idx="1696">
                  <c:v>0.37037037037037035</c:v>
                </c:pt>
                <c:pt idx="1697">
                  <c:v>0.62578222778473092</c:v>
                </c:pt>
                <c:pt idx="1698">
                  <c:v>0.67274472168905952</c:v>
                </c:pt>
                <c:pt idx="1699">
                  <c:v>0.36603910209992757</c:v>
                </c:pt>
                <c:pt idx="1700">
                  <c:v>0.32992073976221931</c:v>
                </c:pt>
                <c:pt idx="1701">
                  <c:v>0.32596502804354999</c:v>
                </c:pt>
                <c:pt idx="1702">
                  <c:v>0.7595628415300546</c:v>
                </c:pt>
                <c:pt idx="1703">
                  <c:v>0.90909090909090906</c:v>
                </c:pt>
                <c:pt idx="1704">
                  <c:v>0.69243156199677935</c:v>
                </c:pt>
                <c:pt idx="1705">
                  <c:v>0.55433589462129529</c:v>
                </c:pt>
                <c:pt idx="1706">
                  <c:v>0.8308457711442786</c:v>
                </c:pt>
                <c:pt idx="1707">
                  <c:v>0.44290657439446368</c:v>
                </c:pt>
                <c:pt idx="1708">
                  <c:v>0.64088888888888884</c:v>
                </c:pt>
                <c:pt idx="1709">
                  <c:v>0.88708671241422332</c:v>
                </c:pt>
                <c:pt idx="1710">
                  <c:v>0.74890693316677082</c:v>
                </c:pt>
                <c:pt idx="1711">
                  <c:v>0.8204419889502762</c:v>
                </c:pt>
                <c:pt idx="1712">
                  <c:v>0.56496906235126132</c:v>
                </c:pt>
                <c:pt idx="1713">
                  <c:v>0.54545454545454541</c:v>
                </c:pt>
                <c:pt idx="1714">
                  <c:v>0.66505818904342895</c:v>
                </c:pt>
                <c:pt idx="1715">
                  <c:v>0.54888375673595069</c:v>
                </c:pt>
                <c:pt idx="1716">
                  <c:v>0.4386097468832641</c:v>
                </c:pt>
                <c:pt idx="1717">
                  <c:v>0.56258803643534605</c:v>
                </c:pt>
                <c:pt idx="1718">
                  <c:v>0.5368521160247266</c:v>
                </c:pt>
                <c:pt idx="1719">
                  <c:v>0.61799217731421119</c:v>
                </c:pt>
                <c:pt idx="1720">
                  <c:v>0.59185700099304861</c:v>
                </c:pt>
                <c:pt idx="1721">
                  <c:v>0.44944944944944942</c:v>
                </c:pt>
                <c:pt idx="1722">
                  <c:v>0.5790464240903388</c:v>
                </c:pt>
                <c:pt idx="1723">
                  <c:v>0.43464467005076141</c:v>
                </c:pt>
                <c:pt idx="1724">
                  <c:v>0.60058259081562715</c:v>
                </c:pt>
                <c:pt idx="1725">
                  <c:v>0.56119664782693435</c:v>
                </c:pt>
                <c:pt idx="1726">
                  <c:v>0.49914327917282125</c:v>
                </c:pt>
                <c:pt idx="1727">
                  <c:v>0.74550207596493923</c:v>
                </c:pt>
                <c:pt idx="1728">
                  <c:v>0.63518518518518519</c:v>
                </c:pt>
                <c:pt idx="1729">
                  <c:v>0.34952978056426331</c:v>
                </c:pt>
                <c:pt idx="1730">
                  <c:v>0.51805054151624552</c:v>
                </c:pt>
                <c:pt idx="1731">
                  <c:v>0.46157894736842103</c:v>
                </c:pt>
                <c:pt idx="1732">
                  <c:v>0.55315928868709796</c:v>
                </c:pt>
                <c:pt idx="1733">
                  <c:v>0.52896341463414631</c:v>
                </c:pt>
                <c:pt idx="1734">
                  <c:v>0.69335239456754827</c:v>
                </c:pt>
                <c:pt idx="1735">
                  <c:v>0.43575757575757573</c:v>
                </c:pt>
                <c:pt idx="1736">
                  <c:v>0.61482395769047493</c:v>
                </c:pt>
                <c:pt idx="1737">
                  <c:v>0.67546174142480209</c:v>
                </c:pt>
                <c:pt idx="1738">
                  <c:v>0.49289936286174868</c:v>
                </c:pt>
                <c:pt idx="1739">
                  <c:v>0.40472501936483346</c:v>
                </c:pt>
                <c:pt idx="1740">
                  <c:v>0.63829787234042556</c:v>
                </c:pt>
                <c:pt idx="1741">
                  <c:v>0.47336322869955155</c:v>
                </c:pt>
                <c:pt idx="1742">
                  <c:v>0.3993161777937736</c:v>
                </c:pt>
                <c:pt idx="1743">
                  <c:v>0.57100982815104318</c:v>
                </c:pt>
                <c:pt idx="1744">
                  <c:v>0.40204463642908567</c:v>
                </c:pt>
                <c:pt idx="1745">
                  <c:v>0.60585305105853049</c:v>
                </c:pt>
                <c:pt idx="1746">
                  <c:v>0.58787182066388854</c:v>
                </c:pt>
                <c:pt idx="1747">
                  <c:v>0.8</c:v>
                </c:pt>
                <c:pt idx="1748">
                  <c:v>0.54866707997520148</c:v>
                </c:pt>
                <c:pt idx="1749">
                  <c:v>0.63913043478260867</c:v>
                </c:pt>
                <c:pt idx="1750">
                  <c:v>0.73846392071848865</c:v>
                </c:pt>
                <c:pt idx="1751">
                  <c:v>0.56326657351342957</c:v>
                </c:pt>
                <c:pt idx="1752">
                  <c:v>0.60886007563479205</c:v>
                </c:pt>
                <c:pt idx="1753">
                  <c:v>0.65157004830917875</c:v>
                </c:pt>
                <c:pt idx="1754">
                  <c:v>0.76318407960199008</c:v>
                </c:pt>
                <c:pt idx="1755">
                  <c:v>0.55383074611917882</c:v>
                </c:pt>
                <c:pt idx="1756">
                  <c:v>0.48961821835231079</c:v>
                </c:pt>
                <c:pt idx="1757">
                  <c:v>0.62729942804142835</c:v>
                </c:pt>
                <c:pt idx="1758">
                  <c:v>0.46600376242945446</c:v>
                </c:pt>
                <c:pt idx="1759">
                  <c:v>0.44030563514804205</c:v>
                </c:pt>
                <c:pt idx="1760">
                  <c:v>0.58300970873786406</c:v>
                </c:pt>
                <c:pt idx="1761">
                  <c:v>0.87130801687763715</c:v>
                </c:pt>
                <c:pt idx="1762">
                  <c:v>0.84950495049504948</c:v>
                </c:pt>
                <c:pt idx="1763">
                  <c:v>0.71825396825396826</c:v>
                </c:pt>
                <c:pt idx="1764">
                  <c:v>0.80109846998823064</c:v>
                </c:pt>
                <c:pt idx="1765">
                  <c:v>0.68371607515657618</c:v>
                </c:pt>
                <c:pt idx="1766">
                  <c:v>0.68128894719580191</c:v>
                </c:pt>
                <c:pt idx="1767">
                  <c:v>0.6661824656763975</c:v>
                </c:pt>
                <c:pt idx="1768">
                  <c:v>0.57588403250603992</c:v>
                </c:pt>
                <c:pt idx="1769">
                  <c:v>0.82841823056300268</c:v>
                </c:pt>
                <c:pt idx="1770">
                  <c:v>0.59486537257357541</c:v>
                </c:pt>
                <c:pt idx="1771">
                  <c:v>0.44125127161749744</c:v>
                </c:pt>
                <c:pt idx="1772">
                  <c:v>0.54507628294036059</c:v>
                </c:pt>
                <c:pt idx="1773">
                  <c:v>0.63289212442091325</c:v>
                </c:pt>
                <c:pt idx="1774">
                  <c:v>0.75415738042173841</c:v>
                </c:pt>
                <c:pt idx="1775">
                  <c:v>0.82319391634980987</c:v>
                </c:pt>
                <c:pt idx="1776">
                  <c:v>0.55053763440860215</c:v>
                </c:pt>
                <c:pt idx="1777">
                  <c:v>0.49333333333333335</c:v>
                </c:pt>
                <c:pt idx="1778">
                  <c:v>0.85149863760217981</c:v>
                </c:pt>
                <c:pt idx="1779">
                  <c:v>0.78779599271402545</c:v>
                </c:pt>
                <c:pt idx="1780">
                  <c:v>0.64263322884012541</c:v>
                </c:pt>
                <c:pt idx="1781">
                  <c:v>0.20828182941903584</c:v>
                </c:pt>
                <c:pt idx="1782">
                  <c:v>0.37612612612612611</c:v>
                </c:pt>
                <c:pt idx="1783">
                  <c:v>0.80221683408382405</c:v>
                </c:pt>
                <c:pt idx="1784">
                  <c:v>0.64694656488549618</c:v>
                </c:pt>
                <c:pt idx="1785">
                  <c:v>0.77256317689530685</c:v>
                </c:pt>
                <c:pt idx="1786">
                  <c:v>0.35438854204921044</c:v>
                </c:pt>
                <c:pt idx="1787">
                  <c:v>0.82758620689655171</c:v>
                </c:pt>
                <c:pt idx="1788">
                  <c:v>0.65853658536585369</c:v>
                </c:pt>
                <c:pt idx="1789">
                  <c:v>0.7078651685393258</c:v>
                </c:pt>
                <c:pt idx="1790">
                  <c:v>0.67826517150395782</c:v>
                </c:pt>
                <c:pt idx="1791">
                  <c:v>0.81401617250673852</c:v>
                </c:pt>
                <c:pt idx="1792">
                  <c:v>0.52074418604651163</c:v>
                </c:pt>
                <c:pt idx="1793">
                  <c:v>0.64401772525849332</c:v>
                </c:pt>
                <c:pt idx="1794">
                  <c:v>0.77094178892569809</c:v>
                </c:pt>
                <c:pt idx="1795">
                  <c:v>0.65668548930218096</c:v>
                </c:pt>
                <c:pt idx="1796">
                  <c:v>0.50873816706543218</c:v>
                </c:pt>
                <c:pt idx="1797">
                  <c:v>0.58369346009795453</c:v>
                </c:pt>
                <c:pt idx="1798">
                  <c:v>0.55669224211423696</c:v>
                </c:pt>
                <c:pt idx="1799">
                  <c:v>0.44231224828239751</c:v>
                </c:pt>
                <c:pt idx="1800">
                  <c:v>0.65349364344141125</c:v>
                </c:pt>
                <c:pt idx="1801">
                  <c:v>0.53950227138060436</c:v>
                </c:pt>
                <c:pt idx="1802">
                  <c:v>0.63288413448180048</c:v>
                </c:pt>
                <c:pt idx="1803">
                  <c:v>0.68306010928961747</c:v>
                </c:pt>
                <c:pt idx="1804">
                  <c:v>0.6071428571428571</c:v>
                </c:pt>
                <c:pt idx="1805">
                  <c:v>0.58062015503875974</c:v>
                </c:pt>
                <c:pt idx="1806">
                  <c:v>0.73561301084236863</c:v>
                </c:pt>
                <c:pt idx="1807">
                  <c:v>0.82035928143712578</c:v>
                </c:pt>
                <c:pt idx="1808">
                  <c:v>0.51184379001280411</c:v>
                </c:pt>
                <c:pt idx="1809">
                  <c:v>0.72685185185185186</c:v>
                </c:pt>
                <c:pt idx="1810">
                  <c:v>0.63174114021571648</c:v>
                </c:pt>
                <c:pt idx="1811">
                  <c:v>0.69096671949286848</c:v>
                </c:pt>
                <c:pt idx="1812">
                  <c:v>0.61992031872509956</c:v>
                </c:pt>
                <c:pt idx="1813">
                  <c:v>0.75536992840095463</c:v>
                </c:pt>
                <c:pt idx="1814">
                  <c:v>0.49554013875123887</c:v>
                </c:pt>
                <c:pt idx="1815">
                  <c:v>0.58266129032258063</c:v>
                </c:pt>
                <c:pt idx="1816">
                  <c:v>0.67190446260213699</c:v>
                </c:pt>
                <c:pt idx="1817">
                  <c:v>0.80268456375838926</c:v>
                </c:pt>
                <c:pt idx="1818">
                  <c:v>0.9</c:v>
                </c:pt>
                <c:pt idx="1819">
                  <c:v>0.8188405797101449</c:v>
                </c:pt>
                <c:pt idx="1820">
                  <c:v>0.64819182389937102</c:v>
                </c:pt>
                <c:pt idx="1821">
                  <c:v>0.71159337521416333</c:v>
                </c:pt>
                <c:pt idx="1822">
                  <c:v>0.82427843803056022</c:v>
                </c:pt>
                <c:pt idx="1823">
                  <c:v>0.71884112501175812</c:v>
                </c:pt>
                <c:pt idx="1824">
                  <c:v>0.71845794392523366</c:v>
                </c:pt>
                <c:pt idx="1825">
                  <c:v>0.7844036697247706</c:v>
                </c:pt>
                <c:pt idx="1826">
                  <c:v>0.75909090909090904</c:v>
                </c:pt>
                <c:pt idx="1827">
                  <c:v>0.84100418410041844</c:v>
                </c:pt>
                <c:pt idx="1828">
                  <c:v>0.78422273781902552</c:v>
                </c:pt>
                <c:pt idx="1829">
                  <c:v>0.4117946110828673</c:v>
                </c:pt>
                <c:pt idx="1830">
                  <c:v>0.47858122001370801</c:v>
                </c:pt>
                <c:pt idx="1831">
                  <c:v>0.58859612435522102</c:v>
                </c:pt>
                <c:pt idx="1832">
                  <c:v>0.50684320142814643</c:v>
                </c:pt>
                <c:pt idx="1833">
                  <c:v>0.63604488078541377</c:v>
                </c:pt>
                <c:pt idx="1834">
                  <c:v>0.66347469220246236</c:v>
                </c:pt>
                <c:pt idx="1835">
                  <c:v>0.77262180974477956</c:v>
                </c:pt>
                <c:pt idx="1836">
                  <c:v>0.63544138100302705</c:v>
                </c:pt>
                <c:pt idx="1837">
                  <c:v>0.55703982953614162</c:v>
                </c:pt>
                <c:pt idx="1838">
                  <c:v>0.62662169174883242</c:v>
                </c:pt>
                <c:pt idx="1839">
                  <c:v>0.69171935831239473</c:v>
                </c:pt>
                <c:pt idx="1840">
                  <c:v>0.5632844075728568</c:v>
                </c:pt>
                <c:pt idx="1841">
                  <c:v>0.70394736842105265</c:v>
                </c:pt>
                <c:pt idx="1842">
                  <c:v>0.66408268733850129</c:v>
                </c:pt>
                <c:pt idx="1843">
                  <c:v>0.35135135135135137</c:v>
                </c:pt>
                <c:pt idx="1844">
                  <c:v>0.68975468975468979</c:v>
                </c:pt>
                <c:pt idx="1845">
                  <c:v>0.49777282850779508</c:v>
                </c:pt>
                <c:pt idx="1846">
                  <c:v>0.47612551159618011</c:v>
                </c:pt>
                <c:pt idx="1847">
                  <c:v>0.36458333333333331</c:v>
                </c:pt>
                <c:pt idx="1848">
                  <c:v>0.59628420788350489</c:v>
                </c:pt>
                <c:pt idx="1849">
                  <c:v>0.46068989669059707</c:v>
                </c:pt>
                <c:pt idx="1850">
                  <c:v>0.4525909592061742</c:v>
                </c:pt>
                <c:pt idx="1851">
                  <c:v>0.58447113012008556</c:v>
                </c:pt>
                <c:pt idx="1852">
                  <c:v>0.64031437817845582</c:v>
                </c:pt>
                <c:pt idx="1853">
                  <c:v>0.63063063063063063</c:v>
                </c:pt>
                <c:pt idx="1854">
                  <c:v>0.48297389330306467</c:v>
                </c:pt>
                <c:pt idx="1855">
                  <c:v>0.52001107879795039</c:v>
                </c:pt>
                <c:pt idx="1856">
                  <c:v>0.69005010737294203</c:v>
                </c:pt>
                <c:pt idx="1857">
                  <c:v>0.61535144458818458</c:v>
                </c:pt>
                <c:pt idx="1858">
                  <c:v>0.56151645207439194</c:v>
                </c:pt>
                <c:pt idx="1859">
                  <c:v>0.54162042175360714</c:v>
                </c:pt>
                <c:pt idx="1860">
                  <c:v>0.5717255717255717</c:v>
                </c:pt>
                <c:pt idx="1861">
                  <c:v>0.41194141945174617</c:v>
                </c:pt>
                <c:pt idx="1862">
                  <c:v>0.55036496350364961</c:v>
                </c:pt>
                <c:pt idx="1863">
                  <c:v>0.6004273504273504</c:v>
                </c:pt>
                <c:pt idx="1864">
                  <c:v>0.51879388682362659</c:v>
                </c:pt>
                <c:pt idx="1865">
                  <c:v>0.56053215077605323</c:v>
                </c:pt>
                <c:pt idx="1866">
                  <c:v>0.74375000000000002</c:v>
                </c:pt>
                <c:pt idx="1867">
                  <c:v>0.3091983745844108</c:v>
                </c:pt>
                <c:pt idx="1868">
                  <c:v>0.67088122605363987</c:v>
                </c:pt>
                <c:pt idx="1869">
                  <c:v>0.73019057171514545</c:v>
                </c:pt>
                <c:pt idx="1870">
                  <c:v>0.78770131771595897</c:v>
                </c:pt>
                <c:pt idx="1871">
                  <c:v>0.42214532871972316</c:v>
                </c:pt>
                <c:pt idx="1872">
                  <c:v>0.60529027825489523</c:v>
                </c:pt>
                <c:pt idx="1873">
                  <c:v>0.41554636332299205</c:v>
                </c:pt>
                <c:pt idx="1874">
                  <c:v>0.78106889890534448</c:v>
                </c:pt>
                <c:pt idx="1875">
                  <c:v>0.92893401015228427</c:v>
                </c:pt>
                <c:pt idx="1876">
                  <c:v>0.69493405645260697</c:v>
                </c:pt>
                <c:pt idx="1877">
                  <c:v>0.47682423129876089</c:v>
                </c:pt>
                <c:pt idx="1878">
                  <c:v>0.83932853717026379</c:v>
                </c:pt>
                <c:pt idx="1879">
                  <c:v>0.56788321167883216</c:v>
                </c:pt>
                <c:pt idx="1880">
                  <c:v>0.58571929414514434</c:v>
                </c:pt>
                <c:pt idx="1881">
                  <c:v>0.56705539358600587</c:v>
                </c:pt>
                <c:pt idx="1882">
                  <c:v>0.53274814314652263</c:v>
                </c:pt>
                <c:pt idx="1883">
                  <c:v>0.65128900949796475</c:v>
                </c:pt>
                <c:pt idx="1884">
                  <c:v>0.71581359816653933</c:v>
                </c:pt>
                <c:pt idx="1885">
                  <c:v>0.71581359816653933</c:v>
                </c:pt>
                <c:pt idx="1886">
                  <c:v>0.84298552171742391</c:v>
                </c:pt>
                <c:pt idx="1887">
                  <c:v>0.63157894736842102</c:v>
                </c:pt>
                <c:pt idx="1888">
                  <c:v>0.58346839546191243</c:v>
                </c:pt>
                <c:pt idx="1889">
                  <c:v>0.83870967741935487</c:v>
                </c:pt>
                <c:pt idx="1890">
                  <c:v>0.69911504424778759</c:v>
                </c:pt>
                <c:pt idx="1891">
                  <c:v>0.58333333333333337</c:v>
                </c:pt>
                <c:pt idx="1892">
                  <c:v>0.69613259668508287</c:v>
                </c:pt>
                <c:pt idx="1893">
                  <c:v>0.73567467652495377</c:v>
                </c:pt>
                <c:pt idx="1894">
                  <c:v>0.82513661202185795</c:v>
                </c:pt>
                <c:pt idx="1895">
                  <c:v>0.79605263157894735</c:v>
                </c:pt>
                <c:pt idx="1896">
                  <c:v>0.8896551724137931</c:v>
                </c:pt>
                <c:pt idx="1897">
                  <c:v>0.69539666993143978</c:v>
                </c:pt>
                <c:pt idx="1898">
                  <c:v>0.55307262569832405</c:v>
                </c:pt>
                <c:pt idx="1899">
                  <c:v>0.50606432604959495</c:v>
                </c:pt>
                <c:pt idx="1900">
                  <c:v>0.40743816906607605</c:v>
                </c:pt>
                <c:pt idx="1901">
                  <c:v>0.56993736951983298</c:v>
                </c:pt>
                <c:pt idx="1902">
                  <c:v>0.82352941176470584</c:v>
                </c:pt>
                <c:pt idx="1903">
                  <c:v>0.85654596100278546</c:v>
                </c:pt>
                <c:pt idx="1904">
                  <c:v>0.70251396648044695</c:v>
                </c:pt>
                <c:pt idx="1905">
                  <c:v>0.62052877138413687</c:v>
                </c:pt>
                <c:pt idx="1906">
                  <c:v>0.56045666839647124</c:v>
                </c:pt>
                <c:pt idx="1907">
                  <c:v>0.70617378048780488</c:v>
                </c:pt>
                <c:pt idx="1908">
                  <c:v>0.54285714285714282</c:v>
                </c:pt>
                <c:pt idx="1909">
                  <c:v>0.55882352941176472</c:v>
                </c:pt>
                <c:pt idx="1910">
                  <c:v>0.56234468644934954</c:v>
                </c:pt>
                <c:pt idx="1911">
                  <c:v>0.86288848263254114</c:v>
                </c:pt>
                <c:pt idx="1912">
                  <c:v>0.82352941176470584</c:v>
                </c:pt>
                <c:pt idx="1913">
                  <c:v>0.6914983164983165</c:v>
                </c:pt>
                <c:pt idx="1914">
                  <c:v>0.38244514106583072</c:v>
                </c:pt>
                <c:pt idx="1915">
                  <c:v>0.68921689216892168</c:v>
                </c:pt>
                <c:pt idx="1916">
                  <c:v>0.53620955315870567</c:v>
                </c:pt>
                <c:pt idx="1917">
                  <c:v>0.49096385542168675</c:v>
                </c:pt>
                <c:pt idx="1918">
                  <c:v>0.73973556019485043</c:v>
                </c:pt>
                <c:pt idx="1919">
                  <c:v>0.53556485355648531</c:v>
                </c:pt>
                <c:pt idx="1920">
                  <c:v>0.84263959390862941</c:v>
                </c:pt>
                <c:pt idx="1921">
                  <c:v>0.64937027707808559</c:v>
                </c:pt>
                <c:pt idx="1922">
                  <c:v>0.55160142348754448</c:v>
                </c:pt>
                <c:pt idx="1923">
                  <c:v>0.80585106382978722</c:v>
                </c:pt>
                <c:pt idx="1924">
                  <c:v>0.63859649122807016</c:v>
                </c:pt>
                <c:pt idx="1925">
                  <c:v>0.76132930513595165</c:v>
                </c:pt>
                <c:pt idx="1926">
                  <c:v>0.72891566265060237</c:v>
                </c:pt>
                <c:pt idx="1927">
                  <c:v>0.52325581395348841</c:v>
                </c:pt>
                <c:pt idx="1928">
                  <c:v>0.47463961558996265</c:v>
                </c:pt>
                <c:pt idx="1929">
                  <c:v>0.51282051282051277</c:v>
                </c:pt>
                <c:pt idx="1930">
                  <c:v>0.58768656716417911</c:v>
                </c:pt>
                <c:pt idx="1931">
                  <c:v>0.90400000000000003</c:v>
                </c:pt>
                <c:pt idx="1932">
                  <c:v>0.49122807017543857</c:v>
                </c:pt>
                <c:pt idx="1933">
                  <c:v>0.93436293436293438</c:v>
                </c:pt>
                <c:pt idx="1934">
                  <c:v>0.80740740740740746</c:v>
                </c:pt>
                <c:pt idx="1935">
                  <c:v>0.83431559891380869</c:v>
                </c:pt>
                <c:pt idx="1936">
                  <c:v>0.63143631436314362</c:v>
                </c:pt>
                <c:pt idx="1937">
                  <c:v>0.42167454422687373</c:v>
                </c:pt>
                <c:pt idx="1938">
                  <c:v>0.64161396540009408</c:v>
                </c:pt>
                <c:pt idx="1939">
                  <c:v>0.58285885525921488</c:v>
                </c:pt>
                <c:pt idx="1940">
                  <c:v>0.6471290845490999</c:v>
                </c:pt>
                <c:pt idx="1941">
                  <c:v>0.59477124183006536</c:v>
                </c:pt>
                <c:pt idx="1942">
                  <c:v>0.54614985740212596</c:v>
                </c:pt>
                <c:pt idx="1943">
                  <c:v>0.46741234674123466</c:v>
                </c:pt>
                <c:pt idx="1944">
                  <c:v>0.64551422319474838</c:v>
                </c:pt>
                <c:pt idx="1945">
                  <c:v>0.65</c:v>
                </c:pt>
                <c:pt idx="1946">
                  <c:v>0.38664882047850091</c:v>
                </c:pt>
                <c:pt idx="1947">
                  <c:v>0.58704008786381112</c:v>
                </c:pt>
                <c:pt idx="1948">
                  <c:v>0.66472303206997085</c:v>
                </c:pt>
                <c:pt idx="1949">
                  <c:v>0.50176817288801567</c:v>
                </c:pt>
                <c:pt idx="1950">
                  <c:v>0.54499889437605953</c:v>
                </c:pt>
                <c:pt idx="1951">
                  <c:v>0.67118997912317324</c:v>
                </c:pt>
                <c:pt idx="1952">
                  <c:v>0</c:v>
                </c:pt>
                <c:pt idx="1953">
                  <c:v>0.65874363327674024</c:v>
                </c:pt>
                <c:pt idx="1954">
                  <c:v>0.67656437869203823</c:v>
                </c:pt>
                <c:pt idx="1955">
                  <c:v>0.45213923132704859</c:v>
                </c:pt>
                <c:pt idx="1956">
                  <c:v>0.40164899882214372</c:v>
                </c:pt>
                <c:pt idx="1957">
                  <c:v>0.35517774343122099</c:v>
                </c:pt>
                <c:pt idx="1958">
                  <c:v>0.37038391224862888</c:v>
                </c:pt>
                <c:pt idx="1959">
                  <c:v>0.55065738592420732</c:v>
                </c:pt>
                <c:pt idx="1960">
                  <c:v>0.33356449375866853</c:v>
                </c:pt>
                <c:pt idx="1961">
                  <c:v>0.64706879024059638</c:v>
                </c:pt>
                <c:pt idx="1962">
                  <c:v>0.39953452288595809</c:v>
                </c:pt>
                <c:pt idx="1963">
                  <c:v>0.56458966565349544</c:v>
                </c:pt>
                <c:pt idx="1964">
                  <c:v>0.57376261412782315</c:v>
                </c:pt>
                <c:pt idx="1965">
                  <c:v>0.67684157416750756</c:v>
                </c:pt>
                <c:pt idx="1966">
                  <c:v>0.50755287009063443</c:v>
                </c:pt>
                <c:pt idx="1967">
                  <c:v>0.40963203463203463</c:v>
                </c:pt>
                <c:pt idx="1968">
                  <c:v>0.50705929810407424</c:v>
                </c:pt>
                <c:pt idx="1969">
                  <c:v>0.6623516720604099</c:v>
                </c:pt>
                <c:pt idx="1970">
                  <c:v>0.66018917956227485</c:v>
                </c:pt>
                <c:pt idx="1971">
                  <c:v>0.50253186659682203</c:v>
                </c:pt>
                <c:pt idx="1972">
                  <c:v>0.93548387096774188</c:v>
                </c:pt>
                <c:pt idx="1973">
                  <c:v>0.45269582909460832</c:v>
                </c:pt>
                <c:pt idx="1974">
                  <c:v>0.75129691791272502</c:v>
                </c:pt>
                <c:pt idx="1975">
                  <c:v>0.6340269277845777</c:v>
                </c:pt>
                <c:pt idx="1976">
                  <c:v>0.7467291229203683</c:v>
                </c:pt>
                <c:pt idx="1977">
                  <c:v>0.58601521357519015</c:v>
                </c:pt>
                <c:pt idx="1978">
                  <c:v>0.55403959336543607</c:v>
                </c:pt>
                <c:pt idx="1979">
                  <c:v>0.47300355641771741</c:v>
                </c:pt>
                <c:pt idx="1980">
                  <c:v>0.4184466019417476</c:v>
                </c:pt>
                <c:pt idx="1981">
                  <c:v>0.89130434782608692</c:v>
                </c:pt>
                <c:pt idx="1982">
                  <c:v>0.7714598141060689</c:v>
                </c:pt>
                <c:pt idx="1983">
                  <c:v>0.69324482054274872</c:v>
                </c:pt>
                <c:pt idx="1984">
                  <c:v>0.70508263728452103</c:v>
                </c:pt>
                <c:pt idx="1985">
                  <c:v>0.77343223196223876</c:v>
                </c:pt>
                <c:pt idx="1986">
                  <c:v>0.75029964043148223</c:v>
                </c:pt>
                <c:pt idx="1987">
                  <c:v>0.85003215434083601</c:v>
                </c:pt>
                <c:pt idx="1988">
                  <c:v>0.76889782037409182</c:v>
                </c:pt>
                <c:pt idx="1989">
                  <c:v>0.54580896686159841</c:v>
                </c:pt>
                <c:pt idx="1990">
                  <c:v>0.75438596491228072</c:v>
                </c:pt>
                <c:pt idx="1991">
                  <c:v>0.67785741229724628</c:v>
                </c:pt>
                <c:pt idx="1992">
                  <c:v>0.64500306560392395</c:v>
                </c:pt>
                <c:pt idx="1993">
                  <c:v>0.83229813664596275</c:v>
                </c:pt>
                <c:pt idx="1994">
                  <c:v>0.3639705882352941</c:v>
                </c:pt>
                <c:pt idx="1995">
                  <c:v>0.77391304347826084</c:v>
                </c:pt>
                <c:pt idx="1996">
                  <c:v>0.84051724137931039</c:v>
                </c:pt>
                <c:pt idx="1997">
                  <c:v>0.88372093023255816</c:v>
                </c:pt>
                <c:pt idx="1998">
                  <c:v>0.80017226528854435</c:v>
                </c:pt>
                <c:pt idx="1999">
                  <c:v>0.27062043795620438</c:v>
                </c:pt>
                <c:pt idx="2000">
                  <c:v>0.51604345629105608</c:v>
                </c:pt>
                <c:pt idx="2001">
                  <c:v>0.82352941176470584</c:v>
                </c:pt>
                <c:pt idx="2002">
                  <c:v>0.62421532375956656</c:v>
                </c:pt>
                <c:pt idx="2003">
                  <c:v>0.59060637924991233</c:v>
                </c:pt>
                <c:pt idx="2004">
                  <c:v>0.46933769419460342</c:v>
                </c:pt>
                <c:pt idx="2005">
                  <c:v>0.52100840336134457</c:v>
                </c:pt>
                <c:pt idx="2006">
                  <c:v>0.65609348914858101</c:v>
                </c:pt>
                <c:pt idx="2007">
                  <c:v>0.60869565217391308</c:v>
                </c:pt>
                <c:pt idx="2008">
                  <c:v>0.60804020100502509</c:v>
                </c:pt>
                <c:pt idx="2009">
                  <c:v>0.84646878198567044</c:v>
                </c:pt>
                <c:pt idx="2010">
                  <c:v>0.74545454545454548</c:v>
                </c:pt>
                <c:pt idx="2011">
                  <c:v>0.42525694515111429</c:v>
                </c:pt>
                <c:pt idx="2012">
                  <c:v>0.68078352431093214</c:v>
                </c:pt>
                <c:pt idx="2013">
                  <c:v>0.51960632362058279</c:v>
                </c:pt>
                <c:pt idx="2014">
                  <c:v>0.88888888888888884</c:v>
                </c:pt>
                <c:pt idx="2015">
                  <c:v>0.57110609480812646</c:v>
                </c:pt>
                <c:pt idx="2016">
                  <c:v>0.44059829059829059</c:v>
                </c:pt>
                <c:pt idx="2017">
                  <c:v>0.48715203426124198</c:v>
                </c:pt>
                <c:pt idx="2018">
                  <c:v>0.60895522388059697</c:v>
                </c:pt>
                <c:pt idx="2019">
                  <c:v>0.89875666074600358</c:v>
                </c:pt>
                <c:pt idx="2020">
                  <c:v>0.71843003412969286</c:v>
                </c:pt>
                <c:pt idx="2021">
                  <c:v>0.58020477815699656</c:v>
                </c:pt>
                <c:pt idx="2022">
                  <c:v>0.28585558852621168</c:v>
                </c:pt>
                <c:pt idx="2023">
                  <c:v>0.73230553608969862</c:v>
                </c:pt>
                <c:pt idx="2024">
                  <c:v>0.49964862965565704</c:v>
                </c:pt>
                <c:pt idx="2025">
                  <c:v>0.77839116719242907</c:v>
                </c:pt>
                <c:pt idx="2026">
                  <c:v>0.66772402854877078</c:v>
                </c:pt>
                <c:pt idx="2027">
                  <c:v>0.6886363636363636</c:v>
                </c:pt>
                <c:pt idx="2028">
                  <c:v>0.74313725490196081</c:v>
                </c:pt>
                <c:pt idx="2029">
                  <c:v>0.62155388471177941</c:v>
                </c:pt>
                <c:pt idx="2030">
                  <c:v>0.63749999999999996</c:v>
                </c:pt>
                <c:pt idx="2031">
                  <c:v>0.77781619492160281</c:v>
                </c:pt>
                <c:pt idx="2032">
                  <c:v>0.59467545948586431</c:v>
                </c:pt>
                <c:pt idx="2033">
                  <c:v>0.58275423314084374</c:v>
                </c:pt>
                <c:pt idx="2034">
                  <c:v>0.51868978805394994</c:v>
                </c:pt>
                <c:pt idx="2035">
                  <c:v>0.53880764904386946</c:v>
                </c:pt>
                <c:pt idx="2036">
                  <c:v>0.39831460674157304</c:v>
                </c:pt>
                <c:pt idx="2037">
                  <c:v>0.60337041524396962</c:v>
                </c:pt>
                <c:pt idx="2038">
                  <c:v>0.56554307116104874</c:v>
                </c:pt>
                <c:pt idx="2039">
                  <c:v>0.61521262234222074</c:v>
                </c:pt>
                <c:pt idx="2040">
                  <c:v>0.52024291497975705</c:v>
                </c:pt>
                <c:pt idx="2041">
                  <c:v>0.72259136212624586</c:v>
                </c:pt>
                <c:pt idx="2042">
                  <c:v>0.62365924092409242</c:v>
                </c:pt>
                <c:pt idx="2043">
                  <c:v>0.5287850850235607</c:v>
                </c:pt>
                <c:pt idx="2044">
                  <c:v>0.50108932461873634</c:v>
                </c:pt>
                <c:pt idx="2045">
                  <c:v>0.39697322467986029</c:v>
                </c:pt>
                <c:pt idx="2046">
                  <c:v>0.66530278232405893</c:v>
                </c:pt>
                <c:pt idx="2047">
                  <c:v>0.80914512922465209</c:v>
                </c:pt>
                <c:pt idx="2048">
                  <c:v>0.65524518290739642</c:v>
                </c:pt>
                <c:pt idx="2049">
                  <c:v>0.45533141210374639</c:v>
                </c:pt>
                <c:pt idx="2050">
                  <c:v>0.6004464285714286</c:v>
                </c:pt>
                <c:pt idx="2051">
                  <c:v>0.72366590368475381</c:v>
                </c:pt>
                <c:pt idx="2052">
                  <c:v>0.53917238567642867</c:v>
                </c:pt>
                <c:pt idx="2053">
                  <c:v>0.48648833083117238</c:v>
                </c:pt>
                <c:pt idx="2054">
                  <c:v>0.50387596899224807</c:v>
                </c:pt>
                <c:pt idx="2055">
                  <c:v>0.39612460142261469</c:v>
                </c:pt>
                <c:pt idx="2056">
                  <c:v>0.53325102179836514</c:v>
                </c:pt>
                <c:pt idx="2057">
                  <c:v>0.55101519601583449</c:v>
                </c:pt>
                <c:pt idx="2058">
                  <c:v>0.34589632083937322</c:v>
                </c:pt>
                <c:pt idx="2059">
                  <c:v>0.52209595959595956</c:v>
                </c:pt>
                <c:pt idx="2060">
                  <c:v>0.3863922721545569</c:v>
                </c:pt>
                <c:pt idx="2061">
                  <c:v>0.46024955436720144</c:v>
                </c:pt>
                <c:pt idx="2062">
                  <c:v>0.45526410348544738</c:v>
                </c:pt>
                <c:pt idx="2063">
                  <c:v>0.43261648745519715</c:v>
                </c:pt>
                <c:pt idx="2064">
                  <c:v>0.43202033036848791</c:v>
                </c:pt>
                <c:pt idx="2065">
                  <c:v>0.70499419279907083</c:v>
                </c:pt>
                <c:pt idx="2066">
                  <c:v>0.48230668414154654</c:v>
                </c:pt>
                <c:pt idx="2067">
                  <c:v>0.53426124197002145</c:v>
                </c:pt>
                <c:pt idx="2068">
                  <c:v>0.65225390984360621</c:v>
                </c:pt>
                <c:pt idx="2069">
                  <c:v>0.43452380952380953</c:v>
                </c:pt>
                <c:pt idx="2070">
                  <c:v>0.43138542350623771</c:v>
                </c:pt>
                <c:pt idx="2071">
                  <c:v>0.43770491803278688</c:v>
                </c:pt>
                <c:pt idx="2072">
                  <c:v>0.59767072525145581</c:v>
                </c:pt>
                <c:pt idx="2073">
                  <c:v>0.80840743734842357</c:v>
                </c:pt>
                <c:pt idx="2074">
                  <c:v>0.6502890173410405</c:v>
                </c:pt>
                <c:pt idx="2075">
                  <c:v>0.59202279202279207</c:v>
                </c:pt>
                <c:pt idx="2076">
                  <c:v>0.49134451520315725</c:v>
                </c:pt>
                <c:pt idx="2077">
                  <c:v>0.61300659754948161</c:v>
                </c:pt>
                <c:pt idx="2078">
                  <c:v>0.61141217723940067</c:v>
                </c:pt>
                <c:pt idx="2079">
                  <c:v>0.63766573544410443</c:v>
                </c:pt>
                <c:pt idx="2080">
                  <c:v>0.59627240143369176</c:v>
                </c:pt>
                <c:pt idx="2081">
                  <c:v>0.34252669039145905</c:v>
                </c:pt>
                <c:pt idx="2082">
                  <c:v>0.29422222222222222</c:v>
                </c:pt>
                <c:pt idx="2083">
                  <c:v>0.63157894736842102</c:v>
                </c:pt>
                <c:pt idx="2084">
                  <c:v>0.65243902439024393</c:v>
                </c:pt>
                <c:pt idx="2085">
                  <c:v>0.36303630363036304</c:v>
                </c:pt>
                <c:pt idx="2086">
                  <c:v>0.34105960264900664</c:v>
                </c:pt>
                <c:pt idx="2087">
                  <c:v>0.7051070840197694</c:v>
                </c:pt>
                <c:pt idx="2088">
                  <c:v>0.59136212624584716</c:v>
                </c:pt>
                <c:pt idx="2089">
                  <c:v>0.59803551190026449</c:v>
                </c:pt>
                <c:pt idx="2090">
                  <c:v>0.76363636363636367</c:v>
                </c:pt>
                <c:pt idx="2091">
                  <c:v>0.5696969696969697</c:v>
                </c:pt>
                <c:pt idx="2092">
                  <c:v>0.83720930232558144</c:v>
                </c:pt>
                <c:pt idx="2093">
                  <c:v>0.72251308900523559</c:v>
                </c:pt>
                <c:pt idx="2094">
                  <c:v>0.83397683397683398</c:v>
                </c:pt>
                <c:pt idx="2095">
                  <c:v>0.51911468812877259</c:v>
                </c:pt>
                <c:pt idx="2096">
                  <c:v>0.51920122887864828</c:v>
                </c:pt>
                <c:pt idx="2097">
                  <c:v>0.7640845070422535</c:v>
                </c:pt>
                <c:pt idx="2098">
                  <c:v>0.60812301751482556</c:v>
                </c:pt>
                <c:pt idx="2099">
                  <c:v>0.7754716981132076</c:v>
                </c:pt>
                <c:pt idx="2100">
                  <c:v>0.50973183391003463</c:v>
                </c:pt>
                <c:pt idx="2101">
                  <c:v>0.47306943543153795</c:v>
                </c:pt>
                <c:pt idx="2102">
                  <c:v>0.48911465892597966</c:v>
                </c:pt>
                <c:pt idx="2103">
                  <c:v>0.44544491525423729</c:v>
                </c:pt>
                <c:pt idx="2104">
                  <c:v>0.585439229843562</c:v>
                </c:pt>
                <c:pt idx="2105">
                  <c:v>0.56502585711549513</c:v>
                </c:pt>
                <c:pt idx="2106">
                  <c:v>0.58765778401122015</c:v>
                </c:pt>
                <c:pt idx="2107">
                  <c:v>0.57242156678564715</c:v>
                </c:pt>
                <c:pt idx="2108">
                  <c:v>0.85736314572089434</c:v>
                </c:pt>
                <c:pt idx="2109">
                  <c:v>0.53216374269005851</c:v>
                </c:pt>
                <c:pt idx="2110">
                  <c:v>0.64450354609929073</c:v>
                </c:pt>
                <c:pt idx="2111">
                  <c:v>0.59018759018759015</c:v>
                </c:pt>
                <c:pt idx="2112">
                  <c:v>0.64137931034482754</c:v>
                </c:pt>
                <c:pt idx="2113">
                  <c:v>0.90888888888888886</c:v>
                </c:pt>
                <c:pt idx="2114">
                  <c:v>0.42329227323628221</c:v>
                </c:pt>
                <c:pt idx="2115">
                  <c:v>0.38297872340425532</c:v>
                </c:pt>
                <c:pt idx="2116">
                  <c:v>0.75595238095238093</c:v>
                </c:pt>
                <c:pt idx="2117">
                  <c:v>0.75657894736842102</c:v>
                </c:pt>
                <c:pt idx="2118">
                  <c:v>0.71361502347417838</c:v>
                </c:pt>
                <c:pt idx="2119">
                  <c:v>0.5214545454545455</c:v>
                </c:pt>
                <c:pt idx="2120">
                  <c:v>0.38791423001949316</c:v>
                </c:pt>
                <c:pt idx="2121">
                  <c:v>0.603955104222341</c:v>
                </c:pt>
                <c:pt idx="2122">
                  <c:v>0.4881516587677725</c:v>
                </c:pt>
                <c:pt idx="2123">
                  <c:v>0.65038560411311053</c:v>
                </c:pt>
                <c:pt idx="2124">
                  <c:v>0.60465116279069764</c:v>
                </c:pt>
                <c:pt idx="2125">
                  <c:v>0.39026478322020425</c:v>
                </c:pt>
                <c:pt idx="2126">
                  <c:v>0.77030685920577613</c:v>
                </c:pt>
                <c:pt idx="2127">
                  <c:v>0.50353996224040276</c:v>
                </c:pt>
                <c:pt idx="2128">
                  <c:v>0.52353585112205803</c:v>
                </c:pt>
                <c:pt idx="2129">
                  <c:v>0.36493150684931508</c:v>
                </c:pt>
                <c:pt idx="2130">
                  <c:v>0.7448598130841122</c:v>
                </c:pt>
                <c:pt idx="2131">
                  <c:v>0.36642201834862387</c:v>
                </c:pt>
                <c:pt idx="2132">
                  <c:v>0.53324225865209474</c:v>
                </c:pt>
                <c:pt idx="2133">
                  <c:v>0.43304108647068934</c:v>
                </c:pt>
                <c:pt idx="2134">
                  <c:v>0.32035175879396988</c:v>
                </c:pt>
                <c:pt idx="2135">
                  <c:v>0.55005268703898846</c:v>
                </c:pt>
                <c:pt idx="2136">
                  <c:v>0.3175</c:v>
                </c:pt>
                <c:pt idx="2137">
                  <c:v>0.67028423772609824</c:v>
                </c:pt>
                <c:pt idx="2138">
                  <c:v>0.6015526268279473</c:v>
                </c:pt>
                <c:pt idx="2139">
                  <c:v>0.68286445012787722</c:v>
                </c:pt>
                <c:pt idx="2140">
                  <c:v>0.80255941499085925</c:v>
                </c:pt>
                <c:pt idx="2141">
                  <c:v>0.39036755386565275</c:v>
                </c:pt>
                <c:pt idx="2142">
                  <c:v>0.45908064584842156</c:v>
                </c:pt>
                <c:pt idx="2143">
                  <c:v>0.39035620643345909</c:v>
                </c:pt>
                <c:pt idx="2144">
                  <c:v>0.52349378386993939</c:v>
                </c:pt>
                <c:pt idx="2145">
                  <c:v>0.5</c:v>
                </c:pt>
                <c:pt idx="2146">
                  <c:v>0</c:v>
                </c:pt>
                <c:pt idx="2147">
                  <c:v>0.33099906629318393</c:v>
                </c:pt>
                <c:pt idx="2148">
                  <c:v>0.39084507042253519</c:v>
                </c:pt>
                <c:pt idx="2149">
                  <c:v>0.55776045357902193</c:v>
                </c:pt>
                <c:pt idx="2150">
                  <c:v>0.34895879486043418</c:v>
                </c:pt>
                <c:pt idx="2151">
                  <c:v>0.37666921583622565</c:v>
                </c:pt>
                <c:pt idx="2152">
                  <c:v>0.43733681462140994</c:v>
                </c:pt>
                <c:pt idx="2153">
                  <c:v>0.56657963446475201</c:v>
                </c:pt>
                <c:pt idx="2154">
                  <c:v>0.54174004931313846</c:v>
                </c:pt>
                <c:pt idx="2155">
                  <c:v>0.33889506859473489</c:v>
                </c:pt>
                <c:pt idx="2156">
                  <c:v>0.38058748403575987</c:v>
                </c:pt>
                <c:pt idx="2157">
                  <c:v>0.72867298578199047</c:v>
                </c:pt>
                <c:pt idx="2158">
                  <c:v>0.6271186440677966</c:v>
                </c:pt>
                <c:pt idx="2159">
                  <c:v>0.44329896907216493</c:v>
                </c:pt>
                <c:pt idx="2160">
                  <c:v>0.38363780778395551</c:v>
                </c:pt>
                <c:pt idx="2161">
                  <c:v>0.67081081081081084</c:v>
                </c:pt>
                <c:pt idx="2162">
                  <c:v>0.47604871447902569</c:v>
                </c:pt>
                <c:pt idx="2163">
                  <c:v>0.55214878110077914</c:v>
                </c:pt>
                <c:pt idx="2164">
                  <c:v>0.62252010723860585</c:v>
                </c:pt>
                <c:pt idx="2165">
                  <c:v>0.60761047463175122</c:v>
                </c:pt>
                <c:pt idx="2166">
                  <c:v>0.45469430283183865</c:v>
                </c:pt>
                <c:pt idx="2167">
                  <c:v>0.47792786519983288</c:v>
                </c:pt>
                <c:pt idx="2168">
                  <c:v>0.76043557168784026</c:v>
                </c:pt>
                <c:pt idx="2169">
                  <c:v>0.48146588037068239</c:v>
                </c:pt>
                <c:pt idx="2170">
                  <c:v>0.44953742640874683</c:v>
                </c:pt>
                <c:pt idx="2171">
                  <c:v>0.6904919662083816</c:v>
                </c:pt>
                <c:pt idx="2172">
                  <c:v>0.62368421052631584</c:v>
                </c:pt>
                <c:pt idx="2173">
                  <c:v>0.67747413926200406</c:v>
                </c:pt>
                <c:pt idx="2174">
                  <c:v>0.68760907504363</c:v>
                </c:pt>
                <c:pt idx="2175">
                  <c:v>0.73264401772525845</c:v>
                </c:pt>
                <c:pt idx="2176">
                  <c:v>0.65683060109289615</c:v>
                </c:pt>
                <c:pt idx="2177">
                  <c:v>0.98275862068965514</c:v>
                </c:pt>
                <c:pt idx="2178">
                  <c:v>0.69887640449438204</c:v>
                </c:pt>
                <c:pt idx="2179">
                  <c:v>0.5435640014342058</c:v>
                </c:pt>
                <c:pt idx="2180">
                  <c:v>0.41343390804597702</c:v>
                </c:pt>
                <c:pt idx="2181">
                  <c:v>0.71886792452830184</c:v>
                </c:pt>
                <c:pt idx="2182">
                  <c:v>0.37681159420289856</c:v>
                </c:pt>
                <c:pt idx="2183">
                  <c:v>0.81672025723472674</c:v>
                </c:pt>
                <c:pt idx="2184">
                  <c:v>0.58653846153846156</c:v>
                </c:pt>
                <c:pt idx="2185">
                  <c:v>0.82905982905982911</c:v>
                </c:pt>
                <c:pt idx="2186">
                  <c:v>0.63913043478260867</c:v>
                </c:pt>
                <c:pt idx="2187">
                  <c:v>0.63913043478260867</c:v>
                </c:pt>
                <c:pt idx="2188">
                  <c:v>0.56123163051084679</c:v>
                </c:pt>
                <c:pt idx="2189">
                  <c:v>0.27526273241713822</c:v>
                </c:pt>
                <c:pt idx="2190">
                  <c:v>0.27526273241713822</c:v>
                </c:pt>
                <c:pt idx="2191">
                  <c:v>0.76</c:v>
                </c:pt>
                <c:pt idx="2192">
                  <c:v>0.58551053893727123</c:v>
                </c:pt>
                <c:pt idx="2193">
                  <c:v>0.78775720164609053</c:v>
                </c:pt>
                <c:pt idx="2194">
                  <c:v>0.66477741137675184</c:v>
                </c:pt>
                <c:pt idx="2195">
                  <c:v>0.80769230769230771</c:v>
                </c:pt>
                <c:pt idx="2196">
                  <c:v>0.69498069498069504</c:v>
                </c:pt>
                <c:pt idx="2197">
                  <c:v>0.33249370277078083</c:v>
                </c:pt>
                <c:pt idx="2198">
                  <c:v>0.71393643031784837</c:v>
                </c:pt>
                <c:pt idx="2199">
                  <c:v>0.66351953842119071</c:v>
                </c:pt>
                <c:pt idx="2200">
                  <c:v>0.62733245729303544</c:v>
                </c:pt>
                <c:pt idx="2201">
                  <c:v>0.46054888507718694</c:v>
                </c:pt>
                <c:pt idx="2202">
                  <c:v>0.60554371002132201</c:v>
                </c:pt>
                <c:pt idx="2203">
                  <c:v>0.60554371002132201</c:v>
                </c:pt>
                <c:pt idx="2204">
                  <c:v>0.52646011738670262</c:v>
                </c:pt>
                <c:pt idx="2205">
                  <c:v>0.564474216088237</c:v>
                </c:pt>
                <c:pt idx="2206">
                  <c:v>0.4336283185840708</c:v>
                </c:pt>
                <c:pt idx="2207">
                  <c:v>0.59818731117824775</c:v>
                </c:pt>
                <c:pt idx="2208">
                  <c:v>0.59818731117824775</c:v>
                </c:pt>
                <c:pt idx="2209">
                  <c:v>0.36275493146104981</c:v>
                </c:pt>
                <c:pt idx="2210">
                  <c:v>0.36438923395445133</c:v>
                </c:pt>
                <c:pt idx="2211">
                  <c:v>0.33863165169315823</c:v>
                </c:pt>
                <c:pt idx="2212">
                  <c:v>0.4228008679686196</c:v>
                </c:pt>
                <c:pt idx="2213">
                  <c:v>0.62988705473501305</c:v>
                </c:pt>
                <c:pt idx="2214">
                  <c:v>0.62064459930313587</c:v>
                </c:pt>
                <c:pt idx="2215">
                  <c:v>0.41852487135506006</c:v>
                </c:pt>
                <c:pt idx="2216">
                  <c:v>0.64443005181347146</c:v>
                </c:pt>
                <c:pt idx="2217">
                  <c:v>0.73035439137134051</c:v>
                </c:pt>
                <c:pt idx="2218">
                  <c:v>0.69485011529592622</c:v>
                </c:pt>
                <c:pt idx="2219">
                  <c:v>0.52761904761904765</c:v>
                </c:pt>
                <c:pt idx="2220">
                  <c:v>0.75789473684210529</c:v>
                </c:pt>
                <c:pt idx="2221">
                  <c:v>0.45581395348837211</c:v>
                </c:pt>
                <c:pt idx="2222">
                  <c:v>0.78866587957497047</c:v>
                </c:pt>
                <c:pt idx="2223">
                  <c:v>0.69298245614035092</c:v>
                </c:pt>
                <c:pt idx="2224">
                  <c:v>0.50165103685114254</c:v>
                </c:pt>
                <c:pt idx="2225">
                  <c:v>0.51326223680612526</c:v>
                </c:pt>
                <c:pt idx="2226">
                  <c:v>0.59630828239242484</c:v>
                </c:pt>
                <c:pt idx="2227">
                  <c:v>0.73051146384479715</c:v>
                </c:pt>
                <c:pt idx="2228">
                  <c:v>0.64005602240896353</c:v>
                </c:pt>
                <c:pt idx="2229">
                  <c:v>0.48226950354609927</c:v>
                </c:pt>
                <c:pt idx="2230">
                  <c:v>0.5619947626095867</c:v>
                </c:pt>
                <c:pt idx="2231">
                  <c:v>0.63295305778941457</c:v>
                </c:pt>
                <c:pt idx="2232">
                  <c:v>0.54423445631333878</c:v>
                </c:pt>
                <c:pt idx="2233">
                  <c:v>0.50509554140127388</c:v>
                </c:pt>
                <c:pt idx="2234">
                  <c:v>0.69825436408977559</c:v>
                </c:pt>
                <c:pt idx="2235">
                  <c:v>0.58823529411764708</c:v>
                </c:pt>
                <c:pt idx="2236">
                  <c:v>0.43772527032438929</c:v>
                </c:pt>
                <c:pt idx="2237">
                  <c:v>0.54634206623825998</c:v>
                </c:pt>
                <c:pt idx="2238">
                  <c:v>0.41189960504522871</c:v>
                </c:pt>
                <c:pt idx="2239">
                  <c:v>0.40245700245700244</c:v>
                </c:pt>
                <c:pt idx="2240">
                  <c:v>0.54081265731751171</c:v>
                </c:pt>
                <c:pt idx="2241">
                  <c:v>0.77391304347826084</c:v>
                </c:pt>
                <c:pt idx="2242">
                  <c:v>0.63835616438356169</c:v>
                </c:pt>
                <c:pt idx="2243">
                  <c:v>0.71607142857142858</c:v>
                </c:pt>
                <c:pt idx="2244">
                  <c:v>0.49007220216606501</c:v>
                </c:pt>
                <c:pt idx="2245">
                  <c:v>0.53596220593906674</c:v>
                </c:pt>
                <c:pt idx="2246">
                  <c:v>0.39710703953712634</c:v>
                </c:pt>
                <c:pt idx="2247">
                  <c:v>0.51468654099079347</c:v>
                </c:pt>
                <c:pt idx="2248">
                  <c:v>0.70381882770870341</c:v>
                </c:pt>
                <c:pt idx="2249">
                  <c:v>0.39649196512971324</c:v>
                </c:pt>
                <c:pt idx="2250">
                  <c:v>0.50996155190492831</c:v>
                </c:pt>
                <c:pt idx="2251">
                  <c:v>0.41848208011243854</c:v>
                </c:pt>
                <c:pt idx="2252">
                  <c:v>0.720616570327553</c:v>
                </c:pt>
                <c:pt idx="2253">
                  <c:v>0.62093862815884482</c:v>
                </c:pt>
                <c:pt idx="2254">
                  <c:v>0.61686746987951813</c:v>
                </c:pt>
                <c:pt idx="2255">
                  <c:v>0.53896006028636023</c:v>
                </c:pt>
                <c:pt idx="2256">
                  <c:v>0.48076031525266572</c:v>
                </c:pt>
                <c:pt idx="2257">
                  <c:v>0.44691607684529827</c:v>
                </c:pt>
                <c:pt idx="2258">
                  <c:v>0.4358974358974359</c:v>
                </c:pt>
                <c:pt idx="2259">
                  <c:v>0.64078041315990819</c:v>
                </c:pt>
                <c:pt idx="2260">
                  <c:v>0.54125560538116591</c:v>
                </c:pt>
                <c:pt idx="2261">
                  <c:v>0.2920939147101102</c:v>
                </c:pt>
                <c:pt idx="2262">
                  <c:v>0.42773207990599293</c:v>
                </c:pt>
                <c:pt idx="2263">
                  <c:v>0.43512734262373859</c:v>
                </c:pt>
                <c:pt idx="2264">
                  <c:v>0.53538050734312415</c:v>
                </c:pt>
                <c:pt idx="2265">
                  <c:v>0.45624167036872504</c:v>
                </c:pt>
                <c:pt idx="2266">
                  <c:v>0.43489813994685561</c:v>
                </c:pt>
              </c:numCache>
            </c:numRef>
          </c:yVal>
          <c:smooth val="0"/>
          <c:extLst>
            <c:ext xmlns:c16="http://schemas.microsoft.com/office/drawing/2014/chart" uri="{C3380CC4-5D6E-409C-BE32-E72D297353CC}">
              <c16:uniqueId val="{00000002-4DB8-4DDC-B291-F39B4F6791FC}"/>
            </c:ext>
          </c:extLst>
        </c:ser>
        <c:ser>
          <c:idx val="1"/>
          <c:order val="1"/>
          <c:tx>
            <c:v>Selected District</c:v>
          </c:tx>
          <c:spPr>
            <a:ln w="25400" cap="rnd">
              <a:noFill/>
              <a:round/>
            </a:ln>
            <a:effectLst/>
          </c:spPr>
          <c:marker>
            <c:symbol val="x"/>
            <c:size val="10"/>
            <c:spPr>
              <a:solidFill>
                <a:srgbClr val="C00000"/>
              </a:solidFill>
              <a:ln w="6350">
                <a:solidFill>
                  <a:srgbClr val="C00000"/>
                </a:solidFill>
              </a:ln>
              <a:effectLst/>
            </c:spPr>
          </c:marker>
          <c:xVal>
            <c:numRef>
              <c:f>ReferendumData!$X$3:$X$2269</c:f>
              <c:numCache>
                <c:formatCode>_(* #,##0.00_);_(* \(#,##0.00\);_(* "-"??_);_(@_)</c:formatCode>
                <c:ptCount val="2267"/>
                <c:pt idx="0">
                  <c:v>2.9794496195690821</c:v>
                </c:pt>
                <c:pt idx="1">
                  <c:v>1.60731026701099</c:v>
                </c:pt>
                <c:pt idx="2">
                  <c:v>1.9500064888580029</c:v>
                </c:pt>
                <c:pt idx="3">
                  <c:v>1.7171717171717171</c:v>
                </c:pt>
                <c:pt idx="4">
                  <c:v>2.151627231426593</c:v>
                </c:pt>
                <c:pt idx="5">
                  <c:v>2.2392290249433109</c:v>
                </c:pt>
                <c:pt idx="6">
                  <c:v>1.8676840371108991</c:v>
                </c:pt>
                <c:pt idx="7">
                  <c:v>2.1883753501400562</c:v>
                </c:pt>
                <c:pt idx="8">
                  <c:v>1.6033755274261605</c:v>
                </c:pt>
                <c:pt idx="9">
                  <c:v>2.7619499841722064</c:v>
                </c:pt>
                <c:pt idx="10">
                  <c:v>2.551767786324219</c:v>
                </c:pt>
                <c:pt idx="11">
                  <c:v>2.7283320609153372</c:v>
                </c:pt>
                <c:pt idx="12">
                  <c:v>2.2636893555759143</c:v>
                </c:pt>
                <c:pt idx="13">
                  <c:v>1.2516999949629779</c:v>
                </c:pt>
                <c:pt idx="14">
                  <c:v>2.2438496891051636</c:v>
                </c:pt>
                <c:pt idx="15">
                  <c:v>1.7596183804806771</c:v>
                </c:pt>
                <c:pt idx="16">
                  <c:v>2.2555360666520499</c:v>
                </c:pt>
                <c:pt idx="17">
                  <c:v>2.0287515952255837</c:v>
                </c:pt>
                <c:pt idx="18">
                  <c:v>3.3138192169289438</c:v>
                </c:pt>
                <c:pt idx="19">
                  <c:v>2.5731326327747799</c:v>
                </c:pt>
                <c:pt idx="20">
                  <c:v>2.4658156887996667</c:v>
                </c:pt>
                <c:pt idx="21">
                  <c:v>1.5273920727089119</c:v>
                </c:pt>
                <c:pt idx="22">
                  <c:v>2.3339794482355751</c:v>
                </c:pt>
                <c:pt idx="23">
                  <c:v>2.6554565886955799</c:v>
                </c:pt>
                <c:pt idx="24">
                  <c:v>1.6529285582063873</c:v>
                </c:pt>
                <c:pt idx="25">
                  <c:v>1.6194431595626371</c:v>
                </c:pt>
                <c:pt idx="26">
                  <c:v>1.7141932297320299</c:v>
                </c:pt>
                <c:pt idx="27">
                  <c:v>2.6210915809594946</c:v>
                </c:pt>
                <c:pt idx="28">
                  <c:v>2.4487696811456603</c:v>
                </c:pt>
                <c:pt idx="29">
                  <c:v>1.4749455813513299</c:v>
                </c:pt>
                <c:pt idx="30">
                  <c:v>2.2706164149190986</c:v>
                </c:pt>
                <c:pt idx="31">
                  <c:v>1.5086487189491482</c:v>
                </c:pt>
                <c:pt idx="32">
                  <c:v>1.9548251048935847</c:v>
                </c:pt>
                <c:pt idx="33">
                  <c:v>1.2084876050143778</c:v>
                </c:pt>
                <c:pt idx="34">
                  <c:v>1.6926376721709693</c:v>
                </c:pt>
                <c:pt idx="35">
                  <c:v>2.1780499780344731</c:v>
                </c:pt>
                <c:pt idx="36">
                  <c:v>1.0806033703577238</c:v>
                </c:pt>
                <c:pt idx="37">
                  <c:v>2.1759117376647255</c:v>
                </c:pt>
                <c:pt idx="38">
                  <c:v>2.0764442715425018</c:v>
                </c:pt>
                <c:pt idx="39">
                  <c:v>1.7066042588792603</c:v>
                </c:pt>
                <c:pt idx="40">
                  <c:v>1.8790783310318686</c:v>
                </c:pt>
                <c:pt idx="41">
                  <c:v>1.9959426739087758</c:v>
                </c:pt>
                <c:pt idx="42">
                  <c:v>1.5501504257814491</c:v>
                </c:pt>
                <c:pt idx="43">
                  <c:v>2.1490614356997653</c:v>
                </c:pt>
                <c:pt idx="44">
                  <c:v>1.4754215855918582</c:v>
                </c:pt>
                <c:pt idx="45">
                  <c:v>2.0418100803116412</c:v>
                </c:pt>
                <c:pt idx="46">
                  <c:v>2.3648379369090424</c:v>
                </c:pt>
                <c:pt idx="47">
                  <c:v>2.4170643962888727</c:v>
                </c:pt>
                <c:pt idx="48">
                  <c:v>1.2084676518464141</c:v>
                </c:pt>
                <c:pt idx="49">
                  <c:v>1.2284159458683093</c:v>
                </c:pt>
                <c:pt idx="50">
                  <c:v>1.7306262468621403</c:v>
                </c:pt>
                <c:pt idx="51">
                  <c:v>1.9190890924857669</c:v>
                </c:pt>
                <c:pt idx="52">
                  <c:v>1.5867720808175156</c:v>
                </c:pt>
                <c:pt idx="53">
                  <c:v>1.4153350507540869</c:v>
                </c:pt>
                <c:pt idx="54">
                  <c:v>0.96852147467647587</c:v>
                </c:pt>
                <c:pt idx="55">
                  <c:v>1.9178369926075465</c:v>
                </c:pt>
                <c:pt idx="56">
                  <c:v>2.6824769008933531</c:v>
                </c:pt>
                <c:pt idx="57">
                  <c:v>2.0258893214868059</c:v>
                </c:pt>
                <c:pt idx="58">
                  <c:v>1.8820327281176354</c:v>
                </c:pt>
                <c:pt idx="59">
                  <c:v>1.9090909090909092</c:v>
                </c:pt>
                <c:pt idx="60">
                  <c:v>0.80397436383632293</c:v>
                </c:pt>
                <c:pt idx="61">
                  <c:v>1.9189199438734879</c:v>
                </c:pt>
                <c:pt idx="62">
                  <c:v>2.7282427522334349</c:v>
                </c:pt>
                <c:pt idx="63">
                  <c:v>2.2292483363419819</c:v>
                </c:pt>
                <c:pt idx="64">
                  <c:v>0.68251475804162676</c:v>
                </c:pt>
                <c:pt idx="65">
                  <c:v>0.68890738631385262</c:v>
                </c:pt>
                <c:pt idx="66">
                  <c:v>0.68082547878830746</c:v>
                </c:pt>
                <c:pt idx="67">
                  <c:v>0.73798853436498513</c:v>
                </c:pt>
                <c:pt idx="68">
                  <c:v>0.92976745539941474</c:v>
                </c:pt>
                <c:pt idx="69">
                  <c:v>1.5589604552021832</c:v>
                </c:pt>
                <c:pt idx="70">
                  <c:v>2.2692990983139478</c:v>
                </c:pt>
                <c:pt idx="71">
                  <c:v>0.65295258590177396</c:v>
                </c:pt>
                <c:pt idx="72">
                  <c:v>0.65066963246996201</c:v>
                </c:pt>
                <c:pt idx="73">
                  <c:v>1.7458761807870742</c:v>
                </c:pt>
                <c:pt idx="74">
                  <c:v>0.6641651928684098</c:v>
                </c:pt>
                <c:pt idx="75">
                  <c:v>1.2452391269642165</c:v>
                </c:pt>
                <c:pt idx="76">
                  <c:v>0.97089795613532826</c:v>
                </c:pt>
                <c:pt idx="77">
                  <c:v>0.61073331311993762</c:v>
                </c:pt>
                <c:pt idx="78">
                  <c:v>1.3143738577002346</c:v>
                </c:pt>
                <c:pt idx="79">
                  <c:v>1.5748255265206579</c:v>
                </c:pt>
                <c:pt idx="80">
                  <c:v>1.7345122218629561</c:v>
                </c:pt>
                <c:pt idx="81">
                  <c:v>0.65435346803120353</c:v>
                </c:pt>
                <c:pt idx="82">
                  <c:v>0.65513626834381555</c:v>
                </c:pt>
                <c:pt idx="83">
                  <c:v>1.4070871185651059</c:v>
                </c:pt>
                <c:pt idx="84">
                  <c:v>1.6271582412596357</c:v>
                </c:pt>
                <c:pt idx="85">
                  <c:v>1.111674600338862</c:v>
                </c:pt>
                <c:pt idx="86">
                  <c:v>0.99269209648122336</c:v>
                </c:pt>
                <c:pt idx="87">
                  <c:v>1.521048425347775</c:v>
                </c:pt>
                <c:pt idx="88">
                  <c:v>0.7230255839822024</c:v>
                </c:pt>
                <c:pt idx="89">
                  <c:v>0.6349354560097108</c:v>
                </c:pt>
                <c:pt idx="90">
                  <c:v>0.7301978956659545</c:v>
                </c:pt>
                <c:pt idx="91">
                  <c:v>1.1733482329934348</c:v>
                </c:pt>
                <c:pt idx="92">
                  <c:v>1.8896001932600555</c:v>
                </c:pt>
                <c:pt idx="93">
                  <c:v>2.0291151594014316</c:v>
                </c:pt>
                <c:pt idx="94">
                  <c:v>0.72736607906897144</c:v>
                </c:pt>
                <c:pt idx="95">
                  <c:v>0.87675736767299683</c:v>
                </c:pt>
                <c:pt idx="96">
                  <c:v>0.84032312977808044</c:v>
                </c:pt>
                <c:pt idx="97">
                  <c:v>0.77266957337601416</c:v>
                </c:pt>
                <c:pt idx="98">
                  <c:v>1.1312343510434071</c:v>
                </c:pt>
                <c:pt idx="99">
                  <c:v>0.50622913151186588</c:v>
                </c:pt>
                <c:pt idx="100">
                  <c:v>0.91106415105512095</c:v>
                </c:pt>
                <c:pt idx="101">
                  <c:v>0.94630590214496002</c:v>
                </c:pt>
                <c:pt idx="102">
                  <c:v>0.90467739400056046</c:v>
                </c:pt>
                <c:pt idx="103">
                  <c:v>1.8036613360597233</c:v>
                </c:pt>
                <c:pt idx="104">
                  <c:v>0.81041342328316901</c:v>
                </c:pt>
                <c:pt idx="105">
                  <c:v>1.2108391345332559</c:v>
                </c:pt>
                <c:pt idx="106">
                  <c:v>0.65314954319602503</c:v>
                </c:pt>
                <c:pt idx="107">
                  <c:v>1.3802514864996587</c:v>
                </c:pt>
                <c:pt idx="108">
                  <c:v>1.2198360491591316</c:v>
                </c:pt>
                <c:pt idx="109">
                  <c:v>1.9416666666666667</c:v>
                </c:pt>
                <c:pt idx="110">
                  <c:v>1.1271291243123882</c:v>
                </c:pt>
                <c:pt idx="111">
                  <c:v>1.492221399089851</c:v>
                </c:pt>
                <c:pt idx="112">
                  <c:v>0.680231719832741</c:v>
                </c:pt>
                <c:pt idx="113">
                  <c:v>0.62843799464025452</c:v>
                </c:pt>
                <c:pt idx="114">
                  <c:v>0.55442389197358477</c:v>
                </c:pt>
                <c:pt idx="115">
                  <c:v>0.7626673667629299</c:v>
                </c:pt>
                <c:pt idx="116">
                  <c:v>1.0580346820809248</c:v>
                </c:pt>
                <c:pt idx="117">
                  <c:v>2.1432979239211885</c:v>
                </c:pt>
                <c:pt idx="118">
                  <c:v>0.90899429221603312</c:v>
                </c:pt>
                <c:pt idx="119">
                  <c:v>1.2772970745776679</c:v>
                </c:pt>
                <c:pt idx="120">
                  <c:v>0.46287489696277978</c:v>
                </c:pt>
                <c:pt idx="121">
                  <c:v>1.2122835805900674</c:v>
                </c:pt>
                <c:pt idx="122">
                  <c:v>0.67827589771997698</c:v>
                </c:pt>
                <c:pt idx="123">
                  <c:v>0.29037371882406493</c:v>
                </c:pt>
                <c:pt idx="124">
                  <c:v>1.4459268092718194</c:v>
                </c:pt>
                <c:pt idx="125">
                  <c:v>3.1166528749778237</c:v>
                </c:pt>
                <c:pt idx="126">
                  <c:v>1.3420444360583046</c:v>
                </c:pt>
                <c:pt idx="127">
                  <c:v>2.1190904571387987</c:v>
                </c:pt>
                <c:pt idx="128">
                  <c:v>2.6063122124801641</c:v>
                </c:pt>
                <c:pt idx="129">
                  <c:v>2.617532498757754</c:v>
                </c:pt>
                <c:pt idx="130">
                  <c:v>2.4963705251230479</c:v>
                </c:pt>
                <c:pt idx="131">
                  <c:v>2.9067143295600211</c:v>
                </c:pt>
                <c:pt idx="132">
                  <c:v>3.690081089403634</c:v>
                </c:pt>
                <c:pt idx="133">
                  <c:v>1.9166216308790733</c:v>
                </c:pt>
                <c:pt idx="134">
                  <c:v>3.070413723843862</c:v>
                </c:pt>
                <c:pt idx="135">
                  <c:v>2.3807474973467575</c:v>
                </c:pt>
                <c:pt idx="136">
                  <c:v>2.1222009116496872</c:v>
                </c:pt>
                <c:pt idx="137">
                  <c:v>2.0197076788420092</c:v>
                </c:pt>
                <c:pt idx="138">
                  <c:v>3.0963920301561658</c:v>
                </c:pt>
                <c:pt idx="139">
                  <c:v>2.1281517464723572</c:v>
                </c:pt>
                <c:pt idx="140">
                  <c:v>2.7333333333333334</c:v>
                </c:pt>
                <c:pt idx="141">
                  <c:v>1.6837605393440682</c:v>
                </c:pt>
                <c:pt idx="142">
                  <c:v>3.1893471906463136</c:v>
                </c:pt>
                <c:pt idx="143">
                  <c:v>2.5643490455080067</c:v>
                </c:pt>
                <c:pt idx="144">
                  <c:v>2.4864884471689215</c:v>
                </c:pt>
                <c:pt idx="145">
                  <c:v>1.1425299786888896</c:v>
                </c:pt>
                <c:pt idx="146">
                  <c:v>1.7441198570094947</c:v>
                </c:pt>
                <c:pt idx="147">
                  <c:v>1.4757294292971421</c:v>
                </c:pt>
                <c:pt idx="148">
                  <c:v>1.8500790051643208</c:v>
                </c:pt>
                <c:pt idx="149">
                  <c:v>1.8188548864758145</c:v>
                </c:pt>
                <c:pt idx="150">
                  <c:v>2.3568503665782758</c:v>
                </c:pt>
                <c:pt idx="151">
                  <c:v>2.373792777096642</c:v>
                </c:pt>
                <c:pt idx="152">
                  <c:v>2.1508704061895552</c:v>
                </c:pt>
                <c:pt idx="153">
                  <c:v>1.2913526989551527</c:v>
                </c:pt>
                <c:pt idx="154">
                  <c:v>2.4308825507870311</c:v>
                </c:pt>
                <c:pt idx="155">
                  <c:v>2.4344328238133546</c:v>
                </c:pt>
                <c:pt idx="156">
                  <c:v>2.6511627906976742</c:v>
                </c:pt>
                <c:pt idx="157">
                  <c:v>2.6442953945418322</c:v>
                </c:pt>
                <c:pt idx="158">
                  <c:v>2.0800435811643974</c:v>
                </c:pt>
                <c:pt idx="159">
                  <c:v>1.1337914210431521</c:v>
                </c:pt>
                <c:pt idx="160">
                  <c:v>2.2980077692319694</c:v>
                </c:pt>
                <c:pt idx="161">
                  <c:v>2.2741077645594747</c:v>
                </c:pt>
                <c:pt idx="162">
                  <c:v>1.9614850109191979</c:v>
                </c:pt>
                <c:pt idx="163">
                  <c:v>2.4552212650569074</c:v>
                </c:pt>
                <c:pt idx="164">
                  <c:v>2.4628348999958591</c:v>
                </c:pt>
                <c:pt idx="165">
                  <c:v>1.5423673812205319</c:v>
                </c:pt>
                <c:pt idx="166">
                  <c:v>2.5506648454269225</c:v>
                </c:pt>
                <c:pt idx="167">
                  <c:v>2.2533889600426078</c:v>
                </c:pt>
                <c:pt idx="168">
                  <c:v>0.75613516638828215</c:v>
                </c:pt>
                <c:pt idx="169">
                  <c:v>2.5919764056414714</c:v>
                </c:pt>
                <c:pt idx="170">
                  <c:v>2.2551786967755425</c:v>
                </c:pt>
                <c:pt idx="171">
                  <c:v>2.2506982092985051</c:v>
                </c:pt>
                <c:pt idx="172">
                  <c:v>1.9795996746791975</c:v>
                </c:pt>
                <c:pt idx="173">
                  <c:v>1.6948396194420148</c:v>
                </c:pt>
                <c:pt idx="174">
                  <c:v>1.8380287342483344</c:v>
                </c:pt>
                <c:pt idx="175">
                  <c:v>0.77885676724832886</c:v>
                </c:pt>
                <c:pt idx="176">
                  <c:v>0.47764931817142614</c:v>
                </c:pt>
                <c:pt idx="177">
                  <c:v>1.1862480846107055</c:v>
                </c:pt>
                <c:pt idx="178">
                  <c:v>7.3544573510206879E-2</c:v>
                </c:pt>
                <c:pt idx="179">
                  <c:v>1.1489325716551919</c:v>
                </c:pt>
                <c:pt idx="180">
                  <c:v>0.7351321395171625</c:v>
                </c:pt>
                <c:pt idx="181">
                  <c:v>1.0926955003395185</c:v>
                </c:pt>
                <c:pt idx="182">
                  <c:v>0.41649508794634976</c:v>
                </c:pt>
                <c:pt idx="183">
                  <c:v>0.38025059621816787</c:v>
                </c:pt>
                <c:pt idx="184">
                  <c:v>1.1565005646082123</c:v>
                </c:pt>
                <c:pt idx="185">
                  <c:v>1.1546080231142402</c:v>
                </c:pt>
                <c:pt idx="186">
                  <c:v>0.75624506675856851</c:v>
                </c:pt>
                <c:pt idx="187">
                  <c:v>0.50941327934363922</c:v>
                </c:pt>
                <c:pt idx="188">
                  <c:v>0.61778384506814132</c:v>
                </c:pt>
                <c:pt idx="189">
                  <c:v>0.4730962480359599</c:v>
                </c:pt>
                <c:pt idx="190">
                  <c:v>1.3065830721003135</c:v>
                </c:pt>
                <c:pt idx="191">
                  <c:v>0.53626564108119812</c:v>
                </c:pt>
                <c:pt idx="192">
                  <c:v>1.0261474793077501</c:v>
                </c:pt>
                <c:pt idx="193">
                  <c:v>1.0239610632721827</c:v>
                </c:pt>
                <c:pt idx="194">
                  <c:v>0.7427055702917772</c:v>
                </c:pt>
                <c:pt idx="195">
                  <c:v>1.1518896316616507</c:v>
                </c:pt>
                <c:pt idx="196">
                  <c:v>0.73931454530582452</c:v>
                </c:pt>
                <c:pt idx="197">
                  <c:v>0.78551826581736706</c:v>
                </c:pt>
                <c:pt idx="198">
                  <c:v>0.43130168695675108</c:v>
                </c:pt>
                <c:pt idx="199">
                  <c:v>0.49537788441182701</c:v>
                </c:pt>
                <c:pt idx="200">
                  <c:v>0.82955404383975806</c:v>
                </c:pt>
                <c:pt idx="201">
                  <c:v>1.4330367270802351</c:v>
                </c:pt>
                <c:pt idx="202">
                  <c:v>0.76054510058403635</c:v>
                </c:pt>
                <c:pt idx="203">
                  <c:v>1.0130713621305831</c:v>
                </c:pt>
                <c:pt idx="204">
                  <c:v>0.57154614663587933</c:v>
                </c:pt>
                <c:pt idx="205">
                  <c:v>0.53695406819658675</c:v>
                </c:pt>
                <c:pt idx="206">
                  <c:v>0.98365104131334369</c:v>
                </c:pt>
                <c:pt idx="207">
                  <c:v>1.7824062228135715</c:v>
                </c:pt>
                <c:pt idx="208">
                  <c:v>0.75576319042057405</c:v>
                </c:pt>
                <c:pt idx="209">
                  <c:v>1.3708983267902506</c:v>
                </c:pt>
                <c:pt idx="210">
                  <c:v>1.6072303682405034</c:v>
                </c:pt>
                <c:pt idx="211">
                  <c:v>1.4140353794666058</c:v>
                </c:pt>
                <c:pt idx="212">
                  <c:v>1.3906500093541481</c:v>
                </c:pt>
                <c:pt idx="213">
                  <c:v>0.80773606370875994</c:v>
                </c:pt>
                <c:pt idx="214">
                  <c:v>0.82640412181808909</c:v>
                </c:pt>
                <c:pt idx="215">
                  <c:v>0.64867895063499792</c:v>
                </c:pt>
                <c:pt idx="216">
                  <c:v>0.37709168041480084</c:v>
                </c:pt>
                <c:pt idx="217">
                  <c:v>1.2985204957046415</c:v>
                </c:pt>
                <c:pt idx="218">
                  <c:v>1.4671332778620723</c:v>
                </c:pt>
                <c:pt idx="219">
                  <c:v>1.2116243895117247</c:v>
                </c:pt>
                <c:pt idx="220">
                  <c:v>1.0819684807532737</c:v>
                </c:pt>
                <c:pt idx="221">
                  <c:v>0.53766864691272664</c:v>
                </c:pt>
                <c:pt idx="222">
                  <c:v>0.71846991780385705</c:v>
                </c:pt>
                <c:pt idx="223">
                  <c:v>1.3654858880916363</c:v>
                </c:pt>
                <c:pt idx="224">
                  <c:v>0.84571251725943908</c:v>
                </c:pt>
                <c:pt idx="225">
                  <c:v>1.0521743851457734</c:v>
                </c:pt>
                <c:pt idx="226">
                  <c:v>2.4429139548095806</c:v>
                </c:pt>
                <c:pt idx="227">
                  <c:v>0.85003607164141648</c:v>
                </c:pt>
                <c:pt idx="228">
                  <c:v>1.4736277433300202</c:v>
                </c:pt>
                <c:pt idx="229">
                  <c:v>0.77705827937095273</c:v>
                </c:pt>
                <c:pt idx="230">
                  <c:v>1.3419492575436991</c:v>
                </c:pt>
                <c:pt idx="231">
                  <c:v>1.3382711892938304</c:v>
                </c:pt>
                <c:pt idx="232">
                  <c:v>0.41787357301073436</c:v>
                </c:pt>
                <c:pt idx="233">
                  <c:v>0.85026834710245436</c:v>
                </c:pt>
                <c:pt idx="234">
                  <c:v>0.89789179578359157</c:v>
                </c:pt>
                <c:pt idx="235">
                  <c:v>1.0735098660668643</c:v>
                </c:pt>
                <c:pt idx="236">
                  <c:v>1.2329952539894975</c:v>
                </c:pt>
                <c:pt idx="237">
                  <c:v>1.2139411557997635</c:v>
                </c:pt>
                <c:pt idx="238">
                  <c:v>0.91878090010821678</c:v>
                </c:pt>
                <c:pt idx="239">
                  <c:v>0.81325395418669388</c:v>
                </c:pt>
                <c:pt idx="240">
                  <c:v>1.8166107348833471</c:v>
                </c:pt>
                <c:pt idx="241">
                  <c:v>0.33222591362126241</c:v>
                </c:pt>
                <c:pt idx="242">
                  <c:v>0.84230029216846014</c:v>
                </c:pt>
                <c:pt idx="243">
                  <c:v>0.46099731751079215</c:v>
                </c:pt>
                <c:pt idx="244">
                  <c:v>0.47186807890478871</c:v>
                </c:pt>
                <c:pt idx="245">
                  <c:v>0.74812339946265993</c:v>
                </c:pt>
                <c:pt idx="246">
                  <c:v>0.87953210136618576</c:v>
                </c:pt>
                <c:pt idx="247">
                  <c:v>1.2407384151701621</c:v>
                </c:pt>
                <c:pt idx="248">
                  <c:v>0.49540920800581284</c:v>
                </c:pt>
                <c:pt idx="249">
                  <c:v>1.1993066637319101</c:v>
                </c:pt>
                <c:pt idx="250">
                  <c:v>1.217859163385713</c:v>
                </c:pt>
                <c:pt idx="251">
                  <c:v>0.32550377894849181</c:v>
                </c:pt>
                <c:pt idx="252">
                  <c:v>0.69100623330365096</c:v>
                </c:pt>
                <c:pt idx="253">
                  <c:v>0.6885129118432769</c:v>
                </c:pt>
                <c:pt idx="254">
                  <c:v>0.66168998372517707</c:v>
                </c:pt>
                <c:pt idx="255">
                  <c:v>0.96566182776913068</c:v>
                </c:pt>
                <c:pt idx="256">
                  <c:v>0.33767922806178541</c:v>
                </c:pt>
                <c:pt idx="257">
                  <c:v>1.8275429561067118</c:v>
                </c:pt>
                <c:pt idx="258">
                  <c:v>2.4259507649485159</c:v>
                </c:pt>
                <c:pt idx="259">
                  <c:v>3.0007570022710066</c:v>
                </c:pt>
                <c:pt idx="260">
                  <c:v>1.9353611405915216</c:v>
                </c:pt>
                <c:pt idx="261">
                  <c:v>1.9716019628909087</c:v>
                </c:pt>
                <c:pt idx="262">
                  <c:v>1.5789388363836789</c:v>
                </c:pt>
                <c:pt idx="263">
                  <c:v>1.8952459454258774</c:v>
                </c:pt>
                <c:pt idx="264">
                  <c:v>1.8377559509766181</c:v>
                </c:pt>
                <c:pt idx="265">
                  <c:v>1.6588150985068313</c:v>
                </c:pt>
                <c:pt idx="266">
                  <c:v>1.8794201872099319</c:v>
                </c:pt>
                <c:pt idx="267">
                  <c:v>1.7158720291570513</c:v>
                </c:pt>
                <c:pt idx="268">
                  <c:v>1.6358914149500123</c:v>
                </c:pt>
                <c:pt idx="269">
                  <c:v>1.6138328530259365</c:v>
                </c:pt>
                <c:pt idx="270">
                  <c:v>1.7157906611077471</c:v>
                </c:pt>
                <c:pt idx="271">
                  <c:v>1.7085388959360186</c:v>
                </c:pt>
                <c:pt idx="272">
                  <c:v>2.4476737462899432</c:v>
                </c:pt>
                <c:pt idx="273">
                  <c:v>1.8587559217790863</c:v>
                </c:pt>
                <c:pt idx="274">
                  <c:v>2.5279941801572829</c:v>
                </c:pt>
                <c:pt idx="275">
                  <c:v>1.7160162481578956</c:v>
                </c:pt>
                <c:pt idx="276">
                  <c:v>3.2019124146748301</c:v>
                </c:pt>
                <c:pt idx="277">
                  <c:v>2.295038218867349</c:v>
                </c:pt>
                <c:pt idx="278">
                  <c:v>2.1352481504607295</c:v>
                </c:pt>
                <c:pt idx="279">
                  <c:v>2.1010768018609536</c:v>
                </c:pt>
                <c:pt idx="280">
                  <c:v>2.0910716742330444</c:v>
                </c:pt>
                <c:pt idx="281">
                  <c:v>2.518885022953075</c:v>
                </c:pt>
                <c:pt idx="282">
                  <c:v>2.6498366232487354</c:v>
                </c:pt>
                <c:pt idx="283">
                  <c:v>2.4304666291041337</c:v>
                </c:pt>
                <c:pt idx="284">
                  <c:v>2.6076034706477218</c:v>
                </c:pt>
                <c:pt idx="285">
                  <c:v>1.9022854796770219</c:v>
                </c:pt>
                <c:pt idx="286">
                  <c:v>1.8415237293486266</c:v>
                </c:pt>
                <c:pt idx="287">
                  <c:v>2.2629977264200254</c:v>
                </c:pt>
                <c:pt idx="288">
                  <c:v>2.3739934387116017</c:v>
                </c:pt>
                <c:pt idx="289">
                  <c:v>1.7457072771872446</c:v>
                </c:pt>
                <c:pt idx="290">
                  <c:v>1.9484140815615196</c:v>
                </c:pt>
                <c:pt idx="291">
                  <c:v>2.50002317124788</c:v>
                </c:pt>
                <c:pt idx="292">
                  <c:v>2.9598170532505717</c:v>
                </c:pt>
                <c:pt idx="293">
                  <c:v>2.2191975381701976</c:v>
                </c:pt>
                <c:pt idx="294">
                  <c:v>2.8022987143788138</c:v>
                </c:pt>
                <c:pt idx="295">
                  <c:v>1.4611140389558708</c:v>
                </c:pt>
                <c:pt idx="296">
                  <c:v>2.6356532607506473</c:v>
                </c:pt>
                <c:pt idx="297">
                  <c:v>2.4083864478206771</c:v>
                </c:pt>
                <c:pt idx="298">
                  <c:v>3.0761040644384776</c:v>
                </c:pt>
                <c:pt idx="299">
                  <c:v>0.65132892110515817</c:v>
                </c:pt>
                <c:pt idx="300">
                  <c:v>2.3846383243722098</c:v>
                </c:pt>
                <c:pt idx="301">
                  <c:v>0.74731983930358858</c:v>
                </c:pt>
                <c:pt idx="302">
                  <c:v>2.865415344390823</c:v>
                </c:pt>
                <c:pt idx="303">
                  <c:v>2.0920219398190518</c:v>
                </c:pt>
                <c:pt idx="304">
                  <c:v>2.4532101889105498</c:v>
                </c:pt>
                <c:pt idx="305">
                  <c:v>2.98863929770204</c:v>
                </c:pt>
                <c:pt idx="306">
                  <c:v>1.831118551846814</c:v>
                </c:pt>
                <c:pt idx="307">
                  <c:v>2.0526584867075663</c:v>
                </c:pt>
                <c:pt idx="308">
                  <c:v>2.2780332507958967</c:v>
                </c:pt>
                <c:pt idx="309">
                  <c:v>2.165467112472629</c:v>
                </c:pt>
                <c:pt idx="310">
                  <c:v>2.0947010852347119</c:v>
                </c:pt>
                <c:pt idx="311">
                  <c:v>2.1196370628530228</c:v>
                </c:pt>
                <c:pt idx="312">
                  <c:v>1.9427596664139499</c:v>
                </c:pt>
                <c:pt idx="313">
                  <c:v>2.0027471495192488</c:v>
                </c:pt>
                <c:pt idx="314">
                  <c:v>2.0001737393041741</c:v>
                </c:pt>
                <c:pt idx="315">
                  <c:v>1.765286859114606</c:v>
                </c:pt>
                <c:pt idx="316">
                  <c:v>3.0042188573110509</c:v>
                </c:pt>
                <c:pt idx="317">
                  <c:v>2.120617534175687</c:v>
                </c:pt>
                <c:pt idx="318">
                  <c:v>2.5835832663979428</c:v>
                </c:pt>
                <c:pt idx="319">
                  <c:v>2.8360476071449172</c:v>
                </c:pt>
                <c:pt idx="320">
                  <c:v>2.149578674710646</c:v>
                </c:pt>
                <c:pt idx="321">
                  <c:v>2.0996101918926606</c:v>
                </c:pt>
                <c:pt idx="322">
                  <c:v>2.719901467720415</c:v>
                </c:pt>
                <c:pt idx="323">
                  <c:v>2.1352481504607295</c:v>
                </c:pt>
                <c:pt idx="324">
                  <c:v>3.1309677132832974</c:v>
                </c:pt>
                <c:pt idx="325">
                  <c:v>1.9059499023177746</c:v>
                </c:pt>
                <c:pt idx="326">
                  <c:v>1.8431625972858308</c:v>
                </c:pt>
                <c:pt idx="327">
                  <c:v>2.8297290825468391</c:v>
                </c:pt>
                <c:pt idx="328">
                  <c:v>1.7375526417968399</c:v>
                </c:pt>
                <c:pt idx="329">
                  <c:v>0.57805034370593378</c:v>
                </c:pt>
                <c:pt idx="330">
                  <c:v>0.6441300020614863</c:v>
                </c:pt>
                <c:pt idx="331">
                  <c:v>0.81554317618175243</c:v>
                </c:pt>
                <c:pt idx="332">
                  <c:v>0.81479542877082789</c:v>
                </c:pt>
                <c:pt idx="333">
                  <c:v>0.66508674514661592</c:v>
                </c:pt>
                <c:pt idx="334">
                  <c:v>1.9597136269870161</c:v>
                </c:pt>
                <c:pt idx="335">
                  <c:v>1.0608254515953459</c:v>
                </c:pt>
                <c:pt idx="336">
                  <c:v>0.90631895400566986</c:v>
                </c:pt>
                <c:pt idx="337">
                  <c:v>1.0563056253040084</c:v>
                </c:pt>
                <c:pt idx="338">
                  <c:v>1.1060308654309525</c:v>
                </c:pt>
                <c:pt idx="339">
                  <c:v>0.60093544385613507</c:v>
                </c:pt>
                <c:pt idx="340">
                  <c:v>1.620353159851301</c:v>
                </c:pt>
                <c:pt idx="341">
                  <c:v>2.0831261807696135</c:v>
                </c:pt>
                <c:pt idx="342">
                  <c:v>0.60059173925702103</c:v>
                </c:pt>
                <c:pt idx="343">
                  <c:v>0.92384843840182251</c:v>
                </c:pt>
                <c:pt idx="344">
                  <c:v>2.0864437145416539</c:v>
                </c:pt>
                <c:pt idx="345">
                  <c:v>0.86280458898264911</c:v>
                </c:pt>
                <c:pt idx="346">
                  <c:v>1.2353304508956147</c:v>
                </c:pt>
                <c:pt idx="347">
                  <c:v>0.8631400985863853</c:v>
                </c:pt>
                <c:pt idx="348">
                  <c:v>0.80631657585944849</c:v>
                </c:pt>
                <c:pt idx="349">
                  <c:v>1.7784552845528456</c:v>
                </c:pt>
                <c:pt idx="350">
                  <c:v>1.2421030088874612</c:v>
                </c:pt>
                <c:pt idx="351">
                  <c:v>1.929096408740673</c:v>
                </c:pt>
                <c:pt idx="352">
                  <c:v>1.0072253200345558</c:v>
                </c:pt>
                <c:pt idx="353">
                  <c:v>1.2741101938228954</c:v>
                </c:pt>
                <c:pt idx="354">
                  <c:v>1.2112960727619795</c:v>
                </c:pt>
                <c:pt idx="355">
                  <c:v>1.3743130804647827</c:v>
                </c:pt>
                <c:pt idx="356">
                  <c:v>2.3730622956653247</c:v>
                </c:pt>
                <c:pt idx="357">
                  <c:v>1.7858036116252314</c:v>
                </c:pt>
                <c:pt idx="358">
                  <c:v>1.1728180163110165</c:v>
                </c:pt>
                <c:pt idx="359">
                  <c:v>1.1268311865384715</c:v>
                </c:pt>
                <c:pt idx="360">
                  <c:v>0.95542116251995135</c:v>
                </c:pt>
                <c:pt idx="361">
                  <c:v>0.93468134988384644</c:v>
                </c:pt>
                <c:pt idx="362">
                  <c:v>1.9987222779958018</c:v>
                </c:pt>
                <c:pt idx="363">
                  <c:v>0.71209159452666848</c:v>
                </c:pt>
                <c:pt idx="364">
                  <c:v>1.1070120674044945</c:v>
                </c:pt>
                <c:pt idx="365">
                  <c:v>1.0344827586206897</c:v>
                </c:pt>
                <c:pt idx="366">
                  <c:v>1.0166248056452578</c:v>
                </c:pt>
                <c:pt idx="367">
                  <c:v>0.63249264313787457</c:v>
                </c:pt>
                <c:pt idx="368">
                  <c:v>0.77916213386974287</c:v>
                </c:pt>
                <c:pt idx="369">
                  <c:v>0.89213761924984214</c:v>
                </c:pt>
                <c:pt idx="370">
                  <c:v>0.6562511652186882</c:v>
                </c:pt>
                <c:pt idx="371">
                  <c:v>0.56808326105810925</c:v>
                </c:pt>
                <c:pt idx="372">
                  <c:v>0.94866734824888854</c:v>
                </c:pt>
                <c:pt idx="373">
                  <c:v>1.7935346833570005</c:v>
                </c:pt>
                <c:pt idx="374">
                  <c:v>1.2671072487901338</c:v>
                </c:pt>
                <c:pt idx="375">
                  <c:v>1.1541988026535785</c:v>
                </c:pt>
                <c:pt idx="376">
                  <c:v>1.1883767404337304</c:v>
                </c:pt>
                <c:pt idx="377">
                  <c:v>0.84163393645802664</c:v>
                </c:pt>
                <c:pt idx="378">
                  <c:v>1.2064357551493554</c:v>
                </c:pt>
                <c:pt idx="379">
                  <c:v>1.3748407063535408</c:v>
                </c:pt>
                <c:pt idx="380">
                  <c:v>1.2296554449753889</c:v>
                </c:pt>
                <c:pt idx="381">
                  <c:v>1.4558337550983953</c:v>
                </c:pt>
                <c:pt idx="382">
                  <c:v>1.5626692666016682</c:v>
                </c:pt>
                <c:pt idx="383">
                  <c:v>0.98833937263652616</c:v>
                </c:pt>
                <c:pt idx="384">
                  <c:v>0.97451644434790341</c:v>
                </c:pt>
                <c:pt idx="385">
                  <c:v>0.9228182409310941</c:v>
                </c:pt>
                <c:pt idx="386">
                  <c:v>0.9346667912889054</c:v>
                </c:pt>
                <c:pt idx="387">
                  <c:v>2.2322053604582504</c:v>
                </c:pt>
                <c:pt idx="388">
                  <c:v>1.6568292430361398</c:v>
                </c:pt>
                <c:pt idx="389">
                  <c:v>1.0590484000313543</c:v>
                </c:pt>
                <c:pt idx="390">
                  <c:v>1.3998797182649954</c:v>
                </c:pt>
                <c:pt idx="391">
                  <c:v>1.2713782696177061</c:v>
                </c:pt>
                <c:pt idx="392">
                  <c:v>1.93826754695822</c:v>
                </c:pt>
                <c:pt idx="393">
                  <c:v>2.1725778001763891</c:v>
                </c:pt>
                <c:pt idx="394">
                  <c:v>3.3082546288885331</c:v>
                </c:pt>
                <c:pt idx="395">
                  <c:v>2.183956005127222</c:v>
                </c:pt>
                <c:pt idx="396">
                  <c:v>1.6365688487584651</c:v>
                </c:pt>
                <c:pt idx="397">
                  <c:v>2.5129000507054018</c:v>
                </c:pt>
                <c:pt idx="398">
                  <c:v>3.084399844871049</c:v>
                </c:pt>
                <c:pt idx="399">
                  <c:v>1.9571027855924186</c:v>
                </c:pt>
                <c:pt idx="400">
                  <c:v>1.8123434712410851</c:v>
                </c:pt>
                <c:pt idx="401">
                  <c:v>2.2055655343513463</c:v>
                </c:pt>
                <c:pt idx="402">
                  <c:v>0.8891254994829243</c:v>
                </c:pt>
                <c:pt idx="403">
                  <c:v>2.7578016140948072</c:v>
                </c:pt>
                <c:pt idx="404">
                  <c:v>2.4848335898795741</c:v>
                </c:pt>
                <c:pt idx="405">
                  <c:v>1.7155861936444647</c:v>
                </c:pt>
                <c:pt idx="406">
                  <c:v>3.8594865660405362</c:v>
                </c:pt>
                <c:pt idx="407">
                  <c:v>2.7536169848471879</c:v>
                </c:pt>
                <c:pt idx="408">
                  <c:v>2.5915899166065817</c:v>
                </c:pt>
                <c:pt idx="409">
                  <c:v>2.6517309031073983</c:v>
                </c:pt>
                <c:pt idx="410">
                  <c:v>3.6172094056901307</c:v>
                </c:pt>
                <c:pt idx="411">
                  <c:v>2.1327632059237627</c:v>
                </c:pt>
                <c:pt idx="412">
                  <c:v>2.9092800832366241</c:v>
                </c:pt>
                <c:pt idx="413">
                  <c:v>2.440295028927093</c:v>
                </c:pt>
                <c:pt idx="414">
                  <c:v>2.996456286726775</c:v>
                </c:pt>
                <c:pt idx="415">
                  <c:v>1.1824425201552702</c:v>
                </c:pt>
                <c:pt idx="416">
                  <c:v>2.1975289926476163</c:v>
                </c:pt>
                <c:pt idx="417">
                  <c:v>2.4173361123621397</c:v>
                </c:pt>
                <c:pt idx="418">
                  <c:v>2.4590608393883526</c:v>
                </c:pt>
                <c:pt idx="419">
                  <c:v>1.9275617533672837</c:v>
                </c:pt>
                <c:pt idx="420">
                  <c:v>3.0523734959617603</c:v>
                </c:pt>
                <c:pt idx="421">
                  <c:v>2.054266883505949</c:v>
                </c:pt>
                <c:pt idx="422">
                  <c:v>2.5028330629092119</c:v>
                </c:pt>
                <c:pt idx="423">
                  <c:v>2.8593942835290775</c:v>
                </c:pt>
                <c:pt idx="424">
                  <c:v>1.467509502225655</c:v>
                </c:pt>
                <c:pt idx="425">
                  <c:v>2.7725289647799833</c:v>
                </c:pt>
                <c:pt idx="426">
                  <c:v>5.2384317964495075</c:v>
                </c:pt>
                <c:pt idx="427">
                  <c:v>2.5908005144852084</c:v>
                </c:pt>
                <c:pt idx="428">
                  <c:v>1.6740727305704182</c:v>
                </c:pt>
                <c:pt idx="429">
                  <c:v>1.1660718269016284</c:v>
                </c:pt>
                <c:pt idx="430">
                  <c:v>3.0343322087715818</c:v>
                </c:pt>
                <c:pt idx="431">
                  <c:v>1.3562969105483618</c:v>
                </c:pt>
                <c:pt idx="432">
                  <c:v>2.2560968936758252</c:v>
                </c:pt>
                <c:pt idx="433">
                  <c:v>1.6825852782764812</c:v>
                </c:pt>
                <c:pt idx="434">
                  <c:v>4.0420473032161182</c:v>
                </c:pt>
                <c:pt idx="435">
                  <c:v>3.4931667863246774</c:v>
                </c:pt>
                <c:pt idx="436">
                  <c:v>3.3608937962793375</c:v>
                </c:pt>
                <c:pt idx="437">
                  <c:v>2.0496877321374529</c:v>
                </c:pt>
                <c:pt idx="438">
                  <c:v>2.3299976361200851</c:v>
                </c:pt>
                <c:pt idx="439">
                  <c:v>2.2204919406729715</c:v>
                </c:pt>
                <c:pt idx="440">
                  <c:v>2.4671321486117272</c:v>
                </c:pt>
                <c:pt idx="441">
                  <c:v>3.6872398645460929</c:v>
                </c:pt>
                <c:pt idx="442">
                  <c:v>3.6089881353561299</c:v>
                </c:pt>
                <c:pt idx="443">
                  <c:v>2.4048529391896456</c:v>
                </c:pt>
                <c:pt idx="444">
                  <c:v>2.4098854434129962</c:v>
                </c:pt>
                <c:pt idx="445">
                  <c:v>2.5359530078995345</c:v>
                </c:pt>
                <c:pt idx="446">
                  <c:v>2.1361697239323068</c:v>
                </c:pt>
                <c:pt idx="447">
                  <c:v>2.103241764046643</c:v>
                </c:pt>
                <c:pt idx="448">
                  <c:v>1.2941933194339705</c:v>
                </c:pt>
                <c:pt idx="449">
                  <c:v>1.199177013751372</c:v>
                </c:pt>
                <c:pt idx="450">
                  <c:v>1.8100484464643363</c:v>
                </c:pt>
                <c:pt idx="451">
                  <c:v>2.5807252085982815</c:v>
                </c:pt>
                <c:pt idx="452">
                  <c:v>1.5213718464589743</c:v>
                </c:pt>
                <c:pt idx="453">
                  <c:v>3.2549678912989557</c:v>
                </c:pt>
                <c:pt idx="454">
                  <c:v>3.0684894553792499</c:v>
                </c:pt>
                <c:pt idx="455">
                  <c:v>3.029952696128019</c:v>
                </c:pt>
                <c:pt idx="456">
                  <c:v>2.3591052953535998</c:v>
                </c:pt>
                <c:pt idx="457">
                  <c:v>2.9067504448398576</c:v>
                </c:pt>
                <c:pt idx="458">
                  <c:v>1.2228721121925883</c:v>
                </c:pt>
                <c:pt idx="459">
                  <c:v>2.8787561165847975</c:v>
                </c:pt>
                <c:pt idx="460">
                  <c:v>2.8680608360941093</c:v>
                </c:pt>
                <c:pt idx="461">
                  <c:v>2.1680379157014671</c:v>
                </c:pt>
                <c:pt idx="462">
                  <c:v>2.9877656149388283</c:v>
                </c:pt>
                <c:pt idx="463">
                  <c:v>2.2932994811789378</c:v>
                </c:pt>
                <c:pt idx="464">
                  <c:v>0.56467266631374624</c:v>
                </c:pt>
                <c:pt idx="465">
                  <c:v>0.87640977000548725</c:v>
                </c:pt>
                <c:pt idx="466">
                  <c:v>1.0526773485227299</c:v>
                </c:pt>
                <c:pt idx="467">
                  <c:v>0.66322511439250453</c:v>
                </c:pt>
                <c:pt idx="468">
                  <c:v>0.96005875346976444</c:v>
                </c:pt>
                <c:pt idx="469">
                  <c:v>0.76325518617411459</c:v>
                </c:pt>
                <c:pt idx="470">
                  <c:v>1.7554995883359998</c:v>
                </c:pt>
                <c:pt idx="471">
                  <c:v>1.2745205180044807</c:v>
                </c:pt>
                <c:pt idx="472">
                  <c:v>1.0706358532445488</c:v>
                </c:pt>
                <c:pt idx="473">
                  <c:v>6.7343777741044802E-2</c:v>
                </c:pt>
                <c:pt idx="474">
                  <c:v>0.7882709234118932</c:v>
                </c:pt>
                <c:pt idx="475">
                  <c:v>0.7882709234118932</c:v>
                </c:pt>
                <c:pt idx="476">
                  <c:v>2.1898370086289551</c:v>
                </c:pt>
                <c:pt idx="477">
                  <c:v>1.0770498262707311</c:v>
                </c:pt>
                <c:pt idx="478">
                  <c:v>2.3181604880337869</c:v>
                </c:pt>
                <c:pt idx="479">
                  <c:v>2.3869498355103071</c:v>
                </c:pt>
                <c:pt idx="480">
                  <c:v>0.86205585878704027</c:v>
                </c:pt>
                <c:pt idx="481">
                  <c:v>0.85136885524214334</c:v>
                </c:pt>
                <c:pt idx="482">
                  <c:v>1.082261097067001</c:v>
                </c:pt>
                <c:pt idx="483">
                  <c:v>1.2686637369135454</c:v>
                </c:pt>
                <c:pt idx="484">
                  <c:v>0.95970445921256053</c:v>
                </c:pt>
                <c:pt idx="485">
                  <c:v>1.1367317489766469</c:v>
                </c:pt>
                <c:pt idx="486">
                  <c:v>1.2296177492649025</c:v>
                </c:pt>
                <c:pt idx="487">
                  <c:v>2.2933556205599666</c:v>
                </c:pt>
                <c:pt idx="488">
                  <c:v>1.1626109688648751</c:v>
                </c:pt>
                <c:pt idx="489">
                  <c:v>1.1205920583672271</c:v>
                </c:pt>
                <c:pt idx="490">
                  <c:v>1.2801746276322548</c:v>
                </c:pt>
                <c:pt idx="491">
                  <c:v>3.1169602216505048</c:v>
                </c:pt>
                <c:pt idx="492">
                  <c:v>1.3364369707428665</c:v>
                </c:pt>
                <c:pt idx="493">
                  <c:v>1.846082396423941</c:v>
                </c:pt>
                <c:pt idx="494">
                  <c:v>0.98889581326837006</c:v>
                </c:pt>
                <c:pt idx="495">
                  <c:v>1.4705882352941178</c:v>
                </c:pt>
                <c:pt idx="496">
                  <c:v>0.84050064490645182</c:v>
                </c:pt>
                <c:pt idx="497">
                  <c:v>0.87429149962186203</c:v>
                </c:pt>
                <c:pt idx="498">
                  <c:v>1.2635453501433258</c:v>
                </c:pt>
                <c:pt idx="499">
                  <c:v>1.1322095961944201</c:v>
                </c:pt>
                <c:pt idx="500">
                  <c:v>1.2629903567081735</c:v>
                </c:pt>
                <c:pt idx="501">
                  <c:v>1.3030343588076709</c:v>
                </c:pt>
                <c:pt idx="502">
                  <c:v>0.44633799959423814</c:v>
                </c:pt>
                <c:pt idx="503">
                  <c:v>0.64401205809810902</c:v>
                </c:pt>
                <c:pt idx="504">
                  <c:v>1.2504975454424836</c:v>
                </c:pt>
                <c:pt idx="505">
                  <c:v>1.2875060120611195</c:v>
                </c:pt>
                <c:pt idx="506">
                  <c:v>1.7570717310052821</c:v>
                </c:pt>
                <c:pt idx="507">
                  <c:v>1.7791494921056097</c:v>
                </c:pt>
                <c:pt idx="508">
                  <c:v>1.1941515698724297</c:v>
                </c:pt>
                <c:pt idx="509">
                  <c:v>1.5400491290253833</c:v>
                </c:pt>
                <c:pt idx="510">
                  <c:v>1.5287582392273131</c:v>
                </c:pt>
                <c:pt idx="511">
                  <c:v>0.6722498517309683</c:v>
                </c:pt>
                <c:pt idx="512">
                  <c:v>1.5361037575413705</c:v>
                </c:pt>
                <c:pt idx="513">
                  <c:v>1.2121764374461772</c:v>
                </c:pt>
                <c:pt idx="514">
                  <c:v>1.3922907323922553</c:v>
                </c:pt>
                <c:pt idx="515">
                  <c:v>1.2327658275720219</c:v>
                </c:pt>
                <c:pt idx="516">
                  <c:v>0.92962906696155712</c:v>
                </c:pt>
                <c:pt idx="517">
                  <c:v>1.4279932000323807</c:v>
                </c:pt>
                <c:pt idx="518">
                  <c:v>1.4001298242442668</c:v>
                </c:pt>
                <c:pt idx="519">
                  <c:v>1.6014267718134121</c:v>
                </c:pt>
                <c:pt idx="520">
                  <c:v>0.96137938443358217</c:v>
                </c:pt>
                <c:pt idx="521">
                  <c:v>1.0604767914936224</c:v>
                </c:pt>
                <c:pt idx="522">
                  <c:v>1.1162510056315367</c:v>
                </c:pt>
                <c:pt idx="523">
                  <c:v>1.3492988937120909</c:v>
                </c:pt>
                <c:pt idx="524">
                  <c:v>0.588923774314006</c:v>
                </c:pt>
                <c:pt idx="525">
                  <c:v>1.3943582737282005</c:v>
                </c:pt>
                <c:pt idx="526">
                  <c:v>0.8665417108086817</c:v>
                </c:pt>
                <c:pt idx="527">
                  <c:v>0.88785179704618533</c:v>
                </c:pt>
                <c:pt idx="528">
                  <c:v>1.0655408122235626</c:v>
                </c:pt>
                <c:pt idx="529">
                  <c:v>1.7820625182588372</c:v>
                </c:pt>
                <c:pt idx="530">
                  <c:v>1.2476225098919396</c:v>
                </c:pt>
                <c:pt idx="531">
                  <c:v>1.1844845741004457</c:v>
                </c:pt>
                <c:pt idx="532">
                  <c:v>1.8016597163916708</c:v>
                </c:pt>
                <c:pt idx="533">
                  <c:v>1.7831050334216227</c:v>
                </c:pt>
                <c:pt idx="534">
                  <c:v>1.6051797396641263</c:v>
                </c:pt>
                <c:pt idx="535">
                  <c:v>1.5984352869764618</c:v>
                </c:pt>
                <c:pt idx="536">
                  <c:v>0.84060069892642386</c:v>
                </c:pt>
                <c:pt idx="537">
                  <c:v>1.4783100411988044</c:v>
                </c:pt>
                <c:pt idx="538">
                  <c:v>1.9313631766352162</c:v>
                </c:pt>
                <c:pt idx="539">
                  <c:v>1.6103932849193625</c:v>
                </c:pt>
                <c:pt idx="540">
                  <c:v>1.2201696140950629</c:v>
                </c:pt>
                <c:pt idx="541">
                  <c:v>1.8248569268977433</c:v>
                </c:pt>
                <c:pt idx="542">
                  <c:v>1.5741027227722773</c:v>
                </c:pt>
                <c:pt idx="543">
                  <c:v>1.5687793540889943</c:v>
                </c:pt>
                <c:pt idx="544">
                  <c:v>0.93362127260432348</c:v>
                </c:pt>
                <c:pt idx="545">
                  <c:v>1.1228218844340871</c:v>
                </c:pt>
                <c:pt idx="546">
                  <c:v>1.1109576146217186</c:v>
                </c:pt>
                <c:pt idx="547">
                  <c:v>1.010722266642065</c:v>
                </c:pt>
                <c:pt idx="548">
                  <c:v>0.99115358442557466</c:v>
                </c:pt>
                <c:pt idx="549">
                  <c:v>0.99005072181037845</c:v>
                </c:pt>
                <c:pt idx="550">
                  <c:v>1.0494144052721432</c:v>
                </c:pt>
                <c:pt idx="551">
                  <c:v>1.0396846650035469</c:v>
                </c:pt>
                <c:pt idx="552">
                  <c:v>0.92488484276957672</c:v>
                </c:pt>
                <c:pt idx="553">
                  <c:v>1.5131918472408938</c:v>
                </c:pt>
                <c:pt idx="554">
                  <c:v>1.6372347993471985</c:v>
                </c:pt>
                <c:pt idx="555">
                  <c:v>1.073572950388755</c:v>
                </c:pt>
                <c:pt idx="556">
                  <c:v>1.6143755053073572</c:v>
                </c:pt>
                <c:pt idx="557">
                  <c:v>1.3793086609059144</c:v>
                </c:pt>
                <c:pt idx="558">
                  <c:v>1.3090711569799023</c:v>
                </c:pt>
                <c:pt idx="559">
                  <c:v>0.65045938694202787</c:v>
                </c:pt>
                <c:pt idx="560">
                  <c:v>1.8111055450657008</c:v>
                </c:pt>
                <c:pt idx="561">
                  <c:v>1.0854743792163055</c:v>
                </c:pt>
                <c:pt idx="562">
                  <c:v>1.5674513354459032</c:v>
                </c:pt>
                <c:pt idx="563">
                  <c:v>1.606425702811245</c:v>
                </c:pt>
                <c:pt idx="564">
                  <c:v>1.2446261245520078</c:v>
                </c:pt>
                <c:pt idx="565">
                  <c:v>1.2113060650635112</c:v>
                </c:pt>
                <c:pt idx="566">
                  <c:v>0.59653696828860481</c:v>
                </c:pt>
                <c:pt idx="567">
                  <c:v>0.8460767109551266</c:v>
                </c:pt>
                <c:pt idx="568">
                  <c:v>1.1310719773076467</c:v>
                </c:pt>
                <c:pt idx="569">
                  <c:v>1.436166980433353</c:v>
                </c:pt>
                <c:pt idx="570">
                  <c:v>1.5951871237806481</c:v>
                </c:pt>
                <c:pt idx="571">
                  <c:v>2.5584608299646932</c:v>
                </c:pt>
                <c:pt idx="572">
                  <c:v>1.398337112622827</c:v>
                </c:pt>
                <c:pt idx="573">
                  <c:v>0.83346551500382127</c:v>
                </c:pt>
                <c:pt idx="574">
                  <c:v>0.8156114868610711</c:v>
                </c:pt>
                <c:pt idx="575">
                  <c:v>0.72955221326030673</c:v>
                </c:pt>
                <c:pt idx="576">
                  <c:v>0.86743965952703062</c:v>
                </c:pt>
                <c:pt idx="577">
                  <c:v>1.5964782662233714</c:v>
                </c:pt>
                <c:pt idx="578">
                  <c:v>1.2799788300130588</c:v>
                </c:pt>
                <c:pt idx="579">
                  <c:v>0.67573793654206471</c:v>
                </c:pt>
                <c:pt idx="580">
                  <c:v>1.1986987910845384</c:v>
                </c:pt>
                <c:pt idx="581">
                  <c:v>1.0662958977401868</c:v>
                </c:pt>
                <c:pt idx="582">
                  <c:v>0.71904479187281478</c:v>
                </c:pt>
                <c:pt idx="583">
                  <c:v>0.76534537548084969</c:v>
                </c:pt>
                <c:pt idx="584">
                  <c:v>0.71811424679439728</c:v>
                </c:pt>
                <c:pt idx="585">
                  <c:v>0.81800728972482684</c:v>
                </c:pt>
                <c:pt idx="586">
                  <c:v>1.0543142197122686</c:v>
                </c:pt>
                <c:pt idx="587">
                  <c:v>2.5970076230900951</c:v>
                </c:pt>
                <c:pt idx="588">
                  <c:v>1.6578249336870026</c:v>
                </c:pt>
                <c:pt idx="589">
                  <c:v>2.3814927772655272</c:v>
                </c:pt>
                <c:pt idx="590">
                  <c:v>0.94390507011866243</c:v>
                </c:pt>
                <c:pt idx="591">
                  <c:v>1.0207107903712125</c:v>
                </c:pt>
                <c:pt idx="592">
                  <c:v>0.71076769828862363</c:v>
                </c:pt>
                <c:pt idx="593">
                  <c:v>1.0588901530876877</c:v>
                </c:pt>
                <c:pt idx="594">
                  <c:v>0.86623453152622276</c:v>
                </c:pt>
                <c:pt idx="595">
                  <c:v>1.7617794409519729</c:v>
                </c:pt>
                <c:pt idx="596">
                  <c:v>1.7684462995844528</c:v>
                </c:pt>
                <c:pt idx="597">
                  <c:v>0.88854054945961558</c:v>
                </c:pt>
                <c:pt idx="598">
                  <c:v>1.2110168792507443</c:v>
                </c:pt>
                <c:pt idx="599">
                  <c:v>1.124120920935606</c:v>
                </c:pt>
                <c:pt idx="600">
                  <c:v>1.5313342929372347</c:v>
                </c:pt>
                <c:pt idx="601">
                  <c:v>1.7408731874091248</c:v>
                </c:pt>
                <c:pt idx="602">
                  <c:v>1.5229532049103915</c:v>
                </c:pt>
                <c:pt idx="603">
                  <c:v>0.78601288974046335</c:v>
                </c:pt>
                <c:pt idx="604">
                  <c:v>0.86968399963573439</c:v>
                </c:pt>
                <c:pt idx="605">
                  <c:v>0.96564968475976509</c:v>
                </c:pt>
                <c:pt idx="606">
                  <c:v>0.68625853296394879</c:v>
                </c:pt>
                <c:pt idx="607">
                  <c:v>1.2691690728264358</c:v>
                </c:pt>
                <c:pt idx="608">
                  <c:v>1.482076860671254</c:v>
                </c:pt>
                <c:pt idx="609">
                  <c:v>1.239287276272256</c:v>
                </c:pt>
                <c:pt idx="610">
                  <c:v>0.98949404790407702</c:v>
                </c:pt>
                <c:pt idx="611">
                  <c:v>0.98770634411382574</c:v>
                </c:pt>
                <c:pt idx="612">
                  <c:v>1.0588510219033422</c:v>
                </c:pt>
                <c:pt idx="613">
                  <c:v>1.5744940683879971</c:v>
                </c:pt>
                <c:pt idx="614">
                  <c:v>1.7613142113731015</c:v>
                </c:pt>
                <c:pt idx="615">
                  <c:v>0.87529286945758367</c:v>
                </c:pt>
                <c:pt idx="616">
                  <c:v>1.1747938229921957</c:v>
                </c:pt>
                <c:pt idx="617">
                  <c:v>2.5408329034757462</c:v>
                </c:pt>
                <c:pt idx="618">
                  <c:v>2.5260643523562258</c:v>
                </c:pt>
                <c:pt idx="619">
                  <c:v>0.96647890779437295</c:v>
                </c:pt>
                <c:pt idx="620">
                  <c:v>1.2404528170318476</c:v>
                </c:pt>
                <c:pt idx="621">
                  <c:v>0.95862271348919104</c:v>
                </c:pt>
                <c:pt idx="622">
                  <c:v>0.99010717683352667</c:v>
                </c:pt>
                <c:pt idx="623">
                  <c:v>0.96351661363131802</c:v>
                </c:pt>
                <c:pt idx="624">
                  <c:v>0.88057213529063827</c:v>
                </c:pt>
                <c:pt idx="625">
                  <c:v>0.89714539995601228</c:v>
                </c:pt>
                <c:pt idx="626">
                  <c:v>0.97034204815542002</c:v>
                </c:pt>
                <c:pt idx="627">
                  <c:v>0.92843460403472144</c:v>
                </c:pt>
                <c:pt idx="628">
                  <c:v>0.95839503758137967</c:v>
                </c:pt>
                <c:pt idx="629">
                  <c:v>1.0447642783083519</c:v>
                </c:pt>
                <c:pt idx="630">
                  <c:v>1.8034965034965036</c:v>
                </c:pt>
                <c:pt idx="631">
                  <c:v>0.78544598690467238</c:v>
                </c:pt>
                <c:pt idx="632">
                  <c:v>0.54832961754654774</c:v>
                </c:pt>
                <c:pt idx="633">
                  <c:v>1.0730324670544062</c:v>
                </c:pt>
                <c:pt idx="634">
                  <c:v>1.697421339011119</c:v>
                </c:pt>
                <c:pt idx="635">
                  <c:v>1.2332880182303636</c:v>
                </c:pt>
                <c:pt idx="636">
                  <c:v>1.2342660420354632</c:v>
                </c:pt>
                <c:pt idx="637">
                  <c:v>1.1439603044178885</c:v>
                </c:pt>
                <c:pt idx="638">
                  <c:v>1.3197992043527886</c:v>
                </c:pt>
                <c:pt idx="639">
                  <c:v>1.0773480662983426</c:v>
                </c:pt>
                <c:pt idx="640">
                  <c:v>1.1109263765662549</c:v>
                </c:pt>
                <c:pt idx="641">
                  <c:v>1.3692098925414735</c:v>
                </c:pt>
                <c:pt idx="642">
                  <c:v>0.83568482743650963</c:v>
                </c:pt>
                <c:pt idx="643">
                  <c:v>1.2765759910871786</c:v>
                </c:pt>
                <c:pt idx="644">
                  <c:v>1.2847569731517341</c:v>
                </c:pt>
                <c:pt idx="645">
                  <c:v>1.2684391453809669</c:v>
                </c:pt>
                <c:pt idx="646">
                  <c:v>1.660741073221436</c:v>
                </c:pt>
                <c:pt idx="647">
                  <c:v>1.1795389766721089</c:v>
                </c:pt>
                <c:pt idx="648">
                  <c:v>1.0733236854799806</c:v>
                </c:pt>
                <c:pt idx="649">
                  <c:v>1.5201831645386852</c:v>
                </c:pt>
                <c:pt idx="650">
                  <c:v>0.96089572192513362</c:v>
                </c:pt>
                <c:pt idx="651">
                  <c:v>1.2612797374897455</c:v>
                </c:pt>
                <c:pt idx="652">
                  <c:v>1.5101585234596115</c:v>
                </c:pt>
                <c:pt idx="653">
                  <c:v>2.6966008019362064</c:v>
                </c:pt>
                <c:pt idx="654">
                  <c:v>0.81603426698834969</c:v>
                </c:pt>
                <c:pt idx="655">
                  <c:v>1.3641209536731924</c:v>
                </c:pt>
                <c:pt idx="656">
                  <c:v>0.97163706734936606</c:v>
                </c:pt>
                <c:pt idx="657">
                  <c:v>0.96163209660142179</c:v>
                </c:pt>
                <c:pt idx="658">
                  <c:v>1.0512035350207372</c:v>
                </c:pt>
                <c:pt idx="659">
                  <c:v>1.8908865468071916</c:v>
                </c:pt>
                <c:pt idx="660">
                  <c:v>1.1582315807867893</c:v>
                </c:pt>
                <c:pt idx="661">
                  <c:v>2.2621788546577495</c:v>
                </c:pt>
                <c:pt idx="662">
                  <c:v>0.9684696144778574</c:v>
                </c:pt>
                <c:pt idx="663">
                  <c:v>1.3538624900451288</c:v>
                </c:pt>
                <c:pt idx="664">
                  <c:v>1.9822366344305105</c:v>
                </c:pt>
                <c:pt idx="665">
                  <c:v>1.1205920583672271</c:v>
                </c:pt>
                <c:pt idx="666">
                  <c:v>1.1556043152313038</c:v>
                </c:pt>
                <c:pt idx="667">
                  <c:v>2.3763913408205934</c:v>
                </c:pt>
                <c:pt idx="668">
                  <c:v>0.63070732084816594</c:v>
                </c:pt>
                <c:pt idx="669">
                  <c:v>0.78685594383856183</c:v>
                </c:pt>
                <c:pt idx="670">
                  <c:v>2.3852489822383012</c:v>
                </c:pt>
                <c:pt idx="671">
                  <c:v>2.3775028044032718</c:v>
                </c:pt>
                <c:pt idx="672">
                  <c:v>2.3153791530654191</c:v>
                </c:pt>
                <c:pt idx="673">
                  <c:v>2.2980638096267891</c:v>
                </c:pt>
                <c:pt idx="674">
                  <c:v>2.2967830160865206</c:v>
                </c:pt>
                <c:pt idx="675">
                  <c:v>2.2070043150426986</c:v>
                </c:pt>
                <c:pt idx="676">
                  <c:v>1.9189613665190057</c:v>
                </c:pt>
                <c:pt idx="677">
                  <c:v>2.8026954283805816</c:v>
                </c:pt>
                <c:pt idx="678">
                  <c:v>1.0783771641842623</c:v>
                </c:pt>
                <c:pt idx="679">
                  <c:v>1.2475943355578747</c:v>
                </c:pt>
                <c:pt idx="680">
                  <c:v>1.2339502685726869</c:v>
                </c:pt>
                <c:pt idx="681">
                  <c:v>3.0813580015979558</c:v>
                </c:pt>
                <c:pt idx="682">
                  <c:v>2.439406900484745</c:v>
                </c:pt>
                <c:pt idx="683">
                  <c:v>1.905054682987722</c:v>
                </c:pt>
                <c:pt idx="684">
                  <c:v>1.7484801286238256</c:v>
                </c:pt>
                <c:pt idx="685">
                  <c:v>2.8406446772340042</c:v>
                </c:pt>
                <c:pt idx="686">
                  <c:v>2.8055046394347203</c:v>
                </c:pt>
                <c:pt idx="687">
                  <c:v>2.8055046394347203</c:v>
                </c:pt>
                <c:pt idx="688">
                  <c:v>2.5035573902140071</c:v>
                </c:pt>
                <c:pt idx="689">
                  <c:v>3.2220248667850799</c:v>
                </c:pt>
                <c:pt idx="690">
                  <c:v>1.9360004927777263</c:v>
                </c:pt>
                <c:pt idx="691">
                  <c:v>2.0764878424081168</c:v>
                </c:pt>
                <c:pt idx="692">
                  <c:v>3.9105355426115476</c:v>
                </c:pt>
                <c:pt idx="693">
                  <c:v>3.1100146480610595</c:v>
                </c:pt>
                <c:pt idx="694">
                  <c:v>2.252244404451003</c:v>
                </c:pt>
                <c:pt idx="695">
                  <c:v>1.8759572748871369</c:v>
                </c:pt>
                <c:pt idx="696">
                  <c:v>3.7424401174310402</c:v>
                </c:pt>
                <c:pt idx="697">
                  <c:v>2.7922218274780066</c:v>
                </c:pt>
                <c:pt idx="698">
                  <c:v>2.3116917744300758</c:v>
                </c:pt>
                <c:pt idx="699">
                  <c:v>2.9110544084798877</c:v>
                </c:pt>
                <c:pt idx="700">
                  <c:v>2.8948878715945865</c:v>
                </c:pt>
                <c:pt idx="701">
                  <c:v>2.1489959609035125</c:v>
                </c:pt>
                <c:pt idx="702">
                  <c:v>1.5712139185448795</c:v>
                </c:pt>
                <c:pt idx="703">
                  <c:v>1.5648873072360616</c:v>
                </c:pt>
                <c:pt idx="704">
                  <c:v>1.5626729932779755</c:v>
                </c:pt>
                <c:pt idx="705">
                  <c:v>2.3203284830104418</c:v>
                </c:pt>
                <c:pt idx="706">
                  <c:v>2.8503070915889013</c:v>
                </c:pt>
                <c:pt idx="707">
                  <c:v>2.038885641229311</c:v>
                </c:pt>
                <c:pt idx="708">
                  <c:v>2.5798233291268837</c:v>
                </c:pt>
                <c:pt idx="709">
                  <c:v>2.3088824586568317</c:v>
                </c:pt>
                <c:pt idx="710">
                  <c:v>3.8633441921972844</c:v>
                </c:pt>
                <c:pt idx="711">
                  <c:v>2.1122624491336999</c:v>
                </c:pt>
                <c:pt idx="712">
                  <c:v>2.3169857443382811</c:v>
                </c:pt>
                <c:pt idx="713">
                  <c:v>2.9029093080795154</c:v>
                </c:pt>
                <c:pt idx="714">
                  <c:v>1.8834264051364484</c:v>
                </c:pt>
                <c:pt idx="715">
                  <c:v>1.2933342486441957</c:v>
                </c:pt>
                <c:pt idx="716">
                  <c:v>2.5031689362840299</c:v>
                </c:pt>
                <c:pt idx="717">
                  <c:v>1.8816222141030325</c:v>
                </c:pt>
                <c:pt idx="718">
                  <c:v>1.1553484869876229</c:v>
                </c:pt>
                <c:pt idx="719">
                  <c:v>2.3783718386256054</c:v>
                </c:pt>
                <c:pt idx="720">
                  <c:v>1.3419518901635084</c:v>
                </c:pt>
                <c:pt idx="721">
                  <c:v>2.1034896742365392</c:v>
                </c:pt>
                <c:pt idx="722">
                  <c:v>2.5930935912814883</c:v>
                </c:pt>
                <c:pt idx="723">
                  <c:v>3.4517857677454122</c:v>
                </c:pt>
                <c:pt idx="724">
                  <c:v>2.716678040842039</c:v>
                </c:pt>
                <c:pt idx="725">
                  <c:v>2.4036140423477481</c:v>
                </c:pt>
                <c:pt idx="726">
                  <c:v>4.3637574950033313</c:v>
                </c:pt>
                <c:pt idx="727">
                  <c:v>2.789806795469687</c:v>
                </c:pt>
                <c:pt idx="728">
                  <c:v>2.4351508734780305</c:v>
                </c:pt>
                <c:pt idx="729">
                  <c:v>2.1968551025433567</c:v>
                </c:pt>
                <c:pt idx="730">
                  <c:v>3.0642504118616145</c:v>
                </c:pt>
                <c:pt idx="731">
                  <c:v>2.9626668945834567</c:v>
                </c:pt>
                <c:pt idx="732">
                  <c:v>2.9411321096212726</c:v>
                </c:pt>
                <c:pt idx="733">
                  <c:v>1.4237683129619965</c:v>
                </c:pt>
                <c:pt idx="734">
                  <c:v>3.0311322132153733</c:v>
                </c:pt>
                <c:pt idx="735">
                  <c:v>2.2776882286938047</c:v>
                </c:pt>
                <c:pt idx="736">
                  <c:v>2.6454234921584763</c:v>
                </c:pt>
                <c:pt idx="737">
                  <c:v>2.4303373140582445</c:v>
                </c:pt>
                <c:pt idx="738">
                  <c:v>2.6591315572942587</c:v>
                </c:pt>
                <c:pt idx="739">
                  <c:v>2.1989842885365274</c:v>
                </c:pt>
                <c:pt idx="740">
                  <c:v>2.3902530289200206</c:v>
                </c:pt>
                <c:pt idx="741">
                  <c:v>2.3274793226297534</c:v>
                </c:pt>
                <c:pt idx="742">
                  <c:v>2.266271167820205</c:v>
                </c:pt>
                <c:pt idx="743">
                  <c:v>2.0783128130978983</c:v>
                </c:pt>
                <c:pt idx="744">
                  <c:v>2.7280385760330561</c:v>
                </c:pt>
                <c:pt idx="745">
                  <c:v>2.3812693935119889</c:v>
                </c:pt>
                <c:pt idx="746">
                  <c:v>2.145747197594464</c:v>
                </c:pt>
                <c:pt idx="747">
                  <c:v>1.6779222076959588</c:v>
                </c:pt>
                <c:pt idx="748">
                  <c:v>2.821270959890918</c:v>
                </c:pt>
                <c:pt idx="749">
                  <c:v>2.270380131695267</c:v>
                </c:pt>
                <c:pt idx="750">
                  <c:v>2.006482578071433</c:v>
                </c:pt>
                <c:pt idx="751">
                  <c:v>2.4155830494485491</c:v>
                </c:pt>
                <c:pt idx="752">
                  <c:v>2.3939376775122794</c:v>
                </c:pt>
                <c:pt idx="753">
                  <c:v>2.6096612992781787</c:v>
                </c:pt>
                <c:pt idx="754">
                  <c:v>1.8134164482538784</c:v>
                </c:pt>
                <c:pt idx="755">
                  <c:v>2.2837094476684272</c:v>
                </c:pt>
                <c:pt idx="756">
                  <c:v>2.9572340448434353</c:v>
                </c:pt>
                <c:pt idx="757">
                  <c:v>2.3465865205260639</c:v>
                </c:pt>
                <c:pt idx="758">
                  <c:v>2.3070866461303692</c:v>
                </c:pt>
                <c:pt idx="759">
                  <c:v>2.484898480534341</c:v>
                </c:pt>
                <c:pt idx="760">
                  <c:v>2.3513132334548552</c:v>
                </c:pt>
                <c:pt idx="761">
                  <c:v>1.8621649843369299</c:v>
                </c:pt>
                <c:pt idx="762">
                  <c:v>2.1251550463506983</c:v>
                </c:pt>
                <c:pt idx="763">
                  <c:v>2.0105023501762633</c:v>
                </c:pt>
                <c:pt idx="764">
                  <c:v>2.0162145841493668</c:v>
                </c:pt>
                <c:pt idx="765">
                  <c:v>2.0198671956031267</c:v>
                </c:pt>
                <c:pt idx="766">
                  <c:v>2.3614680553676903</c:v>
                </c:pt>
                <c:pt idx="767">
                  <c:v>2.0069078975701773</c:v>
                </c:pt>
                <c:pt idx="768">
                  <c:v>2.8869857927825358</c:v>
                </c:pt>
                <c:pt idx="769">
                  <c:v>2.7092859823069637</c:v>
                </c:pt>
                <c:pt idx="770">
                  <c:v>2.3192990225540124</c:v>
                </c:pt>
                <c:pt idx="771">
                  <c:v>2.1271734991750222</c:v>
                </c:pt>
                <c:pt idx="772">
                  <c:v>2.8551185931667495</c:v>
                </c:pt>
                <c:pt idx="773">
                  <c:v>2.8265674072350819</c:v>
                </c:pt>
                <c:pt idx="774">
                  <c:v>2.7507330766260738</c:v>
                </c:pt>
                <c:pt idx="775">
                  <c:v>2.384592862487394</c:v>
                </c:pt>
                <c:pt idx="776">
                  <c:v>3.6639887630826156</c:v>
                </c:pt>
                <c:pt idx="777">
                  <c:v>1.6597533476239525</c:v>
                </c:pt>
                <c:pt idx="778">
                  <c:v>3.0206236960174295</c:v>
                </c:pt>
                <c:pt idx="779">
                  <c:v>2.6616267455296816</c:v>
                </c:pt>
                <c:pt idx="780">
                  <c:v>2.4559070822416018</c:v>
                </c:pt>
                <c:pt idx="781">
                  <c:v>1.6236608869923879</c:v>
                </c:pt>
                <c:pt idx="782">
                  <c:v>1.0222256640594749</c:v>
                </c:pt>
                <c:pt idx="783">
                  <c:v>0.81758393907926619</c:v>
                </c:pt>
                <c:pt idx="784">
                  <c:v>0.81602630668051224</c:v>
                </c:pt>
                <c:pt idx="785">
                  <c:v>0.81135340948425061</c:v>
                </c:pt>
                <c:pt idx="786">
                  <c:v>1.2861879616857772</c:v>
                </c:pt>
                <c:pt idx="787">
                  <c:v>1.2756553988499253</c:v>
                </c:pt>
                <c:pt idx="788">
                  <c:v>1.2882134545388257</c:v>
                </c:pt>
                <c:pt idx="789">
                  <c:v>0.85655063098213746</c:v>
                </c:pt>
                <c:pt idx="790">
                  <c:v>1.5057547100652446</c:v>
                </c:pt>
                <c:pt idx="791">
                  <c:v>1.7824813435581919</c:v>
                </c:pt>
                <c:pt idx="792">
                  <c:v>1.9223126628298917</c:v>
                </c:pt>
                <c:pt idx="793">
                  <c:v>1.2718526995468966</c:v>
                </c:pt>
                <c:pt idx="794">
                  <c:v>1.4896008993816752</c:v>
                </c:pt>
                <c:pt idx="795">
                  <c:v>1.258836060811465</c:v>
                </c:pt>
                <c:pt idx="796">
                  <c:v>0.8153195104815123</c:v>
                </c:pt>
                <c:pt idx="797">
                  <c:v>0.81355991850575449</c:v>
                </c:pt>
                <c:pt idx="798">
                  <c:v>1.4145125311638893</c:v>
                </c:pt>
                <c:pt idx="799">
                  <c:v>1.4132003674058522</c:v>
                </c:pt>
                <c:pt idx="800">
                  <c:v>1.1019478850259945</c:v>
                </c:pt>
                <c:pt idx="801">
                  <c:v>1.0995871302139892</c:v>
                </c:pt>
                <c:pt idx="802">
                  <c:v>1.9259239229630432</c:v>
                </c:pt>
                <c:pt idx="803">
                  <c:v>1.9164599233416031</c:v>
                </c:pt>
                <c:pt idx="804">
                  <c:v>1.9171359233145631</c:v>
                </c:pt>
                <c:pt idx="805">
                  <c:v>0.78415591135128915</c:v>
                </c:pt>
                <c:pt idx="806">
                  <c:v>0.83037349946093175</c:v>
                </c:pt>
                <c:pt idx="807">
                  <c:v>0.82987757644405347</c:v>
                </c:pt>
                <c:pt idx="808">
                  <c:v>1.6979902693296605</c:v>
                </c:pt>
                <c:pt idx="809">
                  <c:v>1.3289591909229579</c:v>
                </c:pt>
                <c:pt idx="810">
                  <c:v>1.2349735753991073</c:v>
                </c:pt>
                <c:pt idx="811">
                  <c:v>1.084453990025952</c:v>
                </c:pt>
                <c:pt idx="812">
                  <c:v>1.5910166815086519</c:v>
                </c:pt>
                <c:pt idx="813">
                  <c:v>1.6995028251295945</c:v>
                </c:pt>
                <c:pt idx="814">
                  <c:v>1.4951502380307258</c:v>
                </c:pt>
                <c:pt idx="815">
                  <c:v>1.680168798353695</c:v>
                </c:pt>
                <c:pt idx="816">
                  <c:v>0.77842551008919525</c:v>
                </c:pt>
                <c:pt idx="817">
                  <c:v>1.8402897864826984</c:v>
                </c:pt>
                <c:pt idx="818">
                  <c:v>1.8305816966100565</c:v>
                </c:pt>
                <c:pt idx="819">
                  <c:v>1.9467190128996075</c:v>
                </c:pt>
                <c:pt idx="820">
                  <c:v>1.0873408769448374</c:v>
                </c:pt>
                <c:pt idx="821">
                  <c:v>0.92654530963123205</c:v>
                </c:pt>
                <c:pt idx="822">
                  <c:v>1.6694340042100582</c:v>
                </c:pt>
                <c:pt idx="823">
                  <c:v>2.0634249471458772</c:v>
                </c:pt>
                <c:pt idx="824">
                  <c:v>1.6711614938062807</c:v>
                </c:pt>
                <c:pt idx="825">
                  <c:v>1.5545882561961448</c:v>
                </c:pt>
                <c:pt idx="826">
                  <c:v>1.2224105613402569</c:v>
                </c:pt>
                <c:pt idx="827">
                  <c:v>1.2192715760396768</c:v>
                </c:pt>
                <c:pt idx="828">
                  <c:v>1.8090539253873452</c:v>
                </c:pt>
                <c:pt idx="829">
                  <c:v>0.94339622641509424</c:v>
                </c:pt>
                <c:pt idx="830">
                  <c:v>1.5811157616658089</c:v>
                </c:pt>
                <c:pt idx="831">
                  <c:v>1.1392765593847907</c:v>
                </c:pt>
                <c:pt idx="832">
                  <c:v>0.81603032632026973</c:v>
                </c:pt>
                <c:pt idx="833">
                  <c:v>1.6299488248860852</c:v>
                </c:pt>
                <c:pt idx="834">
                  <c:v>1.3839603441171697</c:v>
                </c:pt>
                <c:pt idx="835">
                  <c:v>1.5098033399578799</c:v>
                </c:pt>
                <c:pt idx="836">
                  <c:v>0.78762401970755069</c:v>
                </c:pt>
                <c:pt idx="837">
                  <c:v>1.3189448441247003</c:v>
                </c:pt>
                <c:pt idx="838">
                  <c:v>0.89941640920013732</c:v>
                </c:pt>
                <c:pt idx="839">
                  <c:v>1.4199996480793935</c:v>
                </c:pt>
                <c:pt idx="840">
                  <c:v>1.7355560630280884</c:v>
                </c:pt>
                <c:pt idx="841">
                  <c:v>1.3333666883474258</c:v>
                </c:pt>
                <c:pt idx="842">
                  <c:v>1.635962387257724</c:v>
                </c:pt>
                <c:pt idx="843">
                  <c:v>1.323351615761085</c:v>
                </c:pt>
                <c:pt idx="844">
                  <c:v>1.4945160901530674</c:v>
                </c:pt>
                <c:pt idx="845">
                  <c:v>0.95845296402634683</c:v>
                </c:pt>
                <c:pt idx="846">
                  <c:v>2.594181933115328</c:v>
                </c:pt>
                <c:pt idx="847">
                  <c:v>1.9608319859957939</c:v>
                </c:pt>
                <c:pt idx="848">
                  <c:v>1.3904327745402965</c:v>
                </c:pt>
                <c:pt idx="849">
                  <c:v>2.7125142982960191</c:v>
                </c:pt>
                <c:pt idx="850">
                  <c:v>1.345096747811549</c:v>
                </c:pt>
                <c:pt idx="851">
                  <c:v>1.3425636089267814</c:v>
                </c:pt>
                <c:pt idx="852">
                  <c:v>0.97402429954934744</c:v>
                </c:pt>
                <c:pt idx="853">
                  <c:v>0.97237393538618011</c:v>
                </c:pt>
                <c:pt idx="854">
                  <c:v>1.865465842845673</c:v>
                </c:pt>
                <c:pt idx="855">
                  <c:v>1.7953512958225493</c:v>
                </c:pt>
                <c:pt idx="856">
                  <c:v>1.7870731914087239</c:v>
                </c:pt>
                <c:pt idx="857">
                  <c:v>1.7854774122446129</c:v>
                </c:pt>
                <c:pt idx="858">
                  <c:v>1.7825850625096618</c:v>
                </c:pt>
                <c:pt idx="859">
                  <c:v>1.5267996789169238</c:v>
                </c:pt>
                <c:pt idx="860">
                  <c:v>1.5394938650306749</c:v>
                </c:pt>
                <c:pt idx="861">
                  <c:v>1.5452743713613277</c:v>
                </c:pt>
                <c:pt idx="862">
                  <c:v>1.2788823213326168</c:v>
                </c:pt>
                <c:pt idx="863">
                  <c:v>1.6065912870899663</c:v>
                </c:pt>
                <c:pt idx="864">
                  <c:v>1.1146254418754122</c:v>
                </c:pt>
                <c:pt idx="865">
                  <c:v>1.770687237026648</c:v>
                </c:pt>
                <c:pt idx="866">
                  <c:v>1.7499261829187274</c:v>
                </c:pt>
                <c:pt idx="867">
                  <c:v>1.1575968694932433</c:v>
                </c:pt>
                <c:pt idx="868">
                  <c:v>0.80630269019766765</c:v>
                </c:pt>
                <c:pt idx="869">
                  <c:v>0.6901213436106538</c:v>
                </c:pt>
                <c:pt idx="870">
                  <c:v>0.88502247353921992</c:v>
                </c:pt>
                <c:pt idx="871">
                  <c:v>0.87606156559142345</c:v>
                </c:pt>
                <c:pt idx="872">
                  <c:v>0.84060782411897839</c:v>
                </c:pt>
                <c:pt idx="873">
                  <c:v>0.87279625472075739</c:v>
                </c:pt>
                <c:pt idx="874">
                  <c:v>1.9861362266425557</c:v>
                </c:pt>
                <c:pt idx="875">
                  <c:v>0.73479459328611696</c:v>
                </c:pt>
                <c:pt idx="876">
                  <c:v>1.8722598248937043</c:v>
                </c:pt>
                <c:pt idx="877">
                  <c:v>1.5444628799378686</c:v>
                </c:pt>
                <c:pt idx="878">
                  <c:v>1.4978880951139384</c:v>
                </c:pt>
                <c:pt idx="879">
                  <c:v>1.4437546038093234</c:v>
                </c:pt>
                <c:pt idx="880">
                  <c:v>1.7746381805651277</c:v>
                </c:pt>
                <c:pt idx="881">
                  <c:v>1.2832098319175853</c:v>
                </c:pt>
                <c:pt idx="882">
                  <c:v>1.5970120419859617</c:v>
                </c:pt>
                <c:pt idx="883">
                  <c:v>1.5177613586570569</c:v>
                </c:pt>
                <c:pt idx="884">
                  <c:v>3.7281219800279182</c:v>
                </c:pt>
                <c:pt idx="885">
                  <c:v>1.3976031783938689</c:v>
                </c:pt>
                <c:pt idx="886">
                  <c:v>1.0435179486470227</c:v>
                </c:pt>
                <c:pt idx="887">
                  <c:v>1.3301894046184997</c:v>
                </c:pt>
                <c:pt idx="888">
                  <c:v>1.4467479915683967</c:v>
                </c:pt>
                <c:pt idx="889">
                  <c:v>2.7627527669135392</c:v>
                </c:pt>
                <c:pt idx="890">
                  <c:v>1.6260162601626016</c:v>
                </c:pt>
                <c:pt idx="891">
                  <c:v>1.341493331267511</c:v>
                </c:pt>
                <c:pt idx="892">
                  <c:v>1.0088885447051636</c:v>
                </c:pt>
                <c:pt idx="893">
                  <c:v>1.0146249401263727</c:v>
                </c:pt>
                <c:pt idx="894">
                  <c:v>1.0064505766511496</c:v>
                </c:pt>
                <c:pt idx="895">
                  <c:v>1.1270700248199537</c:v>
                </c:pt>
                <c:pt idx="896">
                  <c:v>0.8029043567916655</c:v>
                </c:pt>
                <c:pt idx="897">
                  <c:v>1.1609945687378544</c:v>
                </c:pt>
                <c:pt idx="898">
                  <c:v>2.3290712611975954</c:v>
                </c:pt>
                <c:pt idx="899">
                  <c:v>3.8282521518817432</c:v>
                </c:pt>
                <c:pt idx="900">
                  <c:v>3.024347434909421</c:v>
                </c:pt>
                <c:pt idx="901">
                  <c:v>2.9596874597518568</c:v>
                </c:pt>
                <c:pt idx="902">
                  <c:v>2.5248069065685699</c:v>
                </c:pt>
                <c:pt idx="903">
                  <c:v>3.4926019609667787</c:v>
                </c:pt>
                <c:pt idx="904">
                  <c:v>2.5491543855509446</c:v>
                </c:pt>
                <c:pt idx="905">
                  <c:v>2.1450935980281129</c:v>
                </c:pt>
                <c:pt idx="906">
                  <c:v>3.180225656072349</c:v>
                </c:pt>
                <c:pt idx="907">
                  <c:v>4.0906248850638125</c:v>
                </c:pt>
                <c:pt idx="908">
                  <c:v>3.9074625767773732</c:v>
                </c:pt>
                <c:pt idx="909">
                  <c:v>3.9243811835668834</c:v>
                </c:pt>
                <c:pt idx="910">
                  <c:v>2.507086513859841</c:v>
                </c:pt>
                <c:pt idx="911">
                  <c:v>3.7767282178134272</c:v>
                </c:pt>
                <c:pt idx="912">
                  <c:v>3.7186247067701435</c:v>
                </c:pt>
                <c:pt idx="913">
                  <c:v>3.6735402396950647</c:v>
                </c:pt>
                <c:pt idx="914">
                  <c:v>3.6390638825200043</c:v>
                </c:pt>
                <c:pt idx="915">
                  <c:v>3.2010243277848915</c:v>
                </c:pt>
                <c:pt idx="916">
                  <c:v>2.1529132488777116</c:v>
                </c:pt>
                <c:pt idx="917">
                  <c:v>3.1047370954497833</c:v>
                </c:pt>
                <c:pt idx="918">
                  <c:v>5.226960110041265</c:v>
                </c:pt>
                <c:pt idx="919">
                  <c:v>2.8410613776467435</c:v>
                </c:pt>
                <c:pt idx="920">
                  <c:v>2.9730442918029381</c:v>
                </c:pt>
                <c:pt idx="921">
                  <c:v>5.6102488750114787</c:v>
                </c:pt>
                <c:pt idx="922">
                  <c:v>3.2625213454277704</c:v>
                </c:pt>
                <c:pt idx="923">
                  <c:v>2.4300251929142447</c:v>
                </c:pt>
                <c:pt idx="924">
                  <c:v>3.0425615797322547</c:v>
                </c:pt>
                <c:pt idx="925">
                  <c:v>3.4556027734287631</c:v>
                </c:pt>
                <c:pt idx="926">
                  <c:v>2.9527124074687876</c:v>
                </c:pt>
                <c:pt idx="927">
                  <c:v>2.9707167936561012</c:v>
                </c:pt>
                <c:pt idx="928">
                  <c:v>2.9513101010342275</c:v>
                </c:pt>
                <c:pt idx="929">
                  <c:v>2.3884161301533666</c:v>
                </c:pt>
                <c:pt idx="930">
                  <c:v>2.3780930522244512</c:v>
                </c:pt>
                <c:pt idx="931">
                  <c:v>2.3736197184552545</c:v>
                </c:pt>
                <c:pt idx="932">
                  <c:v>1.7748363516220291</c:v>
                </c:pt>
                <c:pt idx="933">
                  <c:v>2.4532613783419146</c:v>
                </c:pt>
                <c:pt idx="934">
                  <c:v>2.6068721382123208</c:v>
                </c:pt>
                <c:pt idx="935">
                  <c:v>2.3661220785114589</c:v>
                </c:pt>
                <c:pt idx="936">
                  <c:v>2.4592496239990247</c:v>
                </c:pt>
                <c:pt idx="937">
                  <c:v>3.1975000483736773</c:v>
                </c:pt>
                <c:pt idx="938">
                  <c:v>1.7335908192936893</c:v>
                </c:pt>
                <c:pt idx="939">
                  <c:v>3.0914455889183357</c:v>
                </c:pt>
                <c:pt idx="940">
                  <c:v>2.9281986830960904</c:v>
                </c:pt>
                <c:pt idx="941">
                  <c:v>3.3716675378985883</c:v>
                </c:pt>
                <c:pt idx="942">
                  <c:v>3.151091595027522</c:v>
                </c:pt>
                <c:pt idx="943">
                  <c:v>1.8673112778855254</c:v>
                </c:pt>
                <c:pt idx="944">
                  <c:v>1.8460740865665397</c:v>
                </c:pt>
                <c:pt idx="945">
                  <c:v>1.817966039232588</c:v>
                </c:pt>
                <c:pt idx="946">
                  <c:v>2.8006102406738171</c:v>
                </c:pt>
                <c:pt idx="947">
                  <c:v>2.3490091744856509</c:v>
                </c:pt>
                <c:pt idx="948">
                  <c:v>2.944675066152016</c:v>
                </c:pt>
                <c:pt idx="949">
                  <c:v>3.0115776800624841</c:v>
                </c:pt>
                <c:pt idx="950">
                  <c:v>3.931754277272077</c:v>
                </c:pt>
                <c:pt idx="951">
                  <c:v>0</c:v>
                </c:pt>
                <c:pt idx="952">
                  <c:v>0</c:v>
                </c:pt>
                <c:pt idx="953">
                  <c:v>2.8119266841554791</c:v>
                </c:pt>
                <c:pt idx="954">
                  <c:v>2.721572346928022</c:v>
                </c:pt>
                <c:pt idx="955">
                  <c:v>1.7281204551287535</c:v>
                </c:pt>
                <c:pt idx="956">
                  <c:v>3.3742113844190831</c:v>
                </c:pt>
                <c:pt idx="957">
                  <c:v>2.877245957564512</c:v>
                </c:pt>
                <c:pt idx="958">
                  <c:v>2.8634158147682878</c:v>
                </c:pt>
                <c:pt idx="959">
                  <c:v>2.8138578030818171</c:v>
                </c:pt>
                <c:pt idx="960">
                  <c:v>2.801180172185278</c:v>
                </c:pt>
                <c:pt idx="961">
                  <c:v>2.7703129722748878</c:v>
                </c:pt>
                <c:pt idx="962">
                  <c:v>2.7073636472132714</c:v>
                </c:pt>
                <c:pt idx="963">
                  <c:v>2.7121505299284139</c:v>
                </c:pt>
                <c:pt idx="964">
                  <c:v>3.4733252359151638</c:v>
                </c:pt>
                <c:pt idx="965">
                  <c:v>3.7279267495094834</c:v>
                </c:pt>
                <c:pt idx="966">
                  <c:v>2.6065683410186913</c:v>
                </c:pt>
                <c:pt idx="967">
                  <c:v>4.0494607455858311</c:v>
                </c:pt>
                <c:pt idx="968">
                  <c:v>2.8516752415610491</c:v>
                </c:pt>
                <c:pt idx="969">
                  <c:v>3.025730466989359</c:v>
                </c:pt>
                <c:pt idx="970">
                  <c:v>2.9355856473769815</c:v>
                </c:pt>
                <c:pt idx="971">
                  <c:v>2.4900281557954012</c:v>
                </c:pt>
                <c:pt idx="972">
                  <c:v>4.5030463603468007</c:v>
                </c:pt>
                <c:pt idx="973">
                  <c:v>4.5580404685835996</c:v>
                </c:pt>
                <c:pt idx="974">
                  <c:v>3.8221807298388204</c:v>
                </c:pt>
                <c:pt idx="975">
                  <c:v>4.8634002381650934</c:v>
                </c:pt>
                <c:pt idx="976">
                  <c:v>4.8340610600072491</c:v>
                </c:pt>
                <c:pt idx="977">
                  <c:v>3.3971998129311354</c:v>
                </c:pt>
                <c:pt idx="978">
                  <c:v>3.8849067302519669</c:v>
                </c:pt>
                <c:pt idx="979">
                  <c:v>2.8113475960940848</c:v>
                </c:pt>
                <c:pt idx="980">
                  <c:v>4.5871842267406038</c:v>
                </c:pt>
                <c:pt idx="981">
                  <c:v>3.910519824406554</c:v>
                </c:pt>
                <c:pt idx="982">
                  <c:v>3.0814765846842649</c:v>
                </c:pt>
                <c:pt idx="983">
                  <c:v>1.7955062190718203</c:v>
                </c:pt>
                <c:pt idx="984">
                  <c:v>4.7085342339699467</c:v>
                </c:pt>
                <c:pt idx="985">
                  <c:v>3.0740181268882174</c:v>
                </c:pt>
                <c:pt idx="986">
                  <c:v>2.6364926432145794</c:v>
                </c:pt>
                <c:pt idx="987">
                  <c:v>1.241361253531744</c:v>
                </c:pt>
                <c:pt idx="988">
                  <c:v>1.4118220340378176</c:v>
                </c:pt>
                <c:pt idx="989">
                  <c:v>1.1627214825690986</c:v>
                </c:pt>
                <c:pt idx="990">
                  <c:v>1.165102482192107</c:v>
                </c:pt>
                <c:pt idx="991">
                  <c:v>1.5573917729477276</c:v>
                </c:pt>
                <c:pt idx="992">
                  <c:v>0.6471402386563424</c:v>
                </c:pt>
                <c:pt idx="993">
                  <c:v>5.9373101937473985E-2</c:v>
                </c:pt>
                <c:pt idx="994">
                  <c:v>1.0801166911782434</c:v>
                </c:pt>
                <c:pt idx="995">
                  <c:v>1.0945825397208091</c:v>
                </c:pt>
                <c:pt idx="996">
                  <c:v>2.2194900996505762</c:v>
                </c:pt>
                <c:pt idx="997">
                  <c:v>0.96602004947272491</c:v>
                </c:pt>
                <c:pt idx="998">
                  <c:v>1.4332281947395511</c:v>
                </c:pt>
                <c:pt idx="999">
                  <c:v>1.1666424715927837</c:v>
                </c:pt>
                <c:pt idx="1000">
                  <c:v>1.2365882306362423</c:v>
                </c:pt>
                <c:pt idx="1001">
                  <c:v>0.80518336793105616</c:v>
                </c:pt>
                <c:pt idx="1002">
                  <c:v>0.64214634749930932</c:v>
                </c:pt>
                <c:pt idx="1003">
                  <c:v>0.6438174924789587</c:v>
                </c:pt>
                <c:pt idx="1004">
                  <c:v>1.4472550557120591</c:v>
                </c:pt>
                <c:pt idx="1005">
                  <c:v>0.74265169737969094</c:v>
                </c:pt>
                <c:pt idx="1006">
                  <c:v>2.4567882238293071</c:v>
                </c:pt>
                <c:pt idx="1007">
                  <c:v>2.2012871933588287</c:v>
                </c:pt>
                <c:pt idx="1008">
                  <c:v>1.2576475268014244</c:v>
                </c:pt>
                <c:pt idx="1009">
                  <c:v>1.4854007914705905</c:v>
                </c:pt>
                <c:pt idx="1010">
                  <c:v>1.1530937674131858</c:v>
                </c:pt>
                <c:pt idx="1011">
                  <c:v>1.1521453045158689</c:v>
                </c:pt>
                <c:pt idx="1012">
                  <c:v>1.1149259125406576</c:v>
                </c:pt>
                <c:pt idx="1013">
                  <c:v>0.76150339761929775</c:v>
                </c:pt>
                <c:pt idx="1014">
                  <c:v>0.59359477963450435</c:v>
                </c:pt>
                <c:pt idx="1015">
                  <c:v>0.86558609458994096</c:v>
                </c:pt>
                <c:pt idx="1016">
                  <c:v>1.5613321152728179</c:v>
                </c:pt>
                <c:pt idx="1017">
                  <c:v>2.3171345688187768</c:v>
                </c:pt>
                <c:pt idx="1018">
                  <c:v>0</c:v>
                </c:pt>
                <c:pt idx="1019">
                  <c:v>1.345573136852277</c:v>
                </c:pt>
                <c:pt idx="1020">
                  <c:v>1.0449162552624405</c:v>
                </c:pt>
                <c:pt idx="1021">
                  <c:v>1.8294707483896673</c:v>
                </c:pt>
                <c:pt idx="1022">
                  <c:v>1.45942297958495</c:v>
                </c:pt>
                <c:pt idx="1023">
                  <c:v>0.94599973464243059</c:v>
                </c:pt>
                <c:pt idx="1024">
                  <c:v>0.90739258073125173</c:v>
                </c:pt>
                <c:pt idx="1025">
                  <c:v>1.024247491638796</c:v>
                </c:pt>
                <c:pt idx="1026">
                  <c:v>1.2108646793386413</c:v>
                </c:pt>
                <c:pt idx="1027">
                  <c:v>1.1507370705115474</c:v>
                </c:pt>
                <c:pt idx="1028">
                  <c:v>1.0358353832856859</c:v>
                </c:pt>
                <c:pt idx="1029">
                  <c:v>1.3213741191983848</c:v>
                </c:pt>
                <c:pt idx="1030">
                  <c:v>1.2750719798698313</c:v>
                </c:pt>
                <c:pt idx="1031">
                  <c:v>1.324162756315485</c:v>
                </c:pt>
                <c:pt idx="1032">
                  <c:v>1.1128694675583237</c:v>
                </c:pt>
                <c:pt idx="1033">
                  <c:v>1.8460921039430118</c:v>
                </c:pt>
                <c:pt idx="1034">
                  <c:v>1.4609260261266135</c:v>
                </c:pt>
                <c:pt idx="1035">
                  <c:v>1.5454051162811258</c:v>
                </c:pt>
                <c:pt idx="1036">
                  <c:v>0.94595010305472671</c:v>
                </c:pt>
                <c:pt idx="1037">
                  <c:v>1.9404237465911474</c:v>
                </c:pt>
                <c:pt idx="1038">
                  <c:v>1.9299349695825465</c:v>
                </c:pt>
                <c:pt idx="1039">
                  <c:v>1.5686864130707161</c:v>
                </c:pt>
                <c:pt idx="1040">
                  <c:v>0.63580246913580252</c:v>
                </c:pt>
                <c:pt idx="1041">
                  <c:v>1.2278513464212115</c:v>
                </c:pt>
                <c:pt idx="1042">
                  <c:v>1.2204561365451552</c:v>
                </c:pt>
                <c:pt idx="1043">
                  <c:v>0.69742678429132554</c:v>
                </c:pt>
                <c:pt idx="1044">
                  <c:v>0.78356133463389466</c:v>
                </c:pt>
                <c:pt idx="1045">
                  <c:v>2.3919981574704701</c:v>
                </c:pt>
                <c:pt idx="1046">
                  <c:v>1.057973603698162</c:v>
                </c:pt>
                <c:pt idx="1047">
                  <c:v>2.461124715490282</c:v>
                </c:pt>
                <c:pt idx="1048">
                  <c:v>0.63701065241897292</c:v>
                </c:pt>
                <c:pt idx="1049">
                  <c:v>0.98897831154255678</c:v>
                </c:pt>
                <c:pt idx="1050">
                  <c:v>1.5741759283844783</c:v>
                </c:pt>
                <c:pt idx="1051">
                  <c:v>1.0876991609958733</c:v>
                </c:pt>
                <c:pt idx="1052">
                  <c:v>1.3077325456167883</c:v>
                </c:pt>
                <c:pt idx="1053">
                  <c:v>1.3380631491957995</c:v>
                </c:pt>
                <c:pt idx="1054">
                  <c:v>1.3376235752308863</c:v>
                </c:pt>
                <c:pt idx="1055">
                  <c:v>2.3708775436432838</c:v>
                </c:pt>
                <c:pt idx="1056">
                  <c:v>1.261744966442953</c:v>
                </c:pt>
                <c:pt idx="1057">
                  <c:v>2.8626467162440643</c:v>
                </c:pt>
                <c:pt idx="1058">
                  <c:v>1.1835475908742885</c:v>
                </c:pt>
                <c:pt idx="1059">
                  <c:v>1.2953765808202344</c:v>
                </c:pt>
                <c:pt idx="1060">
                  <c:v>1.3882036712543171</c:v>
                </c:pt>
                <c:pt idx="1061">
                  <c:v>1.0492451041903057</c:v>
                </c:pt>
                <c:pt idx="1062">
                  <c:v>3.2276791201089927</c:v>
                </c:pt>
                <c:pt idx="1063">
                  <c:v>1.7750573833205816</c:v>
                </c:pt>
                <c:pt idx="1064">
                  <c:v>1.6795248173687445</c:v>
                </c:pt>
                <c:pt idx="1065">
                  <c:v>1.8767574720394948</c:v>
                </c:pt>
                <c:pt idx="1066">
                  <c:v>1.7398159351739815</c:v>
                </c:pt>
                <c:pt idx="1067">
                  <c:v>0.80984328843939324</c:v>
                </c:pt>
                <c:pt idx="1068">
                  <c:v>1.5985734843270973</c:v>
                </c:pt>
                <c:pt idx="1069">
                  <c:v>1.816008816179552</c:v>
                </c:pt>
                <c:pt idx="1070">
                  <c:v>1.314635591546514</c:v>
                </c:pt>
                <c:pt idx="1071">
                  <c:v>1.3098953189808413</c:v>
                </c:pt>
                <c:pt idx="1072">
                  <c:v>1.8710296791061545</c:v>
                </c:pt>
                <c:pt idx="1073">
                  <c:v>1.6655024081767711</c:v>
                </c:pt>
                <c:pt idx="1074">
                  <c:v>2.4093136680188523</c:v>
                </c:pt>
                <c:pt idx="1075">
                  <c:v>1.3186234075703418</c:v>
                </c:pt>
                <c:pt idx="1076">
                  <c:v>1.6855046599246482</c:v>
                </c:pt>
                <c:pt idx="1077">
                  <c:v>0.78652070181847245</c:v>
                </c:pt>
                <c:pt idx="1078">
                  <c:v>0.79336993869932992</c:v>
                </c:pt>
                <c:pt idx="1079">
                  <c:v>1.6000147636887077</c:v>
                </c:pt>
                <c:pt idx="1080">
                  <c:v>3.1846877233963289</c:v>
                </c:pt>
                <c:pt idx="1081">
                  <c:v>3.180660296619982</c:v>
                </c:pt>
                <c:pt idx="1082">
                  <c:v>1.568120311054777</c:v>
                </c:pt>
                <c:pt idx="1083">
                  <c:v>3.8541327344111647</c:v>
                </c:pt>
                <c:pt idx="1084">
                  <c:v>3.8455603751264422</c:v>
                </c:pt>
                <c:pt idx="1085">
                  <c:v>1.0807246875358332</c:v>
                </c:pt>
                <c:pt idx="1086">
                  <c:v>1.3621206126716781</c:v>
                </c:pt>
                <c:pt idx="1087">
                  <c:v>1.9205831060233423</c:v>
                </c:pt>
                <c:pt idx="1088">
                  <c:v>2.2055342772302793</c:v>
                </c:pt>
                <c:pt idx="1089">
                  <c:v>1.6683135823662212</c:v>
                </c:pt>
                <c:pt idx="1090">
                  <c:v>2.349035859269283</c:v>
                </c:pt>
                <c:pt idx="1091">
                  <c:v>0.64232412888012302</c:v>
                </c:pt>
                <c:pt idx="1092">
                  <c:v>1.2156558705158806</c:v>
                </c:pt>
                <c:pt idx="1093">
                  <c:v>3.835088858985662</c:v>
                </c:pt>
                <c:pt idx="1094">
                  <c:v>2.5891287405071322</c:v>
                </c:pt>
                <c:pt idx="1095">
                  <c:v>2.5682852119696227</c:v>
                </c:pt>
                <c:pt idx="1096">
                  <c:v>1.7708474986023599</c:v>
                </c:pt>
                <c:pt idx="1097">
                  <c:v>4.0426090816039997</c:v>
                </c:pt>
                <c:pt idx="1098">
                  <c:v>2.3252617980925159</c:v>
                </c:pt>
                <c:pt idx="1099">
                  <c:v>2.5778602549620784</c:v>
                </c:pt>
                <c:pt idx="1100">
                  <c:v>2.2359041953554519</c:v>
                </c:pt>
                <c:pt idx="1101">
                  <c:v>2.0714416034613077</c:v>
                </c:pt>
                <c:pt idx="1102">
                  <c:v>2.4279989735288892</c:v>
                </c:pt>
                <c:pt idx="1103">
                  <c:v>2.3603785867335225</c:v>
                </c:pt>
                <c:pt idx="1104">
                  <c:v>1.8530209951707264</c:v>
                </c:pt>
                <c:pt idx="1105">
                  <c:v>1.8313359282215134</c:v>
                </c:pt>
                <c:pt idx="1106">
                  <c:v>3.8658798283261802</c:v>
                </c:pt>
                <c:pt idx="1107">
                  <c:v>3.1002737280403161</c:v>
                </c:pt>
                <c:pt idx="1108">
                  <c:v>3.8910110622888565</c:v>
                </c:pt>
                <c:pt idx="1109">
                  <c:v>2.4065930662867934</c:v>
                </c:pt>
                <c:pt idx="1110">
                  <c:v>0.83994208912881652</c:v>
                </c:pt>
                <c:pt idx="1111">
                  <c:v>1.4530470613749729</c:v>
                </c:pt>
                <c:pt idx="1112">
                  <c:v>1.4360489311692957</c:v>
                </c:pt>
                <c:pt idx="1113">
                  <c:v>2.4678470018373142</c:v>
                </c:pt>
                <c:pt idx="1114">
                  <c:v>3.8804957760374914</c:v>
                </c:pt>
                <c:pt idx="1115">
                  <c:v>2.3781890312097747</c:v>
                </c:pt>
                <c:pt idx="1116">
                  <c:v>2.3676380594652766</c:v>
                </c:pt>
                <c:pt idx="1117">
                  <c:v>4.4885853853055524</c:v>
                </c:pt>
                <c:pt idx="1118">
                  <c:v>2.7428015197663829</c:v>
                </c:pt>
                <c:pt idx="1119">
                  <c:v>3.4631814483319774</c:v>
                </c:pt>
                <c:pt idx="1120">
                  <c:v>2.8294626284576037</c:v>
                </c:pt>
                <c:pt idx="1121">
                  <c:v>1.2793951173668809</c:v>
                </c:pt>
                <c:pt idx="1122">
                  <c:v>2.0378252665759797</c:v>
                </c:pt>
                <c:pt idx="1123">
                  <c:v>3.0083587955796647</c:v>
                </c:pt>
                <c:pt idx="1124">
                  <c:v>2.2916084449073955</c:v>
                </c:pt>
                <c:pt idx="1125">
                  <c:v>2.7155939964385651</c:v>
                </c:pt>
                <c:pt idx="1126">
                  <c:v>3.7272903601215495</c:v>
                </c:pt>
                <c:pt idx="1127">
                  <c:v>2.4122159929182647</c:v>
                </c:pt>
                <c:pt idx="1128">
                  <c:v>2.7626707389280614</c:v>
                </c:pt>
                <c:pt idx="1129">
                  <c:v>2.3438188386641992</c:v>
                </c:pt>
                <c:pt idx="1130">
                  <c:v>2.6122640403329815</c:v>
                </c:pt>
                <c:pt idx="1131">
                  <c:v>1.874165611200493</c:v>
                </c:pt>
                <c:pt idx="1132">
                  <c:v>3.3261906367161966</c:v>
                </c:pt>
                <c:pt idx="1133">
                  <c:v>2.647775911113627</c:v>
                </c:pt>
                <c:pt idx="1134">
                  <c:v>1.3499199370646482</c:v>
                </c:pt>
                <c:pt idx="1135">
                  <c:v>3.1140783380431865</c:v>
                </c:pt>
                <c:pt idx="1136">
                  <c:v>2.2332113732831824</c:v>
                </c:pt>
                <c:pt idx="1137">
                  <c:v>2.6195010009276891</c:v>
                </c:pt>
                <c:pt idx="1138">
                  <c:v>2.9817641608563545</c:v>
                </c:pt>
                <c:pt idx="1139">
                  <c:v>4.6656770798191749</c:v>
                </c:pt>
                <c:pt idx="1140">
                  <c:v>2.2430170224771939</c:v>
                </c:pt>
                <c:pt idx="1141">
                  <c:v>2.0840628201636644</c:v>
                </c:pt>
                <c:pt idx="1142">
                  <c:v>2.1887960823105139</c:v>
                </c:pt>
                <c:pt idx="1143">
                  <c:v>2.4922932232614037</c:v>
                </c:pt>
                <c:pt idx="1144">
                  <c:v>2.5385481423466638</c:v>
                </c:pt>
                <c:pt idx="1145">
                  <c:v>2.0030625336257915</c:v>
                </c:pt>
                <c:pt idx="1146">
                  <c:v>2.8156675922446119</c:v>
                </c:pt>
                <c:pt idx="1147">
                  <c:v>2.7945784744997417</c:v>
                </c:pt>
                <c:pt idx="1148">
                  <c:v>3.072651776505317</c:v>
                </c:pt>
                <c:pt idx="1149">
                  <c:v>2.2339087168908889</c:v>
                </c:pt>
                <c:pt idx="1150">
                  <c:v>2.2023431114340206</c:v>
                </c:pt>
                <c:pt idx="1151">
                  <c:v>2.3690260907602116</c:v>
                </c:pt>
                <c:pt idx="1152">
                  <c:v>2.1793060135029045</c:v>
                </c:pt>
                <c:pt idx="1153">
                  <c:v>1.9131059868364033</c:v>
                </c:pt>
                <c:pt idx="1154">
                  <c:v>1.9077528588252688</c:v>
                </c:pt>
                <c:pt idx="1155">
                  <c:v>3.4365307618564258</c:v>
                </c:pt>
                <c:pt idx="1156">
                  <c:v>3.6070934700257196</c:v>
                </c:pt>
                <c:pt idx="1157">
                  <c:v>3.9482749063611098</c:v>
                </c:pt>
                <c:pt idx="1158">
                  <c:v>3.1248712278340181</c:v>
                </c:pt>
                <c:pt idx="1159">
                  <c:v>2.7633827278075014</c:v>
                </c:pt>
                <c:pt idx="1160">
                  <c:v>2.7500770329701112</c:v>
                </c:pt>
                <c:pt idx="1161">
                  <c:v>2.7739886848990363</c:v>
                </c:pt>
                <c:pt idx="1162">
                  <c:v>3.0414287860576921</c:v>
                </c:pt>
                <c:pt idx="1163">
                  <c:v>2.7455409783161842</c:v>
                </c:pt>
                <c:pt idx="1164">
                  <c:v>2.7430585723683394</c:v>
                </c:pt>
                <c:pt idx="1165">
                  <c:v>3.4431810122692137</c:v>
                </c:pt>
                <c:pt idx="1166">
                  <c:v>2.7317003465234531</c:v>
                </c:pt>
                <c:pt idx="1167">
                  <c:v>2.9994040919022709</c:v>
                </c:pt>
                <c:pt idx="1168">
                  <c:v>1.0905771761163598</c:v>
                </c:pt>
                <c:pt idx="1169">
                  <c:v>2.9444665642834122</c:v>
                </c:pt>
                <c:pt idx="1170">
                  <c:v>2.5537076383292221</c:v>
                </c:pt>
                <c:pt idx="1171">
                  <c:v>1.4319983439474933</c:v>
                </c:pt>
                <c:pt idx="1172">
                  <c:v>2.8359899175626802</c:v>
                </c:pt>
                <c:pt idx="1173">
                  <c:v>3.122233095670814</c:v>
                </c:pt>
                <c:pt idx="1174">
                  <c:v>2.8505918076470222</c:v>
                </c:pt>
                <c:pt idx="1175">
                  <c:v>3.0382688377612235</c:v>
                </c:pt>
                <c:pt idx="1176">
                  <c:v>1.2825950650979234</c:v>
                </c:pt>
                <c:pt idx="1177">
                  <c:v>1.91262231886923</c:v>
                </c:pt>
                <c:pt idx="1178">
                  <c:v>2.7729958591169219</c:v>
                </c:pt>
                <c:pt idx="1179">
                  <c:v>1.1916127907537435</c:v>
                </c:pt>
                <c:pt idx="1180">
                  <c:v>1.1910440490453176</c:v>
                </c:pt>
                <c:pt idx="1181">
                  <c:v>1.1875326871932967</c:v>
                </c:pt>
                <c:pt idx="1182">
                  <c:v>2.5566565289904837</c:v>
                </c:pt>
                <c:pt idx="1183">
                  <c:v>1.3874329407411976</c:v>
                </c:pt>
                <c:pt idx="1184">
                  <c:v>1.1885252422395824</c:v>
                </c:pt>
                <c:pt idx="1185">
                  <c:v>0.81036722483091805</c:v>
                </c:pt>
                <c:pt idx="1186">
                  <c:v>2.0648398301813971</c:v>
                </c:pt>
                <c:pt idx="1187">
                  <c:v>2.4237682028599807</c:v>
                </c:pt>
                <c:pt idx="1188">
                  <c:v>1.6392047871586171</c:v>
                </c:pt>
                <c:pt idx="1189">
                  <c:v>1.6335327982757153</c:v>
                </c:pt>
                <c:pt idx="1190">
                  <c:v>1.3101768283065491</c:v>
                </c:pt>
                <c:pt idx="1191">
                  <c:v>2.203753646320656</c:v>
                </c:pt>
                <c:pt idx="1192">
                  <c:v>1.1007760471132147E-3</c:v>
                </c:pt>
                <c:pt idx="1193">
                  <c:v>2.764808399853691</c:v>
                </c:pt>
                <c:pt idx="1194">
                  <c:v>1.7612606918636498</c:v>
                </c:pt>
                <c:pt idx="1195">
                  <c:v>2.1803816950543813</c:v>
                </c:pt>
                <c:pt idx="1196">
                  <c:v>2.0495767398486238</c:v>
                </c:pt>
                <c:pt idx="1197">
                  <c:v>3.2809996795898746</c:v>
                </c:pt>
                <c:pt idx="1198">
                  <c:v>3.2585709708426784</c:v>
                </c:pt>
                <c:pt idx="1199">
                  <c:v>1.1570595920297859</c:v>
                </c:pt>
                <c:pt idx="1200">
                  <c:v>0.92155877531856711</c:v>
                </c:pt>
                <c:pt idx="1201">
                  <c:v>0.92122929416900745</c:v>
                </c:pt>
                <c:pt idx="1202">
                  <c:v>1.1327683921543164</c:v>
                </c:pt>
                <c:pt idx="1203">
                  <c:v>1.1324978264555534</c:v>
                </c:pt>
                <c:pt idx="1204">
                  <c:v>1.9432437594258956</c:v>
                </c:pt>
                <c:pt idx="1205">
                  <c:v>1.1261562509015282</c:v>
                </c:pt>
                <c:pt idx="1206">
                  <c:v>2.4564594292818249</c:v>
                </c:pt>
                <c:pt idx="1207">
                  <c:v>2.437178409862673</c:v>
                </c:pt>
                <c:pt idx="1208">
                  <c:v>1.7449530588451863</c:v>
                </c:pt>
                <c:pt idx="1209">
                  <c:v>1.044167463614851</c:v>
                </c:pt>
                <c:pt idx="1210">
                  <c:v>1.0184060181475065</c:v>
                </c:pt>
                <c:pt idx="1211">
                  <c:v>1.8190494284817984</c:v>
                </c:pt>
                <c:pt idx="1212">
                  <c:v>0.91133492339579014</c:v>
                </c:pt>
                <c:pt idx="1213">
                  <c:v>0.91079151872097019</c:v>
                </c:pt>
                <c:pt idx="1214">
                  <c:v>1.5135097424814346</c:v>
                </c:pt>
                <c:pt idx="1215">
                  <c:v>0.67206666174725982</c:v>
                </c:pt>
                <c:pt idx="1216">
                  <c:v>0.65629892136455126</c:v>
                </c:pt>
                <c:pt idx="1217">
                  <c:v>1.0858388012927236</c:v>
                </c:pt>
                <c:pt idx="1218">
                  <c:v>0.81273739528591493</c:v>
                </c:pt>
                <c:pt idx="1219">
                  <c:v>1.6828116071883659</c:v>
                </c:pt>
                <c:pt idx="1220">
                  <c:v>3.0636844140776072</c:v>
                </c:pt>
                <c:pt idx="1221">
                  <c:v>2.2115136391016263</c:v>
                </c:pt>
                <c:pt idx="1222">
                  <c:v>1.9474398612472663</c:v>
                </c:pt>
                <c:pt idx="1223">
                  <c:v>1.6542870070130455</c:v>
                </c:pt>
                <c:pt idx="1224">
                  <c:v>2.6200417536534446</c:v>
                </c:pt>
                <c:pt idx="1225">
                  <c:v>2.5991649269311066</c:v>
                </c:pt>
                <c:pt idx="1226">
                  <c:v>1.5631039586691933</c:v>
                </c:pt>
                <c:pt idx="1227">
                  <c:v>1.5560332230298572</c:v>
                </c:pt>
                <c:pt idx="1228">
                  <c:v>1.2258478781156967</c:v>
                </c:pt>
                <c:pt idx="1229">
                  <c:v>1.6501464293759855</c:v>
                </c:pt>
                <c:pt idx="1230">
                  <c:v>1.4717448454168207</c:v>
                </c:pt>
                <c:pt idx="1231">
                  <c:v>1.2405617268111826</c:v>
                </c:pt>
                <c:pt idx="1232">
                  <c:v>2.1314810916999929</c:v>
                </c:pt>
                <c:pt idx="1233">
                  <c:v>0.63844994784221309</c:v>
                </c:pt>
                <c:pt idx="1234">
                  <c:v>1.7464626324260697</c:v>
                </c:pt>
                <c:pt idx="1235">
                  <c:v>1.8935444785708249</c:v>
                </c:pt>
                <c:pt idx="1236">
                  <c:v>2.0943076972192958</c:v>
                </c:pt>
                <c:pt idx="1237">
                  <c:v>1.910661458248206</c:v>
                </c:pt>
                <c:pt idx="1238">
                  <c:v>1.4549858424589772</c:v>
                </c:pt>
                <c:pt idx="1239">
                  <c:v>0.42938437661665801</c:v>
                </c:pt>
                <c:pt idx="1240">
                  <c:v>1.5679203159883222</c:v>
                </c:pt>
                <c:pt idx="1241">
                  <c:v>1.5473123819337111</c:v>
                </c:pt>
                <c:pt idx="1242">
                  <c:v>1.8538778200893453</c:v>
                </c:pt>
                <c:pt idx="1243">
                  <c:v>1.0877389426537631</c:v>
                </c:pt>
                <c:pt idx="1244">
                  <c:v>2.5240212247239349</c:v>
                </c:pt>
                <c:pt idx="1245">
                  <c:v>1.8699618426705076</c:v>
                </c:pt>
                <c:pt idx="1246">
                  <c:v>0.99705879943306108</c:v>
                </c:pt>
                <c:pt idx="1247">
                  <c:v>1.411770800953269</c:v>
                </c:pt>
                <c:pt idx="1248">
                  <c:v>1.3660471643531631</c:v>
                </c:pt>
                <c:pt idx="1249">
                  <c:v>1.2836838040665217</c:v>
                </c:pt>
                <c:pt idx="1250">
                  <c:v>0.6902897945987172</c:v>
                </c:pt>
                <c:pt idx="1251">
                  <c:v>0.68697375074956413</c:v>
                </c:pt>
                <c:pt idx="1252">
                  <c:v>0.68448671786269921</c:v>
                </c:pt>
                <c:pt idx="1253">
                  <c:v>1.0657013962311619</c:v>
                </c:pt>
                <c:pt idx="1254">
                  <c:v>0.97217799713421427</c:v>
                </c:pt>
                <c:pt idx="1255">
                  <c:v>1.5499021693714796</c:v>
                </c:pt>
                <c:pt idx="1256">
                  <c:v>1.5408190416552237</c:v>
                </c:pt>
                <c:pt idx="1257">
                  <c:v>1.4036353966836976</c:v>
                </c:pt>
                <c:pt idx="1258">
                  <c:v>1.482459305969724</c:v>
                </c:pt>
                <c:pt idx="1259">
                  <c:v>1.494340938961872</c:v>
                </c:pt>
                <c:pt idx="1260">
                  <c:v>1.7205065540990891</c:v>
                </c:pt>
                <c:pt idx="1261">
                  <c:v>1.3123395990844142</c:v>
                </c:pt>
                <c:pt idx="1262">
                  <c:v>1.1542592712236723</c:v>
                </c:pt>
                <c:pt idx="1263">
                  <c:v>1.1562782659258302</c:v>
                </c:pt>
                <c:pt idx="1264">
                  <c:v>1.1560763664556144</c:v>
                </c:pt>
                <c:pt idx="1265">
                  <c:v>0.70257611241217799</c:v>
                </c:pt>
                <c:pt idx="1266">
                  <c:v>2.1083641404805915</c:v>
                </c:pt>
                <c:pt idx="1267">
                  <c:v>1.8565719025714502</c:v>
                </c:pt>
                <c:pt idx="1268">
                  <c:v>1.8196214463464295</c:v>
                </c:pt>
                <c:pt idx="1269">
                  <c:v>0.58244212887743141</c:v>
                </c:pt>
                <c:pt idx="1270">
                  <c:v>1.8242895843626585</c:v>
                </c:pt>
                <c:pt idx="1271">
                  <c:v>1.8160363943374196</c:v>
                </c:pt>
                <c:pt idx="1272">
                  <c:v>1.8123559177045425</c:v>
                </c:pt>
                <c:pt idx="1273">
                  <c:v>2.042564858288495</c:v>
                </c:pt>
                <c:pt idx="1274">
                  <c:v>1.0569066521058728</c:v>
                </c:pt>
                <c:pt idx="1275">
                  <c:v>1.0508396546094014</c:v>
                </c:pt>
                <c:pt idx="1276">
                  <c:v>1.0510180957122388</c:v>
                </c:pt>
                <c:pt idx="1277">
                  <c:v>1.2309641175336654</c:v>
                </c:pt>
                <c:pt idx="1278">
                  <c:v>1.0807743333989432</c:v>
                </c:pt>
                <c:pt idx="1279">
                  <c:v>1.0539229353705459</c:v>
                </c:pt>
                <c:pt idx="1280">
                  <c:v>1.2604799681209724</c:v>
                </c:pt>
                <c:pt idx="1281">
                  <c:v>0.72720391446568078</c:v>
                </c:pt>
                <c:pt idx="1282">
                  <c:v>2.4742888073615203</c:v>
                </c:pt>
                <c:pt idx="1283">
                  <c:v>1.647149899035121</c:v>
                </c:pt>
                <c:pt idx="1284">
                  <c:v>1.7065713509772487</c:v>
                </c:pt>
                <c:pt idx="1285">
                  <c:v>1.0598632090217996</c:v>
                </c:pt>
                <c:pt idx="1286">
                  <c:v>1.3182842229707121</c:v>
                </c:pt>
                <c:pt idx="1287">
                  <c:v>1.1414908275470781</c:v>
                </c:pt>
                <c:pt idx="1288">
                  <c:v>1.1333855672331343</c:v>
                </c:pt>
                <c:pt idx="1289">
                  <c:v>2.4900057110222731</c:v>
                </c:pt>
                <c:pt idx="1290">
                  <c:v>2.3765865739528018</c:v>
                </c:pt>
                <c:pt idx="1291">
                  <c:v>2.4944633629414428</c:v>
                </c:pt>
                <c:pt idx="1292">
                  <c:v>2.1368282346237399</c:v>
                </c:pt>
                <c:pt idx="1293">
                  <c:v>1.7322974385266106</c:v>
                </c:pt>
                <c:pt idx="1294">
                  <c:v>1.7303255575493464</c:v>
                </c:pt>
                <c:pt idx="1295">
                  <c:v>1.9875756009092627</c:v>
                </c:pt>
                <c:pt idx="1296">
                  <c:v>1.973624822537893</c:v>
                </c:pt>
                <c:pt idx="1297">
                  <c:v>0.76914511151411025</c:v>
                </c:pt>
                <c:pt idx="1298">
                  <c:v>1.0614908153857066</c:v>
                </c:pt>
                <c:pt idx="1299">
                  <c:v>2.0483663929860252</c:v>
                </c:pt>
                <c:pt idx="1300">
                  <c:v>2.8502332008982552</c:v>
                </c:pt>
                <c:pt idx="1301">
                  <c:v>2.4741463738525642</c:v>
                </c:pt>
                <c:pt idx="1302">
                  <c:v>1.0019328897908275</c:v>
                </c:pt>
                <c:pt idx="1303">
                  <c:v>1.0000378997998203</c:v>
                </c:pt>
                <c:pt idx="1304">
                  <c:v>0.99831518162617705</c:v>
                </c:pt>
                <c:pt idx="1305">
                  <c:v>0.96813614360542188</c:v>
                </c:pt>
                <c:pt idx="1306">
                  <c:v>0.96360205372680596</c:v>
                </c:pt>
                <c:pt idx="1307">
                  <c:v>1.809332926478562</c:v>
                </c:pt>
                <c:pt idx="1308">
                  <c:v>0.86042920759952557</c:v>
                </c:pt>
                <c:pt idx="1309">
                  <c:v>1.628866136715255</c:v>
                </c:pt>
                <c:pt idx="1310">
                  <c:v>0.64833381075145613</c:v>
                </c:pt>
                <c:pt idx="1311">
                  <c:v>5.4292636340200149</c:v>
                </c:pt>
                <c:pt idx="1312">
                  <c:v>2.9055707231859227</c:v>
                </c:pt>
                <c:pt idx="1313">
                  <c:v>3.8499440714682907</c:v>
                </c:pt>
                <c:pt idx="1314">
                  <c:v>2.4841679179996086</c:v>
                </c:pt>
                <c:pt idx="1315">
                  <c:v>3.9117427781395389</c:v>
                </c:pt>
                <c:pt idx="1316">
                  <c:v>3.1606270940297998</c:v>
                </c:pt>
                <c:pt idx="1317">
                  <c:v>5.0524436137279602</c:v>
                </c:pt>
                <c:pt idx="1318">
                  <c:v>5.0224043123086037</c:v>
                </c:pt>
                <c:pt idx="1319">
                  <c:v>3.9905294072060946</c:v>
                </c:pt>
                <c:pt idx="1320">
                  <c:v>1.9143650957708087</c:v>
                </c:pt>
                <c:pt idx="1321">
                  <c:v>1.9080586221756632</c:v>
                </c:pt>
                <c:pt idx="1322">
                  <c:v>3.07930039118268</c:v>
                </c:pt>
                <c:pt idx="1323">
                  <c:v>4.1527696926114892</c:v>
                </c:pt>
                <c:pt idx="1324">
                  <c:v>4.1445513588786538</c:v>
                </c:pt>
                <c:pt idx="1325">
                  <c:v>5.9248824539144707</c:v>
                </c:pt>
                <c:pt idx="1326">
                  <c:v>0.6536810828656322</c:v>
                </c:pt>
                <c:pt idx="1327">
                  <c:v>1.7685643670198665</c:v>
                </c:pt>
                <c:pt idx="1328">
                  <c:v>3.7157779182329262</c:v>
                </c:pt>
                <c:pt idx="1329">
                  <c:v>3.0124896191236097</c:v>
                </c:pt>
                <c:pt idx="1330">
                  <c:v>2.8859985985971117</c:v>
                </c:pt>
                <c:pt idx="1331">
                  <c:v>2.9127391484125273</c:v>
                </c:pt>
                <c:pt idx="1332">
                  <c:v>3.9985761746559083</c:v>
                </c:pt>
                <c:pt idx="1333">
                  <c:v>3.9711949180387713</c:v>
                </c:pt>
                <c:pt idx="1334">
                  <c:v>2.125293463486964</c:v>
                </c:pt>
                <c:pt idx="1335">
                  <c:v>3.180018275967103</c:v>
                </c:pt>
                <c:pt idx="1336">
                  <c:v>3.4062905226758575</c:v>
                </c:pt>
                <c:pt idx="1337">
                  <c:v>2.0082055711509392</c:v>
                </c:pt>
                <c:pt idx="1338">
                  <c:v>2.0109047721874322</c:v>
                </c:pt>
                <c:pt idx="1339">
                  <c:v>2.4626163337864688</c:v>
                </c:pt>
                <c:pt idx="1340">
                  <c:v>3.1876653590000914</c:v>
                </c:pt>
                <c:pt idx="1341">
                  <c:v>4.0229654314048258</c:v>
                </c:pt>
                <c:pt idx="1342">
                  <c:v>3.9530275618468225</c:v>
                </c:pt>
                <c:pt idx="1343">
                  <c:v>4.5325967586275748</c:v>
                </c:pt>
                <c:pt idx="1344">
                  <c:v>4.525940963093614</c:v>
                </c:pt>
                <c:pt idx="1345">
                  <c:v>3.4375251968715563</c:v>
                </c:pt>
                <c:pt idx="1346">
                  <c:v>4.2861115548692101</c:v>
                </c:pt>
                <c:pt idx="1347">
                  <c:v>5.2905715322806843</c:v>
                </c:pt>
                <c:pt idx="1348">
                  <c:v>5.4160685706743221</c:v>
                </c:pt>
                <c:pt idx="1349">
                  <c:v>5.3749236912009764</c:v>
                </c:pt>
                <c:pt idx="1350">
                  <c:v>2.8303616011326502</c:v>
                </c:pt>
                <c:pt idx="1351">
                  <c:v>3.0719121028673331</c:v>
                </c:pt>
                <c:pt idx="1352">
                  <c:v>2.9767351823173307</c:v>
                </c:pt>
                <c:pt idx="1353">
                  <c:v>2.7034835625334908</c:v>
                </c:pt>
                <c:pt idx="1354">
                  <c:v>2.7369654699291108</c:v>
                </c:pt>
                <c:pt idx="1355">
                  <c:v>2.7098101989480909</c:v>
                </c:pt>
                <c:pt idx="1356">
                  <c:v>4.9996664809001148</c:v>
                </c:pt>
                <c:pt idx="1357">
                  <c:v>4.9057431989000326</c:v>
                </c:pt>
                <c:pt idx="1358">
                  <c:v>4.9354371574705054</c:v>
                </c:pt>
                <c:pt idx="1359">
                  <c:v>2.0960076924499345</c:v>
                </c:pt>
                <c:pt idx="1360">
                  <c:v>3.2606998367520759</c:v>
                </c:pt>
                <c:pt idx="1361">
                  <c:v>3.2408261764497124</c:v>
                </c:pt>
                <c:pt idx="1362">
                  <c:v>3.3800724301235028</c:v>
                </c:pt>
                <c:pt idx="1363">
                  <c:v>3.2942155368971591</c:v>
                </c:pt>
                <c:pt idx="1364">
                  <c:v>3.2644989788310048</c:v>
                </c:pt>
                <c:pt idx="1365">
                  <c:v>4.0255591054313102</c:v>
                </c:pt>
                <c:pt idx="1366">
                  <c:v>2.9483373911883399</c:v>
                </c:pt>
                <c:pt idx="1367">
                  <c:v>3.3133825985726579</c:v>
                </c:pt>
                <c:pt idx="1368">
                  <c:v>3.0530669588328729</c:v>
                </c:pt>
                <c:pt idx="1369">
                  <c:v>5.2207312329832742</c:v>
                </c:pt>
                <c:pt idx="1370">
                  <c:v>2.8406414483789706</c:v>
                </c:pt>
                <c:pt idx="1371">
                  <c:v>3.3034350065078377</c:v>
                </c:pt>
                <c:pt idx="1372">
                  <c:v>1.4024090817181316</c:v>
                </c:pt>
                <c:pt idx="1373">
                  <c:v>2.6832104507892525</c:v>
                </c:pt>
                <c:pt idx="1374">
                  <c:v>3.0370755652357655</c:v>
                </c:pt>
                <c:pt idx="1375">
                  <c:v>2.7943578322197475</c:v>
                </c:pt>
                <c:pt idx="1376">
                  <c:v>5.2691270230505145</c:v>
                </c:pt>
                <c:pt idx="1377">
                  <c:v>4.8626327321759648</c:v>
                </c:pt>
                <c:pt idx="1378">
                  <c:v>3.4623584106028304</c:v>
                </c:pt>
                <c:pt idx="1379">
                  <c:v>0.81144751766861523</c:v>
                </c:pt>
                <c:pt idx="1380">
                  <c:v>0.88817238455107439</c:v>
                </c:pt>
                <c:pt idx="1381">
                  <c:v>0.76427557871969631</c:v>
                </c:pt>
                <c:pt idx="1382">
                  <c:v>1.0284506954729526</c:v>
                </c:pt>
                <c:pt idx="1383">
                  <c:v>1.219761524026491</c:v>
                </c:pt>
                <c:pt idx="1384">
                  <c:v>1.2151979146130425</c:v>
                </c:pt>
                <c:pt idx="1385">
                  <c:v>0.74603708770196975</c:v>
                </c:pt>
                <c:pt idx="1386">
                  <c:v>0.74210367599176597</c:v>
                </c:pt>
                <c:pt idx="1387">
                  <c:v>0.83264314504996961</c:v>
                </c:pt>
                <c:pt idx="1388">
                  <c:v>1.1736048090504037</c:v>
                </c:pt>
                <c:pt idx="1389">
                  <c:v>1.299368109926053</c:v>
                </c:pt>
                <c:pt idx="1390">
                  <c:v>1.2999114375906677</c:v>
                </c:pt>
                <c:pt idx="1391">
                  <c:v>1.5477466656938295</c:v>
                </c:pt>
                <c:pt idx="1392">
                  <c:v>1.1643356643356644</c:v>
                </c:pt>
                <c:pt idx="1393">
                  <c:v>1.1573426573426573</c:v>
                </c:pt>
                <c:pt idx="1394">
                  <c:v>1.1457378551787352</c:v>
                </c:pt>
                <c:pt idx="1395">
                  <c:v>2.3612388837779821</c:v>
                </c:pt>
                <c:pt idx="1396">
                  <c:v>0.53284556991820475</c:v>
                </c:pt>
                <c:pt idx="1397">
                  <c:v>2.399846102053576</c:v>
                </c:pt>
                <c:pt idx="1398">
                  <c:v>2.2699947097580919</c:v>
                </c:pt>
                <c:pt idx="1399">
                  <c:v>2.2956443674954712</c:v>
                </c:pt>
                <c:pt idx="1400">
                  <c:v>1.3550464847785137</c:v>
                </c:pt>
                <c:pt idx="1401">
                  <c:v>0.46139344126742632</c:v>
                </c:pt>
                <c:pt idx="1402">
                  <c:v>1.3407380631592785</c:v>
                </c:pt>
                <c:pt idx="1403">
                  <c:v>1.2298194468262329</c:v>
                </c:pt>
                <c:pt idx="1404">
                  <c:v>1.2347191258972539</c:v>
                </c:pt>
                <c:pt idx="1405">
                  <c:v>1.2311442937680939</c:v>
                </c:pt>
                <c:pt idx="1406">
                  <c:v>2.4659270998415215</c:v>
                </c:pt>
                <c:pt idx="1407">
                  <c:v>0.9113427115950834</c:v>
                </c:pt>
                <c:pt idx="1408">
                  <c:v>1.8142259793534057</c:v>
                </c:pt>
                <c:pt idx="1409">
                  <c:v>0.9895437438588035</c:v>
                </c:pt>
                <c:pt idx="1410">
                  <c:v>0.90922446581022187</c:v>
                </c:pt>
                <c:pt idx="1411">
                  <c:v>1.2068750999804483</c:v>
                </c:pt>
                <c:pt idx="1412">
                  <c:v>2.653050591361434</c:v>
                </c:pt>
                <c:pt idx="1413">
                  <c:v>2.6249153337154172</c:v>
                </c:pt>
                <c:pt idx="1414">
                  <c:v>2.3207899505936345</c:v>
                </c:pt>
                <c:pt idx="1415">
                  <c:v>2.4179180453041487</c:v>
                </c:pt>
                <c:pt idx="1416">
                  <c:v>0.83750271916467267</c:v>
                </c:pt>
                <c:pt idx="1417">
                  <c:v>0.63521299707188061</c:v>
                </c:pt>
                <c:pt idx="1418">
                  <c:v>1.1654407331484384</c:v>
                </c:pt>
                <c:pt idx="1419">
                  <c:v>1.164234896901001</c:v>
                </c:pt>
                <c:pt idx="1420">
                  <c:v>0.74915510842711208</c:v>
                </c:pt>
                <c:pt idx="1421">
                  <c:v>0.59193542522633891</c:v>
                </c:pt>
                <c:pt idx="1422">
                  <c:v>0.58902665163800305</c:v>
                </c:pt>
                <c:pt idx="1423">
                  <c:v>0.83040239119930781</c:v>
                </c:pt>
                <c:pt idx="1424">
                  <c:v>0.83012147022799554</c:v>
                </c:pt>
                <c:pt idx="1425">
                  <c:v>1.3675653009049469</c:v>
                </c:pt>
                <c:pt idx="1426">
                  <c:v>1.2236489076274435</c:v>
                </c:pt>
                <c:pt idx="1427">
                  <c:v>1.8375296375747998</c:v>
                </c:pt>
                <c:pt idx="1428">
                  <c:v>1.8177712543750708</c:v>
                </c:pt>
                <c:pt idx="1429">
                  <c:v>2.2835746978181954</c:v>
                </c:pt>
                <c:pt idx="1430">
                  <c:v>1.1442545345172552</c:v>
                </c:pt>
                <c:pt idx="1431">
                  <c:v>0.93013295956705411</c:v>
                </c:pt>
                <c:pt idx="1432">
                  <c:v>0.92915960988144608</c:v>
                </c:pt>
                <c:pt idx="1433">
                  <c:v>1.3142860266902843</c:v>
                </c:pt>
                <c:pt idx="1434">
                  <c:v>1.3071788227189975</c:v>
                </c:pt>
                <c:pt idx="1435">
                  <c:v>1.0179525014052839</c:v>
                </c:pt>
                <c:pt idx="1436">
                  <c:v>1.987711925168492</c:v>
                </c:pt>
                <c:pt idx="1437">
                  <c:v>1.7242829506266297</c:v>
                </c:pt>
                <c:pt idx="1438">
                  <c:v>1.7037223951178027</c:v>
                </c:pt>
                <c:pt idx="1439">
                  <c:v>1.238694455367676</c:v>
                </c:pt>
                <c:pt idx="1440">
                  <c:v>1.442530755711775</c:v>
                </c:pt>
                <c:pt idx="1441">
                  <c:v>1.3959324515083389</c:v>
                </c:pt>
                <c:pt idx="1442">
                  <c:v>2.1592923860180866</c:v>
                </c:pt>
                <c:pt idx="1443">
                  <c:v>2.0406934745966772</c:v>
                </c:pt>
                <c:pt idx="1444">
                  <c:v>1.5448058567324623</c:v>
                </c:pt>
                <c:pt idx="1445">
                  <c:v>1.2061052406873731</c:v>
                </c:pt>
                <c:pt idx="1446">
                  <c:v>2.2854152128401957</c:v>
                </c:pt>
                <c:pt idx="1447">
                  <c:v>2.0388137810728302</c:v>
                </c:pt>
                <c:pt idx="1448">
                  <c:v>2.0333624073266461</c:v>
                </c:pt>
                <c:pt idx="1449">
                  <c:v>0.84530540365186757</c:v>
                </c:pt>
                <c:pt idx="1450">
                  <c:v>1.0297823105296722</c:v>
                </c:pt>
                <c:pt idx="1451">
                  <c:v>0.88100935392647384</c:v>
                </c:pt>
                <c:pt idx="1452">
                  <c:v>0.67206802974341895</c:v>
                </c:pt>
                <c:pt idx="1453">
                  <c:v>0.56679547598232183</c:v>
                </c:pt>
                <c:pt idx="1454">
                  <c:v>1.494649011427535</c:v>
                </c:pt>
                <c:pt idx="1455">
                  <c:v>2.1791024079081605</c:v>
                </c:pt>
                <c:pt idx="1456">
                  <c:v>0.69096126255380197</c:v>
                </c:pt>
                <c:pt idx="1457">
                  <c:v>3.5763184375051549</c:v>
                </c:pt>
                <c:pt idx="1458">
                  <c:v>3.8867285069202966</c:v>
                </c:pt>
                <c:pt idx="1459">
                  <c:v>3.808367045087226</c:v>
                </c:pt>
                <c:pt idx="1460">
                  <c:v>3.796123066675809</c:v>
                </c:pt>
                <c:pt idx="1461">
                  <c:v>3.8676486916614237</c:v>
                </c:pt>
                <c:pt idx="1462">
                  <c:v>1.5748177208630965</c:v>
                </c:pt>
                <c:pt idx="1463">
                  <c:v>1.8505496132351308E-3</c:v>
                </c:pt>
                <c:pt idx="1464">
                  <c:v>2.5403359487236159</c:v>
                </c:pt>
                <c:pt idx="1465">
                  <c:v>2.5733853359956709</c:v>
                </c:pt>
                <c:pt idx="1466">
                  <c:v>4.7118205459972584</c:v>
                </c:pt>
                <c:pt idx="1467">
                  <c:v>2.3318496677226763</c:v>
                </c:pt>
                <c:pt idx="1468">
                  <c:v>2.3177820418314923</c:v>
                </c:pt>
                <c:pt idx="1469">
                  <c:v>2.2359084591448006</c:v>
                </c:pt>
                <c:pt idx="1470">
                  <c:v>2.6091290539444096</c:v>
                </c:pt>
                <c:pt idx="1471">
                  <c:v>2.4035971648836214</c:v>
                </c:pt>
                <c:pt idx="1472">
                  <c:v>5.5664755111552413</c:v>
                </c:pt>
                <c:pt idx="1473">
                  <c:v>1.9483480012133982</c:v>
                </c:pt>
                <c:pt idx="1474">
                  <c:v>1.9370397028968989</c:v>
                </c:pt>
                <c:pt idx="1475">
                  <c:v>2.180415779034746</c:v>
                </c:pt>
                <c:pt idx="1476">
                  <c:v>4.0125494634812409</c:v>
                </c:pt>
                <c:pt idx="1477">
                  <c:v>2.2444636180615474</c:v>
                </c:pt>
                <c:pt idx="1478">
                  <c:v>2.8059192262196939</c:v>
                </c:pt>
                <c:pt idx="1479">
                  <c:v>1.0413891313335477</c:v>
                </c:pt>
                <c:pt idx="1480">
                  <c:v>1.0331204924433828</c:v>
                </c:pt>
                <c:pt idx="1481">
                  <c:v>2.7007828794244779</c:v>
                </c:pt>
                <c:pt idx="1482">
                  <c:v>2.6622434482967083</c:v>
                </c:pt>
                <c:pt idx="1483">
                  <c:v>2.4227917566699748</c:v>
                </c:pt>
                <c:pt idx="1484">
                  <c:v>3.5238008246776973</c:v>
                </c:pt>
                <c:pt idx="1485">
                  <c:v>4.7968021319120586</c:v>
                </c:pt>
                <c:pt idx="1486">
                  <c:v>2.3930786810316684</c:v>
                </c:pt>
                <c:pt idx="1487">
                  <c:v>2.2558852415106694</c:v>
                </c:pt>
                <c:pt idx="1488">
                  <c:v>2.3155348194228442</c:v>
                </c:pt>
                <c:pt idx="1489">
                  <c:v>3.5827027027027025</c:v>
                </c:pt>
                <c:pt idx="1490">
                  <c:v>3.5603603603603604</c:v>
                </c:pt>
                <c:pt idx="1491">
                  <c:v>3.5581981981981983</c:v>
                </c:pt>
                <c:pt idx="1492">
                  <c:v>2.3437618133155911</c:v>
                </c:pt>
                <c:pt idx="1493">
                  <c:v>2.312007621006154</c:v>
                </c:pt>
                <c:pt idx="1494">
                  <c:v>2.5829615928625831</c:v>
                </c:pt>
                <c:pt idx="1495">
                  <c:v>3.2611796025734483</c:v>
                </c:pt>
                <c:pt idx="1496">
                  <c:v>2.1589877439854743</c:v>
                </c:pt>
                <c:pt idx="1497">
                  <c:v>2.1589877439854743</c:v>
                </c:pt>
                <c:pt idx="1498">
                  <c:v>1.8803953158438935</c:v>
                </c:pt>
                <c:pt idx="1499">
                  <c:v>1.9342871076391579</c:v>
                </c:pt>
                <c:pt idx="1500">
                  <c:v>1.9342871076391579</c:v>
                </c:pt>
                <c:pt idx="1501">
                  <c:v>3.1632943858649192</c:v>
                </c:pt>
                <c:pt idx="1502">
                  <c:v>2.2953556310737495</c:v>
                </c:pt>
                <c:pt idx="1503">
                  <c:v>1.7941848462707166</c:v>
                </c:pt>
                <c:pt idx="1504">
                  <c:v>1.9408502772643252</c:v>
                </c:pt>
                <c:pt idx="1505">
                  <c:v>1.9307064604841981</c:v>
                </c:pt>
                <c:pt idx="1506">
                  <c:v>2.7041040789390989</c:v>
                </c:pt>
                <c:pt idx="1507">
                  <c:v>2.6868204386902144</c:v>
                </c:pt>
                <c:pt idx="1508">
                  <c:v>3.039651791266083</c:v>
                </c:pt>
                <c:pt idx="1509">
                  <c:v>3.2845504084276338</c:v>
                </c:pt>
                <c:pt idx="1510">
                  <c:v>3.552465584406582</c:v>
                </c:pt>
                <c:pt idx="1511">
                  <c:v>3.5011714471878332</c:v>
                </c:pt>
                <c:pt idx="1512">
                  <c:v>3.4990919551384247</c:v>
                </c:pt>
                <c:pt idx="1513">
                  <c:v>2.0142214482658538</c:v>
                </c:pt>
                <c:pt idx="1514">
                  <c:v>1.9910027572195617</c:v>
                </c:pt>
                <c:pt idx="1515">
                  <c:v>1.6920202828929811</c:v>
                </c:pt>
                <c:pt idx="1516">
                  <c:v>2.6344527186688302</c:v>
                </c:pt>
                <c:pt idx="1517">
                  <c:v>2.4192400740002848</c:v>
                </c:pt>
                <c:pt idx="1518">
                  <c:v>3.3004131354533981</c:v>
                </c:pt>
                <c:pt idx="1519">
                  <c:v>2.1707869792934527</c:v>
                </c:pt>
                <c:pt idx="1520">
                  <c:v>2.3179940956003469</c:v>
                </c:pt>
                <c:pt idx="1521">
                  <c:v>1.9006626163249576</c:v>
                </c:pt>
                <c:pt idx="1522">
                  <c:v>4.0488662796195092</c:v>
                </c:pt>
                <c:pt idx="1523">
                  <c:v>1.9789309214500295</c:v>
                </c:pt>
                <c:pt idx="1524">
                  <c:v>1.9712796887961794</c:v>
                </c:pt>
                <c:pt idx="1525">
                  <c:v>3.0132121039920445</c:v>
                </c:pt>
                <c:pt idx="1526">
                  <c:v>3.0018468532461999</c:v>
                </c:pt>
                <c:pt idx="1527">
                  <c:v>2.3987023346022807</c:v>
                </c:pt>
                <c:pt idx="1528">
                  <c:v>2.4079772620002102</c:v>
                </c:pt>
                <c:pt idx="1529">
                  <c:v>3.0642641391521717</c:v>
                </c:pt>
                <c:pt idx="1530">
                  <c:v>2.0272369984462117</c:v>
                </c:pt>
                <c:pt idx="1531">
                  <c:v>2.7256208358570562</c:v>
                </c:pt>
                <c:pt idx="1532">
                  <c:v>2.6516168526414141</c:v>
                </c:pt>
                <c:pt idx="1533">
                  <c:v>2.5844941093080451</c:v>
                </c:pt>
                <c:pt idx="1534">
                  <c:v>2.9658421081378714</c:v>
                </c:pt>
                <c:pt idx="1535">
                  <c:v>2.116702741702742</c:v>
                </c:pt>
                <c:pt idx="1536">
                  <c:v>2.0941558441558441</c:v>
                </c:pt>
                <c:pt idx="1537">
                  <c:v>3.7935239127489502</c:v>
                </c:pt>
                <c:pt idx="1538">
                  <c:v>2.4398349441967375</c:v>
                </c:pt>
                <c:pt idx="1539">
                  <c:v>2.4337422803179263</c:v>
                </c:pt>
                <c:pt idx="1540">
                  <c:v>3.79503944282567</c:v>
                </c:pt>
                <c:pt idx="1541">
                  <c:v>3.0171666377666031</c:v>
                </c:pt>
                <c:pt idx="1542">
                  <c:v>2.6844897437981032</c:v>
                </c:pt>
                <c:pt idx="1543">
                  <c:v>2.6723007092857229</c:v>
                </c:pt>
                <c:pt idx="1544">
                  <c:v>1.7933764163995867</c:v>
                </c:pt>
                <c:pt idx="1545">
                  <c:v>2.5963703801828055</c:v>
                </c:pt>
                <c:pt idx="1546">
                  <c:v>3.0164846439727309</c:v>
                </c:pt>
                <c:pt idx="1547">
                  <c:v>3.2127571198959779</c:v>
                </c:pt>
                <c:pt idx="1548">
                  <c:v>2.5582816729241245</c:v>
                </c:pt>
                <c:pt idx="1549">
                  <c:v>3.4515687061461171</c:v>
                </c:pt>
                <c:pt idx="1550">
                  <c:v>1.9459683262602216</c:v>
                </c:pt>
                <c:pt idx="1551">
                  <c:v>2.8554918861655514</c:v>
                </c:pt>
                <c:pt idx="1552">
                  <c:v>2.6789057941353214</c:v>
                </c:pt>
                <c:pt idx="1553">
                  <c:v>2.6157046281851271</c:v>
                </c:pt>
                <c:pt idx="1554">
                  <c:v>2.6196047841913677</c:v>
                </c:pt>
                <c:pt idx="1555">
                  <c:v>1.8265541059094397</c:v>
                </c:pt>
                <c:pt idx="1556">
                  <c:v>2.2024547748364194</c:v>
                </c:pt>
                <c:pt idx="1557">
                  <c:v>2.8032823242404081</c:v>
                </c:pt>
                <c:pt idx="1558">
                  <c:v>2.7022963881685271</c:v>
                </c:pt>
                <c:pt idx="1559">
                  <c:v>3.6964793911681002</c:v>
                </c:pt>
                <c:pt idx="1560">
                  <c:v>3.8034361591298356</c:v>
                </c:pt>
                <c:pt idx="1561">
                  <c:v>3.7928416294386662</c:v>
                </c:pt>
                <c:pt idx="1562">
                  <c:v>3.0633557669993037</c:v>
                </c:pt>
                <c:pt idx="1563">
                  <c:v>2.8438812348043911</c:v>
                </c:pt>
                <c:pt idx="1564">
                  <c:v>2.7947641150322946</c:v>
                </c:pt>
                <c:pt idx="1565">
                  <c:v>0.86280989042837275</c:v>
                </c:pt>
                <c:pt idx="1566">
                  <c:v>0.85960427460986732</c:v>
                </c:pt>
                <c:pt idx="1567">
                  <c:v>0.97521071353070399</c:v>
                </c:pt>
                <c:pt idx="1568">
                  <c:v>0.67994019593151112</c:v>
                </c:pt>
                <c:pt idx="1569">
                  <c:v>0.70830809547943685</c:v>
                </c:pt>
                <c:pt idx="1570">
                  <c:v>2.7949841365765223E-2</c:v>
                </c:pt>
                <c:pt idx="1571">
                  <c:v>1.1750775243192728</c:v>
                </c:pt>
                <c:pt idx="1572">
                  <c:v>1.176139501295612</c:v>
                </c:pt>
                <c:pt idx="1573">
                  <c:v>0.7834262838369509</c:v>
                </c:pt>
                <c:pt idx="1574">
                  <c:v>0.78055448660880955</c:v>
                </c:pt>
                <c:pt idx="1575">
                  <c:v>0.78112884605443778</c:v>
                </c:pt>
                <c:pt idx="1576">
                  <c:v>2.0342156779300367</c:v>
                </c:pt>
                <c:pt idx="1577">
                  <c:v>2.0393224955315343</c:v>
                </c:pt>
                <c:pt idx="1578">
                  <c:v>2.3089340988640461</c:v>
                </c:pt>
                <c:pt idx="1579">
                  <c:v>1.2547319983412923</c:v>
                </c:pt>
                <c:pt idx="1580">
                  <c:v>0.81640561188631866</c:v>
                </c:pt>
                <c:pt idx="1581">
                  <c:v>0.81830511307730591</c:v>
                </c:pt>
                <c:pt idx="1582">
                  <c:v>1.554818795015434</c:v>
                </c:pt>
                <c:pt idx="1583">
                  <c:v>1.0509107893507705</c:v>
                </c:pt>
                <c:pt idx="1584">
                  <c:v>1.6043318847597905</c:v>
                </c:pt>
                <c:pt idx="1585">
                  <c:v>1.565458906703699</c:v>
                </c:pt>
                <c:pt idx="1586">
                  <c:v>1.5584452019245607</c:v>
                </c:pt>
                <c:pt idx="1587">
                  <c:v>1.1601545296275386</c:v>
                </c:pt>
                <c:pt idx="1588">
                  <c:v>1.5261753616821299</c:v>
                </c:pt>
                <c:pt idx="1589">
                  <c:v>1.5246445940174538</c:v>
                </c:pt>
                <c:pt idx="1590">
                  <c:v>0.64643235963139256</c:v>
                </c:pt>
                <c:pt idx="1591">
                  <c:v>1.6206848930606352</c:v>
                </c:pt>
                <c:pt idx="1592">
                  <c:v>0.97197868225794037</c:v>
                </c:pt>
                <c:pt idx="1593">
                  <c:v>0.97224396028257409</c:v>
                </c:pt>
                <c:pt idx="1594">
                  <c:v>1.107239676907334</c:v>
                </c:pt>
                <c:pt idx="1595">
                  <c:v>1.0419148162543725</c:v>
                </c:pt>
                <c:pt idx="1596">
                  <c:v>1.4319969522443583</c:v>
                </c:pt>
                <c:pt idx="1597">
                  <c:v>1.4331174506420454</c:v>
                </c:pt>
                <c:pt idx="1598">
                  <c:v>1.4244805051765916</c:v>
                </c:pt>
                <c:pt idx="1599">
                  <c:v>1.7120077027677598</c:v>
                </c:pt>
                <c:pt idx="1600">
                  <c:v>0.7933509633547412</c:v>
                </c:pt>
                <c:pt idx="1601">
                  <c:v>1.1350478644465825</c:v>
                </c:pt>
                <c:pt idx="1602">
                  <c:v>1.1317862326521957</c:v>
                </c:pt>
                <c:pt idx="1603">
                  <c:v>3.1100711709076729</c:v>
                </c:pt>
                <c:pt idx="1604">
                  <c:v>0.95936931180047258</c:v>
                </c:pt>
                <c:pt idx="1605">
                  <c:v>1.8027647461326199</c:v>
                </c:pt>
                <c:pt idx="1606">
                  <c:v>1.0621274793602209</c:v>
                </c:pt>
                <c:pt idx="1607">
                  <c:v>0.51381951084382571</c:v>
                </c:pt>
                <c:pt idx="1608">
                  <c:v>0.31678089842458473</c:v>
                </c:pt>
                <c:pt idx="1609">
                  <c:v>1.2568402953097069</c:v>
                </c:pt>
                <c:pt idx="1610">
                  <c:v>1.3942438758421936</c:v>
                </c:pt>
                <c:pt idx="1611">
                  <c:v>1.388402071893134</c:v>
                </c:pt>
                <c:pt idx="1612">
                  <c:v>1.3906718014548565</c:v>
                </c:pt>
                <c:pt idx="1613">
                  <c:v>1.2590509965815009</c:v>
                </c:pt>
                <c:pt idx="1614">
                  <c:v>1.3902602788419764</c:v>
                </c:pt>
                <c:pt idx="1615">
                  <c:v>1.4056560923716861</c:v>
                </c:pt>
                <c:pt idx="1616">
                  <c:v>1.4032655207860198</c:v>
                </c:pt>
                <c:pt idx="1617">
                  <c:v>1.1120210947892653</c:v>
                </c:pt>
                <c:pt idx="1618">
                  <c:v>1.1106008890487935</c:v>
                </c:pt>
                <c:pt idx="1619">
                  <c:v>0.82648602599686727</c:v>
                </c:pt>
                <c:pt idx="1620">
                  <c:v>1.5872623433134718</c:v>
                </c:pt>
                <c:pt idx="1621">
                  <c:v>1.623956233803628</c:v>
                </c:pt>
                <c:pt idx="1622">
                  <c:v>1.0434140777024761</c:v>
                </c:pt>
                <c:pt idx="1623">
                  <c:v>0.74121617424791408</c:v>
                </c:pt>
                <c:pt idx="1624">
                  <c:v>1.2267472315957459</c:v>
                </c:pt>
                <c:pt idx="1625">
                  <c:v>1.4148287189113093</c:v>
                </c:pt>
                <c:pt idx="1626">
                  <c:v>1.6006297559695619</c:v>
                </c:pt>
                <c:pt idx="1627">
                  <c:v>2.046956111373289</c:v>
                </c:pt>
                <c:pt idx="1628">
                  <c:v>2.0499056158565359</c:v>
                </c:pt>
                <c:pt idx="1629">
                  <c:v>1.1612073530524245</c:v>
                </c:pt>
                <c:pt idx="1630">
                  <c:v>1.2547543426263577</c:v>
                </c:pt>
                <c:pt idx="1631">
                  <c:v>0.38127934901915472</c:v>
                </c:pt>
                <c:pt idx="1632">
                  <c:v>2.6389983000953605</c:v>
                </c:pt>
                <c:pt idx="1633">
                  <c:v>1.6427497608309416</c:v>
                </c:pt>
                <c:pt idx="1634">
                  <c:v>2.738406645725481</c:v>
                </c:pt>
                <c:pt idx="1635">
                  <c:v>2.7246941523651262</c:v>
                </c:pt>
                <c:pt idx="1636">
                  <c:v>0.86840825202437832</c:v>
                </c:pt>
                <c:pt idx="1637">
                  <c:v>1.3023326112146707</c:v>
                </c:pt>
                <c:pt idx="1638">
                  <c:v>0.59693683409436826</c:v>
                </c:pt>
                <c:pt idx="1639">
                  <c:v>0.85365853658536583</c:v>
                </c:pt>
                <c:pt idx="1640">
                  <c:v>1.8281550417656278</c:v>
                </c:pt>
                <c:pt idx="1641">
                  <c:v>1.829770733362416</c:v>
                </c:pt>
                <c:pt idx="1642">
                  <c:v>0.56738080380873146</c:v>
                </c:pt>
                <c:pt idx="1643">
                  <c:v>0.94630500187184219</c:v>
                </c:pt>
                <c:pt idx="1644">
                  <c:v>1.1641823656568657</c:v>
                </c:pt>
                <c:pt idx="1645">
                  <c:v>2.3030620256477361</c:v>
                </c:pt>
                <c:pt idx="1646">
                  <c:v>1.5445731000957423</c:v>
                </c:pt>
                <c:pt idx="1647">
                  <c:v>1.3997246443322624</c:v>
                </c:pt>
                <c:pt idx="1648">
                  <c:v>0.93975313711709008</c:v>
                </c:pt>
                <c:pt idx="1649">
                  <c:v>0.93817372007991851</c:v>
                </c:pt>
                <c:pt idx="1650">
                  <c:v>0.60079051383399207</c:v>
                </c:pt>
                <c:pt idx="1651">
                  <c:v>0.58872079653828346</c:v>
                </c:pt>
                <c:pt idx="1652">
                  <c:v>0.65874951562535622</c:v>
                </c:pt>
                <c:pt idx="1653">
                  <c:v>1.7656770817108502</c:v>
                </c:pt>
                <c:pt idx="1654">
                  <c:v>0.24195322237700714</c:v>
                </c:pt>
                <c:pt idx="1655">
                  <c:v>2.5700150738065037</c:v>
                </c:pt>
                <c:pt idx="1656">
                  <c:v>2.5611684038309526</c:v>
                </c:pt>
                <c:pt idx="1657">
                  <c:v>2.5547344620305519</c:v>
                </c:pt>
                <c:pt idx="1658">
                  <c:v>0.84711037074134876</c:v>
                </c:pt>
                <c:pt idx="1659">
                  <c:v>0.76821935617308579</c:v>
                </c:pt>
                <c:pt idx="1660">
                  <c:v>1.1757211757211758</c:v>
                </c:pt>
                <c:pt idx="1661">
                  <c:v>1.1726878393545062</c:v>
                </c:pt>
                <c:pt idx="1662">
                  <c:v>0.96373715537247284</c:v>
                </c:pt>
                <c:pt idx="1663">
                  <c:v>1.1526920905912994</c:v>
                </c:pt>
                <c:pt idx="1664">
                  <c:v>1.1502163773383112</c:v>
                </c:pt>
                <c:pt idx="1665">
                  <c:v>1.6302816092793899</c:v>
                </c:pt>
                <c:pt idx="1666">
                  <c:v>1.1577899241557561</c:v>
                </c:pt>
                <c:pt idx="1667">
                  <c:v>0.55063291139240511</c:v>
                </c:pt>
                <c:pt idx="1668">
                  <c:v>1.8851181196786186</c:v>
                </c:pt>
                <c:pt idx="1669">
                  <c:v>1.8827197505696127</c:v>
                </c:pt>
                <c:pt idx="1670">
                  <c:v>1.8186353186136295</c:v>
                </c:pt>
                <c:pt idx="1671">
                  <c:v>1.1749039798909526</c:v>
                </c:pt>
                <c:pt idx="1672">
                  <c:v>1.5504357294717319</c:v>
                </c:pt>
                <c:pt idx="1673">
                  <c:v>1.3658218876309791</c:v>
                </c:pt>
                <c:pt idx="1674">
                  <c:v>0.61192581410394653</c:v>
                </c:pt>
                <c:pt idx="1675">
                  <c:v>1.0912847671491188</c:v>
                </c:pt>
                <c:pt idx="1676">
                  <c:v>0.56751946914252993</c:v>
                </c:pt>
                <c:pt idx="1677">
                  <c:v>1.1992999343688471</c:v>
                </c:pt>
                <c:pt idx="1678">
                  <c:v>0.74647434861701711</c:v>
                </c:pt>
                <c:pt idx="1679">
                  <c:v>1.2851218592686227</c:v>
                </c:pt>
                <c:pt idx="1680">
                  <c:v>1.2812409908411504</c:v>
                </c:pt>
                <c:pt idx="1681">
                  <c:v>1.8686531323192437</c:v>
                </c:pt>
                <c:pt idx="1682">
                  <c:v>1.7570412710223475</c:v>
                </c:pt>
                <c:pt idx="1683">
                  <c:v>1.1460040489732961</c:v>
                </c:pt>
                <c:pt idx="1684">
                  <c:v>1.1399787910922587</c:v>
                </c:pt>
                <c:pt idx="1685">
                  <c:v>1.097880526717304</c:v>
                </c:pt>
                <c:pt idx="1686">
                  <c:v>1.008362642962765</c:v>
                </c:pt>
                <c:pt idx="1687">
                  <c:v>0.98440254082277434</c:v>
                </c:pt>
                <c:pt idx="1688">
                  <c:v>1.4704280579457576</c:v>
                </c:pt>
                <c:pt idx="1689">
                  <c:v>1.5408980011128708</c:v>
                </c:pt>
                <c:pt idx="1690">
                  <c:v>1.680471962338359</c:v>
                </c:pt>
                <c:pt idx="1691">
                  <c:v>2.0608878358442486</c:v>
                </c:pt>
                <c:pt idx="1692">
                  <c:v>2.0528409852921454</c:v>
                </c:pt>
                <c:pt idx="1693">
                  <c:v>1.0458035477892507</c:v>
                </c:pt>
                <c:pt idx="1694">
                  <c:v>2.7302574736478316</c:v>
                </c:pt>
                <c:pt idx="1695">
                  <c:v>0.77440814947636494</c:v>
                </c:pt>
                <c:pt idx="1696">
                  <c:v>0.77180946441100806</c:v>
                </c:pt>
                <c:pt idx="1697">
                  <c:v>1.8324847484060365</c:v>
                </c:pt>
                <c:pt idx="1698">
                  <c:v>0.96978044989622791</c:v>
                </c:pt>
                <c:pt idx="1699">
                  <c:v>3.1678671376794973</c:v>
                </c:pt>
                <c:pt idx="1700">
                  <c:v>1.7332867765330831</c:v>
                </c:pt>
                <c:pt idx="1701">
                  <c:v>1.7350040355587102</c:v>
                </c:pt>
                <c:pt idx="1702">
                  <c:v>0.90874781503257585</c:v>
                </c:pt>
                <c:pt idx="1703">
                  <c:v>0.72784417517885946</c:v>
                </c:pt>
                <c:pt idx="1704">
                  <c:v>2.1614284222616686</c:v>
                </c:pt>
                <c:pt idx="1705">
                  <c:v>3.183088749126485</c:v>
                </c:pt>
                <c:pt idx="1706">
                  <c:v>0.74780958758859306</c:v>
                </c:pt>
                <c:pt idx="1707">
                  <c:v>1.6624482282558675</c:v>
                </c:pt>
                <c:pt idx="1708">
                  <c:v>1.9736149608785658</c:v>
                </c:pt>
                <c:pt idx="1709">
                  <c:v>1.3816464260780374</c:v>
                </c:pt>
                <c:pt idx="1710">
                  <c:v>1.3799226002189258</c:v>
                </c:pt>
                <c:pt idx="1711">
                  <c:v>0.72184409231096458</c:v>
                </c:pt>
                <c:pt idx="1712">
                  <c:v>5.4710692151450449</c:v>
                </c:pt>
                <c:pt idx="1713">
                  <c:v>3.7912958673655979</c:v>
                </c:pt>
                <c:pt idx="1714">
                  <c:v>3.5738849742635646</c:v>
                </c:pt>
                <c:pt idx="1715">
                  <c:v>3.0134627628177202</c:v>
                </c:pt>
                <c:pt idx="1716">
                  <c:v>4.4893321122078627</c:v>
                </c:pt>
                <c:pt idx="1717">
                  <c:v>5.3764906647279185</c:v>
                </c:pt>
                <c:pt idx="1718">
                  <c:v>2.7627793323611711</c:v>
                </c:pt>
                <c:pt idx="1719">
                  <c:v>2.5381172596937382</c:v>
                </c:pt>
                <c:pt idx="1720">
                  <c:v>2.9356033000029154</c:v>
                </c:pt>
                <c:pt idx="1721">
                  <c:v>2.9122817246304988</c:v>
                </c:pt>
                <c:pt idx="1722">
                  <c:v>4.229126316627311</c:v>
                </c:pt>
                <c:pt idx="1723">
                  <c:v>4.181369557719349</c:v>
                </c:pt>
                <c:pt idx="1724">
                  <c:v>3.5699866645460441</c:v>
                </c:pt>
                <c:pt idx="1725">
                  <c:v>3.6072707843406064</c:v>
                </c:pt>
                <c:pt idx="1726">
                  <c:v>3.2879032841637188</c:v>
                </c:pt>
                <c:pt idx="1727">
                  <c:v>4.5273534858463638</c:v>
                </c:pt>
                <c:pt idx="1728">
                  <c:v>4.5113410100391258</c:v>
                </c:pt>
                <c:pt idx="1729">
                  <c:v>1.7132576062729934</c:v>
                </c:pt>
                <c:pt idx="1730">
                  <c:v>5.7078096023078508</c:v>
                </c:pt>
                <c:pt idx="1731">
                  <c:v>2.2874479304615831</c:v>
                </c:pt>
                <c:pt idx="1732">
                  <c:v>5.6931759434775113</c:v>
                </c:pt>
                <c:pt idx="1733">
                  <c:v>5.6522488368085471</c:v>
                </c:pt>
                <c:pt idx="1734">
                  <c:v>3.1041292240786351</c:v>
                </c:pt>
                <c:pt idx="1735">
                  <c:v>2.5496801310381061</c:v>
                </c:pt>
                <c:pt idx="1736">
                  <c:v>3.3947888351123781</c:v>
                </c:pt>
                <c:pt idx="1737">
                  <c:v>2.9350267172616742</c:v>
                </c:pt>
                <c:pt idx="1738">
                  <c:v>3.3402307161739779</c:v>
                </c:pt>
                <c:pt idx="1739">
                  <c:v>2.4734169939649391</c:v>
                </c:pt>
                <c:pt idx="1740">
                  <c:v>3.8819982654901368</c:v>
                </c:pt>
                <c:pt idx="1741">
                  <c:v>2.0513820611698215</c:v>
                </c:pt>
                <c:pt idx="1742">
                  <c:v>2.0447587648288246</c:v>
                </c:pt>
                <c:pt idx="1743">
                  <c:v>2.7888778289101435</c:v>
                </c:pt>
                <c:pt idx="1744">
                  <c:v>2.7830272604432649</c:v>
                </c:pt>
                <c:pt idx="1745">
                  <c:v>3.2468713988233628</c:v>
                </c:pt>
                <c:pt idx="1746">
                  <c:v>3.4675715538547394</c:v>
                </c:pt>
                <c:pt idx="1747">
                  <c:v>2.1827960744595396</c:v>
                </c:pt>
                <c:pt idx="1748">
                  <c:v>3.0429943215047066</c:v>
                </c:pt>
                <c:pt idx="1749">
                  <c:v>1.8057627384784485</c:v>
                </c:pt>
                <c:pt idx="1750">
                  <c:v>2.809744042672607</c:v>
                </c:pt>
                <c:pt idx="1751">
                  <c:v>2.8023476895097961</c:v>
                </c:pt>
                <c:pt idx="1752">
                  <c:v>3.041506457655526</c:v>
                </c:pt>
                <c:pt idx="1753">
                  <c:v>4.0871732852876566</c:v>
                </c:pt>
                <c:pt idx="1754">
                  <c:v>3.5196469846606426</c:v>
                </c:pt>
                <c:pt idx="1755">
                  <c:v>3.4968830986902009</c:v>
                </c:pt>
                <c:pt idx="1756">
                  <c:v>3.3724870115202168</c:v>
                </c:pt>
                <c:pt idx="1757">
                  <c:v>3.6468698029709392</c:v>
                </c:pt>
                <c:pt idx="1758">
                  <c:v>3.466490283393266</c:v>
                </c:pt>
                <c:pt idx="1759">
                  <c:v>3.0522111768649975</c:v>
                </c:pt>
                <c:pt idx="1760">
                  <c:v>4.0531234628627644</c:v>
                </c:pt>
                <c:pt idx="1761">
                  <c:v>0.74868506262734758</c:v>
                </c:pt>
                <c:pt idx="1762">
                  <c:v>0.8298141544933203</c:v>
                </c:pt>
                <c:pt idx="1763">
                  <c:v>0.82817095814778896</c:v>
                </c:pt>
                <c:pt idx="1764">
                  <c:v>0.83155900730536603</c:v>
                </c:pt>
                <c:pt idx="1765">
                  <c:v>0.83796928029110251</c:v>
                </c:pt>
                <c:pt idx="1766">
                  <c:v>1.1327498068121025</c:v>
                </c:pt>
                <c:pt idx="1767">
                  <c:v>0.79651966329772794</c:v>
                </c:pt>
                <c:pt idx="1768">
                  <c:v>0.98588834971428074</c:v>
                </c:pt>
                <c:pt idx="1769">
                  <c:v>0.75617815800677113</c:v>
                </c:pt>
                <c:pt idx="1770">
                  <c:v>1.1345987981920307</c:v>
                </c:pt>
                <c:pt idx="1771">
                  <c:v>0.84402767775401066</c:v>
                </c:pt>
                <c:pt idx="1772">
                  <c:v>0.7830601251158481</c:v>
                </c:pt>
                <c:pt idx="1773">
                  <c:v>0.73531844982607364</c:v>
                </c:pt>
                <c:pt idx="1774">
                  <c:v>1.2848357225301108</c:v>
                </c:pt>
                <c:pt idx="1775">
                  <c:v>0.63406343045192082</c:v>
                </c:pt>
                <c:pt idx="1776">
                  <c:v>2.398267058641498</c:v>
                </c:pt>
                <c:pt idx="1777">
                  <c:v>0.75463759101386707</c:v>
                </c:pt>
                <c:pt idx="1778">
                  <c:v>0.75906430329479413</c:v>
                </c:pt>
                <c:pt idx="1779">
                  <c:v>0.75699600819044854</c:v>
                </c:pt>
                <c:pt idx="1780">
                  <c:v>0.77062447155453562</c:v>
                </c:pt>
                <c:pt idx="1781">
                  <c:v>0.72542391119161409</c:v>
                </c:pt>
                <c:pt idx="1782">
                  <c:v>1.8521608543300518</c:v>
                </c:pt>
                <c:pt idx="1783">
                  <c:v>0.64057050047482533</c:v>
                </c:pt>
                <c:pt idx="1784">
                  <c:v>1.5748504793676554</c:v>
                </c:pt>
                <c:pt idx="1785">
                  <c:v>1.6201672808094987</c:v>
                </c:pt>
                <c:pt idx="1786">
                  <c:v>1.0107984305340565</c:v>
                </c:pt>
                <c:pt idx="1787">
                  <c:v>0.81543133505792376</c:v>
                </c:pt>
                <c:pt idx="1788">
                  <c:v>0.46525702613761016</c:v>
                </c:pt>
                <c:pt idx="1789">
                  <c:v>1.3152061474804195</c:v>
                </c:pt>
                <c:pt idx="1790">
                  <c:v>0.84273254359584415</c:v>
                </c:pt>
                <c:pt idx="1791">
                  <c:v>0.98933333333333329</c:v>
                </c:pt>
                <c:pt idx="1792">
                  <c:v>1.367037483531967</c:v>
                </c:pt>
                <c:pt idx="1793">
                  <c:v>0.68322417220882237</c:v>
                </c:pt>
                <c:pt idx="1794">
                  <c:v>0.88677558660226041</c:v>
                </c:pt>
                <c:pt idx="1795">
                  <c:v>2.2667357150322283</c:v>
                </c:pt>
                <c:pt idx="1796">
                  <c:v>2.2576936671610435</c:v>
                </c:pt>
                <c:pt idx="1797">
                  <c:v>1.4498353219315265</c:v>
                </c:pt>
                <c:pt idx="1798">
                  <c:v>1.3562575154934788</c:v>
                </c:pt>
                <c:pt idx="1799">
                  <c:v>1.2980183770618841</c:v>
                </c:pt>
                <c:pt idx="1800">
                  <c:v>0.57492039389440996</c:v>
                </c:pt>
                <c:pt idx="1801">
                  <c:v>0.57373055174680154</c:v>
                </c:pt>
                <c:pt idx="1802">
                  <c:v>1.695891621263437</c:v>
                </c:pt>
                <c:pt idx="1803">
                  <c:v>0.80238523260402506</c:v>
                </c:pt>
                <c:pt idx="1804">
                  <c:v>1.9160963998809877</c:v>
                </c:pt>
                <c:pt idx="1805">
                  <c:v>1.919071704849747</c:v>
                </c:pt>
                <c:pt idx="1806">
                  <c:v>0.7257034602557817</c:v>
                </c:pt>
                <c:pt idx="1807">
                  <c:v>0.64970432617491436</c:v>
                </c:pt>
                <c:pt idx="1808">
                  <c:v>0.93969865873357261</c:v>
                </c:pt>
                <c:pt idx="1809">
                  <c:v>0.44011274493157199</c:v>
                </c:pt>
                <c:pt idx="1810">
                  <c:v>0.44079193126634297</c:v>
                </c:pt>
                <c:pt idx="1811">
                  <c:v>1.077518122283792</c:v>
                </c:pt>
                <c:pt idx="1812">
                  <c:v>1.0715413973582875</c:v>
                </c:pt>
                <c:pt idx="1813">
                  <c:v>0.99605382018732458</c:v>
                </c:pt>
                <c:pt idx="1814">
                  <c:v>2.4228017096479855</c:v>
                </c:pt>
                <c:pt idx="1815">
                  <c:v>0.52813714529095457</c:v>
                </c:pt>
                <c:pt idx="1816">
                  <c:v>1.4693794619355911</c:v>
                </c:pt>
                <c:pt idx="1817">
                  <c:v>2.3230433426878703</c:v>
                </c:pt>
                <c:pt idx="1818">
                  <c:v>0.86667165983672334</c:v>
                </c:pt>
                <c:pt idx="1819">
                  <c:v>0.83995252442253265</c:v>
                </c:pt>
                <c:pt idx="1820">
                  <c:v>0.78884699345108156</c:v>
                </c:pt>
                <c:pt idx="1821">
                  <c:v>0.71059850981283379</c:v>
                </c:pt>
                <c:pt idx="1822">
                  <c:v>0.60666299304243032</c:v>
                </c:pt>
                <c:pt idx="1823">
                  <c:v>1.0389526622245764</c:v>
                </c:pt>
                <c:pt idx="1824">
                  <c:v>0.89761335514449903</c:v>
                </c:pt>
                <c:pt idx="1825">
                  <c:v>1.4476392854771232</c:v>
                </c:pt>
                <c:pt idx="1826">
                  <c:v>1.4609203798392987</c:v>
                </c:pt>
                <c:pt idx="1827">
                  <c:v>0.4709545203751872</c:v>
                </c:pt>
                <c:pt idx="1828">
                  <c:v>1.9235346623028859</c:v>
                </c:pt>
                <c:pt idx="1829">
                  <c:v>2.7370383769793785</c:v>
                </c:pt>
                <c:pt idx="1830">
                  <c:v>1.8348220040305721</c:v>
                </c:pt>
                <c:pt idx="1831">
                  <c:v>2.197253509693585</c:v>
                </c:pt>
                <c:pt idx="1832">
                  <c:v>2.6510595167199744</c:v>
                </c:pt>
                <c:pt idx="1833">
                  <c:v>1.6588532275513883</c:v>
                </c:pt>
                <c:pt idx="1834">
                  <c:v>2.884881013457516</c:v>
                </c:pt>
                <c:pt idx="1835">
                  <c:v>4.9369988545246279</c:v>
                </c:pt>
                <c:pt idx="1836">
                  <c:v>2.6678249140317809</c:v>
                </c:pt>
                <c:pt idx="1837">
                  <c:v>2.6632413974487275</c:v>
                </c:pt>
                <c:pt idx="1838">
                  <c:v>3.5014400058145343</c:v>
                </c:pt>
                <c:pt idx="1839">
                  <c:v>2.9444404246133984</c:v>
                </c:pt>
                <c:pt idx="1840">
                  <c:v>2.7483834757901384</c:v>
                </c:pt>
                <c:pt idx="1841">
                  <c:v>2.5024008780353957</c:v>
                </c:pt>
                <c:pt idx="1842">
                  <c:v>2.552770448548813</c:v>
                </c:pt>
                <c:pt idx="1843">
                  <c:v>2.165135467259641</c:v>
                </c:pt>
                <c:pt idx="1844">
                  <c:v>1.7986918604651163</c:v>
                </c:pt>
                <c:pt idx="1845">
                  <c:v>4.346563407550823</c:v>
                </c:pt>
                <c:pt idx="1846">
                  <c:v>2.3456000000000001</c:v>
                </c:pt>
                <c:pt idx="1847">
                  <c:v>2.7281073755082415</c:v>
                </c:pt>
                <c:pt idx="1848">
                  <c:v>1.4337807823698601</c:v>
                </c:pt>
                <c:pt idx="1849">
                  <c:v>1.7574632951436651</c:v>
                </c:pt>
                <c:pt idx="1850">
                  <c:v>1.6746831119194232</c:v>
                </c:pt>
                <c:pt idx="1851">
                  <c:v>1.8964265353092065</c:v>
                </c:pt>
                <c:pt idx="1852">
                  <c:v>3.8268961978733564</c:v>
                </c:pt>
                <c:pt idx="1853">
                  <c:v>2.8185107598552657</c:v>
                </c:pt>
                <c:pt idx="1854">
                  <c:v>2.7962927696311812</c:v>
                </c:pt>
                <c:pt idx="1855">
                  <c:v>2.1921209931786514</c:v>
                </c:pt>
                <c:pt idx="1856">
                  <c:v>1.9025958107482364</c:v>
                </c:pt>
                <c:pt idx="1857">
                  <c:v>2.7275293453459102</c:v>
                </c:pt>
                <c:pt idx="1858">
                  <c:v>2.4538369725479181</c:v>
                </c:pt>
                <c:pt idx="1859">
                  <c:v>3.1983245181214728</c:v>
                </c:pt>
                <c:pt idx="1860">
                  <c:v>3.4563702124601785</c:v>
                </c:pt>
                <c:pt idx="1861">
                  <c:v>3.3256322197939432</c:v>
                </c:pt>
                <c:pt idx="1862">
                  <c:v>2.2096061417373636</c:v>
                </c:pt>
                <c:pt idx="1863">
                  <c:v>2.1547953404852893</c:v>
                </c:pt>
                <c:pt idx="1864">
                  <c:v>3.2670301198315883</c:v>
                </c:pt>
                <c:pt idx="1865">
                  <c:v>2.8730506574253387</c:v>
                </c:pt>
                <c:pt idx="1866">
                  <c:v>1.6866369162655048</c:v>
                </c:pt>
                <c:pt idx="1867">
                  <c:v>2.3967629975917268</c:v>
                </c:pt>
                <c:pt idx="1868">
                  <c:v>3.4109175498895699</c:v>
                </c:pt>
                <c:pt idx="1869">
                  <c:v>2.9926459552754019</c:v>
                </c:pt>
                <c:pt idx="1870">
                  <c:v>1.8344434894714226</c:v>
                </c:pt>
                <c:pt idx="1871">
                  <c:v>2.3802660297327347</c:v>
                </c:pt>
                <c:pt idx="1872">
                  <c:v>0.91060237081943274</c:v>
                </c:pt>
                <c:pt idx="1873">
                  <c:v>0.90747422801345734</c:v>
                </c:pt>
                <c:pt idx="1874">
                  <c:v>0.52356020942408377</c:v>
                </c:pt>
                <c:pt idx="1875">
                  <c:v>1.3028238873090403</c:v>
                </c:pt>
                <c:pt idx="1876">
                  <c:v>0.8693257555301247</c:v>
                </c:pt>
                <c:pt idx="1877">
                  <c:v>4.9039024170680117</c:v>
                </c:pt>
                <c:pt idx="1878">
                  <c:v>0.84232214277057327</c:v>
                </c:pt>
                <c:pt idx="1879">
                  <c:v>0.57993591073220085</c:v>
                </c:pt>
                <c:pt idx="1880">
                  <c:v>0.7894217303622465</c:v>
                </c:pt>
                <c:pt idx="1881">
                  <c:v>0.9052639913432482</c:v>
                </c:pt>
                <c:pt idx="1882">
                  <c:v>1.6599417171037882</c:v>
                </c:pt>
                <c:pt idx="1883">
                  <c:v>1.2791918701021445</c:v>
                </c:pt>
                <c:pt idx="1884">
                  <c:v>0.66384292533111</c:v>
                </c:pt>
                <c:pt idx="1885">
                  <c:v>0.66384292533111</c:v>
                </c:pt>
                <c:pt idx="1886">
                  <c:v>0.91635671575557109</c:v>
                </c:pt>
                <c:pt idx="1887">
                  <c:v>1.9655172413793103</c:v>
                </c:pt>
                <c:pt idx="1888">
                  <c:v>1.4106403895836668</c:v>
                </c:pt>
                <c:pt idx="1889">
                  <c:v>0.82058340833289223</c:v>
                </c:pt>
                <c:pt idx="1890">
                  <c:v>0.60205658266290163</c:v>
                </c:pt>
                <c:pt idx="1891">
                  <c:v>0.85557430425172898</c:v>
                </c:pt>
                <c:pt idx="1892">
                  <c:v>0.86032749483090531</c:v>
                </c:pt>
                <c:pt idx="1893">
                  <c:v>2.8778126496090217</c:v>
                </c:pt>
                <c:pt idx="1894">
                  <c:v>0.3853889163832408</c:v>
                </c:pt>
                <c:pt idx="1895">
                  <c:v>2.0046158918562478</c:v>
                </c:pt>
                <c:pt idx="1896">
                  <c:v>1.0191530486733438</c:v>
                </c:pt>
                <c:pt idx="1897">
                  <c:v>2.3277552323195478</c:v>
                </c:pt>
                <c:pt idx="1898">
                  <c:v>2.7418663072115677</c:v>
                </c:pt>
                <c:pt idx="1899">
                  <c:v>1.2201303229795504</c:v>
                </c:pt>
                <c:pt idx="1900">
                  <c:v>1.0112586044705918</c:v>
                </c:pt>
                <c:pt idx="1901">
                  <c:v>1.3433170676986932</c:v>
                </c:pt>
                <c:pt idx="1902">
                  <c:v>2.0961775585696674</c:v>
                </c:pt>
                <c:pt idx="1903">
                  <c:v>0.62096760244235727</c:v>
                </c:pt>
                <c:pt idx="1904">
                  <c:v>0.6192378876723228</c:v>
                </c:pt>
                <c:pt idx="1905">
                  <c:v>0.70423049402006455</c:v>
                </c:pt>
                <c:pt idx="1906">
                  <c:v>0.70350034317089916</c:v>
                </c:pt>
                <c:pt idx="1907">
                  <c:v>0.8052612035340655</c:v>
                </c:pt>
                <c:pt idx="1908">
                  <c:v>1.335231024312943</c:v>
                </c:pt>
                <c:pt idx="1909">
                  <c:v>0.82175226586102723</c:v>
                </c:pt>
                <c:pt idx="1910">
                  <c:v>0.7698185226821328</c:v>
                </c:pt>
                <c:pt idx="1911">
                  <c:v>1.065176328549452</c:v>
                </c:pt>
                <c:pt idx="1912">
                  <c:v>1.0593344108425993</c:v>
                </c:pt>
                <c:pt idx="1913">
                  <c:v>2.3965141612200433</c:v>
                </c:pt>
                <c:pt idx="1914">
                  <c:v>0.71764414748824545</c:v>
                </c:pt>
                <c:pt idx="1915">
                  <c:v>0.59275857543515142</c:v>
                </c:pt>
                <c:pt idx="1916">
                  <c:v>1.2647867012258103</c:v>
                </c:pt>
                <c:pt idx="1917">
                  <c:v>1.0541690480726487</c:v>
                </c:pt>
                <c:pt idx="1918">
                  <c:v>1.6931379017815062</c:v>
                </c:pt>
                <c:pt idx="1919">
                  <c:v>1.6896031671222547</c:v>
                </c:pt>
                <c:pt idx="1920">
                  <c:v>0.4929806561397363</c:v>
                </c:pt>
                <c:pt idx="1921">
                  <c:v>2.502237517175308</c:v>
                </c:pt>
                <c:pt idx="1922">
                  <c:v>2.971186888712662</c:v>
                </c:pt>
                <c:pt idx="1923">
                  <c:v>0.47886498809205413</c:v>
                </c:pt>
                <c:pt idx="1924">
                  <c:v>2.8734183596309926</c:v>
                </c:pt>
                <c:pt idx="1925">
                  <c:v>0.81934749245012128</c:v>
                </c:pt>
                <c:pt idx="1926">
                  <c:v>0.82182286251794645</c:v>
                </c:pt>
                <c:pt idx="1927">
                  <c:v>3.6767849508336896</c:v>
                </c:pt>
                <c:pt idx="1928">
                  <c:v>1.6635728179484672</c:v>
                </c:pt>
                <c:pt idx="1929">
                  <c:v>0.89829225757625608</c:v>
                </c:pt>
                <c:pt idx="1930">
                  <c:v>1.6606766637749413</c:v>
                </c:pt>
                <c:pt idx="1931">
                  <c:v>0.94199804064407555</c:v>
                </c:pt>
                <c:pt idx="1932">
                  <c:v>1.086427073847392</c:v>
                </c:pt>
                <c:pt idx="1933">
                  <c:v>0.95879761596268465</c:v>
                </c:pt>
                <c:pt idx="1934">
                  <c:v>0.61862756329476465</c:v>
                </c:pt>
                <c:pt idx="1935">
                  <c:v>5.6097966921212912</c:v>
                </c:pt>
                <c:pt idx="1936">
                  <c:v>4.6210682306777144</c:v>
                </c:pt>
                <c:pt idx="1937">
                  <c:v>3.4532608949098793</c:v>
                </c:pt>
                <c:pt idx="1938">
                  <c:v>3.0707970141061178</c:v>
                </c:pt>
                <c:pt idx="1939">
                  <c:v>7.4458352857174734</c:v>
                </c:pt>
                <c:pt idx="1940">
                  <c:v>4.7709857635673512</c:v>
                </c:pt>
                <c:pt idx="1941">
                  <c:v>3.7698657139337195</c:v>
                </c:pt>
                <c:pt idx="1942">
                  <c:v>2.7405825780803132</c:v>
                </c:pt>
                <c:pt idx="1943">
                  <c:v>4.0515926619896288</c:v>
                </c:pt>
                <c:pt idx="1944">
                  <c:v>2.9294871794871793</c:v>
                </c:pt>
                <c:pt idx="1945">
                  <c:v>4.036545931986371</c:v>
                </c:pt>
                <c:pt idx="1946">
                  <c:v>3.7755991560648368</c:v>
                </c:pt>
                <c:pt idx="1947">
                  <c:v>3.9421557378823633</c:v>
                </c:pt>
                <c:pt idx="1948">
                  <c:v>3.8035041029053001</c:v>
                </c:pt>
                <c:pt idx="1949">
                  <c:v>5.4396614371820631</c:v>
                </c:pt>
                <c:pt idx="1950">
                  <c:v>3.814909273938436</c:v>
                </c:pt>
                <c:pt idx="1951">
                  <c:v>3.4064644596949116</c:v>
                </c:pt>
                <c:pt idx="1952">
                  <c:v>0</c:v>
                </c:pt>
                <c:pt idx="1953">
                  <c:v>2.0453519463833034</c:v>
                </c:pt>
                <c:pt idx="1954">
                  <c:v>6.2258544317186919</c:v>
                </c:pt>
                <c:pt idx="1955">
                  <c:v>3.1421605486818418</c:v>
                </c:pt>
                <c:pt idx="1956">
                  <c:v>3.0248508060924557</c:v>
                </c:pt>
                <c:pt idx="1957">
                  <c:v>2.805432218676287</c:v>
                </c:pt>
                <c:pt idx="1958">
                  <c:v>4.5527941005110444</c:v>
                </c:pt>
                <c:pt idx="1959">
                  <c:v>4.569227507244328</c:v>
                </c:pt>
                <c:pt idx="1960">
                  <c:v>3.5138164627905843</c:v>
                </c:pt>
                <c:pt idx="1961">
                  <c:v>3.3839996789156523</c:v>
                </c:pt>
                <c:pt idx="1962">
                  <c:v>2.5195957700502358</c:v>
                </c:pt>
                <c:pt idx="1963">
                  <c:v>3.7867779296453494</c:v>
                </c:pt>
                <c:pt idx="1964">
                  <c:v>4.1885554414991049</c:v>
                </c:pt>
                <c:pt idx="1965">
                  <c:v>3.3149910518657277</c:v>
                </c:pt>
                <c:pt idx="1966">
                  <c:v>3.3216812457140947</c:v>
                </c:pt>
                <c:pt idx="1967">
                  <c:v>3.8608586649952996</c:v>
                </c:pt>
                <c:pt idx="1968">
                  <c:v>3.339215237274209</c:v>
                </c:pt>
                <c:pt idx="1969">
                  <c:v>0.78888469688502594</c:v>
                </c:pt>
                <c:pt idx="1970">
                  <c:v>0.6610829442327204</c:v>
                </c:pt>
                <c:pt idx="1971">
                  <c:v>0.67333614722864621</c:v>
                </c:pt>
                <c:pt idx="1972">
                  <c:v>0.81983471074380165</c:v>
                </c:pt>
                <c:pt idx="1973">
                  <c:v>1.1335724252453383</c:v>
                </c:pt>
                <c:pt idx="1974">
                  <c:v>0.71947658462686903</c:v>
                </c:pt>
                <c:pt idx="1975">
                  <c:v>0.71750060377192793</c:v>
                </c:pt>
                <c:pt idx="1976">
                  <c:v>0.56584959240732402</c:v>
                </c:pt>
                <c:pt idx="1977">
                  <c:v>0.94467906339133711</c:v>
                </c:pt>
                <c:pt idx="1978">
                  <c:v>0.84396187947465751</c:v>
                </c:pt>
                <c:pt idx="1979">
                  <c:v>1.1441529088413833</c:v>
                </c:pt>
                <c:pt idx="1980">
                  <c:v>1.1430431582023519</c:v>
                </c:pt>
                <c:pt idx="1981">
                  <c:v>1.2241639315177859</c:v>
                </c:pt>
                <c:pt idx="1982">
                  <c:v>1.3490409196785904</c:v>
                </c:pt>
                <c:pt idx="1983">
                  <c:v>1.3178843092163453</c:v>
                </c:pt>
                <c:pt idx="1984">
                  <c:v>1.3272306355116159</c:v>
                </c:pt>
                <c:pt idx="1985">
                  <c:v>0.63707948672786874</c:v>
                </c:pt>
                <c:pt idx="1986">
                  <c:v>1.143191207064675</c:v>
                </c:pt>
                <c:pt idx="1987">
                  <c:v>1.6691713181623014</c:v>
                </c:pt>
                <c:pt idx="1988">
                  <c:v>0.57094743382561253</c:v>
                </c:pt>
                <c:pt idx="1989">
                  <c:v>0.21209302325581394</c:v>
                </c:pt>
                <c:pt idx="1990">
                  <c:v>1.2796336206896552</c:v>
                </c:pt>
                <c:pt idx="1991">
                  <c:v>2.3173279486708798</c:v>
                </c:pt>
                <c:pt idx="1992">
                  <c:v>1.4379292408333113</c:v>
                </c:pt>
                <c:pt idx="1993">
                  <c:v>1.5190828890880785</c:v>
                </c:pt>
                <c:pt idx="1994">
                  <c:v>1.3691275167785235</c:v>
                </c:pt>
                <c:pt idx="1995">
                  <c:v>0.63745461600288245</c:v>
                </c:pt>
                <c:pt idx="1996">
                  <c:v>0.52824517862428566</c:v>
                </c:pt>
                <c:pt idx="1997">
                  <c:v>0.40089502144322203</c:v>
                </c:pt>
                <c:pt idx="1998">
                  <c:v>0.82876576243237865</c:v>
                </c:pt>
                <c:pt idx="1999">
                  <c:v>1.4433587062448969</c:v>
                </c:pt>
                <c:pt idx="2000">
                  <c:v>1.9805101389809732</c:v>
                </c:pt>
                <c:pt idx="2001">
                  <c:v>0.16964374812892927</c:v>
                </c:pt>
                <c:pt idx="2002">
                  <c:v>1.3867192623879381</c:v>
                </c:pt>
                <c:pt idx="2003">
                  <c:v>0.69405757296362347</c:v>
                </c:pt>
                <c:pt idx="2004">
                  <c:v>1.1292705447830103</c:v>
                </c:pt>
                <c:pt idx="2005">
                  <c:v>0.86428540301846235</c:v>
                </c:pt>
                <c:pt idx="2006">
                  <c:v>0.8125669791228618</c:v>
                </c:pt>
                <c:pt idx="2007">
                  <c:v>0.81121043992566166</c:v>
                </c:pt>
                <c:pt idx="2008">
                  <c:v>0.80985390072846164</c:v>
                </c:pt>
                <c:pt idx="2009">
                  <c:v>1.1797094799376939</c:v>
                </c:pt>
                <c:pt idx="2010">
                  <c:v>0.76346474181010548</c:v>
                </c:pt>
                <c:pt idx="2011">
                  <c:v>1.5616607285313366</c:v>
                </c:pt>
                <c:pt idx="2012">
                  <c:v>0.71052960200770265</c:v>
                </c:pt>
                <c:pt idx="2013">
                  <c:v>0.70986946301543785</c:v>
                </c:pt>
                <c:pt idx="2014">
                  <c:v>0.68874356476972309</c:v>
                </c:pt>
                <c:pt idx="2015">
                  <c:v>1.0302684977382932</c:v>
                </c:pt>
                <c:pt idx="2016">
                  <c:v>1.3935705182414806</c:v>
                </c:pt>
                <c:pt idx="2017">
                  <c:v>0.80362750918492898</c:v>
                </c:pt>
                <c:pt idx="2018">
                  <c:v>0.98880340030303626</c:v>
                </c:pt>
                <c:pt idx="2019">
                  <c:v>0.80904753693165488</c:v>
                </c:pt>
                <c:pt idx="2020">
                  <c:v>1.1504633265274069</c:v>
                </c:pt>
                <c:pt idx="2021">
                  <c:v>1.1504633265274069</c:v>
                </c:pt>
                <c:pt idx="2022">
                  <c:v>2.7016915635605678</c:v>
                </c:pt>
                <c:pt idx="2023">
                  <c:v>1.2570139971635703</c:v>
                </c:pt>
                <c:pt idx="2024">
                  <c:v>1.253490482104948</c:v>
                </c:pt>
                <c:pt idx="2025">
                  <c:v>1.0648750787318917</c:v>
                </c:pt>
                <c:pt idx="2026">
                  <c:v>1.0589964308209112</c:v>
                </c:pt>
                <c:pt idx="2027">
                  <c:v>1.2613594014276295</c:v>
                </c:pt>
                <c:pt idx="2028">
                  <c:v>1.2883993532740503</c:v>
                </c:pt>
                <c:pt idx="2029">
                  <c:v>1.6205678079688071</c:v>
                </c:pt>
                <c:pt idx="2030">
                  <c:v>1.6246293814223629</c:v>
                </c:pt>
                <c:pt idx="2031">
                  <c:v>5.450589426164326</c:v>
                </c:pt>
                <c:pt idx="2032">
                  <c:v>2.4964292083894168</c:v>
                </c:pt>
                <c:pt idx="2033">
                  <c:v>2.5297117955828461</c:v>
                </c:pt>
                <c:pt idx="2034">
                  <c:v>2.9808056790378714</c:v>
                </c:pt>
                <c:pt idx="2035">
                  <c:v>2.6846650963338772</c:v>
                </c:pt>
                <c:pt idx="2036">
                  <c:v>2.6876849670834089</c:v>
                </c:pt>
                <c:pt idx="2037">
                  <c:v>3.3139027693116323</c:v>
                </c:pt>
                <c:pt idx="2038">
                  <c:v>3.3135377618472295</c:v>
                </c:pt>
                <c:pt idx="2039">
                  <c:v>3.851594038998527</c:v>
                </c:pt>
                <c:pt idx="2040">
                  <c:v>3.3438929954241465</c:v>
                </c:pt>
                <c:pt idx="2041">
                  <c:v>2.1046743348599799</c:v>
                </c:pt>
                <c:pt idx="2042">
                  <c:v>2.3247004214958067</c:v>
                </c:pt>
                <c:pt idx="2043">
                  <c:v>2.1755699672394195</c:v>
                </c:pt>
                <c:pt idx="2044">
                  <c:v>3.406434376043638</c:v>
                </c:pt>
                <c:pt idx="2045">
                  <c:v>1.5125902447614017</c:v>
                </c:pt>
                <c:pt idx="2046">
                  <c:v>2.2163779813185815</c:v>
                </c:pt>
                <c:pt idx="2047">
                  <c:v>2.4220536896593234</c:v>
                </c:pt>
                <c:pt idx="2048">
                  <c:v>3.1895270916255853</c:v>
                </c:pt>
                <c:pt idx="2049">
                  <c:v>3.1178399748416372</c:v>
                </c:pt>
                <c:pt idx="2050">
                  <c:v>2.5780018184119968</c:v>
                </c:pt>
                <c:pt idx="2051">
                  <c:v>5.4242231329812283</c:v>
                </c:pt>
                <c:pt idx="2052">
                  <c:v>5.3741949540921459</c:v>
                </c:pt>
                <c:pt idx="2053">
                  <c:v>5.3511892951869475</c:v>
                </c:pt>
                <c:pt idx="2054">
                  <c:v>2.2540418253048609</c:v>
                </c:pt>
                <c:pt idx="2055">
                  <c:v>2.0930178833156647</c:v>
                </c:pt>
                <c:pt idx="2056">
                  <c:v>3.8353265448750187</c:v>
                </c:pt>
                <c:pt idx="2057">
                  <c:v>2.3928839889751941</c:v>
                </c:pt>
                <c:pt idx="2058">
                  <c:v>2.5118858129688002</c:v>
                </c:pt>
                <c:pt idx="2059">
                  <c:v>2.8153326618875525</c:v>
                </c:pt>
                <c:pt idx="2060">
                  <c:v>2.6581522436881442</c:v>
                </c:pt>
                <c:pt idx="2061">
                  <c:v>2.4810713274837251</c:v>
                </c:pt>
                <c:pt idx="2062">
                  <c:v>2.4616119445230682</c:v>
                </c:pt>
                <c:pt idx="2063">
                  <c:v>2.4678035663741862</c:v>
                </c:pt>
                <c:pt idx="2064">
                  <c:v>4.0544021431147286</c:v>
                </c:pt>
                <c:pt idx="2065">
                  <c:v>3.2748849416150012</c:v>
                </c:pt>
                <c:pt idx="2066">
                  <c:v>2.4435157163215964</c:v>
                </c:pt>
                <c:pt idx="2067">
                  <c:v>1.9690517350423749</c:v>
                </c:pt>
                <c:pt idx="2068">
                  <c:v>3.3478602337650338</c:v>
                </c:pt>
                <c:pt idx="2069">
                  <c:v>3.1679981897153202</c:v>
                </c:pt>
                <c:pt idx="2070">
                  <c:v>3.7345822809641747</c:v>
                </c:pt>
                <c:pt idx="2071">
                  <c:v>3.9348492178680856</c:v>
                </c:pt>
                <c:pt idx="2072">
                  <c:v>0.65151635343986147</c:v>
                </c:pt>
                <c:pt idx="2073">
                  <c:v>0.41394772947829866</c:v>
                </c:pt>
                <c:pt idx="2074">
                  <c:v>1.4462162218646157</c:v>
                </c:pt>
                <c:pt idx="2075">
                  <c:v>1.1430767326893894</c:v>
                </c:pt>
                <c:pt idx="2076">
                  <c:v>1.1525741926346489</c:v>
                </c:pt>
                <c:pt idx="2077">
                  <c:v>0.61171000909781714</c:v>
                </c:pt>
                <c:pt idx="2078">
                  <c:v>0.84796235843641898</c:v>
                </c:pt>
                <c:pt idx="2079">
                  <c:v>0.78950546940233057</c:v>
                </c:pt>
                <c:pt idx="2080">
                  <c:v>1.6601846077679978</c:v>
                </c:pt>
                <c:pt idx="2081">
                  <c:v>1.295707105639323</c:v>
                </c:pt>
                <c:pt idx="2082">
                  <c:v>1.2968598699681837</c:v>
                </c:pt>
                <c:pt idx="2083">
                  <c:v>1.2628117675866652</c:v>
                </c:pt>
                <c:pt idx="2084">
                  <c:v>0.94072143828769039</c:v>
                </c:pt>
                <c:pt idx="2085">
                  <c:v>0.93351407973380984</c:v>
                </c:pt>
                <c:pt idx="2086">
                  <c:v>0.93043317518023294</c:v>
                </c:pt>
                <c:pt idx="2087">
                  <c:v>2.869026799640781</c:v>
                </c:pt>
                <c:pt idx="2088">
                  <c:v>2.8453939594460462</c:v>
                </c:pt>
                <c:pt idx="2089">
                  <c:v>1.7016708131633591</c:v>
                </c:pt>
                <c:pt idx="2090">
                  <c:v>1.0524972890221342</c:v>
                </c:pt>
                <c:pt idx="2091">
                  <c:v>1.1363636363636365</c:v>
                </c:pt>
                <c:pt idx="2092">
                  <c:v>0.67801955219173771</c:v>
                </c:pt>
                <c:pt idx="2093">
                  <c:v>0.66925960965696063</c:v>
                </c:pt>
                <c:pt idx="2094">
                  <c:v>1.8213783403656822</c:v>
                </c:pt>
                <c:pt idx="2095">
                  <c:v>0.71205818723644065</c:v>
                </c:pt>
                <c:pt idx="2096">
                  <c:v>1.491511444085504</c:v>
                </c:pt>
                <c:pt idx="2097">
                  <c:v>1.2624803293117703</c:v>
                </c:pt>
                <c:pt idx="2098">
                  <c:v>1.2441351407694901</c:v>
                </c:pt>
                <c:pt idx="2099">
                  <c:v>1.434603724556085</c:v>
                </c:pt>
                <c:pt idx="2100">
                  <c:v>1.3014354066985645</c:v>
                </c:pt>
                <c:pt idx="2101">
                  <c:v>1.3011539544047284</c:v>
                </c:pt>
                <c:pt idx="2102">
                  <c:v>3.3160073154297813</c:v>
                </c:pt>
                <c:pt idx="2103">
                  <c:v>0.99530288732728489</c:v>
                </c:pt>
                <c:pt idx="2104">
                  <c:v>0.57980924206163698</c:v>
                </c:pt>
                <c:pt idx="2105">
                  <c:v>0.78145404934939944</c:v>
                </c:pt>
                <c:pt idx="2106">
                  <c:v>0.65192147683530066</c:v>
                </c:pt>
                <c:pt idx="2107">
                  <c:v>1.3249038617102038</c:v>
                </c:pt>
                <c:pt idx="2108">
                  <c:v>0.66392972685204144</c:v>
                </c:pt>
                <c:pt idx="2109">
                  <c:v>0.97272810327500636</c:v>
                </c:pt>
                <c:pt idx="2110">
                  <c:v>1.2846502516912284</c:v>
                </c:pt>
                <c:pt idx="2111">
                  <c:v>1.2605271295268932</c:v>
                </c:pt>
                <c:pt idx="2112">
                  <c:v>2.5736599219027334</c:v>
                </c:pt>
                <c:pt idx="2113">
                  <c:v>0.61062487278648481</c:v>
                </c:pt>
                <c:pt idx="2114">
                  <c:v>1.1530763767835237</c:v>
                </c:pt>
                <c:pt idx="2115">
                  <c:v>1.1530763767835237</c:v>
                </c:pt>
                <c:pt idx="2116">
                  <c:v>2.7600558582733226</c:v>
                </c:pt>
                <c:pt idx="2117">
                  <c:v>1.5810276679841897</c:v>
                </c:pt>
                <c:pt idx="2118">
                  <c:v>1.3445272061608384</c:v>
                </c:pt>
                <c:pt idx="2119">
                  <c:v>2.0711886363294019</c:v>
                </c:pt>
                <c:pt idx="2120">
                  <c:v>1.2259236247192085</c:v>
                </c:pt>
                <c:pt idx="2121">
                  <c:v>1.17030392874344</c:v>
                </c:pt>
                <c:pt idx="2122">
                  <c:v>1.410333533854689</c:v>
                </c:pt>
                <c:pt idx="2123">
                  <c:v>2.6489615253660199</c:v>
                </c:pt>
                <c:pt idx="2124">
                  <c:v>2.6353421859039838</c:v>
                </c:pt>
                <c:pt idx="2125">
                  <c:v>3.1976738501729556</c:v>
                </c:pt>
                <c:pt idx="2126">
                  <c:v>1.516966614412552</c:v>
                </c:pt>
                <c:pt idx="2127">
                  <c:v>3.1222675246843838</c:v>
                </c:pt>
                <c:pt idx="2128">
                  <c:v>2.4028723991898362</c:v>
                </c:pt>
                <c:pt idx="2129">
                  <c:v>2.4002419970013413</c:v>
                </c:pt>
                <c:pt idx="2130">
                  <c:v>4.1805040046884159</c:v>
                </c:pt>
                <c:pt idx="2131">
                  <c:v>3.1226902119418551</c:v>
                </c:pt>
                <c:pt idx="2132">
                  <c:v>3.7345033416662416</c:v>
                </c:pt>
                <c:pt idx="2133">
                  <c:v>3.7438455349959776</c:v>
                </c:pt>
                <c:pt idx="2134">
                  <c:v>3.1670877514074838</c:v>
                </c:pt>
                <c:pt idx="2135">
                  <c:v>2.1783041821604003</c:v>
                </c:pt>
                <c:pt idx="2136">
                  <c:v>7.9114080526266867E-2</c:v>
                </c:pt>
                <c:pt idx="2137">
                  <c:v>5.0666387368751797</c:v>
                </c:pt>
                <c:pt idx="2138">
                  <c:v>3.5206030597911413</c:v>
                </c:pt>
                <c:pt idx="2139">
                  <c:v>4.7422680412371134</c:v>
                </c:pt>
                <c:pt idx="2140">
                  <c:v>2.3521823263814232</c:v>
                </c:pt>
                <c:pt idx="2141">
                  <c:v>4.0355992020868499</c:v>
                </c:pt>
                <c:pt idx="2142">
                  <c:v>2.8662276497617074</c:v>
                </c:pt>
                <c:pt idx="2143">
                  <c:v>3.2023477466628987</c:v>
                </c:pt>
                <c:pt idx="2144">
                  <c:v>3.2121778094524247</c:v>
                </c:pt>
                <c:pt idx="2145">
                  <c:v>3.1243951668648213</c:v>
                </c:pt>
                <c:pt idx="2146">
                  <c:v>0</c:v>
                </c:pt>
                <c:pt idx="2147">
                  <c:v>2.0392813960794771</c:v>
                </c:pt>
                <c:pt idx="2148">
                  <c:v>2.6342639829329375</c:v>
                </c:pt>
                <c:pt idx="2149">
                  <c:v>2.7768211203715549</c:v>
                </c:pt>
                <c:pt idx="2150">
                  <c:v>2.6894853871691167</c:v>
                </c:pt>
                <c:pt idx="2151">
                  <c:v>3.3913825884155528</c:v>
                </c:pt>
                <c:pt idx="2152">
                  <c:v>2.5827769910310878</c:v>
                </c:pt>
                <c:pt idx="2153">
                  <c:v>2.5827769910310878</c:v>
                </c:pt>
                <c:pt idx="2154">
                  <c:v>3.9359489810065162</c:v>
                </c:pt>
                <c:pt idx="2155">
                  <c:v>3.0779941110679965</c:v>
                </c:pt>
                <c:pt idx="2156">
                  <c:v>4.2281471481606481</c:v>
                </c:pt>
                <c:pt idx="2157">
                  <c:v>4.1119916850721063</c:v>
                </c:pt>
                <c:pt idx="2158">
                  <c:v>3.1621556818662642</c:v>
                </c:pt>
                <c:pt idx="2159">
                  <c:v>5.9054069479852362</c:v>
                </c:pt>
                <c:pt idx="2160">
                  <c:v>3.9669161087042144</c:v>
                </c:pt>
                <c:pt idx="2161">
                  <c:v>3.3863557320935005</c:v>
                </c:pt>
                <c:pt idx="2162">
                  <c:v>3.3817795756987796</c:v>
                </c:pt>
                <c:pt idx="2163">
                  <c:v>3.762114120928473</c:v>
                </c:pt>
                <c:pt idx="2164">
                  <c:v>4.4812340814070835</c:v>
                </c:pt>
                <c:pt idx="2165">
                  <c:v>0.72411108926411849</c:v>
                </c:pt>
                <c:pt idx="2166">
                  <c:v>0.72381480813103161</c:v>
                </c:pt>
                <c:pt idx="2167">
                  <c:v>1.506954529047855</c:v>
                </c:pt>
                <c:pt idx="2168">
                  <c:v>0.77552111922757527</c:v>
                </c:pt>
                <c:pt idx="2169">
                  <c:v>1.1136285809444735</c:v>
                </c:pt>
                <c:pt idx="2170">
                  <c:v>1.1155049559755508</c:v>
                </c:pt>
                <c:pt idx="2171">
                  <c:v>1.2906315372026624</c:v>
                </c:pt>
                <c:pt idx="2172">
                  <c:v>0.66854916035503487</c:v>
                </c:pt>
                <c:pt idx="2173">
                  <c:v>1.2867939222480054</c:v>
                </c:pt>
                <c:pt idx="2174">
                  <c:v>0.84065668050644793</c:v>
                </c:pt>
                <c:pt idx="2175">
                  <c:v>0.76721705329722012</c:v>
                </c:pt>
                <c:pt idx="2176">
                  <c:v>1.0744228646579461</c:v>
                </c:pt>
                <c:pt idx="2177">
                  <c:v>1.8012422360248448</c:v>
                </c:pt>
                <c:pt idx="2178">
                  <c:v>0.60823093640227988</c:v>
                </c:pt>
                <c:pt idx="2179">
                  <c:v>1.83783071397977</c:v>
                </c:pt>
                <c:pt idx="2180">
                  <c:v>1.8345359296234063</c:v>
                </c:pt>
                <c:pt idx="2181">
                  <c:v>0.95014431437227742</c:v>
                </c:pt>
                <c:pt idx="2182">
                  <c:v>1.9748139668002291</c:v>
                </c:pt>
                <c:pt idx="2183">
                  <c:v>2.1609227348526963</c:v>
                </c:pt>
                <c:pt idx="2184">
                  <c:v>2.1678710394663705</c:v>
                </c:pt>
                <c:pt idx="2185">
                  <c:v>0.99791035865068867</c:v>
                </c:pt>
                <c:pt idx="2186">
                  <c:v>1.304224553444854</c:v>
                </c:pt>
                <c:pt idx="2187">
                  <c:v>1.304224553444854</c:v>
                </c:pt>
                <c:pt idx="2188">
                  <c:v>1.3216979517843848</c:v>
                </c:pt>
                <c:pt idx="2189">
                  <c:v>1.3226834327751757</c:v>
                </c:pt>
                <c:pt idx="2190">
                  <c:v>1.3226834327751757</c:v>
                </c:pt>
                <c:pt idx="2191">
                  <c:v>0.2769622777377721</c:v>
                </c:pt>
                <c:pt idx="2192">
                  <c:v>0.76881948413503198</c:v>
                </c:pt>
                <c:pt idx="2193">
                  <c:v>1.331658257034704</c:v>
                </c:pt>
                <c:pt idx="2194">
                  <c:v>1.3294662269819719</c:v>
                </c:pt>
                <c:pt idx="2195">
                  <c:v>0.67134889485643467</c:v>
                </c:pt>
                <c:pt idx="2196">
                  <c:v>0.66876678372237142</c:v>
                </c:pt>
                <c:pt idx="2197">
                  <c:v>0.81022061674728052</c:v>
                </c:pt>
                <c:pt idx="2198">
                  <c:v>2.2156013001083426</c:v>
                </c:pt>
                <c:pt idx="2199">
                  <c:v>0.94377917596914962</c:v>
                </c:pt>
                <c:pt idx="2200">
                  <c:v>0.9417990465676932</c:v>
                </c:pt>
                <c:pt idx="2201">
                  <c:v>1.3026477488548764</c:v>
                </c:pt>
                <c:pt idx="2202">
                  <c:v>1.3393877084761252</c:v>
                </c:pt>
                <c:pt idx="2203">
                  <c:v>1.3393877084761252</c:v>
                </c:pt>
                <c:pt idx="2204">
                  <c:v>1.1234461139336287</c:v>
                </c:pt>
                <c:pt idx="2205">
                  <c:v>2.1167908194573135</c:v>
                </c:pt>
                <c:pt idx="2206">
                  <c:v>1.0437352791760957</c:v>
                </c:pt>
                <c:pt idx="2207">
                  <c:v>2.2053434605903126</c:v>
                </c:pt>
                <c:pt idx="2208">
                  <c:v>2.2053434605903126</c:v>
                </c:pt>
                <c:pt idx="2209">
                  <c:v>1.2713485390755839</c:v>
                </c:pt>
                <c:pt idx="2210">
                  <c:v>0.70443761667703797</c:v>
                </c:pt>
                <c:pt idx="2211">
                  <c:v>0.70346530802738017</c:v>
                </c:pt>
                <c:pt idx="2212">
                  <c:v>0.96027620563471039</c:v>
                </c:pt>
                <c:pt idx="2213">
                  <c:v>0.95350325462720376</c:v>
                </c:pt>
                <c:pt idx="2214">
                  <c:v>0.95101801590966983</c:v>
                </c:pt>
                <c:pt idx="2215">
                  <c:v>1.2226066897347174</c:v>
                </c:pt>
                <c:pt idx="2216">
                  <c:v>2.1986785144679883</c:v>
                </c:pt>
                <c:pt idx="2217">
                  <c:v>5.3251282051282054</c:v>
                </c:pt>
                <c:pt idx="2218">
                  <c:v>5.3374358974358973</c:v>
                </c:pt>
                <c:pt idx="2219">
                  <c:v>0.5705839519187923</c:v>
                </c:pt>
                <c:pt idx="2220">
                  <c:v>1.611152567668408</c:v>
                </c:pt>
                <c:pt idx="2221">
                  <c:v>1.2099724238842928</c:v>
                </c:pt>
                <c:pt idx="2222">
                  <c:v>0.78933144465360749</c:v>
                </c:pt>
                <c:pt idx="2223">
                  <c:v>0.74366764207034097</c:v>
                </c:pt>
                <c:pt idx="2224">
                  <c:v>2.4289536666901936</c:v>
                </c:pt>
                <c:pt idx="2225">
                  <c:v>2.3465020628942117</c:v>
                </c:pt>
                <c:pt idx="2226">
                  <c:v>3.5149140546006068</c:v>
                </c:pt>
                <c:pt idx="2227">
                  <c:v>5.7019308125502821</c:v>
                </c:pt>
                <c:pt idx="2228">
                  <c:v>1.4189189189189189</c:v>
                </c:pt>
                <c:pt idx="2229">
                  <c:v>1.401033386327504</c:v>
                </c:pt>
                <c:pt idx="2230">
                  <c:v>3.272110871023024</c:v>
                </c:pt>
                <c:pt idx="2231">
                  <c:v>2.7273376451145612</c:v>
                </c:pt>
                <c:pt idx="2232">
                  <c:v>2.554788259939734</c:v>
                </c:pt>
                <c:pt idx="2233">
                  <c:v>2.9500187899285981</c:v>
                </c:pt>
                <c:pt idx="2234">
                  <c:v>2.1466809421841542</c:v>
                </c:pt>
                <c:pt idx="2235">
                  <c:v>4.3721633888048412</c:v>
                </c:pt>
                <c:pt idx="2236">
                  <c:v>1.8066710078865496</c:v>
                </c:pt>
                <c:pt idx="2237">
                  <c:v>2.9425454545454546</c:v>
                </c:pt>
                <c:pt idx="2238">
                  <c:v>2.8541818181818184</c:v>
                </c:pt>
                <c:pt idx="2239">
                  <c:v>2.1403029028186791</c:v>
                </c:pt>
                <c:pt idx="2240">
                  <c:v>1.5332282144865532</c:v>
                </c:pt>
                <c:pt idx="2241">
                  <c:v>1.8675568386863945</c:v>
                </c:pt>
                <c:pt idx="2242">
                  <c:v>1.4682220434432824</c:v>
                </c:pt>
                <c:pt idx="2243">
                  <c:v>2.5477707006369426</c:v>
                </c:pt>
                <c:pt idx="2244">
                  <c:v>2.5204731574158323</c:v>
                </c:pt>
                <c:pt idx="2245">
                  <c:v>3.0805145278989716</c:v>
                </c:pt>
                <c:pt idx="2246">
                  <c:v>3.0799205220123733</c:v>
                </c:pt>
                <c:pt idx="2247">
                  <c:v>2.1974951830443161</c:v>
                </c:pt>
                <c:pt idx="2248">
                  <c:v>3.1096382214857772</c:v>
                </c:pt>
                <c:pt idx="2249">
                  <c:v>2.0742919389978214</c:v>
                </c:pt>
                <c:pt idx="2250">
                  <c:v>2.8707605859923739</c:v>
                </c:pt>
                <c:pt idx="2251">
                  <c:v>2.8557094120008029</c:v>
                </c:pt>
                <c:pt idx="2252">
                  <c:v>1.0898782024359512</c:v>
                </c:pt>
                <c:pt idx="2253">
                  <c:v>3.6786188579017267</c:v>
                </c:pt>
                <c:pt idx="2254">
                  <c:v>1.7674616695059624</c:v>
                </c:pt>
                <c:pt idx="2255">
                  <c:v>2.5437049532280325</c:v>
                </c:pt>
                <c:pt idx="2256">
                  <c:v>2.4808311608648981</c:v>
                </c:pt>
                <c:pt idx="2257">
                  <c:v>1.6367397600330988</c:v>
                </c:pt>
                <c:pt idx="2258">
                  <c:v>1.5866776996276375</c:v>
                </c:pt>
                <c:pt idx="2259">
                  <c:v>2.4933231590995799</c:v>
                </c:pt>
                <c:pt idx="2260">
                  <c:v>2.1768840296759078</c:v>
                </c:pt>
                <c:pt idx="2261">
                  <c:v>2.8334419463451721</c:v>
                </c:pt>
                <c:pt idx="2262">
                  <c:v>3.3662974683544302</c:v>
                </c:pt>
                <c:pt idx="2263">
                  <c:v>4.0502140910860263</c:v>
                </c:pt>
                <c:pt idx="2264">
                  <c:v>2.2133569739952721</c:v>
                </c:pt>
                <c:pt idx="2265">
                  <c:v>3.2609010575112274</c:v>
                </c:pt>
                <c:pt idx="2266">
                  <c:v>3.5738026653160708</c:v>
                </c:pt>
              </c:numCache>
            </c:numRef>
          </c:xVal>
          <c:yVal>
            <c:numRef>
              <c:f>ReferendumData!$Z$3:$Z$2269</c:f>
              <c:numCache>
                <c:formatCode>0.00</c:formatCode>
                <c:ptCount val="226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numCache>
            </c:numRef>
          </c:yVal>
          <c:smooth val="0"/>
          <c:extLst>
            <c:ext xmlns:c16="http://schemas.microsoft.com/office/drawing/2014/chart" uri="{C3380CC4-5D6E-409C-BE32-E72D297353CC}">
              <c16:uniqueId val="{00000003-4DB8-4DDC-B291-F39B4F6791FC}"/>
            </c:ext>
          </c:extLst>
        </c:ser>
        <c:dLbls>
          <c:showLegendKey val="0"/>
          <c:showVal val="0"/>
          <c:showCatName val="0"/>
          <c:showSerName val="0"/>
          <c:showPercent val="0"/>
          <c:showBubbleSize val="0"/>
        </c:dLbls>
        <c:axId val="767464064"/>
        <c:axId val="767464392"/>
      </c:scatterChart>
      <c:valAx>
        <c:axId val="767464064"/>
        <c:scaling>
          <c:orientation val="minMax"/>
          <c:max val="8"/>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Votes Cast Per ADM</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67464392"/>
        <c:crosses val="autoZero"/>
        <c:crossBetween val="midCat"/>
      </c:valAx>
      <c:valAx>
        <c:axId val="767464392"/>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Percentage</a:t>
                </a:r>
                <a:r>
                  <a:rPr lang="en-US" baseline="0"/>
                  <a:t> Voting Yes</a:t>
                </a:r>
                <a:endParaRPr lang="en-US"/>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674640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ReferendumData!$AB$2</c:f>
              <c:strCache>
                <c:ptCount val="1"/>
                <c:pt idx="0">
                  <c:v>Presidential Years</c:v>
                </c:pt>
              </c:strCache>
            </c:strRef>
          </c:tx>
          <c:spPr>
            <a:ln w="25400" cap="rnd">
              <a:noFill/>
              <a:round/>
            </a:ln>
            <a:effectLst/>
          </c:spPr>
          <c:marker>
            <c:symbol val="circle"/>
            <c:size val="5"/>
            <c:spPr>
              <a:solidFill>
                <a:schemeClr val="accent1"/>
              </a:solidFill>
              <a:ln w="9525">
                <a:solidFill>
                  <a:schemeClr val="accent1"/>
                </a:solidFill>
              </a:ln>
              <a:effectLst/>
            </c:spPr>
          </c:marker>
          <c:xVal>
            <c:numRef>
              <c:f>ReferendumData!$AA$3:$AA$2269</c:f>
              <c:numCache>
                <c:formatCode>_(* #,##0.00_);_(* \(#,##0.00\);_(* "-"??_);_(@_)</c:formatCode>
                <c:ptCount val="2267"/>
                <c:pt idx="0">
                  <c:v>2.9794496195690821</c:v>
                </c:pt>
                <c:pt idx="1">
                  <c:v>1.60731026701099</c:v>
                </c:pt>
                <c:pt idx="2">
                  <c:v>1.9500064888580029</c:v>
                </c:pt>
                <c:pt idx="3">
                  <c:v>1.7171717171717171</c:v>
                </c:pt>
                <c:pt idx="4">
                  <c:v>2.151627231426593</c:v>
                </c:pt>
                <c:pt idx="5">
                  <c:v>2.2392290249433109</c:v>
                </c:pt>
                <c:pt idx="6">
                  <c:v>1.8676840371108991</c:v>
                </c:pt>
                <c:pt idx="7">
                  <c:v>2.1883753501400562</c:v>
                </c:pt>
                <c:pt idx="8">
                  <c:v>1.6033755274261605</c:v>
                </c:pt>
                <c:pt idx="9">
                  <c:v>2.7619499841722064</c:v>
                </c:pt>
                <c:pt idx="10">
                  <c:v>2.551767786324219</c:v>
                </c:pt>
                <c:pt idx="11">
                  <c:v>2.7283320609153372</c:v>
                </c:pt>
                <c:pt idx="12">
                  <c:v>2.2636893555759143</c:v>
                </c:pt>
                <c:pt idx="13">
                  <c:v>1.2516999949629779</c:v>
                </c:pt>
                <c:pt idx="14">
                  <c:v>2.2438496891051636</c:v>
                </c:pt>
                <c:pt idx="15">
                  <c:v>1.7596183804806771</c:v>
                </c:pt>
                <c:pt idx="16">
                  <c:v>2.2555360666520499</c:v>
                </c:pt>
                <c:pt idx="17">
                  <c:v>2.0287515952255837</c:v>
                </c:pt>
                <c:pt idx="18">
                  <c:v>3.3138192169289438</c:v>
                </c:pt>
                <c:pt idx="19">
                  <c:v>2.5731326327747799</c:v>
                </c:pt>
                <c:pt idx="20">
                  <c:v>2.4658156887996667</c:v>
                </c:pt>
                <c:pt idx="21">
                  <c:v>1.5273920727089119</c:v>
                </c:pt>
                <c:pt idx="22">
                  <c:v>2.3339794482355751</c:v>
                </c:pt>
                <c:pt idx="23">
                  <c:v>2.6554565886955799</c:v>
                </c:pt>
                <c:pt idx="24">
                  <c:v>1.6529285582063873</c:v>
                </c:pt>
                <c:pt idx="25">
                  <c:v>1.6194431595626371</c:v>
                </c:pt>
                <c:pt idx="26">
                  <c:v>1.7141932297320299</c:v>
                </c:pt>
                <c:pt idx="27">
                  <c:v>2.6210915809594946</c:v>
                </c:pt>
                <c:pt idx="28">
                  <c:v>2.4487696811456603</c:v>
                </c:pt>
                <c:pt idx="29">
                  <c:v>1.4749455813513299</c:v>
                </c:pt>
                <c:pt idx="30">
                  <c:v>2.2706164149190986</c:v>
                </c:pt>
                <c:pt idx="31">
                  <c:v>1.5086487189491482</c:v>
                </c:pt>
                <c:pt idx="32">
                  <c:v>1.9548251048935847</c:v>
                </c:pt>
                <c:pt idx="33">
                  <c:v>1.2084876050143778</c:v>
                </c:pt>
                <c:pt idx="34">
                  <c:v>1.6926376721709693</c:v>
                </c:pt>
                <c:pt idx="35">
                  <c:v>2.1780499780344731</c:v>
                </c:pt>
                <c:pt idx="36">
                  <c:v>1.0806033703577238</c:v>
                </c:pt>
                <c:pt idx="37">
                  <c:v>2.1759117376647255</c:v>
                </c:pt>
                <c:pt idx="38">
                  <c:v>2.0764442715425018</c:v>
                </c:pt>
                <c:pt idx="39">
                  <c:v>1.7066042588792603</c:v>
                </c:pt>
                <c:pt idx="40">
                  <c:v>1.8790783310318686</c:v>
                </c:pt>
                <c:pt idx="41">
                  <c:v>1.9959426739087758</c:v>
                </c:pt>
                <c:pt idx="42">
                  <c:v>1.5501504257814491</c:v>
                </c:pt>
                <c:pt idx="43">
                  <c:v>2.1490614356997653</c:v>
                </c:pt>
                <c:pt idx="44">
                  <c:v>1.4754215855918582</c:v>
                </c:pt>
                <c:pt idx="45">
                  <c:v>2.0418100803116412</c:v>
                </c:pt>
                <c:pt idx="46">
                  <c:v>2.3648379369090424</c:v>
                </c:pt>
                <c:pt idx="47">
                  <c:v>2.4170643962888727</c:v>
                </c:pt>
                <c:pt idx="48">
                  <c:v>1.2084676518464141</c:v>
                </c:pt>
                <c:pt idx="49">
                  <c:v>1.2284159458683093</c:v>
                </c:pt>
                <c:pt idx="50">
                  <c:v>1.7306262468621403</c:v>
                </c:pt>
                <c:pt idx="51">
                  <c:v>1.9190890924857669</c:v>
                </c:pt>
                <c:pt idx="52">
                  <c:v>1.5867720808175156</c:v>
                </c:pt>
                <c:pt idx="53">
                  <c:v>1.4153350507540869</c:v>
                </c:pt>
                <c:pt idx="54">
                  <c:v>0.96852147467647587</c:v>
                </c:pt>
                <c:pt idx="55">
                  <c:v>1.9178369926075465</c:v>
                </c:pt>
                <c:pt idx="56">
                  <c:v>2.6824769008933531</c:v>
                </c:pt>
                <c:pt idx="57">
                  <c:v>2.0258893214868059</c:v>
                </c:pt>
                <c:pt idx="58">
                  <c:v>1.8820327281176354</c:v>
                </c:pt>
                <c:pt idx="59">
                  <c:v>1.9090909090909092</c:v>
                </c:pt>
                <c:pt idx="60">
                  <c:v>0.80397436383632293</c:v>
                </c:pt>
                <c:pt idx="61">
                  <c:v>1.9189199438734879</c:v>
                </c:pt>
                <c:pt idx="62">
                  <c:v>2.7282427522334349</c:v>
                </c:pt>
                <c:pt idx="63">
                  <c:v>2.2292483363419819</c:v>
                </c:pt>
                <c:pt idx="64">
                  <c:v>0.68251475804162676</c:v>
                </c:pt>
                <c:pt idx="65">
                  <c:v>0.68890738631385262</c:v>
                </c:pt>
                <c:pt idx="66">
                  <c:v>0.68082547878830746</c:v>
                </c:pt>
                <c:pt idx="67">
                  <c:v>0.73798853436498513</c:v>
                </c:pt>
                <c:pt idx="68">
                  <c:v>0.92976745539941474</c:v>
                </c:pt>
                <c:pt idx="69">
                  <c:v>1.5589604552021832</c:v>
                </c:pt>
                <c:pt idx="70">
                  <c:v>2.2692990983139478</c:v>
                </c:pt>
                <c:pt idx="71">
                  <c:v>0.65295258590177396</c:v>
                </c:pt>
                <c:pt idx="72">
                  <c:v>0.65066963246996201</c:v>
                </c:pt>
                <c:pt idx="73">
                  <c:v>1.7458761807870742</c:v>
                </c:pt>
                <c:pt idx="74">
                  <c:v>0.6641651928684098</c:v>
                </c:pt>
                <c:pt idx="75">
                  <c:v>1.2452391269642165</c:v>
                </c:pt>
                <c:pt idx="76">
                  <c:v>0.97089795613532826</c:v>
                </c:pt>
                <c:pt idx="77">
                  <c:v>0.61073331311993762</c:v>
                </c:pt>
                <c:pt idx="78">
                  <c:v>1.3143738577002346</c:v>
                </c:pt>
                <c:pt idx="79">
                  <c:v>1.5748255265206579</c:v>
                </c:pt>
                <c:pt idx="80">
                  <c:v>1.7345122218629561</c:v>
                </c:pt>
                <c:pt idx="81">
                  <c:v>0.65435346803120353</c:v>
                </c:pt>
                <c:pt idx="82">
                  <c:v>0.65513626834381555</c:v>
                </c:pt>
                <c:pt idx="83">
                  <c:v>1.4070871185651059</c:v>
                </c:pt>
                <c:pt idx="84">
                  <c:v>1.6271582412596357</c:v>
                </c:pt>
                <c:pt idx="85">
                  <c:v>1.111674600338862</c:v>
                </c:pt>
                <c:pt idx="86">
                  <c:v>0.99269209648122336</c:v>
                </c:pt>
                <c:pt idx="87">
                  <c:v>1.521048425347775</c:v>
                </c:pt>
                <c:pt idx="88">
                  <c:v>0.7230255839822024</c:v>
                </c:pt>
                <c:pt idx="89">
                  <c:v>0.6349354560097108</c:v>
                </c:pt>
                <c:pt idx="90">
                  <c:v>0.7301978956659545</c:v>
                </c:pt>
                <c:pt idx="91">
                  <c:v>1.1733482329934348</c:v>
                </c:pt>
                <c:pt idx="92">
                  <c:v>1.8896001932600555</c:v>
                </c:pt>
                <c:pt idx="93">
                  <c:v>2.0291151594014316</c:v>
                </c:pt>
                <c:pt idx="94">
                  <c:v>0.72736607906897144</c:v>
                </c:pt>
                <c:pt idx="95">
                  <c:v>0.87675736767299683</c:v>
                </c:pt>
                <c:pt idx="96">
                  <c:v>0.84032312977808044</c:v>
                </c:pt>
                <c:pt idx="97">
                  <c:v>0.77266957337601416</c:v>
                </c:pt>
                <c:pt idx="98">
                  <c:v>1.1312343510434071</c:v>
                </c:pt>
                <c:pt idx="99">
                  <c:v>0.50622913151186588</c:v>
                </c:pt>
                <c:pt idx="100">
                  <c:v>0.91106415105512095</c:v>
                </c:pt>
                <c:pt idx="101">
                  <c:v>0.94630590214496002</c:v>
                </c:pt>
                <c:pt idx="102">
                  <c:v>0.90467739400056046</c:v>
                </c:pt>
                <c:pt idx="103">
                  <c:v>1.8036613360597233</c:v>
                </c:pt>
                <c:pt idx="104">
                  <c:v>0.81041342328316901</c:v>
                </c:pt>
                <c:pt idx="105">
                  <c:v>1.2108391345332559</c:v>
                </c:pt>
                <c:pt idx="106">
                  <c:v>0.65314954319602503</c:v>
                </c:pt>
                <c:pt idx="107">
                  <c:v>1.3802514864996587</c:v>
                </c:pt>
                <c:pt idx="108">
                  <c:v>1.2198360491591316</c:v>
                </c:pt>
                <c:pt idx="109">
                  <c:v>1.9416666666666667</c:v>
                </c:pt>
                <c:pt idx="110">
                  <c:v>1.1271291243123882</c:v>
                </c:pt>
                <c:pt idx="111">
                  <c:v>1.492221399089851</c:v>
                </c:pt>
                <c:pt idx="112">
                  <c:v>0.680231719832741</c:v>
                </c:pt>
                <c:pt idx="113">
                  <c:v>0.62843799464025452</c:v>
                </c:pt>
                <c:pt idx="114">
                  <c:v>0.55442389197358477</c:v>
                </c:pt>
                <c:pt idx="115">
                  <c:v>0.7626673667629299</c:v>
                </c:pt>
                <c:pt idx="116">
                  <c:v>1.0580346820809248</c:v>
                </c:pt>
                <c:pt idx="117">
                  <c:v>2.1432979239211885</c:v>
                </c:pt>
                <c:pt idx="118">
                  <c:v>0.90899429221603312</c:v>
                </c:pt>
                <c:pt idx="119">
                  <c:v>1.2772970745776679</c:v>
                </c:pt>
                <c:pt idx="120">
                  <c:v>0.46287489696277978</c:v>
                </c:pt>
                <c:pt idx="121">
                  <c:v>1.2122835805900674</c:v>
                </c:pt>
                <c:pt idx="122">
                  <c:v>0.67827589771997698</c:v>
                </c:pt>
                <c:pt idx="123">
                  <c:v>0.29037371882406493</c:v>
                </c:pt>
                <c:pt idx="124">
                  <c:v>1.4459268092718194</c:v>
                </c:pt>
                <c:pt idx="125">
                  <c:v>3.1166528749778237</c:v>
                </c:pt>
                <c:pt idx="126">
                  <c:v>1.3420444360583046</c:v>
                </c:pt>
                <c:pt idx="127">
                  <c:v>2.1190904571387987</c:v>
                </c:pt>
                <c:pt idx="128">
                  <c:v>2.6063122124801641</c:v>
                </c:pt>
                <c:pt idx="129">
                  <c:v>2.617532498757754</c:v>
                </c:pt>
                <c:pt idx="130">
                  <c:v>2.4963705251230479</c:v>
                </c:pt>
                <c:pt idx="131">
                  <c:v>2.9067143295600211</c:v>
                </c:pt>
                <c:pt idx="132">
                  <c:v>3.690081089403634</c:v>
                </c:pt>
                <c:pt idx="133">
                  <c:v>1.9166216308790733</c:v>
                </c:pt>
                <c:pt idx="134">
                  <c:v>3.070413723843862</c:v>
                </c:pt>
                <c:pt idx="135">
                  <c:v>2.3807474973467575</c:v>
                </c:pt>
                <c:pt idx="136">
                  <c:v>2.1222009116496872</c:v>
                </c:pt>
                <c:pt idx="137">
                  <c:v>2.0197076788420092</c:v>
                </c:pt>
                <c:pt idx="138">
                  <c:v>3.0963920301561658</c:v>
                </c:pt>
                <c:pt idx="139">
                  <c:v>2.1281517464723572</c:v>
                </c:pt>
                <c:pt idx="140">
                  <c:v>2.7333333333333334</c:v>
                </c:pt>
                <c:pt idx="141">
                  <c:v>1.6837605393440682</c:v>
                </c:pt>
                <c:pt idx="142">
                  <c:v>3.1893471906463136</c:v>
                </c:pt>
                <c:pt idx="143">
                  <c:v>2.5643490455080067</c:v>
                </c:pt>
                <c:pt idx="144">
                  <c:v>2.4864884471689215</c:v>
                </c:pt>
                <c:pt idx="145">
                  <c:v>1.1425299786888896</c:v>
                </c:pt>
                <c:pt idx="146">
                  <c:v>1.7441198570094947</c:v>
                </c:pt>
                <c:pt idx="147">
                  <c:v>1.4757294292971421</c:v>
                </c:pt>
                <c:pt idx="148">
                  <c:v>1.8500790051643208</c:v>
                </c:pt>
                <c:pt idx="149">
                  <c:v>1.8188548864758145</c:v>
                </c:pt>
                <c:pt idx="150">
                  <c:v>2.3568503665782758</c:v>
                </c:pt>
                <c:pt idx="151">
                  <c:v>2.373792777096642</c:v>
                </c:pt>
                <c:pt idx="152">
                  <c:v>2.1508704061895552</c:v>
                </c:pt>
                <c:pt idx="153">
                  <c:v>1.2913526989551527</c:v>
                </c:pt>
                <c:pt idx="154">
                  <c:v>2.4308825507870311</c:v>
                </c:pt>
                <c:pt idx="155">
                  <c:v>2.4344328238133546</c:v>
                </c:pt>
                <c:pt idx="156">
                  <c:v>2.6511627906976742</c:v>
                </c:pt>
                <c:pt idx="157">
                  <c:v>2.6442953945418322</c:v>
                </c:pt>
                <c:pt idx="158">
                  <c:v>2.0800435811643974</c:v>
                </c:pt>
                <c:pt idx="159">
                  <c:v>1.1337914210431521</c:v>
                </c:pt>
                <c:pt idx="160">
                  <c:v>2.2980077692319694</c:v>
                </c:pt>
                <c:pt idx="161">
                  <c:v>2.2741077645594747</c:v>
                </c:pt>
                <c:pt idx="162">
                  <c:v>1.9614850109191979</c:v>
                </c:pt>
                <c:pt idx="163">
                  <c:v>2.4552212650569074</c:v>
                </c:pt>
                <c:pt idx="164">
                  <c:v>2.4628348999958591</c:v>
                </c:pt>
                <c:pt idx="165">
                  <c:v>1.5423673812205319</c:v>
                </c:pt>
                <c:pt idx="166">
                  <c:v>2.5506648454269225</c:v>
                </c:pt>
                <c:pt idx="167">
                  <c:v>2.2533889600426078</c:v>
                </c:pt>
                <c:pt idx="168">
                  <c:v>0.75613516638828215</c:v>
                </c:pt>
                <c:pt idx="169">
                  <c:v>2.5919764056414714</c:v>
                </c:pt>
                <c:pt idx="170">
                  <c:v>2.2551786967755425</c:v>
                </c:pt>
                <c:pt idx="171">
                  <c:v>2.2506982092985051</c:v>
                </c:pt>
                <c:pt idx="172">
                  <c:v>1.9795996746791975</c:v>
                </c:pt>
                <c:pt idx="173">
                  <c:v>1.6948396194420148</c:v>
                </c:pt>
                <c:pt idx="174">
                  <c:v>1.8380287342483344</c:v>
                </c:pt>
                <c:pt idx="175">
                  <c:v>0.77885676724832886</c:v>
                </c:pt>
                <c:pt idx="176">
                  <c:v>0.47764931817142614</c:v>
                </c:pt>
                <c:pt idx="177">
                  <c:v>1.1862480846107055</c:v>
                </c:pt>
                <c:pt idx="178">
                  <c:v>7.3544573510206879E-2</c:v>
                </c:pt>
                <c:pt idx="179">
                  <c:v>1.1489325716551919</c:v>
                </c:pt>
                <c:pt idx="180">
                  <c:v>0.7351321395171625</c:v>
                </c:pt>
                <c:pt idx="181">
                  <c:v>1.0926955003395185</c:v>
                </c:pt>
                <c:pt idx="182">
                  <c:v>0.41649508794634976</c:v>
                </c:pt>
                <c:pt idx="183">
                  <c:v>0.38025059621816787</c:v>
                </c:pt>
                <c:pt idx="184">
                  <c:v>1.1565005646082123</c:v>
                </c:pt>
                <c:pt idx="185">
                  <c:v>1.1546080231142402</c:v>
                </c:pt>
                <c:pt idx="186">
                  <c:v>0.75624506675856851</c:v>
                </c:pt>
                <c:pt idx="187">
                  <c:v>0.50941327934363922</c:v>
                </c:pt>
                <c:pt idx="188">
                  <c:v>0.61778384506814132</c:v>
                </c:pt>
                <c:pt idx="189">
                  <c:v>0.4730962480359599</c:v>
                </c:pt>
                <c:pt idx="190">
                  <c:v>1.3065830721003135</c:v>
                </c:pt>
                <c:pt idx="191">
                  <c:v>0.53626564108119812</c:v>
                </c:pt>
                <c:pt idx="192">
                  <c:v>1.0261474793077501</c:v>
                </c:pt>
                <c:pt idx="193">
                  <c:v>1.0239610632721827</c:v>
                </c:pt>
                <c:pt idx="194">
                  <c:v>0.7427055702917772</c:v>
                </c:pt>
                <c:pt idx="195">
                  <c:v>1.1518896316616507</c:v>
                </c:pt>
                <c:pt idx="196">
                  <c:v>0.73931454530582452</c:v>
                </c:pt>
                <c:pt idx="197">
                  <c:v>0.78551826581736706</c:v>
                </c:pt>
                <c:pt idx="198">
                  <c:v>0.43130168695675108</c:v>
                </c:pt>
                <c:pt idx="199">
                  <c:v>0.49537788441182701</c:v>
                </c:pt>
                <c:pt idx="200">
                  <c:v>0.82955404383975806</c:v>
                </c:pt>
                <c:pt idx="201">
                  <c:v>1.4330367270802351</c:v>
                </c:pt>
                <c:pt idx="202">
                  <c:v>0.76054510058403635</c:v>
                </c:pt>
                <c:pt idx="203">
                  <c:v>1.0130713621305831</c:v>
                </c:pt>
                <c:pt idx="204">
                  <c:v>0.57154614663587933</c:v>
                </c:pt>
                <c:pt idx="205">
                  <c:v>0.53695406819658675</c:v>
                </c:pt>
                <c:pt idx="206">
                  <c:v>0.98365104131334369</c:v>
                </c:pt>
                <c:pt idx="207">
                  <c:v>1.7824062228135715</c:v>
                </c:pt>
                <c:pt idx="208">
                  <c:v>0.75576319042057405</c:v>
                </c:pt>
                <c:pt idx="209">
                  <c:v>1.3708983267902506</c:v>
                </c:pt>
                <c:pt idx="210">
                  <c:v>1.6072303682405034</c:v>
                </c:pt>
                <c:pt idx="211">
                  <c:v>1.4140353794666058</c:v>
                </c:pt>
                <c:pt idx="212">
                  <c:v>1.3906500093541481</c:v>
                </c:pt>
                <c:pt idx="213">
                  <c:v>0.80773606370875994</c:v>
                </c:pt>
                <c:pt idx="214">
                  <c:v>0.82640412181808909</c:v>
                </c:pt>
                <c:pt idx="215">
                  <c:v>0.64867895063499792</c:v>
                </c:pt>
                <c:pt idx="216">
                  <c:v>0.37709168041480084</c:v>
                </c:pt>
                <c:pt idx="217">
                  <c:v>1.2985204957046415</c:v>
                </c:pt>
                <c:pt idx="218">
                  <c:v>1.4671332778620723</c:v>
                </c:pt>
                <c:pt idx="219">
                  <c:v>1.2116243895117247</c:v>
                </c:pt>
                <c:pt idx="220">
                  <c:v>1.0819684807532737</c:v>
                </c:pt>
                <c:pt idx="221">
                  <c:v>0.53766864691272664</c:v>
                </c:pt>
                <c:pt idx="222">
                  <c:v>0.71846991780385705</c:v>
                </c:pt>
                <c:pt idx="223">
                  <c:v>1.3654858880916363</c:v>
                </c:pt>
                <c:pt idx="224">
                  <c:v>0.84571251725943908</c:v>
                </c:pt>
                <c:pt idx="225">
                  <c:v>1.0521743851457734</c:v>
                </c:pt>
                <c:pt idx="226">
                  <c:v>2.4429139548095806</c:v>
                </c:pt>
                <c:pt idx="227">
                  <c:v>0.85003607164141648</c:v>
                </c:pt>
                <c:pt idx="228">
                  <c:v>1.4736277433300202</c:v>
                </c:pt>
                <c:pt idx="229">
                  <c:v>0.77705827937095273</c:v>
                </c:pt>
                <c:pt idx="230">
                  <c:v>1.3419492575436991</c:v>
                </c:pt>
                <c:pt idx="231">
                  <c:v>1.3382711892938304</c:v>
                </c:pt>
                <c:pt idx="232">
                  <c:v>0.41787357301073436</c:v>
                </c:pt>
                <c:pt idx="233">
                  <c:v>0.85026834710245436</c:v>
                </c:pt>
                <c:pt idx="234">
                  <c:v>0.89789179578359157</c:v>
                </c:pt>
                <c:pt idx="235">
                  <c:v>1.0735098660668643</c:v>
                </c:pt>
                <c:pt idx="236">
                  <c:v>1.2329952539894975</c:v>
                </c:pt>
                <c:pt idx="237">
                  <c:v>1.2139411557997635</c:v>
                </c:pt>
                <c:pt idx="238">
                  <c:v>0.91878090010821678</c:v>
                </c:pt>
                <c:pt idx="239">
                  <c:v>0.81325395418669388</c:v>
                </c:pt>
                <c:pt idx="240">
                  <c:v>1.8166107348833471</c:v>
                </c:pt>
                <c:pt idx="241">
                  <c:v>0.33222591362126241</c:v>
                </c:pt>
                <c:pt idx="242">
                  <c:v>0.84230029216846014</c:v>
                </c:pt>
                <c:pt idx="243">
                  <c:v>0.46099731751079215</c:v>
                </c:pt>
                <c:pt idx="244">
                  <c:v>0.47186807890478871</c:v>
                </c:pt>
                <c:pt idx="245">
                  <c:v>0.74812339946265993</c:v>
                </c:pt>
                <c:pt idx="246">
                  <c:v>0.87953210136618576</c:v>
                </c:pt>
                <c:pt idx="247">
                  <c:v>1.2407384151701621</c:v>
                </c:pt>
                <c:pt idx="248">
                  <c:v>0.49540920800581284</c:v>
                </c:pt>
                <c:pt idx="249">
                  <c:v>1.1993066637319101</c:v>
                </c:pt>
                <c:pt idx="250">
                  <c:v>1.217859163385713</c:v>
                </c:pt>
                <c:pt idx="251">
                  <c:v>0.32550377894849181</c:v>
                </c:pt>
                <c:pt idx="252">
                  <c:v>0.69100623330365096</c:v>
                </c:pt>
                <c:pt idx="253">
                  <c:v>0.6885129118432769</c:v>
                </c:pt>
                <c:pt idx="254">
                  <c:v>0.66168998372517707</c:v>
                </c:pt>
                <c:pt idx="255">
                  <c:v>0.96566182776913068</c:v>
                </c:pt>
                <c:pt idx="256">
                  <c:v>0.33767922806178541</c:v>
                </c:pt>
                <c:pt idx="257">
                  <c:v>1.8275429561067118</c:v>
                </c:pt>
                <c:pt idx="258">
                  <c:v>2.4259507649485159</c:v>
                </c:pt>
                <c:pt idx="259">
                  <c:v>3.0007570022710066</c:v>
                </c:pt>
                <c:pt idx="260">
                  <c:v>1.9353611405915216</c:v>
                </c:pt>
                <c:pt idx="261">
                  <c:v>1.9716019628909087</c:v>
                </c:pt>
                <c:pt idx="262">
                  <c:v>1.5789388363836789</c:v>
                </c:pt>
                <c:pt idx="263">
                  <c:v>1.8952459454258774</c:v>
                </c:pt>
                <c:pt idx="264">
                  <c:v>1.8377559509766181</c:v>
                </c:pt>
                <c:pt idx="265">
                  <c:v>1.6588150985068313</c:v>
                </c:pt>
                <c:pt idx="266">
                  <c:v>1.8794201872099319</c:v>
                </c:pt>
                <c:pt idx="267">
                  <c:v>1.7158720291570513</c:v>
                </c:pt>
                <c:pt idx="268">
                  <c:v>1.6358914149500123</c:v>
                </c:pt>
                <c:pt idx="269">
                  <c:v>1.6138328530259365</c:v>
                </c:pt>
                <c:pt idx="270">
                  <c:v>1.7157906611077471</c:v>
                </c:pt>
                <c:pt idx="271">
                  <c:v>1.7085388959360186</c:v>
                </c:pt>
                <c:pt idx="272">
                  <c:v>2.4476737462899432</c:v>
                </c:pt>
                <c:pt idx="273">
                  <c:v>1.8587559217790863</c:v>
                </c:pt>
                <c:pt idx="274">
                  <c:v>2.5279941801572829</c:v>
                </c:pt>
                <c:pt idx="275">
                  <c:v>1.7160162481578956</c:v>
                </c:pt>
                <c:pt idx="276">
                  <c:v>3.2019124146748301</c:v>
                </c:pt>
                <c:pt idx="277">
                  <c:v>2.295038218867349</c:v>
                </c:pt>
                <c:pt idx="278">
                  <c:v>2.1352481504607295</c:v>
                </c:pt>
                <c:pt idx="279">
                  <c:v>2.1010768018609536</c:v>
                </c:pt>
                <c:pt idx="280">
                  <c:v>2.0910716742330444</c:v>
                </c:pt>
                <c:pt idx="281">
                  <c:v>2.518885022953075</c:v>
                </c:pt>
                <c:pt idx="282">
                  <c:v>2.6498366232487354</c:v>
                </c:pt>
                <c:pt idx="283">
                  <c:v>2.4304666291041337</c:v>
                </c:pt>
                <c:pt idx="284">
                  <c:v>2.6076034706477218</c:v>
                </c:pt>
                <c:pt idx="285">
                  <c:v>1.9022854796770219</c:v>
                </c:pt>
                <c:pt idx="286">
                  <c:v>1.8415237293486266</c:v>
                </c:pt>
                <c:pt idx="287">
                  <c:v>2.2629977264200254</c:v>
                </c:pt>
                <c:pt idx="288">
                  <c:v>2.3739934387116017</c:v>
                </c:pt>
                <c:pt idx="289">
                  <c:v>1.7457072771872446</c:v>
                </c:pt>
                <c:pt idx="290">
                  <c:v>1.9484140815615196</c:v>
                </c:pt>
                <c:pt idx="291">
                  <c:v>2.50002317124788</c:v>
                </c:pt>
                <c:pt idx="292">
                  <c:v>2.9598170532505717</c:v>
                </c:pt>
                <c:pt idx="293">
                  <c:v>2.2191975381701976</c:v>
                </c:pt>
                <c:pt idx="294">
                  <c:v>2.8022987143788138</c:v>
                </c:pt>
                <c:pt idx="295">
                  <c:v>1.4611140389558708</c:v>
                </c:pt>
                <c:pt idx="296">
                  <c:v>2.6356532607506473</c:v>
                </c:pt>
                <c:pt idx="297">
                  <c:v>2.4083864478206771</c:v>
                </c:pt>
                <c:pt idx="298">
                  <c:v>3.0761040644384776</c:v>
                </c:pt>
                <c:pt idx="299">
                  <c:v>0.65132892110515817</c:v>
                </c:pt>
                <c:pt idx="300">
                  <c:v>2.3846383243722098</c:v>
                </c:pt>
                <c:pt idx="301">
                  <c:v>0.74731983930358858</c:v>
                </c:pt>
                <c:pt idx="302">
                  <c:v>2.865415344390823</c:v>
                </c:pt>
                <c:pt idx="303">
                  <c:v>2.0920219398190518</c:v>
                </c:pt>
                <c:pt idx="304">
                  <c:v>2.4532101889105498</c:v>
                </c:pt>
                <c:pt idx="305">
                  <c:v>2.98863929770204</c:v>
                </c:pt>
                <c:pt idx="306">
                  <c:v>1.831118551846814</c:v>
                </c:pt>
                <c:pt idx="307">
                  <c:v>2.0526584867075663</c:v>
                </c:pt>
                <c:pt idx="308">
                  <c:v>2.2780332507958967</c:v>
                </c:pt>
                <c:pt idx="309">
                  <c:v>2.165467112472629</c:v>
                </c:pt>
                <c:pt idx="310">
                  <c:v>2.0947010852347119</c:v>
                </c:pt>
                <c:pt idx="311">
                  <c:v>2.1196370628530228</c:v>
                </c:pt>
                <c:pt idx="312">
                  <c:v>1.9427596664139499</c:v>
                </c:pt>
                <c:pt idx="313">
                  <c:v>2.0027471495192488</c:v>
                </c:pt>
                <c:pt idx="314">
                  <c:v>2.0001737393041741</c:v>
                </c:pt>
                <c:pt idx="315">
                  <c:v>1.765286859114606</c:v>
                </c:pt>
                <c:pt idx="316">
                  <c:v>3.0042188573110509</c:v>
                </c:pt>
                <c:pt idx="317">
                  <c:v>2.120617534175687</c:v>
                </c:pt>
                <c:pt idx="318">
                  <c:v>2.5835832663979428</c:v>
                </c:pt>
                <c:pt idx="319">
                  <c:v>2.8360476071449172</c:v>
                </c:pt>
                <c:pt idx="320">
                  <c:v>2.149578674710646</c:v>
                </c:pt>
                <c:pt idx="321">
                  <c:v>2.0996101918926606</c:v>
                </c:pt>
                <c:pt idx="322">
                  <c:v>2.719901467720415</c:v>
                </c:pt>
                <c:pt idx="323">
                  <c:v>2.1352481504607295</c:v>
                </c:pt>
                <c:pt idx="324">
                  <c:v>3.1309677132832974</c:v>
                </c:pt>
                <c:pt idx="325">
                  <c:v>1.9059499023177746</c:v>
                </c:pt>
                <c:pt idx="326">
                  <c:v>1.8431625972858308</c:v>
                </c:pt>
                <c:pt idx="327">
                  <c:v>2.8297290825468391</c:v>
                </c:pt>
                <c:pt idx="328">
                  <c:v>1.7375526417968399</c:v>
                </c:pt>
                <c:pt idx="329">
                  <c:v>0.57805034370593378</c:v>
                </c:pt>
                <c:pt idx="330">
                  <c:v>0.6441300020614863</c:v>
                </c:pt>
                <c:pt idx="331">
                  <c:v>0.81554317618175243</c:v>
                </c:pt>
                <c:pt idx="332">
                  <c:v>0.81479542877082789</c:v>
                </c:pt>
                <c:pt idx="333">
                  <c:v>0.66508674514661592</c:v>
                </c:pt>
                <c:pt idx="334">
                  <c:v>1.9597136269870161</c:v>
                </c:pt>
                <c:pt idx="335">
                  <c:v>1.0608254515953459</c:v>
                </c:pt>
                <c:pt idx="336">
                  <c:v>0.90631895400566986</c:v>
                </c:pt>
                <c:pt idx="337">
                  <c:v>1.0563056253040084</c:v>
                </c:pt>
                <c:pt idx="338">
                  <c:v>1.1060308654309525</c:v>
                </c:pt>
                <c:pt idx="339">
                  <c:v>0.60093544385613507</c:v>
                </c:pt>
                <c:pt idx="340">
                  <c:v>1.620353159851301</c:v>
                </c:pt>
                <c:pt idx="341">
                  <c:v>2.0831261807696135</c:v>
                </c:pt>
                <c:pt idx="342">
                  <c:v>0.60059173925702103</c:v>
                </c:pt>
                <c:pt idx="343">
                  <c:v>0.92384843840182251</c:v>
                </c:pt>
                <c:pt idx="344">
                  <c:v>2.0864437145416539</c:v>
                </c:pt>
                <c:pt idx="345">
                  <c:v>0.86280458898264911</c:v>
                </c:pt>
                <c:pt idx="346">
                  <c:v>1.2353304508956147</c:v>
                </c:pt>
                <c:pt idx="347">
                  <c:v>0.8631400985863853</c:v>
                </c:pt>
                <c:pt idx="348">
                  <c:v>0.80631657585944849</c:v>
                </c:pt>
                <c:pt idx="349">
                  <c:v>1.7784552845528456</c:v>
                </c:pt>
                <c:pt idx="350">
                  <c:v>1.2421030088874612</c:v>
                </c:pt>
                <c:pt idx="351">
                  <c:v>1.929096408740673</c:v>
                </c:pt>
                <c:pt idx="352">
                  <c:v>1.0072253200345558</c:v>
                </c:pt>
                <c:pt idx="353">
                  <c:v>1.2741101938228954</c:v>
                </c:pt>
                <c:pt idx="354">
                  <c:v>1.2112960727619795</c:v>
                </c:pt>
                <c:pt idx="355">
                  <c:v>1.3743130804647827</c:v>
                </c:pt>
                <c:pt idx="356">
                  <c:v>2.3730622956653247</c:v>
                </c:pt>
                <c:pt idx="357">
                  <c:v>1.7858036116252314</c:v>
                </c:pt>
                <c:pt idx="358">
                  <c:v>1.1728180163110165</c:v>
                </c:pt>
                <c:pt idx="359">
                  <c:v>1.1268311865384715</c:v>
                </c:pt>
                <c:pt idx="360">
                  <c:v>0.95542116251995135</c:v>
                </c:pt>
                <c:pt idx="361">
                  <c:v>0.93468134988384644</c:v>
                </c:pt>
                <c:pt idx="362">
                  <c:v>1.9987222779958018</c:v>
                </c:pt>
                <c:pt idx="363">
                  <c:v>0.71209159452666848</c:v>
                </c:pt>
                <c:pt idx="364">
                  <c:v>1.1070120674044945</c:v>
                </c:pt>
                <c:pt idx="365">
                  <c:v>1.0344827586206897</c:v>
                </c:pt>
                <c:pt idx="366">
                  <c:v>1.0166248056452578</c:v>
                </c:pt>
                <c:pt idx="367">
                  <c:v>0.63249264313787457</c:v>
                </c:pt>
                <c:pt idx="368">
                  <c:v>0.77916213386974287</c:v>
                </c:pt>
                <c:pt idx="369">
                  <c:v>0.89213761924984214</c:v>
                </c:pt>
                <c:pt idx="370">
                  <c:v>0.6562511652186882</c:v>
                </c:pt>
                <c:pt idx="371">
                  <c:v>0.56808326105810925</c:v>
                </c:pt>
                <c:pt idx="372">
                  <c:v>0.94866734824888854</c:v>
                </c:pt>
                <c:pt idx="373">
                  <c:v>1.7935346833570005</c:v>
                </c:pt>
                <c:pt idx="374">
                  <c:v>1.2671072487901338</c:v>
                </c:pt>
                <c:pt idx="375">
                  <c:v>1.1541988026535785</c:v>
                </c:pt>
                <c:pt idx="376">
                  <c:v>1.1883767404337304</c:v>
                </c:pt>
                <c:pt idx="377">
                  <c:v>0.84163393645802664</c:v>
                </c:pt>
                <c:pt idx="378">
                  <c:v>1.2064357551493554</c:v>
                </c:pt>
                <c:pt idx="379">
                  <c:v>1.3748407063535408</c:v>
                </c:pt>
                <c:pt idx="380">
                  <c:v>1.2296554449753889</c:v>
                </c:pt>
                <c:pt idx="381">
                  <c:v>1.4558337550983953</c:v>
                </c:pt>
                <c:pt idx="382">
                  <c:v>1.5626692666016682</c:v>
                </c:pt>
                <c:pt idx="383">
                  <c:v>0.98833937263652616</c:v>
                </c:pt>
                <c:pt idx="384">
                  <c:v>0.97451644434790341</c:v>
                </c:pt>
                <c:pt idx="385">
                  <c:v>0.9228182409310941</c:v>
                </c:pt>
                <c:pt idx="386">
                  <c:v>0.9346667912889054</c:v>
                </c:pt>
                <c:pt idx="387">
                  <c:v>2.2322053604582504</c:v>
                </c:pt>
                <c:pt idx="388">
                  <c:v>1.6568292430361398</c:v>
                </c:pt>
                <c:pt idx="389">
                  <c:v>1.0590484000313543</c:v>
                </c:pt>
                <c:pt idx="390">
                  <c:v>1.3998797182649954</c:v>
                </c:pt>
                <c:pt idx="391">
                  <c:v>1.2713782696177061</c:v>
                </c:pt>
                <c:pt idx="392">
                  <c:v>1.93826754695822</c:v>
                </c:pt>
                <c:pt idx="393">
                  <c:v>2.1725778001763891</c:v>
                </c:pt>
                <c:pt idx="394">
                  <c:v>3.3082546288885331</c:v>
                </c:pt>
                <c:pt idx="395">
                  <c:v>2.183956005127222</c:v>
                </c:pt>
                <c:pt idx="396">
                  <c:v>1.6365688487584651</c:v>
                </c:pt>
                <c:pt idx="397">
                  <c:v>2.5129000507054018</c:v>
                </c:pt>
                <c:pt idx="398">
                  <c:v>3.084399844871049</c:v>
                </c:pt>
                <c:pt idx="399">
                  <c:v>1.9571027855924186</c:v>
                </c:pt>
                <c:pt idx="400">
                  <c:v>1.8123434712410851</c:v>
                </c:pt>
                <c:pt idx="401">
                  <c:v>2.2055655343513463</c:v>
                </c:pt>
                <c:pt idx="402">
                  <c:v>0.8891254994829243</c:v>
                </c:pt>
                <c:pt idx="403">
                  <c:v>2.7578016140948072</c:v>
                </c:pt>
                <c:pt idx="404">
                  <c:v>2.4848335898795741</c:v>
                </c:pt>
                <c:pt idx="405">
                  <c:v>1.7155861936444647</c:v>
                </c:pt>
                <c:pt idx="406">
                  <c:v>3.8594865660405362</c:v>
                </c:pt>
                <c:pt idx="407">
                  <c:v>2.7536169848471879</c:v>
                </c:pt>
                <c:pt idx="408">
                  <c:v>2.5915899166065817</c:v>
                </c:pt>
                <c:pt idx="409">
                  <c:v>2.6517309031073983</c:v>
                </c:pt>
                <c:pt idx="410">
                  <c:v>3.6172094056901307</c:v>
                </c:pt>
                <c:pt idx="411">
                  <c:v>2.1327632059237627</c:v>
                </c:pt>
                <c:pt idx="412">
                  <c:v>2.9092800832366241</c:v>
                </c:pt>
                <c:pt idx="413">
                  <c:v>2.440295028927093</c:v>
                </c:pt>
                <c:pt idx="414">
                  <c:v>2.996456286726775</c:v>
                </c:pt>
                <c:pt idx="415">
                  <c:v>1.1824425201552702</c:v>
                </c:pt>
                <c:pt idx="416">
                  <c:v>2.1975289926476163</c:v>
                </c:pt>
                <c:pt idx="417">
                  <c:v>2.4173361123621397</c:v>
                </c:pt>
                <c:pt idx="418">
                  <c:v>2.4590608393883526</c:v>
                </c:pt>
                <c:pt idx="419">
                  <c:v>1.9275617533672837</c:v>
                </c:pt>
                <c:pt idx="420">
                  <c:v>3.0523734959617603</c:v>
                </c:pt>
                <c:pt idx="421">
                  <c:v>2.054266883505949</c:v>
                </c:pt>
                <c:pt idx="422">
                  <c:v>2.5028330629092119</c:v>
                </c:pt>
                <c:pt idx="423">
                  <c:v>2.8593942835290775</c:v>
                </c:pt>
                <c:pt idx="424">
                  <c:v>1.467509502225655</c:v>
                </c:pt>
                <c:pt idx="425">
                  <c:v>2.7725289647799833</c:v>
                </c:pt>
                <c:pt idx="426">
                  <c:v>5.2384317964495075</c:v>
                </c:pt>
                <c:pt idx="427">
                  <c:v>2.5908005144852084</c:v>
                </c:pt>
                <c:pt idx="428">
                  <c:v>1.6740727305704182</c:v>
                </c:pt>
                <c:pt idx="429">
                  <c:v>1.1660718269016284</c:v>
                </c:pt>
                <c:pt idx="430">
                  <c:v>3.0343322087715818</c:v>
                </c:pt>
                <c:pt idx="431">
                  <c:v>1.3562969105483618</c:v>
                </c:pt>
                <c:pt idx="432">
                  <c:v>2.2560968936758252</c:v>
                </c:pt>
                <c:pt idx="433">
                  <c:v>1.6825852782764812</c:v>
                </c:pt>
                <c:pt idx="434">
                  <c:v>4.0420473032161182</c:v>
                </c:pt>
                <c:pt idx="435">
                  <c:v>3.4931667863246774</c:v>
                </c:pt>
                <c:pt idx="436">
                  <c:v>3.3608937962793375</c:v>
                </c:pt>
                <c:pt idx="437">
                  <c:v>2.0496877321374529</c:v>
                </c:pt>
                <c:pt idx="438">
                  <c:v>2.3299976361200851</c:v>
                </c:pt>
                <c:pt idx="439">
                  <c:v>2.2204919406729715</c:v>
                </c:pt>
                <c:pt idx="440">
                  <c:v>2.4671321486117272</c:v>
                </c:pt>
                <c:pt idx="441">
                  <c:v>3.6872398645460929</c:v>
                </c:pt>
                <c:pt idx="442">
                  <c:v>3.6089881353561299</c:v>
                </c:pt>
                <c:pt idx="443">
                  <c:v>2.4048529391896456</c:v>
                </c:pt>
                <c:pt idx="444">
                  <c:v>2.4098854434129962</c:v>
                </c:pt>
                <c:pt idx="445">
                  <c:v>2.5359530078995345</c:v>
                </c:pt>
                <c:pt idx="446">
                  <c:v>2.1361697239323068</c:v>
                </c:pt>
                <c:pt idx="447">
                  <c:v>2.103241764046643</c:v>
                </c:pt>
                <c:pt idx="448">
                  <c:v>1.2941933194339705</c:v>
                </c:pt>
                <c:pt idx="449">
                  <c:v>1.199177013751372</c:v>
                </c:pt>
                <c:pt idx="450">
                  <c:v>1.8100484464643363</c:v>
                </c:pt>
                <c:pt idx="451">
                  <c:v>2.5807252085982815</c:v>
                </c:pt>
                <c:pt idx="452">
                  <c:v>1.5213718464589743</c:v>
                </c:pt>
                <c:pt idx="453">
                  <c:v>3.2549678912989557</c:v>
                </c:pt>
                <c:pt idx="454">
                  <c:v>3.0684894553792499</c:v>
                </c:pt>
                <c:pt idx="455">
                  <c:v>3.029952696128019</c:v>
                </c:pt>
                <c:pt idx="456">
                  <c:v>2.3591052953535998</c:v>
                </c:pt>
                <c:pt idx="457">
                  <c:v>2.9067504448398576</c:v>
                </c:pt>
                <c:pt idx="458">
                  <c:v>1.2228721121925883</c:v>
                </c:pt>
                <c:pt idx="459">
                  <c:v>2.8787561165847975</c:v>
                </c:pt>
                <c:pt idx="460">
                  <c:v>2.8680608360941093</c:v>
                </c:pt>
                <c:pt idx="461">
                  <c:v>2.1680379157014671</c:v>
                </c:pt>
                <c:pt idx="462">
                  <c:v>2.9877656149388283</c:v>
                </c:pt>
                <c:pt idx="463">
                  <c:v>2.2932994811789378</c:v>
                </c:pt>
                <c:pt idx="464">
                  <c:v>0.56467266631374624</c:v>
                </c:pt>
                <c:pt idx="465">
                  <c:v>0.87640977000548725</c:v>
                </c:pt>
                <c:pt idx="466">
                  <c:v>1.0526773485227299</c:v>
                </c:pt>
                <c:pt idx="467">
                  <c:v>0.66322511439250453</c:v>
                </c:pt>
                <c:pt idx="468">
                  <c:v>0.96005875346976444</c:v>
                </c:pt>
                <c:pt idx="469">
                  <c:v>0.76325518617411459</c:v>
                </c:pt>
                <c:pt idx="470">
                  <c:v>1.7554995883359998</c:v>
                </c:pt>
                <c:pt idx="471">
                  <c:v>1.2745205180044807</c:v>
                </c:pt>
                <c:pt idx="472">
                  <c:v>1.0706358532445488</c:v>
                </c:pt>
                <c:pt idx="473">
                  <c:v>6.7343777741044802E-2</c:v>
                </c:pt>
                <c:pt idx="474">
                  <c:v>0.7882709234118932</c:v>
                </c:pt>
                <c:pt idx="475">
                  <c:v>0.7882709234118932</c:v>
                </c:pt>
                <c:pt idx="476">
                  <c:v>2.1898370086289551</c:v>
                </c:pt>
                <c:pt idx="477">
                  <c:v>1.0770498262707311</c:v>
                </c:pt>
                <c:pt idx="478">
                  <c:v>2.3181604880337869</c:v>
                </c:pt>
                <c:pt idx="479">
                  <c:v>2.3869498355103071</c:v>
                </c:pt>
                <c:pt idx="480">
                  <c:v>0.86205585878704027</c:v>
                </c:pt>
                <c:pt idx="481">
                  <c:v>0.85136885524214334</c:v>
                </c:pt>
                <c:pt idx="482">
                  <c:v>1.082261097067001</c:v>
                </c:pt>
                <c:pt idx="483">
                  <c:v>1.2686637369135454</c:v>
                </c:pt>
                <c:pt idx="484">
                  <c:v>0.95970445921256053</c:v>
                </c:pt>
                <c:pt idx="485">
                  <c:v>1.1367317489766469</c:v>
                </c:pt>
                <c:pt idx="486">
                  <c:v>1.2296177492649025</c:v>
                </c:pt>
                <c:pt idx="487">
                  <c:v>2.2933556205599666</c:v>
                </c:pt>
                <c:pt idx="488">
                  <c:v>1.1626109688648751</c:v>
                </c:pt>
                <c:pt idx="489">
                  <c:v>1.1205920583672271</c:v>
                </c:pt>
                <c:pt idx="490">
                  <c:v>1.2801746276322548</c:v>
                </c:pt>
                <c:pt idx="491">
                  <c:v>3.1169602216505048</c:v>
                </c:pt>
                <c:pt idx="492">
                  <c:v>1.3364369707428665</c:v>
                </c:pt>
                <c:pt idx="493">
                  <c:v>1.846082396423941</c:v>
                </c:pt>
                <c:pt idx="494">
                  <c:v>0.98889581326837006</c:v>
                </c:pt>
                <c:pt idx="495">
                  <c:v>1.4705882352941178</c:v>
                </c:pt>
                <c:pt idx="496">
                  <c:v>0.84050064490645182</c:v>
                </c:pt>
                <c:pt idx="497">
                  <c:v>0.87429149962186203</c:v>
                </c:pt>
                <c:pt idx="498">
                  <c:v>1.2635453501433258</c:v>
                </c:pt>
                <c:pt idx="499">
                  <c:v>1.1322095961944201</c:v>
                </c:pt>
                <c:pt idx="500">
                  <c:v>1.2629903567081735</c:v>
                </c:pt>
                <c:pt idx="501">
                  <c:v>1.3030343588076709</c:v>
                </c:pt>
                <c:pt idx="502">
                  <c:v>0.44633799959423814</c:v>
                </c:pt>
                <c:pt idx="503">
                  <c:v>0.64401205809810902</c:v>
                </c:pt>
                <c:pt idx="504">
                  <c:v>1.2504975454424836</c:v>
                </c:pt>
                <c:pt idx="505">
                  <c:v>1.2875060120611195</c:v>
                </c:pt>
                <c:pt idx="506">
                  <c:v>1.7570717310052821</c:v>
                </c:pt>
                <c:pt idx="507">
                  <c:v>1.7791494921056097</c:v>
                </c:pt>
                <c:pt idx="508">
                  <c:v>1.1941515698724297</c:v>
                </c:pt>
                <c:pt idx="509">
                  <c:v>1.5400491290253833</c:v>
                </c:pt>
                <c:pt idx="510">
                  <c:v>1.5287582392273131</c:v>
                </c:pt>
                <c:pt idx="511">
                  <c:v>0.6722498517309683</c:v>
                </c:pt>
                <c:pt idx="512">
                  <c:v>1.5361037575413705</c:v>
                </c:pt>
                <c:pt idx="513">
                  <c:v>1.2121764374461772</c:v>
                </c:pt>
                <c:pt idx="514">
                  <c:v>1.3922907323922553</c:v>
                </c:pt>
                <c:pt idx="515">
                  <c:v>1.2327658275720219</c:v>
                </c:pt>
                <c:pt idx="516">
                  <c:v>0.92962906696155712</c:v>
                </c:pt>
                <c:pt idx="517">
                  <c:v>1.4279932000323807</c:v>
                </c:pt>
                <c:pt idx="518">
                  <c:v>1.4001298242442668</c:v>
                </c:pt>
                <c:pt idx="519">
                  <c:v>1.6014267718134121</c:v>
                </c:pt>
                <c:pt idx="520">
                  <c:v>0.96137938443358217</c:v>
                </c:pt>
                <c:pt idx="521">
                  <c:v>1.0604767914936224</c:v>
                </c:pt>
                <c:pt idx="522">
                  <c:v>1.1162510056315367</c:v>
                </c:pt>
                <c:pt idx="523">
                  <c:v>1.3492988937120909</c:v>
                </c:pt>
                <c:pt idx="524">
                  <c:v>0.588923774314006</c:v>
                </c:pt>
                <c:pt idx="525">
                  <c:v>1.3943582737282005</c:v>
                </c:pt>
                <c:pt idx="526">
                  <c:v>0.8665417108086817</c:v>
                </c:pt>
                <c:pt idx="527">
                  <c:v>0.88785179704618533</c:v>
                </c:pt>
                <c:pt idx="528">
                  <c:v>1.0655408122235626</c:v>
                </c:pt>
                <c:pt idx="529">
                  <c:v>1.7820625182588372</c:v>
                </c:pt>
                <c:pt idx="530">
                  <c:v>1.2476225098919396</c:v>
                </c:pt>
                <c:pt idx="531">
                  <c:v>1.1844845741004457</c:v>
                </c:pt>
                <c:pt idx="532">
                  <c:v>1.8016597163916708</c:v>
                </c:pt>
                <c:pt idx="533">
                  <c:v>1.7831050334216227</c:v>
                </c:pt>
                <c:pt idx="534">
                  <c:v>1.6051797396641263</c:v>
                </c:pt>
                <c:pt idx="535">
                  <c:v>1.5984352869764618</c:v>
                </c:pt>
                <c:pt idx="536">
                  <c:v>0.84060069892642386</c:v>
                </c:pt>
                <c:pt idx="537">
                  <c:v>1.4783100411988044</c:v>
                </c:pt>
                <c:pt idx="538">
                  <c:v>1.9313631766352162</c:v>
                </c:pt>
                <c:pt idx="539">
                  <c:v>1.6103932849193625</c:v>
                </c:pt>
                <c:pt idx="540">
                  <c:v>1.2201696140950629</c:v>
                </c:pt>
                <c:pt idx="541">
                  <c:v>1.8248569268977433</c:v>
                </c:pt>
                <c:pt idx="542">
                  <c:v>1.5741027227722773</c:v>
                </c:pt>
                <c:pt idx="543">
                  <c:v>1.5687793540889943</c:v>
                </c:pt>
                <c:pt idx="544">
                  <c:v>0.93362127260432348</c:v>
                </c:pt>
                <c:pt idx="545">
                  <c:v>1.1228218844340871</c:v>
                </c:pt>
                <c:pt idx="546">
                  <c:v>1.1109576146217186</c:v>
                </c:pt>
                <c:pt idx="547">
                  <c:v>1.010722266642065</c:v>
                </c:pt>
                <c:pt idx="548">
                  <c:v>0.99115358442557466</c:v>
                </c:pt>
                <c:pt idx="549">
                  <c:v>0.99005072181037845</c:v>
                </c:pt>
                <c:pt idx="550">
                  <c:v>1.0494144052721432</c:v>
                </c:pt>
                <c:pt idx="551">
                  <c:v>1.0396846650035469</c:v>
                </c:pt>
                <c:pt idx="552">
                  <c:v>0.92488484276957672</c:v>
                </c:pt>
                <c:pt idx="553">
                  <c:v>1.5131918472408938</c:v>
                </c:pt>
                <c:pt idx="554">
                  <c:v>1.6372347993471985</c:v>
                </c:pt>
                <c:pt idx="555">
                  <c:v>1.073572950388755</c:v>
                </c:pt>
                <c:pt idx="556">
                  <c:v>1.6143755053073572</c:v>
                </c:pt>
                <c:pt idx="557">
                  <c:v>1.3793086609059144</c:v>
                </c:pt>
                <c:pt idx="558">
                  <c:v>1.3090711569799023</c:v>
                </c:pt>
                <c:pt idx="559">
                  <c:v>0.65045938694202787</c:v>
                </c:pt>
                <c:pt idx="560">
                  <c:v>1.8111055450657008</c:v>
                </c:pt>
                <c:pt idx="561">
                  <c:v>1.0854743792163055</c:v>
                </c:pt>
                <c:pt idx="562">
                  <c:v>1.5674513354459032</c:v>
                </c:pt>
                <c:pt idx="563">
                  <c:v>1.606425702811245</c:v>
                </c:pt>
                <c:pt idx="564">
                  <c:v>1.2446261245520078</c:v>
                </c:pt>
                <c:pt idx="565">
                  <c:v>1.2113060650635112</c:v>
                </c:pt>
                <c:pt idx="566">
                  <c:v>0.59653696828860481</c:v>
                </c:pt>
                <c:pt idx="567">
                  <c:v>0.8460767109551266</c:v>
                </c:pt>
                <c:pt idx="568">
                  <c:v>1.1310719773076467</c:v>
                </c:pt>
                <c:pt idx="569">
                  <c:v>1.436166980433353</c:v>
                </c:pt>
                <c:pt idx="570">
                  <c:v>1.5951871237806481</c:v>
                </c:pt>
                <c:pt idx="571">
                  <c:v>2.5584608299646932</c:v>
                </c:pt>
                <c:pt idx="572">
                  <c:v>1.398337112622827</c:v>
                </c:pt>
                <c:pt idx="573">
                  <c:v>0.83346551500382127</c:v>
                </c:pt>
                <c:pt idx="574">
                  <c:v>0.8156114868610711</c:v>
                </c:pt>
                <c:pt idx="575">
                  <c:v>0.72955221326030673</c:v>
                </c:pt>
                <c:pt idx="576">
                  <c:v>0.86743965952703062</c:v>
                </c:pt>
                <c:pt idx="577">
                  <c:v>1.5964782662233714</c:v>
                </c:pt>
                <c:pt idx="578">
                  <c:v>1.2799788300130588</c:v>
                </c:pt>
                <c:pt idx="579">
                  <c:v>0.67573793654206471</c:v>
                </c:pt>
                <c:pt idx="580">
                  <c:v>1.1986987910845384</c:v>
                </c:pt>
                <c:pt idx="581">
                  <c:v>1.0662958977401868</c:v>
                </c:pt>
                <c:pt idx="582">
                  <c:v>0.71904479187281478</c:v>
                </c:pt>
                <c:pt idx="583">
                  <c:v>0.76534537548084969</c:v>
                </c:pt>
                <c:pt idx="584">
                  <c:v>0.71811424679439728</c:v>
                </c:pt>
                <c:pt idx="585">
                  <c:v>0.81800728972482684</c:v>
                </c:pt>
                <c:pt idx="586">
                  <c:v>1.0543142197122686</c:v>
                </c:pt>
                <c:pt idx="587">
                  <c:v>2.5970076230900951</c:v>
                </c:pt>
                <c:pt idx="588">
                  <c:v>1.6578249336870026</c:v>
                </c:pt>
                <c:pt idx="589">
                  <c:v>2.3814927772655272</c:v>
                </c:pt>
                <c:pt idx="590">
                  <c:v>0.94390507011866243</c:v>
                </c:pt>
                <c:pt idx="591">
                  <c:v>1.0207107903712125</c:v>
                </c:pt>
                <c:pt idx="592">
                  <c:v>0.71076769828862363</c:v>
                </c:pt>
                <c:pt idx="593">
                  <c:v>1.0588901530876877</c:v>
                </c:pt>
                <c:pt idx="594">
                  <c:v>0.86623453152622276</c:v>
                </c:pt>
                <c:pt idx="595">
                  <c:v>1.7617794409519729</c:v>
                </c:pt>
                <c:pt idx="596">
                  <c:v>1.7684462995844528</c:v>
                </c:pt>
                <c:pt idx="597">
                  <c:v>0.88854054945961558</c:v>
                </c:pt>
                <c:pt idx="598">
                  <c:v>1.2110168792507443</c:v>
                </c:pt>
                <c:pt idx="599">
                  <c:v>1.124120920935606</c:v>
                </c:pt>
                <c:pt idx="600">
                  <c:v>1.5313342929372347</c:v>
                </c:pt>
                <c:pt idx="601">
                  <c:v>1.7408731874091248</c:v>
                </c:pt>
                <c:pt idx="602">
                  <c:v>1.5229532049103915</c:v>
                </c:pt>
                <c:pt idx="603">
                  <c:v>0.78601288974046335</c:v>
                </c:pt>
                <c:pt idx="604">
                  <c:v>0.86968399963573439</c:v>
                </c:pt>
                <c:pt idx="605">
                  <c:v>0.96564968475976509</c:v>
                </c:pt>
                <c:pt idx="606">
                  <c:v>0.68625853296394879</c:v>
                </c:pt>
                <c:pt idx="607">
                  <c:v>1.2691690728264358</c:v>
                </c:pt>
                <c:pt idx="608">
                  <c:v>1.482076860671254</c:v>
                </c:pt>
                <c:pt idx="609">
                  <c:v>1.239287276272256</c:v>
                </c:pt>
                <c:pt idx="610">
                  <c:v>0.98949404790407702</c:v>
                </c:pt>
                <c:pt idx="611">
                  <c:v>0.98770634411382574</c:v>
                </c:pt>
                <c:pt idx="612">
                  <c:v>1.0588510219033422</c:v>
                </c:pt>
                <c:pt idx="613">
                  <c:v>1.5744940683879971</c:v>
                </c:pt>
                <c:pt idx="614">
                  <c:v>1.7613142113731015</c:v>
                </c:pt>
                <c:pt idx="615">
                  <c:v>0.87529286945758367</c:v>
                </c:pt>
                <c:pt idx="616">
                  <c:v>1.1747938229921957</c:v>
                </c:pt>
                <c:pt idx="617">
                  <c:v>2.5408329034757462</c:v>
                </c:pt>
                <c:pt idx="618">
                  <c:v>2.5260643523562258</c:v>
                </c:pt>
                <c:pt idx="619">
                  <c:v>0.96647890779437295</c:v>
                </c:pt>
                <c:pt idx="620">
                  <c:v>1.2404528170318476</c:v>
                </c:pt>
                <c:pt idx="621">
                  <c:v>0.95862271348919104</c:v>
                </c:pt>
                <c:pt idx="622">
                  <c:v>0.99010717683352667</c:v>
                </c:pt>
                <c:pt idx="623">
                  <c:v>0.96351661363131802</c:v>
                </c:pt>
                <c:pt idx="624">
                  <c:v>0.88057213529063827</c:v>
                </c:pt>
                <c:pt idx="625">
                  <c:v>0.89714539995601228</c:v>
                </c:pt>
                <c:pt idx="626">
                  <c:v>0.97034204815542002</c:v>
                </c:pt>
                <c:pt idx="627">
                  <c:v>0.92843460403472144</c:v>
                </c:pt>
                <c:pt idx="628">
                  <c:v>0.95839503758137967</c:v>
                </c:pt>
                <c:pt idx="629">
                  <c:v>1.0447642783083519</c:v>
                </c:pt>
                <c:pt idx="630">
                  <c:v>1.8034965034965036</c:v>
                </c:pt>
                <c:pt idx="631">
                  <c:v>0.78544598690467238</c:v>
                </c:pt>
                <c:pt idx="632">
                  <c:v>0.54832961754654774</c:v>
                </c:pt>
                <c:pt idx="633">
                  <c:v>1.0730324670544062</c:v>
                </c:pt>
                <c:pt idx="634">
                  <c:v>1.697421339011119</c:v>
                </c:pt>
                <c:pt idx="635">
                  <c:v>1.2332880182303636</c:v>
                </c:pt>
                <c:pt idx="636">
                  <c:v>1.2342660420354632</c:v>
                </c:pt>
                <c:pt idx="637">
                  <c:v>1.1439603044178885</c:v>
                </c:pt>
                <c:pt idx="638">
                  <c:v>1.3197992043527886</c:v>
                </c:pt>
                <c:pt idx="639">
                  <c:v>1.0773480662983426</c:v>
                </c:pt>
                <c:pt idx="640">
                  <c:v>1.1109263765662549</c:v>
                </c:pt>
                <c:pt idx="641">
                  <c:v>1.3692098925414735</c:v>
                </c:pt>
                <c:pt idx="642">
                  <c:v>0.83568482743650963</c:v>
                </c:pt>
                <c:pt idx="643">
                  <c:v>1.2765759910871786</c:v>
                </c:pt>
                <c:pt idx="644">
                  <c:v>1.2847569731517341</c:v>
                </c:pt>
                <c:pt idx="645">
                  <c:v>1.2684391453809669</c:v>
                </c:pt>
                <c:pt idx="646">
                  <c:v>1.660741073221436</c:v>
                </c:pt>
                <c:pt idx="647">
                  <c:v>1.1795389766721089</c:v>
                </c:pt>
                <c:pt idx="648">
                  <c:v>1.0733236854799806</c:v>
                </c:pt>
                <c:pt idx="649">
                  <c:v>1.5201831645386852</c:v>
                </c:pt>
                <c:pt idx="650">
                  <c:v>0.96089572192513362</c:v>
                </c:pt>
                <c:pt idx="651">
                  <c:v>1.2612797374897455</c:v>
                </c:pt>
                <c:pt idx="652">
                  <c:v>1.5101585234596115</c:v>
                </c:pt>
                <c:pt idx="653">
                  <c:v>2.6966008019362064</c:v>
                </c:pt>
                <c:pt idx="654">
                  <c:v>0.81603426698834969</c:v>
                </c:pt>
                <c:pt idx="655">
                  <c:v>1.3641209536731924</c:v>
                </c:pt>
                <c:pt idx="656">
                  <c:v>0.97163706734936606</c:v>
                </c:pt>
                <c:pt idx="657">
                  <c:v>0.96163209660142179</c:v>
                </c:pt>
                <c:pt idx="658">
                  <c:v>1.0512035350207372</c:v>
                </c:pt>
                <c:pt idx="659">
                  <c:v>1.8908865468071916</c:v>
                </c:pt>
                <c:pt idx="660">
                  <c:v>1.1582315807867893</c:v>
                </c:pt>
                <c:pt idx="661">
                  <c:v>2.2621788546577495</c:v>
                </c:pt>
                <c:pt idx="662">
                  <c:v>0.9684696144778574</c:v>
                </c:pt>
                <c:pt idx="663">
                  <c:v>1.3538624900451288</c:v>
                </c:pt>
                <c:pt idx="664">
                  <c:v>1.9822366344305105</c:v>
                </c:pt>
                <c:pt idx="665">
                  <c:v>1.1205920583672271</c:v>
                </c:pt>
                <c:pt idx="666">
                  <c:v>1.1556043152313038</c:v>
                </c:pt>
                <c:pt idx="667">
                  <c:v>2.3763913408205934</c:v>
                </c:pt>
                <c:pt idx="668">
                  <c:v>0.63070732084816594</c:v>
                </c:pt>
                <c:pt idx="669">
                  <c:v>0.78685594383856183</c:v>
                </c:pt>
                <c:pt idx="670">
                  <c:v>2.3852489822383012</c:v>
                </c:pt>
                <c:pt idx="671">
                  <c:v>2.3775028044032718</c:v>
                </c:pt>
                <c:pt idx="672">
                  <c:v>2.3153791530654191</c:v>
                </c:pt>
                <c:pt idx="673">
                  <c:v>2.2980638096267891</c:v>
                </c:pt>
                <c:pt idx="674">
                  <c:v>2.2967830160865206</c:v>
                </c:pt>
                <c:pt idx="675">
                  <c:v>2.2070043150426986</c:v>
                </c:pt>
                <c:pt idx="676">
                  <c:v>1.9189613665190057</c:v>
                </c:pt>
                <c:pt idx="677">
                  <c:v>2.8026954283805816</c:v>
                </c:pt>
                <c:pt idx="678">
                  <c:v>1.0783771641842623</c:v>
                </c:pt>
                <c:pt idx="679">
                  <c:v>1.2475943355578747</c:v>
                </c:pt>
                <c:pt idx="680">
                  <c:v>1.2339502685726869</c:v>
                </c:pt>
                <c:pt idx="681">
                  <c:v>3.0813580015979558</c:v>
                </c:pt>
                <c:pt idx="682">
                  <c:v>2.439406900484745</c:v>
                </c:pt>
                <c:pt idx="683">
                  <c:v>1.905054682987722</c:v>
                </c:pt>
                <c:pt idx="684">
                  <c:v>1.7484801286238256</c:v>
                </c:pt>
                <c:pt idx="685">
                  <c:v>2.8406446772340042</c:v>
                </c:pt>
                <c:pt idx="686">
                  <c:v>2.8055046394347203</c:v>
                </c:pt>
                <c:pt idx="687">
                  <c:v>2.8055046394347203</c:v>
                </c:pt>
                <c:pt idx="688">
                  <c:v>2.5035573902140071</c:v>
                </c:pt>
                <c:pt idx="689">
                  <c:v>3.2220248667850799</c:v>
                </c:pt>
                <c:pt idx="690">
                  <c:v>1.9360004927777263</c:v>
                </c:pt>
                <c:pt idx="691">
                  <c:v>2.0764878424081168</c:v>
                </c:pt>
                <c:pt idx="692">
                  <c:v>3.9105355426115476</c:v>
                </c:pt>
                <c:pt idx="693">
                  <c:v>3.1100146480610595</c:v>
                </c:pt>
                <c:pt idx="694">
                  <c:v>2.252244404451003</c:v>
                </c:pt>
                <c:pt idx="695">
                  <c:v>1.8759572748871369</c:v>
                </c:pt>
                <c:pt idx="696">
                  <c:v>3.7424401174310402</c:v>
                </c:pt>
                <c:pt idx="697">
                  <c:v>2.7922218274780066</c:v>
                </c:pt>
                <c:pt idx="698">
                  <c:v>2.3116917744300758</c:v>
                </c:pt>
                <c:pt idx="699">
                  <c:v>2.9110544084798877</c:v>
                </c:pt>
                <c:pt idx="700">
                  <c:v>2.8948878715945865</c:v>
                </c:pt>
                <c:pt idx="701">
                  <c:v>2.1489959609035125</c:v>
                </c:pt>
                <c:pt idx="702">
                  <c:v>1.5712139185448795</c:v>
                </c:pt>
                <c:pt idx="703">
                  <c:v>1.5648873072360616</c:v>
                </c:pt>
                <c:pt idx="704">
                  <c:v>1.5626729932779755</c:v>
                </c:pt>
                <c:pt idx="705">
                  <c:v>2.3203284830104418</c:v>
                </c:pt>
                <c:pt idx="706">
                  <c:v>2.8503070915889013</c:v>
                </c:pt>
                <c:pt idx="707">
                  <c:v>2.038885641229311</c:v>
                </c:pt>
                <c:pt idx="708">
                  <c:v>2.5798233291268837</c:v>
                </c:pt>
                <c:pt idx="709">
                  <c:v>2.3088824586568317</c:v>
                </c:pt>
                <c:pt idx="710">
                  <c:v>3.8633441921972844</c:v>
                </c:pt>
                <c:pt idx="711">
                  <c:v>2.1122624491336999</c:v>
                </c:pt>
                <c:pt idx="712">
                  <c:v>2.3169857443382811</c:v>
                </c:pt>
                <c:pt idx="713">
                  <c:v>2.9029093080795154</c:v>
                </c:pt>
                <c:pt idx="714">
                  <c:v>1.8834264051364484</c:v>
                </c:pt>
                <c:pt idx="715">
                  <c:v>1.2933342486441957</c:v>
                </c:pt>
                <c:pt idx="716">
                  <c:v>2.5031689362840299</c:v>
                </c:pt>
                <c:pt idx="717">
                  <c:v>1.8816222141030325</c:v>
                </c:pt>
                <c:pt idx="718">
                  <c:v>1.1553484869876229</c:v>
                </c:pt>
                <c:pt idx="719">
                  <c:v>2.3783718386256054</c:v>
                </c:pt>
                <c:pt idx="720">
                  <c:v>1.3419518901635084</c:v>
                </c:pt>
                <c:pt idx="721">
                  <c:v>2.1034896742365392</c:v>
                </c:pt>
                <c:pt idx="722">
                  <c:v>2.5930935912814883</c:v>
                </c:pt>
                <c:pt idx="723">
                  <c:v>3.4517857677454122</c:v>
                </c:pt>
                <c:pt idx="724">
                  <c:v>2.716678040842039</c:v>
                </c:pt>
                <c:pt idx="725">
                  <c:v>2.4036140423477481</c:v>
                </c:pt>
                <c:pt idx="726">
                  <c:v>4.3637574950033313</c:v>
                </c:pt>
                <c:pt idx="727">
                  <c:v>2.789806795469687</c:v>
                </c:pt>
                <c:pt idx="728">
                  <c:v>2.4351508734780305</c:v>
                </c:pt>
                <c:pt idx="729">
                  <c:v>2.1968551025433567</c:v>
                </c:pt>
                <c:pt idx="730">
                  <c:v>3.0642504118616145</c:v>
                </c:pt>
                <c:pt idx="731">
                  <c:v>2.9626668945834567</c:v>
                </c:pt>
                <c:pt idx="732">
                  <c:v>2.9411321096212726</c:v>
                </c:pt>
                <c:pt idx="733">
                  <c:v>1.4237683129619965</c:v>
                </c:pt>
                <c:pt idx="734">
                  <c:v>3.0311322132153733</c:v>
                </c:pt>
                <c:pt idx="735">
                  <c:v>2.2776882286938047</c:v>
                </c:pt>
                <c:pt idx="736">
                  <c:v>2.6454234921584763</c:v>
                </c:pt>
                <c:pt idx="737">
                  <c:v>2.4303373140582445</c:v>
                </c:pt>
                <c:pt idx="738">
                  <c:v>2.6591315572942587</c:v>
                </c:pt>
                <c:pt idx="739">
                  <c:v>2.1989842885365274</c:v>
                </c:pt>
                <c:pt idx="740">
                  <c:v>2.3902530289200206</c:v>
                </c:pt>
                <c:pt idx="741">
                  <c:v>2.3274793226297534</c:v>
                </c:pt>
                <c:pt idx="742">
                  <c:v>2.266271167820205</c:v>
                </c:pt>
                <c:pt idx="743">
                  <c:v>2.0783128130978983</c:v>
                </c:pt>
                <c:pt idx="744">
                  <c:v>2.7280385760330561</c:v>
                </c:pt>
                <c:pt idx="745">
                  <c:v>2.3812693935119889</c:v>
                </c:pt>
                <c:pt idx="746">
                  <c:v>2.145747197594464</c:v>
                </c:pt>
                <c:pt idx="747">
                  <c:v>1.6779222076959588</c:v>
                </c:pt>
                <c:pt idx="748">
                  <c:v>2.821270959890918</c:v>
                </c:pt>
                <c:pt idx="749">
                  <c:v>2.270380131695267</c:v>
                </c:pt>
                <c:pt idx="750">
                  <c:v>2.006482578071433</c:v>
                </c:pt>
                <c:pt idx="751">
                  <c:v>2.4155830494485491</c:v>
                </c:pt>
                <c:pt idx="752">
                  <c:v>2.3939376775122794</c:v>
                </c:pt>
                <c:pt idx="753">
                  <c:v>2.6096612992781787</c:v>
                </c:pt>
                <c:pt idx="754">
                  <c:v>1.8134164482538784</c:v>
                </c:pt>
                <c:pt idx="755">
                  <c:v>2.2837094476684272</c:v>
                </c:pt>
                <c:pt idx="756">
                  <c:v>2.9572340448434353</c:v>
                </c:pt>
                <c:pt idx="757">
                  <c:v>2.3465865205260639</c:v>
                </c:pt>
                <c:pt idx="758">
                  <c:v>2.3070866461303692</c:v>
                </c:pt>
                <c:pt idx="759">
                  <c:v>2.484898480534341</c:v>
                </c:pt>
                <c:pt idx="760">
                  <c:v>2.3513132334548552</c:v>
                </c:pt>
                <c:pt idx="761">
                  <c:v>1.8621649843369299</c:v>
                </c:pt>
                <c:pt idx="762">
                  <c:v>2.1251550463506983</c:v>
                </c:pt>
                <c:pt idx="763">
                  <c:v>2.0105023501762633</c:v>
                </c:pt>
                <c:pt idx="764">
                  <c:v>2.0162145841493668</c:v>
                </c:pt>
                <c:pt idx="765">
                  <c:v>2.0198671956031267</c:v>
                </c:pt>
                <c:pt idx="766">
                  <c:v>2.3614680553676903</c:v>
                </c:pt>
                <c:pt idx="767">
                  <c:v>2.0069078975701773</c:v>
                </c:pt>
                <c:pt idx="768">
                  <c:v>2.8869857927825358</c:v>
                </c:pt>
                <c:pt idx="769">
                  <c:v>2.7092859823069637</c:v>
                </c:pt>
                <c:pt idx="770">
                  <c:v>2.3192990225540124</c:v>
                </c:pt>
                <c:pt idx="771">
                  <c:v>2.1271734991750222</c:v>
                </c:pt>
                <c:pt idx="772">
                  <c:v>2.8551185931667495</c:v>
                </c:pt>
                <c:pt idx="773">
                  <c:v>2.8265674072350819</c:v>
                </c:pt>
                <c:pt idx="774">
                  <c:v>2.7507330766260738</c:v>
                </c:pt>
                <c:pt idx="775">
                  <c:v>2.384592862487394</c:v>
                </c:pt>
                <c:pt idx="776">
                  <c:v>3.6639887630826156</c:v>
                </c:pt>
                <c:pt idx="777">
                  <c:v>1.6597533476239525</c:v>
                </c:pt>
                <c:pt idx="778">
                  <c:v>3.0206236960174295</c:v>
                </c:pt>
                <c:pt idx="779">
                  <c:v>2.6616267455296816</c:v>
                </c:pt>
                <c:pt idx="780">
                  <c:v>2.4559070822416018</c:v>
                </c:pt>
                <c:pt idx="781">
                  <c:v>1.6236608869923879</c:v>
                </c:pt>
                <c:pt idx="782">
                  <c:v>1.0222256640594749</c:v>
                </c:pt>
                <c:pt idx="783">
                  <c:v>0.81758393907926619</c:v>
                </c:pt>
                <c:pt idx="784">
                  <c:v>0.81602630668051224</c:v>
                </c:pt>
                <c:pt idx="785">
                  <c:v>0.81135340948425061</c:v>
                </c:pt>
                <c:pt idx="786">
                  <c:v>1.2861879616857772</c:v>
                </c:pt>
                <c:pt idx="787">
                  <c:v>1.2756553988499253</c:v>
                </c:pt>
                <c:pt idx="788">
                  <c:v>1.2882134545388257</c:v>
                </c:pt>
                <c:pt idx="789">
                  <c:v>0.85655063098213746</c:v>
                </c:pt>
                <c:pt idx="790">
                  <c:v>1.5057547100652446</c:v>
                </c:pt>
                <c:pt idx="791">
                  <c:v>1.7824813435581919</c:v>
                </c:pt>
                <c:pt idx="792">
                  <c:v>1.9223126628298917</c:v>
                </c:pt>
                <c:pt idx="793">
                  <c:v>1.2718526995468966</c:v>
                </c:pt>
                <c:pt idx="794">
                  <c:v>1.4896008993816752</c:v>
                </c:pt>
                <c:pt idx="795">
                  <c:v>1.258836060811465</c:v>
                </c:pt>
                <c:pt idx="796">
                  <c:v>0.8153195104815123</c:v>
                </c:pt>
                <c:pt idx="797">
                  <c:v>0.81355991850575449</c:v>
                </c:pt>
                <c:pt idx="798">
                  <c:v>1.4145125311638893</c:v>
                </c:pt>
                <c:pt idx="799">
                  <c:v>1.4132003674058522</c:v>
                </c:pt>
                <c:pt idx="800">
                  <c:v>1.1019478850259945</c:v>
                </c:pt>
                <c:pt idx="801">
                  <c:v>1.0995871302139892</c:v>
                </c:pt>
                <c:pt idx="802">
                  <c:v>1.9259239229630432</c:v>
                </c:pt>
                <c:pt idx="803">
                  <c:v>1.9164599233416031</c:v>
                </c:pt>
                <c:pt idx="804">
                  <c:v>1.9171359233145631</c:v>
                </c:pt>
                <c:pt idx="805">
                  <c:v>0.78415591135128915</c:v>
                </c:pt>
                <c:pt idx="806">
                  <c:v>0.83037349946093175</c:v>
                </c:pt>
                <c:pt idx="807">
                  <c:v>0.82987757644405347</c:v>
                </c:pt>
                <c:pt idx="808">
                  <c:v>1.6979902693296605</c:v>
                </c:pt>
                <c:pt idx="809">
                  <c:v>1.3289591909229579</c:v>
                </c:pt>
                <c:pt idx="810">
                  <c:v>1.2349735753991073</c:v>
                </c:pt>
                <c:pt idx="811">
                  <c:v>1.084453990025952</c:v>
                </c:pt>
                <c:pt idx="812">
                  <c:v>1.5910166815086519</c:v>
                </c:pt>
                <c:pt idx="813">
                  <c:v>1.6995028251295945</c:v>
                </c:pt>
                <c:pt idx="814">
                  <c:v>1.4951502380307258</c:v>
                </c:pt>
                <c:pt idx="815">
                  <c:v>1.680168798353695</c:v>
                </c:pt>
                <c:pt idx="816">
                  <c:v>0.77842551008919525</c:v>
                </c:pt>
                <c:pt idx="817">
                  <c:v>1.8402897864826984</c:v>
                </c:pt>
                <c:pt idx="818">
                  <c:v>1.8305816966100565</c:v>
                </c:pt>
                <c:pt idx="819">
                  <c:v>1.9467190128996075</c:v>
                </c:pt>
                <c:pt idx="820">
                  <c:v>1.0873408769448374</c:v>
                </c:pt>
                <c:pt idx="821">
                  <c:v>0.92654530963123205</c:v>
                </c:pt>
                <c:pt idx="822">
                  <c:v>1.6694340042100582</c:v>
                </c:pt>
                <c:pt idx="823">
                  <c:v>2.0634249471458772</c:v>
                </c:pt>
                <c:pt idx="824">
                  <c:v>1.6711614938062807</c:v>
                </c:pt>
                <c:pt idx="825">
                  <c:v>1.5545882561961448</c:v>
                </c:pt>
                <c:pt idx="826">
                  <c:v>1.2224105613402569</c:v>
                </c:pt>
                <c:pt idx="827">
                  <c:v>1.2192715760396768</c:v>
                </c:pt>
                <c:pt idx="828">
                  <c:v>1.8090539253873452</c:v>
                </c:pt>
                <c:pt idx="829">
                  <c:v>0.94339622641509424</c:v>
                </c:pt>
                <c:pt idx="830">
                  <c:v>1.5811157616658089</c:v>
                </c:pt>
                <c:pt idx="831">
                  <c:v>1.1392765593847907</c:v>
                </c:pt>
                <c:pt idx="832">
                  <c:v>0.81603032632026973</c:v>
                </c:pt>
                <c:pt idx="833">
                  <c:v>1.6299488248860852</c:v>
                </c:pt>
                <c:pt idx="834">
                  <c:v>1.3839603441171697</c:v>
                </c:pt>
                <c:pt idx="835">
                  <c:v>1.5098033399578799</c:v>
                </c:pt>
                <c:pt idx="836">
                  <c:v>0.78762401970755069</c:v>
                </c:pt>
                <c:pt idx="837">
                  <c:v>1.3189448441247003</c:v>
                </c:pt>
                <c:pt idx="838">
                  <c:v>0.89941640920013732</c:v>
                </c:pt>
                <c:pt idx="839">
                  <c:v>1.4199996480793935</c:v>
                </c:pt>
                <c:pt idx="840">
                  <c:v>1.7355560630280884</c:v>
                </c:pt>
                <c:pt idx="841">
                  <c:v>1.3333666883474258</c:v>
                </c:pt>
                <c:pt idx="842">
                  <c:v>1.635962387257724</c:v>
                </c:pt>
                <c:pt idx="843">
                  <c:v>1.323351615761085</c:v>
                </c:pt>
                <c:pt idx="844">
                  <c:v>1.4945160901530674</c:v>
                </c:pt>
                <c:pt idx="845">
                  <c:v>0.95845296402634683</c:v>
                </c:pt>
                <c:pt idx="846">
                  <c:v>2.594181933115328</c:v>
                </c:pt>
                <c:pt idx="847">
                  <c:v>1.9608319859957939</c:v>
                </c:pt>
                <c:pt idx="848">
                  <c:v>1.3904327745402965</c:v>
                </c:pt>
                <c:pt idx="849">
                  <c:v>2.7125142982960191</c:v>
                </c:pt>
                <c:pt idx="850">
                  <c:v>1.345096747811549</c:v>
                </c:pt>
                <c:pt idx="851">
                  <c:v>1.3425636089267814</c:v>
                </c:pt>
                <c:pt idx="852">
                  <c:v>0.97402429954934744</c:v>
                </c:pt>
                <c:pt idx="853">
                  <c:v>0.97237393538618011</c:v>
                </c:pt>
                <c:pt idx="854">
                  <c:v>1.865465842845673</c:v>
                </c:pt>
                <c:pt idx="855">
                  <c:v>1.7953512958225493</c:v>
                </c:pt>
                <c:pt idx="856">
                  <c:v>1.7870731914087239</c:v>
                </c:pt>
                <c:pt idx="857">
                  <c:v>1.7854774122446129</c:v>
                </c:pt>
                <c:pt idx="858">
                  <c:v>1.7825850625096618</c:v>
                </c:pt>
                <c:pt idx="859">
                  <c:v>1.5267996789169238</c:v>
                </c:pt>
                <c:pt idx="860">
                  <c:v>1.5394938650306749</c:v>
                </c:pt>
                <c:pt idx="861">
                  <c:v>1.5452743713613277</c:v>
                </c:pt>
                <c:pt idx="862">
                  <c:v>1.2788823213326168</c:v>
                </c:pt>
                <c:pt idx="863">
                  <c:v>1.6065912870899663</c:v>
                </c:pt>
                <c:pt idx="864">
                  <c:v>1.1146254418754122</c:v>
                </c:pt>
                <c:pt idx="865">
                  <c:v>1.770687237026648</c:v>
                </c:pt>
                <c:pt idx="866">
                  <c:v>1.7499261829187274</c:v>
                </c:pt>
                <c:pt idx="867">
                  <c:v>1.1575968694932433</c:v>
                </c:pt>
                <c:pt idx="868">
                  <c:v>0.80630269019766765</c:v>
                </c:pt>
                <c:pt idx="869">
                  <c:v>0.6901213436106538</c:v>
                </c:pt>
                <c:pt idx="870">
                  <c:v>0.88502247353921992</c:v>
                </c:pt>
                <c:pt idx="871">
                  <c:v>0.87606156559142345</c:v>
                </c:pt>
                <c:pt idx="872">
                  <c:v>0.84060782411897839</c:v>
                </c:pt>
                <c:pt idx="873">
                  <c:v>0.87279625472075739</c:v>
                </c:pt>
                <c:pt idx="874">
                  <c:v>1.9861362266425557</c:v>
                </c:pt>
                <c:pt idx="875">
                  <c:v>0.73479459328611696</c:v>
                </c:pt>
                <c:pt idx="876">
                  <c:v>1.8722598248937043</c:v>
                </c:pt>
                <c:pt idx="877">
                  <c:v>1.5444628799378686</c:v>
                </c:pt>
                <c:pt idx="878">
                  <c:v>1.4978880951139384</c:v>
                </c:pt>
                <c:pt idx="879">
                  <c:v>1.4437546038093234</c:v>
                </c:pt>
                <c:pt idx="880">
                  <c:v>1.7746381805651277</c:v>
                </c:pt>
                <c:pt idx="881">
                  <c:v>1.2832098319175853</c:v>
                </c:pt>
                <c:pt idx="882">
                  <c:v>1.5970120419859617</c:v>
                </c:pt>
                <c:pt idx="883">
                  <c:v>1.5177613586570569</c:v>
                </c:pt>
                <c:pt idx="884">
                  <c:v>3.7281219800279182</c:v>
                </c:pt>
                <c:pt idx="885">
                  <c:v>1.3976031783938689</c:v>
                </c:pt>
                <c:pt idx="886">
                  <c:v>1.0435179486470227</c:v>
                </c:pt>
                <c:pt idx="887">
                  <c:v>1.3301894046184997</c:v>
                </c:pt>
                <c:pt idx="888">
                  <c:v>1.4467479915683967</c:v>
                </c:pt>
                <c:pt idx="889">
                  <c:v>2.7627527669135392</c:v>
                </c:pt>
                <c:pt idx="890">
                  <c:v>1.6260162601626016</c:v>
                </c:pt>
                <c:pt idx="891">
                  <c:v>1.341493331267511</c:v>
                </c:pt>
                <c:pt idx="892">
                  <c:v>1.0088885447051636</c:v>
                </c:pt>
                <c:pt idx="893">
                  <c:v>1.0146249401263727</c:v>
                </c:pt>
                <c:pt idx="894">
                  <c:v>1.0064505766511496</c:v>
                </c:pt>
                <c:pt idx="895">
                  <c:v>1.1270700248199537</c:v>
                </c:pt>
                <c:pt idx="896">
                  <c:v>0.8029043567916655</c:v>
                </c:pt>
                <c:pt idx="897">
                  <c:v>1.1609945687378544</c:v>
                </c:pt>
                <c:pt idx="898">
                  <c:v>2.3290712611975954</c:v>
                </c:pt>
                <c:pt idx="899">
                  <c:v>3.8282521518817432</c:v>
                </c:pt>
                <c:pt idx="900">
                  <c:v>3.024347434909421</c:v>
                </c:pt>
                <c:pt idx="901">
                  <c:v>2.9596874597518568</c:v>
                </c:pt>
                <c:pt idx="902">
                  <c:v>2.5248069065685699</c:v>
                </c:pt>
                <c:pt idx="903">
                  <c:v>3.4926019609667787</c:v>
                </c:pt>
                <c:pt idx="904">
                  <c:v>2.5491543855509446</c:v>
                </c:pt>
                <c:pt idx="905">
                  <c:v>2.1450935980281129</c:v>
                </c:pt>
                <c:pt idx="906">
                  <c:v>3.180225656072349</c:v>
                </c:pt>
                <c:pt idx="907">
                  <c:v>4.0906248850638125</c:v>
                </c:pt>
                <c:pt idx="908">
                  <c:v>3.9074625767773732</c:v>
                </c:pt>
                <c:pt idx="909">
                  <c:v>3.9243811835668834</c:v>
                </c:pt>
                <c:pt idx="910">
                  <c:v>2.507086513859841</c:v>
                </c:pt>
                <c:pt idx="911">
                  <c:v>3.7767282178134272</c:v>
                </c:pt>
                <c:pt idx="912">
                  <c:v>3.7186247067701435</c:v>
                </c:pt>
                <c:pt idx="913">
                  <c:v>3.6735402396950647</c:v>
                </c:pt>
                <c:pt idx="914">
                  <c:v>3.6390638825200043</c:v>
                </c:pt>
                <c:pt idx="915">
                  <c:v>3.2010243277848915</c:v>
                </c:pt>
                <c:pt idx="916">
                  <c:v>2.1529132488777116</c:v>
                </c:pt>
                <c:pt idx="917">
                  <c:v>3.1047370954497833</c:v>
                </c:pt>
                <c:pt idx="918">
                  <c:v>5.226960110041265</c:v>
                </c:pt>
                <c:pt idx="919">
                  <c:v>2.8410613776467435</c:v>
                </c:pt>
                <c:pt idx="920">
                  <c:v>2.9730442918029381</c:v>
                </c:pt>
                <c:pt idx="921">
                  <c:v>5.6102488750114787</c:v>
                </c:pt>
                <c:pt idx="922">
                  <c:v>3.2625213454277704</c:v>
                </c:pt>
                <c:pt idx="923">
                  <c:v>2.4300251929142447</c:v>
                </c:pt>
                <c:pt idx="924">
                  <c:v>3.0425615797322547</c:v>
                </c:pt>
                <c:pt idx="925">
                  <c:v>3.4556027734287631</c:v>
                </c:pt>
                <c:pt idx="926">
                  <c:v>2.9527124074687876</c:v>
                </c:pt>
                <c:pt idx="927">
                  <c:v>2.9707167936561012</c:v>
                </c:pt>
                <c:pt idx="928">
                  <c:v>2.9513101010342275</c:v>
                </c:pt>
                <c:pt idx="929">
                  <c:v>2.3884161301533666</c:v>
                </c:pt>
                <c:pt idx="930">
                  <c:v>2.3780930522244512</c:v>
                </c:pt>
                <c:pt idx="931">
                  <c:v>2.3736197184552545</c:v>
                </c:pt>
                <c:pt idx="932">
                  <c:v>1.7748363516220291</c:v>
                </c:pt>
                <c:pt idx="933">
                  <c:v>2.4532613783419146</c:v>
                </c:pt>
                <c:pt idx="934">
                  <c:v>2.6068721382123208</c:v>
                </c:pt>
                <c:pt idx="935">
                  <c:v>2.3661220785114589</c:v>
                </c:pt>
                <c:pt idx="936">
                  <c:v>2.4592496239990247</c:v>
                </c:pt>
                <c:pt idx="937">
                  <c:v>3.1975000483736773</c:v>
                </c:pt>
                <c:pt idx="938">
                  <c:v>1.7335908192936893</c:v>
                </c:pt>
                <c:pt idx="939">
                  <c:v>3.0914455889183357</c:v>
                </c:pt>
                <c:pt idx="940">
                  <c:v>2.9281986830960904</c:v>
                </c:pt>
                <c:pt idx="941">
                  <c:v>3.3716675378985883</c:v>
                </c:pt>
                <c:pt idx="942">
                  <c:v>3.151091595027522</c:v>
                </c:pt>
                <c:pt idx="943">
                  <c:v>1.8673112778855254</c:v>
                </c:pt>
                <c:pt idx="944">
                  <c:v>1.8460740865665397</c:v>
                </c:pt>
                <c:pt idx="945">
                  <c:v>1.817966039232588</c:v>
                </c:pt>
                <c:pt idx="946">
                  <c:v>2.8006102406738171</c:v>
                </c:pt>
                <c:pt idx="947">
                  <c:v>2.3490091744856509</c:v>
                </c:pt>
                <c:pt idx="948">
                  <c:v>2.944675066152016</c:v>
                </c:pt>
                <c:pt idx="949">
                  <c:v>3.0115776800624841</c:v>
                </c:pt>
                <c:pt idx="950">
                  <c:v>3.931754277272077</c:v>
                </c:pt>
                <c:pt idx="951">
                  <c:v>0</c:v>
                </c:pt>
                <c:pt idx="952">
                  <c:v>0</c:v>
                </c:pt>
                <c:pt idx="953">
                  <c:v>2.8119266841554791</c:v>
                </c:pt>
                <c:pt idx="954">
                  <c:v>2.721572346928022</c:v>
                </c:pt>
                <c:pt idx="955">
                  <c:v>1.7281204551287535</c:v>
                </c:pt>
                <c:pt idx="956">
                  <c:v>3.3742113844190831</c:v>
                </c:pt>
                <c:pt idx="957">
                  <c:v>2.877245957564512</c:v>
                </c:pt>
                <c:pt idx="958">
                  <c:v>2.8634158147682878</c:v>
                </c:pt>
                <c:pt idx="959">
                  <c:v>2.8138578030818171</c:v>
                </c:pt>
                <c:pt idx="960">
                  <c:v>2.801180172185278</c:v>
                </c:pt>
                <c:pt idx="961">
                  <c:v>2.7703129722748878</c:v>
                </c:pt>
                <c:pt idx="962">
                  <c:v>2.7073636472132714</c:v>
                </c:pt>
                <c:pt idx="963">
                  <c:v>2.7121505299284139</c:v>
                </c:pt>
                <c:pt idx="964">
                  <c:v>3.4733252359151638</c:v>
                </c:pt>
                <c:pt idx="965">
                  <c:v>3.7279267495094834</c:v>
                </c:pt>
                <c:pt idx="966">
                  <c:v>2.6065683410186913</c:v>
                </c:pt>
                <c:pt idx="967">
                  <c:v>4.0494607455858311</c:v>
                </c:pt>
                <c:pt idx="968">
                  <c:v>2.8516752415610491</c:v>
                </c:pt>
                <c:pt idx="969">
                  <c:v>3.025730466989359</c:v>
                </c:pt>
                <c:pt idx="970">
                  <c:v>2.9355856473769815</c:v>
                </c:pt>
                <c:pt idx="971">
                  <c:v>2.4900281557954012</c:v>
                </c:pt>
                <c:pt idx="972">
                  <c:v>4.5030463603468007</c:v>
                </c:pt>
                <c:pt idx="973">
                  <c:v>4.5580404685835996</c:v>
                </c:pt>
                <c:pt idx="974">
                  <c:v>3.8221807298388204</c:v>
                </c:pt>
                <c:pt idx="975">
                  <c:v>4.8634002381650934</c:v>
                </c:pt>
                <c:pt idx="976">
                  <c:v>4.8340610600072491</c:v>
                </c:pt>
                <c:pt idx="977">
                  <c:v>3.3971998129311354</c:v>
                </c:pt>
                <c:pt idx="978">
                  <c:v>3.8849067302519669</c:v>
                </c:pt>
                <c:pt idx="979">
                  <c:v>2.8113475960940848</c:v>
                </c:pt>
                <c:pt idx="980">
                  <c:v>4.5871842267406038</c:v>
                </c:pt>
                <c:pt idx="981">
                  <c:v>3.910519824406554</c:v>
                </c:pt>
                <c:pt idx="982">
                  <c:v>3.0814765846842649</c:v>
                </c:pt>
                <c:pt idx="983">
                  <c:v>1.7955062190718203</c:v>
                </c:pt>
                <c:pt idx="984">
                  <c:v>4.7085342339699467</c:v>
                </c:pt>
                <c:pt idx="985">
                  <c:v>3.0740181268882174</c:v>
                </c:pt>
                <c:pt idx="986">
                  <c:v>2.6364926432145794</c:v>
                </c:pt>
                <c:pt idx="987">
                  <c:v>1.241361253531744</c:v>
                </c:pt>
                <c:pt idx="988">
                  <c:v>1.4118220340378176</c:v>
                </c:pt>
                <c:pt idx="989">
                  <c:v>1.1627214825690986</c:v>
                </c:pt>
                <c:pt idx="990">
                  <c:v>1.165102482192107</c:v>
                </c:pt>
                <c:pt idx="991">
                  <c:v>1.5573917729477276</c:v>
                </c:pt>
                <c:pt idx="992">
                  <c:v>0.6471402386563424</c:v>
                </c:pt>
                <c:pt idx="993">
                  <c:v>5.9373101937473985E-2</c:v>
                </c:pt>
                <c:pt idx="994">
                  <c:v>1.0801166911782434</c:v>
                </c:pt>
                <c:pt idx="995">
                  <c:v>1.0945825397208091</c:v>
                </c:pt>
                <c:pt idx="996">
                  <c:v>2.2194900996505762</c:v>
                </c:pt>
                <c:pt idx="997">
                  <c:v>0.96602004947272491</c:v>
                </c:pt>
                <c:pt idx="998">
                  <c:v>1.4332281947395511</c:v>
                </c:pt>
                <c:pt idx="999">
                  <c:v>1.1666424715927837</c:v>
                </c:pt>
                <c:pt idx="1000">
                  <c:v>1.2365882306362423</c:v>
                </c:pt>
                <c:pt idx="1001">
                  <c:v>0.80518336793105616</c:v>
                </c:pt>
                <c:pt idx="1002">
                  <c:v>0.64214634749930932</c:v>
                </c:pt>
                <c:pt idx="1003">
                  <c:v>0.6438174924789587</c:v>
                </c:pt>
                <c:pt idx="1004">
                  <c:v>1.4472550557120591</c:v>
                </c:pt>
                <c:pt idx="1005">
                  <c:v>0.74265169737969094</c:v>
                </c:pt>
                <c:pt idx="1006">
                  <c:v>2.4567882238293071</c:v>
                </c:pt>
                <c:pt idx="1007">
                  <c:v>2.2012871933588287</c:v>
                </c:pt>
                <c:pt idx="1008">
                  <c:v>1.2576475268014244</c:v>
                </c:pt>
                <c:pt idx="1009">
                  <c:v>1.4854007914705905</c:v>
                </c:pt>
                <c:pt idx="1010">
                  <c:v>1.1530937674131858</c:v>
                </c:pt>
                <c:pt idx="1011">
                  <c:v>1.1521453045158689</c:v>
                </c:pt>
                <c:pt idx="1012">
                  <c:v>1.1149259125406576</c:v>
                </c:pt>
                <c:pt idx="1013">
                  <c:v>0.76150339761929775</c:v>
                </c:pt>
                <c:pt idx="1014">
                  <c:v>0.59359477963450435</c:v>
                </c:pt>
                <c:pt idx="1015">
                  <c:v>0.86558609458994096</c:v>
                </c:pt>
                <c:pt idx="1016">
                  <c:v>1.5613321152728179</c:v>
                </c:pt>
                <c:pt idx="1017">
                  <c:v>2.3171345688187768</c:v>
                </c:pt>
                <c:pt idx="1018">
                  <c:v>0</c:v>
                </c:pt>
                <c:pt idx="1019">
                  <c:v>1.345573136852277</c:v>
                </c:pt>
                <c:pt idx="1020">
                  <c:v>1.0449162552624405</c:v>
                </c:pt>
                <c:pt idx="1021">
                  <c:v>1.8294707483896673</c:v>
                </c:pt>
                <c:pt idx="1022">
                  <c:v>1.45942297958495</c:v>
                </c:pt>
                <c:pt idx="1023">
                  <c:v>0.94599973464243059</c:v>
                </c:pt>
                <c:pt idx="1024">
                  <c:v>0.90739258073125173</c:v>
                </c:pt>
                <c:pt idx="1025">
                  <c:v>1.024247491638796</c:v>
                </c:pt>
                <c:pt idx="1026">
                  <c:v>1.2108646793386413</c:v>
                </c:pt>
                <c:pt idx="1027">
                  <c:v>1.1507370705115474</c:v>
                </c:pt>
                <c:pt idx="1028">
                  <c:v>1.0358353832856859</c:v>
                </c:pt>
                <c:pt idx="1029">
                  <c:v>1.3213741191983848</c:v>
                </c:pt>
                <c:pt idx="1030">
                  <c:v>1.2750719798698313</c:v>
                </c:pt>
                <c:pt idx="1031">
                  <c:v>1.324162756315485</c:v>
                </c:pt>
                <c:pt idx="1032">
                  <c:v>1.1128694675583237</c:v>
                </c:pt>
                <c:pt idx="1033">
                  <c:v>1.8460921039430118</c:v>
                </c:pt>
                <c:pt idx="1034">
                  <c:v>1.4609260261266135</c:v>
                </c:pt>
                <c:pt idx="1035">
                  <c:v>1.5454051162811258</c:v>
                </c:pt>
                <c:pt idx="1036">
                  <c:v>0.94595010305472671</c:v>
                </c:pt>
                <c:pt idx="1037">
                  <c:v>1.9404237465911474</c:v>
                </c:pt>
                <c:pt idx="1038">
                  <c:v>1.9299349695825465</c:v>
                </c:pt>
                <c:pt idx="1039">
                  <c:v>1.5686864130707161</c:v>
                </c:pt>
                <c:pt idx="1040">
                  <c:v>0.63580246913580252</c:v>
                </c:pt>
                <c:pt idx="1041">
                  <c:v>1.2278513464212115</c:v>
                </c:pt>
                <c:pt idx="1042">
                  <c:v>1.2204561365451552</c:v>
                </c:pt>
                <c:pt idx="1043">
                  <c:v>0.69742678429132554</c:v>
                </c:pt>
                <c:pt idx="1044">
                  <c:v>0.78356133463389466</c:v>
                </c:pt>
                <c:pt idx="1045">
                  <c:v>2.3919981574704701</c:v>
                </c:pt>
                <c:pt idx="1046">
                  <c:v>1.057973603698162</c:v>
                </c:pt>
                <c:pt idx="1047">
                  <c:v>2.461124715490282</c:v>
                </c:pt>
                <c:pt idx="1048">
                  <c:v>0.63701065241897292</c:v>
                </c:pt>
                <c:pt idx="1049">
                  <c:v>0.98897831154255678</c:v>
                </c:pt>
                <c:pt idx="1050">
                  <c:v>1.5741759283844783</c:v>
                </c:pt>
                <c:pt idx="1051">
                  <c:v>1.0876991609958733</c:v>
                </c:pt>
                <c:pt idx="1052">
                  <c:v>1.3077325456167883</c:v>
                </c:pt>
                <c:pt idx="1053">
                  <c:v>1.3380631491957995</c:v>
                </c:pt>
                <c:pt idx="1054">
                  <c:v>1.3376235752308863</c:v>
                </c:pt>
                <c:pt idx="1055">
                  <c:v>2.3708775436432838</c:v>
                </c:pt>
                <c:pt idx="1056">
                  <c:v>1.261744966442953</c:v>
                </c:pt>
                <c:pt idx="1057">
                  <c:v>2.8626467162440643</c:v>
                </c:pt>
                <c:pt idx="1058">
                  <c:v>1.1835475908742885</c:v>
                </c:pt>
                <c:pt idx="1059">
                  <c:v>1.2953765808202344</c:v>
                </c:pt>
                <c:pt idx="1060">
                  <c:v>1.3882036712543171</c:v>
                </c:pt>
                <c:pt idx="1061">
                  <c:v>1.0492451041903057</c:v>
                </c:pt>
                <c:pt idx="1062">
                  <c:v>3.2276791201089927</c:v>
                </c:pt>
                <c:pt idx="1063">
                  <c:v>1.7750573833205816</c:v>
                </c:pt>
                <c:pt idx="1064">
                  <c:v>1.6795248173687445</c:v>
                </c:pt>
                <c:pt idx="1065">
                  <c:v>1.8767574720394948</c:v>
                </c:pt>
                <c:pt idx="1066">
                  <c:v>1.7398159351739815</c:v>
                </c:pt>
                <c:pt idx="1067">
                  <c:v>0.80984328843939324</c:v>
                </c:pt>
                <c:pt idx="1068">
                  <c:v>1.5985734843270973</c:v>
                </c:pt>
                <c:pt idx="1069">
                  <c:v>1.816008816179552</c:v>
                </c:pt>
                <c:pt idx="1070">
                  <c:v>1.314635591546514</c:v>
                </c:pt>
                <c:pt idx="1071">
                  <c:v>1.3098953189808413</c:v>
                </c:pt>
                <c:pt idx="1072">
                  <c:v>1.8710296791061545</c:v>
                </c:pt>
                <c:pt idx="1073">
                  <c:v>1.6655024081767711</c:v>
                </c:pt>
                <c:pt idx="1074">
                  <c:v>2.4093136680188523</c:v>
                </c:pt>
                <c:pt idx="1075">
                  <c:v>1.3186234075703418</c:v>
                </c:pt>
                <c:pt idx="1076">
                  <c:v>1.6855046599246482</c:v>
                </c:pt>
                <c:pt idx="1077">
                  <c:v>0.78652070181847245</c:v>
                </c:pt>
                <c:pt idx="1078">
                  <c:v>0.79336993869932992</c:v>
                </c:pt>
                <c:pt idx="1079">
                  <c:v>1.6000147636887077</c:v>
                </c:pt>
                <c:pt idx="1080">
                  <c:v>3.1846877233963289</c:v>
                </c:pt>
                <c:pt idx="1081">
                  <c:v>3.180660296619982</c:v>
                </c:pt>
                <c:pt idx="1082">
                  <c:v>1.568120311054777</c:v>
                </c:pt>
                <c:pt idx="1083">
                  <c:v>3.8541327344111647</c:v>
                </c:pt>
                <c:pt idx="1084">
                  <c:v>3.8455603751264422</c:v>
                </c:pt>
                <c:pt idx="1085">
                  <c:v>1.0807246875358332</c:v>
                </c:pt>
                <c:pt idx="1086">
                  <c:v>1.3621206126716781</c:v>
                </c:pt>
                <c:pt idx="1087">
                  <c:v>1.9205831060233423</c:v>
                </c:pt>
                <c:pt idx="1088">
                  <c:v>2.2055342772302793</c:v>
                </c:pt>
                <c:pt idx="1089">
                  <c:v>1.6683135823662212</c:v>
                </c:pt>
                <c:pt idx="1090">
                  <c:v>2.349035859269283</c:v>
                </c:pt>
                <c:pt idx="1091">
                  <c:v>0.64232412888012302</c:v>
                </c:pt>
                <c:pt idx="1092">
                  <c:v>1.2156558705158806</c:v>
                </c:pt>
                <c:pt idx="1093">
                  <c:v>3.835088858985662</c:v>
                </c:pt>
                <c:pt idx="1094">
                  <c:v>2.5891287405071322</c:v>
                </c:pt>
                <c:pt idx="1095">
                  <c:v>2.5682852119696227</c:v>
                </c:pt>
                <c:pt idx="1096">
                  <c:v>1.7708474986023599</c:v>
                </c:pt>
                <c:pt idx="1097">
                  <c:v>4.0426090816039997</c:v>
                </c:pt>
                <c:pt idx="1098">
                  <c:v>2.3252617980925159</c:v>
                </c:pt>
                <c:pt idx="1099">
                  <c:v>2.5778602549620784</c:v>
                </c:pt>
                <c:pt idx="1100">
                  <c:v>2.2359041953554519</c:v>
                </c:pt>
                <c:pt idx="1101">
                  <c:v>2.0714416034613077</c:v>
                </c:pt>
                <c:pt idx="1102">
                  <c:v>2.4279989735288892</c:v>
                </c:pt>
                <c:pt idx="1103">
                  <c:v>2.3603785867335225</c:v>
                </c:pt>
                <c:pt idx="1104">
                  <c:v>1.8530209951707264</c:v>
                </c:pt>
                <c:pt idx="1105">
                  <c:v>1.8313359282215134</c:v>
                </c:pt>
                <c:pt idx="1106">
                  <c:v>3.8658798283261802</c:v>
                </c:pt>
                <c:pt idx="1107">
                  <c:v>3.1002737280403161</c:v>
                </c:pt>
                <c:pt idx="1108">
                  <c:v>3.8910110622888565</c:v>
                </c:pt>
                <c:pt idx="1109">
                  <c:v>2.4065930662867934</c:v>
                </c:pt>
                <c:pt idx="1110">
                  <c:v>0.83994208912881652</c:v>
                </c:pt>
                <c:pt idx="1111">
                  <c:v>1.4530470613749729</c:v>
                </c:pt>
                <c:pt idx="1112">
                  <c:v>1.4360489311692957</c:v>
                </c:pt>
                <c:pt idx="1113">
                  <c:v>2.4678470018373142</c:v>
                </c:pt>
                <c:pt idx="1114">
                  <c:v>3.8804957760374914</c:v>
                </c:pt>
                <c:pt idx="1115">
                  <c:v>2.3781890312097747</c:v>
                </c:pt>
                <c:pt idx="1116">
                  <c:v>2.3676380594652766</c:v>
                </c:pt>
                <c:pt idx="1117">
                  <c:v>4.4885853853055524</c:v>
                </c:pt>
                <c:pt idx="1118">
                  <c:v>2.7428015197663829</c:v>
                </c:pt>
                <c:pt idx="1119">
                  <c:v>3.4631814483319774</c:v>
                </c:pt>
                <c:pt idx="1120">
                  <c:v>2.8294626284576037</c:v>
                </c:pt>
                <c:pt idx="1121">
                  <c:v>1.2793951173668809</c:v>
                </c:pt>
                <c:pt idx="1122">
                  <c:v>2.0378252665759797</c:v>
                </c:pt>
                <c:pt idx="1123">
                  <c:v>3.0083587955796647</c:v>
                </c:pt>
                <c:pt idx="1124">
                  <c:v>2.2916084449073955</c:v>
                </c:pt>
                <c:pt idx="1125">
                  <c:v>2.7155939964385651</c:v>
                </c:pt>
                <c:pt idx="1126">
                  <c:v>3.7272903601215495</c:v>
                </c:pt>
                <c:pt idx="1127">
                  <c:v>2.4122159929182647</c:v>
                </c:pt>
                <c:pt idx="1128">
                  <c:v>2.7626707389280614</c:v>
                </c:pt>
                <c:pt idx="1129">
                  <c:v>2.3438188386641992</c:v>
                </c:pt>
                <c:pt idx="1130">
                  <c:v>2.6122640403329815</c:v>
                </c:pt>
                <c:pt idx="1131">
                  <c:v>1.874165611200493</c:v>
                </c:pt>
                <c:pt idx="1132">
                  <c:v>3.3261906367161966</c:v>
                </c:pt>
                <c:pt idx="1133">
                  <c:v>2.647775911113627</c:v>
                </c:pt>
                <c:pt idx="1134">
                  <c:v>1.3499199370646482</c:v>
                </c:pt>
                <c:pt idx="1135">
                  <c:v>3.1140783380431865</c:v>
                </c:pt>
                <c:pt idx="1136">
                  <c:v>2.2332113732831824</c:v>
                </c:pt>
                <c:pt idx="1137">
                  <c:v>2.6195010009276891</c:v>
                </c:pt>
                <c:pt idx="1138">
                  <c:v>2.9817641608563545</c:v>
                </c:pt>
                <c:pt idx="1139">
                  <c:v>4.6656770798191749</c:v>
                </c:pt>
                <c:pt idx="1140">
                  <c:v>2.2430170224771939</c:v>
                </c:pt>
                <c:pt idx="1141">
                  <c:v>2.0840628201636644</c:v>
                </c:pt>
                <c:pt idx="1142">
                  <c:v>2.1887960823105139</c:v>
                </c:pt>
                <c:pt idx="1143">
                  <c:v>2.4922932232614037</c:v>
                </c:pt>
                <c:pt idx="1144">
                  <c:v>2.5385481423466638</c:v>
                </c:pt>
                <c:pt idx="1145">
                  <c:v>2.0030625336257915</c:v>
                </c:pt>
                <c:pt idx="1146">
                  <c:v>2.8156675922446119</c:v>
                </c:pt>
                <c:pt idx="1147">
                  <c:v>2.7945784744997417</c:v>
                </c:pt>
                <c:pt idx="1148">
                  <c:v>3.072651776505317</c:v>
                </c:pt>
                <c:pt idx="1149">
                  <c:v>2.2339087168908889</c:v>
                </c:pt>
                <c:pt idx="1150">
                  <c:v>2.2023431114340206</c:v>
                </c:pt>
                <c:pt idx="1151">
                  <c:v>2.3690260907602116</c:v>
                </c:pt>
                <c:pt idx="1152">
                  <c:v>2.1793060135029045</c:v>
                </c:pt>
                <c:pt idx="1153">
                  <c:v>1.9131059868364033</c:v>
                </c:pt>
                <c:pt idx="1154">
                  <c:v>1.9077528588252688</c:v>
                </c:pt>
                <c:pt idx="1155">
                  <c:v>3.4365307618564258</c:v>
                </c:pt>
                <c:pt idx="1156">
                  <c:v>3.6070934700257196</c:v>
                </c:pt>
                <c:pt idx="1157">
                  <c:v>3.9482749063611098</c:v>
                </c:pt>
                <c:pt idx="1158">
                  <c:v>3.1248712278340181</c:v>
                </c:pt>
                <c:pt idx="1159">
                  <c:v>2.7633827278075014</c:v>
                </c:pt>
                <c:pt idx="1160">
                  <c:v>2.7500770329701112</c:v>
                </c:pt>
                <c:pt idx="1161">
                  <c:v>2.7739886848990363</c:v>
                </c:pt>
                <c:pt idx="1162">
                  <c:v>3.0414287860576921</c:v>
                </c:pt>
                <c:pt idx="1163">
                  <c:v>2.7455409783161842</c:v>
                </c:pt>
                <c:pt idx="1164">
                  <c:v>2.7430585723683394</c:v>
                </c:pt>
                <c:pt idx="1165">
                  <c:v>3.4431810122692137</c:v>
                </c:pt>
                <c:pt idx="1166">
                  <c:v>2.7317003465234531</c:v>
                </c:pt>
                <c:pt idx="1167">
                  <c:v>2.9994040919022709</c:v>
                </c:pt>
                <c:pt idx="1168">
                  <c:v>1.0905771761163598</c:v>
                </c:pt>
                <c:pt idx="1169">
                  <c:v>2.9444665642834122</c:v>
                </c:pt>
                <c:pt idx="1170">
                  <c:v>2.5537076383292221</c:v>
                </c:pt>
                <c:pt idx="1171">
                  <c:v>1.4319983439474933</c:v>
                </c:pt>
                <c:pt idx="1172">
                  <c:v>2.8359899175626802</c:v>
                </c:pt>
                <c:pt idx="1173">
                  <c:v>3.122233095670814</c:v>
                </c:pt>
                <c:pt idx="1174">
                  <c:v>2.8505918076470222</c:v>
                </c:pt>
                <c:pt idx="1175">
                  <c:v>3.0382688377612235</c:v>
                </c:pt>
                <c:pt idx="1176">
                  <c:v>1.2825950650979234</c:v>
                </c:pt>
                <c:pt idx="1177">
                  <c:v>1.91262231886923</c:v>
                </c:pt>
                <c:pt idx="1178">
                  <c:v>2.7729958591169219</c:v>
                </c:pt>
                <c:pt idx="1179">
                  <c:v>1.1916127907537435</c:v>
                </c:pt>
                <c:pt idx="1180">
                  <c:v>1.1910440490453176</c:v>
                </c:pt>
                <c:pt idx="1181">
                  <c:v>1.1875326871932967</c:v>
                </c:pt>
                <c:pt idx="1182">
                  <c:v>2.5566565289904837</c:v>
                </c:pt>
                <c:pt idx="1183">
                  <c:v>1.3874329407411976</c:v>
                </c:pt>
                <c:pt idx="1184">
                  <c:v>1.1885252422395824</c:v>
                </c:pt>
                <c:pt idx="1185">
                  <c:v>0.81036722483091805</c:v>
                </c:pt>
                <c:pt idx="1186">
                  <c:v>2.0648398301813971</c:v>
                </c:pt>
                <c:pt idx="1187">
                  <c:v>2.4237682028599807</c:v>
                </c:pt>
                <c:pt idx="1188">
                  <c:v>1.6392047871586171</c:v>
                </c:pt>
                <c:pt idx="1189">
                  <c:v>1.6335327982757153</c:v>
                </c:pt>
                <c:pt idx="1190">
                  <c:v>1.3101768283065491</c:v>
                </c:pt>
                <c:pt idx="1191">
                  <c:v>2.203753646320656</c:v>
                </c:pt>
                <c:pt idx="1192">
                  <c:v>1.1007760471132147E-3</c:v>
                </c:pt>
                <c:pt idx="1193">
                  <c:v>2.764808399853691</c:v>
                </c:pt>
                <c:pt idx="1194">
                  <c:v>1.7612606918636498</c:v>
                </c:pt>
                <c:pt idx="1195">
                  <c:v>2.1803816950543813</c:v>
                </c:pt>
                <c:pt idx="1196">
                  <c:v>2.0495767398486238</c:v>
                </c:pt>
                <c:pt idx="1197">
                  <c:v>3.2809996795898746</c:v>
                </c:pt>
                <c:pt idx="1198">
                  <c:v>3.2585709708426784</c:v>
                </c:pt>
                <c:pt idx="1199">
                  <c:v>1.1570595920297859</c:v>
                </c:pt>
                <c:pt idx="1200">
                  <c:v>0.92155877531856711</c:v>
                </c:pt>
                <c:pt idx="1201">
                  <c:v>0.92122929416900745</c:v>
                </c:pt>
                <c:pt idx="1202">
                  <c:v>1.1327683921543164</c:v>
                </c:pt>
                <c:pt idx="1203">
                  <c:v>1.1324978264555534</c:v>
                </c:pt>
                <c:pt idx="1204">
                  <c:v>1.9432437594258956</c:v>
                </c:pt>
                <c:pt idx="1205">
                  <c:v>1.1261562509015282</c:v>
                </c:pt>
                <c:pt idx="1206">
                  <c:v>2.4564594292818249</c:v>
                </c:pt>
                <c:pt idx="1207">
                  <c:v>2.437178409862673</c:v>
                </c:pt>
                <c:pt idx="1208">
                  <c:v>1.7449530588451863</c:v>
                </c:pt>
                <c:pt idx="1209">
                  <c:v>1.044167463614851</c:v>
                </c:pt>
                <c:pt idx="1210">
                  <c:v>1.0184060181475065</c:v>
                </c:pt>
                <c:pt idx="1211">
                  <c:v>1.8190494284817984</c:v>
                </c:pt>
                <c:pt idx="1212">
                  <c:v>0.91133492339579014</c:v>
                </c:pt>
                <c:pt idx="1213">
                  <c:v>0.91079151872097019</c:v>
                </c:pt>
                <c:pt idx="1214">
                  <c:v>1.5135097424814346</c:v>
                </c:pt>
                <c:pt idx="1215">
                  <c:v>0.67206666174725982</c:v>
                </c:pt>
                <c:pt idx="1216">
                  <c:v>0.65629892136455126</c:v>
                </c:pt>
                <c:pt idx="1217">
                  <c:v>1.0858388012927236</c:v>
                </c:pt>
                <c:pt idx="1218">
                  <c:v>0.81273739528591493</c:v>
                </c:pt>
                <c:pt idx="1219">
                  <c:v>1.6828116071883659</c:v>
                </c:pt>
                <c:pt idx="1220">
                  <c:v>3.0636844140776072</c:v>
                </c:pt>
                <c:pt idx="1221">
                  <c:v>2.2115136391016263</c:v>
                </c:pt>
                <c:pt idx="1222">
                  <c:v>1.9474398612472663</c:v>
                </c:pt>
                <c:pt idx="1223">
                  <c:v>1.6542870070130455</c:v>
                </c:pt>
                <c:pt idx="1224">
                  <c:v>2.6200417536534446</c:v>
                </c:pt>
                <c:pt idx="1225">
                  <c:v>2.5991649269311066</c:v>
                </c:pt>
                <c:pt idx="1226">
                  <c:v>1.5631039586691933</c:v>
                </c:pt>
                <c:pt idx="1227">
                  <c:v>1.5560332230298572</c:v>
                </c:pt>
                <c:pt idx="1228">
                  <c:v>1.2258478781156967</c:v>
                </c:pt>
                <c:pt idx="1229">
                  <c:v>1.6501464293759855</c:v>
                </c:pt>
                <c:pt idx="1230">
                  <c:v>1.4717448454168207</c:v>
                </c:pt>
                <c:pt idx="1231">
                  <c:v>1.2405617268111826</c:v>
                </c:pt>
                <c:pt idx="1232">
                  <c:v>2.1314810916999929</c:v>
                </c:pt>
                <c:pt idx="1233">
                  <c:v>0.63844994784221309</c:v>
                </c:pt>
                <c:pt idx="1234">
                  <c:v>1.7464626324260697</c:v>
                </c:pt>
                <c:pt idx="1235">
                  <c:v>1.8935444785708249</c:v>
                </c:pt>
                <c:pt idx="1236">
                  <c:v>2.0943076972192958</c:v>
                </c:pt>
                <c:pt idx="1237">
                  <c:v>1.910661458248206</c:v>
                </c:pt>
                <c:pt idx="1238">
                  <c:v>1.4549858424589772</c:v>
                </c:pt>
                <c:pt idx="1239">
                  <c:v>0.42938437661665801</c:v>
                </c:pt>
                <c:pt idx="1240">
                  <c:v>1.5679203159883222</c:v>
                </c:pt>
                <c:pt idx="1241">
                  <c:v>1.5473123819337111</c:v>
                </c:pt>
                <c:pt idx="1242">
                  <c:v>1.8538778200893453</c:v>
                </c:pt>
                <c:pt idx="1243">
                  <c:v>1.0877389426537631</c:v>
                </c:pt>
                <c:pt idx="1244">
                  <c:v>2.5240212247239349</c:v>
                </c:pt>
                <c:pt idx="1245">
                  <c:v>1.8699618426705076</c:v>
                </c:pt>
                <c:pt idx="1246">
                  <c:v>0.99705879943306108</c:v>
                </c:pt>
                <c:pt idx="1247">
                  <c:v>1.411770800953269</c:v>
                </c:pt>
                <c:pt idx="1248">
                  <c:v>1.3660471643531631</c:v>
                </c:pt>
                <c:pt idx="1249">
                  <c:v>1.2836838040665217</c:v>
                </c:pt>
                <c:pt idx="1250">
                  <c:v>0.6902897945987172</c:v>
                </c:pt>
                <c:pt idx="1251">
                  <c:v>0.68697375074956413</c:v>
                </c:pt>
                <c:pt idx="1252">
                  <c:v>0.68448671786269921</c:v>
                </c:pt>
                <c:pt idx="1253">
                  <c:v>1.0657013962311619</c:v>
                </c:pt>
                <c:pt idx="1254">
                  <c:v>0.97217799713421427</c:v>
                </c:pt>
                <c:pt idx="1255">
                  <c:v>1.5499021693714796</c:v>
                </c:pt>
                <c:pt idx="1256">
                  <c:v>1.5408190416552237</c:v>
                </c:pt>
                <c:pt idx="1257">
                  <c:v>1.4036353966836976</c:v>
                </c:pt>
                <c:pt idx="1258">
                  <c:v>1.482459305969724</c:v>
                </c:pt>
                <c:pt idx="1259">
                  <c:v>1.494340938961872</c:v>
                </c:pt>
                <c:pt idx="1260">
                  <c:v>1.7205065540990891</c:v>
                </c:pt>
                <c:pt idx="1261">
                  <c:v>1.3123395990844142</c:v>
                </c:pt>
                <c:pt idx="1262">
                  <c:v>1.1542592712236723</c:v>
                </c:pt>
                <c:pt idx="1263">
                  <c:v>1.1562782659258302</c:v>
                </c:pt>
                <c:pt idx="1264">
                  <c:v>1.1560763664556144</c:v>
                </c:pt>
                <c:pt idx="1265">
                  <c:v>0.70257611241217799</c:v>
                </c:pt>
                <c:pt idx="1266">
                  <c:v>2.1083641404805915</c:v>
                </c:pt>
                <c:pt idx="1267">
                  <c:v>1.8565719025714502</c:v>
                </c:pt>
                <c:pt idx="1268">
                  <c:v>1.8196214463464295</c:v>
                </c:pt>
                <c:pt idx="1269">
                  <c:v>0.58244212887743141</c:v>
                </c:pt>
                <c:pt idx="1270">
                  <c:v>1.8242895843626585</c:v>
                </c:pt>
                <c:pt idx="1271">
                  <c:v>1.8160363943374196</c:v>
                </c:pt>
                <c:pt idx="1272">
                  <c:v>1.8123559177045425</c:v>
                </c:pt>
                <c:pt idx="1273">
                  <c:v>2.042564858288495</c:v>
                </c:pt>
                <c:pt idx="1274">
                  <c:v>1.0569066521058728</c:v>
                </c:pt>
                <c:pt idx="1275">
                  <c:v>1.0508396546094014</c:v>
                </c:pt>
                <c:pt idx="1276">
                  <c:v>1.0510180957122388</c:v>
                </c:pt>
                <c:pt idx="1277">
                  <c:v>1.2309641175336654</c:v>
                </c:pt>
                <c:pt idx="1278">
                  <c:v>1.0807743333989432</c:v>
                </c:pt>
                <c:pt idx="1279">
                  <c:v>1.0539229353705459</c:v>
                </c:pt>
                <c:pt idx="1280">
                  <c:v>1.2604799681209724</c:v>
                </c:pt>
                <c:pt idx="1281">
                  <c:v>0.72720391446568078</c:v>
                </c:pt>
                <c:pt idx="1282">
                  <c:v>2.4742888073615203</c:v>
                </c:pt>
                <c:pt idx="1283">
                  <c:v>1.647149899035121</c:v>
                </c:pt>
                <c:pt idx="1284">
                  <c:v>1.7065713509772487</c:v>
                </c:pt>
                <c:pt idx="1285">
                  <c:v>1.0598632090217996</c:v>
                </c:pt>
                <c:pt idx="1286">
                  <c:v>1.3182842229707121</c:v>
                </c:pt>
                <c:pt idx="1287">
                  <c:v>1.1414908275470781</c:v>
                </c:pt>
                <c:pt idx="1288">
                  <c:v>1.1333855672331343</c:v>
                </c:pt>
                <c:pt idx="1289">
                  <c:v>2.4900057110222731</c:v>
                </c:pt>
                <c:pt idx="1290">
                  <c:v>2.3765865739528018</c:v>
                </c:pt>
                <c:pt idx="1291">
                  <c:v>2.4944633629414428</c:v>
                </c:pt>
                <c:pt idx="1292">
                  <c:v>2.1368282346237399</c:v>
                </c:pt>
                <c:pt idx="1293">
                  <c:v>1.7322974385266106</c:v>
                </c:pt>
                <c:pt idx="1294">
                  <c:v>1.7303255575493464</c:v>
                </c:pt>
                <c:pt idx="1295">
                  <c:v>1.9875756009092627</c:v>
                </c:pt>
                <c:pt idx="1296">
                  <c:v>1.973624822537893</c:v>
                </c:pt>
                <c:pt idx="1297">
                  <c:v>0.76914511151411025</c:v>
                </c:pt>
                <c:pt idx="1298">
                  <c:v>1.0614908153857066</c:v>
                </c:pt>
                <c:pt idx="1299">
                  <c:v>2.0483663929860252</c:v>
                </c:pt>
                <c:pt idx="1300">
                  <c:v>2.8502332008982552</c:v>
                </c:pt>
                <c:pt idx="1301">
                  <c:v>2.4741463738525642</c:v>
                </c:pt>
                <c:pt idx="1302">
                  <c:v>1.0019328897908275</c:v>
                </c:pt>
                <c:pt idx="1303">
                  <c:v>1.0000378997998203</c:v>
                </c:pt>
                <c:pt idx="1304">
                  <c:v>0.99831518162617705</c:v>
                </c:pt>
                <c:pt idx="1305">
                  <c:v>0.96813614360542188</c:v>
                </c:pt>
                <c:pt idx="1306">
                  <c:v>0.96360205372680596</c:v>
                </c:pt>
                <c:pt idx="1307">
                  <c:v>1.809332926478562</c:v>
                </c:pt>
                <c:pt idx="1308">
                  <c:v>0.86042920759952557</c:v>
                </c:pt>
                <c:pt idx="1309">
                  <c:v>1.628866136715255</c:v>
                </c:pt>
                <c:pt idx="1310">
                  <c:v>0.64833381075145613</c:v>
                </c:pt>
                <c:pt idx="1311">
                  <c:v>5.4292636340200149</c:v>
                </c:pt>
                <c:pt idx="1312">
                  <c:v>2.9055707231859227</c:v>
                </c:pt>
                <c:pt idx="1313">
                  <c:v>3.8499440714682907</c:v>
                </c:pt>
                <c:pt idx="1314">
                  <c:v>2.4841679179996086</c:v>
                </c:pt>
                <c:pt idx="1315">
                  <c:v>3.9117427781395389</c:v>
                </c:pt>
                <c:pt idx="1316">
                  <c:v>3.1606270940297998</c:v>
                </c:pt>
                <c:pt idx="1317">
                  <c:v>5.0524436137279602</c:v>
                </c:pt>
                <c:pt idx="1318">
                  <c:v>5.0224043123086037</c:v>
                </c:pt>
                <c:pt idx="1319">
                  <c:v>3.9905294072060946</c:v>
                </c:pt>
                <c:pt idx="1320">
                  <c:v>1.9143650957708087</c:v>
                </c:pt>
                <c:pt idx="1321">
                  <c:v>1.9080586221756632</c:v>
                </c:pt>
                <c:pt idx="1322">
                  <c:v>3.07930039118268</c:v>
                </c:pt>
                <c:pt idx="1323">
                  <c:v>4.1527696926114892</c:v>
                </c:pt>
                <c:pt idx="1324">
                  <c:v>4.1445513588786538</c:v>
                </c:pt>
                <c:pt idx="1325">
                  <c:v>5.9248824539144707</c:v>
                </c:pt>
                <c:pt idx="1326">
                  <c:v>0.6536810828656322</c:v>
                </c:pt>
                <c:pt idx="1327">
                  <c:v>1.7685643670198665</c:v>
                </c:pt>
                <c:pt idx="1328">
                  <c:v>3.7157779182329262</c:v>
                </c:pt>
                <c:pt idx="1329">
                  <c:v>3.0124896191236097</c:v>
                </c:pt>
                <c:pt idx="1330">
                  <c:v>2.8859985985971117</c:v>
                </c:pt>
                <c:pt idx="1331">
                  <c:v>2.9127391484125273</c:v>
                </c:pt>
                <c:pt idx="1332">
                  <c:v>3.9985761746559083</c:v>
                </c:pt>
                <c:pt idx="1333">
                  <c:v>3.9711949180387713</c:v>
                </c:pt>
                <c:pt idx="1334">
                  <c:v>2.125293463486964</c:v>
                </c:pt>
                <c:pt idx="1335">
                  <c:v>3.180018275967103</c:v>
                </c:pt>
                <c:pt idx="1336">
                  <c:v>3.4062905226758575</c:v>
                </c:pt>
                <c:pt idx="1337">
                  <c:v>2.0082055711509392</c:v>
                </c:pt>
                <c:pt idx="1338">
                  <c:v>2.0109047721874322</c:v>
                </c:pt>
                <c:pt idx="1339">
                  <c:v>2.4626163337864688</c:v>
                </c:pt>
                <c:pt idx="1340">
                  <c:v>3.1876653590000914</c:v>
                </c:pt>
                <c:pt idx="1341">
                  <c:v>4.0229654314048258</c:v>
                </c:pt>
                <c:pt idx="1342">
                  <c:v>3.9530275618468225</c:v>
                </c:pt>
                <c:pt idx="1343">
                  <c:v>4.5325967586275748</c:v>
                </c:pt>
                <c:pt idx="1344">
                  <c:v>4.525940963093614</c:v>
                </c:pt>
                <c:pt idx="1345">
                  <c:v>3.4375251968715563</c:v>
                </c:pt>
                <c:pt idx="1346">
                  <c:v>4.2861115548692101</c:v>
                </c:pt>
                <c:pt idx="1347">
                  <c:v>5.2905715322806843</c:v>
                </c:pt>
                <c:pt idx="1348">
                  <c:v>5.4160685706743221</c:v>
                </c:pt>
                <c:pt idx="1349">
                  <c:v>5.3749236912009764</c:v>
                </c:pt>
                <c:pt idx="1350">
                  <c:v>2.8303616011326502</c:v>
                </c:pt>
                <c:pt idx="1351">
                  <c:v>3.0719121028673331</c:v>
                </c:pt>
                <c:pt idx="1352">
                  <c:v>2.9767351823173307</c:v>
                </c:pt>
                <c:pt idx="1353">
                  <c:v>2.7034835625334908</c:v>
                </c:pt>
                <c:pt idx="1354">
                  <c:v>2.7369654699291108</c:v>
                </c:pt>
                <c:pt idx="1355">
                  <c:v>2.7098101989480909</c:v>
                </c:pt>
                <c:pt idx="1356">
                  <c:v>4.9996664809001148</c:v>
                </c:pt>
                <c:pt idx="1357">
                  <c:v>4.9057431989000326</c:v>
                </c:pt>
                <c:pt idx="1358">
                  <c:v>4.9354371574705054</c:v>
                </c:pt>
                <c:pt idx="1359">
                  <c:v>2.0960076924499345</c:v>
                </c:pt>
                <c:pt idx="1360">
                  <c:v>3.2606998367520759</c:v>
                </c:pt>
                <c:pt idx="1361">
                  <c:v>3.2408261764497124</c:v>
                </c:pt>
                <c:pt idx="1362">
                  <c:v>3.3800724301235028</c:v>
                </c:pt>
                <c:pt idx="1363">
                  <c:v>3.2942155368971591</c:v>
                </c:pt>
                <c:pt idx="1364">
                  <c:v>3.2644989788310048</c:v>
                </c:pt>
                <c:pt idx="1365">
                  <c:v>4.0255591054313102</c:v>
                </c:pt>
                <c:pt idx="1366">
                  <c:v>2.9483373911883399</c:v>
                </c:pt>
                <c:pt idx="1367">
                  <c:v>3.3133825985726579</c:v>
                </c:pt>
                <c:pt idx="1368">
                  <c:v>3.0530669588328729</c:v>
                </c:pt>
                <c:pt idx="1369">
                  <c:v>5.2207312329832742</c:v>
                </c:pt>
                <c:pt idx="1370">
                  <c:v>2.8406414483789706</c:v>
                </c:pt>
                <c:pt idx="1371">
                  <c:v>3.3034350065078377</c:v>
                </c:pt>
                <c:pt idx="1372">
                  <c:v>1.4024090817181316</c:v>
                </c:pt>
                <c:pt idx="1373">
                  <c:v>2.6832104507892525</c:v>
                </c:pt>
                <c:pt idx="1374">
                  <c:v>3.0370755652357655</c:v>
                </c:pt>
                <c:pt idx="1375">
                  <c:v>2.7943578322197475</c:v>
                </c:pt>
                <c:pt idx="1376">
                  <c:v>5.2691270230505145</c:v>
                </c:pt>
                <c:pt idx="1377">
                  <c:v>4.8626327321759648</c:v>
                </c:pt>
                <c:pt idx="1378">
                  <c:v>3.4623584106028304</c:v>
                </c:pt>
                <c:pt idx="1379">
                  <c:v>0.81144751766861523</c:v>
                </c:pt>
                <c:pt idx="1380">
                  <c:v>0.88817238455107439</c:v>
                </c:pt>
                <c:pt idx="1381">
                  <c:v>0.76427557871969631</c:v>
                </c:pt>
                <c:pt idx="1382">
                  <c:v>1.0284506954729526</c:v>
                </c:pt>
                <c:pt idx="1383">
                  <c:v>1.219761524026491</c:v>
                </c:pt>
                <c:pt idx="1384">
                  <c:v>1.2151979146130425</c:v>
                </c:pt>
                <c:pt idx="1385">
                  <c:v>0.74603708770196975</c:v>
                </c:pt>
                <c:pt idx="1386">
                  <c:v>0.74210367599176597</c:v>
                </c:pt>
                <c:pt idx="1387">
                  <c:v>0.83264314504996961</c:v>
                </c:pt>
                <c:pt idx="1388">
                  <c:v>1.1736048090504037</c:v>
                </c:pt>
                <c:pt idx="1389">
                  <c:v>1.299368109926053</c:v>
                </c:pt>
                <c:pt idx="1390">
                  <c:v>1.2999114375906677</c:v>
                </c:pt>
                <c:pt idx="1391">
                  <c:v>1.5477466656938295</c:v>
                </c:pt>
                <c:pt idx="1392">
                  <c:v>1.1643356643356644</c:v>
                </c:pt>
                <c:pt idx="1393">
                  <c:v>1.1573426573426573</c:v>
                </c:pt>
                <c:pt idx="1394">
                  <c:v>1.1457378551787352</c:v>
                </c:pt>
                <c:pt idx="1395">
                  <c:v>2.3612388837779821</c:v>
                </c:pt>
                <c:pt idx="1396">
                  <c:v>0.53284556991820475</c:v>
                </c:pt>
                <c:pt idx="1397">
                  <c:v>2.399846102053576</c:v>
                </c:pt>
                <c:pt idx="1398">
                  <c:v>2.2699947097580919</c:v>
                </c:pt>
                <c:pt idx="1399">
                  <c:v>2.2956443674954712</c:v>
                </c:pt>
                <c:pt idx="1400">
                  <c:v>1.3550464847785137</c:v>
                </c:pt>
                <c:pt idx="1401">
                  <c:v>0.46139344126742632</c:v>
                </c:pt>
                <c:pt idx="1402">
                  <c:v>1.3407380631592785</c:v>
                </c:pt>
                <c:pt idx="1403">
                  <c:v>1.2298194468262329</c:v>
                </c:pt>
                <c:pt idx="1404">
                  <c:v>1.2347191258972539</c:v>
                </c:pt>
                <c:pt idx="1405">
                  <c:v>1.2311442937680939</c:v>
                </c:pt>
                <c:pt idx="1406">
                  <c:v>2.4659270998415215</c:v>
                </c:pt>
                <c:pt idx="1407">
                  <c:v>0.9113427115950834</c:v>
                </c:pt>
                <c:pt idx="1408">
                  <c:v>1.8142259793534057</c:v>
                </c:pt>
                <c:pt idx="1409">
                  <c:v>0.9895437438588035</c:v>
                </c:pt>
                <c:pt idx="1410">
                  <c:v>0.90922446581022187</c:v>
                </c:pt>
                <c:pt idx="1411">
                  <c:v>1.2068750999804483</c:v>
                </c:pt>
                <c:pt idx="1412">
                  <c:v>2.653050591361434</c:v>
                </c:pt>
                <c:pt idx="1413">
                  <c:v>2.6249153337154172</c:v>
                </c:pt>
                <c:pt idx="1414">
                  <c:v>2.3207899505936345</c:v>
                </c:pt>
                <c:pt idx="1415">
                  <c:v>2.4179180453041487</c:v>
                </c:pt>
                <c:pt idx="1416">
                  <c:v>0.83750271916467267</c:v>
                </c:pt>
                <c:pt idx="1417">
                  <c:v>0.63521299707188061</c:v>
                </c:pt>
                <c:pt idx="1418">
                  <c:v>1.1654407331484384</c:v>
                </c:pt>
                <c:pt idx="1419">
                  <c:v>1.164234896901001</c:v>
                </c:pt>
                <c:pt idx="1420">
                  <c:v>0.74915510842711208</c:v>
                </c:pt>
                <c:pt idx="1421">
                  <c:v>0.59193542522633891</c:v>
                </c:pt>
                <c:pt idx="1422">
                  <c:v>0.58902665163800305</c:v>
                </c:pt>
                <c:pt idx="1423">
                  <c:v>0.83040239119930781</c:v>
                </c:pt>
                <c:pt idx="1424">
                  <c:v>0.83012147022799554</c:v>
                </c:pt>
                <c:pt idx="1425">
                  <c:v>1.3675653009049469</c:v>
                </c:pt>
                <c:pt idx="1426">
                  <c:v>1.2236489076274435</c:v>
                </c:pt>
                <c:pt idx="1427">
                  <c:v>1.8375296375747998</c:v>
                </c:pt>
                <c:pt idx="1428">
                  <c:v>1.8177712543750708</c:v>
                </c:pt>
                <c:pt idx="1429">
                  <c:v>2.2835746978181954</c:v>
                </c:pt>
                <c:pt idx="1430">
                  <c:v>1.1442545345172552</c:v>
                </c:pt>
                <c:pt idx="1431">
                  <c:v>0.93013295956705411</c:v>
                </c:pt>
                <c:pt idx="1432">
                  <c:v>0.92915960988144608</c:v>
                </c:pt>
                <c:pt idx="1433">
                  <c:v>1.3142860266902843</c:v>
                </c:pt>
                <c:pt idx="1434">
                  <c:v>1.3071788227189975</c:v>
                </c:pt>
                <c:pt idx="1435">
                  <c:v>1.0179525014052839</c:v>
                </c:pt>
                <c:pt idx="1436">
                  <c:v>1.987711925168492</c:v>
                </c:pt>
                <c:pt idx="1437">
                  <c:v>1.7242829506266297</c:v>
                </c:pt>
                <c:pt idx="1438">
                  <c:v>1.7037223951178027</c:v>
                </c:pt>
                <c:pt idx="1439">
                  <c:v>1.238694455367676</c:v>
                </c:pt>
                <c:pt idx="1440">
                  <c:v>1.442530755711775</c:v>
                </c:pt>
                <c:pt idx="1441">
                  <c:v>1.3959324515083389</c:v>
                </c:pt>
                <c:pt idx="1442">
                  <c:v>2.1592923860180866</c:v>
                </c:pt>
                <c:pt idx="1443">
                  <c:v>2.0406934745966772</c:v>
                </c:pt>
                <c:pt idx="1444">
                  <c:v>1.5448058567324623</c:v>
                </c:pt>
                <c:pt idx="1445">
                  <c:v>1.2061052406873731</c:v>
                </c:pt>
                <c:pt idx="1446">
                  <c:v>2.2854152128401957</c:v>
                </c:pt>
                <c:pt idx="1447">
                  <c:v>2.0388137810728302</c:v>
                </c:pt>
                <c:pt idx="1448">
                  <c:v>2.0333624073266461</c:v>
                </c:pt>
                <c:pt idx="1449">
                  <c:v>0.84530540365186757</c:v>
                </c:pt>
                <c:pt idx="1450">
                  <c:v>1.0297823105296722</c:v>
                </c:pt>
                <c:pt idx="1451">
                  <c:v>0.88100935392647384</c:v>
                </c:pt>
                <c:pt idx="1452">
                  <c:v>0.67206802974341895</c:v>
                </c:pt>
                <c:pt idx="1453">
                  <c:v>0.56679547598232183</c:v>
                </c:pt>
                <c:pt idx="1454">
                  <c:v>1.494649011427535</c:v>
                </c:pt>
                <c:pt idx="1455">
                  <c:v>2.1791024079081605</c:v>
                </c:pt>
                <c:pt idx="1456">
                  <c:v>0.69096126255380197</c:v>
                </c:pt>
                <c:pt idx="1457">
                  <c:v>3.5763184375051549</c:v>
                </c:pt>
                <c:pt idx="1458">
                  <c:v>3.8867285069202966</c:v>
                </c:pt>
                <c:pt idx="1459">
                  <c:v>3.808367045087226</c:v>
                </c:pt>
                <c:pt idx="1460">
                  <c:v>3.796123066675809</c:v>
                </c:pt>
                <c:pt idx="1461">
                  <c:v>3.8676486916614237</c:v>
                </c:pt>
                <c:pt idx="1462">
                  <c:v>1.5748177208630965</c:v>
                </c:pt>
                <c:pt idx="1463">
                  <c:v>1.8505496132351308E-3</c:v>
                </c:pt>
                <c:pt idx="1464">
                  <c:v>2.5403359487236159</c:v>
                </c:pt>
                <c:pt idx="1465">
                  <c:v>2.5733853359956709</c:v>
                </c:pt>
                <c:pt idx="1466">
                  <c:v>4.7118205459972584</c:v>
                </c:pt>
                <c:pt idx="1467">
                  <c:v>2.3318496677226763</c:v>
                </c:pt>
                <c:pt idx="1468">
                  <c:v>2.3177820418314923</c:v>
                </c:pt>
                <c:pt idx="1469">
                  <c:v>2.2359084591448006</c:v>
                </c:pt>
                <c:pt idx="1470">
                  <c:v>2.6091290539444096</c:v>
                </c:pt>
                <c:pt idx="1471">
                  <c:v>2.4035971648836214</c:v>
                </c:pt>
                <c:pt idx="1472">
                  <c:v>5.5664755111552413</c:v>
                </c:pt>
                <c:pt idx="1473">
                  <c:v>1.9483480012133982</c:v>
                </c:pt>
                <c:pt idx="1474">
                  <c:v>1.9370397028968989</c:v>
                </c:pt>
                <c:pt idx="1475">
                  <c:v>2.180415779034746</c:v>
                </c:pt>
                <c:pt idx="1476">
                  <c:v>4.0125494634812409</c:v>
                </c:pt>
                <c:pt idx="1477">
                  <c:v>2.2444636180615474</c:v>
                </c:pt>
                <c:pt idx="1478">
                  <c:v>2.8059192262196939</c:v>
                </c:pt>
                <c:pt idx="1479">
                  <c:v>1.0413891313335477</c:v>
                </c:pt>
                <c:pt idx="1480">
                  <c:v>1.0331204924433828</c:v>
                </c:pt>
                <c:pt idx="1481">
                  <c:v>2.7007828794244779</c:v>
                </c:pt>
                <c:pt idx="1482">
                  <c:v>2.6622434482967083</c:v>
                </c:pt>
                <c:pt idx="1483">
                  <c:v>2.4227917566699748</c:v>
                </c:pt>
                <c:pt idx="1484">
                  <c:v>3.5238008246776973</c:v>
                </c:pt>
                <c:pt idx="1485">
                  <c:v>4.7968021319120586</c:v>
                </c:pt>
                <c:pt idx="1486">
                  <c:v>2.3930786810316684</c:v>
                </c:pt>
                <c:pt idx="1487">
                  <c:v>2.2558852415106694</c:v>
                </c:pt>
                <c:pt idx="1488">
                  <c:v>2.3155348194228442</c:v>
                </c:pt>
                <c:pt idx="1489">
                  <c:v>3.5827027027027025</c:v>
                </c:pt>
                <c:pt idx="1490">
                  <c:v>3.5603603603603604</c:v>
                </c:pt>
                <c:pt idx="1491">
                  <c:v>3.5581981981981983</c:v>
                </c:pt>
                <c:pt idx="1492">
                  <c:v>2.3437618133155911</c:v>
                </c:pt>
                <c:pt idx="1493">
                  <c:v>2.312007621006154</c:v>
                </c:pt>
                <c:pt idx="1494">
                  <c:v>2.5829615928625831</c:v>
                </c:pt>
                <c:pt idx="1495">
                  <c:v>3.2611796025734483</c:v>
                </c:pt>
                <c:pt idx="1496">
                  <c:v>2.1589877439854743</c:v>
                </c:pt>
                <c:pt idx="1497">
                  <c:v>2.1589877439854743</c:v>
                </c:pt>
                <c:pt idx="1498">
                  <c:v>1.8803953158438935</c:v>
                </c:pt>
                <c:pt idx="1499">
                  <c:v>1.9342871076391579</c:v>
                </c:pt>
                <c:pt idx="1500">
                  <c:v>1.9342871076391579</c:v>
                </c:pt>
                <c:pt idx="1501">
                  <c:v>3.1632943858649192</c:v>
                </c:pt>
                <c:pt idx="1502">
                  <c:v>2.2953556310737495</c:v>
                </c:pt>
                <c:pt idx="1503">
                  <c:v>1.7941848462707166</c:v>
                </c:pt>
                <c:pt idx="1504">
                  <c:v>1.9408502772643252</c:v>
                </c:pt>
                <c:pt idx="1505">
                  <c:v>1.9307064604841981</c:v>
                </c:pt>
                <c:pt idx="1506">
                  <c:v>2.7041040789390989</c:v>
                </c:pt>
                <c:pt idx="1507">
                  <c:v>2.6868204386902144</c:v>
                </c:pt>
                <c:pt idx="1508">
                  <c:v>3.039651791266083</c:v>
                </c:pt>
                <c:pt idx="1509">
                  <c:v>3.2845504084276338</c:v>
                </c:pt>
                <c:pt idx="1510">
                  <c:v>3.552465584406582</c:v>
                </c:pt>
                <c:pt idx="1511">
                  <c:v>3.5011714471878332</c:v>
                </c:pt>
                <c:pt idx="1512">
                  <c:v>3.4990919551384247</c:v>
                </c:pt>
                <c:pt idx="1513">
                  <c:v>2.0142214482658538</c:v>
                </c:pt>
                <c:pt idx="1514">
                  <c:v>1.9910027572195617</c:v>
                </c:pt>
                <c:pt idx="1515">
                  <c:v>1.6920202828929811</c:v>
                </c:pt>
                <c:pt idx="1516">
                  <c:v>2.6344527186688302</c:v>
                </c:pt>
                <c:pt idx="1517">
                  <c:v>2.4192400740002848</c:v>
                </c:pt>
                <c:pt idx="1518">
                  <c:v>3.3004131354533981</c:v>
                </c:pt>
                <c:pt idx="1519">
                  <c:v>2.1707869792934527</c:v>
                </c:pt>
                <c:pt idx="1520">
                  <c:v>2.3179940956003469</c:v>
                </c:pt>
                <c:pt idx="1521">
                  <c:v>1.9006626163249576</c:v>
                </c:pt>
                <c:pt idx="1522">
                  <c:v>4.0488662796195092</c:v>
                </c:pt>
                <c:pt idx="1523">
                  <c:v>1.9789309214500295</c:v>
                </c:pt>
                <c:pt idx="1524">
                  <c:v>1.9712796887961794</c:v>
                </c:pt>
                <c:pt idx="1525">
                  <c:v>3.0132121039920445</c:v>
                </c:pt>
                <c:pt idx="1526">
                  <c:v>3.0018468532461999</c:v>
                </c:pt>
                <c:pt idx="1527">
                  <c:v>2.3987023346022807</c:v>
                </c:pt>
                <c:pt idx="1528">
                  <c:v>2.4079772620002102</c:v>
                </c:pt>
                <c:pt idx="1529">
                  <c:v>3.0642641391521717</c:v>
                </c:pt>
                <c:pt idx="1530">
                  <c:v>2.0272369984462117</c:v>
                </c:pt>
                <c:pt idx="1531">
                  <c:v>2.7256208358570562</c:v>
                </c:pt>
                <c:pt idx="1532">
                  <c:v>2.6516168526414141</c:v>
                </c:pt>
                <c:pt idx="1533">
                  <c:v>2.5844941093080451</c:v>
                </c:pt>
                <c:pt idx="1534">
                  <c:v>2.9658421081378714</c:v>
                </c:pt>
                <c:pt idx="1535">
                  <c:v>2.116702741702742</c:v>
                </c:pt>
                <c:pt idx="1536">
                  <c:v>2.0941558441558441</c:v>
                </c:pt>
                <c:pt idx="1537">
                  <c:v>3.7935239127489502</c:v>
                </c:pt>
                <c:pt idx="1538">
                  <c:v>2.4398349441967375</c:v>
                </c:pt>
                <c:pt idx="1539">
                  <c:v>2.4337422803179263</c:v>
                </c:pt>
                <c:pt idx="1540">
                  <c:v>3.79503944282567</c:v>
                </c:pt>
                <c:pt idx="1541">
                  <c:v>3.0171666377666031</c:v>
                </c:pt>
                <c:pt idx="1542">
                  <c:v>2.6844897437981032</c:v>
                </c:pt>
                <c:pt idx="1543">
                  <c:v>2.6723007092857229</c:v>
                </c:pt>
                <c:pt idx="1544">
                  <c:v>1.7933764163995867</c:v>
                </c:pt>
                <c:pt idx="1545">
                  <c:v>2.5963703801828055</c:v>
                </c:pt>
                <c:pt idx="1546">
                  <c:v>3.0164846439727309</c:v>
                </c:pt>
                <c:pt idx="1547">
                  <c:v>3.2127571198959779</c:v>
                </c:pt>
                <c:pt idx="1548">
                  <c:v>2.5582816729241245</c:v>
                </c:pt>
                <c:pt idx="1549">
                  <c:v>3.4515687061461171</c:v>
                </c:pt>
                <c:pt idx="1550">
                  <c:v>1.9459683262602216</c:v>
                </c:pt>
                <c:pt idx="1551">
                  <c:v>2.8554918861655514</c:v>
                </c:pt>
                <c:pt idx="1552">
                  <c:v>2.6789057941353214</c:v>
                </c:pt>
                <c:pt idx="1553">
                  <c:v>2.6157046281851271</c:v>
                </c:pt>
                <c:pt idx="1554">
                  <c:v>2.6196047841913677</c:v>
                </c:pt>
                <c:pt idx="1555">
                  <c:v>1.8265541059094397</c:v>
                </c:pt>
                <c:pt idx="1556">
                  <c:v>2.2024547748364194</c:v>
                </c:pt>
                <c:pt idx="1557">
                  <c:v>2.8032823242404081</c:v>
                </c:pt>
                <c:pt idx="1558">
                  <c:v>2.7022963881685271</c:v>
                </c:pt>
                <c:pt idx="1559">
                  <c:v>3.6964793911681002</c:v>
                </c:pt>
                <c:pt idx="1560">
                  <c:v>3.8034361591298356</c:v>
                </c:pt>
                <c:pt idx="1561">
                  <c:v>3.7928416294386662</c:v>
                </c:pt>
                <c:pt idx="1562">
                  <c:v>3.0633557669993037</c:v>
                </c:pt>
                <c:pt idx="1563">
                  <c:v>2.8438812348043911</c:v>
                </c:pt>
                <c:pt idx="1564">
                  <c:v>2.7947641150322946</c:v>
                </c:pt>
                <c:pt idx="1565">
                  <c:v>0.86280989042837275</c:v>
                </c:pt>
                <c:pt idx="1566">
                  <c:v>0.85960427460986732</c:v>
                </c:pt>
                <c:pt idx="1567">
                  <c:v>0.97521071353070399</c:v>
                </c:pt>
                <c:pt idx="1568">
                  <c:v>0.67994019593151112</c:v>
                </c:pt>
                <c:pt idx="1569">
                  <c:v>0.70830809547943685</c:v>
                </c:pt>
                <c:pt idx="1570">
                  <c:v>2.7949841365765223E-2</c:v>
                </c:pt>
                <c:pt idx="1571">
                  <c:v>1.1750775243192728</c:v>
                </c:pt>
                <c:pt idx="1572">
                  <c:v>1.176139501295612</c:v>
                </c:pt>
                <c:pt idx="1573">
                  <c:v>0.7834262838369509</c:v>
                </c:pt>
                <c:pt idx="1574">
                  <c:v>0.78055448660880955</c:v>
                </c:pt>
                <c:pt idx="1575">
                  <c:v>0.78112884605443778</c:v>
                </c:pt>
                <c:pt idx="1576">
                  <c:v>2.0342156779300367</c:v>
                </c:pt>
                <c:pt idx="1577">
                  <c:v>2.0393224955315343</c:v>
                </c:pt>
                <c:pt idx="1578">
                  <c:v>2.3089340988640461</c:v>
                </c:pt>
                <c:pt idx="1579">
                  <c:v>1.2547319983412923</c:v>
                </c:pt>
                <c:pt idx="1580">
                  <c:v>0.81640561188631866</c:v>
                </c:pt>
                <c:pt idx="1581">
                  <c:v>0.81830511307730591</c:v>
                </c:pt>
                <c:pt idx="1582">
                  <c:v>1.554818795015434</c:v>
                </c:pt>
                <c:pt idx="1583">
                  <c:v>1.0509107893507705</c:v>
                </c:pt>
                <c:pt idx="1584">
                  <c:v>1.6043318847597905</c:v>
                </c:pt>
                <c:pt idx="1585">
                  <c:v>1.565458906703699</c:v>
                </c:pt>
                <c:pt idx="1586">
                  <c:v>1.5584452019245607</c:v>
                </c:pt>
                <c:pt idx="1587">
                  <c:v>1.1601545296275386</c:v>
                </c:pt>
                <c:pt idx="1588">
                  <c:v>1.5261753616821299</c:v>
                </c:pt>
                <c:pt idx="1589">
                  <c:v>1.5246445940174538</c:v>
                </c:pt>
                <c:pt idx="1590">
                  <c:v>0.64643235963139256</c:v>
                </c:pt>
                <c:pt idx="1591">
                  <c:v>1.6206848930606352</c:v>
                </c:pt>
                <c:pt idx="1592">
                  <c:v>0.97197868225794037</c:v>
                </c:pt>
                <c:pt idx="1593">
                  <c:v>0.97224396028257409</c:v>
                </c:pt>
                <c:pt idx="1594">
                  <c:v>1.107239676907334</c:v>
                </c:pt>
                <c:pt idx="1595">
                  <c:v>1.0419148162543725</c:v>
                </c:pt>
                <c:pt idx="1596">
                  <c:v>1.4319969522443583</c:v>
                </c:pt>
                <c:pt idx="1597">
                  <c:v>1.4331174506420454</c:v>
                </c:pt>
                <c:pt idx="1598">
                  <c:v>1.4244805051765916</c:v>
                </c:pt>
                <c:pt idx="1599">
                  <c:v>1.7120077027677598</c:v>
                </c:pt>
                <c:pt idx="1600">
                  <c:v>0.7933509633547412</c:v>
                </c:pt>
                <c:pt idx="1601">
                  <c:v>1.1350478644465825</c:v>
                </c:pt>
                <c:pt idx="1602">
                  <c:v>1.1317862326521957</c:v>
                </c:pt>
                <c:pt idx="1603">
                  <c:v>3.1100711709076729</c:v>
                </c:pt>
                <c:pt idx="1604">
                  <c:v>0.95936931180047258</c:v>
                </c:pt>
                <c:pt idx="1605">
                  <c:v>1.8027647461326199</c:v>
                </c:pt>
                <c:pt idx="1606">
                  <c:v>1.0621274793602209</c:v>
                </c:pt>
                <c:pt idx="1607">
                  <c:v>0.51381951084382571</c:v>
                </c:pt>
                <c:pt idx="1608">
                  <c:v>0.31678089842458473</c:v>
                </c:pt>
                <c:pt idx="1609">
                  <c:v>1.2568402953097069</c:v>
                </c:pt>
                <c:pt idx="1610">
                  <c:v>1.3942438758421936</c:v>
                </c:pt>
                <c:pt idx="1611">
                  <c:v>1.388402071893134</c:v>
                </c:pt>
                <c:pt idx="1612">
                  <c:v>1.3906718014548565</c:v>
                </c:pt>
                <c:pt idx="1613">
                  <c:v>1.2590509965815009</c:v>
                </c:pt>
                <c:pt idx="1614">
                  <c:v>1.3902602788419764</c:v>
                </c:pt>
                <c:pt idx="1615">
                  <c:v>1.4056560923716861</c:v>
                </c:pt>
                <c:pt idx="1616">
                  <c:v>1.4032655207860198</c:v>
                </c:pt>
                <c:pt idx="1617">
                  <c:v>1.1120210947892653</c:v>
                </c:pt>
                <c:pt idx="1618">
                  <c:v>1.1106008890487935</c:v>
                </c:pt>
                <c:pt idx="1619">
                  <c:v>0.82648602599686727</c:v>
                </c:pt>
                <c:pt idx="1620">
                  <c:v>1.5872623433134718</c:v>
                </c:pt>
                <c:pt idx="1621">
                  <c:v>1.623956233803628</c:v>
                </c:pt>
                <c:pt idx="1622">
                  <c:v>1.0434140777024761</c:v>
                </c:pt>
                <c:pt idx="1623">
                  <c:v>0.74121617424791408</c:v>
                </c:pt>
                <c:pt idx="1624">
                  <c:v>1.2267472315957459</c:v>
                </c:pt>
                <c:pt idx="1625">
                  <c:v>1.4148287189113093</c:v>
                </c:pt>
                <c:pt idx="1626">
                  <c:v>1.6006297559695619</c:v>
                </c:pt>
                <c:pt idx="1627">
                  <c:v>2.046956111373289</c:v>
                </c:pt>
                <c:pt idx="1628">
                  <c:v>2.0499056158565359</c:v>
                </c:pt>
                <c:pt idx="1629">
                  <c:v>1.1612073530524245</c:v>
                </c:pt>
                <c:pt idx="1630">
                  <c:v>1.2547543426263577</c:v>
                </c:pt>
                <c:pt idx="1631">
                  <c:v>0.38127934901915472</c:v>
                </c:pt>
                <c:pt idx="1632">
                  <c:v>2.6389983000953605</c:v>
                </c:pt>
                <c:pt idx="1633">
                  <c:v>1.6427497608309416</c:v>
                </c:pt>
                <c:pt idx="1634">
                  <c:v>2.738406645725481</c:v>
                </c:pt>
                <c:pt idx="1635">
                  <c:v>2.7246941523651262</c:v>
                </c:pt>
                <c:pt idx="1636">
                  <c:v>0.86840825202437832</c:v>
                </c:pt>
                <c:pt idx="1637">
                  <c:v>1.3023326112146707</c:v>
                </c:pt>
                <c:pt idx="1638">
                  <c:v>0.59693683409436826</c:v>
                </c:pt>
                <c:pt idx="1639">
                  <c:v>0.85365853658536583</c:v>
                </c:pt>
                <c:pt idx="1640">
                  <c:v>1.8281550417656278</c:v>
                </c:pt>
                <c:pt idx="1641">
                  <c:v>1.829770733362416</c:v>
                </c:pt>
                <c:pt idx="1642">
                  <c:v>0.56738080380873146</c:v>
                </c:pt>
                <c:pt idx="1643">
                  <c:v>0.94630500187184219</c:v>
                </c:pt>
                <c:pt idx="1644">
                  <c:v>1.1641823656568657</c:v>
                </c:pt>
                <c:pt idx="1645">
                  <c:v>2.3030620256477361</c:v>
                </c:pt>
                <c:pt idx="1646">
                  <c:v>1.5445731000957423</c:v>
                </c:pt>
                <c:pt idx="1647">
                  <c:v>1.3997246443322624</c:v>
                </c:pt>
                <c:pt idx="1648">
                  <c:v>0.93975313711709008</c:v>
                </c:pt>
                <c:pt idx="1649">
                  <c:v>0.93817372007991851</c:v>
                </c:pt>
                <c:pt idx="1650">
                  <c:v>0.60079051383399207</c:v>
                </c:pt>
                <c:pt idx="1651">
                  <c:v>0.58872079653828346</c:v>
                </c:pt>
                <c:pt idx="1652">
                  <c:v>0.65874951562535622</c:v>
                </c:pt>
                <c:pt idx="1653">
                  <c:v>1.7656770817108502</c:v>
                </c:pt>
                <c:pt idx="1654">
                  <c:v>0.24195322237700714</c:v>
                </c:pt>
                <c:pt idx="1655">
                  <c:v>2.5700150738065037</c:v>
                </c:pt>
                <c:pt idx="1656">
                  <c:v>2.5611684038309526</c:v>
                </c:pt>
                <c:pt idx="1657">
                  <c:v>2.5547344620305519</c:v>
                </c:pt>
                <c:pt idx="1658">
                  <c:v>0.84711037074134876</c:v>
                </c:pt>
                <c:pt idx="1659">
                  <c:v>0.76821935617308579</c:v>
                </c:pt>
                <c:pt idx="1660">
                  <c:v>1.1757211757211758</c:v>
                </c:pt>
                <c:pt idx="1661">
                  <c:v>1.1726878393545062</c:v>
                </c:pt>
                <c:pt idx="1662">
                  <c:v>0.96373715537247284</c:v>
                </c:pt>
                <c:pt idx="1663">
                  <c:v>1.1526920905912994</c:v>
                </c:pt>
                <c:pt idx="1664">
                  <c:v>1.1502163773383112</c:v>
                </c:pt>
                <c:pt idx="1665">
                  <c:v>1.6302816092793899</c:v>
                </c:pt>
                <c:pt idx="1666">
                  <c:v>1.1577899241557561</c:v>
                </c:pt>
                <c:pt idx="1667">
                  <c:v>0.55063291139240511</c:v>
                </c:pt>
                <c:pt idx="1668">
                  <c:v>1.8851181196786186</c:v>
                </c:pt>
                <c:pt idx="1669">
                  <c:v>1.8827197505696127</c:v>
                </c:pt>
                <c:pt idx="1670">
                  <c:v>1.8186353186136295</c:v>
                </c:pt>
                <c:pt idx="1671">
                  <c:v>1.1749039798909526</c:v>
                </c:pt>
                <c:pt idx="1672">
                  <c:v>1.5504357294717319</c:v>
                </c:pt>
                <c:pt idx="1673">
                  <c:v>1.3658218876309791</c:v>
                </c:pt>
                <c:pt idx="1674">
                  <c:v>0.61192581410394653</c:v>
                </c:pt>
                <c:pt idx="1675">
                  <c:v>1.0912847671491188</c:v>
                </c:pt>
                <c:pt idx="1676">
                  <c:v>0.56751946914252993</c:v>
                </c:pt>
                <c:pt idx="1677">
                  <c:v>1.1992999343688471</c:v>
                </c:pt>
                <c:pt idx="1678">
                  <c:v>0.74647434861701711</c:v>
                </c:pt>
                <c:pt idx="1679">
                  <c:v>1.2851218592686227</c:v>
                </c:pt>
                <c:pt idx="1680">
                  <c:v>1.2812409908411504</c:v>
                </c:pt>
                <c:pt idx="1681">
                  <c:v>1.8686531323192437</c:v>
                </c:pt>
                <c:pt idx="1682">
                  <c:v>1.7570412710223475</c:v>
                </c:pt>
                <c:pt idx="1683">
                  <c:v>1.1460040489732961</c:v>
                </c:pt>
                <c:pt idx="1684">
                  <c:v>1.1399787910922587</c:v>
                </c:pt>
                <c:pt idx="1685">
                  <c:v>1.097880526717304</c:v>
                </c:pt>
                <c:pt idx="1686">
                  <c:v>1.008362642962765</c:v>
                </c:pt>
                <c:pt idx="1687">
                  <c:v>0.98440254082277434</c:v>
                </c:pt>
                <c:pt idx="1688">
                  <c:v>1.4704280579457576</c:v>
                </c:pt>
                <c:pt idx="1689">
                  <c:v>1.5408980011128708</c:v>
                </c:pt>
                <c:pt idx="1690">
                  <c:v>1.680471962338359</c:v>
                </c:pt>
                <c:pt idx="1691">
                  <c:v>2.0608878358442486</c:v>
                </c:pt>
                <c:pt idx="1692">
                  <c:v>2.0528409852921454</c:v>
                </c:pt>
                <c:pt idx="1693">
                  <c:v>1.0458035477892507</c:v>
                </c:pt>
                <c:pt idx="1694">
                  <c:v>2.7302574736478316</c:v>
                </c:pt>
                <c:pt idx="1695">
                  <c:v>0.77440814947636494</c:v>
                </c:pt>
                <c:pt idx="1696">
                  <c:v>0.77180946441100806</c:v>
                </c:pt>
                <c:pt idx="1697">
                  <c:v>1.8324847484060365</c:v>
                </c:pt>
                <c:pt idx="1698">
                  <c:v>0.96978044989622791</c:v>
                </c:pt>
                <c:pt idx="1699">
                  <c:v>3.1678671376794973</c:v>
                </c:pt>
                <c:pt idx="1700">
                  <c:v>1.7332867765330831</c:v>
                </c:pt>
                <c:pt idx="1701">
                  <c:v>1.7350040355587102</c:v>
                </c:pt>
                <c:pt idx="1702">
                  <c:v>0.90874781503257585</c:v>
                </c:pt>
                <c:pt idx="1703">
                  <c:v>0.72784417517885946</c:v>
                </c:pt>
                <c:pt idx="1704">
                  <c:v>2.1614284222616686</c:v>
                </c:pt>
                <c:pt idx="1705">
                  <c:v>3.183088749126485</c:v>
                </c:pt>
                <c:pt idx="1706">
                  <c:v>0.74780958758859306</c:v>
                </c:pt>
                <c:pt idx="1707">
                  <c:v>1.6624482282558675</c:v>
                </c:pt>
                <c:pt idx="1708">
                  <c:v>1.9736149608785658</c:v>
                </c:pt>
                <c:pt idx="1709">
                  <c:v>1.3816464260780374</c:v>
                </c:pt>
                <c:pt idx="1710">
                  <c:v>1.3799226002189258</c:v>
                </c:pt>
                <c:pt idx="1711">
                  <c:v>0.72184409231096458</c:v>
                </c:pt>
                <c:pt idx="1712">
                  <c:v>5.4710692151450449</c:v>
                </c:pt>
                <c:pt idx="1713">
                  <c:v>3.7912958673655979</c:v>
                </c:pt>
                <c:pt idx="1714">
                  <c:v>3.5738849742635646</c:v>
                </c:pt>
                <c:pt idx="1715">
                  <c:v>3.0134627628177202</c:v>
                </c:pt>
                <c:pt idx="1716">
                  <c:v>4.4893321122078627</c:v>
                </c:pt>
                <c:pt idx="1717">
                  <c:v>5.3764906647279185</c:v>
                </c:pt>
                <c:pt idx="1718">
                  <c:v>2.7627793323611711</c:v>
                </c:pt>
                <c:pt idx="1719">
                  <c:v>2.5381172596937382</c:v>
                </c:pt>
                <c:pt idx="1720">
                  <c:v>2.9356033000029154</c:v>
                </c:pt>
                <c:pt idx="1721">
                  <c:v>2.9122817246304988</c:v>
                </c:pt>
                <c:pt idx="1722">
                  <c:v>4.229126316627311</c:v>
                </c:pt>
                <c:pt idx="1723">
                  <c:v>4.181369557719349</c:v>
                </c:pt>
                <c:pt idx="1724">
                  <c:v>3.5699866645460441</c:v>
                </c:pt>
                <c:pt idx="1725">
                  <c:v>3.6072707843406064</c:v>
                </c:pt>
                <c:pt idx="1726">
                  <c:v>3.2879032841637188</c:v>
                </c:pt>
                <c:pt idx="1727">
                  <c:v>4.5273534858463638</c:v>
                </c:pt>
                <c:pt idx="1728">
                  <c:v>4.5113410100391258</c:v>
                </c:pt>
                <c:pt idx="1729">
                  <c:v>1.7132576062729934</c:v>
                </c:pt>
                <c:pt idx="1730">
                  <c:v>5.7078096023078508</c:v>
                </c:pt>
                <c:pt idx="1731">
                  <c:v>2.2874479304615831</c:v>
                </c:pt>
                <c:pt idx="1732">
                  <c:v>5.6931759434775113</c:v>
                </c:pt>
                <c:pt idx="1733">
                  <c:v>5.6522488368085471</c:v>
                </c:pt>
                <c:pt idx="1734">
                  <c:v>3.1041292240786351</c:v>
                </c:pt>
                <c:pt idx="1735">
                  <c:v>2.5496801310381061</c:v>
                </c:pt>
                <c:pt idx="1736">
                  <c:v>3.3947888351123781</c:v>
                </c:pt>
                <c:pt idx="1737">
                  <c:v>2.9350267172616742</c:v>
                </c:pt>
                <c:pt idx="1738">
                  <c:v>3.3402307161739779</c:v>
                </c:pt>
                <c:pt idx="1739">
                  <c:v>2.4734169939649391</c:v>
                </c:pt>
                <c:pt idx="1740">
                  <c:v>3.8819982654901368</c:v>
                </c:pt>
                <c:pt idx="1741">
                  <c:v>2.0513820611698215</c:v>
                </c:pt>
                <c:pt idx="1742">
                  <c:v>2.0447587648288246</c:v>
                </c:pt>
                <c:pt idx="1743">
                  <c:v>2.7888778289101435</c:v>
                </c:pt>
                <c:pt idx="1744">
                  <c:v>2.7830272604432649</c:v>
                </c:pt>
                <c:pt idx="1745">
                  <c:v>3.2468713988233628</c:v>
                </c:pt>
                <c:pt idx="1746">
                  <c:v>3.4675715538547394</c:v>
                </c:pt>
                <c:pt idx="1747">
                  <c:v>2.1827960744595396</c:v>
                </c:pt>
                <c:pt idx="1748">
                  <c:v>3.0429943215047066</c:v>
                </c:pt>
                <c:pt idx="1749">
                  <c:v>1.8057627384784485</c:v>
                </c:pt>
                <c:pt idx="1750">
                  <c:v>2.809744042672607</c:v>
                </c:pt>
                <c:pt idx="1751">
                  <c:v>2.8023476895097961</c:v>
                </c:pt>
                <c:pt idx="1752">
                  <c:v>3.041506457655526</c:v>
                </c:pt>
                <c:pt idx="1753">
                  <c:v>4.0871732852876566</c:v>
                </c:pt>
                <c:pt idx="1754">
                  <c:v>3.5196469846606426</c:v>
                </c:pt>
                <c:pt idx="1755">
                  <c:v>3.4968830986902009</c:v>
                </c:pt>
                <c:pt idx="1756">
                  <c:v>3.3724870115202168</c:v>
                </c:pt>
                <c:pt idx="1757">
                  <c:v>3.6468698029709392</c:v>
                </c:pt>
                <c:pt idx="1758">
                  <c:v>3.466490283393266</c:v>
                </c:pt>
                <c:pt idx="1759">
                  <c:v>3.0522111768649975</c:v>
                </c:pt>
                <c:pt idx="1760">
                  <c:v>4.0531234628627644</c:v>
                </c:pt>
                <c:pt idx="1761">
                  <c:v>0.74868506262734758</c:v>
                </c:pt>
                <c:pt idx="1762">
                  <c:v>0.8298141544933203</c:v>
                </c:pt>
                <c:pt idx="1763">
                  <c:v>0.82817095814778896</c:v>
                </c:pt>
                <c:pt idx="1764">
                  <c:v>0.83155900730536603</c:v>
                </c:pt>
                <c:pt idx="1765">
                  <c:v>0.83796928029110251</c:v>
                </c:pt>
                <c:pt idx="1766">
                  <c:v>1.1327498068121025</c:v>
                </c:pt>
                <c:pt idx="1767">
                  <c:v>0.79651966329772794</c:v>
                </c:pt>
                <c:pt idx="1768">
                  <c:v>0.98588834971428074</c:v>
                </c:pt>
                <c:pt idx="1769">
                  <c:v>0.75617815800677113</c:v>
                </c:pt>
                <c:pt idx="1770">
                  <c:v>1.1345987981920307</c:v>
                </c:pt>
                <c:pt idx="1771">
                  <c:v>0.84402767775401066</c:v>
                </c:pt>
                <c:pt idx="1772">
                  <c:v>0.7830601251158481</c:v>
                </c:pt>
                <c:pt idx="1773">
                  <c:v>0.73531844982607364</c:v>
                </c:pt>
                <c:pt idx="1774">
                  <c:v>1.2848357225301108</c:v>
                </c:pt>
                <c:pt idx="1775">
                  <c:v>0.63406343045192082</c:v>
                </c:pt>
                <c:pt idx="1776">
                  <c:v>2.398267058641498</c:v>
                </c:pt>
                <c:pt idx="1777">
                  <c:v>0.75463759101386707</c:v>
                </c:pt>
                <c:pt idx="1778">
                  <c:v>0.75906430329479413</c:v>
                </c:pt>
                <c:pt idx="1779">
                  <c:v>0.75699600819044854</c:v>
                </c:pt>
                <c:pt idx="1780">
                  <c:v>0.77062447155453562</c:v>
                </c:pt>
                <c:pt idx="1781">
                  <c:v>0.72542391119161409</c:v>
                </c:pt>
                <c:pt idx="1782">
                  <c:v>1.8521608543300518</c:v>
                </c:pt>
                <c:pt idx="1783">
                  <c:v>0.64057050047482533</c:v>
                </c:pt>
                <c:pt idx="1784">
                  <c:v>1.5748504793676554</c:v>
                </c:pt>
                <c:pt idx="1785">
                  <c:v>1.6201672808094987</c:v>
                </c:pt>
                <c:pt idx="1786">
                  <c:v>1.0107984305340565</c:v>
                </c:pt>
                <c:pt idx="1787">
                  <c:v>0.81543133505792376</c:v>
                </c:pt>
                <c:pt idx="1788">
                  <c:v>0.46525702613761016</c:v>
                </c:pt>
                <c:pt idx="1789">
                  <c:v>1.3152061474804195</c:v>
                </c:pt>
                <c:pt idx="1790">
                  <c:v>0.84273254359584415</c:v>
                </c:pt>
                <c:pt idx="1791">
                  <c:v>0.98933333333333329</c:v>
                </c:pt>
                <c:pt idx="1792">
                  <c:v>1.367037483531967</c:v>
                </c:pt>
                <c:pt idx="1793">
                  <c:v>0.68322417220882237</c:v>
                </c:pt>
                <c:pt idx="1794">
                  <c:v>0.88677558660226041</c:v>
                </c:pt>
                <c:pt idx="1795">
                  <c:v>2.2667357150322283</c:v>
                </c:pt>
                <c:pt idx="1796">
                  <c:v>2.2576936671610435</c:v>
                </c:pt>
                <c:pt idx="1797">
                  <c:v>1.4498353219315265</c:v>
                </c:pt>
                <c:pt idx="1798">
                  <c:v>1.3562575154934788</c:v>
                </c:pt>
                <c:pt idx="1799">
                  <c:v>1.2980183770618841</c:v>
                </c:pt>
                <c:pt idx="1800">
                  <c:v>0.57492039389440996</c:v>
                </c:pt>
                <c:pt idx="1801">
                  <c:v>0.57373055174680154</c:v>
                </c:pt>
                <c:pt idx="1802">
                  <c:v>1.695891621263437</c:v>
                </c:pt>
                <c:pt idx="1803">
                  <c:v>0.80238523260402506</c:v>
                </c:pt>
                <c:pt idx="1804">
                  <c:v>1.9160963998809877</c:v>
                </c:pt>
                <c:pt idx="1805">
                  <c:v>1.919071704849747</c:v>
                </c:pt>
                <c:pt idx="1806">
                  <c:v>0.7257034602557817</c:v>
                </c:pt>
                <c:pt idx="1807">
                  <c:v>0.64970432617491436</c:v>
                </c:pt>
                <c:pt idx="1808">
                  <c:v>0.93969865873357261</c:v>
                </c:pt>
                <c:pt idx="1809">
                  <c:v>0.44011274493157199</c:v>
                </c:pt>
                <c:pt idx="1810">
                  <c:v>0.44079193126634297</c:v>
                </c:pt>
                <c:pt idx="1811">
                  <c:v>1.077518122283792</c:v>
                </c:pt>
                <c:pt idx="1812">
                  <c:v>1.0715413973582875</c:v>
                </c:pt>
                <c:pt idx="1813">
                  <c:v>0.99605382018732458</c:v>
                </c:pt>
                <c:pt idx="1814">
                  <c:v>2.4228017096479855</c:v>
                </c:pt>
                <c:pt idx="1815">
                  <c:v>0.52813714529095457</c:v>
                </c:pt>
                <c:pt idx="1816">
                  <c:v>1.4693794619355911</c:v>
                </c:pt>
                <c:pt idx="1817">
                  <c:v>2.3230433426878703</c:v>
                </c:pt>
                <c:pt idx="1818">
                  <c:v>0.86667165983672334</c:v>
                </c:pt>
                <c:pt idx="1819">
                  <c:v>0.83995252442253265</c:v>
                </c:pt>
                <c:pt idx="1820">
                  <c:v>0.78884699345108156</c:v>
                </c:pt>
                <c:pt idx="1821">
                  <c:v>0.71059850981283379</c:v>
                </c:pt>
                <c:pt idx="1822">
                  <c:v>0.60666299304243032</c:v>
                </c:pt>
                <c:pt idx="1823">
                  <c:v>1.0389526622245764</c:v>
                </c:pt>
                <c:pt idx="1824">
                  <c:v>0.89761335514449903</c:v>
                </c:pt>
                <c:pt idx="1825">
                  <c:v>1.4476392854771232</c:v>
                </c:pt>
                <c:pt idx="1826">
                  <c:v>1.4609203798392987</c:v>
                </c:pt>
                <c:pt idx="1827">
                  <c:v>0.4709545203751872</c:v>
                </c:pt>
                <c:pt idx="1828">
                  <c:v>1.9235346623028859</c:v>
                </c:pt>
                <c:pt idx="1829">
                  <c:v>2.7370383769793785</c:v>
                </c:pt>
                <c:pt idx="1830">
                  <c:v>1.8348220040305721</c:v>
                </c:pt>
                <c:pt idx="1831">
                  <c:v>2.197253509693585</c:v>
                </c:pt>
                <c:pt idx="1832">
                  <c:v>2.6510595167199744</c:v>
                </c:pt>
                <c:pt idx="1833">
                  <c:v>1.6588532275513883</c:v>
                </c:pt>
                <c:pt idx="1834">
                  <c:v>2.884881013457516</c:v>
                </c:pt>
                <c:pt idx="1835">
                  <c:v>4.9369988545246279</c:v>
                </c:pt>
                <c:pt idx="1836">
                  <c:v>2.6678249140317809</c:v>
                </c:pt>
                <c:pt idx="1837">
                  <c:v>2.6632413974487275</c:v>
                </c:pt>
                <c:pt idx="1838">
                  <c:v>3.5014400058145343</c:v>
                </c:pt>
                <c:pt idx="1839">
                  <c:v>2.9444404246133984</c:v>
                </c:pt>
                <c:pt idx="1840">
                  <c:v>2.7483834757901384</c:v>
                </c:pt>
                <c:pt idx="1841">
                  <c:v>2.5024008780353957</c:v>
                </c:pt>
                <c:pt idx="1842">
                  <c:v>2.552770448548813</c:v>
                </c:pt>
                <c:pt idx="1843">
                  <c:v>2.165135467259641</c:v>
                </c:pt>
                <c:pt idx="1844">
                  <c:v>1.7986918604651163</c:v>
                </c:pt>
                <c:pt idx="1845">
                  <c:v>4.346563407550823</c:v>
                </c:pt>
                <c:pt idx="1846">
                  <c:v>2.3456000000000001</c:v>
                </c:pt>
                <c:pt idx="1847">
                  <c:v>2.7281073755082415</c:v>
                </c:pt>
                <c:pt idx="1848">
                  <c:v>1.4337807823698601</c:v>
                </c:pt>
                <c:pt idx="1849">
                  <c:v>1.7574632951436651</c:v>
                </c:pt>
                <c:pt idx="1850">
                  <c:v>1.6746831119194232</c:v>
                </c:pt>
                <c:pt idx="1851">
                  <c:v>1.8964265353092065</c:v>
                </c:pt>
                <c:pt idx="1852">
                  <c:v>3.8268961978733564</c:v>
                </c:pt>
                <c:pt idx="1853">
                  <c:v>2.8185107598552657</c:v>
                </c:pt>
                <c:pt idx="1854">
                  <c:v>2.7962927696311812</c:v>
                </c:pt>
                <c:pt idx="1855">
                  <c:v>2.1921209931786514</c:v>
                </c:pt>
                <c:pt idx="1856">
                  <c:v>1.9025958107482364</c:v>
                </c:pt>
                <c:pt idx="1857">
                  <c:v>2.7275293453459102</c:v>
                </c:pt>
                <c:pt idx="1858">
                  <c:v>2.4538369725479181</c:v>
                </c:pt>
                <c:pt idx="1859">
                  <c:v>3.1983245181214728</c:v>
                </c:pt>
                <c:pt idx="1860">
                  <c:v>3.4563702124601785</c:v>
                </c:pt>
                <c:pt idx="1861">
                  <c:v>3.3256322197939432</c:v>
                </c:pt>
                <c:pt idx="1862">
                  <c:v>2.2096061417373636</c:v>
                </c:pt>
                <c:pt idx="1863">
                  <c:v>2.1547953404852893</c:v>
                </c:pt>
                <c:pt idx="1864">
                  <c:v>3.2670301198315883</c:v>
                </c:pt>
                <c:pt idx="1865">
                  <c:v>2.8730506574253387</c:v>
                </c:pt>
                <c:pt idx="1866">
                  <c:v>1.6866369162655048</c:v>
                </c:pt>
                <c:pt idx="1867">
                  <c:v>2.3967629975917268</c:v>
                </c:pt>
                <c:pt idx="1868">
                  <c:v>3.4109175498895699</c:v>
                </c:pt>
                <c:pt idx="1869">
                  <c:v>2.9926459552754019</c:v>
                </c:pt>
                <c:pt idx="1870">
                  <c:v>1.8344434894714226</c:v>
                </c:pt>
                <c:pt idx="1871">
                  <c:v>2.3802660297327347</c:v>
                </c:pt>
                <c:pt idx="1872">
                  <c:v>0.91060237081943274</c:v>
                </c:pt>
                <c:pt idx="1873">
                  <c:v>0.90747422801345734</c:v>
                </c:pt>
                <c:pt idx="1874">
                  <c:v>0.52356020942408377</c:v>
                </c:pt>
                <c:pt idx="1875">
                  <c:v>1.3028238873090403</c:v>
                </c:pt>
                <c:pt idx="1876">
                  <c:v>0.8693257555301247</c:v>
                </c:pt>
                <c:pt idx="1877">
                  <c:v>4.9039024170680117</c:v>
                </c:pt>
                <c:pt idx="1878">
                  <c:v>0.84232214277057327</c:v>
                </c:pt>
                <c:pt idx="1879">
                  <c:v>0.57993591073220085</c:v>
                </c:pt>
                <c:pt idx="1880">
                  <c:v>0.7894217303622465</c:v>
                </c:pt>
                <c:pt idx="1881">
                  <c:v>0.9052639913432482</c:v>
                </c:pt>
                <c:pt idx="1882">
                  <c:v>1.6599417171037882</c:v>
                </c:pt>
                <c:pt idx="1883">
                  <c:v>1.2791918701021445</c:v>
                </c:pt>
                <c:pt idx="1884">
                  <c:v>0.66384292533111</c:v>
                </c:pt>
                <c:pt idx="1885">
                  <c:v>0.66384292533111</c:v>
                </c:pt>
                <c:pt idx="1886">
                  <c:v>0.91635671575557109</c:v>
                </c:pt>
                <c:pt idx="1887">
                  <c:v>1.9655172413793103</c:v>
                </c:pt>
                <c:pt idx="1888">
                  <c:v>1.4106403895836668</c:v>
                </c:pt>
                <c:pt idx="1889">
                  <c:v>0.82058340833289223</c:v>
                </c:pt>
                <c:pt idx="1890">
                  <c:v>0.60205658266290163</c:v>
                </c:pt>
                <c:pt idx="1891">
                  <c:v>0.85557430425172898</c:v>
                </c:pt>
                <c:pt idx="1892">
                  <c:v>0.86032749483090531</c:v>
                </c:pt>
                <c:pt idx="1893">
                  <c:v>2.8778126496090217</c:v>
                </c:pt>
                <c:pt idx="1894">
                  <c:v>0.3853889163832408</c:v>
                </c:pt>
                <c:pt idx="1895">
                  <c:v>2.0046158918562478</c:v>
                </c:pt>
                <c:pt idx="1896">
                  <c:v>1.0191530486733438</c:v>
                </c:pt>
                <c:pt idx="1897">
                  <c:v>2.3277552323195478</c:v>
                </c:pt>
                <c:pt idx="1898">
                  <c:v>2.7418663072115677</c:v>
                </c:pt>
                <c:pt idx="1899">
                  <c:v>1.2201303229795504</c:v>
                </c:pt>
                <c:pt idx="1900">
                  <c:v>1.0112586044705918</c:v>
                </c:pt>
                <c:pt idx="1901">
                  <c:v>1.3433170676986932</c:v>
                </c:pt>
                <c:pt idx="1902">
                  <c:v>2.0961775585696674</c:v>
                </c:pt>
                <c:pt idx="1903">
                  <c:v>0.62096760244235727</c:v>
                </c:pt>
                <c:pt idx="1904">
                  <c:v>0.6192378876723228</c:v>
                </c:pt>
                <c:pt idx="1905">
                  <c:v>0.70423049402006455</c:v>
                </c:pt>
                <c:pt idx="1906">
                  <c:v>0.70350034317089916</c:v>
                </c:pt>
                <c:pt idx="1907">
                  <c:v>0.8052612035340655</c:v>
                </c:pt>
                <c:pt idx="1908">
                  <c:v>1.335231024312943</c:v>
                </c:pt>
                <c:pt idx="1909">
                  <c:v>0.82175226586102723</c:v>
                </c:pt>
                <c:pt idx="1910">
                  <c:v>0.7698185226821328</c:v>
                </c:pt>
                <c:pt idx="1911">
                  <c:v>1.065176328549452</c:v>
                </c:pt>
                <c:pt idx="1912">
                  <c:v>1.0593344108425993</c:v>
                </c:pt>
                <c:pt idx="1913">
                  <c:v>2.3965141612200433</c:v>
                </c:pt>
                <c:pt idx="1914">
                  <c:v>0.71764414748824545</c:v>
                </c:pt>
                <c:pt idx="1915">
                  <c:v>0.59275857543515142</c:v>
                </c:pt>
                <c:pt idx="1916">
                  <c:v>1.2647867012258103</c:v>
                </c:pt>
                <c:pt idx="1917">
                  <c:v>1.0541690480726487</c:v>
                </c:pt>
                <c:pt idx="1918">
                  <c:v>1.6931379017815062</c:v>
                </c:pt>
                <c:pt idx="1919">
                  <c:v>1.6896031671222547</c:v>
                </c:pt>
                <c:pt idx="1920">
                  <c:v>0.4929806561397363</c:v>
                </c:pt>
                <c:pt idx="1921">
                  <c:v>2.502237517175308</c:v>
                </c:pt>
                <c:pt idx="1922">
                  <c:v>2.971186888712662</c:v>
                </c:pt>
                <c:pt idx="1923">
                  <c:v>0.47886498809205413</c:v>
                </c:pt>
                <c:pt idx="1924">
                  <c:v>2.8734183596309926</c:v>
                </c:pt>
                <c:pt idx="1925">
                  <c:v>0.81934749245012128</c:v>
                </c:pt>
                <c:pt idx="1926">
                  <c:v>0.82182286251794645</c:v>
                </c:pt>
                <c:pt idx="1927">
                  <c:v>3.6767849508336896</c:v>
                </c:pt>
                <c:pt idx="1928">
                  <c:v>1.6635728179484672</c:v>
                </c:pt>
                <c:pt idx="1929">
                  <c:v>0.89829225757625608</c:v>
                </c:pt>
                <c:pt idx="1930">
                  <c:v>1.6606766637749413</c:v>
                </c:pt>
                <c:pt idx="1931">
                  <c:v>0.94199804064407555</c:v>
                </c:pt>
                <c:pt idx="1932">
                  <c:v>1.086427073847392</c:v>
                </c:pt>
                <c:pt idx="1933">
                  <c:v>0.95879761596268465</c:v>
                </c:pt>
                <c:pt idx="1934">
                  <c:v>0.61862756329476465</c:v>
                </c:pt>
                <c:pt idx="1935">
                  <c:v>5.6097966921212912</c:v>
                </c:pt>
                <c:pt idx="1936">
                  <c:v>4.6210682306777144</c:v>
                </c:pt>
                <c:pt idx="1937">
                  <c:v>3.4532608949098793</c:v>
                </c:pt>
                <c:pt idx="1938">
                  <c:v>3.0707970141061178</c:v>
                </c:pt>
                <c:pt idx="1939">
                  <c:v>7.4458352857174734</c:v>
                </c:pt>
                <c:pt idx="1940">
                  <c:v>4.7709857635673512</c:v>
                </c:pt>
                <c:pt idx="1941">
                  <c:v>3.7698657139337195</c:v>
                </c:pt>
                <c:pt idx="1942">
                  <c:v>2.7405825780803132</c:v>
                </c:pt>
                <c:pt idx="1943">
                  <c:v>4.0515926619896288</c:v>
                </c:pt>
                <c:pt idx="1944">
                  <c:v>2.9294871794871793</c:v>
                </c:pt>
                <c:pt idx="1945">
                  <c:v>4.036545931986371</c:v>
                </c:pt>
                <c:pt idx="1946">
                  <c:v>3.7755991560648368</c:v>
                </c:pt>
                <c:pt idx="1947">
                  <c:v>3.9421557378823633</c:v>
                </c:pt>
                <c:pt idx="1948">
                  <c:v>3.8035041029053001</c:v>
                </c:pt>
                <c:pt idx="1949">
                  <c:v>5.4396614371820631</c:v>
                </c:pt>
                <c:pt idx="1950">
                  <c:v>3.814909273938436</c:v>
                </c:pt>
                <c:pt idx="1951">
                  <c:v>3.4064644596949116</c:v>
                </c:pt>
                <c:pt idx="1952">
                  <c:v>0</c:v>
                </c:pt>
                <c:pt idx="1953">
                  <c:v>2.0453519463833034</c:v>
                </c:pt>
                <c:pt idx="1954">
                  <c:v>6.2258544317186919</c:v>
                </c:pt>
                <c:pt idx="1955">
                  <c:v>3.1421605486818418</c:v>
                </c:pt>
                <c:pt idx="1956">
                  <c:v>3.0248508060924557</c:v>
                </c:pt>
                <c:pt idx="1957">
                  <c:v>2.805432218676287</c:v>
                </c:pt>
                <c:pt idx="1958">
                  <c:v>4.5527941005110444</c:v>
                </c:pt>
                <c:pt idx="1959">
                  <c:v>4.569227507244328</c:v>
                </c:pt>
                <c:pt idx="1960">
                  <c:v>3.5138164627905843</c:v>
                </c:pt>
                <c:pt idx="1961">
                  <c:v>3.3839996789156523</c:v>
                </c:pt>
                <c:pt idx="1962">
                  <c:v>2.5195957700502358</c:v>
                </c:pt>
                <c:pt idx="1963">
                  <c:v>3.7867779296453494</c:v>
                </c:pt>
                <c:pt idx="1964">
                  <c:v>4.1885554414991049</c:v>
                </c:pt>
                <c:pt idx="1965">
                  <c:v>3.3149910518657277</c:v>
                </c:pt>
                <c:pt idx="1966">
                  <c:v>3.3216812457140947</c:v>
                </c:pt>
                <c:pt idx="1967">
                  <c:v>3.8608586649952996</c:v>
                </c:pt>
                <c:pt idx="1968">
                  <c:v>3.339215237274209</c:v>
                </c:pt>
                <c:pt idx="1969">
                  <c:v>0.78888469688502594</c:v>
                </c:pt>
                <c:pt idx="1970">
                  <c:v>0.6610829442327204</c:v>
                </c:pt>
                <c:pt idx="1971">
                  <c:v>0.67333614722864621</c:v>
                </c:pt>
                <c:pt idx="1972">
                  <c:v>0.81983471074380165</c:v>
                </c:pt>
                <c:pt idx="1973">
                  <c:v>1.1335724252453383</c:v>
                </c:pt>
                <c:pt idx="1974">
                  <c:v>0.71947658462686903</c:v>
                </c:pt>
                <c:pt idx="1975">
                  <c:v>0.71750060377192793</c:v>
                </c:pt>
                <c:pt idx="1976">
                  <c:v>0.56584959240732402</c:v>
                </c:pt>
                <c:pt idx="1977">
                  <c:v>0.94467906339133711</c:v>
                </c:pt>
                <c:pt idx="1978">
                  <c:v>0.84396187947465751</c:v>
                </c:pt>
                <c:pt idx="1979">
                  <c:v>1.1441529088413833</c:v>
                </c:pt>
                <c:pt idx="1980">
                  <c:v>1.1430431582023519</c:v>
                </c:pt>
                <c:pt idx="1981">
                  <c:v>1.2241639315177859</c:v>
                </c:pt>
                <c:pt idx="1982">
                  <c:v>1.3490409196785904</c:v>
                </c:pt>
                <c:pt idx="1983">
                  <c:v>1.3178843092163453</c:v>
                </c:pt>
                <c:pt idx="1984">
                  <c:v>1.3272306355116159</c:v>
                </c:pt>
                <c:pt idx="1985">
                  <c:v>0.63707948672786874</c:v>
                </c:pt>
                <c:pt idx="1986">
                  <c:v>1.143191207064675</c:v>
                </c:pt>
                <c:pt idx="1987">
                  <c:v>1.6691713181623014</c:v>
                </c:pt>
                <c:pt idx="1988">
                  <c:v>0.57094743382561253</c:v>
                </c:pt>
                <c:pt idx="1989">
                  <c:v>0.21209302325581394</c:v>
                </c:pt>
                <c:pt idx="1990">
                  <c:v>1.2796336206896552</c:v>
                </c:pt>
                <c:pt idx="1991">
                  <c:v>2.3173279486708798</c:v>
                </c:pt>
                <c:pt idx="1992">
                  <c:v>1.4379292408333113</c:v>
                </c:pt>
                <c:pt idx="1993">
                  <c:v>1.5190828890880785</c:v>
                </c:pt>
                <c:pt idx="1994">
                  <c:v>1.3691275167785235</c:v>
                </c:pt>
                <c:pt idx="1995">
                  <c:v>0.63745461600288245</c:v>
                </c:pt>
                <c:pt idx="1996">
                  <c:v>0.52824517862428566</c:v>
                </c:pt>
                <c:pt idx="1997">
                  <c:v>0.40089502144322203</c:v>
                </c:pt>
                <c:pt idx="1998">
                  <c:v>0.82876576243237865</c:v>
                </c:pt>
                <c:pt idx="1999">
                  <c:v>1.4433587062448969</c:v>
                </c:pt>
                <c:pt idx="2000">
                  <c:v>1.9805101389809732</c:v>
                </c:pt>
                <c:pt idx="2001">
                  <c:v>0.16964374812892927</c:v>
                </c:pt>
                <c:pt idx="2002">
                  <c:v>1.3867192623879381</c:v>
                </c:pt>
                <c:pt idx="2003">
                  <c:v>0.69405757296362347</c:v>
                </c:pt>
                <c:pt idx="2004">
                  <c:v>1.1292705447830103</c:v>
                </c:pt>
                <c:pt idx="2005">
                  <c:v>0.86428540301846235</c:v>
                </c:pt>
                <c:pt idx="2006">
                  <c:v>0.8125669791228618</c:v>
                </c:pt>
                <c:pt idx="2007">
                  <c:v>0.81121043992566166</c:v>
                </c:pt>
                <c:pt idx="2008">
                  <c:v>0.80985390072846164</c:v>
                </c:pt>
                <c:pt idx="2009">
                  <c:v>1.1797094799376939</c:v>
                </c:pt>
                <c:pt idx="2010">
                  <c:v>0.76346474181010548</c:v>
                </c:pt>
                <c:pt idx="2011">
                  <c:v>1.5616607285313366</c:v>
                </c:pt>
                <c:pt idx="2012">
                  <c:v>0.71052960200770265</c:v>
                </c:pt>
                <c:pt idx="2013">
                  <c:v>0.70986946301543785</c:v>
                </c:pt>
                <c:pt idx="2014">
                  <c:v>0.68874356476972309</c:v>
                </c:pt>
                <c:pt idx="2015">
                  <c:v>1.0302684977382932</c:v>
                </c:pt>
                <c:pt idx="2016">
                  <c:v>1.3935705182414806</c:v>
                </c:pt>
                <c:pt idx="2017">
                  <c:v>0.80362750918492898</c:v>
                </c:pt>
                <c:pt idx="2018">
                  <c:v>0.98880340030303626</c:v>
                </c:pt>
                <c:pt idx="2019">
                  <c:v>0.80904753693165488</c:v>
                </c:pt>
                <c:pt idx="2020">
                  <c:v>1.1504633265274069</c:v>
                </c:pt>
                <c:pt idx="2021">
                  <c:v>1.1504633265274069</c:v>
                </c:pt>
                <c:pt idx="2022">
                  <c:v>2.7016915635605678</c:v>
                </c:pt>
                <c:pt idx="2023">
                  <c:v>1.2570139971635703</c:v>
                </c:pt>
                <c:pt idx="2024">
                  <c:v>1.253490482104948</c:v>
                </c:pt>
                <c:pt idx="2025">
                  <c:v>1.0648750787318917</c:v>
                </c:pt>
                <c:pt idx="2026">
                  <c:v>1.0589964308209112</c:v>
                </c:pt>
                <c:pt idx="2027">
                  <c:v>1.2613594014276295</c:v>
                </c:pt>
                <c:pt idx="2028">
                  <c:v>1.2883993532740503</c:v>
                </c:pt>
                <c:pt idx="2029">
                  <c:v>1.6205678079688071</c:v>
                </c:pt>
                <c:pt idx="2030">
                  <c:v>1.6246293814223629</c:v>
                </c:pt>
                <c:pt idx="2031">
                  <c:v>5.450589426164326</c:v>
                </c:pt>
                <c:pt idx="2032">
                  <c:v>2.4964292083894168</c:v>
                </c:pt>
                <c:pt idx="2033">
                  <c:v>2.5297117955828461</c:v>
                </c:pt>
                <c:pt idx="2034">
                  <c:v>2.9808056790378714</c:v>
                </c:pt>
                <c:pt idx="2035">
                  <c:v>2.6846650963338772</c:v>
                </c:pt>
                <c:pt idx="2036">
                  <c:v>2.6876849670834089</c:v>
                </c:pt>
                <c:pt idx="2037">
                  <c:v>3.3139027693116323</c:v>
                </c:pt>
                <c:pt idx="2038">
                  <c:v>3.3135377618472295</c:v>
                </c:pt>
                <c:pt idx="2039">
                  <c:v>3.851594038998527</c:v>
                </c:pt>
                <c:pt idx="2040">
                  <c:v>3.3438929954241465</c:v>
                </c:pt>
                <c:pt idx="2041">
                  <c:v>2.1046743348599799</c:v>
                </c:pt>
                <c:pt idx="2042">
                  <c:v>2.3247004214958067</c:v>
                </c:pt>
                <c:pt idx="2043">
                  <c:v>2.1755699672394195</c:v>
                </c:pt>
                <c:pt idx="2044">
                  <c:v>3.406434376043638</c:v>
                </c:pt>
                <c:pt idx="2045">
                  <c:v>1.5125902447614017</c:v>
                </c:pt>
                <c:pt idx="2046">
                  <c:v>2.2163779813185815</c:v>
                </c:pt>
                <c:pt idx="2047">
                  <c:v>2.4220536896593234</c:v>
                </c:pt>
                <c:pt idx="2048">
                  <c:v>3.1895270916255853</c:v>
                </c:pt>
                <c:pt idx="2049">
                  <c:v>3.1178399748416372</c:v>
                </c:pt>
                <c:pt idx="2050">
                  <c:v>2.5780018184119968</c:v>
                </c:pt>
                <c:pt idx="2051">
                  <c:v>5.4242231329812283</c:v>
                </c:pt>
                <c:pt idx="2052">
                  <c:v>5.3741949540921459</c:v>
                </c:pt>
                <c:pt idx="2053">
                  <c:v>5.3511892951869475</c:v>
                </c:pt>
                <c:pt idx="2054">
                  <c:v>2.2540418253048609</c:v>
                </c:pt>
                <c:pt idx="2055">
                  <c:v>2.0930178833156647</c:v>
                </c:pt>
                <c:pt idx="2056">
                  <c:v>3.8353265448750187</c:v>
                </c:pt>
                <c:pt idx="2057">
                  <c:v>2.3928839889751941</c:v>
                </c:pt>
                <c:pt idx="2058">
                  <c:v>2.5118858129688002</c:v>
                </c:pt>
                <c:pt idx="2059">
                  <c:v>2.8153326618875525</c:v>
                </c:pt>
                <c:pt idx="2060">
                  <c:v>2.6581522436881442</c:v>
                </c:pt>
                <c:pt idx="2061">
                  <c:v>2.4810713274837251</c:v>
                </c:pt>
                <c:pt idx="2062">
                  <c:v>2.4616119445230682</c:v>
                </c:pt>
                <c:pt idx="2063">
                  <c:v>2.4678035663741862</c:v>
                </c:pt>
                <c:pt idx="2064">
                  <c:v>4.0544021431147286</c:v>
                </c:pt>
                <c:pt idx="2065">
                  <c:v>3.2748849416150012</c:v>
                </c:pt>
                <c:pt idx="2066">
                  <c:v>2.4435157163215964</c:v>
                </c:pt>
                <c:pt idx="2067">
                  <c:v>1.9690517350423749</c:v>
                </c:pt>
                <c:pt idx="2068">
                  <c:v>3.3478602337650338</c:v>
                </c:pt>
                <c:pt idx="2069">
                  <c:v>3.1679981897153202</c:v>
                </c:pt>
                <c:pt idx="2070">
                  <c:v>3.7345822809641747</c:v>
                </c:pt>
                <c:pt idx="2071">
                  <c:v>3.9348492178680856</c:v>
                </c:pt>
                <c:pt idx="2072">
                  <c:v>0.65151635343986147</c:v>
                </c:pt>
                <c:pt idx="2073">
                  <c:v>0.41394772947829866</c:v>
                </c:pt>
                <c:pt idx="2074">
                  <c:v>1.4462162218646157</c:v>
                </c:pt>
                <c:pt idx="2075">
                  <c:v>1.1430767326893894</c:v>
                </c:pt>
                <c:pt idx="2076">
                  <c:v>1.1525741926346489</c:v>
                </c:pt>
                <c:pt idx="2077">
                  <c:v>0.61171000909781714</c:v>
                </c:pt>
                <c:pt idx="2078">
                  <c:v>0.84796235843641898</c:v>
                </c:pt>
                <c:pt idx="2079">
                  <c:v>0.78950546940233057</c:v>
                </c:pt>
                <c:pt idx="2080">
                  <c:v>1.6601846077679978</c:v>
                </c:pt>
                <c:pt idx="2081">
                  <c:v>1.295707105639323</c:v>
                </c:pt>
                <c:pt idx="2082">
                  <c:v>1.2968598699681837</c:v>
                </c:pt>
                <c:pt idx="2083">
                  <c:v>1.2628117675866652</c:v>
                </c:pt>
                <c:pt idx="2084">
                  <c:v>0.94072143828769039</c:v>
                </c:pt>
                <c:pt idx="2085">
                  <c:v>0.93351407973380984</c:v>
                </c:pt>
                <c:pt idx="2086">
                  <c:v>0.93043317518023294</c:v>
                </c:pt>
                <c:pt idx="2087">
                  <c:v>2.869026799640781</c:v>
                </c:pt>
                <c:pt idx="2088">
                  <c:v>2.8453939594460462</c:v>
                </c:pt>
                <c:pt idx="2089">
                  <c:v>1.7016708131633591</c:v>
                </c:pt>
                <c:pt idx="2090">
                  <c:v>1.0524972890221342</c:v>
                </c:pt>
                <c:pt idx="2091">
                  <c:v>1.1363636363636365</c:v>
                </c:pt>
                <c:pt idx="2092">
                  <c:v>0.67801955219173771</c:v>
                </c:pt>
                <c:pt idx="2093">
                  <c:v>0.66925960965696063</c:v>
                </c:pt>
                <c:pt idx="2094">
                  <c:v>1.8213783403656822</c:v>
                </c:pt>
                <c:pt idx="2095">
                  <c:v>0.71205818723644065</c:v>
                </c:pt>
                <c:pt idx="2096">
                  <c:v>1.491511444085504</c:v>
                </c:pt>
                <c:pt idx="2097">
                  <c:v>1.2624803293117703</c:v>
                </c:pt>
                <c:pt idx="2098">
                  <c:v>1.2441351407694901</c:v>
                </c:pt>
                <c:pt idx="2099">
                  <c:v>1.434603724556085</c:v>
                </c:pt>
                <c:pt idx="2100">
                  <c:v>1.3014354066985645</c:v>
                </c:pt>
                <c:pt idx="2101">
                  <c:v>1.3011539544047284</c:v>
                </c:pt>
                <c:pt idx="2102">
                  <c:v>3.3160073154297813</c:v>
                </c:pt>
                <c:pt idx="2103">
                  <c:v>0.99530288732728489</c:v>
                </c:pt>
                <c:pt idx="2104">
                  <c:v>0.57980924206163698</c:v>
                </c:pt>
                <c:pt idx="2105">
                  <c:v>0.78145404934939944</c:v>
                </c:pt>
                <c:pt idx="2106">
                  <c:v>0.65192147683530066</c:v>
                </c:pt>
                <c:pt idx="2107">
                  <c:v>1.3249038617102038</c:v>
                </c:pt>
                <c:pt idx="2108">
                  <c:v>0.66392972685204144</c:v>
                </c:pt>
                <c:pt idx="2109">
                  <c:v>0.97272810327500636</c:v>
                </c:pt>
                <c:pt idx="2110">
                  <c:v>1.2846502516912284</c:v>
                </c:pt>
                <c:pt idx="2111">
                  <c:v>1.2605271295268932</c:v>
                </c:pt>
                <c:pt idx="2112">
                  <c:v>2.5736599219027334</c:v>
                </c:pt>
                <c:pt idx="2113">
                  <c:v>0.61062487278648481</c:v>
                </c:pt>
                <c:pt idx="2114">
                  <c:v>1.1530763767835237</c:v>
                </c:pt>
                <c:pt idx="2115">
                  <c:v>1.1530763767835237</c:v>
                </c:pt>
                <c:pt idx="2116">
                  <c:v>2.7600558582733226</c:v>
                </c:pt>
                <c:pt idx="2117">
                  <c:v>1.5810276679841897</c:v>
                </c:pt>
                <c:pt idx="2118">
                  <c:v>1.3445272061608384</c:v>
                </c:pt>
                <c:pt idx="2119">
                  <c:v>2.0711886363294019</c:v>
                </c:pt>
                <c:pt idx="2120">
                  <c:v>1.2259236247192085</c:v>
                </c:pt>
                <c:pt idx="2121">
                  <c:v>1.17030392874344</c:v>
                </c:pt>
                <c:pt idx="2122">
                  <c:v>1.410333533854689</c:v>
                </c:pt>
                <c:pt idx="2123">
                  <c:v>2.6489615253660199</c:v>
                </c:pt>
                <c:pt idx="2124">
                  <c:v>2.6353421859039838</c:v>
                </c:pt>
                <c:pt idx="2125">
                  <c:v>3.1976738501729556</c:v>
                </c:pt>
                <c:pt idx="2126">
                  <c:v>1.516966614412552</c:v>
                </c:pt>
                <c:pt idx="2127">
                  <c:v>3.1222675246843838</c:v>
                </c:pt>
                <c:pt idx="2128">
                  <c:v>2.4028723991898362</c:v>
                </c:pt>
                <c:pt idx="2129">
                  <c:v>2.4002419970013413</c:v>
                </c:pt>
                <c:pt idx="2130">
                  <c:v>4.1805040046884159</c:v>
                </c:pt>
                <c:pt idx="2131">
                  <c:v>3.1226902119418551</c:v>
                </c:pt>
                <c:pt idx="2132">
                  <c:v>3.7345033416662416</c:v>
                </c:pt>
                <c:pt idx="2133">
                  <c:v>3.7438455349959776</c:v>
                </c:pt>
                <c:pt idx="2134">
                  <c:v>3.1670877514074838</c:v>
                </c:pt>
                <c:pt idx="2135">
                  <c:v>2.1783041821604003</c:v>
                </c:pt>
                <c:pt idx="2136">
                  <c:v>7.9114080526266867E-2</c:v>
                </c:pt>
                <c:pt idx="2137">
                  <c:v>5.0666387368751797</c:v>
                </c:pt>
                <c:pt idx="2138">
                  <c:v>3.5206030597911413</c:v>
                </c:pt>
                <c:pt idx="2139">
                  <c:v>4.7422680412371134</c:v>
                </c:pt>
                <c:pt idx="2140">
                  <c:v>2.3521823263814232</c:v>
                </c:pt>
                <c:pt idx="2141">
                  <c:v>4.0355992020868499</c:v>
                </c:pt>
                <c:pt idx="2142">
                  <c:v>2.8662276497617074</c:v>
                </c:pt>
                <c:pt idx="2143">
                  <c:v>3.2023477466628987</c:v>
                </c:pt>
                <c:pt idx="2144">
                  <c:v>3.2121778094524247</c:v>
                </c:pt>
                <c:pt idx="2145">
                  <c:v>3.1243951668648213</c:v>
                </c:pt>
                <c:pt idx="2146">
                  <c:v>0</c:v>
                </c:pt>
                <c:pt idx="2147">
                  <c:v>2.0392813960794771</c:v>
                </c:pt>
                <c:pt idx="2148">
                  <c:v>2.6342639829329375</c:v>
                </c:pt>
                <c:pt idx="2149">
                  <c:v>2.7768211203715549</c:v>
                </c:pt>
                <c:pt idx="2150">
                  <c:v>2.6894853871691167</c:v>
                </c:pt>
                <c:pt idx="2151">
                  <c:v>3.3913825884155528</c:v>
                </c:pt>
                <c:pt idx="2152">
                  <c:v>2.5827769910310878</c:v>
                </c:pt>
                <c:pt idx="2153">
                  <c:v>2.5827769910310878</c:v>
                </c:pt>
                <c:pt idx="2154">
                  <c:v>3.9359489810065162</c:v>
                </c:pt>
                <c:pt idx="2155">
                  <c:v>3.0779941110679965</c:v>
                </c:pt>
                <c:pt idx="2156">
                  <c:v>4.2281471481606481</c:v>
                </c:pt>
                <c:pt idx="2157">
                  <c:v>4.1119916850721063</c:v>
                </c:pt>
                <c:pt idx="2158">
                  <c:v>3.1621556818662642</c:v>
                </c:pt>
                <c:pt idx="2159">
                  <c:v>5.9054069479852362</c:v>
                </c:pt>
                <c:pt idx="2160">
                  <c:v>3.9669161087042144</c:v>
                </c:pt>
                <c:pt idx="2161">
                  <c:v>3.3863557320935005</c:v>
                </c:pt>
                <c:pt idx="2162">
                  <c:v>3.3817795756987796</c:v>
                </c:pt>
                <c:pt idx="2163">
                  <c:v>3.762114120928473</c:v>
                </c:pt>
                <c:pt idx="2164">
                  <c:v>4.4812340814070835</c:v>
                </c:pt>
                <c:pt idx="2165">
                  <c:v>0.72411108926411849</c:v>
                </c:pt>
                <c:pt idx="2166">
                  <c:v>0.72381480813103161</c:v>
                </c:pt>
                <c:pt idx="2167">
                  <c:v>1.506954529047855</c:v>
                </c:pt>
                <c:pt idx="2168">
                  <c:v>0.77552111922757527</c:v>
                </c:pt>
                <c:pt idx="2169">
                  <c:v>1.1136285809444735</c:v>
                </c:pt>
                <c:pt idx="2170">
                  <c:v>1.1155049559755508</c:v>
                </c:pt>
                <c:pt idx="2171">
                  <c:v>1.2906315372026624</c:v>
                </c:pt>
                <c:pt idx="2172">
                  <c:v>0.66854916035503487</c:v>
                </c:pt>
                <c:pt idx="2173">
                  <c:v>1.2867939222480054</c:v>
                </c:pt>
                <c:pt idx="2174">
                  <c:v>0.84065668050644793</c:v>
                </c:pt>
                <c:pt idx="2175">
                  <c:v>0.76721705329722012</c:v>
                </c:pt>
                <c:pt idx="2176">
                  <c:v>1.0744228646579461</c:v>
                </c:pt>
                <c:pt idx="2177">
                  <c:v>1.8012422360248448</c:v>
                </c:pt>
                <c:pt idx="2178">
                  <c:v>0.60823093640227988</c:v>
                </c:pt>
                <c:pt idx="2179">
                  <c:v>1.83783071397977</c:v>
                </c:pt>
                <c:pt idx="2180">
                  <c:v>1.8345359296234063</c:v>
                </c:pt>
                <c:pt idx="2181">
                  <c:v>0.95014431437227742</c:v>
                </c:pt>
                <c:pt idx="2182">
                  <c:v>1.9748139668002291</c:v>
                </c:pt>
                <c:pt idx="2183">
                  <c:v>2.1609227348526963</c:v>
                </c:pt>
                <c:pt idx="2184">
                  <c:v>2.1678710394663705</c:v>
                </c:pt>
                <c:pt idx="2185">
                  <c:v>0.99791035865068867</c:v>
                </c:pt>
                <c:pt idx="2186">
                  <c:v>1.304224553444854</c:v>
                </c:pt>
                <c:pt idx="2187">
                  <c:v>1.304224553444854</c:v>
                </c:pt>
                <c:pt idx="2188">
                  <c:v>1.3216979517843848</c:v>
                </c:pt>
                <c:pt idx="2189">
                  <c:v>1.3226834327751757</c:v>
                </c:pt>
                <c:pt idx="2190">
                  <c:v>1.3226834327751757</c:v>
                </c:pt>
                <c:pt idx="2191">
                  <c:v>0.2769622777377721</c:v>
                </c:pt>
                <c:pt idx="2192">
                  <c:v>0.76881948413503198</c:v>
                </c:pt>
                <c:pt idx="2193">
                  <c:v>1.331658257034704</c:v>
                </c:pt>
                <c:pt idx="2194">
                  <c:v>1.3294662269819719</c:v>
                </c:pt>
                <c:pt idx="2195">
                  <c:v>0.67134889485643467</c:v>
                </c:pt>
                <c:pt idx="2196">
                  <c:v>0.66876678372237142</c:v>
                </c:pt>
                <c:pt idx="2197">
                  <c:v>0.81022061674728052</c:v>
                </c:pt>
                <c:pt idx="2198">
                  <c:v>2.2156013001083426</c:v>
                </c:pt>
                <c:pt idx="2199">
                  <c:v>0.94377917596914962</c:v>
                </c:pt>
                <c:pt idx="2200">
                  <c:v>0.9417990465676932</c:v>
                </c:pt>
                <c:pt idx="2201">
                  <c:v>1.3026477488548764</c:v>
                </c:pt>
                <c:pt idx="2202">
                  <c:v>1.3393877084761252</c:v>
                </c:pt>
                <c:pt idx="2203">
                  <c:v>1.3393877084761252</c:v>
                </c:pt>
                <c:pt idx="2204">
                  <c:v>1.1234461139336287</c:v>
                </c:pt>
                <c:pt idx="2205">
                  <c:v>2.1167908194573135</c:v>
                </c:pt>
                <c:pt idx="2206">
                  <c:v>1.0437352791760957</c:v>
                </c:pt>
                <c:pt idx="2207">
                  <c:v>2.2053434605903126</c:v>
                </c:pt>
                <c:pt idx="2208">
                  <c:v>2.2053434605903126</c:v>
                </c:pt>
                <c:pt idx="2209">
                  <c:v>1.2713485390755839</c:v>
                </c:pt>
                <c:pt idx="2210">
                  <c:v>0.70443761667703797</c:v>
                </c:pt>
                <c:pt idx="2211">
                  <c:v>0.70346530802738017</c:v>
                </c:pt>
                <c:pt idx="2212">
                  <c:v>0.96027620563471039</c:v>
                </c:pt>
                <c:pt idx="2213">
                  <c:v>0.95350325462720376</c:v>
                </c:pt>
                <c:pt idx="2214">
                  <c:v>0.95101801590966983</c:v>
                </c:pt>
                <c:pt idx="2215">
                  <c:v>1.2226066897347174</c:v>
                </c:pt>
                <c:pt idx="2216">
                  <c:v>2.1986785144679883</c:v>
                </c:pt>
                <c:pt idx="2217">
                  <c:v>5.3251282051282054</c:v>
                </c:pt>
                <c:pt idx="2218">
                  <c:v>5.3374358974358973</c:v>
                </c:pt>
                <c:pt idx="2219">
                  <c:v>0.5705839519187923</c:v>
                </c:pt>
                <c:pt idx="2220">
                  <c:v>1.611152567668408</c:v>
                </c:pt>
                <c:pt idx="2221">
                  <c:v>1.2099724238842928</c:v>
                </c:pt>
                <c:pt idx="2222">
                  <c:v>0.78933144465360749</c:v>
                </c:pt>
                <c:pt idx="2223">
                  <c:v>0.74366764207034097</c:v>
                </c:pt>
                <c:pt idx="2224">
                  <c:v>2.4289536666901936</c:v>
                </c:pt>
                <c:pt idx="2225">
                  <c:v>2.3465020628942117</c:v>
                </c:pt>
                <c:pt idx="2226">
                  <c:v>3.5149140546006068</c:v>
                </c:pt>
                <c:pt idx="2227">
                  <c:v>5.7019308125502821</c:v>
                </c:pt>
                <c:pt idx="2228">
                  <c:v>1.4189189189189189</c:v>
                </c:pt>
                <c:pt idx="2229">
                  <c:v>1.401033386327504</c:v>
                </c:pt>
                <c:pt idx="2230">
                  <c:v>3.272110871023024</c:v>
                </c:pt>
                <c:pt idx="2231">
                  <c:v>2.7273376451145612</c:v>
                </c:pt>
                <c:pt idx="2232">
                  <c:v>2.554788259939734</c:v>
                </c:pt>
                <c:pt idx="2233">
                  <c:v>2.9500187899285981</c:v>
                </c:pt>
                <c:pt idx="2234">
                  <c:v>2.1466809421841542</c:v>
                </c:pt>
                <c:pt idx="2235">
                  <c:v>4.3721633888048412</c:v>
                </c:pt>
                <c:pt idx="2236">
                  <c:v>1.8066710078865496</c:v>
                </c:pt>
                <c:pt idx="2237">
                  <c:v>2.9425454545454546</c:v>
                </c:pt>
                <c:pt idx="2238">
                  <c:v>2.8541818181818184</c:v>
                </c:pt>
                <c:pt idx="2239">
                  <c:v>2.1403029028186791</c:v>
                </c:pt>
                <c:pt idx="2240">
                  <c:v>1.5332282144865532</c:v>
                </c:pt>
                <c:pt idx="2241">
                  <c:v>1.8675568386863945</c:v>
                </c:pt>
                <c:pt idx="2242">
                  <c:v>1.4682220434432824</c:v>
                </c:pt>
                <c:pt idx="2243">
                  <c:v>2.5477707006369426</c:v>
                </c:pt>
                <c:pt idx="2244">
                  <c:v>2.5204731574158323</c:v>
                </c:pt>
                <c:pt idx="2245">
                  <c:v>3.0805145278989716</c:v>
                </c:pt>
                <c:pt idx="2246">
                  <c:v>3.0799205220123733</c:v>
                </c:pt>
                <c:pt idx="2247">
                  <c:v>2.1974951830443161</c:v>
                </c:pt>
                <c:pt idx="2248">
                  <c:v>3.1096382214857772</c:v>
                </c:pt>
                <c:pt idx="2249">
                  <c:v>2.0742919389978214</c:v>
                </c:pt>
                <c:pt idx="2250">
                  <c:v>2.8707605859923739</c:v>
                </c:pt>
                <c:pt idx="2251">
                  <c:v>2.8557094120008029</c:v>
                </c:pt>
                <c:pt idx="2252">
                  <c:v>1.0898782024359512</c:v>
                </c:pt>
                <c:pt idx="2253">
                  <c:v>3.6786188579017267</c:v>
                </c:pt>
                <c:pt idx="2254">
                  <c:v>1.7674616695059624</c:v>
                </c:pt>
                <c:pt idx="2255">
                  <c:v>2.5437049532280325</c:v>
                </c:pt>
                <c:pt idx="2256">
                  <c:v>2.4808311608648981</c:v>
                </c:pt>
                <c:pt idx="2257">
                  <c:v>1.6367397600330988</c:v>
                </c:pt>
                <c:pt idx="2258">
                  <c:v>1.5866776996276375</c:v>
                </c:pt>
                <c:pt idx="2259">
                  <c:v>2.4933231590995799</c:v>
                </c:pt>
                <c:pt idx="2260">
                  <c:v>2.1768840296759078</c:v>
                </c:pt>
                <c:pt idx="2261">
                  <c:v>2.8334419463451721</c:v>
                </c:pt>
                <c:pt idx="2262">
                  <c:v>3.3662974683544302</c:v>
                </c:pt>
                <c:pt idx="2263">
                  <c:v>4.0502140910860263</c:v>
                </c:pt>
                <c:pt idx="2264">
                  <c:v>2.2133569739952721</c:v>
                </c:pt>
                <c:pt idx="2265">
                  <c:v>3.2609010575112274</c:v>
                </c:pt>
                <c:pt idx="2266">
                  <c:v>3.5738026653160708</c:v>
                </c:pt>
              </c:numCache>
            </c:numRef>
          </c:xVal>
          <c:yVal>
            <c:numRef>
              <c:f>ReferendumData!$AB$3:$AB$2269</c:f>
              <c:numCache>
                <c:formatCode>0.00</c:formatCode>
                <c:ptCount val="226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0.70318916731352299</c:v>
                </c:pt>
                <c:pt idx="126">
                  <c:v>0.26362038664323373</c:v>
                </c:pt>
                <c:pt idx="127">
                  <c:v>0.4852674207512917</c:v>
                </c:pt>
                <c:pt idx="128">
                  <c:v>0.59901599015990159</c:v>
                </c:pt>
                <c:pt idx="129">
                  <c:v>0.72749540722596451</c:v>
                </c:pt>
                <c:pt idx="130">
                  <c:v>0.39007092198581561</c:v>
                </c:pt>
                <c:pt idx="131">
                  <c:v>0.5400621118012422</c:v>
                </c:pt>
                <c:pt idx="132">
                  <c:v>0.52341214649976819</c:v>
                </c:pt>
                <c:pt idx="133">
                  <c:v>0.47431824199099815</c:v>
                </c:pt>
                <c:pt idx="134">
                  <c:v>0.5088471849865952</c:v>
                </c:pt>
                <c:pt idx="135">
                  <c:v>0.53614457831325302</c:v>
                </c:pt>
                <c:pt idx="136">
                  <c:v>0.47946009389671362</c:v>
                </c:pt>
                <c:pt idx="137">
                  <c:v>0.42870456663560114</c:v>
                </c:pt>
                <c:pt idx="138">
                  <c:v>0.6768115942028986</c:v>
                </c:pt>
                <c:pt idx="139">
                  <c:v>0.47035573122529645</c:v>
                </c:pt>
                <c:pt idx="140">
                  <c:v>0.40731707317073168</c:v>
                </c:pt>
                <c:pt idx="141">
                  <c:v>0.45810336176618166</c:v>
                </c:pt>
                <c:pt idx="142">
                  <c:v>0.30210454854039376</c:v>
                </c:pt>
                <c:pt idx="143">
                  <c:v>0.61124586549062843</c:v>
                </c:pt>
                <c:pt idx="144">
                  <c:v>0.44711889132020421</c:v>
                </c:pt>
                <c:pt idx="145">
                  <c:v>0.43819599109131402</c:v>
                </c:pt>
                <c:pt idx="146">
                  <c:v>0.35770234986945171</c:v>
                </c:pt>
                <c:pt idx="147">
                  <c:v>0.34074309304541123</c:v>
                </c:pt>
                <c:pt idx="148">
                  <c:v>0.45192479856759177</c:v>
                </c:pt>
                <c:pt idx="149">
                  <c:v>0.64179104477611937</c:v>
                </c:pt>
                <c:pt idx="150">
                  <c:v>0.55323169963462271</c:v>
                </c:pt>
                <c:pt idx="151">
                  <c:v>0.49383834722725622</c:v>
                </c:pt>
                <c:pt idx="152">
                  <c:v>0.66546762589928055</c:v>
                </c:pt>
                <c:pt idx="153">
                  <c:v>0.55097613882863339</c:v>
                </c:pt>
                <c:pt idx="154">
                  <c:v>0.45866482186094776</c:v>
                </c:pt>
                <c:pt idx="155">
                  <c:v>0.47257105089226703</c:v>
                </c:pt>
                <c:pt idx="156">
                  <c:v>0.37719298245614036</c:v>
                </c:pt>
                <c:pt idx="157">
                  <c:v>0.47523461939520334</c:v>
                </c:pt>
                <c:pt idx="158">
                  <c:v>0.60750309679702708</c:v>
                </c:pt>
                <c:pt idx="159">
                  <c:v>0.41020608439646711</c:v>
                </c:pt>
                <c:pt idx="160">
                  <c:v>0.6089613034623218</c:v>
                </c:pt>
                <c:pt idx="161">
                  <c:v>0.53713355048859934</c:v>
                </c:pt>
                <c:pt idx="162">
                  <c:v>0.76923076923076927</c:v>
                </c:pt>
                <c:pt idx="163">
                  <c:v>0.54244928625093913</c:v>
                </c:pt>
                <c:pt idx="164">
                  <c:v>0.29087852038671713</c:v>
                </c:pt>
                <c:pt idx="165">
                  <c:v>0.4214108910891089</c:v>
                </c:pt>
                <c:pt idx="166">
                  <c:v>0.39562841530054643</c:v>
                </c:pt>
                <c:pt idx="167">
                  <c:v>0.52307259425998875</c:v>
                </c:pt>
                <c:pt idx="168">
                  <c:v>0.53950722175021237</c:v>
                </c:pt>
                <c:pt idx="169">
                  <c:v>0.59290663749088257</c:v>
                </c:pt>
                <c:pt idx="170">
                  <c:v>0.52119205298013249</c:v>
                </c:pt>
                <c:pt idx="171">
                  <c:v>0.46234240212342403</c:v>
                </c:pt>
                <c:pt idx="172">
                  <c:v>0.46676176890156917</c:v>
                </c:pt>
                <c:pt idx="173">
                  <c:v>0.49289099526066349</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0.51304481276856972</c:v>
                </c:pt>
                <c:pt idx="393">
                  <c:v>0.33345415005436752</c:v>
                </c:pt>
                <c:pt idx="394">
                  <c:v>0.54354838709677422</c:v>
                </c:pt>
                <c:pt idx="395">
                  <c:v>0.37074010327022378</c:v>
                </c:pt>
                <c:pt idx="396">
                  <c:v>0.48440065681444994</c:v>
                </c:pt>
                <c:pt idx="397">
                  <c:v>0.48397626112759645</c:v>
                </c:pt>
                <c:pt idx="398">
                  <c:v>0.47210216110019648</c:v>
                </c:pt>
                <c:pt idx="399">
                  <c:v>0.51915567282321895</c:v>
                </c:pt>
                <c:pt idx="400">
                  <c:v>0.52382065821008938</c:v>
                </c:pt>
                <c:pt idx="401">
                  <c:v>0.48103744745892241</c:v>
                </c:pt>
                <c:pt idx="402">
                  <c:v>0.76714842853865561</c:v>
                </c:pt>
                <c:pt idx="403">
                  <c:v>0.49813496100373006</c:v>
                </c:pt>
                <c:pt idx="404">
                  <c:v>0.70926600728787093</c:v>
                </c:pt>
                <c:pt idx="405">
                  <c:v>0.57770388519425975</c:v>
                </c:pt>
                <c:pt idx="406">
                  <c:v>0.56762713056525915</c:v>
                </c:pt>
                <c:pt idx="407">
                  <c:v>0.55743820923363907</c:v>
                </c:pt>
                <c:pt idx="408">
                  <c:v>0.59527559055118107</c:v>
                </c:pt>
                <c:pt idx="409">
                  <c:v>0.53460620525059666</c:v>
                </c:pt>
                <c:pt idx="410">
                  <c:v>0.49830065359477121</c:v>
                </c:pt>
                <c:pt idx="411">
                  <c:v>0.47493887530562345</c:v>
                </c:pt>
                <c:pt idx="412">
                  <c:v>0.59147180192572213</c:v>
                </c:pt>
                <c:pt idx="413">
                  <c:v>0.64382022471910116</c:v>
                </c:pt>
                <c:pt idx="414">
                  <c:v>0.68413173652694614</c:v>
                </c:pt>
                <c:pt idx="415">
                  <c:v>0.33737373737373738</c:v>
                </c:pt>
                <c:pt idx="416">
                  <c:v>0.32740066225165565</c:v>
                </c:pt>
                <c:pt idx="417">
                  <c:v>0.37738301559792026</c:v>
                </c:pt>
                <c:pt idx="418">
                  <c:v>0.66923925027563391</c:v>
                </c:pt>
                <c:pt idx="419">
                  <c:v>0.50493827160493832</c:v>
                </c:pt>
                <c:pt idx="420">
                  <c:v>0.60175497806277423</c:v>
                </c:pt>
                <c:pt idx="421">
                  <c:v>0.74375000000000002</c:v>
                </c:pt>
                <c:pt idx="422">
                  <c:v>0.39662970528158742</c:v>
                </c:pt>
                <c:pt idx="423">
                  <c:v>0.53434650455927046</c:v>
                </c:pt>
                <c:pt idx="424">
                  <c:v>0.52216066481994461</c:v>
                </c:pt>
                <c:pt idx="425">
                  <c:v>0.6327636515214673</c:v>
                </c:pt>
                <c:pt idx="426">
                  <c:v>0.55317460317460321</c:v>
                </c:pt>
                <c:pt idx="427">
                  <c:v>0.58628841607565008</c:v>
                </c:pt>
                <c:pt idx="428">
                  <c:v>0.40339472733838933</c:v>
                </c:pt>
                <c:pt idx="429">
                  <c:v>0.47250119560019127</c:v>
                </c:pt>
                <c:pt idx="430">
                  <c:v>0.51209941137998694</c:v>
                </c:pt>
                <c:pt idx="431">
                  <c:v>0.53157333667774498</c:v>
                </c:pt>
                <c:pt idx="432">
                  <c:v>0.57666357983860295</c:v>
                </c:pt>
                <c:pt idx="433">
                  <c:v>0.45155783183952197</c:v>
                </c:pt>
                <c:pt idx="434">
                  <c:v>0.58926728586171306</c:v>
                </c:pt>
                <c:pt idx="435">
                  <c:v>0.31393233903237538</c:v>
                </c:pt>
                <c:pt idx="436">
                  <c:v>0.32931101595951734</c:v>
                </c:pt>
                <c:pt idx="437">
                  <c:v>0.54127516778523488</c:v>
                </c:pt>
                <c:pt idx="438">
                  <c:v>0.63814677037538048</c:v>
                </c:pt>
                <c:pt idx="439">
                  <c:v>0.53586908878390882</c:v>
                </c:pt>
                <c:pt idx="440">
                  <c:v>0.412210127780407</c:v>
                </c:pt>
                <c:pt idx="441">
                  <c:v>0.5646858117713961</c:v>
                </c:pt>
                <c:pt idx="442">
                  <c:v>0.60852713178294571</c:v>
                </c:pt>
                <c:pt idx="443">
                  <c:v>0.46516853932584268</c:v>
                </c:pt>
                <c:pt idx="444">
                  <c:v>0.3740395451285729</c:v>
                </c:pt>
                <c:pt idx="445">
                  <c:v>0.49201277955271566</c:v>
                </c:pt>
                <c:pt idx="446">
                  <c:v>0.53996577853825467</c:v>
                </c:pt>
                <c:pt idx="447">
                  <c:v>0.52063429528218264</c:v>
                </c:pt>
                <c:pt idx="448">
                  <c:v>0.50728363324764358</c:v>
                </c:pt>
                <c:pt idx="449">
                  <c:v>0.50551977920883162</c:v>
                </c:pt>
                <c:pt idx="450">
                  <c:v>0.52189349112426031</c:v>
                </c:pt>
                <c:pt idx="451">
                  <c:v>0.53125</c:v>
                </c:pt>
                <c:pt idx="452">
                  <c:v>0.63751788268955656</c:v>
                </c:pt>
                <c:pt idx="453">
                  <c:v>0.48010160880609654</c:v>
                </c:pt>
                <c:pt idx="454">
                  <c:v>0.69230769230769229</c:v>
                </c:pt>
                <c:pt idx="455">
                  <c:v>0.65087440381558026</c:v>
                </c:pt>
                <c:pt idx="456">
                  <c:v>0.45180383314543404</c:v>
                </c:pt>
                <c:pt idx="457">
                  <c:v>0.60449545671927307</c:v>
                </c:pt>
                <c:pt idx="458">
                  <c:v>0.74976915974145886</c:v>
                </c:pt>
                <c:pt idx="459">
                  <c:v>0.72500344418130169</c:v>
                </c:pt>
                <c:pt idx="460">
                  <c:v>0.56162590681325253</c:v>
                </c:pt>
                <c:pt idx="461">
                  <c:v>0.60669327602087808</c:v>
                </c:pt>
                <c:pt idx="462">
                  <c:v>0.50583164300202843</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-1</c:v>
                </c:pt>
                <c:pt idx="897">
                  <c:v>-1</c:v>
                </c:pt>
                <c:pt idx="898">
                  <c:v>0.49474847982310671</c:v>
                </c:pt>
                <c:pt idx="899">
                  <c:v>0.48501051893408137</c:v>
                </c:pt>
                <c:pt idx="900">
                  <c:v>0.43647890758351621</c:v>
                </c:pt>
                <c:pt idx="901">
                  <c:v>0.34986945169712796</c:v>
                </c:pt>
                <c:pt idx="902">
                  <c:v>0.36451612903225805</c:v>
                </c:pt>
                <c:pt idx="903">
                  <c:v>0.54923095555286428</c:v>
                </c:pt>
                <c:pt idx="904">
                  <c:v>0.34772109870208273</c:v>
                </c:pt>
                <c:pt idx="905">
                  <c:v>0.59730848861283647</c:v>
                </c:pt>
                <c:pt idx="906">
                  <c:v>0.43975720789074357</c:v>
                </c:pt>
                <c:pt idx="907">
                  <c:v>0.35209494695198706</c:v>
                </c:pt>
                <c:pt idx="908">
                  <c:v>0.30666415662650603</c:v>
                </c:pt>
                <c:pt idx="909">
                  <c:v>0.29784442361761948</c:v>
                </c:pt>
                <c:pt idx="910">
                  <c:v>0.48973110311242857</c:v>
                </c:pt>
                <c:pt idx="911">
                  <c:v>0.51988509415895312</c:v>
                </c:pt>
                <c:pt idx="912">
                  <c:v>0.49598029045643155</c:v>
                </c:pt>
                <c:pt idx="913">
                  <c:v>0.43138413073439652</c:v>
                </c:pt>
                <c:pt idx="914">
                  <c:v>0.4364648204584603</c:v>
                </c:pt>
                <c:pt idx="915">
                  <c:v>0.50256410256410255</c:v>
                </c:pt>
                <c:pt idx="916">
                  <c:v>0.62008733624454149</c:v>
                </c:pt>
                <c:pt idx="917">
                  <c:v>0.57478340173278619</c:v>
                </c:pt>
                <c:pt idx="918">
                  <c:v>0.65789473684210531</c:v>
                </c:pt>
                <c:pt idx="919">
                  <c:v>0.5290222984562607</c:v>
                </c:pt>
                <c:pt idx="920">
                  <c:v>0.59803657880580963</c:v>
                </c:pt>
                <c:pt idx="921">
                  <c:v>0.62669831396300535</c:v>
                </c:pt>
                <c:pt idx="922">
                  <c:v>0.54189675870348142</c:v>
                </c:pt>
                <c:pt idx="923">
                  <c:v>0.38448979591836735</c:v>
                </c:pt>
                <c:pt idx="924">
                  <c:v>0.51154929577464792</c:v>
                </c:pt>
                <c:pt idx="925">
                  <c:v>0.59223300970873782</c:v>
                </c:pt>
                <c:pt idx="926">
                  <c:v>0.60898035547240414</c:v>
                </c:pt>
                <c:pt idx="927">
                  <c:v>0.43427135678391959</c:v>
                </c:pt>
                <c:pt idx="928">
                  <c:v>0.3419322205361659</c:v>
                </c:pt>
                <c:pt idx="929">
                  <c:v>0.61475291744705374</c:v>
                </c:pt>
                <c:pt idx="930">
                  <c:v>0.60324120966575023</c:v>
                </c:pt>
                <c:pt idx="931">
                  <c:v>0.58785155117425336</c:v>
                </c:pt>
                <c:pt idx="932">
                  <c:v>0.60267597440372311</c:v>
                </c:pt>
                <c:pt idx="933">
                  <c:v>0.44444444444444442</c:v>
                </c:pt>
                <c:pt idx="934">
                  <c:v>0.5173431734317343</c:v>
                </c:pt>
                <c:pt idx="935">
                  <c:v>0.52169743466794538</c:v>
                </c:pt>
                <c:pt idx="936">
                  <c:v>0.37796143250688707</c:v>
                </c:pt>
                <c:pt idx="937">
                  <c:v>0.62254160363086231</c:v>
                </c:pt>
                <c:pt idx="938">
                  <c:v>0.28297055057618437</c:v>
                </c:pt>
                <c:pt idx="939">
                  <c:v>0.54551480335837388</c:v>
                </c:pt>
                <c:pt idx="940">
                  <c:v>0.51108000933053421</c:v>
                </c:pt>
                <c:pt idx="941">
                  <c:v>0.49302325581395351</c:v>
                </c:pt>
                <c:pt idx="942">
                  <c:v>0.56133464180569181</c:v>
                </c:pt>
                <c:pt idx="943">
                  <c:v>0.40157216925907341</c:v>
                </c:pt>
                <c:pt idx="944">
                  <c:v>0.38419895110810354</c:v>
                </c:pt>
                <c:pt idx="945">
                  <c:v>0.37983164404741454</c:v>
                </c:pt>
                <c:pt idx="946">
                  <c:v>0.43510080088373376</c:v>
                </c:pt>
                <c:pt idx="947">
                  <c:v>0.40628778718258768</c:v>
                </c:pt>
                <c:pt idx="948">
                  <c:v>0.3837592745259687</c:v>
                </c:pt>
                <c:pt idx="949">
                  <c:v>0.43688207479581603</c:v>
                </c:pt>
                <c:pt idx="950">
                  <c:v>0.62666666666666671</c:v>
                </c:pt>
                <c:pt idx="951">
                  <c:v>0</c:v>
                </c:pt>
                <c:pt idx="952">
                  <c:v>0</c:v>
                </c:pt>
                <c:pt idx="953">
                  <c:v>0.58048780487804874</c:v>
                </c:pt>
                <c:pt idx="954">
                  <c:v>0.53134075508228462</c:v>
                </c:pt>
                <c:pt idx="955">
                  <c:v>0.50742574257425743</c:v>
                </c:pt>
                <c:pt idx="956">
                  <c:v>0.53361344537815125</c:v>
                </c:pt>
                <c:pt idx="957">
                  <c:v>0.48588023232525535</c:v>
                </c:pt>
                <c:pt idx="958">
                  <c:v>0.46005232441135036</c:v>
                </c:pt>
                <c:pt idx="959">
                  <c:v>0.46958836780667623</c:v>
                </c:pt>
                <c:pt idx="960">
                  <c:v>0.35465953507508741</c:v>
                </c:pt>
                <c:pt idx="961">
                  <c:v>0.54036897440983933</c:v>
                </c:pt>
                <c:pt idx="962">
                  <c:v>0.54073910807435166</c:v>
                </c:pt>
                <c:pt idx="963">
                  <c:v>0.57105108631826185</c:v>
                </c:pt>
                <c:pt idx="964">
                  <c:v>0.42804303967720242</c:v>
                </c:pt>
                <c:pt idx="965">
                  <c:v>0.48488241881298993</c:v>
                </c:pt>
                <c:pt idx="966">
                  <c:v>0.60567184334908841</c:v>
                </c:pt>
                <c:pt idx="967">
                  <c:v>0.52087114337568063</c:v>
                </c:pt>
                <c:pt idx="968">
                  <c:v>0.48404840484048406</c:v>
                </c:pt>
                <c:pt idx="969">
                  <c:v>0.46955958549222798</c:v>
                </c:pt>
                <c:pt idx="970">
                  <c:v>0.4279038718291055</c:v>
                </c:pt>
                <c:pt idx="971">
                  <c:v>0.47232037691401652</c:v>
                </c:pt>
                <c:pt idx="972">
                  <c:v>0.4800824175824176</c:v>
                </c:pt>
                <c:pt idx="973">
                  <c:v>0.47710280373831776</c:v>
                </c:pt>
                <c:pt idx="974">
                  <c:v>0.56321839080459768</c:v>
                </c:pt>
                <c:pt idx="975">
                  <c:v>0.49396735273243436</c:v>
                </c:pt>
                <c:pt idx="976">
                  <c:v>0.43662977508032846</c:v>
                </c:pt>
                <c:pt idx="977">
                  <c:v>0.57281135728113575</c:v>
                </c:pt>
                <c:pt idx="978">
                  <c:v>0.55576347305389218</c:v>
                </c:pt>
                <c:pt idx="979">
                  <c:v>0.47555883075411448</c:v>
                </c:pt>
                <c:pt idx="980">
                  <c:v>0.54888227957401903</c:v>
                </c:pt>
                <c:pt idx="981">
                  <c:v>0.3977578475336323</c:v>
                </c:pt>
                <c:pt idx="982">
                  <c:v>0.52023403217942465</c:v>
                </c:pt>
                <c:pt idx="983">
                  <c:v>0.52327746741154557</c:v>
                </c:pt>
                <c:pt idx="984">
                  <c:v>0.44027903509239041</c:v>
                </c:pt>
                <c:pt idx="985">
                  <c:v>0.64537264537264538</c:v>
                </c:pt>
                <c:pt idx="986">
                  <c:v>0.55594900849858353</c:v>
                </c:pt>
                <c:pt idx="987">
                  <c:v>-1</c:v>
                </c:pt>
                <c:pt idx="988">
                  <c:v>-1</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0.70895542521677668</c:v>
                </c:pt>
                <c:pt idx="1312">
                  <c:v>0.44957317073170733</c:v>
                </c:pt>
                <c:pt idx="1313">
                  <c:v>0.7149788088333705</c:v>
                </c:pt>
                <c:pt idx="1314">
                  <c:v>0.52956636005256241</c:v>
                </c:pt>
                <c:pt idx="1315">
                  <c:v>0.5466827503015681</c:v>
                </c:pt>
                <c:pt idx="1316">
                  <c:v>0.47105643994211288</c:v>
                </c:pt>
                <c:pt idx="1317">
                  <c:v>0.40611065235342692</c:v>
                </c:pt>
                <c:pt idx="1318">
                  <c:v>0.37730520019936864</c:v>
                </c:pt>
                <c:pt idx="1319">
                  <c:v>0.60717873166811764</c:v>
                </c:pt>
                <c:pt idx="1320">
                  <c:v>0.62957540263543188</c:v>
                </c:pt>
                <c:pt idx="1321">
                  <c:v>0.55747337495409477</c:v>
                </c:pt>
                <c:pt idx="1322">
                  <c:v>0.4782206575571335</c:v>
                </c:pt>
                <c:pt idx="1323">
                  <c:v>0.55124328880581974</c:v>
                </c:pt>
                <c:pt idx="1324">
                  <c:v>0.52422656752042596</c:v>
                </c:pt>
                <c:pt idx="1325">
                  <c:v>0.62478349866162808</c:v>
                </c:pt>
                <c:pt idx="1326">
                  <c:v>0.42424242424242425</c:v>
                </c:pt>
                <c:pt idx="1327">
                  <c:v>0.43423597678916825</c:v>
                </c:pt>
                <c:pt idx="1328">
                  <c:v>0.39570277529095793</c:v>
                </c:pt>
                <c:pt idx="1329">
                  <c:v>0.43243243243243246</c:v>
                </c:pt>
                <c:pt idx="1330">
                  <c:v>0.4821551132463967</c:v>
                </c:pt>
                <c:pt idx="1331">
                  <c:v>0.56919415164909892</c:v>
                </c:pt>
                <c:pt idx="1332">
                  <c:v>0.59552613558548273</c:v>
                </c:pt>
                <c:pt idx="1333">
                  <c:v>0.5384968972649965</c:v>
                </c:pt>
                <c:pt idx="1334">
                  <c:v>0.41569767441860467</c:v>
                </c:pt>
                <c:pt idx="1335">
                  <c:v>0.59003831417624519</c:v>
                </c:pt>
                <c:pt idx="1336">
                  <c:v>0.44149637442320372</c:v>
                </c:pt>
                <c:pt idx="1337">
                  <c:v>0.54435483870967738</c:v>
                </c:pt>
                <c:pt idx="1338">
                  <c:v>0.45234899328859063</c:v>
                </c:pt>
                <c:pt idx="1339">
                  <c:v>0.69639065817409762</c:v>
                </c:pt>
                <c:pt idx="1340">
                  <c:v>0.54264453348597597</c:v>
                </c:pt>
                <c:pt idx="1341">
                  <c:v>0.4820359281437126</c:v>
                </c:pt>
                <c:pt idx="1342">
                  <c:v>0.32036881810561607</c:v>
                </c:pt>
                <c:pt idx="1343">
                  <c:v>0.43465491923641703</c:v>
                </c:pt>
                <c:pt idx="1344">
                  <c:v>0.34558823529411764</c:v>
                </c:pt>
                <c:pt idx="1345">
                  <c:v>0.63565285379202507</c:v>
                </c:pt>
                <c:pt idx="1346">
                  <c:v>0.41744892324682498</c:v>
                </c:pt>
                <c:pt idx="1347">
                  <c:v>0.30942403274534647</c:v>
                </c:pt>
                <c:pt idx="1348">
                  <c:v>0.67011918814972771</c:v>
                </c:pt>
                <c:pt idx="1349">
                  <c:v>0.45584482857855457</c:v>
                </c:pt>
                <c:pt idx="1350">
                  <c:v>0.39995533720410897</c:v>
                </c:pt>
                <c:pt idx="1351">
                  <c:v>0.55143934692318708</c:v>
                </c:pt>
                <c:pt idx="1352">
                  <c:v>0.48901369593063354</c:v>
                </c:pt>
                <c:pt idx="1353">
                  <c:v>0.54953720618682256</c:v>
                </c:pt>
                <c:pt idx="1354">
                  <c:v>0.61723237597911229</c:v>
                </c:pt>
                <c:pt idx="1355">
                  <c:v>0.44382911392405061</c:v>
                </c:pt>
                <c:pt idx="1356">
                  <c:v>0.52279916507068924</c:v>
                </c:pt>
                <c:pt idx="1357">
                  <c:v>0.43723408921443924</c:v>
                </c:pt>
                <c:pt idx="1358">
                  <c:v>0.47634825827265992</c:v>
                </c:pt>
                <c:pt idx="1359">
                  <c:v>0.60079400088222323</c:v>
                </c:pt>
                <c:pt idx="1360">
                  <c:v>0.35089246843709188</c:v>
                </c:pt>
                <c:pt idx="1361">
                  <c:v>0.28821725799386771</c:v>
                </c:pt>
                <c:pt idx="1362">
                  <c:v>0.74175824175824179</c:v>
                </c:pt>
                <c:pt idx="1363">
                  <c:v>0.4087256027554535</c:v>
                </c:pt>
                <c:pt idx="1364">
                  <c:v>0.36031115524660706</c:v>
                </c:pt>
                <c:pt idx="1365">
                  <c:v>0.5374149659863946</c:v>
                </c:pt>
                <c:pt idx="1366">
                  <c:v>0.47880447725648961</c:v>
                </c:pt>
                <c:pt idx="1367">
                  <c:v>0.40366622111896122</c:v>
                </c:pt>
                <c:pt idx="1368">
                  <c:v>0.37019230769230771</c:v>
                </c:pt>
                <c:pt idx="1369">
                  <c:v>0.45464704786738686</c:v>
                </c:pt>
                <c:pt idx="1370">
                  <c:v>0.42321557317952413</c:v>
                </c:pt>
                <c:pt idx="1371">
                  <c:v>0.47152034261241971</c:v>
                </c:pt>
                <c:pt idx="1372">
                  <c:v>0.40679711637487126</c:v>
                </c:pt>
                <c:pt idx="1373">
                  <c:v>0.52374366067312128</c:v>
                </c:pt>
                <c:pt idx="1374">
                  <c:v>0.56997591651057</c:v>
                </c:pt>
                <c:pt idx="1375">
                  <c:v>0.37832093517534537</c:v>
                </c:pt>
                <c:pt idx="1376">
                  <c:v>0.44909831297265851</c:v>
                </c:pt>
                <c:pt idx="1377">
                  <c:v>0.67417677642980933</c:v>
                </c:pt>
                <c:pt idx="1378">
                  <c:v>0.60497032640949555</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-1</c:v>
                </c:pt>
                <c:pt idx="1706">
                  <c:v>-1</c:v>
                </c:pt>
                <c:pt idx="1707">
                  <c:v>-1</c:v>
                </c:pt>
                <c:pt idx="1708">
                  <c:v>-1</c:v>
                </c:pt>
                <c:pt idx="1709">
                  <c:v>-1</c:v>
                </c:pt>
                <c:pt idx="1710">
                  <c:v>-1</c:v>
                </c:pt>
                <c:pt idx="1711">
                  <c:v>-1</c:v>
                </c:pt>
                <c:pt idx="1712">
                  <c:v>0.56496906235126132</c:v>
                </c:pt>
                <c:pt idx="1713">
                  <c:v>0.54545454545454541</c:v>
                </c:pt>
                <c:pt idx="1714">
                  <c:v>0.66505818904342895</c:v>
                </c:pt>
                <c:pt idx="1715">
                  <c:v>0.54888375673595069</c:v>
                </c:pt>
                <c:pt idx="1716">
                  <c:v>0.4386097468832641</c:v>
                </c:pt>
                <c:pt idx="1717">
                  <c:v>0.56258803643534605</c:v>
                </c:pt>
                <c:pt idx="1718">
                  <c:v>0.5368521160247266</c:v>
                </c:pt>
                <c:pt idx="1719">
                  <c:v>0.61799217731421119</c:v>
                </c:pt>
                <c:pt idx="1720">
                  <c:v>0.59185700099304861</c:v>
                </c:pt>
                <c:pt idx="1721">
                  <c:v>0.44944944944944942</c:v>
                </c:pt>
                <c:pt idx="1722">
                  <c:v>0.5790464240903388</c:v>
                </c:pt>
                <c:pt idx="1723">
                  <c:v>0.43464467005076141</c:v>
                </c:pt>
                <c:pt idx="1724">
                  <c:v>0.60058259081562715</c:v>
                </c:pt>
                <c:pt idx="1725">
                  <c:v>0.56119664782693435</c:v>
                </c:pt>
                <c:pt idx="1726">
                  <c:v>0.49914327917282125</c:v>
                </c:pt>
                <c:pt idx="1727">
                  <c:v>0.74550207596493923</c:v>
                </c:pt>
                <c:pt idx="1728">
                  <c:v>0.63518518518518519</c:v>
                </c:pt>
                <c:pt idx="1729">
                  <c:v>0.34952978056426331</c:v>
                </c:pt>
                <c:pt idx="1730">
                  <c:v>0.51805054151624552</c:v>
                </c:pt>
                <c:pt idx="1731">
                  <c:v>0.46157894736842103</c:v>
                </c:pt>
                <c:pt idx="1732">
                  <c:v>0.55315928868709796</c:v>
                </c:pt>
                <c:pt idx="1733">
                  <c:v>0.52896341463414631</c:v>
                </c:pt>
                <c:pt idx="1734">
                  <c:v>0.69335239456754827</c:v>
                </c:pt>
                <c:pt idx="1735">
                  <c:v>0.43575757575757573</c:v>
                </c:pt>
                <c:pt idx="1736">
                  <c:v>0.61482395769047493</c:v>
                </c:pt>
                <c:pt idx="1737">
                  <c:v>0.67546174142480209</c:v>
                </c:pt>
                <c:pt idx="1738">
                  <c:v>0.49289936286174868</c:v>
                </c:pt>
                <c:pt idx="1739">
                  <c:v>0.40472501936483346</c:v>
                </c:pt>
                <c:pt idx="1740">
                  <c:v>0.63829787234042556</c:v>
                </c:pt>
                <c:pt idx="1741">
                  <c:v>0.47336322869955155</c:v>
                </c:pt>
                <c:pt idx="1742">
                  <c:v>0.3993161777937736</c:v>
                </c:pt>
                <c:pt idx="1743">
                  <c:v>0.57100982815104318</c:v>
                </c:pt>
                <c:pt idx="1744">
                  <c:v>0.40204463642908567</c:v>
                </c:pt>
                <c:pt idx="1745">
                  <c:v>0.60585305105853049</c:v>
                </c:pt>
                <c:pt idx="1746">
                  <c:v>0.58787182066388854</c:v>
                </c:pt>
                <c:pt idx="1747">
                  <c:v>0.8</c:v>
                </c:pt>
                <c:pt idx="1748">
                  <c:v>0.54866707997520148</c:v>
                </c:pt>
                <c:pt idx="1749">
                  <c:v>-1</c:v>
                </c:pt>
                <c:pt idx="1750">
                  <c:v>0.73846392071848865</c:v>
                </c:pt>
                <c:pt idx="1751">
                  <c:v>0.56326657351342957</c:v>
                </c:pt>
                <c:pt idx="1752">
                  <c:v>0.60886007563479205</c:v>
                </c:pt>
                <c:pt idx="1753">
                  <c:v>0.65157004830917875</c:v>
                </c:pt>
                <c:pt idx="1754">
                  <c:v>0.76318407960199008</c:v>
                </c:pt>
                <c:pt idx="1755">
                  <c:v>0.55383074611917882</c:v>
                </c:pt>
                <c:pt idx="1756">
                  <c:v>0.48961821835231079</c:v>
                </c:pt>
                <c:pt idx="1757">
                  <c:v>0.62729942804142835</c:v>
                </c:pt>
                <c:pt idx="1758">
                  <c:v>0.46600376242945446</c:v>
                </c:pt>
                <c:pt idx="1759">
                  <c:v>0.44030563514804205</c:v>
                </c:pt>
                <c:pt idx="1760">
                  <c:v>0.58300970873786406</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0.83431559891380869</c:v>
                </c:pt>
                <c:pt idx="1936">
                  <c:v>0.63143631436314362</c:v>
                </c:pt>
                <c:pt idx="1937">
                  <c:v>0.42167454422687373</c:v>
                </c:pt>
                <c:pt idx="1938">
                  <c:v>0.64161396540009408</c:v>
                </c:pt>
                <c:pt idx="1939">
                  <c:v>0.58285885525921488</c:v>
                </c:pt>
                <c:pt idx="1940">
                  <c:v>0.6471290845490999</c:v>
                </c:pt>
                <c:pt idx="1941">
                  <c:v>0.59477124183006536</c:v>
                </c:pt>
                <c:pt idx="1942">
                  <c:v>0.54614985740212596</c:v>
                </c:pt>
                <c:pt idx="1943">
                  <c:v>0.46741234674123466</c:v>
                </c:pt>
                <c:pt idx="1944">
                  <c:v>0.64551422319474838</c:v>
                </c:pt>
                <c:pt idx="1945">
                  <c:v>0.65</c:v>
                </c:pt>
                <c:pt idx="1946">
                  <c:v>0.38664882047850091</c:v>
                </c:pt>
                <c:pt idx="1947">
                  <c:v>0.58704008786381112</c:v>
                </c:pt>
                <c:pt idx="1948">
                  <c:v>0.66472303206997085</c:v>
                </c:pt>
                <c:pt idx="1949">
                  <c:v>0.50176817288801567</c:v>
                </c:pt>
                <c:pt idx="1950">
                  <c:v>0.54499889437605953</c:v>
                </c:pt>
                <c:pt idx="1951">
                  <c:v>0.67118997912317324</c:v>
                </c:pt>
                <c:pt idx="1952">
                  <c:v>0</c:v>
                </c:pt>
                <c:pt idx="1953">
                  <c:v>0.65874363327674024</c:v>
                </c:pt>
                <c:pt idx="1954">
                  <c:v>0.67656437869203823</c:v>
                </c:pt>
                <c:pt idx="1955">
                  <c:v>0.45213923132704859</c:v>
                </c:pt>
                <c:pt idx="1956">
                  <c:v>0.40164899882214372</c:v>
                </c:pt>
                <c:pt idx="1957">
                  <c:v>0.35517774343122099</c:v>
                </c:pt>
                <c:pt idx="1958">
                  <c:v>0.37038391224862888</c:v>
                </c:pt>
                <c:pt idx="1959">
                  <c:v>0.55065738592420732</c:v>
                </c:pt>
                <c:pt idx="1960">
                  <c:v>0.33356449375866853</c:v>
                </c:pt>
                <c:pt idx="1961">
                  <c:v>0.64706879024059638</c:v>
                </c:pt>
                <c:pt idx="1962">
                  <c:v>0.39953452288595809</c:v>
                </c:pt>
                <c:pt idx="1963">
                  <c:v>0.56458966565349544</c:v>
                </c:pt>
                <c:pt idx="1964">
                  <c:v>0.57376261412782315</c:v>
                </c:pt>
                <c:pt idx="1965">
                  <c:v>0.67684157416750756</c:v>
                </c:pt>
                <c:pt idx="1966">
                  <c:v>0.50755287009063443</c:v>
                </c:pt>
                <c:pt idx="1967">
                  <c:v>0.40963203463203463</c:v>
                </c:pt>
                <c:pt idx="1968">
                  <c:v>0.50705929810407424</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0.39026478322020425</c:v>
                </c:pt>
                <c:pt idx="2126">
                  <c:v>0.77030685920577613</c:v>
                </c:pt>
                <c:pt idx="2127">
                  <c:v>0.50353996224040276</c:v>
                </c:pt>
                <c:pt idx="2128">
                  <c:v>0.52353585112205803</c:v>
                </c:pt>
                <c:pt idx="2129">
                  <c:v>0.36493150684931508</c:v>
                </c:pt>
                <c:pt idx="2130">
                  <c:v>0.7448598130841122</c:v>
                </c:pt>
                <c:pt idx="2131">
                  <c:v>0.36642201834862387</c:v>
                </c:pt>
                <c:pt idx="2132">
                  <c:v>0.53324225865209474</c:v>
                </c:pt>
                <c:pt idx="2133">
                  <c:v>0.43304108647068934</c:v>
                </c:pt>
                <c:pt idx="2134">
                  <c:v>0.32035175879396988</c:v>
                </c:pt>
                <c:pt idx="2135">
                  <c:v>0.55005268703898846</c:v>
                </c:pt>
                <c:pt idx="2136">
                  <c:v>0.3175</c:v>
                </c:pt>
                <c:pt idx="2137">
                  <c:v>0.67028423772609824</c:v>
                </c:pt>
                <c:pt idx="2138">
                  <c:v>0.6015526268279473</c:v>
                </c:pt>
                <c:pt idx="2139">
                  <c:v>0.68286445012787722</c:v>
                </c:pt>
                <c:pt idx="2140">
                  <c:v>0.80255941499085925</c:v>
                </c:pt>
                <c:pt idx="2141">
                  <c:v>0.39036755386565275</c:v>
                </c:pt>
                <c:pt idx="2142">
                  <c:v>0.45908064584842156</c:v>
                </c:pt>
                <c:pt idx="2143">
                  <c:v>0.39035620643345909</c:v>
                </c:pt>
                <c:pt idx="2144">
                  <c:v>0.52349378386993939</c:v>
                </c:pt>
                <c:pt idx="2145">
                  <c:v>0.5</c:v>
                </c:pt>
                <c:pt idx="2146">
                  <c:v>0</c:v>
                </c:pt>
                <c:pt idx="2147">
                  <c:v>0.33099906629318393</c:v>
                </c:pt>
                <c:pt idx="2148">
                  <c:v>0.39084507042253519</c:v>
                </c:pt>
                <c:pt idx="2149">
                  <c:v>0.55776045357902193</c:v>
                </c:pt>
                <c:pt idx="2150">
                  <c:v>0.34895879486043418</c:v>
                </c:pt>
                <c:pt idx="2151">
                  <c:v>0.37666921583622565</c:v>
                </c:pt>
                <c:pt idx="2152">
                  <c:v>0.43733681462140994</c:v>
                </c:pt>
                <c:pt idx="2153">
                  <c:v>0.56657963446475201</c:v>
                </c:pt>
                <c:pt idx="2154">
                  <c:v>0.54174004931313846</c:v>
                </c:pt>
                <c:pt idx="2155">
                  <c:v>0.33889506859473489</c:v>
                </c:pt>
                <c:pt idx="2156">
                  <c:v>0.38058748403575987</c:v>
                </c:pt>
                <c:pt idx="2157">
                  <c:v>0.72867298578199047</c:v>
                </c:pt>
                <c:pt idx="2158">
                  <c:v>0.6271186440677966</c:v>
                </c:pt>
                <c:pt idx="2159">
                  <c:v>0.44329896907216493</c:v>
                </c:pt>
                <c:pt idx="2160">
                  <c:v>0.38363780778395551</c:v>
                </c:pt>
                <c:pt idx="2161">
                  <c:v>0.67081081081081084</c:v>
                </c:pt>
                <c:pt idx="2162">
                  <c:v>0.47604871447902569</c:v>
                </c:pt>
                <c:pt idx="2163">
                  <c:v>0.55214878110077914</c:v>
                </c:pt>
                <c:pt idx="2164">
                  <c:v>0.62252010723860585</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numCache>
            </c:numRef>
          </c:yVal>
          <c:smooth val="0"/>
          <c:extLst>
            <c:ext xmlns:c16="http://schemas.microsoft.com/office/drawing/2014/chart" uri="{C3380CC4-5D6E-409C-BE32-E72D297353CC}">
              <c16:uniqueId val="{00000001-1918-4C2D-9500-D10C652DA529}"/>
            </c:ext>
          </c:extLst>
        </c:ser>
        <c:ser>
          <c:idx val="1"/>
          <c:order val="1"/>
          <c:tx>
            <c:strRef>
              <c:f>ReferendumData!$AC$2</c:f>
              <c:strCache>
                <c:ptCount val="1"/>
                <c:pt idx="0">
                  <c:v>Other Even Years</c:v>
                </c:pt>
              </c:strCache>
            </c:strRef>
          </c:tx>
          <c:spPr>
            <a:ln w="25400" cap="rnd">
              <a:noFill/>
              <a:round/>
            </a:ln>
            <a:effectLst/>
          </c:spPr>
          <c:marker>
            <c:symbol val="square"/>
            <c:size val="5"/>
            <c:spPr>
              <a:solidFill>
                <a:schemeClr val="accent2"/>
              </a:solidFill>
              <a:ln w="9525">
                <a:solidFill>
                  <a:schemeClr val="accent2"/>
                </a:solidFill>
              </a:ln>
              <a:effectLst/>
            </c:spPr>
          </c:marker>
          <c:xVal>
            <c:numRef>
              <c:f>ReferendumData!$AA$3:$AA$2269</c:f>
              <c:numCache>
                <c:formatCode>_(* #,##0.00_);_(* \(#,##0.00\);_(* "-"??_);_(@_)</c:formatCode>
                <c:ptCount val="2267"/>
                <c:pt idx="0">
                  <c:v>2.9794496195690821</c:v>
                </c:pt>
                <c:pt idx="1">
                  <c:v>1.60731026701099</c:v>
                </c:pt>
                <c:pt idx="2">
                  <c:v>1.9500064888580029</c:v>
                </c:pt>
                <c:pt idx="3">
                  <c:v>1.7171717171717171</c:v>
                </c:pt>
                <c:pt idx="4">
                  <c:v>2.151627231426593</c:v>
                </c:pt>
                <c:pt idx="5">
                  <c:v>2.2392290249433109</c:v>
                </c:pt>
                <c:pt idx="6">
                  <c:v>1.8676840371108991</c:v>
                </c:pt>
                <c:pt idx="7">
                  <c:v>2.1883753501400562</c:v>
                </c:pt>
                <c:pt idx="8">
                  <c:v>1.6033755274261605</c:v>
                </c:pt>
                <c:pt idx="9">
                  <c:v>2.7619499841722064</c:v>
                </c:pt>
                <c:pt idx="10">
                  <c:v>2.551767786324219</c:v>
                </c:pt>
                <c:pt idx="11">
                  <c:v>2.7283320609153372</c:v>
                </c:pt>
                <c:pt idx="12">
                  <c:v>2.2636893555759143</c:v>
                </c:pt>
                <c:pt idx="13">
                  <c:v>1.2516999949629779</c:v>
                </c:pt>
                <c:pt idx="14">
                  <c:v>2.2438496891051636</c:v>
                </c:pt>
                <c:pt idx="15">
                  <c:v>1.7596183804806771</c:v>
                </c:pt>
                <c:pt idx="16">
                  <c:v>2.2555360666520499</c:v>
                </c:pt>
                <c:pt idx="17">
                  <c:v>2.0287515952255837</c:v>
                </c:pt>
                <c:pt idx="18">
                  <c:v>3.3138192169289438</c:v>
                </c:pt>
                <c:pt idx="19">
                  <c:v>2.5731326327747799</c:v>
                </c:pt>
                <c:pt idx="20">
                  <c:v>2.4658156887996667</c:v>
                </c:pt>
                <c:pt idx="21">
                  <c:v>1.5273920727089119</c:v>
                </c:pt>
                <c:pt idx="22">
                  <c:v>2.3339794482355751</c:v>
                </c:pt>
                <c:pt idx="23">
                  <c:v>2.6554565886955799</c:v>
                </c:pt>
                <c:pt idx="24">
                  <c:v>1.6529285582063873</c:v>
                </c:pt>
                <c:pt idx="25">
                  <c:v>1.6194431595626371</c:v>
                </c:pt>
                <c:pt idx="26">
                  <c:v>1.7141932297320299</c:v>
                </c:pt>
                <c:pt idx="27">
                  <c:v>2.6210915809594946</c:v>
                </c:pt>
                <c:pt idx="28">
                  <c:v>2.4487696811456603</c:v>
                </c:pt>
                <c:pt idx="29">
                  <c:v>1.4749455813513299</c:v>
                </c:pt>
                <c:pt idx="30">
                  <c:v>2.2706164149190986</c:v>
                </c:pt>
                <c:pt idx="31">
                  <c:v>1.5086487189491482</c:v>
                </c:pt>
                <c:pt idx="32">
                  <c:v>1.9548251048935847</c:v>
                </c:pt>
                <c:pt idx="33">
                  <c:v>1.2084876050143778</c:v>
                </c:pt>
                <c:pt idx="34">
                  <c:v>1.6926376721709693</c:v>
                </c:pt>
                <c:pt idx="35">
                  <c:v>2.1780499780344731</c:v>
                </c:pt>
                <c:pt idx="36">
                  <c:v>1.0806033703577238</c:v>
                </c:pt>
                <c:pt idx="37">
                  <c:v>2.1759117376647255</c:v>
                </c:pt>
                <c:pt idx="38">
                  <c:v>2.0764442715425018</c:v>
                </c:pt>
                <c:pt idx="39">
                  <c:v>1.7066042588792603</c:v>
                </c:pt>
                <c:pt idx="40">
                  <c:v>1.8790783310318686</c:v>
                </c:pt>
                <c:pt idx="41">
                  <c:v>1.9959426739087758</c:v>
                </c:pt>
                <c:pt idx="42">
                  <c:v>1.5501504257814491</c:v>
                </c:pt>
                <c:pt idx="43">
                  <c:v>2.1490614356997653</c:v>
                </c:pt>
                <c:pt idx="44">
                  <c:v>1.4754215855918582</c:v>
                </c:pt>
                <c:pt idx="45">
                  <c:v>2.0418100803116412</c:v>
                </c:pt>
                <c:pt idx="46">
                  <c:v>2.3648379369090424</c:v>
                </c:pt>
                <c:pt idx="47">
                  <c:v>2.4170643962888727</c:v>
                </c:pt>
                <c:pt idx="48">
                  <c:v>1.2084676518464141</c:v>
                </c:pt>
                <c:pt idx="49">
                  <c:v>1.2284159458683093</c:v>
                </c:pt>
                <c:pt idx="50">
                  <c:v>1.7306262468621403</c:v>
                </c:pt>
                <c:pt idx="51">
                  <c:v>1.9190890924857669</c:v>
                </c:pt>
                <c:pt idx="52">
                  <c:v>1.5867720808175156</c:v>
                </c:pt>
                <c:pt idx="53">
                  <c:v>1.4153350507540869</c:v>
                </c:pt>
                <c:pt idx="54">
                  <c:v>0.96852147467647587</c:v>
                </c:pt>
                <c:pt idx="55">
                  <c:v>1.9178369926075465</c:v>
                </c:pt>
                <c:pt idx="56">
                  <c:v>2.6824769008933531</c:v>
                </c:pt>
                <c:pt idx="57">
                  <c:v>2.0258893214868059</c:v>
                </c:pt>
                <c:pt idx="58">
                  <c:v>1.8820327281176354</c:v>
                </c:pt>
                <c:pt idx="59">
                  <c:v>1.9090909090909092</c:v>
                </c:pt>
                <c:pt idx="60">
                  <c:v>0.80397436383632293</c:v>
                </c:pt>
                <c:pt idx="61">
                  <c:v>1.9189199438734879</c:v>
                </c:pt>
                <c:pt idx="62">
                  <c:v>2.7282427522334349</c:v>
                </c:pt>
                <c:pt idx="63">
                  <c:v>2.2292483363419819</c:v>
                </c:pt>
                <c:pt idx="64">
                  <c:v>0.68251475804162676</c:v>
                </c:pt>
                <c:pt idx="65">
                  <c:v>0.68890738631385262</c:v>
                </c:pt>
                <c:pt idx="66">
                  <c:v>0.68082547878830746</c:v>
                </c:pt>
                <c:pt idx="67">
                  <c:v>0.73798853436498513</c:v>
                </c:pt>
                <c:pt idx="68">
                  <c:v>0.92976745539941474</c:v>
                </c:pt>
                <c:pt idx="69">
                  <c:v>1.5589604552021832</c:v>
                </c:pt>
                <c:pt idx="70">
                  <c:v>2.2692990983139478</c:v>
                </c:pt>
                <c:pt idx="71">
                  <c:v>0.65295258590177396</c:v>
                </c:pt>
                <c:pt idx="72">
                  <c:v>0.65066963246996201</c:v>
                </c:pt>
                <c:pt idx="73">
                  <c:v>1.7458761807870742</c:v>
                </c:pt>
                <c:pt idx="74">
                  <c:v>0.6641651928684098</c:v>
                </c:pt>
                <c:pt idx="75">
                  <c:v>1.2452391269642165</c:v>
                </c:pt>
                <c:pt idx="76">
                  <c:v>0.97089795613532826</c:v>
                </c:pt>
                <c:pt idx="77">
                  <c:v>0.61073331311993762</c:v>
                </c:pt>
                <c:pt idx="78">
                  <c:v>1.3143738577002346</c:v>
                </c:pt>
                <c:pt idx="79">
                  <c:v>1.5748255265206579</c:v>
                </c:pt>
                <c:pt idx="80">
                  <c:v>1.7345122218629561</c:v>
                </c:pt>
                <c:pt idx="81">
                  <c:v>0.65435346803120353</c:v>
                </c:pt>
                <c:pt idx="82">
                  <c:v>0.65513626834381555</c:v>
                </c:pt>
                <c:pt idx="83">
                  <c:v>1.4070871185651059</c:v>
                </c:pt>
                <c:pt idx="84">
                  <c:v>1.6271582412596357</c:v>
                </c:pt>
                <c:pt idx="85">
                  <c:v>1.111674600338862</c:v>
                </c:pt>
                <c:pt idx="86">
                  <c:v>0.99269209648122336</c:v>
                </c:pt>
                <c:pt idx="87">
                  <c:v>1.521048425347775</c:v>
                </c:pt>
                <c:pt idx="88">
                  <c:v>0.7230255839822024</c:v>
                </c:pt>
                <c:pt idx="89">
                  <c:v>0.6349354560097108</c:v>
                </c:pt>
                <c:pt idx="90">
                  <c:v>0.7301978956659545</c:v>
                </c:pt>
                <c:pt idx="91">
                  <c:v>1.1733482329934348</c:v>
                </c:pt>
                <c:pt idx="92">
                  <c:v>1.8896001932600555</c:v>
                </c:pt>
                <c:pt idx="93">
                  <c:v>2.0291151594014316</c:v>
                </c:pt>
                <c:pt idx="94">
                  <c:v>0.72736607906897144</c:v>
                </c:pt>
                <c:pt idx="95">
                  <c:v>0.87675736767299683</c:v>
                </c:pt>
                <c:pt idx="96">
                  <c:v>0.84032312977808044</c:v>
                </c:pt>
                <c:pt idx="97">
                  <c:v>0.77266957337601416</c:v>
                </c:pt>
                <c:pt idx="98">
                  <c:v>1.1312343510434071</c:v>
                </c:pt>
                <c:pt idx="99">
                  <c:v>0.50622913151186588</c:v>
                </c:pt>
                <c:pt idx="100">
                  <c:v>0.91106415105512095</c:v>
                </c:pt>
                <c:pt idx="101">
                  <c:v>0.94630590214496002</c:v>
                </c:pt>
                <c:pt idx="102">
                  <c:v>0.90467739400056046</c:v>
                </c:pt>
                <c:pt idx="103">
                  <c:v>1.8036613360597233</c:v>
                </c:pt>
                <c:pt idx="104">
                  <c:v>0.81041342328316901</c:v>
                </c:pt>
                <c:pt idx="105">
                  <c:v>1.2108391345332559</c:v>
                </c:pt>
                <c:pt idx="106">
                  <c:v>0.65314954319602503</c:v>
                </c:pt>
                <c:pt idx="107">
                  <c:v>1.3802514864996587</c:v>
                </c:pt>
                <c:pt idx="108">
                  <c:v>1.2198360491591316</c:v>
                </c:pt>
                <c:pt idx="109">
                  <c:v>1.9416666666666667</c:v>
                </c:pt>
                <c:pt idx="110">
                  <c:v>1.1271291243123882</c:v>
                </c:pt>
                <c:pt idx="111">
                  <c:v>1.492221399089851</c:v>
                </c:pt>
                <c:pt idx="112">
                  <c:v>0.680231719832741</c:v>
                </c:pt>
                <c:pt idx="113">
                  <c:v>0.62843799464025452</c:v>
                </c:pt>
                <c:pt idx="114">
                  <c:v>0.55442389197358477</c:v>
                </c:pt>
                <c:pt idx="115">
                  <c:v>0.7626673667629299</c:v>
                </c:pt>
                <c:pt idx="116">
                  <c:v>1.0580346820809248</c:v>
                </c:pt>
                <c:pt idx="117">
                  <c:v>2.1432979239211885</c:v>
                </c:pt>
                <c:pt idx="118">
                  <c:v>0.90899429221603312</c:v>
                </c:pt>
                <c:pt idx="119">
                  <c:v>1.2772970745776679</c:v>
                </c:pt>
                <c:pt idx="120">
                  <c:v>0.46287489696277978</c:v>
                </c:pt>
                <c:pt idx="121">
                  <c:v>1.2122835805900674</c:v>
                </c:pt>
                <c:pt idx="122">
                  <c:v>0.67827589771997698</c:v>
                </c:pt>
                <c:pt idx="123">
                  <c:v>0.29037371882406493</c:v>
                </c:pt>
                <c:pt idx="124">
                  <c:v>1.4459268092718194</c:v>
                </c:pt>
                <c:pt idx="125">
                  <c:v>3.1166528749778237</c:v>
                </c:pt>
                <c:pt idx="126">
                  <c:v>1.3420444360583046</c:v>
                </c:pt>
                <c:pt idx="127">
                  <c:v>2.1190904571387987</c:v>
                </c:pt>
                <c:pt idx="128">
                  <c:v>2.6063122124801641</c:v>
                </c:pt>
                <c:pt idx="129">
                  <c:v>2.617532498757754</c:v>
                </c:pt>
                <c:pt idx="130">
                  <c:v>2.4963705251230479</c:v>
                </c:pt>
                <c:pt idx="131">
                  <c:v>2.9067143295600211</c:v>
                </c:pt>
                <c:pt idx="132">
                  <c:v>3.690081089403634</c:v>
                </c:pt>
                <c:pt idx="133">
                  <c:v>1.9166216308790733</c:v>
                </c:pt>
                <c:pt idx="134">
                  <c:v>3.070413723843862</c:v>
                </c:pt>
                <c:pt idx="135">
                  <c:v>2.3807474973467575</c:v>
                </c:pt>
                <c:pt idx="136">
                  <c:v>2.1222009116496872</c:v>
                </c:pt>
                <c:pt idx="137">
                  <c:v>2.0197076788420092</c:v>
                </c:pt>
                <c:pt idx="138">
                  <c:v>3.0963920301561658</c:v>
                </c:pt>
                <c:pt idx="139">
                  <c:v>2.1281517464723572</c:v>
                </c:pt>
                <c:pt idx="140">
                  <c:v>2.7333333333333334</c:v>
                </c:pt>
                <c:pt idx="141">
                  <c:v>1.6837605393440682</c:v>
                </c:pt>
                <c:pt idx="142">
                  <c:v>3.1893471906463136</c:v>
                </c:pt>
                <c:pt idx="143">
                  <c:v>2.5643490455080067</c:v>
                </c:pt>
                <c:pt idx="144">
                  <c:v>2.4864884471689215</c:v>
                </c:pt>
                <c:pt idx="145">
                  <c:v>1.1425299786888896</c:v>
                </c:pt>
                <c:pt idx="146">
                  <c:v>1.7441198570094947</c:v>
                </c:pt>
                <c:pt idx="147">
                  <c:v>1.4757294292971421</c:v>
                </c:pt>
                <c:pt idx="148">
                  <c:v>1.8500790051643208</c:v>
                </c:pt>
                <c:pt idx="149">
                  <c:v>1.8188548864758145</c:v>
                </c:pt>
                <c:pt idx="150">
                  <c:v>2.3568503665782758</c:v>
                </c:pt>
                <c:pt idx="151">
                  <c:v>2.373792777096642</c:v>
                </c:pt>
                <c:pt idx="152">
                  <c:v>2.1508704061895552</c:v>
                </c:pt>
                <c:pt idx="153">
                  <c:v>1.2913526989551527</c:v>
                </c:pt>
                <c:pt idx="154">
                  <c:v>2.4308825507870311</c:v>
                </c:pt>
                <c:pt idx="155">
                  <c:v>2.4344328238133546</c:v>
                </c:pt>
                <c:pt idx="156">
                  <c:v>2.6511627906976742</c:v>
                </c:pt>
                <c:pt idx="157">
                  <c:v>2.6442953945418322</c:v>
                </c:pt>
                <c:pt idx="158">
                  <c:v>2.0800435811643974</c:v>
                </c:pt>
                <c:pt idx="159">
                  <c:v>1.1337914210431521</c:v>
                </c:pt>
                <c:pt idx="160">
                  <c:v>2.2980077692319694</c:v>
                </c:pt>
                <c:pt idx="161">
                  <c:v>2.2741077645594747</c:v>
                </c:pt>
                <c:pt idx="162">
                  <c:v>1.9614850109191979</c:v>
                </c:pt>
                <c:pt idx="163">
                  <c:v>2.4552212650569074</c:v>
                </c:pt>
                <c:pt idx="164">
                  <c:v>2.4628348999958591</c:v>
                </c:pt>
                <c:pt idx="165">
                  <c:v>1.5423673812205319</c:v>
                </c:pt>
                <c:pt idx="166">
                  <c:v>2.5506648454269225</c:v>
                </c:pt>
                <c:pt idx="167">
                  <c:v>2.2533889600426078</c:v>
                </c:pt>
                <c:pt idx="168">
                  <c:v>0.75613516638828215</c:v>
                </c:pt>
                <c:pt idx="169">
                  <c:v>2.5919764056414714</c:v>
                </c:pt>
                <c:pt idx="170">
                  <c:v>2.2551786967755425</c:v>
                </c:pt>
                <c:pt idx="171">
                  <c:v>2.2506982092985051</c:v>
                </c:pt>
                <c:pt idx="172">
                  <c:v>1.9795996746791975</c:v>
                </c:pt>
                <c:pt idx="173">
                  <c:v>1.6948396194420148</c:v>
                </c:pt>
                <c:pt idx="174">
                  <c:v>1.8380287342483344</c:v>
                </c:pt>
                <c:pt idx="175">
                  <c:v>0.77885676724832886</c:v>
                </c:pt>
                <c:pt idx="176">
                  <c:v>0.47764931817142614</c:v>
                </c:pt>
                <c:pt idx="177">
                  <c:v>1.1862480846107055</c:v>
                </c:pt>
                <c:pt idx="178">
                  <c:v>7.3544573510206879E-2</c:v>
                </c:pt>
                <c:pt idx="179">
                  <c:v>1.1489325716551919</c:v>
                </c:pt>
                <c:pt idx="180">
                  <c:v>0.7351321395171625</c:v>
                </c:pt>
                <c:pt idx="181">
                  <c:v>1.0926955003395185</c:v>
                </c:pt>
                <c:pt idx="182">
                  <c:v>0.41649508794634976</c:v>
                </c:pt>
                <c:pt idx="183">
                  <c:v>0.38025059621816787</c:v>
                </c:pt>
                <c:pt idx="184">
                  <c:v>1.1565005646082123</c:v>
                </c:pt>
                <c:pt idx="185">
                  <c:v>1.1546080231142402</c:v>
                </c:pt>
                <c:pt idx="186">
                  <c:v>0.75624506675856851</c:v>
                </c:pt>
                <c:pt idx="187">
                  <c:v>0.50941327934363922</c:v>
                </c:pt>
                <c:pt idx="188">
                  <c:v>0.61778384506814132</c:v>
                </c:pt>
                <c:pt idx="189">
                  <c:v>0.4730962480359599</c:v>
                </c:pt>
                <c:pt idx="190">
                  <c:v>1.3065830721003135</c:v>
                </c:pt>
                <c:pt idx="191">
                  <c:v>0.53626564108119812</c:v>
                </c:pt>
                <c:pt idx="192">
                  <c:v>1.0261474793077501</c:v>
                </c:pt>
                <c:pt idx="193">
                  <c:v>1.0239610632721827</c:v>
                </c:pt>
                <c:pt idx="194">
                  <c:v>0.7427055702917772</c:v>
                </c:pt>
                <c:pt idx="195">
                  <c:v>1.1518896316616507</c:v>
                </c:pt>
                <c:pt idx="196">
                  <c:v>0.73931454530582452</c:v>
                </c:pt>
                <c:pt idx="197">
                  <c:v>0.78551826581736706</c:v>
                </c:pt>
                <c:pt idx="198">
                  <c:v>0.43130168695675108</c:v>
                </c:pt>
                <c:pt idx="199">
                  <c:v>0.49537788441182701</c:v>
                </c:pt>
                <c:pt idx="200">
                  <c:v>0.82955404383975806</c:v>
                </c:pt>
                <c:pt idx="201">
                  <c:v>1.4330367270802351</c:v>
                </c:pt>
                <c:pt idx="202">
                  <c:v>0.76054510058403635</c:v>
                </c:pt>
                <c:pt idx="203">
                  <c:v>1.0130713621305831</c:v>
                </c:pt>
                <c:pt idx="204">
                  <c:v>0.57154614663587933</c:v>
                </c:pt>
                <c:pt idx="205">
                  <c:v>0.53695406819658675</c:v>
                </c:pt>
                <c:pt idx="206">
                  <c:v>0.98365104131334369</c:v>
                </c:pt>
                <c:pt idx="207">
                  <c:v>1.7824062228135715</c:v>
                </c:pt>
                <c:pt idx="208">
                  <c:v>0.75576319042057405</c:v>
                </c:pt>
                <c:pt idx="209">
                  <c:v>1.3708983267902506</c:v>
                </c:pt>
                <c:pt idx="210">
                  <c:v>1.6072303682405034</c:v>
                </c:pt>
                <c:pt idx="211">
                  <c:v>1.4140353794666058</c:v>
                </c:pt>
                <c:pt idx="212">
                  <c:v>1.3906500093541481</c:v>
                </c:pt>
                <c:pt idx="213">
                  <c:v>0.80773606370875994</c:v>
                </c:pt>
                <c:pt idx="214">
                  <c:v>0.82640412181808909</c:v>
                </c:pt>
                <c:pt idx="215">
                  <c:v>0.64867895063499792</c:v>
                </c:pt>
                <c:pt idx="216">
                  <c:v>0.37709168041480084</c:v>
                </c:pt>
                <c:pt idx="217">
                  <c:v>1.2985204957046415</c:v>
                </c:pt>
                <c:pt idx="218">
                  <c:v>1.4671332778620723</c:v>
                </c:pt>
                <c:pt idx="219">
                  <c:v>1.2116243895117247</c:v>
                </c:pt>
                <c:pt idx="220">
                  <c:v>1.0819684807532737</c:v>
                </c:pt>
                <c:pt idx="221">
                  <c:v>0.53766864691272664</c:v>
                </c:pt>
                <c:pt idx="222">
                  <c:v>0.71846991780385705</c:v>
                </c:pt>
                <c:pt idx="223">
                  <c:v>1.3654858880916363</c:v>
                </c:pt>
                <c:pt idx="224">
                  <c:v>0.84571251725943908</c:v>
                </c:pt>
                <c:pt idx="225">
                  <c:v>1.0521743851457734</c:v>
                </c:pt>
                <c:pt idx="226">
                  <c:v>2.4429139548095806</c:v>
                </c:pt>
                <c:pt idx="227">
                  <c:v>0.85003607164141648</c:v>
                </c:pt>
                <c:pt idx="228">
                  <c:v>1.4736277433300202</c:v>
                </c:pt>
                <c:pt idx="229">
                  <c:v>0.77705827937095273</c:v>
                </c:pt>
                <c:pt idx="230">
                  <c:v>1.3419492575436991</c:v>
                </c:pt>
                <c:pt idx="231">
                  <c:v>1.3382711892938304</c:v>
                </c:pt>
                <c:pt idx="232">
                  <c:v>0.41787357301073436</c:v>
                </c:pt>
                <c:pt idx="233">
                  <c:v>0.85026834710245436</c:v>
                </c:pt>
                <c:pt idx="234">
                  <c:v>0.89789179578359157</c:v>
                </c:pt>
                <c:pt idx="235">
                  <c:v>1.0735098660668643</c:v>
                </c:pt>
                <c:pt idx="236">
                  <c:v>1.2329952539894975</c:v>
                </c:pt>
                <c:pt idx="237">
                  <c:v>1.2139411557997635</c:v>
                </c:pt>
                <c:pt idx="238">
                  <c:v>0.91878090010821678</c:v>
                </c:pt>
                <c:pt idx="239">
                  <c:v>0.81325395418669388</c:v>
                </c:pt>
                <c:pt idx="240">
                  <c:v>1.8166107348833471</c:v>
                </c:pt>
                <c:pt idx="241">
                  <c:v>0.33222591362126241</c:v>
                </c:pt>
                <c:pt idx="242">
                  <c:v>0.84230029216846014</c:v>
                </c:pt>
                <c:pt idx="243">
                  <c:v>0.46099731751079215</c:v>
                </c:pt>
                <c:pt idx="244">
                  <c:v>0.47186807890478871</c:v>
                </c:pt>
                <c:pt idx="245">
                  <c:v>0.74812339946265993</c:v>
                </c:pt>
                <c:pt idx="246">
                  <c:v>0.87953210136618576</c:v>
                </c:pt>
                <c:pt idx="247">
                  <c:v>1.2407384151701621</c:v>
                </c:pt>
                <c:pt idx="248">
                  <c:v>0.49540920800581284</c:v>
                </c:pt>
                <c:pt idx="249">
                  <c:v>1.1993066637319101</c:v>
                </c:pt>
                <c:pt idx="250">
                  <c:v>1.217859163385713</c:v>
                </c:pt>
                <c:pt idx="251">
                  <c:v>0.32550377894849181</c:v>
                </c:pt>
                <c:pt idx="252">
                  <c:v>0.69100623330365096</c:v>
                </c:pt>
                <c:pt idx="253">
                  <c:v>0.6885129118432769</c:v>
                </c:pt>
                <c:pt idx="254">
                  <c:v>0.66168998372517707</c:v>
                </c:pt>
                <c:pt idx="255">
                  <c:v>0.96566182776913068</c:v>
                </c:pt>
                <c:pt idx="256">
                  <c:v>0.33767922806178541</c:v>
                </c:pt>
                <c:pt idx="257">
                  <c:v>1.8275429561067118</c:v>
                </c:pt>
                <c:pt idx="258">
                  <c:v>2.4259507649485159</c:v>
                </c:pt>
                <c:pt idx="259">
                  <c:v>3.0007570022710066</c:v>
                </c:pt>
                <c:pt idx="260">
                  <c:v>1.9353611405915216</c:v>
                </c:pt>
                <c:pt idx="261">
                  <c:v>1.9716019628909087</c:v>
                </c:pt>
                <c:pt idx="262">
                  <c:v>1.5789388363836789</c:v>
                </c:pt>
                <c:pt idx="263">
                  <c:v>1.8952459454258774</c:v>
                </c:pt>
                <c:pt idx="264">
                  <c:v>1.8377559509766181</c:v>
                </c:pt>
                <c:pt idx="265">
                  <c:v>1.6588150985068313</c:v>
                </c:pt>
                <c:pt idx="266">
                  <c:v>1.8794201872099319</c:v>
                </c:pt>
                <c:pt idx="267">
                  <c:v>1.7158720291570513</c:v>
                </c:pt>
                <c:pt idx="268">
                  <c:v>1.6358914149500123</c:v>
                </c:pt>
                <c:pt idx="269">
                  <c:v>1.6138328530259365</c:v>
                </c:pt>
                <c:pt idx="270">
                  <c:v>1.7157906611077471</c:v>
                </c:pt>
                <c:pt idx="271">
                  <c:v>1.7085388959360186</c:v>
                </c:pt>
                <c:pt idx="272">
                  <c:v>2.4476737462899432</c:v>
                </c:pt>
                <c:pt idx="273">
                  <c:v>1.8587559217790863</c:v>
                </c:pt>
                <c:pt idx="274">
                  <c:v>2.5279941801572829</c:v>
                </c:pt>
                <c:pt idx="275">
                  <c:v>1.7160162481578956</c:v>
                </c:pt>
                <c:pt idx="276">
                  <c:v>3.2019124146748301</c:v>
                </c:pt>
                <c:pt idx="277">
                  <c:v>2.295038218867349</c:v>
                </c:pt>
                <c:pt idx="278">
                  <c:v>2.1352481504607295</c:v>
                </c:pt>
                <c:pt idx="279">
                  <c:v>2.1010768018609536</c:v>
                </c:pt>
                <c:pt idx="280">
                  <c:v>2.0910716742330444</c:v>
                </c:pt>
                <c:pt idx="281">
                  <c:v>2.518885022953075</c:v>
                </c:pt>
                <c:pt idx="282">
                  <c:v>2.6498366232487354</c:v>
                </c:pt>
                <c:pt idx="283">
                  <c:v>2.4304666291041337</c:v>
                </c:pt>
                <c:pt idx="284">
                  <c:v>2.6076034706477218</c:v>
                </c:pt>
                <c:pt idx="285">
                  <c:v>1.9022854796770219</c:v>
                </c:pt>
                <c:pt idx="286">
                  <c:v>1.8415237293486266</c:v>
                </c:pt>
                <c:pt idx="287">
                  <c:v>2.2629977264200254</c:v>
                </c:pt>
                <c:pt idx="288">
                  <c:v>2.3739934387116017</c:v>
                </c:pt>
                <c:pt idx="289">
                  <c:v>1.7457072771872446</c:v>
                </c:pt>
                <c:pt idx="290">
                  <c:v>1.9484140815615196</c:v>
                </c:pt>
                <c:pt idx="291">
                  <c:v>2.50002317124788</c:v>
                </c:pt>
                <c:pt idx="292">
                  <c:v>2.9598170532505717</c:v>
                </c:pt>
                <c:pt idx="293">
                  <c:v>2.2191975381701976</c:v>
                </c:pt>
                <c:pt idx="294">
                  <c:v>2.8022987143788138</c:v>
                </c:pt>
                <c:pt idx="295">
                  <c:v>1.4611140389558708</c:v>
                </c:pt>
                <c:pt idx="296">
                  <c:v>2.6356532607506473</c:v>
                </c:pt>
                <c:pt idx="297">
                  <c:v>2.4083864478206771</c:v>
                </c:pt>
                <c:pt idx="298">
                  <c:v>3.0761040644384776</c:v>
                </c:pt>
                <c:pt idx="299">
                  <c:v>0.65132892110515817</c:v>
                </c:pt>
                <c:pt idx="300">
                  <c:v>2.3846383243722098</c:v>
                </c:pt>
                <c:pt idx="301">
                  <c:v>0.74731983930358858</c:v>
                </c:pt>
                <c:pt idx="302">
                  <c:v>2.865415344390823</c:v>
                </c:pt>
                <c:pt idx="303">
                  <c:v>2.0920219398190518</c:v>
                </c:pt>
                <c:pt idx="304">
                  <c:v>2.4532101889105498</c:v>
                </c:pt>
                <c:pt idx="305">
                  <c:v>2.98863929770204</c:v>
                </c:pt>
                <c:pt idx="306">
                  <c:v>1.831118551846814</c:v>
                </c:pt>
                <c:pt idx="307">
                  <c:v>2.0526584867075663</c:v>
                </c:pt>
                <c:pt idx="308">
                  <c:v>2.2780332507958967</c:v>
                </c:pt>
                <c:pt idx="309">
                  <c:v>2.165467112472629</c:v>
                </c:pt>
                <c:pt idx="310">
                  <c:v>2.0947010852347119</c:v>
                </c:pt>
                <c:pt idx="311">
                  <c:v>2.1196370628530228</c:v>
                </c:pt>
                <c:pt idx="312">
                  <c:v>1.9427596664139499</c:v>
                </c:pt>
                <c:pt idx="313">
                  <c:v>2.0027471495192488</c:v>
                </c:pt>
                <c:pt idx="314">
                  <c:v>2.0001737393041741</c:v>
                </c:pt>
                <c:pt idx="315">
                  <c:v>1.765286859114606</c:v>
                </c:pt>
                <c:pt idx="316">
                  <c:v>3.0042188573110509</c:v>
                </c:pt>
                <c:pt idx="317">
                  <c:v>2.120617534175687</c:v>
                </c:pt>
                <c:pt idx="318">
                  <c:v>2.5835832663979428</c:v>
                </c:pt>
                <c:pt idx="319">
                  <c:v>2.8360476071449172</c:v>
                </c:pt>
                <c:pt idx="320">
                  <c:v>2.149578674710646</c:v>
                </c:pt>
                <c:pt idx="321">
                  <c:v>2.0996101918926606</c:v>
                </c:pt>
                <c:pt idx="322">
                  <c:v>2.719901467720415</c:v>
                </c:pt>
                <c:pt idx="323">
                  <c:v>2.1352481504607295</c:v>
                </c:pt>
                <c:pt idx="324">
                  <c:v>3.1309677132832974</c:v>
                </c:pt>
                <c:pt idx="325">
                  <c:v>1.9059499023177746</c:v>
                </c:pt>
                <c:pt idx="326">
                  <c:v>1.8431625972858308</c:v>
                </c:pt>
                <c:pt idx="327">
                  <c:v>2.8297290825468391</c:v>
                </c:pt>
                <c:pt idx="328">
                  <c:v>1.7375526417968399</c:v>
                </c:pt>
                <c:pt idx="329">
                  <c:v>0.57805034370593378</c:v>
                </c:pt>
                <c:pt idx="330">
                  <c:v>0.6441300020614863</c:v>
                </c:pt>
                <c:pt idx="331">
                  <c:v>0.81554317618175243</c:v>
                </c:pt>
                <c:pt idx="332">
                  <c:v>0.81479542877082789</c:v>
                </c:pt>
                <c:pt idx="333">
                  <c:v>0.66508674514661592</c:v>
                </c:pt>
                <c:pt idx="334">
                  <c:v>1.9597136269870161</c:v>
                </c:pt>
                <c:pt idx="335">
                  <c:v>1.0608254515953459</c:v>
                </c:pt>
                <c:pt idx="336">
                  <c:v>0.90631895400566986</c:v>
                </c:pt>
                <c:pt idx="337">
                  <c:v>1.0563056253040084</c:v>
                </c:pt>
                <c:pt idx="338">
                  <c:v>1.1060308654309525</c:v>
                </c:pt>
                <c:pt idx="339">
                  <c:v>0.60093544385613507</c:v>
                </c:pt>
                <c:pt idx="340">
                  <c:v>1.620353159851301</c:v>
                </c:pt>
                <c:pt idx="341">
                  <c:v>2.0831261807696135</c:v>
                </c:pt>
                <c:pt idx="342">
                  <c:v>0.60059173925702103</c:v>
                </c:pt>
                <c:pt idx="343">
                  <c:v>0.92384843840182251</c:v>
                </c:pt>
                <c:pt idx="344">
                  <c:v>2.0864437145416539</c:v>
                </c:pt>
                <c:pt idx="345">
                  <c:v>0.86280458898264911</c:v>
                </c:pt>
                <c:pt idx="346">
                  <c:v>1.2353304508956147</c:v>
                </c:pt>
                <c:pt idx="347">
                  <c:v>0.8631400985863853</c:v>
                </c:pt>
                <c:pt idx="348">
                  <c:v>0.80631657585944849</c:v>
                </c:pt>
                <c:pt idx="349">
                  <c:v>1.7784552845528456</c:v>
                </c:pt>
                <c:pt idx="350">
                  <c:v>1.2421030088874612</c:v>
                </c:pt>
                <c:pt idx="351">
                  <c:v>1.929096408740673</c:v>
                </c:pt>
                <c:pt idx="352">
                  <c:v>1.0072253200345558</c:v>
                </c:pt>
                <c:pt idx="353">
                  <c:v>1.2741101938228954</c:v>
                </c:pt>
                <c:pt idx="354">
                  <c:v>1.2112960727619795</c:v>
                </c:pt>
                <c:pt idx="355">
                  <c:v>1.3743130804647827</c:v>
                </c:pt>
                <c:pt idx="356">
                  <c:v>2.3730622956653247</c:v>
                </c:pt>
                <c:pt idx="357">
                  <c:v>1.7858036116252314</c:v>
                </c:pt>
                <c:pt idx="358">
                  <c:v>1.1728180163110165</c:v>
                </c:pt>
                <c:pt idx="359">
                  <c:v>1.1268311865384715</c:v>
                </c:pt>
                <c:pt idx="360">
                  <c:v>0.95542116251995135</c:v>
                </c:pt>
                <c:pt idx="361">
                  <c:v>0.93468134988384644</c:v>
                </c:pt>
                <c:pt idx="362">
                  <c:v>1.9987222779958018</c:v>
                </c:pt>
                <c:pt idx="363">
                  <c:v>0.71209159452666848</c:v>
                </c:pt>
                <c:pt idx="364">
                  <c:v>1.1070120674044945</c:v>
                </c:pt>
                <c:pt idx="365">
                  <c:v>1.0344827586206897</c:v>
                </c:pt>
                <c:pt idx="366">
                  <c:v>1.0166248056452578</c:v>
                </c:pt>
                <c:pt idx="367">
                  <c:v>0.63249264313787457</c:v>
                </c:pt>
                <c:pt idx="368">
                  <c:v>0.77916213386974287</c:v>
                </c:pt>
                <c:pt idx="369">
                  <c:v>0.89213761924984214</c:v>
                </c:pt>
                <c:pt idx="370">
                  <c:v>0.6562511652186882</c:v>
                </c:pt>
                <c:pt idx="371">
                  <c:v>0.56808326105810925</c:v>
                </c:pt>
                <c:pt idx="372">
                  <c:v>0.94866734824888854</c:v>
                </c:pt>
                <c:pt idx="373">
                  <c:v>1.7935346833570005</c:v>
                </c:pt>
                <c:pt idx="374">
                  <c:v>1.2671072487901338</c:v>
                </c:pt>
                <c:pt idx="375">
                  <c:v>1.1541988026535785</c:v>
                </c:pt>
                <c:pt idx="376">
                  <c:v>1.1883767404337304</c:v>
                </c:pt>
                <c:pt idx="377">
                  <c:v>0.84163393645802664</c:v>
                </c:pt>
                <c:pt idx="378">
                  <c:v>1.2064357551493554</c:v>
                </c:pt>
                <c:pt idx="379">
                  <c:v>1.3748407063535408</c:v>
                </c:pt>
                <c:pt idx="380">
                  <c:v>1.2296554449753889</c:v>
                </c:pt>
                <c:pt idx="381">
                  <c:v>1.4558337550983953</c:v>
                </c:pt>
                <c:pt idx="382">
                  <c:v>1.5626692666016682</c:v>
                </c:pt>
                <c:pt idx="383">
                  <c:v>0.98833937263652616</c:v>
                </c:pt>
                <c:pt idx="384">
                  <c:v>0.97451644434790341</c:v>
                </c:pt>
                <c:pt idx="385">
                  <c:v>0.9228182409310941</c:v>
                </c:pt>
                <c:pt idx="386">
                  <c:v>0.9346667912889054</c:v>
                </c:pt>
                <c:pt idx="387">
                  <c:v>2.2322053604582504</c:v>
                </c:pt>
                <c:pt idx="388">
                  <c:v>1.6568292430361398</c:v>
                </c:pt>
                <c:pt idx="389">
                  <c:v>1.0590484000313543</c:v>
                </c:pt>
                <c:pt idx="390">
                  <c:v>1.3998797182649954</c:v>
                </c:pt>
                <c:pt idx="391">
                  <c:v>1.2713782696177061</c:v>
                </c:pt>
                <c:pt idx="392">
                  <c:v>1.93826754695822</c:v>
                </c:pt>
                <c:pt idx="393">
                  <c:v>2.1725778001763891</c:v>
                </c:pt>
                <c:pt idx="394">
                  <c:v>3.3082546288885331</c:v>
                </c:pt>
                <c:pt idx="395">
                  <c:v>2.183956005127222</c:v>
                </c:pt>
                <c:pt idx="396">
                  <c:v>1.6365688487584651</c:v>
                </c:pt>
                <c:pt idx="397">
                  <c:v>2.5129000507054018</c:v>
                </c:pt>
                <c:pt idx="398">
                  <c:v>3.084399844871049</c:v>
                </c:pt>
                <c:pt idx="399">
                  <c:v>1.9571027855924186</c:v>
                </c:pt>
                <c:pt idx="400">
                  <c:v>1.8123434712410851</c:v>
                </c:pt>
                <c:pt idx="401">
                  <c:v>2.2055655343513463</c:v>
                </c:pt>
                <c:pt idx="402">
                  <c:v>0.8891254994829243</c:v>
                </c:pt>
                <c:pt idx="403">
                  <c:v>2.7578016140948072</c:v>
                </c:pt>
                <c:pt idx="404">
                  <c:v>2.4848335898795741</c:v>
                </c:pt>
                <c:pt idx="405">
                  <c:v>1.7155861936444647</c:v>
                </c:pt>
                <c:pt idx="406">
                  <c:v>3.8594865660405362</c:v>
                </c:pt>
                <c:pt idx="407">
                  <c:v>2.7536169848471879</c:v>
                </c:pt>
                <c:pt idx="408">
                  <c:v>2.5915899166065817</c:v>
                </c:pt>
                <c:pt idx="409">
                  <c:v>2.6517309031073983</c:v>
                </c:pt>
                <c:pt idx="410">
                  <c:v>3.6172094056901307</c:v>
                </c:pt>
                <c:pt idx="411">
                  <c:v>2.1327632059237627</c:v>
                </c:pt>
                <c:pt idx="412">
                  <c:v>2.9092800832366241</c:v>
                </c:pt>
                <c:pt idx="413">
                  <c:v>2.440295028927093</c:v>
                </c:pt>
                <c:pt idx="414">
                  <c:v>2.996456286726775</c:v>
                </c:pt>
                <c:pt idx="415">
                  <c:v>1.1824425201552702</c:v>
                </c:pt>
                <c:pt idx="416">
                  <c:v>2.1975289926476163</c:v>
                </c:pt>
                <c:pt idx="417">
                  <c:v>2.4173361123621397</c:v>
                </c:pt>
                <c:pt idx="418">
                  <c:v>2.4590608393883526</c:v>
                </c:pt>
                <c:pt idx="419">
                  <c:v>1.9275617533672837</c:v>
                </c:pt>
                <c:pt idx="420">
                  <c:v>3.0523734959617603</c:v>
                </c:pt>
                <c:pt idx="421">
                  <c:v>2.054266883505949</c:v>
                </c:pt>
                <c:pt idx="422">
                  <c:v>2.5028330629092119</c:v>
                </c:pt>
                <c:pt idx="423">
                  <c:v>2.8593942835290775</c:v>
                </c:pt>
                <c:pt idx="424">
                  <c:v>1.467509502225655</c:v>
                </c:pt>
                <c:pt idx="425">
                  <c:v>2.7725289647799833</c:v>
                </c:pt>
                <c:pt idx="426">
                  <c:v>5.2384317964495075</c:v>
                </c:pt>
                <c:pt idx="427">
                  <c:v>2.5908005144852084</c:v>
                </c:pt>
                <c:pt idx="428">
                  <c:v>1.6740727305704182</c:v>
                </c:pt>
                <c:pt idx="429">
                  <c:v>1.1660718269016284</c:v>
                </c:pt>
                <c:pt idx="430">
                  <c:v>3.0343322087715818</c:v>
                </c:pt>
                <c:pt idx="431">
                  <c:v>1.3562969105483618</c:v>
                </c:pt>
                <c:pt idx="432">
                  <c:v>2.2560968936758252</c:v>
                </c:pt>
                <c:pt idx="433">
                  <c:v>1.6825852782764812</c:v>
                </c:pt>
                <c:pt idx="434">
                  <c:v>4.0420473032161182</c:v>
                </c:pt>
                <c:pt idx="435">
                  <c:v>3.4931667863246774</c:v>
                </c:pt>
                <c:pt idx="436">
                  <c:v>3.3608937962793375</c:v>
                </c:pt>
                <c:pt idx="437">
                  <c:v>2.0496877321374529</c:v>
                </c:pt>
                <c:pt idx="438">
                  <c:v>2.3299976361200851</c:v>
                </c:pt>
                <c:pt idx="439">
                  <c:v>2.2204919406729715</c:v>
                </c:pt>
                <c:pt idx="440">
                  <c:v>2.4671321486117272</c:v>
                </c:pt>
                <c:pt idx="441">
                  <c:v>3.6872398645460929</c:v>
                </c:pt>
                <c:pt idx="442">
                  <c:v>3.6089881353561299</c:v>
                </c:pt>
                <c:pt idx="443">
                  <c:v>2.4048529391896456</c:v>
                </c:pt>
                <c:pt idx="444">
                  <c:v>2.4098854434129962</c:v>
                </c:pt>
                <c:pt idx="445">
                  <c:v>2.5359530078995345</c:v>
                </c:pt>
                <c:pt idx="446">
                  <c:v>2.1361697239323068</c:v>
                </c:pt>
                <c:pt idx="447">
                  <c:v>2.103241764046643</c:v>
                </c:pt>
                <c:pt idx="448">
                  <c:v>1.2941933194339705</c:v>
                </c:pt>
                <c:pt idx="449">
                  <c:v>1.199177013751372</c:v>
                </c:pt>
                <c:pt idx="450">
                  <c:v>1.8100484464643363</c:v>
                </c:pt>
                <c:pt idx="451">
                  <c:v>2.5807252085982815</c:v>
                </c:pt>
                <c:pt idx="452">
                  <c:v>1.5213718464589743</c:v>
                </c:pt>
                <c:pt idx="453">
                  <c:v>3.2549678912989557</c:v>
                </c:pt>
                <c:pt idx="454">
                  <c:v>3.0684894553792499</c:v>
                </c:pt>
                <c:pt idx="455">
                  <c:v>3.029952696128019</c:v>
                </c:pt>
                <c:pt idx="456">
                  <c:v>2.3591052953535998</c:v>
                </c:pt>
                <c:pt idx="457">
                  <c:v>2.9067504448398576</c:v>
                </c:pt>
                <c:pt idx="458">
                  <c:v>1.2228721121925883</c:v>
                </c:pt>
                <c:pt idx="459">
                  <c:v>2.8787561165847975</c:v>
                </c:pt>
                <c:pt idx="460">
                  <c:v>2.8680608360941093</c:v>
                </c:pt>
                <c:pt idx="461">
                  <c:v>2.1680379157014671</c:v>
                </c:pt>
                <c:pt idx="462">
                  <c:v>2.9877656149388283</c:v>
                </c:pt>
                <c:pt idx="463">
                  <c:v>2.2932994811789378</c:v>
                </c:pt>
                <c:pt idx="464">
                  <c:v>0.56467266631374624</c:v>
                </c:pt>
                <c:pt idx="465">
                  <c:v>0.87640977000548725</c:v>
                </c:pt>
                <c:pt idx="466">
                  <c:v>1.0526773485227299</c:v>
                </c:pt>
                <c:pt idx="467">
                  <c:v>0.66322511439250453</c:v>
                </c:pt>
                <c:pt idx="468">
                  <c:v>0.96005875346976444</c:v>
                </c:pt>
                <c:pt idx="469">
                  <c:v>0.76325518617411459</c:v>
                </c:pt>
                <c:pt idx="470">
                  <c:v>1.7554995883359998</c:v>
                </c:pt>
                <c:pt idx="471">
                  <c:v>1.2745205180044807</c:v>
                </c:pt>
                <c:pt idx="472">
                  <c:v>1.0706358532445488</c:v>
                </c:pt>
                <c:pt idx="473">
                  <c:v>6.7343777741044802E-2</c:v>
                </c:pt>
                <c:pt idx="474">
                  <c:v>0.7882709234118932</c:v>
                </c:pt>
                <c:pt idx="475">
                  <c:v>0.7882709234118932</c:v>
                </c:pt>
                <c:pt idx="476">
                  <c:v>2.1898370086289551</c:v>
                </c:pt>
                <c:pt idx="477">
                  <c:v>1.0770498262707311</c:v>
                </c:pt>
                <c:pt idx="478">
                  <c:v>2.3181604880337869</c:v>
                </c:pt>
                <c:pt idx="479">
                  <c:v>2.3869498355103071</c:v>
                </c:pt>
                <c:pt idx="480">
                  <c:v>0.86205585878704027</c:v>
                </c:pt>
                <c:pt idx="481">
                  <c:v>0.85136885524214334</c:v>
                </c:pt>
                <c:pt idx="482">
                  <c:v>1.082261097067001</c:v>
                </c:pt>
                <c:pt idx="483">
                  <c:v>1.2686637369135454</c:v>
                </c:pt>
                <c:pt idx="484">
                  <c:v>0.95970445921256053</c:v>
                </c:pt>
                <c:pt idx="485">
                  <c:v>1.1367317489766469</c:v>
                </c:pt>
                <c:pt idx="486">
                  <c:v>1.2296177492649025</c:v>
                </c:pt>
                <c:pt idx="487">
                  <c:v>2.2933556205599666</c:v>
                </c:pt>
                <c:pt idx="488">
                  <c:v>1.1626109688648751</c:v>
                </c:pt>
                <c:pt idx="489">
                  <c:v>1.1205920583672271</c:v>
                </c:pt>
                <c:pt idx="490">
                  <c:v>1.2801746276322548</c:v>
                </c:pt>
                <c:pt idx="491">
                  <c:v>3.1169602216505048</c:v>
                </c:pt>
                <c:pt idx="492">
                  <c:v>1.3364369707428665</c:v>
                </c:pt>
                <c:pt idx="493">
                  <c:v>1.846082396423941</c:v>
                </c:pt>
                <c:pt idx="494">
                  <c:v>0.98889581326837006</c:v>
                </c:pt>
                <c:pt idx="495">
                  <c:v>1.4705882352941178</c:v>
                </c:pt>
                <c:pt idx="496">
                  <c:v>0.84050064490645182</c:v>
                </c:pt>
                <c:pt idx="497">
                  <c:v>0.87429149962186203</c:v>
                </c:pt>
                <c:pt idx="498">
                  <c:v>1.2635453501433258</c:v>
                </c:pt>
                <c:pt idx="499">
                  <c:v>1.1322095961944201</c:v>
                </c:pt>
                <c:pt idx="500">
                  <c:v>1.2629903567081735</c:v>
                </c:pt>
                <c:pt idx="501">
                  <c:v>1.3030343588076709</c:v>
                </c:pt>
                <c:pt idx="502">
                  <c:v>0.44633799959423814</c:v>
                </c:pt>
                <c:pt idx="503">
                  <c:v>0.64401205809810902</c:v>
                </c:pt>
                <c:pt idx="504">
                  <c:v>1.2504975454424836</c:v>
                </c:pt>
                <c:pt idx="505">
                  <c:v>1.2875060120611195</c:v>
                </c:pt>
                <c:pt idx="506">
                  <c:v>1.7570717310052821</c:v>
                </c:pt>
                <c:pt idx="507">
                  <c:v>1.7791494921056097</c:v>
                </c:pt>
                <c:pt idx="508">
                  <c:v>1.1941515698724297</c:v>
                </c:pt>
                <c:pt idx="509">
                  <c:v>1.5400491290253833</c:v>
                </c:pt>
                <c:pt idx="510">
                  <c:v>1.5287582392273131</c:v>
                </c:pt>
                <c:pt idx="511">
                  <c:v>0.6722498517309683</c:v>
                </c:pt>
                <c:pt idx="512">
                  <c:v>1.5361037575413705</c:v>
                </c:pt>
                <c:pt idx="513">
                  <c:v>1.2121764374461772</c:v>
                </c:pt>
                <c:pt idx="514">
                  <c:v>1.3922907323922553</c:v>
                </c:pt>
                <c:pt idx="515">
                  <c:v>1.2327658275720219</c:v>
                </c:pt>
                <c:pt idx="516">
                  <c:v>0.92962906696155712</c:v>
                </c:pt>
                <c:pt idx="517">
                  <c:v>1.4279932000323807</c:v>
                </c:pt>
                <c:pt idx="518">
                  <c:v>1.4001298242442668</c:v>
                </c:pt>
                <c:pt idx="519">
                  <c:v>1.6014267718134121</c:v>
                </c:pt>
                <c:pt idx="520">
                  <c:v>0.96137938443358217</c:v>
                </c:pt>
                <c:pt idx="521">
                  <c:v>1.0604767914936224</c:v>
                </c:pt>
                <c:pt idx="522">
                  <c:v>1.1162510056315367</c:v>
                </c:pt>
                <c:pt idx="523">
                  <c:v>1.3492988937120909</c:v>
                </c:pt>
                <c:pt idx="524">
                  <c:v>0.588923774314006</c:v>
                </c:pt>
                <c:pt idx="525">
                  <c:v>1.3943582737282005</c:v>
                </c:pt>
                <c:pt idx="526">
                  <c:v>0.8665417108086817</c:v>
                </c:pt>
                <c:pt idx="527">
                  <c:v>0.88785179704618533</c:v>
                </c:pt>
                <c:pt idx="528">
                  <c:v>1.0655408122235626</c:v>
                </c:pt>
                <c:pt idx="529">
                  <c:v>1.7820625182588372</c:v>
                </c:pt>
                <c:pt idx="530">
                  <c:v>1.2476225098919396</c:v>
                </c:pt>
                <c:pt idx="531">
                  <c:v>1.1844845741004457</c:v>
                </c:pt>
                <c:pt idx="532">
                  <c:v>1.8016597163916708</c:v>
                </c:pt>
                <c:pt idx="533">
                  <c:v>1.7831050334216227</c:v>
                </c:pt>
                <c:pt idx="534">
                  <c:v>1.6051797396641263</c:v>
                </c:pt>
                <c:pt idx="535">
                  <c:v>1.5984352869764618</c:v>
                </c:pt>
                <c:pt idx="536">
                  <c:v>0.84060069892642386</c:v>
                </c:pt>
                <c:pt idx="537">
                  <c:v>1.4783100411988044</c:v>
                </c:pt>
                <c:pt idx="538">
                  <c:v>1.9313631766352162</c:v>
                </c:pt>
                <c:pt idx="539">
                  <c:v>1.6103932849193625</c:v>
                </c:pt>
                <c:pt idx="540">
                  <c:v>1.2201696140950629</c:v>
                </c:pt>
                <c:pt idx="541">
                  <c:v>1.8248569268977433</c:v>
                </c:pt>
                <c:pt idx="542">
                  <c:v>1.5741027227722773</c:v>
                </c:pt>
                <c:pt idx="543">
                  <c:v>1.5687793540889943</c:v>
                </c:pt>
                <c:pt idx="544">
                  <c:v>0.93362127260432348</c:v>
                </c:pt>
                <c:pt idx="545">
                  <c:v>1.1228218844340871</c:v>
                </c:pt>
                <c:pt idx="546">
                  <c:v>1.1109576146217186</c:v>
                </c:pt>
                <c:pt idx="547">
                  <c:v>1.010722266642065</c:v>
                </c:pt>
                <c:pt idx="548">
                  <c:v>0.99115358442557466</c:v>
                </c:pt>
                <c:pt idx="549">
                  <c:v>0.99005072181037845</c:v>
                </c:pt>
                <c:pt idx="550">
                  <c:v>1.0494144052721432</c:v>
                </c:pt>
                <c:pt idx="551">
                  <c:v>1.0396846650035469</c:v>
                </c:pt>
                <c:pt idx="552">
                  <c:v>0.92488484276957672</c:v>
                </c:pt>
                <c:pt idx="553">
                  <c:v>1.5131918472408938</c:v>
                </c:pt>
                <c:pt idx="554">
                  <c:v>1.6372347993471985</c:v>
                </c:pt>
                <c:pt idx="555">
                  <c:v>1.073572950388755</c:v>
                </c:pt>
                <c:pt idx="556">
                  <c:v>1.6143755053073572</c:v>
                </c:pt>
                <c:pt idx="557">
                  <c:v>1.3793086609059144</c:v>
                </c:pt>
                <c:pt idx="558">
                  <c:v>1.3090711569799023</c:v>
                </c:pt>
                <c:pt idx="559">
                  <c:v>0.65045938694202787</c:v>
                </c:pt>
                <c:pt idx="560">
                  <c:v>1.8111055450657008</c:v>
                </c:pt>
                <c:pt idx="561">
                  <c:v>1.0854743792163055</c:v>
                </c:pt>
                <c:pt idx="562">
                  <c:v>1.5674513354459032</c:v>
                </c:pt>
                <c:pt idx="563">
                  <c:v>1.606425702811245</c:v>
                </c:pt>
                <c:pt idx="564">
                  <c:v>1.2446261245520078</c:v>
                </c:pt>
                <c:pt idx="565">
                  <c:v>1.2113060650635112</c:v>
                </c:pt>
                <c:pt idx="566">
                  <c:v>0.59653696828860481</c:v>
                </c:pt>
                <c:pt idx="567">
                  <c:v>0.8460767109551266</c:v>
                </c:pt>
                <c:pt idx="568">
                  <c:v>1.1310719773076467</c:v>
                </c:pt>
                <c:pt idx="569">
                  <c:v>1.436166980433353</c:v>
                </c:pt>
                <c:pt idx="570">
                  <c:v>1.5951871237806481</c:v>
                </c:pt>
                <c:pt idx="571">
                  <c:v>2.5584608299646932</c:v>
                </c:pt>
                <c:pt idx="572">
                  <c:v>1.398337112622827</c:v>
                </c:pt>
                <c:pt idx="573">
                  <c:v>0.83346551500382127</c:v>
                </c:pt>
                <c:pt idx="574">
                  <c:v>0.8156114868610711</c:v>
                </c:pt>
                <c:pt idx="575">
                  <c:v>0.72955221326030673</c:v>
                </c:pt>
                <c:pt idx="576">
                  <c:v>0.86743965952703062</c:v>
                </c:pt>
                <c:pt idx="577">
                  <c:v>1.5964782662233714</c:v>
                </c:pt>
                <c:pt idx="578">
                  <c:v>1.2799788300130588</c:v>
                </c:pt>
                <c:pt idx="579">
                  <c:v>0.67573793654206471</c:v>
                </c:pt>
                <c:pt idx="580">
                  <c:v>1.1986987910845384</c:v>
                </c:pt>
                <c:pt idx="581">
                  <c:v>1.0662958977401868</c:v>
                </c:pt>
                <c:pt idx="582">
                  <c:v>0.71904479187281478</c:v>
                </c:pt>
                <c:pt idx="583">
                  <c:v>0.76534537548084969</c:v>
                </c:pt>
                <c:pt idx="584">
                  <c:v>0.71811424679439728</c:v>
                </c:pt>
                <c:pt idx="585">
                  <c:v>0.81800728972482684</c:v>
                </c:pt>
                <c:pt idx="586">
                  <c:v>1.0543142197122686</c:v>
                </c:pt>
                <c:pt idx="587">
                  <c:v>2.5970076230900951</c:v>
                </c:pt>
                <c:pt idx="588">
                  <c:v>1.6578249336870026</c:v>
                </c:pt>
                <c:pt idx="589">
                  <c:v>2.3814927772655272</c:v>
                </c:pt>
                <c:pt idx="590">
                  <c:v>0.94390507011866243</c:v>
                </c:pt>
                <c:pt idx="591">
                  <c:v>1.0207107903712125</c:v>
                </c:pt>
                <c:pt idx="592">
                  <c:v>0.71076769828862363</c:v>
                </c:pt>
                <c:pt idx="593">
                  <c:v>1.0588901530876877</c:v>
                </c:pt>
                <c:pt idx="594">
                  <c:v>0.86623453152622276</c:v>
                </c:pt>
                <c:pt idx="595">
                  <c:v>1.7617794409519729</c:v>
                </c:pt>
                <c:pt idx="596">
                  <c:v>1.7684462995844528</c:v>
                </c:pt>
                <c:pt idx="597">
                  <c:v>0.88854054945961558</c:v>
                </c:pt>
                <c:pt idx="598">
                  <c:v>1.2110168792507443</c:v>
                </c:pt>
                <c:pt idx="599">
                  <c:v>1.124120920935606</c:v>
                </c:pt>
                <c:pt idx="600">
                  <c:v>1.5313342929372347</c:v>
                </c:pt>
                <c:pt idx="601">
                  <c:v>1.7408731874091248</c:v>
                </c:pt>
                <c:pt idx="602">
                  <c:v>1.5229532049103915</c:v>
                </c:pt>
                <c:pt idx="603">
                  <c:v>0.78601288974046335</c:v>
                </c:pt>
                <c:pt idx="604">
                  <c:v>0.86968399963573439</c:v>
                </c:pt>
                <c:pt idx="605">
                  <c:v>0.96564968475976509</c:v>
                </c:pt>
                <c:pt idx="606">
                  <c:v>0.68625853296394879</c:v>
                </c:pt>
                <c:pt idx="607">
                  <c:v>1.2691690728264358</c:v>
                </c:pt>
                <c:pt idx="608">
                  <c:v>1.482076860671254</c:v>
                </c:pt>
                <c:pt idx="609">
                  <c:v>1.239287276272256</c:v>
                </c:pt>
                <c:pt idx="610">
                  <c:v>0.98949404790407702</c:v>
                </c:pt>
                <c:pt idx="611">
                  <c:v>0.98770634411382574</c:v>
                </c:pt>
                <c:pt idx="612">
                  <c:v>1.0588510219033422</c:v>
                </c:pt>
                <c:pt idx="613">
                  <c:v>1.5744940683879971</c:v>
                </c:pt>
                <c:pt idx="614">
                  <c:v>1.7613142113731015</c:v>
                </c:pt>
                <c:pt idx="615">
                  <c:v>0.87529286945758367</c:v>
                </c:pt>
                <c:pt idx="616">
                  <c:v>1.1747938229921957</c:v>
                </c:pt>
                <c:pt idx="617">
                  <c:v>2.5408329034757462</c:v>
                </c:pt>
                <c:pt idx="618">
                  <c:v>2.5260643523562258</c:v>
                </c:pt>
                <c:pt idx="619">
                  <c:v>0.96647890779437295</c:v>
                </c:pt>
                <c:pt idx="620">
                  <c:v>1.2404528170318476</c:v>
                </c:pt>
                <c:pt idx="621">
                  <c:v>0.95862271348919104</c:v>
                </c:pt>
                <c:pt idx="622">
                  <c:v>0.99010717683352667</c:v>
                </c:pt>
                <c:pt idx="623">
                  <c:v>0.96351661363131802</c:v>
                </c:pt>
                <c:pt idx="624">
                  <c:v>0.88057213529063827</c:v>
                </c:pt>
                <c:pt idx="625">
                  <c:v>0.89714539995601228</c:v>
                </c:pt>
                <c:pt idx="626">
                  <c:v>0.97034204815542002</c:v>
                </c:pt>
                <c:pt idx="627">
                  <c:v>0.92843460403472144</c:v>
                </c:pt>
                <c:pt idx="628">
                  <c:v>0.95839503758137967</c:v>
                </c:pt>
                <c:pt idx="629">
                  <c:v>1.0447642783083519</c:v>
                </c:pt>
                <c:pt idx="630">
                  <c:v>1.8034965034965036</c:v>
                </c:pt>
                <c:pt idx="631">
                  <c:v>0.78544598690467238</c:v>
                </c:pt>
                <c:pt idx="632">
                  <c:v>0.54832961754654774</c:v>
                </c:pt>
                <c:pt idx="633">
                  <c:v>1.0730324670544062</c:v>
                </c:pt>
                <c:pt idx="634">
                  <c:v>1.697421339011119</c:v>
                </c:pt>
                <c:pt idx="635">
                  <c:v>1.2332880182303636</c:v>
                </c:pt>
                <c:pt idx="636">
                  <c:v>1.2342660420354632</c:v>
                </c:pt>
                <c:pt idx="637">
                  <c:v>1.1439603044178885</c:v>
                </c:pt>
                <c:pt idx="638">
                  <c:v>1.3197992043527886</c:v>
                </c:pt>
                <c:pt idx="639">
                  <c:v>1.0773480662983426</c:v>
                </c:pt>
                <c:pt idx="640">
                  <c:v>1.1109263765662549</c:v>
                </c:pt>
                <c:pt idx="641">
                  <c:v>1.3692098925414735</c:v>
                </c:pt>
                <c:pt idx="642">
                  <c:v>0.83568482743650963</c:v>
                </c:pt>
                <c:pt idx="643">
                  <c:v>1.2765759910871786</c:v>
                </c:pt>
                <c:pt idx="644">
                  <c:v>1.2847569731517341</c:v>
                </c:pt>
                <c:pt idx="645">
                  <c:v>1.2684391453809669</c:v>
                </c:pt>
                <c:pt idx="646">
                  <c:v>1.660741073221436</c:v>
                </c:pt>
                <c:pt idx="647">
                  <c:v>1.1795389766721089</c:v>
                </c:pt>
                <c:pt idx="648">
                  <c:v>1.0733236854799806</c:v>
                </c:pt>
                <c:pt idx="649">
                  <c:v>1.5201831645386852</c:v>
                </c:pt>
                <c:pt idx="650">
                  <c:v>0.96089572192513362</c:v>
                </c:pt>
                <c:pt idx="651">
                  <c:v>1.2612797374897455</c:v>
                </c:pt>
                <c:pt idx="652">
                  <c:v>1.5101585234596115</c:v>
                </c:pt>
                <c:pt idx="653">
                  <c:v>2.6966008019362064</c:v>
                </c:pt>
                <c:pt idx="654">
                  <c:v>0.81603426698834969</c:v>
                </c:pt>
                <c:pt idx="655">
                  <c:v>1.3641209536731924</c:v>
                </c:pt>
                <c:pt idx="656">
                  <c:v>0.97163706734936606</c:v>
                </c:pt>
                <c:pt idx="657">
                  <c:v>0.96163209660142179</c:v>
                </c:pt>
                <c:pt idx="658">
                  <c:v>1.0512035350207372</c:v>
                </c:pt>
                <c:pt idx="659">
                  <c:v>1.8908865468071916</c:v>
                </c:pt>
                <c:pt idx="660">
                  <c:v>1.1582315807867893</c:v>
                </c:pt>
                <c:pt idx="661">
                  <c:v>2.2621788546577495</c:v>
                </c:pt>
                <c:pt idx="662">
                  <c:v>0.9684696144778574</c:v>
                </c:pt>
                <c:pt idx="663">
                  <c:v>1.3538624900451288</c:v>
                </c:pt>
                <c:pt idx="664">
                  <c:v>1.9822366344305105</c:v>
                </c:pt>
                <c:pt idx="665">
                  <c:v>1.1205920583672271</c:v>
                </c:pt>
                <c:pt idx="666">
                  <c:v>1.1556043152313038</c:v>
                </c:pt>
                <c:pt idx="667">
                  <c:v>2.3763913408205934</c:v>
                </c:pt>
                <c:pt idx="668">
                  <c:v>0.63070732084816594</c:v>
                </c:pt>
                <c:pt idx="669">
                  <c:v>0.78685594383856183</c:v>
                </c:pt>
                <c:pt idx="670">
                  <c:v>2.3852489822383012</c:v>
                </c:pt>
                <c:pt idx="671">
                  <c:v>2.3775028044032718</c:v>
                </c:pt>
                <c:pt idx="672">
                  <c:v>2.3153791530654191</c:v>
                </c:pt>
                <c:pt idx="673">
                  <c:v>2.2980638096267891</c:v>
                </c:pt>
                <c:pt idx="674">
                  <c:v>2.2967830160865206</c:v>
                </c:pt>
                <c:pt idx="675">
                  <c:v>2.2070043150426986</c:v>
                </c:pt>
                <c:pt idx="676">
                  <c:v>1.9189613665190057</c:v>
                </c:pt>
                <c:pt idx="677">
                  <c:v>2.8026954283805816</c:v>
                </c:pt>
                <c:pt idx="678">
                  <c:v>1.0783771641842623</c:v>
                </c:pt>
                <c:pt idx="679">
                  <c:v>1.2475943355578747</c:v>
                </c:pt>
                <c:pt idx="680">
                  <c:v>1.2339502685726869</c:v>
                </c:pt>
                <c:pt idx="681">
                  <c:v>3.0813580015979558</c:v>
                </c:pt>
                <c:pt idx="682">
                  <c:v>2.439406900484745</c:v>
                </c:pt>
                <c:pt idx="683">
                  <c:v>1.905054682987722</c:v>
                </c:pt>
                <c:pt idx="684">
                  <c:v>1.7484801286238256</c:v>
                </c:pt>
                <c:pt idx="685">
                  <c:v>2.8406446772340042</c:v>
                </c:pt>
                <c:pt idx="686">
                  <c:v>2.8055046394347203</c:v>
                </c:pt>
                <c:pt idx="687">
                  <c:v>2.8055046394347203</c:v>
                </c:pt>
                <c:pt idx="688">
                  <c:v>2.5035573902140071</c:v>
                </c:pt>
                <c:pt idx="689">
                  <c:v>3.2220248667850799</c:v>
                </c:pt>
                <c:pt idx="690">
                  <c:v>1.9360004927777263</c:v>
                </c:pt>
                <c:pt idx="691">
                  <c:v>2.0764878424081168</c:v>
                </c:pt>
                <c:pt idx="692">
                  <c:v>3.9105355426115476</c:v>
                </c:pt>
                <c:pt idx="693">
                  <c:v>3.1100146480610595</c:v>
                </c:pt>
                <c:pt idx="694">
                  <c:v>2.252244404451003</c:v>
                </c:pt>
                <c:pt idx="695">
                  <c:v>1.8759572748871369</c:v>
                </c:pt>
                <c:pt idx="696">
                  <c:v>3.7424401174310402</c:v>
                </c:pt>
                <c:pt idx="697">
                  <c:v>2.7922218274780066</c:v>
                </c:pt>
                <c:pt idx="698">
                  <c:v>2.3116917744300758</c:v>
                </c:pt>
                <c:pt idx="699">
                  <c:v>2.9110544084798877</c:v>
                </c:pt>
                <c:pt idx="700">
                  <c:v>2.8948878715945865</c:v>
                </c:pt>
                <c:pt idx="701">
                  <c:v>2.1489959609035125</c:v>
                </c:pt>
                <c:pt idx="702">
                  <c:v>1.5712139185448795</c:v>
                </c:pt>
                <c:pt idx="703">
                  <c:v>1.5648873072360616</c:v>
                </c:pt>
                <c:pt idx="704">
                  <c:v>1.5626729932779755</c:v>
                </c:pt>
                <c:pt idx="705">
                  <c:v>2.3203284830104418</c:v>
                </c:pt>
                <c:pt idx="706">
                  <c:v>2.8503070915889013</c:v>
                </c:pt>
                <c:pt idx="707">
                  <c:v>2.038885641229311</c:v>
                </c:pt>
                <c:pt idx="708">
                  <c:v>2.5798233291268837</c:v>
                </c:pt>
                <c:pt idx="709">
                  <c:v>2.3088824586568317</c:v>
                </c:pt>
                <c:pt idx="710">
                  <c:v>3.8633441921972844</c:v>
                </c:pt>
                <c:pt idx="711">
                  <c:v>2.1122624491336999</c:v>
                </c:pt>
                <c:pt idx="712">
                  <c:v>2.3169857443382811</c:v>
                </c:pt>
                <c:pt idx="713">
                  <c:v>2.9029093080795154</c:v>
                </c:pt>
                <c:pt idx="714">
                  <c:v>1.8834264051364484</c:v>
                </c:pt>
                <c:pt idx="715">
                  <c:v>1.2933342486441957</c:v>
                </c:pt>
                <c:pt idx="716">
                  <c:v>2.5031689362840299</c:v>
                </c:pt>
                <c:pt idx="717">
                  <c:v>1.8816222141030325</c:v>
                </c:pt>
                <c:pt idx="718">
                  <c:v>1.1553484869876229</c:v>
                </c:pt>
                <c:pt idx="719">
                  <c:v>2.3783718386256054</c:v>
                </c:pt>
                <c:pt idx="720">
                  <c:v>1.3419518901635084</c:v>
                </c:pt>
                <c:pt idx="721">
                  <c:v>2.1034896742365392</c:v>
                </c:pt>
                <c:pt idx="722">
                  <c:v>2.5930935912814883</c:v>
                </c:pt>
                <c:pt idx="723">
                  <c:v>3.4517857677454122</c:v>
                </c:pt>
                <c:pt idx="724">
                  <c:v>2.716678040842039</c:v>
                </c:pt>
                <c:pt idx="725">
                  <c:v>2.4036140423477481</c:v>
                </c:pt>
                <c:pt idx="726">
                  <c:v>4.3637574950033313</c:v>
                </c:pt>
                <c:pt idx="727">
                  <c:v>2.789806795469687</c:v>
                </c:pt>
                <c:pt idx="728">
                  <c:v>2.4351508734780305</c:v>
                </c:pt>
                <c:pt idx="729">
                  <c:v>2.1968551025433567</c:v>
                </c:pt>
                <c:pt idx="730">
                  <c:v>3.0642504118616145</c:v>
                </c:pt>
                <c:pt idx="731">
                  <c:v>2.9626668945834567</c:v>
                </c:pt>
                <c:pt idx="732">
                  <c:v>2.9411321096212726</c:v>
                </c:pt>
                <c:pt idx="733">
                  <c:v>1.4237683129619965</c:v>
                </c:pt>
                <c:pt idx="734">
                  <c:v>3.0311322132153733</c:v>
                </c:pt>
                <c:pt idx="735">
                  <c:v>2.2776882286938047</c:v>
                </c:pt>
                <c:pt idx="736">
                  <c:v>2.6454234921584763</c:v>
                </c:pt>
                <c:pt idx="737">
                  <c:v>2.4303373140582445</c:v>
                </c:pt>
                <c:pt idx="738">
                  <c:v>2.6591315572942587</c:v>
                </c:pt>
                <c:pt idx="739">
                  <c:v>2.1989842885365274</c:v>
                </c:pt>
                <c:pt idx="740">
                  <c:v>2.3902530289200206</c:v>
                </c:pt>
                <c:pt idx="741">
                  <c:v>2.3274793226297534</c:v>
                </c:pt>
                <c:pt idx="742">
                  <c:v>2.266271167820205</c:v>
                </c:pt>
                <c:pt idx="743">
                  <c:v>2.0783128130978983</c:v>
                </c:pt>
                <c:pt idx="744">
                  <c:v>2.7280385760330561</c:v>
                </c:pt>
                <c:pt idx="745">
                  <c:v>2.3812693935119889</c:v>
                </c:pt>
                <c:pt idx="746">
                  <c:v>2.145747197594464</c:v>
                </c:pt>
                <c:pt idx="747">
                  <c:v>1.6779222076959588</c:v>
                </c:pt>
                <c:pt idx="748">
                  <c:v>2.821270959890918</c:v>
                </c:pt>
                <c:pt idx="749">
                  <c:v>2.270380131695267</c:v>
                </c:pt>
                <c:pt idx="750">
                  <c:v>2.006482578071433</c:v>
                </c:pt>
                <c:pt idx="751">
                  <c:v>2.4155830494485491</c:v>
                </c:pt>
                <c:pt idx="752">
                  <c:v>2.3939376775122794</c:v>
                </c:pt>
                <c:pt idx="753">
                  <c:v>2.6096612992781787</c:v>
                </c:pt>
                <c:pt idx="754">
                  <c:v>1.8134164482538784</c:v>
                </c:pt>
                <c:pt idx="755">
                  <c:v>2.2837094476684272</c:v>
                </c:pt>
                <c:pt idx="756">
                  <c:v>2.9572340448434353</c:v>
                </c:pt>
                <c:pt idx="757">
                  <c:v>2.3465865205260639</c:v>
                </c:pt>
                <c:pt idx="758">
                  <c:v>2.3070866461303692</c:v>
                </c:pt>
                <c:pt idx="759">
                  <c:v>2.484898480534341</c:v>
                </c:pt>
                <c:pt idx="760">
                  <c:v>2.3513132334548552</c:v>
                </c:pt>
                <c:pt idx="761">
                  <c:v>1.8621649843369299</c:v>
                </c:pt>
                <c:pt idx="762">
                  <c:v>2.1251550463506983</c:v>
                </c:pt>
                <c:pt idx="763">
                  <c:v>2.0105023501762633</c:v>
                </c:pt>
                <c:pt idx="764">
                  <c:v>2.0162145841493668</c:v>
                </c:pt>
                <c:pt idx="765">
                  <c:v>2.0198671956031267</c:v>
                </c:pt>
                <c:pt idx="766">
                  <c:v>2.3614680553676903</c:v>
                </c:pt>
                <c:pt idx="767">
                  <c:v>2.0069078975701773</c:v>
                </c:pt>
                <c:pt idx="768">
                  <c:v>2.8869857927825358</c:v>
                </c:pt>
                <c:pt idx="769">
                  <c:v>2.7092859823069637</c:v>
                </c:pt>
                <c:pt idx="770">
                  <c:v>2.3192990225540124</c:v>
                </c:pt>
                <c:pt idx="771">
                  <c:v>2.1271734991750222</c:v>
                </c:pt>
                <c:pt idx="772">
                  <c:v>2.8551185931667495</c:v>
                </c:pt>
                <c:pt idx="773">
                  <c:v>2.8265674072350819</c:v>
                </c:pt>
                <c:pt idx="774">
                  <c:v>2.7507330766260738</c:v>
                </c:pt>
                <c:pt idx="775">
                  <c:v>2.384592862487394</c:v>
                </c:pt>
                <c:pt idx="776">
                  <c:v>3.6639887630826156</c:v>
                </c:pt>
                <c:pt idx="777">
                  <c:v>1.6597533476239525</c:v>
                </c:pt>
                <c:pt idx="778">
                  <c:v>3.0206236960174295</c:v>
                </c:pt>
                <c:pt idx="779">
                  <c:v>2.6616267455296816</c:v>
                </c:pt>
                <c:pt idx="780">
                  <c:v>2.4559070822416018</c:v>
                </c:pt>
                <c:pt idx="781">
                  <c:v>1.6236608869923879</c:v>
                </c:pt>
                <c:pt idx="782">
                  <c:v>1.0222256640594749</c:v>
                </c:pt>
                <c:pt idx="783">
                  <c:v>0.81758393907926619</c:v>
                </c:pt>
                <c:pt idx="784">
                  <c:v>0.81602630668051224</c:v>
                </c:pt>
                <c:pt idx="785">
                  <c:v>0.81135340948425061</c:v>
                </c:pt>
                <c:pt idx="786">
                  <c:v>1.2861879616857772</c:v>
                </c:pt>
                <c:pt idx="787">
                  <c:v>1.2756553988499253</c:v>
                </c:pt>
                <c:pt idx="788">
                  <c:v>1.2882134545388257</c:v>
                </c:pt>
                <c:pt idx="789">
                  <c:v>0.85655063098213746</c:v>
                </c:pt>
                <c:pt idx="790">
                  <c:v>1.5057547100652446</c:v>
                </c:pt>
                <c:pt idx="791">
                  <c:v>1.7824813435581919</c:v>
                </c:pt>
                <c:pt idx="792">
                  <c:v>1.9223126628298917</c:v>
                </c:pt>
                <c:pt idx="793">
                  <c:v>1.2718526995468966</c:v>
                </c:pt>
                <c:pt idx="794">
                  <c:v>1.4896008993816752</c:v>
                </c:pt>
                <c:pt idx="795">
                  <c:v>1.258836060811465</c:v>
                </c:pt>
                <c:pt idx="796">
                  <c:v>0.8153195104815123</c:v>
                </c:pt>
                <c:pt idx="797">
                  <c:v>0.81355991850575449</c:v>
                </c:pt>
                <c:pt idx="798">
                  <c:v>1.4145125311638893</c:v>
                </c:pt>
                <c:pt idx="799">
                  <c:v>1.4132003674058522</c:v>
                </c:pt>
                <c:pt idx="800">
                  <c:v>1.1019478850259945</c:v>
                </c:pt>
                <c:pt idx="801">
                  <c:v>1.0995871302139892</c:v>
                </c:pt>
                <c:pt idx="802">
                  <c:v>1.9259239229630432</c:v>
                </c:pt>
                <c:pt idx="803">
                  <c:v>1.9164599233416031</c:v>
                </c:pt>
                <c:pt idx="804">
                  <c:v>1.9171359233145631</c:v>
                </c:pt>
                <c:pt idx="805">
                  <c:v>0.78415591135128915</c:v>
                </c:pt>
                <c:pt idx="806">
                  <c:v>0.83037349946093175</c:v>
                </c:pt>
                <c:pt idx="807">
                  <c:v>0.82987757644405347</c:v>
                </c:pt>
                <c:pt idx="808">
                  <c:v>1.6979902693296605</c:v>
                </c:pt>
                <c:pt idx="809">
                  <c:v>1.3289591909229579</c:v>
                </c:pt>
                <c:pt idx="810">
                  <c:v>1.2349735753991073</c:v>
                </c:pt>
                <c:pt idx="811">
                  <c:v>1.084453990025952</c:v>
                </c:pt>
                <c:pt idx="812">
                  <c:v>1.5910166815086519</c:v>
                </c:pt>
                <c:pt idx="813">
                  <c:v>1.6995028251295945</c:v>
                </c:pt>
                <c:pt idx="814">
                  <c:v>1.4951502380307258</c:v>
                </c:pt>
                <c:pt idx="815">
                  <c:v>1.680168798353695</c:v>
                </c:pt>
                <c:pt idx="816">
                  <c:v>0.77842551008919525</c:v>
                </c:pt>
                <c:pt idx="817">
                  <c:v>1.8402897864826984</c:v>
                </c:pt>
                <c:pt idx="818">
                  <c:v>1.8305816966100565</c:v>
                </c:pt>
                <c:pt idx="819">
                  <c:v>1.9467190128996075</c:v>
                </c:pt>
                <c:pt idx="820">
                  <c:v>1.0873408769448374</c:v>
                </c:pt>
                <c:pt idx="821">
                  <c:v>0.92654530963123205</c:v>
                </c:pt>
                <c:pt idx="822">
                  <c:v>1.6694340042100582</c:v>
                </c:pt>
                <c:pt idx="823">
                  <c:v>2.0634249471458772</c:v>
                </c:pt>
                <c:pt idx="824">
                  <c:v>1.6711614938062807</c:v>
                </c:pt>
                <c:pt idx="825">
                  <c:v>1.5545882561961448</c:v>
                </c:pt>
                <c:pt idx="826">
                  <c:v>1.2224105613402569</c:v>
                </c:pt>
                <c:pt idx="827">
                  <c:v>1.2192715760396768</c:v>
                </c:pt>
                <c:pt idx="828">
                  <c:v>1.8090539253873452</c:v>
                </c:pt>
                <c:pt idx="829">
                  <c:v>0.94339622641509424</c:v>
                </c:pt>
                <c:pt idx="830">
                  <c:v>1.5811157616658089</c:v>
                </c:pt>
                <c:pt idx="831">
                  <c:v>1.1392765593847907</c:v>
                </c:pt>
                <c:pt idx="832">
                  <c:v>0.81603032632026973</c:v>
                </c:pt>
                <c:pt idx="833">
                  <c:v>1.6299488248860852</c:v>
                </c:pt>
                <c:pt idx="834">
                  <c:v>1.3839603441171697</c:v>
                </c:pt>
                <c:pt idx="835">
                  <c:v>1.5098033399578799</c:v>
                </c:pt>
                <c:pt idx="836">
                  <c:v>0.78762401970755069</c:v>
                </c:pt>
                <c:pt idx="837">
                  <c:v>1.3189448441247003</c:v>
                </c:pt>
                <c:pt idx="838">
                  <c:v>0.89941640920013732</c:v>
                </c:pt>
                <c:pt idx="839">
                  <c:v>1.4199996480793935</c:v>
                </c:pt>
                <c:pt idx="840">
                  <c:v>1.7355560630280884</c:v>
                </c:pt>
                <c:pt idx="841">
                  <c:v>1.3333666883474258</c:v>
                </c:pt>
                <c:pt idx="842">
                  <c:v>1.635962387257724</c:v>
                </c:pt>
                <c:pt idx="843">
                  <c:v>1.323351615761085</c:v>
                </c:pt>
                <c:pt idx="844">
                  <c:v>1.4945160901530674</c:v>
                </c:pt>
                <c:pt idx="845">
                  <c:v>0.95845296402634683</c:v>
                </c:pt>
                <c:pt idx="846">
                  <c:v>2.594181933115328</c:v>
                </c:pt>
                <c:pt idx="847">
                  <c:v>1.9608319859957939</c:v>
                </c:pt>
                <c:pt idx="848">
                  <c:v>1.3904327745402965</c:v>
                </c:pt>
                <c:pt idx="849">
                  <c:v>2.7125142982960191</c:v>
                </c:pt>
                <c:pt idx="850">
                  <c:v>1.345096747811549</c:v>
                </c:pt>
                <c:pt idx="851">
                  <c:v>1.3425636089267814</c:v>
                </c:pt>
                <c:pt idx="852">
                  <c:v>0.97402429954934744</c:v>
                </c:pt>
                <c:pt idx="853">
                  <c:v>0.97237393538618011</c:v>
                </c:pt>
                <c:pt idx="854">
                  <c:v>1.865465842845673</c:v>
                </c:pt>
                <c:pt idx="855">
                  <c:v>1.7953512958225493</c:v>
                </c:pt>
                <c:pt idx="856">
                  <c:v>1.7870731914087239</c:v>
                </c:pt>
                <c:pt idx="857">
                  <c:v>1.7854774122446129</c:v>
                </c:pt>
                <c:pt idx="858">
                  <c:v>1.7825850625096618</c:v>
                </c:pt>
                <c:pt idx="859">
                  <c:v>1.5267996789169238</c:v>
                </c:pt>
                <c:pt idx="860">
                  <c:v>1.5394938650306749</c:v>
                </c:pt>
                <c:pt idx="861">
                  <c:v>1.5452743713613277</c:v>
                </c:pt>
                <c:pt idx="862">
                  <c:v>1.2788823213326168</c:v>
                </c:pt>
                <c:pt idx="863">
                  <c:v>1.6065912870899663</c:v>
                </c:pt>
                <c:pt idx="864">
                  <c:v>1.1146254418754122</c:v>
                </c:pt>
                <c:pt idx="865">
                  <c:v>1.770687237026648</c:v>
                </c:pt>
                <c:pt idx="866">
                  <c:v>1.7499261829187274</c:v>
                </c:pt>
                <c:pt idx="867">
                  <c:v>1.1575968694932433</c:v>
                </c:pt>
                <c:pt idx="868">
                  <c:v>0.80630269019766765</c:v>
                </c:pt>
                <c:pt idx="869">
                  <c:v>0.6901213436106538</c:v>
                </c:pt>
                <c:pt idx="870">
                  <c:v>0.88502247353921992</c:v>
                </c:pt>
                <c:pt idx="871">
                  <c:v>0.87606156559142345</c:v>
                </c:pt>
                <c:pt idx="872">
                  <c:v>0.84060782411897839</c:v>
                </c:pt>
                <c:pt idx="873">
                  <c:v>0.87279625472075739</c:v>
                </c:pt>
                <c:pt idx="874">
                  <c:v>1.9861362266425557</c:v>
                </c:pt>
                <c:pt idx="875">
                  <c:v>0.73479459328611696</c:v>
                </c:pt>
                <c:pt idx="876">
                  <c:v>1.8722598248937043</c:v>
                </c:pt>
                <c:pt idx="877">
                  <c:v>1.5444628799378686</c:v>
                </c:pt>
                <c:pt idx="878">
                  <c:v>1.4978880951139384</c:v>
                </c:pt>
                <c:pt idx="879">
                  <c:v>1.4437546038093234</c:v>
                </c:pt>
                <c:pt idx="880">
                  <c:v>1.7746381805651277</c:v>
                </c:pt>
                <c:pt idx="881">
                  <c:v>1.2832098319175853</c:v>
                </c:pt>
                <c:pt idx="882">
                  <c:v>1.5970120419859617</c:v>
                </c:pt>
                <c:pt idx="883">
                  <c:v>1.5177613586570569</c:v>
                </c:pt>
                <c:pt idx="884">
                  <c:v>3.7281219800279182</c:v>
                </c:pt>
                <c:pt idx="885">
                  <c:v>1.3976031783938689</c:v>
                </c:pt>
                <c:pt idx="886">
                  <c:v>1.0435179486470227</c:v>
                </c:pt>
                <c:pt idx="887">
                  <c:v>1.3301894046184997</c:v>
                </c:pt>
                <c:pt idx="888">
                  <c:v>1.4467479915683967</c:v>
                </c:pt>
                <c:pt idx="889">
                  <c:v>2.7627527669135392</c:v>
                </c:pt>
                <c:pt idx="890">
                  <c:v>1.6260162601626016</c:v>
                </c:pt>
                <c:pt idx="891">
                  <c:v>1.341493331267511</c:v>
                </c:pt>
                <c:pt idx="892">
                  <c:v>1.0088885447051636</c:v>
                </c:pt>
                <c:pt idx="893">
                  <c:v>1.0146249401263727</c:v>
                </c:pt>
                <c:pt idx="894">
                  <c:v>1.0064505766511496</c:v>
                </c:pt>
                <c:pt idx="895">
                  <c:v>1.1270700248199537</c:v>
                </c:pt>
                <c:pt idx="896">
                  <c:v>0.8029043567916655</c:v>
                </c:pt>
                <c:pt idx="897">
                  <c:v>1.1609945687378544</c:v>
                </c:pt>
                <c:pt idx="898">
                  <c:v>2.3290712611975954</c:v>
                </c:pt>
                <c:pt idx="899">
                  <c:v>3.8282521518817432</c:v>
                </c:pt>
                <c:pt idx="900">
                  <c:v>3.024347434909421</c:v>
                </c:pt>
                <c:pt idx="901">
                  <c:v>2.9596874597518568</c:v>
                </c:pt>
                <c:pt idx="902">
                  <c:v>2.5248069065685699</c:v>
                </c:pt>
                <c:pt idx="903">
                  <c:v>3.4926019609667787</c:v>
                </c:pt>
                <c:pt idx="904">
                  <c:v>2.5491543855509446</c:v>
                </c:pt>
                <c:pt idx="905">
                  <c:v>2.1450935980281129</c:v>
                </c:pt>
                <c:pt idx="906">
                  <c:v>3.180225656072349</c:v>
                </c:pt>
                <c:pt idx="907">
                  <c:v>4.0906248850638125</c:v>
                </c:pt>
                <c:pt idx="908">
                  <c:v>3.9074625767773732</c:v>
                </c:pt>
                <c:pt idx="909">
                  <c:v>3.9243811835668834</c:v>
                </c:pt>
                <c:pt idx="910">
                  <c:v>2.507086513859841</c:v>
                </c:pt>
                <c:pt idx="911">
                  <c:v>3.7767282178134272</c:v>
                </c:pt>
                <c:pt idx="912">
                  <c:v>3.7186247067701435</c:v>
                </c:pt>
                <c:pt idx="913">
                  <c:v>3.6735402396950647</c:v>
                </c:pt>
                <c:pt idx="914">
                  <c:v>3.6390638825200043</c:v>
                </c:pt>
                <c:pt idx="915">
                  <c:v>3.2010243277848915</c:v>
                </c:pt>
                <c:pt idx="916">
                  <c:v>2.1529132488777116</c:v>
                </c:pt>
                <c:pt idx="917">
                  <c:v>3.1047370954497833</c:v>
                </c:pt>
                <c:pt idx="918">
                  <c:v>5.226960110041265</c:v>
                </c:pt>
                <c:pt idx="919">
                  <c:v>2.8410613776467435</c:v>
                </c:pt>
                <c:pt idx="920">
                  <c:v>2.9730442918029381</c:v>
                </c:pt>
                <c:pt idx="921">
                  <c:v>5.6102488750114787</c:v>
                </c:pt>
                <c:pt idx="922">
                  <c:v>3.2625213454277704</c:v>
                </c:pt>
                <c:pt idx="923">
                  <c:v>2.4300251929142447</c:v>
                </c:pt>
                <c:pt idx="924">
                  <c:v>3.0425615797322547</c:v>
                </c:pt>
                <c:pt idx="925">
                  <c:v>3.4556027734287631</c:v>
                </c:pt>
                <c:pt idx="926">
                  <c:v>2.9527124074687876</c:v>
                </c:pt>
                <c:pt idx="927">
                  <c:v>2.9707167936561012</c:v>
                </c:pt>
                <c:pt idx="928">
                  <c:v>2.9513101010342275</c:v>
                </c:pt>
                <c:pt idx="929">
                  <c:v>2.3884161301533666</c:v>
                </c:pt>
                <c:pt idx="930">
                  <c:v>2.3780930522244512</c:v>
                </c:pt>
                <c:pt idx="931">
                  <c:v>2.3736197184552545</c:v>
                </c:pt>
                <c:pt idx="932">
                  <c:v>1.7748363516220291</c:v>
                </c:pt>
                <c:pt idx="933">
                  <c:v>2.4532613783419146</c:v>
                </c:pt>
                <c:pt idx="934">
                  <c:v>2.6068721382123208</c:v>
                </c:pt>
                <c:pt idx="935">
                  <c:v>2.3661220785114589</c:v>
                </c:pt>
                <c:pt idx="936">
                  <c:v>2.4592496239990247</c:v>
                </c:pt>
                <c:pt idx="937">
                  <c:v>3.1975000483736773</c:v>
                </c:pt>
                <c:pt idx="938">
                  <c:v>1.7335908192936893</c:v>
                </c:pt>
                <c:pt idx="939">
                  <c:v>3.0914455889183357</c:v>
                </c:pt>
                <c:pt idx="940">
                  <c:v>2.9281986830960904</c:v>
                </c:pt>
                <c:pt idx="941">
                  <c:v>3.3716675378985883</c:v>
                </c:pt>
                <c:pt idx="942">
                  <c:v>3.151091595027522</c:v>
                </c:pt>
                <c:pt idx="943">
                  <c:v>1.8673112778855254</c:v>
                </c:pt>
                <c:pt idx="944">
                  <c:v>1.8460740865665397</c:v>
                </c:pt>
                <c:pt idx="945">
                  <c:v>1.817966039232588</c:v>
                </c:pt>
                <c:pt idx="946">
                  <c:v>2.8006102406738171</c:v>
                </c:pt>
                <c:pt idx="947">
                  <c:v>2.3490091744856509</c:v>
                </c:pt>
                <c:pt idx="948">
                  <c:v>2.944675066152016</c:v>
                </c:pt>
                <c:pt idx="949">
                  <c:v>3.0115776800624841</c:v>
                </c:pt>
                <c:pt idx="950">
                  <c:v>3.931754277272077</c:v>
                </c:pt>
                <c:pt idx="951">
                  <c:v>0</c:v>
                </c:pt>
                <c:pt idx="952">
                  <c:v>0</c:v>
                </c:pt>
                <c:pt idx="953">
                  <c:v>2.8119266841554791</c:v>
                </c:pt>
                <c:pt idx="954">
                  <c:v>2.721572346928022</c:v>
                </c:pt>
                <c:pt idx="955">
                  <c:v>1.7281204551287535</c:v>
                </c:pt>
                <c:pt idx="956">
                  <c:v>3.3742113844190831</c:v>
                </c:pt>
                <c:pt idx="957">
                  <c:v>2.877245957564512</c:v>
                </c:pt>
                <c:pt idx="958">
                  <c:v>2.8634158147682878</c:v>
                </c:pt>
                <c:pt idx="959">
                  <c:v>2.8138578030818171</c:v>
                </c:pt>
                <c:pt idx="960">
                  <c:v>2.801180172185278</c:v>
                </c:pt>
                <c:pt idx="961">
                  <c:v>2.7703129722748878</c:v>
                </c:pt>
                <c:pt idx="962">
                  <c:v>2.7073636472132714</c:v>
                </c:pt>
                <c:pt idx="963">
                  <c:v>2.7121505299284139</c:v>
                </c:pt>
                <c:pt idx="964">
                  <c:v>3.4733252359151638</c:v>
                </c:pt>
                <c:pt idx="965">
                  <c:v>3.7279267495094834</c:v>
                </c:pt>
                <c:pt idx="966">
                  <c:v>2.6065683410186913</c:v>
                </c:pt>
                <c:pt idx="967">
                  <c:v>4.0494607455858311</c:v>
                </c:pt>
                <c:pt idx="968">
                  <c:v>2.8516752415610491</c:v>
                </c:pt>
                <c:pt idx="969">
                  <c:v>3.025730466989359</c:v>
                </c:pt>
                <c:pt idx="970">
                  <c:v>2.9355856473769815</c:v>
                </c:pt>
                <c:pt idx="971">
                  <c:v>2.4900281557954012</c:v>
                </c:pt>
                <c:pt idx="972">
                  <c:v>4.5030463603468007</c:v>
                </c:pt>
                <c:pt idx="973">
                  <c:v>4.5580404685835996</c:v>
                </c:pt>
                <c:pt idx="974">
                  <c:v>3.8221807298388204</c:v>
                </c:pt>
                <c:pt idx="975">
                  <c:v>4.8634002381650934</c:v>
                </c:pt>
                <c:pt idx="976">
                  <c:v>4.8340610600072491</c:v>
                </c:pt>
                <c:pt idx="977">
                  <c:v>3.3971998129311354</c:v>
                </c:pt>
                <c:pt idx="978">
                  <c:v>3.8849067302519669</c:v>
                </c:pt>
                <c:pt idx="979">
                  <c:v>2.8113475960940848</c:v>
                </c:pt>
                <c:pt idx="980">
                  <c:v>4.5871842267406038</c:v>
                </c:pt>
                <c:pt idx="981">
                  <c:v>3.910519824406554</c:v>
                </c:pt>
                <c:pt idx="982">
                  <c:v>3.0814765846842649</c:v>
                </c:pt>
                <c:pt idx="983">
                  <c:v>1.7955062190718203</c:v>
                </c:pt>
                <c:pt idx="984">
                  <c:v>4.7085342339699467</c:v>
                </c:pt>
                <c:pt idx="985">
                  <c:v>3.0740181268882174</c:v>
                </c:pt>
                <c:pt idx="986">
                  <c:v>2.6364926432145794</c:v>
                </c:pt>
                <c:pt idx="987">
                  <c:v>1.241361253531744</c:v>
                </c:pt>
                <c:pt idx="988">
                  <c:v>1.4118220340378176</c:v>
                </c:pt>
                <c:pt idx="989">
                  <c:v>1.1627214825690986</c:v>
                </c:pt>
                <c:pt idx="990">
                  <c:v>1.165102482192107</c:v>
                </c:pt>
                <c:pt idx="991">
                  <c:v>1.5573917729477276</c:v>
                </c:pt>
                <c:pt idx="992">
                  <c:v>0.6471402386563424</c:v>
                </c:pt>
                <c:pt idx="993">
                  <c:v>5.9373101937473985E-2</c:v>
                </c:pt>
                <c:pt idx="994">
                  <c:v>1.0801166911782434</c:v>
                </c:pt>
                <c:pt idx="995">
                  <c:v>1.0945825397208091</c:v>
                </c:pt>
                <c:pt idx="996">
                  <c:v>2.2194900996505762</c:v>
                </c:pt>
                <c:pt idx="997">
                  <c:v>0.96602004947272491</c:v>
                </c:pt>
                <c:pt idx="998">
                  <c:v>1.4332281947395511</c:v>
                </c:pt>
                <c:pt idx="999">
                  <c:v>1.1666424715927837</c:v>
                </c:pt>
                <c:pt idx="1000">
                  <c:v>1.2365882306362423</c:v>
                </c:pt>
                <c:pt idx="1001">
                  <c:v>0.80518336793105616</c:v>
                </c:pt>
                <c:pt idx="1002">
                  <c:v>0.64214634749930932</c:v>
                </c:pt>
                <c:pt idx="1003">
                  <c:v>0.6438174924789587</c:v>
                </c:pt>
                <c:pt idx="1004">
                  <c:v>1.4472550557120591</c:v>
                </c:pt>
                <c:pt idx="1005">
                  <c:v>0.74265169737969094</c:v>
                </c:pt>
                <c:pt idx="1006">
                  <c:v>2.4567882238293071</c:v>
                </c:pt>
                <c:pt idx="1007">
                  <c:v>2.2012871933588287</c:v>
                </c:pt>
                <c:pt idx="1008">
                  <c:v>1.2576475268014244</c:v>
                </c:pt>
                <c:pt idx="1009">
                  <c:v>1.4854007914705905</c:v>
                </c:pt>
                <c:pt idx="1010">
                  <c:v>1.1530937674131858</c:v>
                </c:pt>
                <c:pt idx="1011">
                  <c:v>1.1521453045158689</c:v>
                </c:pt>
                <c:pt idx="1012">
                  <c:v>1.1149259125406576</c:v>
                </c:pt>
                <c:pt idx="1013">
                  <c:v>0.76150339761929775</c:v>
                </c:pt>
                <c:pt idx="1014">
                  <c:v>0.59359477963450435</c:v>
                </c:pt>
                <c:pt idx="1015">
                  <c:v>0.86558609458994096</c:v>
                </c:pt>
                <c:pt idx="1016">
                  <c:v>1.5613321152728179</c:v>
                </c:pt>
                <c:pt idx="1017">
                  <c:v>2.3171345688187768</c:v>
                </c:pt>
                <c:pt idx="1018">
                  <c:v>0</c:v>
                </c:pt>
                <c:pt idx="1019">
                  <c:v>1.345573136852277</c:v>
                </c:pt>
                <c:pt idx="1020">
                  <c:v>1.0449162552624405</c:v>
                </c:pt>
                <c:pt idx="1021">
                  <c:v>1.8294707483896673</c:v>
                </c:pt>
                <c:pt idx="1022">
                  <c:v>1.45942297958495</c:v>
                </c:pt>
                <c:pt idx="1023">
                  <c:v>0.94599973464243059</c:v>
                </c:pt>
                <c:pt idx="1024">
                  <c:v>0.90739258073125173</c:v>
                </c:pt>
                <c:pt idx="1025">
                  <c:v>1.024247491638796</c:v>
                </c:pt>
                <c:pt idx="1026">
                  <c:v>1.2108646793386413</c:v>
                </c:pt>
                <c:pt idx="1027">
                  <c:v>1.1507370705115474</c:v>
                </c:pt>
                <c:pt idx="1028">
                  <c:v>1.0358353832856859</c:v>
                </c:pt>
                <c:pt idx="1029">
                  <c:v>1.3213741191983848</c:v>
                </c:pt>
                <c:pt idx="1030">
                  <c:v>1.2750719798698313</c:v>
                </c:pt>
                <c:pt idx="1031">
                  <c:v>1.324162756315485</c:v>
                </c:pt>
                <c:pt idx="1032">
                  <c:v>1.1128694675583237</c:v>
                </c:pt>
                <c:pt idx="1033">
                  <c:v>1.8460921039430118</c:v>
                </c:pt>
                <c:pt idx="1034">
                  <c:v>1.4609260261266135</c:v>
                </c:pt>
                <c:pt idx="1035">
                  <c:v>1.5454051162811258</c:v>
                </c:pt>
                <c:pt idx="1036">
                  <c:v>0.94595010305472671</c:v>
                </c:pt>
                <c:pt idx="1037">
                  <c:v>1.9404237465911474</c:v>
                </c:pt>
                <c:pt idx="1038">
                  <c:v>1.9299349695825465</c:v>
                </c:pt>
                <c:pt idx="1039">
                  <c:v>1.5686864130707161</c:v>
                </c:pt>
                <c:pt idx="1040">
                  <c:v>0.63580246913580252</c:v>
                </c:pt>
                <c:pt idx="1041">
                  <c:v>1.2278513464212115</c:v>
                </c:pt>
                <c:pt idx="1042">
                  <c:v>1.2204561365451552</c:v>
                </c:pt>
                <c:pt idx="1043">
                  <c:v>0.69742678429132554</c:v>
                </c:pt>
                <c:pt idx="1044">
                  <c:v>0.78356133463389466</c:v>
                </c:pt>
                <c:pt idx="1045">
                  <c:v>2.3919981574704701</c:v>
                </c:pt>
                <c:pt idx="1046">
                  <c:v>1.057973603698162</c:v>
                </c:pt>
                <c:pt idx="1047">
                  <c:v>2.461124715490282</c:v>
                </c:pt>
                <c:pt idx="1048">
                  <c:v>0.63701065241897292</c:v>
                </c:pt>
                <c:pt idx="1049">
                  <c:v>0.98897831154255678</c:v>
                </c:pt>
                <c:pt idx="1050">
                  <c:v>1.5741759283844783</c:v>
                </c:pt>
                <c:pt idx="1051">
                  <c:v>1.0876991609958733</c:v>
                </c:pt>
                <c:pt idx="1052">
                  <c:v>1.3077325456167883</c:v>
                </c:pt>
                <c:pt idx="1053">
                  <c:v>1.3380631491957995</c:v>
                </c:pt>
                <c:pt idx="1054">
                  <c:v>1.3376235752308863</c:v>
                </c:pt>
                <c:pt idx="1055">
                  <c:v>2.3708775436432838</c:v>
                </c:pt>
                <c:pt idx="1056">
                  <c:v>1.261744966442953</c:v>
                </c:pt>
                <c:pt idx="1057">
                  <c:v>2.8626467162440643</c:v>
                </c:pt>
                <c:pt idx="1058">
                  <c:v>1.1835475908742885</c:v>
                </c:pt>
                <c:pt idx="1059">
                  <c:v>1.2953765808202344</c:v>
                </c:pt>
                <c:pt idx="1060">
                  <c:v>1.3882036712543171</c:v>
                </c:pt>
                <c:pt idx="1061">
                  <c:v>1.0492451041903057</c:v>
                </c:pt>
                <c:pt idx="1062">
                  <c:v>3.2276791201089927</c:v>
                </c:pt>
                <c:pt idx="1063">
                  <c:v>1.7750573833205816</c:v>
                </c:pt>
                <c:pt idx="1064">
                  <c:v>1.6795248173687445</c:v>
                </c:pt>
                <c:pt idx="1065">
                  <c:v>1.8767574720394948</c:v>
                </c:pt>
                <c:pt idx="1066">
                  <c:v>1.7398159351739815</c:v>
                </c:pt>
                <c:pt idx="1067">
                  <c:v>0.80984328843939324</c:v>
                </c:pt>
                <c:pt idx="1068">
                  <c:v>1.5985734843270973</c:v>
                </c:pt>
                <c:pt idx="1069">
                  <c:v>1.816008816179552</c:v>
                </c:pt>
                <c:pt idx="1070">
                  <c:v>1.314635591546514</c:v>
                </c:pt>
                <c:pt idx="1071">
                  <c:v>1.3098953189808413</c:v>
                </c:pt>
                <c:pt idx="1072">
                  <c:v>1.8710296791061545</c:v>
                </c:pt>
                <c:pt idx="1073">
                  <c:v>1.6655024081767711</c:v>
                </c:pt>
                <c:pt idx="1074">
                  <c:v>2.4093136680188523</c:v>
                </c:pt>
                <c:pt idx="1075">
                  <c:v>1.3186234075703418</c:v>
                </c:pt>
                <c:pt idx="1076">
                  <c:v>1.6855046599246482</c:v>
                </c:pt>
                <c:pt idx="1077">
                  <c:v>0.78652070181847245</c:v>
                </c:pt>
                <c:pt idx="1078">
                  <c:v>0.79336993869932992</c:v>
                </c:pt>
                <c:pt idx="1079">
                  <c:v>1.6000147636887077</c:v>
                </c:pt>
                <c:pt idx="1080">
                  <c:v>3.1846877233963289</c:v>
                </c:pt>
                <c:pt idx="1081">
                  <c:v>3.180660296619982</c:v>
                </c:pt>
                <c:pt idx="1082">
                  <c:v>1.568120311054777</c:v>
                </c:pt>
                <c:pt idx="1083">
                  <c:v>3.8541327344111647</c:v>
                </c:pt>
                <c:pt idx="1084">
                  <c:v>3.8455603751264422</c:v>
                </c:pt>
                <c:pt idx="1085">
                  <c:v>1.0807246875358332</c:v>
                </c:pt>
                <c:pt idx="1086">
                  <c:v>1.3621206126716781</c:v>
                </c:pt>
                <c:pt idx="1087">
                  <c:v>1.9205831060233423</c:v>
                </c:pt>
                <c:pt idx="1088">
                  <c:v>2.2055342772302793</c:v>
                </c:pt>
                <c:pt idx="1089">
                  <c:v>1.6683135823662212</c:v>
                </c:pt>
                <c:pt idx="1090">
                  <c:v>2.349035859269283</c:v>
                </c:pt>
                <c:pt idx="1091">
                  <c:v>0.64232412888012302</c:v>
                </c:pt>
                <c:pt idx="1092">
                  <c:v>1.2156558705158806</c:v>
                </c:pt>
                <c:pt idx="1093">
                  <c:v>3.835088858985662</c:v>
                </c:pt>
                <c:pt idx="1094">
                  <c:v>2.5891287405071322</c:v>
                </c:pt>
                <c:pt idx="1095">
                  <c:v>2.5682852119696227</c:v>
                </c:pt>
                <c:pt idx="1096">
                  <c:v>1.7708474986023599</c:v>
                </c:pt>
                <c:pt idx="1097">
                  <c:v>4.0426090816039997</c:v>
                </c:pt>
                <c:pt idx="1098">
                  <c:v>2.3252617980925159</c:v>
                </c:pt>
                <c:pt idx="1099">
                  <c:v>2.5778602549620784</c:v>
                </c:pt>
                <c:pt idx="1100">
                  <c:v>2.2359041953554519</c:v>
                </c:pt>
                <c:pt idx="1101">
                  <c:v>2.0714416034613077</c:v>
                </c:pt>
                <c:pt idx="1102">
                  <c:v>2.4279989735288892</c:v>
                </c:pt>
                <c:pt idx="1103">
                  <c:v>2.3603785867335225</c:v>
                </c:pt>
                <c:pt idx="1104">
                  <c:v>1.8530209951707264</c:v>
                </c:pt>
                <c:pt idx="1105">
                  <c:v>1.8313359282215134</c:v>
                </c:pt>
                <c:pt idx="1106">
                  <c:v>3.8658798283261802</c:v>
                </c:pt>
                <c:pt idx="1107">
                  <c:v>3.1002737280403161</c:v>
                </c:pt>
                <c:pt idx="1108">
                  <c:v>3.8910110622888565</c:v>
                </c:pt>
                <c:pt idx="1109">
                  <c:v>2.4065930662867934</c:v>
                </c:pt>
                <c:pt idx="1110">
                  <c:v>0.83994208912881652</c:v>
                </c:pt>
                <c:pt idx="1111">
                  <c:v>1.4530470613749729</c:v>
                </c:pt>
                <c:pt idx="1112">
                  <c:v>1.4360489311692957</c:v>
                </c:pt>
                <c:pt idx="1113">
                  <c:v>2.4678470018373142</c:v>
                </c:pt>
                <c:pt idx="1114">
                  <c:v>3.8804957760374914</c:v>
                </c:pt>
                <c:pt idx="1115">
                  <c:v>2.3781890312097747</c:v>
                </c:pt>
                <c:pt idx="1116">
                  <c:v>2.3676380594652766</c:v>
                </c:pt>
                <c:pt idx="1117">
                  <c:v>4.4885853853055524</c:v>
                </c:pt>
                <c:pt idx="1118">
                  <c:v>2.7428015197663829</c:v>
                </c:pt>
                <c:pt idx="1119">
                  <c:v>3.4631814483319774</c:v>
                </c:pt>
                <c:pt idx="1120">
                  <c:v>2.8294626284576037</c:v>
                </c:pt>
                <c:pt idx="1121">
                  <c:v>1.2793951173668809</c:v>
                </c:pt>
                <c:pt idx="1122">
                  <c:v>2.0378252665759797</c:v>
                </c:pt>
                <c:pt idx="1123">
                  <c:v>3.0083587955796647</c:v>
                </c:pt>
                <c:pt idx="1124">
                  <c:v>2.2916084449073955</c:v>
                </c:pt>
                <c:pt idx="1125">
                  <c:v>2.7155939964385651</c:v>
                </c:pt>
                <c:pt idx="1126">
                  <c:v>3.7272903601215495</c:v>
                </c:pt>
                <c:pt idx="1127">
                  <c:v>2.4122159929182647</c:v>
                </c:pt>
                <c:pt idx="1128">
                  <c:v>2.7626707389280614</c:v>
                </c:pt>
                <c:pt idx="1129">
                  <c:v>2.3438188386641992</c:v>
                </c:pt>
                <c:pt idx="1130">
                  <c:v>2.6122640403329815</c:v>
                </c:pt>
                <c:pt idx="1131">
                  <c:v>1.874165611200493</c:v>
                </c:pt>
                <c:pt idx="1132">
                  <c:v>3.3261906367161966</c:v>
                </c:pt>
                <c:pt idx="1133">
                  <c:v>2.647775911113627</c:v>
                </c:pt>
                <c:pt idx="1134">
                  <c:v>1.3499199370646482</c:v>
                </c:pt>
                <c:pt idx="1135">
                  <c:v>3.1140783380431865</c:v>
                </c:pt>
                <c:pt idx="1136">
                  <c:v>2.2332113732831824</c:v>
                </c:pt>
                <c:pt idx="1137">
                  <c:v>2.6195010009276891</c:v>
                </c:pt>
                <c:pt idx="1138">
                  <c:v>2.9817641608563545</c:v>
                </c:pt>
                <c:pt idx="1139">
                  <c:v>4.6656770798191749</c:v>
                </c:pt>
                <c:pt idx="1140">
                  <c:v>2.2430170224771939</c:v>
                </c:pt>
                <c:pt idx="1141">
                  <c:v>2.0840628201636644</c:v>
                </c:pt>
                <c:pt idx="1142">
                  <c:v>2.1887960823105139</c:v>
                </c:pt>
                <c:pt idx="1143">
                  <c:v>2.4922932232614037</c:v>
                </c:pt>
                <c:pt idx="1144">
                  <c:v>2.5385481423466638</c:v>
                </c:pt>
                <c:pt idx="1145">
                  <c:v>2.0030625336257915</c:v>
                </c:pt>
                <c:pt idx="1146">
                  <c:v>2.8156675922446119</c:v>
                </c:pt>
                <c:pt idx="1147">
                  <c:v>2.7945784744997417</c:v>
                </c:pt>
                <c:pt idx="1148">
                  <c:v>3.072651776505317</c:v>
                </c:pt>
                <c:pt idx="1149">
                  <c:v>2.2339087168908889</c:v>
                </c:pt>
                <c:pt idx="1150">
                  <c:v>2.2023431114340206</c:v>
                </c:pt>
                <c:pt idx="1151">
                  <c:v>2.3690260907602116</c:v>
                </c:pt>
                <c:pt idx="1152">
                  <c:v>2.1793060135029045</c:v>
                </c:pt>
                <c:pt idx="1153">
                  <c:v>1.9131059868364033</c:v>
                </c:pt>
                <c:pt idx="1154">
                  <c:v>1.9077528588252688</c:v>
                </c:pt>
                <c:pt idx="1155">
                  <c:v>3.4365307618564258</c:v>
                </c:pt>
                <c:pt idx="1156">
                  <c:v>3.6070934700257196</c:v>
                </c:pt>
                <c:pt idx="1157">
                  <c:v>3.9482749063611098</c:v>
                </c:pt>
                <c:pt idx="1158">
                  <c:v>3.1248712278340181</c:v>
                </c:pt>
                <c:pt idx="1159">
                  <c:v>2.7633827278075014</c:v>
                </c:pt>
                <c:pt idx="1160">
                  <c:v>2.7500770329701112</c:v>
                </c:pt>
                <c:pt idx="1161">
                  <c:v>2.7739886848990363</c:v>
                </c:pt>
                <c:pt idx="1162">
                  <c:v>3.0414287860576921</c:v>
                </c:pt>
                <c:pt idx="1163">
                  <c:v>2.7455409783161842</c:v>
                </c:pt>
                <c:pt idx="1164">
                  <c:v>2.7430585723683394</c:v>
                </c:pt>
                <c:pt idx="1165">
                  <c:v>3.4431810122692137</c:v>
                </c:pt>
                <c:pt idx="1166">
                  <c:v>2.7317003465234531</c:v>
                </c:pt>
                <c:pt idx="1167">
                  <c:v>2.9994040919022709</c:v>
                </c:pt>
                <c:pt idx="1168">
                  <c:v>1.0905771761163598</c:v>
                </c:pt>
                <c:pt idx="1169">
                  <c:v>2.9444665642834122</c:v>
                </c:pt>
                <c:pt idx="1170">
                  <c:v>2.5537076383292221</c:v>
                </c:pt>
                <c:pt idx="1171">
                  <c:v>1.4319983439474933</c:v>
                </c:pt>
                <c:pt idx="1172">
                  <c:v>2.8359899175626802</c:v>
                </c:pt>
                <c:pt idx="1173">
                  <c:v>3.122233095670814</c:v>
                </c:pt>
                <c:pt idx="1174">
                  <c:v>2.8505918076470222</c:v>
                </c:pt>
                <c:pt idx="1175">
                  <c:v>3.0382688377612235</c:v>
                </c:pt>
                <c:pt idx="1176">
                  <c:v>1.2825950650979234</c:v>
                </c:pt>
                <c:pt idx="1177">
                  <c:v>1.91262231886923</c:v>
                </c:pt>
                <c:pt idx="1178">
                  <c:v>2.7729958591169219</c:v>
                </c:pt>
                <c:pt idx="1179">
                  <c:v>1.1916127907537435</c:v>
                </c:pt>
                <c:pt idx="1180">
                  <c:v>1.1910440490453176</c:v>
                </c:pt>
                <c:pt idx="1181">
                  <c:v>1.1875326871932967</c:v>
                </c:pt>
                <c:pt idx="1182">
                  <c:v>2.5566565289904837</c:v>
                </c:pt>
                <c:pt idx="1183">
                  <c:v>1.3874329407411976</c:v>
                </c:pt>
                <c:pt idx="1184">
                  <c:v>1.1885252422395824</c:v>
                </c:pt>
                <c:pt idx="1185">
                  <c:v>0.81036722483091805</c:v>
                </c:pt>
                <c:pt idx="1186">
                  <c:v>2.0648398301813971</c:v>
                </c:pt>
                <c:pt idx="1187">
                  <c:v>2.4237682028599807</c:v>
                </c:pt>
                <c:pt idx="1188">
                  <c:v>1.6392047871586171</c:v>
                </c:pt>
                <c:pt idx="1189">
                  <c:v>1.6335327982757153</c:v>
                </c:pt>
                <c:pt idx="1190">
                  <c:v>1.3101768283065491</c:v>
                </c:pt>
                <c:pt idx="1191">
                  <c:v>2.203753646320656</c:v>
                </c:pt>
                <c:pt idx="1192">
                  <c:v>1.1007760471132147E-3</c:v>
                </c:pt>
                <c:pt idx="1193">
                  <c:v>2.764808399853691</c:v>
                </c:pt>
                <c:pt idx="1194">
                  <c:v>1.7612606918636498</c:v>
                </c:pt>
                <c:pt idx="1195">
                  <c:v>2.1803816950543813</c:v>
                </c:pt>
                <c:pt idx="1196">
                  <c:v>2.0495767398486238</c:v>
                </c:pt>
                <c:pt idx="1197">
                  <c:v>3.2809996795898746</c:v>
                </c:pt>
                <c:pt idx="1198">
                  <c:v>3.2585709708426784</c:v>
                </c:pt>
                <c:pt idx="1199">
                  <c:v>1.1570595920297859</c:v>
                </c:pt>
                <c:pt idx="1200">
                  <c:v>0.92155877531856711</c:v>
                </c:pt>
                <c:pt idx="1201">
                  <c:v>0.92122929416900745</c:v>
                </c:pt>
                <c:pt idx="1202">
                  <c:v>1.1327683921543164</c:v>
                </c:pt>
                <c:pt idx="1203">
                  <c:v>1.1324978264555534</c:v>
                </c:pt>
                <c:pt idx="1204">
                  <c:v>1.9432437594258956</c:v>
                </c:pt>
                <c:pt idx="1205">
                  <c:v>1.1261562509015282</c:v>
                </c:pt>
                <c:pt idx="1206">
                  <c:v>2.4564594292818249</c:v>
                </c:pt>
                <c:pt idx="1207">
                  <c:v>2.437178409862673</c:v>
                </c:pt>
                <c:pt idx="1208">
                  <c:v>1.7449530588451863</c:v>
                </c:pt>
                <c:pt idx="1209">
                  <c:v>1.044167463614851</c:v>
                </c:pt>
                <c:pt idx="1210">
                  <c:v>1.0184060181475065</c:v>
                </c:pt>
                <c:pt idx="1211">
                  <c:v>1.8190494284817984</c:v>
                </c:pt>
                <c:pt idx="1212">
                  <c:v>0.91133492339579014</c:v>
                </c:pt>
                <c:pt idx="1213">
                  <c:v>0.91079151872097019</c:v>
                </c:pt>
                <c:pt idx="1214">
                  <c:v>1.5135097424814346</c:v>
                </c:pt>
                <c:pt idx="1215">
                  <c:v>0.67206666174725982</c:v>
                </c:pt>
                <c:pt idx="1216">
                  <c:v>0.65629892136455126</c:v>
                </c:pt>
                <c:pt idx="1217">
                  <c:v>1.0858388012927236</c:v>
                </c:pt>
                <c:pt idx="1218">
                  <c:v>0.81273739528591493</c:v>
                </c:pt>
                <c:pt idx="1219">
                  <c:v>1.6828116071883659</c:v>
                </c:pt>
                <c:pt idx="1220">
                  <c:v>3.0636844140776072</c:v>
                </c:pt>
                <c:pt idx="1221">
                  <c:v>2.2115136391016263</c:v>
                </c:pt>
                <c:pt idx="1222">
                  <c:v>1.9474398612472663</c:v>
                </c:pt>
                <c:pt idx="1223">
                  <c:v>1.6542870070130455</c:v>
                </c:pt>
                <c:pt idx="1224">
                  <c:v>2.6200417536534446</c:v>
                </c:pt>
                <c:pt idx="1225">
                  <c:v>2.5991649269311066</c:v>
                </c:pt>
                <c:pt idx="1226">
                  <c:v>1.5631039586691933</c:v>
                </c:pt>
                <c:pt idx="1227">
                  <c:v>1.5560332230298572</c:v>
                </c:pt>
                <c:pt idx="1228">
                  <c:v>1.2258478781156967</c:v>
                </c:pt>
                <c:pt idx="1229">
                  <c:v>1.6501464293759855</c:v>
                </c:pt>
                <c:pt idx="1230">
                  <c:v>1.4717448454168207</c:v>
                </c:pt>
                <c:pt idx="1231">
                  <c:v>1.2405617268111826</c:v>
                </c:pt>
                <c:pt idx="1232">
                  <c:v>2.1314810916999929</c:v>
                </c:pt>
                <c:pt idx="1233">
                  <c:v>0.63844994784221309</c:v>
                </c:pt>
                <c:pt idx="1234">
                  <c:v>1.7464626324260697</c:v>
                </c:pt>
                <c:pt idx="1235">
                  <c:v>1.8935444785708249</c:v>
                </c:pt>
                <c:pt idx="1236">
                  <c:v>2.0943076972192958</c:v>
                </c:pt>
                <c:pt idx="1237">
                  <c:v>1.910661458248206</c:v>
                </c:pt>
                <c:pt idx="1238">
                  <c:v>1.4549858424589772</c:v>
                </c:pt>
                <c:pt idx="1239">
                  <c:v>0.42938437661665801</c:v>
                </c:pt>
                <c:pt idx="1240">
                  <c:v>1.5679203159883222</c:v>
                </c:pt>
                <c:pt idx="1241">
                  <c:v>1.5473123819337111</c:v>
                </c:pt>
                <c:pt idx="1242">
                  <c:v>1.8538778200893453</c:v>
                </c:pt>
                <c:pt idx="1243">
                  <c:v>1.0877389426537631</c:v>
                </c:pt>
                <c:pt idx="1244">
                  <c:v>2.5240212247239349</c:v>
                </c:pt>
                <c:pt idx="1245">
                  <c:v>1.8699618426705076</c:v>
                </c:pt>
                <c:pt idx="1246">
                  <c:v>0.99705879943306108</c:v>
                </c:pt>
                <c:pt idx="1247">
                  <c:v>1.411770800953269</c:v>
                </c:pt>
                <c:pt idx="1248">
                  <c:v>1.3660471643531631</c:v>
                </c:pt>
                <c:pt idx="1249">
                  <c:v>1.2836838040665217</c:v>
                </c:pt>
                <c:pt idx="1250">
                  <c:v>0.6902897945987172</c:v>
                </c:pt>
                <c:pt idx="1251">
                  <c:v>0.68697375074956413</c:v>
                </c:pt>
                <c:pt idx="1252">
                  <c:v>0.68448671786269921</c:v>
                </c:pt>
                <c:pt idx="1253">
                  <c:v>1.0657013962311619</c:v>
                </c:pt>
                <c:pt idx="1254">
                  <c:v>0.97217799713421427</c:v>
                </c:pt>
                <c:pt idx="1255">
                  <c:v>1.5499021693714796</c:v>
                </c:pt>
                <c:pt idx="1256">
                  <c:v>1.5408190416552237</c:v>
                </c:pt>
                <c:pt idx="1257">
                  <c:v>1.4036353966836976</c:v>
                </c:pt>
                <c:pt idx="1258">
                  <c:v>1.482459305969724</c:v>
                </c:pt>
                <c:pt idx="1259">
                  <c:v>1.494340938961872</c:v>
                </c:pt>
                <c:pt idx="1260">
                  <c:v>1.7205065540990891</c:v>
                </c:pt>
                <c:pt idx="1261">
                  <c:v>1.3123395990844142</c:v>
                </c:pt>
                <c:pt idx="1262">
                  <c:v>1.1542592712236723</c:v>
                </c:pt>
                <c:pt idx="1263">
                  <c:v>1.1562782659258302</c:v>
                </c:pt>
                <c:pt idx="1264">
                  <c:v>1.1560763664556144</c:v>
                </c:pt>
                <c:pt idx="1265">
                  <c:v>0.70257611241217799</c:v>
                </c:pt>
                <c:pt idx="1266">
                  <c:v>2.1083641404805915</c:v>
                </c:pt>
                <c:pt idx="1267">
                  <c:v>1.8565719025714502</c:v>
                </c:pt>
                <c:pt idx="1268">
                  <c:v>1.8196214463464295</c:v>
                </c:pt>
                <c:pt idx="1269">
                  <c:v>0.58244212887743141</c:v>
                </c:pt>
                <c:pt idx="1270">
                  <c:v>1.8242895843626585</c:v>
                </c:pt>
                <c:pt idx="1271">
                  <c:v>1.8160363943374196</c:v>
                </c:pt>
                <c:pt idx="1272">
                  <c:v>1.8123559177045425</c:v>
                </c:pt>
                <c:pt idx="1273">
                  <c:v>2.042564858288495</c:v>
                </c:pt>
                <c:pt idx="1274">
                  <c:v>1.0569066521058728</c:v>
                </c:pt>
                <c:pt idx="1275">
                  <c:v>1.0508396546094014</c:v>
                </c:pt>
                <c:pt idx="1276">
                  <c:v>1.0510180957122388</c:v>
                </c:pt>
                <c:pt idx="1277">
                  <c:v>1.2309641175336654</c:v>
                </c:pt>
                <c:pt idx="1278">
                  <c:v>1.0807743333989432</c:v>
                </c:pt>
                <c:pt idx="1279">
                  <c:v>1.0539229353705459</c:v>
                </c:pt>
                <c:pt idx="1280">
                  <c:v>1.2604799681209724</c:v>
                </c:pt>
                <c:pt idx="1281">
                  <c:v>0.72720391446568078</c:v>
                </c:pt>
                <c:pt idx="1282">
                  <c:v>2.4742888073615203</c:v>
                </c:pt>
                <c:pt idx="1283">
                  <c:v>1.647149899035121</c:v>
                </c:pt>
                <c:pt idx="1284">
                  <c:v>1.7065713509772487</c:v>
                </c:pt>
                <c:pt idx="1285">
                  <c:v>1.0598632090217996</c:v>
                </c:pt>
                <c:pt idx="1286">
                  <c:v>1.3182842229707121</c:v>
                </c:pt>
                <c:pt idx="1287">
                  <c:v>1.1414908275470781</c:v>
                </c:pt>
                <c:pt idx="1288">
                  <c:v>1.1333855672331343</c:v>
                </c:pt>
                <c:pt idx="1289">
                  <c:v>2.4900057110222731</c:v>
                </c:pt>
                <c:pt idx="1290">
                  <c:v>2.3765865739528018</c:v>
                </c:pt>
                <c:pt idx="1291">
                  <c:v>2.4944633629414428</c:v>
                </c:pt>
                <c:pt idx="1292">
                  <c:v>2.1368282346237399</c:v>
                </c:pt>
                <c:pt idx="1293">
                  <c:v>1.7322974385266106</c:v>
                </c:pt>
                <c:pt idx="1294">
                  <c:v>1.7303255575493464</c:v>
                </c:pt>
                <c:pt idx="1295">
                  <c:v>1.9875756009092627</c:v>
                </c:pt>
                <c:pt idx="1296">
                  <c:v>1.973624822537893</c:v>
                </c:pt>
                <c:pt idx="1297">
                  <c:v>0.76914511151411025</c:v>
                </c:pt>
                <c:pt idx="1298">
                  <c:v>1.0614908153857066</c:v>
                </c:pt>
                <c:pt idx="1299">
                  <c:v>2.0483663929860252</c:v>
                </c:pt>
                <c:pt idx="1300">
                  <c:v>2.8502332008982552</c:v>
                </c:pt>
                <c:pt idx="1301">
                  <c:v>2.4741463738525642</c:v>
                </c:pt>
                <c:pt idx="1302">
                  <c:v>1.0019328897908275</c:v>
                </c:pt>
                <c:pt idx="1303">
                  <c:v>1.0000378997998203</c:v>
                </c:pt>
                <c:pt idx="1304">
                  <c:v>0.99831518162617705</c:v>
                </c:pt>
                <c:pt idx="1305">
                  <c:v>0.96813614360542188</c:v>
                </c:pt>
                <c:pt idx="1306">
                  <c:v>0.96360205372680596</c:v>
                </c:pt>
                <c:pt idx="1307">
                  <c:v>1.809332926478562</c:v>
                </c:pt>
                <c:pt idx="1308">
                  <c:v>0.86042920759952557</c:v>
                </c:pt>
                <c:pt idx="1309">
                  <c:v>1.628866136715255</c:v>
                </c:pt>
                <c:pt idx="1310">
                  <c:v>0.64833381075145613</c:v>
                </c:pt>
                <c:pt idx="1311">
                  <c:v>5.4292636340200149</c:v>
                </c:pt>
                <c:pt idx="1312">
                  <c:v>2.9055707231859227</c:v>
                </c:pt>
                <c:pt idx="1313">
                  <c:v>3.8499440714682907</c:v>
                </c:pt>
                <c:pt idx="1314">
                  <c:v>2.4841679179996086</c:v>
                </c:pt>
                <c:pt idx="1315">
                  <c:v>3.9117427781395389</c:v>
                </c:pt>
                <c:pt idx="1316">
                  <c:v>3.1606270940297998</c:v>
                </c:pt>
                <c:pt idx="1317">
                  <c:v>5.0524436137279602</c:v>
                </c:pt>
                <c:pt idx="1318">
                  <c:v>5.0224043123086037</c:v>
                </c:pt>
                <c:pt idx="1319">
                  <c:v>3.9905294072060946</c:v>
                </c:pt>
                <c:pt idx="1320">
                  <c:v>1.9143650957708087</c:v>
                </c:pt>
                <c:pt idx="1321">
                  <c:v>1.9080586221756632</c:v>
                </c:pt>
                <c:pt idx="1322">
                  <c:v>3.07930039118268</c:v>
                </c:pt>
                <c:pt idx="1323">
                  <c:v>4.1527696926114892</c:v>
                </c:pt>
                <c:pt idx="1324">
                  <c:v>4.1445513588786538</c:v>
                </c:pt>
                <c:pt idx="1325">
                  <c:v>5.9248824539144707</c:v>
                </c:pt>
                <c:pt idx="1326">
                  <c:v>0.6536810828656322</c:v>
                </c:pt>
                <c:pt idx="1327">
                  <c:v>1.7685643670198665</c:v>
                </c:pt>
                <c:pt idx="1328">
                  <c:v>3.7157779182329262</c:v>
                </c:pt>
                <c:pt idx="1329">
                  <c:v>3.0124896191236097</c:v>
                </c:pt>
                <c:pt idx="1330">
                  <c:v>2.8859985985971117</c:v>
                </c:pt>
                <c:pt idx="1331">
                  <c:v>2.9127391484125273</c:v>
                </c:pt>
                <c:pt idx="1332">
                  <c:v>3.9985761746559083</c:v>
                </c:pt>
                <c:pt idx="1333">
                  <c:v>3.9711949180387713</c:v>
                </c:pt>
                <c:pt idx="1334">
                  <c:v>2.125293463486964</c:v>
                </c:pt>
                <c:pt idx="1335">
                  <c:v>3.180018275967103</c:v>
                </c:pt>
                <c:pt idx="1336">
                  <c:v>3.4062905226758575</c:v>
                </c:pt>
                <c:pt idx="1337">
                  <c:v>2.0082055711509392</c:v>
                </c:pt>
                <c:pt idx="1338">
                  <c:v>2.0109047721874322</c:v>
                </c:pt>
                <c:pt idx="1339">
                  <c:v>2.4626163337864688</c:v>
                </c:pt>
                <c:pt idx="1340">
                  <c:v>3.1876653590000914</c:v>
                </c:pt>
                <c:pt idx="1341">
                  <c:v>4.0229654314048258</c:v>
                </c:pt>
                <c:pt idx="1342">
                  <c:v>3.9530275618468225</c:v>
                </c:pt>
                <c:pt idx="1343">
                  <c:v>4.5325967586275748</c:v>
                </c:pt>
                <c:pt idx="1344">
                  <c:v>4.525940963093614</c:v>
                </c:pt>
                <c:pt idx="1345">
                  <c:v>3.4375251968715563</c:v>
                </c:pt>
                <c:pt idx="1346">
                  <c:v>4.2861115548692101</c:v>
                </c:pt>
                <c:pt idx="1347">
                  <c:v>5.2905715322806843</c:v>
                </c:pt>
                <c:pt idx="1348">
                  <c:v>5.4160685706743221</c:v>
                </c:pt>
                <c:pt idx="1349">
                  <c:v>5.3749236912009764</c:v>
                </c:pt>
                <c:pt idx="1350">
                  <c:v>2.8303616011326502</c:v>
                </c:pt>
                <c:pt idx="1351">
                  <c:v>3.0719121028673331</c:v>
                </c:pt>
                <c:pt idx="1352">
                  <c:v>2.9767351823173307</c:v>
                </c:pt>
                <c:pt idx="1353">
                  <c:v>2.7034835625334908</c:v>
                </c:pt>
                <c:pt idx="1354">
                  <c:v>2.7369654699291108</c:v>
                </c:pt>
                <c:pt idx="1355">
                  <c:v>2.7098101989480909</c:v>
                </c:pt>
                <c:pt idx="1356">
                  <c:v>4.9996664809001148</c:v>
                </c:pt>
                <c:pt idx="1357">
                  <c:v>4.9057431989000326</c:v>
                </c:pt>
                <c:pt idx="1358">
                  <c:v>4.9354371574705054</c:v>
                </c:pt>
                <c:pt idx="1359">
                  <c:v>2.0960076924499345</c:v>
                </c:pt>
                <c:pt idx="1360">
                  <c:v>3.2606998367520759</c:v>
                </c:pt>
                <c:pt idx="1361">
                  <c:v>3.2408261764497124</c:v>
                </c:pt>
                <c:pt idx="1362">
                  <c:v>3.3800724301235028</c:v>
                </c:pt>
                <c:pt idx="1363">
                  <c:v>3.2942155368971591</c:v>
                </c:pt>
                <c:pt idx="1364">
                  <c:v>3.2644989788310048</c:v>
                </c:pt>
                <c:pt idx="1365">
                  <c:v>4.0255591054313102</c:v>
                </c:pt>
                <c:pt idx="1366">
                  <c:v>2.9483373911883399</c:v>
                </c:pt>
                <c:pt idx="1367">
                  <c:v>3.3133825985726579</c:v>
                </c:pt>
                <c:pt idx="1368">
                  <c:v>3.0530669588328729</c:v>
                </c:pt>
                <c:pt idx="1369">
                  <c:v>5.2207312329832742</c:v>
                </c:pt>
                <c:pt idx="1370">
                  <c:v>2.8406414483789706</c:v>
                </c:pt>
                <c:pt idx="1371">
                  <c:v>3.3034350065078377</c:v>
                </c:pt>
                <c:pt idx="1372">
                  <c:v>1.4024090817181316</c:v>
                </c:pt>
                <c:pt idx="1373">
                  <c:v>2.6832104507892525</c:v>
                </c:pt>
                <c:pt idx="1374">
                  <c:v>3.0370755652357655</c:v>
                </c:pt>
                <c:pt idx="1375">
                  <c:v>2.7943578322197475</c:v>
                </c:pt>
                <c:pt idx="1376">
                  <c:v>5.2691270230505145</c:v>
                </c:pt>
                <c:pt idx="1377">
                  <c:v>4.8626327321759648</c:v>
                </c:pt>
                <c:pt idx="1378">
                  <c:v>3.4623584106028304</c:v>
                </c:pt>
                <c:pt idx="1379">
                  <c:v>0.81144751766861523</c:v>
                </c:pt>
                <c:pt idx="1380">
                  <c:v>0.88817238455107439</c:v>
                </c:pt>
                <c:pt idx="1381">
                  <c:v>0.76427557871969631</c:v>
                </c:pt>
                <c:pt idx="1382">
                  <c:v>1.0284506954729526</c:v>
                </c:pt>
                <c:pt idx="1383">
                  <c:v>1.219761524026491</c:v>
                </c:pt>
                <c:pt idx="1384">
                  <c:v>1.2151979146130425</c:v>
                </c:pt>
                <c:pt idx="1385">
                  <c:v>0.74603708770196975</c:v>
                </c:pt>
                <c:pt idx="1386">
                  <c:v>0.74210367599176597</c:v>
                </c:pt>
                <c:pt idx="1387">
                  <c:v>0.83264314504996961</c:v>
                </c:pt>
                <c:pt idx="1388">
                  <c:v>1.1736048090504037</c:v>
                </c:pt>
                <c:pt idx="1389">
                  <c:v>1.299368109926053</c:v>
                </c:pt>
                <c:pt idx="1390">
                  <c:v>1.2999114375906677</c:v>
                </c:pt>
                <c:pt idx="1391">
                  <c:v>1.5477466656938295</c:v>
                </c:pt>
                <c:pt idx="1392">
                  <c:v>1.1643356643356644</c:v>
                </c:pt>
                <c:pt idx="1393">
                  <c:v>1.1573426573426573</c:v>
                </c:pt>
                <c:pt idx="1394">
                  <c:v>1.1457378551787352</c:v>
                </c:pt>
                <c:pt idx="1395">
                  <c:v>2.3612388837779821</c:v>
                </c:pt>
                <c:pt idx="1396">
                  <c:v>0.53284556991820475</c:v>
                </c:pt>
                <c:pt idx="1397">
                  <c:v>2.399846102053576</c:v>
                </c:pt>
                <c:pt idx="1398">
                  <c:v>2.2699947097580919</c:v>
                </c:pt>
                <c:pt idx="1399">
                  <c:v>2.2956443674954712</c:v>
                </c:pt>
                <c:pt idx="1400">
                  <c:v>1.3550464847785137</c:v>
                </c:pt>
                <c:pt idx="1401">
                  <c:v>0.46139344126742632</c:v>
                </c:pt>
                <c:pt idx="1402">
                  <c:v>1.3407380631592785</c:v>
                </c:pt>
                <c:pt idx="1403">
                  <c:v>1.2298194468262329</c:v>
                </c:pt>
                <c:pt idx="1404">
                  <c:v>1.2347191258972539</c:v>
                </c:pt>
                <c:pt idx="1405">
                  <c:v>1.2311442937680939</c:v>
                </c:pt>
                <c:pt idx="1406">
                  <c:v>2.4659270998415215</c:v>
                </c:pt>
                <c:pt idx="1407">
                  <c:v>0.9113427115950834</c:v>
                </c:pt>
                <c:pt idx="1408">
                  <c:v>1.8142259793534057</c:v>
                </c:pt>
                <c:pt idx="1409">
                  <c:v>0.9895437438588035</c:v>
                </c:pt>
                <c:pt idx="1410">
                  <c:v>0.90922446581022187</c:v>
                </c:pt>
                <c:pt idx="1411">
                  <c:v>1.2068750999804483</c:v>
                </c:pt>
                <c:pt idx="1412">
                  <c:v>2.653050591361434</c:v>
                </c:pt>
                <c:pt idx="1413">
                  <c:v>2.6249153337154172</c:v>
                </c:pt>
                <c:pt idx="1414">
                  <c:v>2.3207899505936345</c:v>
                </c:pt>
                <c:pt idx="1415">
                  <c:v>2.4179180453041487</c:v>
                </c:pt>
                <c:pt idx="1416">
                  <c:v>0.83750271916467267</c:v>
                </c:pt>
                <c:pt idx="1417">
                  <c:v>0.63521299707188061</c:v>
                </c:pt>
                <c:pt idx="1418">
                  <c:v>1.1654407331484384</c:v>
                </c:pt>
                <c:pt idx="1419">
                  <c:v>1.164234896901001</c:v>
                </c:pt>
                <c:pt idx="1420">
                  <c:v>0.74915510842711208</c:v>
                </c:pt>
                <c:pt idx="1421">
                  <c:v>0.59193542522633891</c:v>
                </c:pt>
                <c:pt idx="1422">
                  <c:v>0.58902665163800305</c:v>
                </c:pt>
                <c:pt idx="1423">
                  <c:v>0.83040239119930781</c:v>
                </c:pt>
                <c:pt idx="1424">
                  <c:v>0.83012147022799554</c:v>
                </c:pt>
                <c:pt idx="1425">
                  <c:v>1.3675653009049469</c:v>
                </c:pt>
                <c:pt idx="1426">
                  <c:v>1.2236489076274435</c:v>
                </c:pt>
                <c:pt idx="1427">
                  <c:v>1.8375296375747998</c:v>
                </c:pt>
                <c:pt idx="1428">
                  <c:v>1.8177712543750708</c:v>
                </c:pt>
                <c:pt idx="1429">
                  <c:v>2.2835746978181954</c:v>
                </c:pt>
                <c:pt idx="1430">
                  <c:v>1.1442545345172552</c:v>
                </c:pt>
                <c:pt idx="1431">
                  <c:v>0.93013295956705411</c:v>
                </c:pt>
                <c:pt idx="1432">
                  <c:v>0.92915960988144608</c:v>
                </c:pt>
                <c:pt idx="1433">
                  <c:v>1.3142860266902843</c:v>
                </c:pt>
                <c:pt idx="1434">
                  <c:v>1.3071788227189975</c:v>
                </c:pt>
                <c:pt idx="1435">
                  <c:v>1.0179525014052839</c:v>
                </c:pt>
                <c:pt idx="1436">
                  <c:v>1.987711925168492</c:v>
                </c:pt>
                <c:pt idx="1437">
                  <c:v>1.7242829506266297</c:v>
                </c:pt>
                <c:pt idx="1438">
                  <c:v>1.7037223951178027</c:v>
                </c:pt>
                <c:pt idx="1439">
                  <c:v>1.238694455367676</c:v>
                </c:pt>
                <c:pt idx="1440">
                  <c:v>1.442530755711775</c:v>
                </c:pt>
                <c:pt idx="1441">
                  <c:v>1.3959324515083389</c:v>
                </c:pt>
                <c:pt idx="1442">
                  <c:v>2.1592923860180866</c:v>
                </c:pt>
                <c:pt idx="1443">
                  <c:v>2.0406934745966772</c:v>
                </c:pt>
                <c:pt idx="1444">
                  <c:v>1.5448058567324623</c:v>
                </c:pt>
                <c:pt idx="1445">
                  <c:v>1.2061052406873731</c:v>
                </c:pt>
                <c:pt idx="1446">
                  <c:v>2.2854152128401957</c:v>
                </c:pt>
                <c:pt idx="1447">
                  <c:v>2.0388137810728302</c:v>
                </c:pt>
                <c:pt idx="1448">
                  <c:v>2.0333624073266461</c:v>
                </c:pt>
                <c:pt idx="1449">
                  <c:v>0.84530540365186757</c:v>
                </c:pt>
                <c:pt idx="1450">
                  <c:v>1.0297823105296722</c:v>
                </c:pt>
                <c:pt idx="1451">
                  <c:v>0.88100935392647384</c:v>
                </c:pt>
                <c:pt idx="1452">
                  <c:v>0.67206802974341895</c:v>
                </c:pt>
                <c:pt idx="1453">
                  <c:v>0.56679547598232183</c:v>
                </c:pt>
                <c:pt idx="1454">
                  <c:v>1.494649011427535</c:v>
                </c:pt>
                <c:pt idx="1455">
                  <c:v>2.1791024079081605</c:v>
                </c:pt>
                <c:pt idx="1456">
                  <c:v>0.69096126255380197</c:v>
                </c:pt>
                <c:pt idx="1457">
                  <c:v>3.5763184375051549</c:v>
                </c:pt>
                <c:pt idx="1458">
                  <c:v>3.8867285069202966</c:v>
                </c:pt>
                <c:pt idx="1459">
                  <c:v>3.808367045087226</c:v>
                </c:pt>
                <c:pt idx="1460">
                  <c:v>3.796123066675809</c:v>
                </c:pt>
                <c:pt idx="1461">
                  <c:v>3.8676486916614237</c:v>
                </c:pt>
                <c:pt idx="1462">
                  <c:v>1.5748177208630965</c:v>
                </c:pt>
                <c:pt idx="1463">
                  <c:v>1.8505496132351308E-3</c:v>
                </c:pt>
                <c:pt idx="1464">
                  <c:v>2.5403359487236159</c:v>
                </c:pt>
                <c:pt idx="1465">
                  <c:v>2.5733853359956709</c:v>
                </c:pt>
                <c:pt idx="1466">
                  <c:v>4.7118205459972584</c:v>
                </c:pt>
                <c:pt idx="1467">
                  <c:v>2.3318496677226763</c:v>
                </c:pt>
                <c:pt idx="1468">
                  <c:v>2.3177820418314923</c:v>
                </c:pt>
                <c:pt idx="1469">
                  <c:v>2.2359084591448006</c:v>
                </c:pt>
                <c:pt idx="1470">
                  <c:v>2.6091290539444096</c:v>
                </c:pt>
                <c:pt idx="1471">
                  <c:v>2.4035971648836214</c:v>
                </c:pt>
                <c:pt idx="1472">
                  <c:v>5.5664755111552413</c:v>
                </c:pt>
                <c:pt idx="1473">
                  <c:v>1.9483480012133982</c:v>
                </c:pt>
                <c:pt idx="1474">
                  <c:v>1.9370397028968989</c:v>
                </c:pt>
                <c:pt idx="1475">
                  <c:v>2.180415779034746</c:v>
                </c:pt>
                <c:pt idx="1476">
                  <c:v>4.0125494634812409</c:v>
                </c:pt>
                <c:pt idx="1477">
                  <c:v>2.2444636180615474</c:v>
                </c:pt>
                <c:pt idx="1478">
                  <c:v>2.8059192262196939</c:v>
                </c:pt>
                <c:pt idx="1479">
                  <c:v>1.0413891313335477</c:v>
                </c:pt>
                <c:pt idx="1480">
                  <c:v>1.0331204924433828</c:v>
                </c:pt>
                <c:pt idx="1481">
                  <c:v>2.7007828794244779</c:v>
                </c:pt>
                <c:pt idx="1482">
                  <c:v>2.6622434482967083</c:v>
                </c:pt>
                <c:pt idx="1483">
                  <c:v>2.4227917566699748</c:v>
                </c:pt>
                <c:pt idx="1484">
                  <c:v>3.5238008246776973</c:v>
                </c:pt>
                <c:pt idx="1485">
                  <c:v>4.7968021319120586</c:v>
                </c:pt>
                <c:pt idx="1486">
                  <c:v>2.3930786810316684</c:v>
                </c:pt>
                <c:pt idx="1487">
                  <c:v>2.2558852415106694</c:v>
                </c:pt>
                <c:pt idx="1488">
                  <c:v>2.3155348194228442</c:v>
                </c:pt>
                <c:pt idx="1489">
                  <c:v>3.5827027027027025</c:v>
                </c:pt>
                <c:pt idx="1490">
                  <c:v>3.5603603603603604</c:v>
                </c:pt>
                <c:pt idx="1491">
                  <c:v>3.5581981981981983</c:v>
                </c:pt>
                <c:pt idx="1492">
                  <c:v>2.3437618133155911</c:v>
                </c:pt>
                <c:pt idx="1493">
                  <c:v>2.312007621006154</c:v>
                </c:pt>
                <c:pt idx="1494">
                  <c:v>2.5829615928625831</c:v>
                </c:pt>
                <c:pt idx="1495">
                  <c:v>3.2611796025734483</c:v>
                </c:pt>
                <c:pt idx="1496">
                  <c:v>2.1589877439854743</c:v>
                </c:pt>
                <c:pt idx="1497">
                  <c:v>2.1589877439854743</c:v>
                </c:pt>
                <c:pt idx="1498">
                  <c:v>1.8803953158438935</c:v>
                </c:pt>
                <c:pt idx="1499">
                  <c:v>1.9342871076391579</c:v>
                </c:pt>
                <c:pt idx="1500">
                  <c:v>1.9342871076391579</c:v>
                </c:pt>
                <c:pt idx="1501">
                  <c:v>3.1632943858649192</c:v>
                </c:pt>
                <c:pt idx="1502">
                  <c:v>2.2953556310737495</c:v>
                </c:pt>
                <c:pt idx="1503">
                  <c:v>1.7941848462707166</c:v>
                </c:pt>
                <c:pt idx="1504">
                  <c:v>1.9408502772643252</c:v>
                </c:pt>
                <c:pt idx="1505">
                  <c:v>1.9307064604841981</c:v>
                </c:pt>
                <c:pt idx="1506">
                  <c:v>2.7041040789390989</c:v>
                </c:pt>
                <c:pt idx="1507">
                  <c:v>2.6868204386902144</c:v>
                </c:pt>
                <c:pt idx="1508">
                  <c:v>3.039651791266083</c:v>
                </c:pt>
                <c:pt idx="1509">
                  <c:v>3.2845504084276338</c:v>
                </c:pt>
                <c:pt idx="1510">
                  <c:v>3.552465584406582</c:v>
                </c:pt>
                <c:pt idx="1511">
                  <c:v>3.5011714471878332</c:v>
                </c:pt>
                <c:pt idx="1512">
                  <c:v>3.4990919551384247</c:v>
                </c:pt>
                <c:pt idx="1513">
                  <c:v>2.0142214482658538</c:v>
                </c:pt>
                <c:pt idx="1514">
                  <c:v>1.9910027572195617</c:v>
                </c:pt>
                <c:pt idx="1515">
                  <c:v>1.6920202828929811</c:v>
                </c:pt>
                <c:pt idx="1516">
                  <c:v>2.6344527186688302</c:v>
                </c:pt>
                <c:pt idx="1517">
                  <c:v>2.4192400740002848</c:v>
                </c:pt>
                <c:pt idx="1518">
                  <c:v>3.3004131354533981</c:v>
                </c:pt>
                <c:pt idx="1519">
                  <c:v>2.1707869792934527</c:v>
                </c:pt>
                <c:pt idx="1520">
                  <c:v>2.3179940956003469</c:v>
                </c:pt>
                <c:pt idx="1521">
                  <c:v>1.9006626163249576</c:v>
                </c:pt>
                <c:pt idx="1522">
                  <c:v>4.0488662796195092</c:v>
                </c:pt>
                <c:pt idx="1523">
                  <c:v>1.9789309214500295</c:v>
                </c:pt>
                <c:pt idx="1524">
                  <c:v>1.9712796887961794</c:v>
                </c:pt>
                <c:pt idx="1525">
                  <c:v>3.0132121039920445</c:v>
                </c:pt>
                <c:pt idx="1526">
                  <c:v>3.0018468532461999</c:v>
                </c:pt>
                <c:pt idx="1527">
                  <c:v>2.3987023346022807</c:v>
                </c:pt>
                <c:pt idx="1528">
                  <c:v>2.4079772620002102</c:v>
                </c:pt>
                <c:pt idx="1529">
                  <c:v>3.0642641391521717</c:v>
                </c:pt>
                <c:pt idx="1530">
                  <c:v>2.0272369984462117</c:v>
                </c:pt>
                <c:pt idx="1531">
                  <c:v>2.7256208358570562</c:v>
                </c:pt>
                <c:pt idx="1532">
                  <c:v>2.6516168526414141</c:v>
                </c:pt>
                <c:pt idx="1533">
                  <c:v>2.5844941093080451</c:v>
                </c:pt>
                <c:pt idx="1534">
                  <c:v>2.9658421081378714</c:v>
                </c:pt>
                <c:pt idx="1535">
                  <c:v>2.116702741702742</c:v>
                </c:pt>
                <c:pt idx="1536">
                  <c:v>2.0941558441558441</c:v>
                </c:pt>
                <c:pt idx="1537">
                  <c:v>3.7935239127489502</c:v>
                </c:pt>
                <c:pt idx="1538">
                  <c:v>2.4398349441967375</c:v>
                </c:pt>
                <c:pt idx="1539">
                  <c:v>2.4337422803179263</c:v>
                </c:pt>
                <c:pt idx="1540">
                  <c:v>3.79503944282567</c:v>
                </c:pt>
                <c:pt idx="1541">
                  <c:v>3.0171666377666031</c:v>
                </c:pt>
                <c:pt idx="1542">
                  <c:v>2.6844897437981032</c:v>
                </c:pt>
                <c:pt idx="1543">
                  <c:v>2.6723007092857229</c:v>
                </c:pt>
                <c:pt idx="1544">
                  <c:v>1.7933764163995867</c:v>
                </c:pt>
                <c:pt idx="1545">
                  <c:v>2.5963703801828055</c:v>
                </c:pt>
                <c:pt idx="1546">
                  <c:v>3.0164846439727309</c:v>
                </c:pt>
                <c:pt idx="1547">
                  <c:v>3.2127571198959779</c:v>
                </c:pt>
                <c:pt idx="1548">
                  <c:v>2.5582816729241245</c:v>
                </c:pt>
                <c:pt idx="1549">
                  <c:v>3.4515687061461171</c:v>
                </c:pt>
                <c:pt idx="1550">
                  <c:v>1.9459683262602216</c:v>
                </c:pt>
                <c:pt idx="1551">
                  <c:v>2.8554918861655514</c:v>
                </c:pt>
                <c:pt idx="1552">
                  <c:v>2.6789057941353214</c:v>
                </c:pt>
                <c:pt idx="1553">
                  <c:v>2.6157046281851271</c:v>
                </c:pt>
                <c:pt idx="1554">
                  <c:v>2.6196047841913677</c:v>
                </c:pt>
                <c:pt idx="1555">
                  <c:v>1.8265541059094397</c:v>
                </c:pt>
                <c:pt idx="1556">
                  <c:v>2.2024547748364194</c:v>
                </c:pt>
                <c:pt idx="1557">
                  <c:v>2.8032823242404081</c:v>
                </c:pt>
                <c:pt idx="1558">
                  <c:v>2.7022963881685271</c:v>
                </c:pt>
                <c:pt idx="1559">
                  <c:v>3.6964793911681002</c:v>
                </c:pt>
                <c:pt idx="1560">
                  <c:v>3.8034361591298356</c:v>
                </c:pt>
                <c:pt idx="1561">
                  <c:v>3.7928416294386662</c:v>
                </c:pt>
                <c:pt idx="1562">
                  <c:v>3.0633557669993037</c:v>
                </c:pt>
                <c:pt idx="1563">
                  <c:v>2.8438812348043911</c:v>
                </c:pt>
                <c:pt idx="1564">
                  <c:v>2.7947641150322946</c:v>
                </c:pt>
                <c:pt idx="1565">
                  <c:v>0.86280989042837275</c:v>
                </c:pt>
                <c:pt idx="1566">
                  <c:v>0.85960427460986732</c:v>
                </c:pt>
                <c:pt idx="1567">
                  <c:v>0.97521071353070399</c:v>
                </c:pt>
                <c:pt idx="1568">
                  <c:v>0.67994019593151112</c:v>
                </c:pt>
                <c:pt idx="1569">
                  <c:v>0.70830809547943685</c:v>
                </c:pt>
                <c:pt idx="1570">
                  <c:v>2.7949841365765223E-2</c:v>
                </c:pt>
                <c:pt idx="1571">
                  <c:v>1.1750775243192728</c:v>
                </c:pt>
                <c:pt idx="1572">
                  <c:v>1.176139501295612</c:v>
                </c:pt>
                <c:pt idx="1573">
                  <c:v>0.7834262838369509</c:v>
                </c:pt>
                <c:pt idx="1574">
                  <c:v>0.78055448660880955</c:v>
                </c:pt>
                <c:pt idx="1575">
                  <c:v>0.78112884605443778</c:v>
                </c:pt>
                <c:pt idx="1576">
                  <c:v>2.0342156779300367</c:v>
                </c:pt>
                <c:pt idx="1577">
                  <c:v>2.0393224955315343</c:v>
                </c:pt>
                <c:pt idx="1578">
                  <c:v>2.3089340988640461</c:v>
                </c:pt>
                <c:pt idx="1579">
                  <c:v>1.2547319983412923</c:v>
                </c:pt>
                <c:pt idx="1580">
                  <c:v>0.81640561188631866</c:v>
                </c:pt>
                <c:pt idx="1581">
                  <c:v>0.81830511307730591</c:v>
                </c:pt>
                <c:pt idx="1582">
                  <c:v>1.554818795015434</c:v>
                </c:pt>
                <c:pt idx="1583">
                  <c:v>1.0509107893507705</c:v>
                </c:pt>
                <c:pt idx="1584">
                  <c:v>1.6043318847597905</c:v>
                </c:pt>
                <c:pt idx="1585">
                  <c:v>1.565458906703699</c:v>
                </c:pt>
                <c:pt idx="1586">
                  <c:v>1.5584452019245607</c:v>
                </c:pt>
                <c:pt idx="1587">
                  <c:v>1.1601545296275386</c:v>
                </c:pt>
                <c:pt idx="1588">
                  <c:v>1.5261753616821299</c:v>
                </c:pt>
                <c:pt idx="1589">
                  <c:v>1.5246445940174538</c:v>
                </c:pt>
                <c:pt idx="1590">
                  <c:v>0.64643235963139256</c:v>
                </c:pt>
                <c:pt idx="1591">
                  <c:v>1.6206848930606352</c:v>
                </c:pt>
                <c:pt idx="1592">
                  <c:v>0.97197868225794037</c:v>
                </c:pt>
                <c:pt idx="1593">
                  <c:v>0.97224396028257409</c:v>
                </c:pt>
                <c:pt idx="1594">
                  <c:v>1.107239676907334</c:v>
                </c:pt>
                <c:pt idx="1595">
                  <c:v>1.0419148162543725</c:v>
                </c:pt>
                <c:pt idx="1596">
                  <c:v>1.4319969522443583</c:v>
                </c:pt>
                <c:pt idx="1597">
                  <c:v>1.4331174506420454</c:v>
                </c:pt>
                <c:pt idx="1598">
                  <c:v>1.4244805051765916</c:v>
                </c:pt>
                <c:pt idx="1599">
                  <c:v>1.7120077027677598</c:v>
                </c:pt>
                <c:pt idx="1600">
                  <c:v>0.7933509633547412</c:v>
                </c:pt>
                <c:pt idx="1601">
                  <c:v>1.1350478644465825</c:v>
                </c:pt>
                <c:pt idx="1602">
                  <c:v>1.1317862326521957</c:v>
                </c:pt>
                <c:pt idx="1603">
                  <c:v>3.1100711709076729</c:v>
                </c:pt>
                <c:pt idx="1604">
                  <c:v>0.95936931180047258</c:v>
                </c:pt>
                <c:pt idx="1605">
                  <c:v>1.8027647461326199</c:v>
                </c:pt>
                <c:pt idx="1606">
                  <c:v>1.0621274793602209</c:v>
                </c:pt>
                <c:pt idx="1607">
                  <c:v>0.51381951084382571</c:v>
                </c:pt>
                <c:pt idx="1608">
                  <c:v>0.31678089842458473</c:v>
                </c:pt>
                <c:pt idx="1609">
                  <c:v>1.2568402953097069</c:v>
                </c:pt>
                <c:pt idx="1610">
                  <c:v>1.3942438758421936</c:v>
                </c:pt>
                <c:pt idx="1611">
                  <c:v>1.388402071893134</c:v>
                </c:pt>
                <c:pt idx="1612">
                  <c:v>1.3906718014548565</c:v>
                </c:pt>
                <c:pt idx="1613">
                  <c:v>1.2590509965815009</c:v>
                </c:pt>
                <c:pt idx="1614">
                  <c:v>1.3902602788419764</c:v>
                </c:pt>
                <c:pt idx="1615">
                  <c:v>1.4056560923716861</c:v>
                </c:pt>
                <c:pt idx="1616">
                  <c:v>1.4032655207860198</c:v>
                </c:pt>
                <c:pt idx="1617">
                  <c:v>1.1120210947892653</c:v>
                </c:pt>
                <c:pt idx="1618">
                  <c:v>1.1106008890487935</c:v>
                </c:pt>
                <c:pt idx="1619">
                  <c:v>0.82648602599686727</c:v>
                </c:pt>
                <c:pt idx="1620">
                  <c:v>1.5872623433134718</c:v>
                </c:pt>
                <c:pt idx="1621">
                  <c:v>1.623956233803628</c:v>
                </c:pt>
                <c:pt idx="1622">
                  <c:v>1.0434140777024761</c:v>
                </c:pt>
                <c:pt idx="1623">
                  <c:v>0.74121617424791408</c:v>
                </c:pt>
                <c:pt idx="1624">
                  <c:v>1.2267472315957459</c:v>
                </c:pt>
                <c:pt idx="1625">
                  <c:v>1.4148287189113093</c:v>
                </c:pt>
                <c:pt idx="1626">
                  <c:v>1.6006297559695619</c:v>
                </c:pt>
                <c:pt idx="1627">
                  <c:v>2.046956111373289</c:v>
                </c:pt>
                <c:pt idx="1628">
                  <c:v>2.0499056158565359</c:v>
                </c:pt>
                <c:pt idx="1629">
                  <c:v>1.1612073530524245</c:v>
                </c:pt>
                <c:pt idx="1630">
                  <c:v>1.2547543426263577</c:v>
                </c:pt>
                <c:pt idx="1631">
                  <c:v>0.38127934901915472</c:v>
                </c:pt>
                <c:pt idx="1632">
                  <c:v>2.6389983000953605</c:v>
                </c:pt>
                <c:pt idx="1633">
                  <c:v>1.6427497608309416</c:v>
                </c:pt>
                <c:pt idx="1634">
                  <c:v>2.738406645725481</c:v>
                </c:pt>
                <c:pt idx="1635">
                  <c:v>2.7246941523651262</c:v>
                </c:pt>
                <c:pt idx="1636">
                  <c:v>0.86840825202437832</c:v>
                </c:pt>
                <c:pt idx="1637">
                  <c:v>1.3023326112146707</c:v>
                </c:pt>
                <c:pt idx="1638">
                  <c:v>0.59693683409436826</c:v>
                </c:pt>
                <c:pt idx="1639">
                  <c:v>0.85365853658536583</c:v>
                </c:pt>
                <c:pt idx="1640">
                  <c:v>1.8281550417656278</c:v>
                </c:pt>
                <c:pt idx="1641">
                  <c:v>1.829770733362416</c:v>
                </c:pt>
                <c:pt idx="1642">
                  <c:v>0.56738080380873146</c:v>
                </c:pt>
                <c:pt idx="1643">
                  <c:v>0.94630500187184219</c:v>
                </c:pt>
                <c:pt idx="1644">
                  <c:v>1.1641823656568657</c:v>
                </c:pt>
                <c:pt idx="1645">
                  <c:v>2.3030620256477361</c:v>
                </c:pt>
                <c:pt idx="1646">
                  <c:v>1.5445731000957423</c:v>
                </c:pt>
                <c:pt idx="1647">
                  <c:v>1.3997246443322624</c:v>
                </c:pt>
                <c:pt idx="1648">
                  <c:v>0.93975313711709008</c:v>
                </c:pt>
                <c:pt idx="1649">
                  <c:v>0.93817372007991851</c:v>
                </c:pt>
                <c:pt idx="1650">
                  <c:v>0.60079051383399207</c:v>
                </c:pt>
                <c:pt idx="1651">
                  <c:v>0.58872079653828346</c:v>
                </c:pt>
                <c:pt idx="1652">
                  <c:v>0.65874951562535622</c:v>
                </c:pt>
                <c:pt idx="1653">
                  <c:v>1.7656770817108502</c:v>
                </c:pt>
                <c:pt idx="1654">
                  <c:v>0.24195322237700714</c:v>
                </c:pt>
                <c:pt idx="1655">
                  <c:v>2.5700150738065037</c:v>
                </c:pt>
                <c:pt idx="1656">
                  <c:v>2.5611684038309526</c:v>
                </c:pt>
                <c:pt idx="1657">
                  <c:v>2.5547344620305519</c:v>
                </c:pt>
                <c:pt idx="1658">
                  <c:v>0.84711037074134876</c:v>
                </c:pt>
                <c:pt idx="1659">
                  <c:v>0.76821935617308579</c:v>
                </c:pt>
                <c:pt idx="1660">
                  <c:v>1.1757211757211758</c:v>
                </c:pt>
                <c:pt idx="1661">
                  <c:v>1.1726878393545062</c:v>
                </c:pt>
                <c:pt idx="1662">
                  <c:v>0.96373715537247284</c:v>
                </c:pt>
                <c:pt idx="1663">
                  <c:v>1.1526920905912994</c:v>
                </c:pt>
                <c:pt idx="1664">
                  <c:v>1.1502163773383112</c:v>
                </c:pt>
                <c:pt idx="1665">
                  <c:v>1.6302816092793899</c:v>
                </c:pt>
                <c:pt idx="1666">
                  <c:v>1.1577899241557561</c:v>
                </c:pt>
                <c:pt idx="1667">
                  <c:v>0.55063291139240511</c:v>
                </c:pt>
                <c:pt idx="1668">
                  <c:v>1.8851181196786186</c:v>
                </c:pt>
                <c:pt idx="1669">
                  <c:v>1.8827197505696127</c:v>
                </c:pt>
                <c:pt idx="1670">
                  <c:v>1.8186353186136295</c:v>
                </c:pt>
                <c:pt idx="1671">
                  <c:v>1.1749039798909526</c:v>
                </c:pt>
                <c:pt idx="1672">
                  <c:v>1.5504357294717319</c:v>
                </c:pt>
                <c:pt idx="1673">
                  <c:v>1.3658218876309791</c:v>
                </c:pt>
                <c:pt idx="1674">
                  <c:v>0.61192581410394653</c:v>
                </c:pt>
                <c:pt idx="1675">
                  <c:v>1.0912847671491188</c:v>
                </c:pt>
                <c:pt idx="1676">
                  <c:v>0.56751946914252993</c:v>
                </c:pt>
                <c:pt idx="1677">
                  <c:v>1.1992999343688471</c:v>
                </c:pt>
                <c:pt idx="1678">
                  <c:v>0.74647434861701711</c:v>
                </c:pt>
                <c:pt idx="1679">
                  <c:v>1.2851218592686227</c:v>
                </c:pt>
                <c:pt idx="1680">
                  <c:v>1.2812409908411504</c:v>
                </c:pt>
                <c:pt idx="1681">
                  <c:v>1.8686531323192437</c:v>
                </c:pt>
                <c:pt idx="1682">
                  <c:v>1.7570412710223475</c:v>
                </c:pt>
                <c:pt idx="1683">
                  <c:v>1.1460040489732961</c:v>
                </c:pt>
                <c:pt idx="1684">
                  <c:v>1.1399787910922587</c:v>
                </c:pt>
                <c:pt idx="1685">
                  <c:v>1.097880526717304</c:v>
                </c:pt>
                <c:pt idx="1686">
                  <c:v>1.008362642962765</c:v>
                </c:pt>
                <c:pt idx="1687">
                  <c:v>0.98440254082277434</c:v>
                </c:pt>
                <c:pt idx="1688">
                  <c:v>1.4704280579457576</c:v>
                </c:pt>
                <c:pt idx="1689">
                  <c:v>1.5408980011128708</c:v>
                </c:pt>
                <c:pt idx="1690">
                  <c:v>1.680471962338359</c:v>
                </c:pt>
                <c:pt idx="1691">
                  <c:v>2.0608878358442486</c:v>
                </c:pt>
                <c:pt idx="1692">
                  <c:v>2.0528409852921454</c:v>
                </c:pt>
                <c:pt idx="1693">
                  <c:v>1.0458035477892507</c:v>
                </c:pt>
                <c:pt idx="1694">
                  <c:v>2.7302574736478316</c:v>
                </c:pt>
                <c:pt idx="1695">
                  <c:v>0.77440814947636494</c:v>
                </c:pt>
                <c:pt idx="1696">
                  <c:v>0.77180946441100806</c:v>
                </c:pt>
                <c:pt idx="1697">
                  <c:v>1.8324847484060365</c:v>
                </c:pt>
                <c:pt idx="1698">
                  <c:v>0.96978044989622791</c:v>
                </c:pt>
                <c:pt idx="1699">
                  <c:v>3.1678671376794973</c:v>
                </c:pt>
                <c:pt idx="1700">
                  <c:v>1.7332867765330831</c:v>
                </c:pt>
                <c:pt idx="1701">
                  <c:v>1.7350040355587102</c:v>
                </c:pt>
                <c:pt idx="1702">
                  <c:v>0.90874781503257585</c:v>
                </c:pt>
                <c:pt idx="1703">
                  <c:v>0.72784417517885946</c:v>
                </c:pt>
                <c:pt idx="1704">
                  <c:v>2.1614284222616686</c:v>
                </c:pt>
                <c:pt idx="1705">
                  <c:v>3.183088749126485</c:v>
                </c:pt>
                <c:pt idx="1706">
                  <c:v>0.74780958758859306</c:v>
                </c:pt>
                <c:pt idx="1707">
                  <c:v>1.6624482282558675</c:v>
                </c:pt>
                <c:pt idx="1708">
                  <c:v>1.9736149608785658</c:v>
                </c:pt>
                <c:pt idx="1709">
                  <c:v>1.3816464260780374</c:v>
                </c:pt>
                <c:pt idx="1710">
                  <c:v>1.3799226002189258</c:v>
                </c:pt>
                <c:pt idx="1711">
                  <c:v>0.72184409231096458</c:v>
                </c:pt>
                <c:pt idx="1712">
                  <c:v>5.4710692151450449</c:v>
                </c:pt>
                <c:pt idx="1713">
                  <c:v>3.7912958673655979</c:v>
                </c:pt>
                <c:pt idx="1714">
                  <c:v>3.5738849742635646</c:v>
                </c:pt>
                <c:pt idx="1715">
                  <c:v>3.0134627628177202</c:v>
                </c:pt>
                <c:pt idx="1716">
                  <c:v>4.4893321122078627</c:v>
                </c:pt>
                <c:pt idx="1717">
                  <c:v>5.3764906647279185</c:v>
                </c:pt>
                <c:pt idx="1718">
                  <c:v>2.7627793323611711</c:v>
                </c:pt>
                <c:pt idx="1719">
                  <c:v>2.5381172596937382</c:v>
                </c:pt>
                <c:pt idx="1720">
                  <c:v>2.9356033000029154</c:v>
                </c:pt>
                <c:pt idx="1721">
                  <c:v>2.9122817246304988</c:v>
                </c:pt>
                <c:pt idx="1722">
                  <c:v>4.229126316627311</c:v>
                </c:pt>
                <c:pt idx="1723">
                  <c:v>4.181369557719349</c:v>
                </c:pt>
                <c:pt idx="1724">
                  <c:v>3.5699866645460441</c:v>
                </c:pt>
                <c:pt idx="1725">
                  <c:v>3.6072707843406064</c:v>
                </c:pt>
                <c:pt idx="1726">
                  <c:v>3.2879032841637188</c:v>
                </c:pt>
                <c:pt idx="1727">
                  <c:v>4.5273534858463638</c:v>
                </c:pt>
                <c:pt idx="1728">
                  <c:v>4.5113410100391258</c:v>
                </c:pt>
                <c:pt idx="1729">
                  <c:v>1.7132576062729934</c:v>
                </c:pt>
                <c:pt idx="1730">
                  <c:v>5.7078096023078508</c:v>
                </c:pt>
                <c:pt idx="1731">
                  <c:v>2.2874479304615831</c:v>
                </c:pt>
                <c:pt idx="1732">
                  <c:v>5.6931759434775113</c:v>
                </c:pt>
                <c:pt idx="1733">
                  <c:v>5.6522488368085471</c:v>
                </c:pt>
                <c:pt idx="1734">
                  <c:v>3.1041292240786351</c:v>
                </c:pt>
                <c:pt idx="1735">
                  <c:v>2.5496801310381061</c:v>
                </c:pt>
                <c:pt idx="1736">
                  <c:v>3.3947888351123781</c:v>
                </c:pt>
                <c:pt idx="1737">
                  <c:v>2.9350267172616742</c:v>
                </c:pt>
                <c:pt idx="1738">
                  <c:v>3.3402307161739779</c:v>
                </c:pt>
                <c:pt idx="1739">
                  <c:v>2.4734169939649391</c:v>
                </c:pt>
                <c:pt idx="1740">
                  <c:v>3.8819982654901368</c:v>
                </c:pt>
                <c:pt idx="1741">
                  <c:v>2.0513820611698215</c:v>
                </c:pt>
                <c:pt idx="1742">
                  <c:v>2.0447587648288246</c:v>
                </c:pt>
                <c:pt idx="1743">
                  <c:v>2.7888778289101435</c:v>
                </c:pt>
                <c:pt idx="1744">
                  <c:v>2.7830272604432649</c:v>
                </c:pt>
                <c:pt idx="1745">
                  <c:v>3.2468713988233628</c:v>
                </c:pt>
                <c:pt idx="1746">
                  <c:v>3.4675715538547394</c:v>
                </c:pt>
                <c:pt idx="1747">
                  <c:v>2.1827960744595396</c:v>
                </c:pt>
                <c:pt idx="1748">
                  <c:v>3.0429943215047066</c:v>
                </c:pt>
                <c:pt idx="1749">
                  <c:v>1.8057627384784485</c:v>
                </c:pt>
                <c:pt idx="1750">
                  <c:v>2.809744042672607</c:v>
                </c:pt>
                <c:pt idx="1751">
                  <c:v>2.8023476895097961</c:v>
                </c:pt>
                <c:pt idx="1752">
                  <c:v>3.041506457655526</c:v>
                </c:pt>
                <c:pt idx="1753">
                  <c:v>4.0871732852876566</c:v>
                </c:pt>
                <c:pt idx="1754">
                  <c:v>3.5196469846606426</c:v>
                </c:pt>
                <c:pt idx="1755">
                  <c:v>3.4968830986902009</c:v>
                </c:pt>
                <c:pt idx="1756">
                  <c:v>3.3724870115202168</c:v>
                </c:pt>
                <c:pt idx="1757">
                  <c:v>3.6468698029709392</c:v>
                </c:pt>
                <c:pt idx="1758">
                  <c:v>3.466490283393266</c:v>
                </c:pt>
                <c:pt idx="1759">
                  <c:v>3.0522111768649975</c:v>
                </c:pt>
                <c:pt idx="1760">
                  <c:v>4.0531234628627644</c:v>
                </c:pt>
                <c:pt idx="1761">
                  <c:v>0.74868506262734758</c:v>
                </c:pt>
                <c:pt idx="1762">
                  <c:v>0.8298141544933203</c:v>
                </c:pt>
                <c:pt idx="1763">
                  <c:v>0.82817095814778896</c:v>
                </c:pt>
                <c:pt idx="1764">
                  <c:v>0.83155900730536603</c:v>
                </c:pt>
                <c:pt idx="1765">
                  <c:v>0.83796928029110251</c:v>
                </c:pt>
                <c:pt idx="1766">
                  <c:v>1.1327498068121025</c:v>
                </c:pt>
                <c:pt idx="1767">
                  <c:v>0.79651966329772794</c:v>
                </c:pt>
                <c:pt idx="1768">
                  <c:v>0.98588834971428074</c:v>
                </c:pt>
                <c:pt idx="1769">
                  <c:v>0.75617815800677113</c:v>
                </c:pt>
                <c:pt idx="1770">
                  <c:v>1.1345987981920307</c:v>
                </c:pt>
                <c:pt idx="1771">
                  <c:v>0.84402767775401066</c:v>
                </c:pt>
                <c:pt idx="1772">
                  <c:v>0.7830601251158481</c:v>
                </c:pt>
                <c:pt idx="1773">
                  <c:v>0.73531844982607364</c:v>
                </c:pt>
                <c:pt idx="1774">
                  <c:v>1.2848357225301108</c:v>
                </c:pt>
                <c:pt idx="1775">
                  <c:v>0.63406343045192082</c:v>
                </c:pt>
                <c:pt idx="1776">
                  <c:v>2.398267058641498</c:v>
                </c:pt>
                <c:pt idx="1777">
                  <c:v>0.75463759101386707</c:v>
                </c:pt>
                <c:pt idx="1778">
                  <c:v>0.75906430329479413</c:v>
                </c:pt>
                <c:pt idx="1779">
                  <c:v>0.75699600819044854</c:v>
                </c:pt>
                <c:pt idx="1780">
                  <c:v>0.77062447155453562</c:v>
                </c:pt>
                <c:pt idx="1781">
                  <c:v>0.72542391119161409</c:v>
                </c:pt>
                <c:pt idx="1782">
                  <c:v>1.8521608543300518</c:v>
                </c:pt>
                <c:pt idx="1783">
                  <c:v>0.64057050047482533</c:v>
                </c:pt>
                <c:pt idx="1784">
                  <c:v>1.5748504793676554</c:v>
                </c:pt>
                <c:pt idx="1785">
                  <c:v>1.6201672808094987</c:v>
                </c:pt>
                <c:pt idx="1786">
                  <c:v>1.0107984305340565</c:v>
                </c:pt>
                <c:pt idx="1787">
                  <c:v>0.81543133505792376</c:v>
                </c:pt>
                <c:pt idx="1788">
                  <c:v>0.46525702613761016</c:v>
                </c:pt>
                <c:pt idx="1789">
                  <c:v>1.3152061474804195</c:v>
                </c:pt>
                <c:pt idx="1790">
                  <c:v>0.84273254359584415</c:v>
                </c:pt>
                <c:pt idx="1791">
                  <c:v>0.98933333333333329</c:v>
                </c:pt>
                <c:pt idx="1792">
                  <c:v>1.367037483531967</c:v>
                </c:pt>
                <c:pt idx="1793">
                  <c:v>0.68322417220882237</c:v>
                </c:pt>
                <c:pt idx="1794">
                  <c:v>0.88677558660226041</c:v>
                </c:pt>
                <c:pt idx="1795">
                  <c:v>2.2667357150322283</c:v>
                </c:pt>
                <c:pt idx="1796">
                  <c:v>2.2576936671610435</c:v>
                </c:pt>
                <c:pt idx="1797">
                  <c:v>1.4498353219315265</c:v>
                </c:pt>
                <c:pt idx="1798">
                  <c:v>1.3562575154934788</c:v>
                </c:pt>
                <c:pt idx="1799">
                  <c:v>1.2980183770618841</c:v>
                </c:pt>
                <c:pt idx="1800">
                  <c:v>0.57492039389440996</c:v>
                </c:pt>
                <c:pt idx="1801">
                  <c:v>0.57373055174680154</c:v>
                </c:pt>
                <c:pt idx="1802">
                  <c:v>1.695891621263437</c:v>
                </c:pt>
                <c:pt idx="1803">
                  <c:v>0.80238523260402506</c:v>
                </c:pt>
                <c:pt idx="1804">
                  <c:v>1.9160963998809877</c:v>
                </c:pt>
                <c:pt idx="1805">
                  <c:v>1.919071704849747</c:v>
                </c:pt>
                <c:pt idx="1806">
                  <c:v>0.7257034602557817</c:v>
                </c:pt>
                <c:pt idx="1807">
                  <c:v>0.64970432617491436</c:v>
                </c:pt>
                <c:pt idx="1808">
                  <c:v>0.93969865873357261</c:v>
                </c:pt>
                <c:pt idx="1809">
                  <c:v>0.44011274493157199</c:v>
                </c:pt>
                <c:pt idx="1810">
                  <c:v>0.44079193126634297</c:v>
                </c:pt>
                <c:pt idx="1811">
                  <c:v>1.077518122283792</c:v>
                </c:pt>
                <c:pt idx="1812">
                  <c:v>1.0715413973582875</c:v>
                </c:pt>
                <c:pt idx="1813">
                  <c:v>0.99605382018732458</c:v>
                </c:pt>
                <c:pt idx="1814">
                  <c:v>2.4228017096479855</c:v>
                </c:pt>
                <c:pt idx="1815">
                  <c:v>0.52813714529095457</c:v>
                </c:pt>
                <c:pt idx="1816">
                  <c:v>1.4693794619355911</c:v>
                </c:pt>
                <c:pt idx="1817">
                  <c:v>2.3230433426878703</c:v>
                </c:pt>
                <c:pt idx="1818">
                  <c:v>0.86667165983672334</c:v>
                </c:pt>
                <c:pt idx="1819">
                  <c:v>0.83995252442253265</c:v>
                </c:pt>
                <c:pt idx="1820">
                  <c:v>0.78884699345108156</c:v>
                </c:pt>
                <c:pt idx="1821">
                  <c:v>0.71059850981283379</c:v>
                </c:pt>
                <c:pt idx="1822">
                  <c:v>0.60666299304243032</c:v>
                </c:pt>
                <c:pt idx="1823">
                  <c:v>1.0389526622245764</c:v>
                </c:pt>
                <c:pt idx="1824">
                  <c:v>0.89761335514449903</c:v>
                </c:pt>
                <c:pt idx="1825">
                  <c:v>1.4476392854771232</c:v>
                </c:pt>
                <c:pt idx="1826">
                  <c:v>1.4609203798392987</c:v>
                </c:pt>
                <c:pt idx="1827">
                  <c:v>0.4709545203751872</c:v>
                </c:pt>
                <c:pt idx="1828">
                  <c:v>1.9235346623028859</c:v>
                </c:pt>
                <c:pt idx="1829">
                  <c:v>2.7370383769793785</c:v>
                </c:pt>
                <c:pt idx="1830">
                  <c:v>1.8348220040305721</c:v>
                </c:pt>
                <c:pt idx="1831">
                  <c:v>2.197253509693585</c:v>
                </c:pt>
                <c:pt idx="1832">
                  <c:v>2.6510595167199744</c:v>
                </c:pt>
                <c:pt idx="1833">
                  <c:v>1.6588532275513883</c:v>
                </c:pt>
                <c:pt idx="1834">
                  <c:v>2.884881013457516</c:v>
                </c:pt>
                <c:pt idx="1835">
                  <c:v>4.9369988545246279</c:v>
                </c:pt>
                <c:pt idx="1836">
                  <c:v>2.6678249140317809</c:v>
                </c:pt>
                <c:pt idx="1837">
                  <c:v>2.6632413974487275</c:v>
                </c:pt>
                <c:pt idx="1838">
                  <c:v>3.5014400058145343</c:v>
                </c:pt>
                <c:pt idx="1839">
                  <c:v>2.9444404246133984</c:v>
                </c:pt>
                <c:pt idx="1840">
                  <c:v>2.7483834757901384</c:v>
                </c:pt>
                <c:pt idx="1841">
                  <c:v>2.5024008780353957</c:v>
                </c:pt>
                <c:pt idx="1842">
                  <c:v>2.552770448548813</c:v>
                </c:pt>
                <c:pt idx="1843">
                  <c:v>2.165135467259641</c:v>
                </c:pt>
                <c:pt idx="1844">
                  <c:v>1.7986918604651163</c:v>
                </c:pt>
                <c:pt idx="1845">
                  <c:v>4.346563407550823</c:v>
                </c:pt>
                <c:pt idx="1846">
                  <c:v>2.3456000000000001</c:v>
                </c:pt>
                <c:pt idx="1847">
                  <c:v>2.7281073755082415</c:v>
                </c:pt>
                <c:pt idx="1848">
                  <c:v>1.4337807823698601</c:v>
                </c:pt>
                <c:pt idx="1849">
                  <c:v>1.7574632951436651</c:v>
                </c:pt>
                <c:pt idx="1850">
                  <c:v>1.6746831119194232</c:v>
                </c:pt>
                <c:pt idx="1851">
                  <c:v>1.8964265353092065</c:v>
                </c:pt>
                <c:pt idx="1852">
                  <c:v>3.8268961978733564</c:v>
                </c:pt>
                <c:pt idx="1853">
                  <c:v>2.8185107598552657</c:v>
                </c:pt>
                <c:pt idx="1854">
                  <c:v>2.7962927696311812</c:v>
                </c:pt>
                <c:pt idx="1855">
                  <c:v>2.1921209931786514</c:v>
                </c:pt>
                <c:pt idx="1856">
                  <c:v>1.9025958107482364</c:v>
                </c:pt>
                <c:pt idx="1857">
                  <c:v>2.7275293453459102</c:v>
                </c:pt>
                <c:pt idx="1858">
                  <c:v>2.4538369725479181</c:v>
                </c:pt>
                <c:pt idx="1859">
                  <c:v>3.1983245181214728</c:v>
                </c:pt>
                <c:pt idx="1860">
                  <c:v>3.4563702124601785</c:v>
                </c:pt>
                <c:pt idx="1861">
                  <c:v>3.3256322197939432</c:v>
                </c:pt>
                <c:pt idx="1862">
                  <c:v>2.2096061417373636</c:v>
                </c:pt>
                <c:pt idx="1863">
                  <c:v>2.1547953404852893</c:v>
                </c:pt>
                <c:pt idx="1864">
                  <c:v>3.2670301198315883</c:v>
                </c:pt>
                <c:pt idx="1865">
                  <c:v>2.8730506574253387</c:v>
                </c:pt>
                <c:pt idx="1866">
                  <c:v>1.6866369162655048</c:v>
                </c:pt>
                <c:pt idx="1867">
                  <c:v>2.3967629975917268</c:v>
                </c:pt>
                <c:pt idx="1868">
                  <c:v>3.4109175498895699</c:v>
                </c:pt>
                <c:pt idx="1869">
                  <c:v>2.9926459552754019</c:v>
                </c:pt>
                <c:pt idx="1870">
                  <c:v>1.8344434894714226</c:v>
                </c:pt>
                <c:pt idx="1871">
                  <c:v>2.3802660297327347</c:v>
                </c:pt>
                <c:pt idx="1872">
                  <c:v>0.91060237081943274</c:v>
                </c:pt>
                <c:pt idx="1873">
                  <c:v>0.90747422801345734</c:v>
                </c:pt>
                <c:pt idx="1874">
                  <c:v>0.52356020942408377</c:v>
                </c:pt>
                <c:pt idx="1875">
                  <c:v>1.3028238873090403</c:v>
                </c:pt>
                <c:pt idx="1876">
                  <c:v>0.8693257555301247</c:v>
                </c:pt>
                <c:pt idx="1877">
                  <c:v>4.9039024170680117</c:v>
                </c:pt>
                <c:pt idx="1878">
                  <c:v>0.84232214277057327</c:v>
                </c:pt>
                <c:pt idx="1879">
                  <c:v>0.57993591073220085</c:v>
                </c:pt>
                <c:pt idx="1880">
                  <c:v>0.7894217303622465</c:v>
                </c:pt>
                <c:pt idx="1881">
                  <c:v>0.9052639913432482</c:v>
                </c:pt>
                <c:pt idx="1882">
                  <c:v>1.6599417171037882</c:v>
                </c:pt>
                <c:pt idx="1883">
                  <c:v>1.2791918701021445</c:v>
                </c:pt>
                <c:pt idx="1884">
                  <c:v>0.66384292533111</c:v>
                </c:pt>
                <c:pt idx="1885">
                  <c:v>0.66384292533111</c:v>
                </c:pt>
                <c:pt idx="1886">
                  <c:v>0.91635671575557109</c:v>
                </c:pt>
                <c:pt idx="1887">
                  <c:v>1.9655172413793103</c:v>
                </c:pt>
                <c:pt idx="1888">
                  <c:v>1.4106403895836668</c:v>
                </c:pt>
                <c:pt idx="1889">
                  <c:v>0.82058340833289223</c:v>
                </c:pt>
                <c:pt idx="1890">
                  <c:v>0.60205658266290163</c:v>
                </c:pt>
                <c:pt idx="1891">
                  <c:v>0.85557430425172898</c:v>
                </c:pt>
                <c:pt idx="1892">
                  <c:v>0.86032749483090531</c:v>
                </c:pt>
                <c:pt idx="1893">
                  <c:v>2.8778126496090217</c:v>
                </c:pt>
                <c:pt idx="1894">
                  <c:v>0.3853889163832408</c:v>
                </c:pt>
                <c:pt idx="1895">
                  <c:v>2.0046158918562478</c:v>
                </c:pt>
                <c:pt idx="1896">
                  <c:v>1.0191530486733438</c:v>
                </c:pt>
                <c:pt idx="1897">
                  <c:v>2.3277552323195478</c:v>
                </c:pt>
                <c:pt idx="1898">
                  <c:v>2.7418663072115677</c:v>
                </c:pt>
                <c:pt idx="1899">
                  <c:v>1.2201303229795504</c:v>
                </c:pt>
                <c:pt idx="1900">
                  <c:v>1.0112586044705918</c:v>
                </c:pt>
                <c:pt idx="1901">
                  <c:v>1.3433170676986932</c:v>
                </c:pt>
                <c:pt idx="1902">
                  <c:v>2.0961775585696674</c:v>
                </c:pt>
                <c:pt idx="1903">
                  <c:v>0.62096760244235727</c:v>
                </c:pt>
                <c:pt idx="1904">
                  <c:v>0.6192378876723228</c:v>
                </c:pt>
                <c:pt idx="1905">
                  <c:v>0.70423049402006455</c:v>
                </c:pt>
                <c:pt idx="1906">
                  <c:v>0.70350034317089916</c:v>
                </c:pt>
                <c:pt idx="1907">
                  <c:v>0.8052612035340655</c:v>
                </c:pt>
                <c:pt idx="1908">
                  <c:v>1.335231024312943</c:v>
                </c:pt>
                <c:pt idx="1909">
                  <c:v>0.82175226586102723</c:v>
                </c:pt>
                <c:pt idx="1910">
                  <c:v>0.7698185226821328</c:v>
                </c:pt>
                <c:pt idx="1911">
                  <c:v>1.065176328549452</c:v>
                </c:pt>
                <c:pt idx="1912">
                  <c:v>1.0593344108425993</c:v>
                </c:pt>
                <c:pt idx="1913">
                  <c:v>2.3965141612200433</c:v>
                </c:pt>
                <c:pt idx="1914">
                  <c:v>0.71764414748824545</c:v>
                </c:pt>
                <c:pt idx="1915">
                  <c:v>0.59275857543515142</c:v>
                </c:pt>
                <c:pt idx="1916">
                  <c:v>1.2647867012258103</c:v>
                </c:pt>
                <c:pt idx="1917">
                  <c:v>1.0541690480726487</c:v>
                </c:pt>
                <c:pt idx="1918">
                  <c:v>1.6931379017815062</c:v>
                </c:pt>
                <c:pt idx="1919">
                  <c:v>1.6896031671222547</c:v>
                </c:pt>
                <c:pt idx="1920">
                  <c:v>0.4929806561397363</c:v>
                </c:pt>
                <c:pt idx="1921">
                  <c:v>2.502237517175308</c:v>
                </c:pt>
                <c:pt idx="1922">
                  <c:v>2.971186888712662</c:v>
                </c:pt>
                <c:pt idx="1923">
                  <c:v>0.47886498809205413</c:v>
                </c:pt>
                <c:pt idx="1924">
                  <c:v>2.8734183596309926</c:v>
                </c:pt>
                <c:pt idx="1925">
                  <c:v>0.81934749245012128</c:v>
                </c:pt>
                <c:pt idx="1926">
                  <c:v>0.82182286251794645</c:v>
                </c:pt>
                <c:pt idx="1927">
                  <c:v>3.6767849508336896</c:v>
                </c:pt>
                <c:pt idx="1928">
                  <c:v>1.6635728179484672</c:v>
                </c:pt>
                <c:pt idx="1929">
                  <c:v>0.89829225757625608</c:v>
                </c:pt>
                <c:pt idx="1930">
                  <c:v>1.6606766637749413</c:v>
                </c:pt>
                <c:pt idx="1931">
                  <c:v>0.94199804064407555</c:v>
                </c:pt>
                <c:pt idx="1932">
                  <c:v>1.086427073847392</c:v>
                </c:pt>
                <c:pt idx="1933">
                  <c:v>0.95879761596268465</c:v>
                </c:pt>
                <c:pt idx="1934">
                  <c:v>0.61862756329476465</c:v>
                </c:pt>
                <c:pt idx="1935">
                  <c:v>5.6097966921212912</c:v>
                </c:pt>
                <c:pt idx="1936">
                  <c:v>4.6210682306777144</c:v>
                </c:pt>
                <c:pt idx="1937">
                  <c:v>3.4532608949098793</c:v>
                </c:pt>
                <c:pt idx="1938">
                  <c:v>3.0707970141061178</c:v>
                </c:pt>
                <c:pt idx="1939">
                  <c:v>7.4458352857174734</c:v>
                </c:pt>
                <c:pt idx="1940">
                  <c:v>4.7709857635673512</c:v>
                </c:pt>
                <c:pt idx="1941">
                  <c:v>3.7698657139337195</c:v>
                </c:pt>
                <c:pt idx="1942">
                  <c:v>2.7405825780803132</c:v>
                </c:pt>
                <c:pt idx="1943">
                  <c:v>4.0515926619896288</c:v>
                </c:pt>
                <c:pt idx="1944">
                  <c:v>2.9294871794871793</c:v>
                </c:pt>
                <c:pt idx="1945">
                  <c:v>4.036545931986371</c:v>
                </c:pt>
                <c:pt idx="1946">
                  <c:v>3.7755991560648368</c:v>
                </c:pt>
                <c:pt idx="1947">
                  <c:v>3.9421557378823633</c:v>
                </c:pt>
                <c:pt idx="1948">
                  <c:v>3.8035041029053001</c:v>
                </c:pt>
                <c:pt idx="1949">
                  <c:v>5.4396614371820631</c:v>
                </c:pt>
                <c:pt idx="1950">
                  <c:v>3.814909273938436</c:v>
                </c:pt>
                <c:pt idx="1951">
                  <c:v>3.4064644596949116</c:v>
                </c:pt>
                <c:pt idx="1952">
                  <c:v>0</c:v>
                </c:pt>
                <c:pt idx="1953">
                  <c:v>2.0453519463833034</c:v>
                </c:pt>
                <c:pt idx="1954">
                  <c:v>6.2258544317186919</c:v>
                </c:pt>
                <c:pt idx="1955">
                  <c:v>3.1421605486818418</c:v>
                </c:pt>
                <c:pt idx="1956">
                  <c:v>3.0248508060924557</c:v>
                </c:pt>
                <c:pt idx="1957">
                  <c:v>2.805432218676287</c:v>
                </c:pt>
                <c:pt idx="1958">
                  <c:v>4.5527941005110444</c:v>
                </c:pt>
                <c:pt idx="1959">
                  <c:v>4.569227507244328</c:v>
                </c:pt>
                <c:pt idx="1960">
                  <c:v>3.5138164627905843</c:v>
                </c:pt>
                <c:pt idx="1961">
                  <c:v>3.3839996789156523</c:v>
                </c:pt>
                <c:pt idx="1962">
                  <c:v>2.5195957700502358</c:v>
                </c:pt>
                <c:pt idx="1963">
                  <c:v>3.7867779296453494</c:v>
                </c:pt>
                <c:pt idx="1964">
                  <c:v>4.1885554414991049</c:v>
                </c:pt>
                <c:pt idx="1965">
                  <c:v>3.3149910518657277</c:v>
                </c:pt>
                <c:pt idx="1966">
                  <c:v>3.3216812457140947</c:v>
                </c:pt>
                <c:pt idx="1967">
                  <c:v>3.8608586649952996</c:v>
                </c:pt>
                <c:pt idx="1968">
                  <c:v>3.339215237274209</c:v>
                </c:pt>
                <c:pt idx="1969">
                  <c:v>0.78888469688502594</c:v>
                </c:pt>
                <c:pt idx="1970">
                  <c:v>0.6610829442327204</c:v>
                </c:pt>
                <c:pt idx="1971">
                  <c:v>0.67333614722864621</c:v>
                </c:pt>
                <c:pt idx="1972">
                  <c:v>0.81983471074380165</c:v>
                </c:pt>
                <c:pt idx="1973">
                  <c:v>1.1335724252453383</c:v>
                </c:pt>
                <c:pt idx="1974">
                  <c:v>0.71947658462686903</c:v>
                </c:pt>
                <c:pt idx="1975">
                  <c:v>0.71750060377192793</c:v>
                </c:pt>
                <c:pt idx="1976">
                  <c:v>0.56584959240732402</c:v>
                </c:pt>
                <c:pt idx="1977">
                  <c:v>0.94467906339133711</c:v>
                </c:pt>
                <c:pt idx="1978">
                  <c:v>0.84396187947465751</c:v>
                </c:pt>
                <c:pt idx="1979">
                  <c:v>1.1441529088413833</c:v>
                </c:pt>
                <c:pt idx="1980">
                  <c:v>1.1430431582023519</c:v>
                </c:pt>
                <c:pt idx="1981">
                  <c:v>1.2241639315177859</c:v>
                </c:pt>
                <c:pt idx="1982">
                  <c:v>1.3490409196785904</c:v>
                </c:pt>
                <c:pt idx="1983">
                  <c:v>1.3178843092163453</c:v>
                </c:pt>
                <c:pt idx="1984">
                  <c:v>1.3272306355116159</c:v>
                </c:pt>
                <c:pt idx="1985">
                  <c:v>0.63707948672786874</c:v>
                </c:pt>
                <c:pt idx="1986">
                  <c:v>1.143191207064675</c:v>
                </c:pt>
                <c:pt idx="1987">
                  <c:v>1.6691713181623014</c:v>
                </c:pt>
                <c:pt idx="1988">
                  <c:v>0.57094743382561253</c:v>
                </c:pt>
                <c:pt idx="1989">
                  <c:v>0.21209302325581394</c:v>
                </c:pt>
                <c:pt idx="1990">
                  <c:v>1.2796336206896552</c:v>
                </c:pt>
                <c:pt idx="1991">
                  <c:v>2.3173279486708798</c:v>
                </c:pt>
                <c:pt idx="1992">
                  <c:v>1.4379292408333113</c:v>
                </c:pt>
                <c:pt idx="1993">
                  <c:v>1.5190828890880785</c:v>
                </c:pt>
                <c:pt idx="1994">
                  <c:v>1.3691275167785235</c:v>
                </c:pt>
                <c:pt idx="1995">
                  <c:v>0.63745461600288245</c:v>
                </c:pt>
                <c:pt idx="1996">
                  <c:v>0.52824517862428566</c:v>
                </c:pt>
                <c:pt idx="1997">
                  <c:v>0.40089502144322203</c:v>
                </c:pt>
                <c:pt idx="1998">
                  <c:v>0.82876576243237865</c:v>
                </c:pt>
                <c:pt idx="1999">
                  <c:v>1.4433587062448969</c:v>
                </c:pt>
                <c:pt idx="2000">
                  <c:v>1.9805101389809732</c:v>
                </c:pt>
                <c:pt idx="2001">
                  <c:v>0.16964374812892927</c:v>
                </c:pt>
                <c:pt idx="2002">
                  <c:v>1.3867192623879381</c:v>
                </c:pt>
                <c:pt idx="2003">
                  <c:v>0.69405757296362347</c:v>
                </c:pt>
                <c:pt idx="2004">
                  <c:v>1.1292705447830103</c:v>
                </c:pt>
                <c:pt idx="2005">
                  <c:v>0.86428540301846235</c:v>
                </c:pt>
                <c:pt idx="2006">
                  <c:v>0.8125669791228618</c:v>
                </c:pt>
                <c:pt idx="2007">
                  <c:v>0.81121043992566166</c:v>
                </c:pt>
                <c:pt idx="2008">
                  <c:v>0.80985390072846164</c:v>
                </c:pt>
                <c:pt idx="2009">
                  <c:v>1.1797094799376939</c:v>
                </c:pt>
                <c:pt idx="2010">
                  <c:v>0.76346474181010548</c:v>
                </c:pt>
                <c:pt idx="2011">
                  <c:v>1.5616607285313366</c:v>
                </c:pt>
                <c:pt idx="2012">
                  <c:v>0.71052960200770265</c:v>
                </c:pt>
                <c:pt idx="2013">
                  <c:v>0.70986946301543785</c:v>
                </c:pt>
                <c:pt idx="2014">
                  <c:v>0.68874356476972309</c:v>
                </c:pt>
                <c:pt idx="2015">
                  <c:v>1.0302684977382932</c:v>
                </c:pt>
                <c:pt idx="2016">
                  <c:v>1.3935705182414806</c:v>
                </c:pt>
                <c:pt idx="2017">
                  <c:v>0.80362750918492898</c:v>
                </c:pt>
                <c:pt idx="2018">
                  <c:v>0.98880340030303626</c:v>
                </c:pt>
                <c:pt idx="2019">
                  <c:v>0.80904753693165488</c:v>
                </c:pt>
                <c:pt idx="2020">
                  <c:v>1.1504633265274069</c:v>
                </c:pt>
                <c:pt idx="2021">
                  <c:v>1.1504633265274069</c:v>
                </c:pt>
                <c:pt idx="2022">
                  <c:v>2.7016915635605678</c:v>
                </c:pt>
                <c:pt idx="2023">
                  <c:v>1.2570139971635703</c:v>
                </c:pt>
                <c:pt idx="2024">
                  <c:v>1.253490482104948</c:v>
                </c:pt>
                <c:pt idx="2025">
                  <c:v>1.0648750787318917</c:v>
                </c:pt>
                <c:pt idx="2026">
                  <c:v>1.0589964308209112</c:v>
                </c:pt>
                <c:pt idx="2027">
                  <c:v>1.2613594014276295</c:v>
                </c:pt>
                <c:pt idx="2028">
                  <c:v>1.2883993532740503</c:v>
                </c:pt>
                <c:pt idx="2029">
                  <c:v>1.6205678079688071</c:v>
                </c:pt>
                <c:pt idx="2030">
                  <c:v>1.6246293814223629</c:v>
                </c:pt>
                <c:pt idx="2031">
                  <c:v>5.450589426164326</c:v>
                </c:pt>
                <c:pt idx="2032">
                  <c:v>2.4964292083894168</c:v>
                </c:pt>
                <c:pt idx="2033">
                  <c:v>2.5297117955828461</c:v>
                </c:pt>
                <c:pt idx="2034">
                  <c:v>2.9808056790378714</c:v>
                </c:pt>
                <c:pt idx="2035">
                  <c:v>2.6846650963338772</c:v>
                </c:pt>
                <c:pt idx="2036">
                  <c:v>2.6876849670834089</c:v>
                </c:pt>
                <c:pt idx="2037">
                  <c:v>3.3139027693116323</c:v>
                </c:pt>
                <c:pt idx="2038">
                  <c:v>3.3135377618472295</c:v>
                </c:pt>
                <c:pt idx="2039">
                  <c:v>3.851594038998527</c:v>
                </c:pt>
                <c:pt idx="2040">
                  <c:v>3.3438929954241465</c:v>
                </c:pt>
                <c:pt idx="2041">
                  <c:v>2.1046743348599799</c:v>
                </c:pt>
                <c:pt idx="2042">
                  <c:v>2.3247004214958067</c:v>
                </c:pt>
                <c:pt idx="2043">
                  <c:v>2.1755699672394195</c:v>
                </c:pt>
                <c:pt idx="2044">
                  <c:v>3.406434376043638</c:v>
                </c:pt>
                <c:pt idx="2045">
                  <c:v>1.5125902447614017</c:v>
                </c:pt>
                <c:pt idx="2046">
                  <c:v>2.2163779813185815</c:v>
                </c:pt>
                <c:pt idx="2047">
                  <c:v>2.4220536896593234</c:v>
                </c:pt>
                <c:pt idx="2048">
                  <c:v>3.1895270916255853</c:v>
                </c:pt>
                <c:pt idx="2049">
                  <c:v>3.1178399748416372</c:v>
                </c:pt>
                <c:pt idx="2050">
                  <c:v>2.5780018184119968</c:v>
                </c:pt>
                <c:pt idx="2051">
                  <c:v>5.4242231329812283</c:v>
                </c:pt>
                <c:pt idx="2052">
                  <c:v>5.3741949540921459</c:v>
                </c:pt>
                <c:pt idx="2053">
                  <c:v>5.3511892951869475</c:v>
                </c:pt>
                <c:pt idx="2054">
                  <c:v>2.2540418253048609</c:v>
                </c:pt>
                <c:pt idx="2055">
                  <c:v>2.0930178833156647</c:v>
                </c:pt>
                <c:pt idx="2056">
                  <c:v>3.8353265448750187</c:v>
                </c:pt>
                <c:pt idx="2057">
                  <c:v>2.3928839889751941</c:v>
                </c:pt>
                <c:pt idx="2058">
                  <c:v>2.5118858129688002</c:v>
                </c:pt>
                <c:pt idx="2059">
                  <c:v>2.8153326618875525</c:v>
                </c:pt>
                <c:pt idx="2060">
                  <c:v>2.6581522436881442</c:v>
                </c:pt>
                <c:pt idx="2061">
                  <c:v>2.4810713274837251</c:v>
                </c:pt>
                <c:pt idx="2062">
                  <c:v>2.4616119445230682</c:v>
                </c:pt>
                <c:pt idx="2063">
                  <c:v>2.4678035663741862</c:v>
                </c:pt>
                <c:pt idx="2064">
                  <c:v>4.0544021431147286</c:v>
                </c:pt>
                <c:pt idx="2065">
                  <c:v>3.2748849416150012</c:v>
                </c:pt>
                <c:pt idx="2066">
                  <c:v>2.4435157163215964</c:v>
                </c:pt>
                <c:pt idx="2067">
                  <c:v>1.9690517350423749</c:v>
                </c:pt>
                <c:pt idx="2068">
                  <c:v>3.3478602337650338</c:v>
                </c:pt>
                <c:pt idx="2069">
                  <c:v>3.1679981897153202</c:v>
                </c:pt>
                <c:pt idx="2070">
                  <c:v>3.7345822809641747</c:v>
                </c:pt>
                <c:pt idx="2071">
                  <c:v>3.9348492178680856</c:v>
                </c:pt>
                <c:pt idx="2072">
                  <c:v>0.65151635343986147</c:v>
                </c:pt>
                <c:pt idx="2073">
                  <c:v>0.41394772947829866</c:v>
                </c:pt>
                <c:pt idx="2074">
                  <c:v>1.4462162218646157</c:v>
                </c:pt>
                <c:pt idx="2075">
                  <c:v>1.1430767326893894</c:v>
                </c:pt>
                <c:pt idx="2076">
                  <c:v>1.1525741926346489</c:v>
                </c:pt>
                <c:pt idx="2077">
                  <c:v>0.61171000909781714</c:v>
                </c:pt>
                <c:pt idx="2078">
                  <c:v>0.84796235843641898</c:v>
                </c:pt>
                <c:pt idx="2079">
                  <c:v>0.78950546940233057</c:v>
                </c:pt>
                <c:pt idx="2080">
                  <c:v>1.6601846077679978</c:v>
                </c:pt>
                <c:pt idx="2081">
                  <c:v>1.295707105639323</c:v>
                </c:pt>
                <c:pt idx="2082">
                  <c:v>1.2968598699681837</c:v>
                </c:pt>
                <c:pt idx="2083">
                  <c:v>1.2628117675866652</c:v>
                </c:pt>
                <c:pt idx="2084">
                  <c:v>0.94072143828769039</c:v>
                </c:pt>
                <c:pt idx="2085">
                  <c:v>0.93351407973380984</c:v>
                </c:pt>
                <c:pt idx="2086">
                  <c:v>0.93043317518023294</c:v>
                </c:pt>
                <c:pt idx="2087">
                  <c:v>2.869026799640781</c:v>
                </c:pt>
                <c:pt idx="2088">
                  <c:v>2.8453939594460462</c:v>
                </c:pt>
                <c:pt idx="2089">
                  <c:v>1.7016708131633591</c:v>
                </c:pt>
                <c:pt idx="2090">
                  <c:v>1.0524972890221342</c:v>
                </c:pt>
                <c:pt idx="2091">
                  <c:v>1.1363636363636365</c:v>
                </c:pt>
                <c:pt idx="2092">
                  <c:v>0.67801955219173771</c:v>
                </c:pt>
                <c:pt idx="2093">
                  <c:v>0.66925960965696063</c:v>
                </c:pt>
                <c:pt idx="2094">
                  <c:v>1.8213783403656822</c:v>
                </c:pt>
                <c:pt idx="2095">
                  <c:v>0.71205818723644065</c:v>
                </c:pt>
                <c:pt idx="2096">
                  <c:v>1.491511444085504</c:v>
                </c:pt>
                <c:pt idx="2097">
                  <c:v>1.2624803293117703</c:v>
                </c:pt>
                <c:pt idx="2098">
                  <c:v>1.2441351407694901</c:v>
                </c:pt>
                <c:pt idx="2099">
                  <c:v>1.434603724556085</c:v>
                </c:pt>
                <c:pt idx="2100">
                  <c:v>1.3014354066985645</c:v>
                </c:pt>
                <c:pt idx="2101">
                  <c:v>1.3011539544047284</c:v>
                </c:pt>
                <c:pt idx="2102">
                  <c:v>3.3160073154297813</c:v>
                </c:pt>
                <c:pt idx="2103">
                  <c:v>0.99530288732728489</c:v>
                </c:pt>
                <c:pt idx="2104">
                  <c:v>0.57980924206163698</c:v>
                </c:pt>
                <c:pt idx="2105">
                  <c:v>0.78145404934939944</c:v>
                </c:pt>
                <c:pt idx="2106">
                  <c:v>0.65192147683530066</c:v>
                </c:pt>
                <c:pt idx="2107">
                  <c:v>1.3249038617102038</c:v>
                </c:pt>
                <c:pt idx="2108">
                  <c:v>0.66392972685204144</c:v>
                </c:pt>
                <c:pt idx="2109">
                  <c:v>0.97272810327500636</c:v>
                </c:pt>
                <c:pt idx="2110">
                  <c:v>1.2846502516912284</c:v>
                </c:pt>
                <c:pt idx="2111">
                  <c:v>1.2605271295268932</c:v>
                </c:pt>
                <c:pt idx="2112">
                  <c:v>2.5736599219027334</c:v>
                </c:pt>
                <c:pt idx="2113">
                  <c:v>0.61062487278648481</c:v>
                </c:pt>
                <c:pt idx="2114">
                  <c:v>1.1530763767835237</c:v>
                </c:pt>
                <c:pt idx="2115">
                  <c:v>1.1530763767835237</c:v>
                </c:pt>
                <c:pt idx="2116">
                  <c:v>2.7600558582733226</c:v>
                </c:pt>
                <c:pt idx="2117">
                  <c:v>1.5810276679841897</c:v>
                </c:pt>
                <c:pt idx="2118">
                  <c:v>1.3445272061608384</c:v>
                </c:pt>
                <c:pt idx="2119">
                  <c:v>2.0711886363294019</c:v>
                </c:pt>
                <c:pt idx="2120">
                  <c:v>1.2259236247192085</c:v>
                </c:pt>
                <c:pt idx="2121">
                  <c:v>1.17030392874344</c:v>
                </c:pt>
                <c:pt idx="2122">
                  <c:v>1.410333533854689</c:v>
                </c:pt>
                <c:pt idx="2123">
                  <c:v>2.6489615253660199</c:v>
                </c:pt>
                <c:pt idx="2124">
                  <c:v>2.6353421859039838</c:v>
                </c:pt>
                <c:pt idx="2125">
                  <c:v>3.1976738501729556</c:v>
                </c:pt>
                <c:pt idx="2126">
                  <c:v>1.516966614412552</c:v>
                </c:pt>
                <c:pt idx="2127">
                  <c:v>3.1222675246843838</c:v>
                </c:pt>
                <c:pt idx="2128">
                  <c:v>2.4028723991898362</c:v>
                </c:pt>
                <c:pt idx="2129">
                  <c:v>2.4002419970013413</c:v>
                </c:pt>
                <c:pt idx="2130">
                  <c:v>4.1805040046884159</c:v>
                </c:pt>
                <c:pt idx="2131">
                  <c:v>3.1226902119418551</c:v>
                </c:pt>
                <c:pt idx="2132">
                  <c:v>3.7345033416662416</c:v>
                </c:pt>
                <c:pt idx="2133">
                  <c:v>3.7438455349959776</c:v>
                </c:pt>
                <c:pt idx="2134">
                  <c:v>3.1670877514074838</c:v>
                </c:pt>
                <c:pt idx="2135">
                  <c:v>2.1783041821604003</c:v>
                </c:pt>
                <c:pt idx="2136">
                  <c:v>7.9114080526266867E-2</c:v>
                </c:pt>
                <c:pt idx="2137">
                  <c:v>5.0666387368751797</c:v>
                </c:pt>
                <c:pt idx="2138">
                  <c:v>3.5206030597911413</c:v>
                </c:pt>
                <c:pt idx="2139">
                  <c:v>4.7422680412371134</c:v>
                </c:pt>
                <c:pt idx="2140">
                  <c:v>2.3521823263814232</c:v>
                </c:pt>
                <c:pt idx="2141">
                  <c:v>4.0355992020868499</c:v>
                </c:pt>
                <c:pt idx="2142">
                  <c:v>2.8662276497617074</c:v>
                </c:pt>
                <c:pt idx="2143">
                  <c:v>3.2023477466628987</c:v>
                </c:pt>
                <c:pt idx="2144">
                  <c:v>3.2121778094524247</c:v>
                </c:pt>
                <c:pt idx="2145">
                  <c:v>3.1243951668648213</c:v>
                </c:pt>
                <c:pt idx="2146">
                  <c:v>0</c:v>
                </c:pt>
                <c:pt idx="2147">
                  <c:v>2.0392813960794771</c:v>
                </c:pt>
                <c:pt idx="2148">
                  <c:v>2.6342639829329375</c:v>
                </c:pt>
                <c:pt idx="2149">
                  <c:v>2.7768211203715549</c:v>
                </c:pt>
                <c:pt idx="2150">
                  <c:v>2.6894853871691167</c:v>
                </c:pt>
                <c:pt idx="2151">
                  <c:v>3.3913825884155528</c:v>
                </c:pt>
                <c:pt idx="2152">
                  <c:v>2.5827769910310878</c:v>
                </c:pt>
                <c:pt idx="2153">
                  <c:v>2.5827769910310878</c:v>
                </c:pt>
                <c:pt idx="2154">
                  <c:v>3.9359489810065162</c:v>
                </c:pt>
                <c:pt idx="2155">
                  <c:v>3.0779941110679965</c:v>
                </c:pt>
                <c:pt idx="2156">
                  <c:v>4.2281471481606481</c:v>
                </c:pt>
                <c:pt idx="2157">
                  <c:v>4.1119916850721063</c:v>
                </c:pt>
                <c:pt idx="2158">
                  <c:v>3.1621556818662642</c:v>
                </c:pt>
                <c:pt idx="2159">
                  <c:v>5.9054069479852362</c:v>
                </c:pt>
                <c:pt idx="2160">
                  <c:v>3.9669161087042144</c:v>
                </c:pt>
                <c:pt idx="2161">
                  <c:v>3.3863557320935005</c:v>
                </c:pt>
                <c:pt idx="2162">
                  <c:v>3.3817795756987796</c:v>
                </c:pt>
                <c:pt idx="2163">
                  <c:v>3.762114120928473</c:v>
                </c:pt>
                <c:pt idx="2164">
                  <c:v>4.4812340814070835</c:v>
                </c:pt>
                <c:pt idx="2165">
                  <c:v>0.72411108926411849</c:v>
                </c:pt>
                <c:pt idx="2166">
                  <c:v>0.72381480813103161</c:v>
                </c:pt>
                <c:pt idx="2167">
                  <c:v>1.506954529047855</c:v>
                </c:pt>
                <c:pt idx="2168">
                  <c:v>0.77552111922757527</c:v>
                </c:pt>
                <c:pt idx="2169">
                  <c:v>1.1136285809444735</c:v>
                </c:pt>
                <c:pt idx="2170">
                  <c:v>1.1155049559755508</c:v>
                </c:pt>
                <c:pt idx="2171">
                  <c:v>1.2906315372026624</c:v>
                </c:pt>
                <c:pt idx="2172">
                  <c:v>0.66854916035503487</c:v>
                </c:pt>
                <c:pt idx="2173">
                  <c:v>1.2867939222480054</c:v>
                </c:pt>
                <c:pt idx="2174">
                  <c:v>0.84065668050644793</c:v>
                </c:pt>
                <c:pt idx="2175">
                  <c:v>0.76721705329722012</c:v>
                </c:pt>
                <c:pt idx="2176">
                  <c:v>1.0744228646579461</c:v>
                </c:pt>
                <c:pt idx="2177">
                  <c:v>1.8012422360248448</c:v>
                </c:pt>
                <c:pt idx="2178">
                  <c:v>0.60823093640227988</c:v>
                </c:pt>
                <c:pt idx="2179">
                  <c:v>1.83783071397977</c:v>
                </c:pt>
                <c:pt idx="2180">
                  <c:v>1.8345359296234063</c:v>
                </c:pt>
                <c:pt idx="2181">
                  <c:v>0.95014431437227742</c:v>
                </c:pt>
                <c:pt idx="2182">
                  <c:v>1.9748139668002291</c:v>
                </c:pt>
                <c:pt idx="2183">
                  <c:v>2.1609227348526963</c:v>
                </c:pt>
                <c:pt idx="2184">
                  <c:v>2.1678710394663705</c:v>
                </c:pt>
                <c:pt idx="2185">
                  <c:v>0.99791035865068867</c:v>
                </c:pt>
                <c:pt idx="2186">
                  <c:v>1.304224553444854</c:v>
                </c:pt>
                <c:pt idx="2187">
                  <c:v>1.304224553444854</c:v>
                </c:pt>
                <c:pt idx="2188">
                  <c:v>1.3216979517843848</c:v>
                </c:pt>
                <c:pt idx="2189">
                  <c:v>1.3226834327751757</c:v>
                </c:pt>
                <c:pt idx="2190">
                  <c:v>1.3226834327751757</c:v>
                </c:pt>
                <c:pt idx="2191">
                  <c:v>0.2769622777377721</c:v>
                </c:pt>
                <c:pt idx="2192">
                  <c:v>0.76881948413503198</c:v>
                </c:pt>
                <c:pt idx="2193">
                  <c:v>1.331658257034704</c:v>
                </c:pt>
                <c:pt idx="2194">
                  <c:v>1.3294662269819719</c:v>
                </c:pt>
                <c:pt idx="2195">
                  <c:v>0.67134889485643467</c:v>
                </c:pt>
                <c:pt idx="2196">
                  <c:v>0.66876678372237142</c:v>
                </c:pt>
                <c:pt idx="2197">
                  <c:v>0.81022061674728052</c:v>
                </c:pt>
                <c:pt idx="2198">
                  <c:v>2.2156013001083426</c:v>
                </c:pt>
                <c:pt idx="2199">
                  <c:v>0.94377917596914962</c:v>
                </c:pt>
                <c:pt idx="2200">
                  <c:v>0.9417990465676932</c:v>
                </c:pt>
                <c:pt idx="2201">
                  <c:v>1.3026477488548764</c:v>
                </c:pt>
                <c:pt idx="2202">
                  <c:v>1.3393877084761252</c:v>
                </c:pt>
                <c:pt idx="2203">
                  <c:v>1.3393877084761252</c:v>
                </c:pt>
                <c:pt idx="2204">
                  <c:v>1.1234461139336287</c:v>
                </c:pt>
                <c:pt idx="2205">
                  <c:v>2.1167908194573135</c:v>
                </c:pt>
                <c:pt idx="2206">
                  <c:v>1.0437352791760957</c:v>
                </c:pt>
                <c:pt idx="2207">
                  <c:v>2.2053434605903126</c:v>
                </c:pt>
                <c:pt idx="2208">
                  <c:v>2.2053434605903126</c:v>
                </c:pt>
                <c:pt idx="2209">
                  <c:v>1.2713485390755839</c:v>
                </c:pt>
                <c:pt idx="2210">
                  <c:v>0.70443761667703797</c:v>
                </c:pt>
                <c:pt idx="2211">
                  <c:v>0.70346530802738017</c:v>
                </c:pt>
                <c:pt idx="2212">
                  <c:v>0.96027620563471039</c:v>
                </c:pt>
                <c:pt idx="2213">
                  <c:v>0.95350325462720376</c:v>
                </c:pt>
                <c:pt idx="2214">
                  <c:v>0.95101801590966983</c:v>
                </c:pt>
                <c:pt idx="2215">
                  <c:v>1.2226066897347174</c:v>
                </c:pt>
                <c:pt idx="2216">
                  <c:v>2.1986785144679883</c:v>
                </c:pt>
                <c:pt idx="2217">
                  <c:v>5.3251282051282054</c:v>
                </c:pt>
                <c:pt idx="2218">
                  <c:v>5.3374358974358973</c:v>
                </c:pt>
                <c:pt idx="2219">
                  <c:v>0.5705839519187923</c:v>
                </c:pt>
                <c:pt idx="2220">
                  <c:v>1.611152567668408</c:v>
                </c:pt>
                <c:pt idx="2221">
                  <c:v>1.2099724238842928</c:v>
                </c:pt>
                <c:pt idx="2222">
                  <c:v>0.78933144465360749</c:v>
                </c:pt>
                <c:pt idx="2223">
                  <c:v>0.74366764207034097</c:v>
                </c:pt>
                <c:pt idx="2224">
                  <c:v>2.4289536666901936</c:v>
                </c:pt>
                <c:pt idx="2225">
                  <c:v>2.3465020628942117</c:v>
                </c:pt>
                <c:pt idx="2226">
                  <c:v>3.5149140546006068</c:v>
                </c:pt>
                <c:pt idx="2227">
                  <c:v>5.7019308125502821</c:v>
                </c:pt>
                <c:pt idx="2228">
                  <c:v>1.4189189189189189</c:v>
                </c:pt>
                <c:pt idx="2229">
                  <c:v>1.401033386327504</c:v>
                </c:pt>
                <c:pt idx="2230">
                  <c:v>3.272110871023024</c:v>
                </c:pt>
                <c:pt idx="2231">
                  <c:v>2.7273376451145612</c:v>
                </c:pt>
                <c:pt idx="2232">
                  <c:v>2.554788259939734</c:v>
                </c:pt>
                <c:pt idx="2233">
                  <c:v>2.9500187899285981</c:v>
                </c:pt>
                <c:pt idx="2234">
                  <c:v>2.1466809421841542</c:v>
                </c:pt>
                <c:pt idx="2235">
                  <c:v>4.3721633888048412</c:v>
                </c:pt>
                <c:pt idx="2236">
                  <c:v>1.8066710078865496</c:v>
                </c:pt>
                <c:pt idx="2237">
                  <c:v>2.9425454545454546</c:v>
                </c:pt>
                <c:pt idx="2238">
                  <c:v>2.8541818181818184</c:v>
                </c:pt>
                <c:pt idx="2239">
                  <c:v>2.1403029028186791</c:v>
                </c:pt>
                <c:pt idx="2240">
                  <c:v>1.5332282144865532</c:v>
                </c:pt>
                <c:pt idx="2241">
                  <c:v>1.8675568386863945</c:v>
                </c:pt>
                <c:pt idx="2242">
                  <c:v>1.4682220434432824</c:v>
                </c:pt>
                <c:pt idx="2243">
                  <c:v>2.5477707006369426</c:v>
                </c:pt>
                <c:pt idx="2244">
                  <c:v>2.5204731574158323</c:v>
                </c:pt>
                <c:pt idx="2245">
                  <c:v>3.0805145278989716</c:v>
                </c:pt>
                <c:pt idx="2246">
                  <c:v>3.0799205220123733</c:v>
                </c:pt>
                <c:pt idx="2247">
                  <c:v>2.1974951830443161</c:v>
                </c:pt>
                <c:pt idx="2248">
                  <c:v>3.1096382214857772</c:v>
                </c:pt>
                <c:pt idx="2249">
                  <c:v>2.0742919389978214</c:v>
                </c:pt>
                <c:pt idx="2250">
                  <c:v>2.8707605859923739</c:v>
                </c:pt>
                <c:pt idx="2251">
                  <c:v>2.8557094120008029</c:v>
                </c:pt>
                <c:pt idx="2252">
                  <c:v>1.0898782024359512</c:v>
                </c:pt>
                <c:pt idx="2253">
                  <c:v>3.6786188579017267</c:v>
                </c:pt>
                <c:pt idx="2254">
                  <c:v>1.7674616695059624</c:v>
                </c:pt>
                <c:pt idx="2255">
                  <c:v>2.5437049532280325</c:v>
                </c:pt>
                <c:pt idx="2256">
                  <c:v>2.4808311608648981</c:v>
                </c:pt>
                <c:pt idx="2257">
                  <c:v>1.6367397600330988</c:v>
                </c:pt>
                <c:pt idx="2258">
                  <c:v>1.5866776996276375</c:v>
                </c:pt>
                <c:pt idx="2259">
                  <c:v>2.4933231590995799</c:v>
                </c:pt>
                <c:pt idx="2260">
                  <c:v>2.1768840296759078</c:v>
                </c:pt>
                <c:pt idx="2261">
                  <c:v>2.8334419463451721</c:v>
                </c:pt>
                <c:pt idx="2262">
                  <c:v>3.3662974683544302</c:v>
                </c:pt>
                <c:pt idx="2263">
                  <c:v>4.0502140910860263</c:v>
                </c:pt>
                <c:pt idx="2264">
                  <c:v>2.2133569739952721</c:v>
                </c:pt>
                <c:pt idx="2265">
                  <c:v>3.2609010575112274</c:v>
                </c:pt>
                <c:pt idx="2266">
                  <c:v>3.5738026653160708</c:v>
                </c:pt>
              </c:numCache>
            </c:numRef>
          </c:xVal>
          <c:yVal>
            <c:numRef>
              <c:f>ReferendumData!$AC$3:$AC$2269</c:f>
              <c:numCache>
                <c:formatCode>0.00</c:formatCode>
                <c:ptCount val="2267"/>
                <c:pt idx="0">
                  <c:v>0.47661097852028639</c:v>
                </c:pt>
                <c:pt idx="1">
                  <c:v>0.46620907272165385</c:v>
                </c:pt>
                <c:pt idx="2">
                  <c:v>0.64641477028767713</c:v>
                </c:pt>
                <c:pt idx="3">
                  <c:v>0.58823529411764708</c:v>
                </c:pt>
                <c:pt idx="4">
                  <c:v>0.48037676609105179</c:v>
                </c:pt>
                <c:pt idx="5">
                  <c:v>0.52233804914370807</c:v>
                </c:pt>
                <c:pt idx="6">
                  <c:v>0.37511606313834728</c:v>
                </c:pt>
                <c:pt idx="7">
                  <c:v>0.57828571428571429</c:v>
                </c:pt>
                <c:pt idx="8">
                  <c:v>0.44318181818181818</c:v>
                </c:pt>
                <c:pt idx="9">
                  <c:v>0.49924955655614683</c:v>
                </c:pt>
                <c:pt idx="10">
                  <c:v>0.56495649564956496</c:v>
                </c:pt>
                <c:pt idx="11">
                  <c:v>0.55375552282768781</c:v>
                </c:pt>
                <c:pt idx="12">
                  <c:v>0.45141205247943073</c:v>
                </c:pt>
                <c:pt idx="13">
                  <c:v>0.61167002012072436</c:v>
                </c:pt>
                <c:pt idx="14">
                  <c:v>0.56697377746279232</c:v>
                </c:pt>
                <c:pt idx="15">
                  <c:v>0.53425326657711569</c:v>
                </c:pt>
                <c:pt idx="16">
                  <c:v>0.65978128797083835</c:v>
                </c:pt>
                <c:pt idx="17">
                  <c:v>0.55504162812210911</c:v>
                </c:pt>
                <c:pt idx="18">
                  <c:v>0.48136142625607781</c:v>
                </c:pt>
                <c:pt idx="19">
                  <c:v>0.51103752759381893</c:v>
                </c:pt>
                <c:pt idx="20">
                  <c:v>0.69738863287250386</c:v>
                </c:pt>
                <c:pt idx="21">
                  <c:v>0.42975206611570249</c:v>
                </c:pt>
                <c:pt idx="22">
                  <c:v>0.48663253697383391</c:v>
                </c:pt>
                <c:pt idx="23">
                  <c:v>0.62695924764890287</c:v>
                </c:pt>
                <c:pt idx="24">
                  <c:v>0.53623188405797106</c:v>
                </c:pt>
                <c:pt idx="25">
                  <c:v>0.52749924035247642</c:v>
                </c:pt>
                <c:pt idx="26">
                  <c:v>0.61712518313527598</c:v>
                </c:pt>
                <c:pt idx="27">
                  <c:v>0.4911886014248219</c:v>
                </c:pt>
                <c:pt idx="28">
                  <c:v>0.47738287560581583</c:v>
                </c:pt>
                <c:pt idx="29">
                  <c:v>0.48716683119447185</c:v>
                </c:pt>
                <c:pt idx="30">
                  <c:v>0.58880516684607109</c:v>
                </c:pt>
                <c:pt idx="31">
                  <c:v>0.56034482758620685</c:v>
                </c:pt>
                <c:pt idx="32">
                  <c:v>0.39946619217081852</c:v>
                </c:pt>
                <c:pt idx="33">
                  <c:v>0.58087091757387244</c:v>
                </c:pt>
                <c:pt idx="34">
                  <c:v>0.4340763358778626</c:v>
                </c:pt>
                <c:pt idx="35">
                  <c:v>0.41901191210668692</c:v>
                </c:pt>
                <c:pt idx="36">
                  <c:v>0.83085501858736055</c:v>
                </c:pt>
                <c:pt idx="37">
                  <c:v>0.54460093896713613</c:v>
                </c:pt>
                <c:pt idx="38">
                  <c:v>0.40515222482435598</c:v>
                </c:pt>
                <c:pt idx="39">
                  <c:v>0.59953627028817491</c:v>
                </c:pt>
                <c:pt idx="40">
                  <c:v>0.37608069164265129</c:v>
                </c:pt>
                <c:pt idx="41">
                  <c:v>0.30819672131147541</c:v>
                </c:pt>
                <c:pt idx="42">
                  <c:v>0.65131578947368418</c:v>
                </c:pt>
                <c:pt idx="43">
                  <c:v>0.68550368550368546</c:v>
                </c:pt>
                <c:pt idx="44">
                  <c:v>0.54614850798056902</c:v>
                </c:pt>
                <c:pt idx="45">
                  <c:v>0.55700751388435155</c:v>
                </c:pt>
                <c:pt idx="46">
                  <c:v>0.53772361939331081</c:v>
                </c:pt>
                <c:pt idx="47">
                  <c:v>0.70286331712587791</c:v>
                </c:pt>
                <c:pt idx="48">
                  <c:v>0.5668537471112578</c:v>
                </c:pt>
                <c:pt idx="49">
                  <c:v>0.50535888275414098</c:v>
                </c:pt>
                <c:pt idx="50">
                  <c:v>0.48117742141307585</c:v>
                </c:pt>
                <c:pt idx="51">
                  <c:v>0.49076620825147349</c:v>
                </c:pt>
                <c:pt idx="52">
                  <c:v>0.49502452697967764</c:v>
                </c:pt>
                <c:pt idx="53">
                  <c:v>0.56776715899218066</c:v>
                </c:pt>
                <c:pt idx="54">
                  <c:v>0.62605863192182409</c:v>
                </c:pt>
                <c:pt idx="55">
                  <c:v>0.78734408275022816</c:v>
                </c:pt>
                <c:pt idx="56">
                  <c:v>0.5537537537537538</c:v>
                </c:pt>
                <c:pt idx="57">
                  <c:v>0.53285151116951379</c:v>
                </c:pt>
                <c:pt idx="58">
                  <c:v>0.49206349206349204</c:v>
                </c:pt>
                <c:pt idx="59">
                  <c:v>0.52380952380952384</c:v>
                </c:pt>
                <c:pt idx="60">
                  <c:v>0.70283018867924529</c:v>
                </c:pt>
                <c:pt idx="61">
                  <c:v>0.41205533596837945</c:v>
                </c:pt>
                <c:pt idx="62">
                  <c:v>0.60710633946830261</c:v>
                </c:pt>
                <c:pt idx="63">
                  <c:v>0.48155246765692383</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0.52317710564647413</c:v>
                </c:pt>
                <c:pt idx="258">
                  <c:v>0.46133859904385782</c:v>
                </c:pt>
                <c:pt idx="259">
                  <c:v>0.47124117053481335</c:v>
                </c:pt>
                <c:pt idx="260">
                  <c:v>0.44542162441800309</c:v>
                </c:pt>
                <c:pt idx="261">
                  <c:v>0.44035346097201766</c:v>
                </c:pt>
                <c:pt idx="262">
                  <c:v>0.53764544832306638</c:v>
                </c:pt>
                <c:pt idx="263">
                  <c:v>0.55887255644794664</c:v>
                </c:pt>
                <c:pt idx="264">
                  <c:v>0.54324324324324325</c:v>
                </c:pt>
                <c:pt idx="265">
                  <c:v>0.56798866855524077</c:v>
                </c:pt>
                <c:pt idx="266">
                  <c:v>0.57396503306458924</c:v>
                </c:pt>
                <c:pt idx="267">
                  <c:v>0.33200992555831266</c:v>
                </c:pt>
                <c:pt idx="268">
                  <c:v>0.50500217485863419</c:v>
                </c:pt>
                <c:pt idx="269">
                  <c:v>0.41872427983539096</c:v>
                </c:pt>
                <c:pt idx="270">
                  <c:v>0.5368308063866899</c:v>
                </c:pt>
                <c:pt idx="271">
                  <c:v>0.50016842956275687</c:v>
                </c:pt>
                <c:pt idx="272">
                  <c:v>0.56655859194071334</c:v>
                </c:pt>
                <c:pt idx="273">
                  <c:v>0.60140530182050467</c:v>
                </c:pt>
                <c:pt idx="274">
                  <c:v>0.40069210454421272</c:v>
                </c:pt>
                <c:pt idx="275">
                  <c:v>0.36325291040998819</c:v>
                </c:pt>
                <c:pt idx="276">
                  <c:v>0.70705386049249486</c:v>
                </c:pt>
                <c:pt idx="277">
                  <c:v>0.37458471760797341</c:v>
                </c:pt>
                <c:pt idx="278">
                  <c:v>0.6331413380593709</c:v>
                </c:pt>
                <c:pt idx="279">
                  <c:v>0.50744047619047616</c:v>
                </c:pt>
                <c:pt idx="280">
                  <c:v>0.51764354066985641</c:v>
                </c:pt>
                <c:pt idx="281">
                  <c:v>0.55514705882352944</c:v>
                </c:pt>
                <c:pt idx="282">
                  <c:v>0.4966216216216216</c:v>
                </c:pt>
                <c:pt idx="283">
                  <c:v>0.45205479452054792</c:v>
                </c:pt>
                <c:pt idx="284">
                  <c:v>0.55587037364972547</c:v>
                </c:pt>
                <c:pt idx="285">
                  <c:v>0.44844124700239807</c:v>
                </c:pt>
                <c:pt idx="286">
                  <c:v>0.55714285714285716</c:v>
                </c:pt>
                <c:pt idx="287">
                  <c:v>0.45316706815927449</c:v>
                </c:pt>
                <c:pt idx="288">
                  <c:v>0.50637804406648623</c:v>
                </c:pt>
                <c:pt idx="289">
                  <c:v>0.44340359094457454</c:v>
                </c:pt>
                <c:pt idx="290">
                  <c:v>0.54531902206320815</c:v>
                </c:pt>
                <c:pt idx="291">
                  <c:v>0.39866534849233809</c:v>
                </c:pt>
                <c:pt idx="292">
                  <c:v>0.47976453274466518</c:v>
                </c:pt>
                <c:pt idx="293">
                  <c:v>0.46133333333333332</c:v>
                </c:pt>
                <c:pt idx="294">
                  <c:v>0.59654686398872447</c:v>
                </c:pt>
                <c:pt idx="295">
                  <c:v>0.50460066249539937</c:v>
                </c:pt>
                <c:pt idx="296">
                  <c:v>0.50981132075471702</c:v>
                </c:pt>
                <c:pt idx="297">
                  <c:v>0.56749802058590659</c:v>
                </c:pt>
                <c:pt idx="298">
                  <c:v>0.56057185854025582</c:v>
                </c:pt>
                <c:pt idx="299">
                  <c:v>0.91935483870967738</c:v>
                </c:pt>
                <c:pt idx="300">
                  <c:v>0.52652873563218394</c:v>
                </c:pt>
                <c:pt idx="301">
                  <c:v>0.45454545454545453</c:v>
                </c:pt>
                <c:pt idx="302">
                  <c:v>0.5060071774067717</c:v>
                </c:pt>
                <c:pt idx="303">
                  <c:v>0.51497357604227834</c:v>
                </c:pt>
                <c:pt idx="304">
                  <c:v>0.52207401841067069</c:v>
                </c:pt>
                <c:pt idx="305">
                  <c:v>0.55723542116630664</c:v>
                </c:pt>
                <c:pt idx="306">
                  <c:v>0.62380952380952381</c:v>
                </c:pt>
                <c:pt idx="307">
                  <c:v>0.49813200498132004</c:v>
                </c:pt>
                <c:pt idx="308">
                  <c:v>0.58462732919254656</c:v>
                </c:pt>
                <c:pt idx="309">
                  <c:v>0.59580497120152776</c:v>
                </c:pt>
                <c:pt idx="310">
                  <c:v>0.55234668534674902</c:v>
                </c:pt>
                <c:pt idx="311">
                  <c:v>0.48547129695251595</c:v>
                </c:pt>
                <c:pt idx="312">
                  <c:v>0.58780487804878045</c:v>
                </c:pt>
                <c:pt idx="313">
                  <c:v>0.3431311236189285</c:v>
                </c:pt>
                <c:pt idx="314">
                  <c:v>0.53040173724212814</c:v>
                </c:pt>
                <c:pt idx="315">
                  <c:v>0.56161473087818692</c:v>
                </c:pt>
                <c:pt idx="316">
                  <c:v>0.52057478772044419</c:v>
                </c:pt>
                <c:pt idx="317">
                  <c:v>0.49720386375190645</c:v>
                </c:pt>
                <c:pt idx="318">
                  <c:v>0.56873930405019968</c:v>
                </c:pt>
                <c:pt idx="319">
                  <c:v>0.51288135593220341</c:v>
                </c:pt>
                <c:pt idx="320">
                  <c:v>0.60921293471629046</c:v>
                </c:pt>
                <c:pt idx="321">
                  <c:v>0.53944223107569722</c:v>
                </c:pt>
                <c:pt idx="322">
                  <c:v>0.46259711431742506</c:v>
                </c:pt>
                <c:pt idx="323">
                  <c:v>0.6331413380593709</c:v>
                </c:pt>
                <c:pt idx="324">
                  <c:v>0.68368794326241134</c:v>
                </c:pt>
                <c:pt idx="325">
                  <c:v>0.44634263715110684</c:v>
                </c:pt>
                <c:pt idx="326">
                  <c:v>0.51737804878048776</c:v>
                </c:pt>
                <c:pt idx="327">
                  <c:v>0.55879778231689525</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0.4832812124127977</c:v>
                </c:pt>
                <c:pt idx="671">
                  <c:v>0.44346566912030894</c:v>
                </c:pt>
                <c:pt idx="672">
                  <c:v>0.54529594485341049</c:v>
                </c:pt>
                <c:pt idx="673">
                  <c:v>0.53544978081692585</c:v>
                </c:pt>
                <c:pt idx="674">
                  <c:v>0.48426256581840021</c:v>
                </c:pt>
                <c:pt idx="675">
                  <c:v>0.45706664881032094</c:v>
                </c:pt>
                <c:pt idx="676">
                  <c:v>0.39195941853422167</c:v>
                </c:pt>
                <c:pt idx="677">
                  <c:v>0.58853217440067296</c:v>
                </c:pt>
                <c:pt idx="678">
                  <c:v>0.45457458740586443</c:v>
                </c:pt>
                <c:pt idx="679">
                  <c:v>0.60418265541059091</c:v>
                </c:pt>
                <c:pt idx="680">
                  <c:v>0.57943743937924341</c:v>
                </c:pt>
                <c:pt idx="681">
                  <c:v>0.56644705882352941</c:v>
                </c:pt>
                <c:pt idx="682">
                  <c:v>0.49561659848042083</c:v>
                </c:pt>
                <c:pt idx="683">
                  <c:v>0.46503667481662592</c:v>
                </c:pt>
                <c:pt idx="684">
                  <c:v>0.45833333333333331</c:v>
                </c:pt>
                <c:pt idx="685">
                  <c:v>0.42460715479772654</c:v>
                </c:pt>
                <c:pt idx="686">
                  <c:v>0.36459038591740012</c:v>
                </c:pt>
                <c:pt idx="687">
                  <c:v>0.3246445497630332</c:v>
                </c:pt>
                <c:pt idx="688">
                  <c:v>0.38773213280810354</c:v>
                </c:pt>
                <c:pt idx="689">
                  <c:v>0.57442116868798232</c:v>
                </c:pt>
                <c:pt idx="690">
                  <c:v>0.53929366846961502</c:v>
                </c:pt>
                <c:pt idx="691">
                  <c:v>0.4466743856940692</c:v>
                </c:pt>
                <c:pt idx="692">
                  <c:v>0.59725234996384668</c:v>
                </c:pt>
                <c:pt idx="693">
                  <c:v>0.56841844323252355</c:v>
                </c:pt>
                <c:pt idx="694">
                  <c:v>0.52697737381550958</c:v>
                </c:pt>
                <c:pt idx="695">
                  <c:v>0.47765991642558664</c:v>
                </c:pt>
                <c:pt idx="696">
                  <c:v>0.56669253797538532</c:v>
                </c:pt>
                <c:pt idx="697">
                  <c:v>0.55378592401459203</c:v>
                </c:pt>
                <c:pt idx="698">
                  <c:v>0.45213379469434833</c:v>
                </c:pt>
                <c:pt idx="699">
                  <c:v>0.57636060718252502</c:v>
                </c:pt>
                <c:pt idx="700">
                  <c:v>0.54216306775874912</c:v>
                </c:pt>
                <c:pt idx="701">
                  <c:v>0.49523446435379337</c:v>
                </c:pt>
                <c:pt idx="702">
                  <c:v>0.36621703241393194</c:v>
                </c:pt>
                <c:pt idx="703">
                  <c:v>0.36850616535273906</c:v>
                </c:pt>
                <c:pt idx="704">
                  <c:v>0.37064777327935222</c:v>
                </c:pt>
                <c:pt idx="705">
                  <c:v>0.59346064814814814</c:v>
                </c:pt>
                <c:pt idx="706">
                  <c:v>0.59107013081395354</c:v>
                </c:pt>
                <c:pt idx="707">
                  <c:v>0.54169402495075514</c:v>
                </c:pt>
                <c:pt idx="708">
                  <c:v>0.58760190739886176</c:v>
                </c:pt>
                <c:pt idx="709">
                  <c:v>0.5472240136014539</c:v>
                </c:pt>
                <c:pt idx="710">
                  <c:v>0.60116882342417555</c:v>
                </c:pt>
                <c:pt idx="711">
                  <c:v>0.61767626613704074</c:v>
                </c:pt>
                <c:pt idx="712">
                  <c:v>0.34998731930002536</c:v>
                </c:pt>
                <c:pt idx="713">
                  <c:v>0.26781778104335047</c:v>
                </c:pt>
                <c:pt idx="714">
                  <c:v>0.32560434139121858</c:v>
                </c:pt>
                <c:pt idx="715">
                  <c:v>0.34607218683651803</c:v>
                </c:pt>
                <c:pt idx="716">
                  <c:v>0.50894308943089428</c:v>
                </c:pt>
                <c:pt idx="717">
                  <c:v>0.56310679611650483</c:v>
                </c:pt>
                <c:pt idx="718">
                  <c:v>0.64358452138492872</c:v>
                </c:pt>
                <c:pt idx="719">
                  <c:v>0.54790165324289952</c:v>
                </c:pt>
                <c:pt idx="720">
                  <c:v>0.38786464410735122</c:v>
                </c:pt>
                <c:pt idx="721">
                  <c:v>0.59568345323741012</c:v>
                </c:pt>
                <c:pt idx="722">
                  <c:v>0.52854330708661412</c:v>
                </c:pt>
                <c:pt idx="723">
                  <c:v>0.73460537727666952</c:v>
                </c:pt>
                <c:pt idx="724">
                  <c:v>0.63961352657004833</c:v>
                </c:pt>
                <c:pt idx="725">
                  <c:v>0.5572094691535151</c:v>
                </c:pt>
                <c:pt idx="726">
                  <c:v>0.59351145038167941</c:v>
                </c:pt>
                <c:pt idx="727">
                  <c:v>0.4716417910447761</c:v>
                </c:pt>
                <c:pt idx="728">
                  <c:v>0.62771739130434778</c:v>
                </c:pt>
                <c:pt idx="729">
                  <c:v>0.47477982385908729</c:v>
                </c:pt>
                <c:pt idx="730">
                  <c:v>0.67741935483870963</c:v>
                </c:pt>
                <c:pt idx="731">
                  <c:v>0.55553355771134427</c:v>
                </c:pt>
                <c:pt idx="732">
                  <c:v>0.51022792022792018</c:v>
                </c:pt>
                <c:pt idx="733">
                  <c:v>0.60805626598465479</c:v>
                </c:pt>
                <c:pt idx="734">
                  <c:v>0.52886605295083133</c:v>
                </c:pt>
                <c:pt idx="735">
                  <c:v>0.56448676655930541</c:v>
                </c:pt>
                <c:pt idx="736">
                  <c:v>0.4882186616399623</c:v>
                </c:pt>
                <c:pt idx="737">
                  <c:v>0.64367816091954022</c:v>
                </c:pt>
                <c:pt idx="738">
                  <c:v>0.33740967204002226</c:v>
                </c:pt>
                <c:pt idx="739">
                  <c:v>0.65028222013170278</c:v>
                </c:pt>
                <c:pt idx="740">
                  <c:v>0.43311195445920303</c:v>
                </c:pt>
                <c:pt idx="741">
                  <c:v>0.45583277140930545</c:v>
                </c:pt>
                <c:pt idx="742">
                  <c:v>0.40373961218836563</c:v>
                </c:pt>
                <c:pt idx="743">
                  <c:v>0.67076598735066761</c:v>
                </c:pt>
                <c:pt idx="744">
                  <c:v>0.53972916815934657</c:v>
                </c:pt>
                <c:pt idx="745">
                  <c:v>0.55761940864291126</c:v>
                </c:pt>
                <c:pt idx="746">
                  <c:v>0.37712519319938176</c:v>
                </c:pt>
                <c:pt idx="747">
                  <c:v>0.56674937965260541</c:v>
                </c:pt>
                <c:pt idx="748">
                  <c:v>0.47962860310421285</c:v>
                </c:pt>
                <c:pt idx="749">
                  <c:v>0.48107714701601162</c:v>
                </c:pt>
                <c:pt idx="750">
                  <c:v>0.49922336129232681</c:v>
                </c:pt>
                <c:pt idx="751">
                  <c:v>0.51679088853529853</c:v>
                </c:pt>
                <c:pt idx="752">
                  <c:v>0.45039716072333952</c:v>
                </c:pt>
                <c:pt idx="753">
                  <c:v>0.55646481178396068</c:v>
                </c:pt>
                <c:pt idx="754">
                  <c:v>0.5185546875</c:v>
                </c:pt>
                <c:pt idx="755">
                  <c:v>0.43822703569995991</c:v>
                </c:pt>
                <c:pt idx="756">
                  <c:v>0.53077567065846465</c:v>
                </c:pt>
                <c:pt idx="757">
                  <c:v>0.51724137931034486</c:v>
                </c:pt>
                <c:pt idx="758">
                  <c:v>0.51658017415779756</c:v>
                </c:pt>
                <c:pt idx="759">
                  <c:v>0.52966373955879198</c:v>
                </c:pt>
                <c:pt idx="760">
                  <c:v>0.48641919420552288</c:v>
                </c:pt>
                <c:pt idx="761">
                  <c:v>0.47957770854967119</c:v>
                </c:pt>
                <c:pt idx="762">
                  <c:v>0.43208217337045213</c:v>
                </c:pt>
                <c:pt idx="763">
                  <c:v>0.39827498731608318</c:v>
                </c:pt>
                <c:pt idx="764">
                  <c:v>0.41556207629262371</c:v>
                </c:pt>
                <c:pt idx="765">
                  <c:v>0.57278983589200638</c:v>
                </c:pt>
                <c:pt idx="766">
                  <c:v>0.60620525059665875</c:v>
                </c:pt>
                <c:pt idx="767">
                  <c:v>0.35879828326180258</c:v>
                </c:pt>
                <c:pt idx="768">
                  <c:v>0.65843621399176955</c:v>
                </c:pt>
                <c:pt idx="769">
                  <c:v>0.39953051643192489</c:v>
                </c:pt>
                <c:pt idx="770">
                  <c:v>0.40180032733224225</c:v>
                </c:pt>
                <c:pt idx="771">
                  <c:v>0.50994431185361977</c:v>
                </c:pt>
                <c:pt idx="772">
                  <c:v>0.52629629629629626</c:v>
                </c:pt>
                <c:pt idx="773">
                  <c:v>0.50317994762439211</c:v>
                </c:pt>
                <c:pt idx="774">
                  <c:v>0.4609256449165402</c:v>
                </c:pt>
                <c:pt idx="775">
                  <c:v>0.43553888130968621</c:v>
                </c:pt>
                <c:pt idx="776">
                  <c:v>0.38288920056100983</c:v>
                </c:pt>
                <c:pt idx="777">
                  <c:v>0.55618919825561897</c:v>
                </c:pt>
                <c:pt idx="778">
                  <c:v>0.54034229828850855</c:v>
                </c:pt>
                <c:pt idx="779">
                  <c:v>0.47093451066961001</c:v>
                </c:pt>
                <c:pt idx="780">
                  <c:v>0.51273885350318471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0</c:v>
                </c:pt>
                <c:pt idx="952">
                  <c:v>0</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0.49626940915507156</c:v>
                </c:pt>
                <c:pt idx="1094">
                  <c:v>0.47672383619180958</c:v>
                </c:pt>
                <c:pt idx="1095">
                  <c:v>0.42272406492589981</c:v>
                </c:pt>
                <c:pt idx="1096">
                  <c:v>0.38139931740614336</c:v>
                </c:pt>
                <c:pt idx="1097">
                  <c:v>0.43524535066099035</c:v>
                </c:pt>
                <c:pt idx="1098">
                  <c:v>0.42907801418439717</c:v>
                </c:pt>
                <c:pt idx="1099">
                  <c:v>0.45867121923459953</c:v>
                </c:pt>
                <c:pt idx="1100">
                  <c:v>0.50956665632433551</c:v>
                </c:pt>
                <c:pt idx="1101">
                  <c:v>0.45800566215791128</c:v>
                </c:pt>
                <c:pt idx="1102">
                  <c:v>0.41056910569105692</c:v>
                </c:pt>
                <c:pt idx="1103">
                  <c:v>0.44190721235024522</c:v>
                </c:pt>
                <c:pt idx="1104">
                  <c:v>0.45797945881888208</c:v>
                </c:pt>
                <c:pt idx="1105">
                  <c:v>0.45570821883587309</c:v>
                </c:pt>
                <c:pt idx="1106">
                  <c:v>0.42009436580627257</c:v>
                </c:pt>
                <c:pt idx="1107">
                  <c:v>0.41621867881548974</c:v>
                </c:pt>
                <c:pt idx="1108">
                  <c:v>0.38508682328907046</c:v>
                </c:pt>
                <c:pt idx="1109">
                  <c:v>0.5269422551069648</c:v>
                </c:pt>
                <c:pt idx="1110">
                  <c:v>0.46475924633635729</c:v>
                </c:pt>
                <c:pt idx="1111">
                  <c:v>0.46228317870108915</c:v>
                </c:pt>
                <c:pt idx="1112">
                  <c:v>0.41959183673469386</c:v>
                </c:pt>
                <c:pt idx="1113">
                  <c:v>0.54455724760293289</c:v>
                </c:pt>
                <c:pt idx="1114">
                  <c:v>0.55394883203559508</c:v>
                </c:pt>
                <c:pt idx="1115">
                  <c:v>0.43921916592724047</c:v>
                </c:pt>
                <c:pt idx="1116">
                  <c:v>0.41622103386809267</c:v>
                </c:pt>
                <c:pt idx="1117">
                  <c:v>0.36382565241532483</c:v>
                </c:pt>
                <c:pt idx="1118">
                  <c:v>0.45506582713222665</c:v>
                </c:pt>
                <c:pt idx="1119">
                  <c:v>0.50367107195301031</c:v>
                </c:pt>
                <c:pt idx="1120">
                  <c:v>0.50719999999999998</c:v>
                </c:pt>
                <c:pt idx="1121">
                  <c:v>0.51085141903171949</c:v>
                </c:pt>
                <c:pt idx="1122">
                  <c:v>0.47739018087855295</c:v>
                </c:pt>
                <c:pt idx="1123">
                  <c:v>0.43937360178970919</c:v>
                </c:pt>
                <c:pt idx="1124">
                  <c:v>0.47006651884700668</c:v>
                </c:pt>
                <c:pt idx="1125">
                  <c:v>0.48185011709601872</c:v>
                </c:pt>
                <c:pt idx="1126">
                  <c:v>0.56201214223764095</c:v>
                </c:pt>
                <c:pt idx="1127">
                  <c:v>0.54969418960244654</c:v>
                </c:pt>
                <c:pt idx="1128">
                  <c:v>0.48458912010335442</c:v>
                </c:pt>
                <c:pt idx="1129">
                  <c:v>0.44661654135338347</c:v>
                </c:pt>
                <c:pt idx="1130">
                  <c:v>0.39497307001795334</c:v>
                </c:pt>
                <c:pt idx="1131">
                  <c:v>0.49680365296803652</c:v>
                </c:pt>
                <c:pt idx="1132">
                  <c:v>0.5007784730178314</c:v>
                </c:pt>
                <c:pt idx="1133">
                  <c:v>0.39977327935222673</c:v>
                </c:pt>
                <c:pt idx="1134">
                  <c:v>0.59882987266261334</c:v>
                </c:pt>
                <c:pt idx="1135">
                  <c:v>0.49166386930737382</c:v>
                </c:pt>
                <c:pt idx="1136">
                  <c:v>0.62029204100815349</c:v>
                </c:pt>
                <c:pt idx="1137">
                  <c:v>0.49207828518173347</c:v>
                </c:pt>
                <c:pt idx="1138">
                  <c:v>0.55455255620171862</c:v>
                </c:pt>
                <c:pt idx="1139">
                  <c:v>0.512292118582791</c:v>
                </c:pt>
                <c:pt idx="1140">
                  <c:v>0.35789158430667867</c:v>
                </c:pt>
                <c:pt idx="1141">
                  <c:v>0.40634723086496577</c:v>
                </c:pt>
                <c:pt idx="1142">
                  <c:v>0.36081387808041504</c:v>
                </c:pt>
                <c:pt idx="1143">
                  <c:v>0.5695317959468903</c:v>
                </c:pt>
                <c:pt idx="1144">
                  <c:v>0.61666023910528345</c:v>
                </c:pt>
                <c:pt idx="1145">
                  <c:v>0.50619834710743805</c:v>
                </c:pt>
                <c:pt idx="1146">
                  <c:v>0.54109852122143265</c:v>
                </c:pt>
                <c:pt idx="1147">
                  <c:v>0.42559984520123839</c:v>
                </c:pt>
                <c:pt idx="1148">
                  <c:v>0.38721695724517108</c:v>
                </c:pt>
                <c:pt idx="1149">
                  <c:v>0.44089294774226279</c:v>
                </c:pt>
                <c:pt idx="1150">
                  <c:v>0.59381443298969072</c:v>
                </c:pt>
                <c:pt idx="1151">
                  <c:v>0.51677550101328529</c:v>
                </c:pt>
                <c:pt idx="1152">
                  <c:v>0.55907780979827093</c:v>
                </c:pt>
                <c:pt idx="1153">
                  <c:v>0.4055962691538974</c:v>
                </c:pt>
                <c:pt idx="1154">
                  <c:v>0.37426509887760556</c:v>
                </c:pt>
                <c:pt idx="1155">
                  <c:v>0.45618641286511324</c:v>
                </c:pt>
                <c:pt idx="1156">
                  <c:v>0.48089410589410592</c:v>
                </c:pt>
                <c:pt idx="1157">
                  <c:v>0.52005615724027277</c:v>
                </c:pt>
                <c:pt idx="1158">
                  <c:v>0.56307692307692303</c:v>
                </c:pt>
                <c:pt idx="1159">
                  <c:v>0.51900658895083629</c:v>
                </c:pt>
                <c:pt idx="1160">
                  <c:v>0.48332060096765977</c:v>
                </c:pt>
                <c:pt idx="1161">
                  <c:v>0.47682386134623134</c:v>
                </c:pt>
                <c:pt idx="1162">
                  <c:v>0.50293300401358443</c:v>
                </c:pt>
                <c:pt idx="1163">
                  <c:v>0.60985533453887886</c:v>
                </c:pt>
                <c:pt idx="1164">
                  <c:v>0.55203619909502266</c:v>
                </c:pt>
                <c:pt idx="1165">
                  <c:v>0.46755921730175076</c:v>
                </c:pt>
                <c:pt idx="1166">
                  <c:v>0.61421098517872708</c:v>
                </c:pt>
                <c:pt idx="1167">
                  <c:v>0.44812362030905079</c:v>
                </c:pt>
                <c:pt idx="1168">
                  <c:v>0.19347826086956521</c:v>
                </c:pt>
                <c:pt idx="1169">
                  <c:v>0.56342562781712813</c:v>
                </c:pt>
                <c:pt idx="1170">
                  <c:v>0.42524705132292001</c:v>
                </c:pt>
                <c:pt idx="1171">
                  <c:v>0.48979591836734693</c:v>
                </c:pt>
                <c:pt idx="1172">
                  <c:v>0.44869042507513957</c:v>
                </c:pt>
                <c:pt idx="1173">
                  <c:v>0.5149253731343284</c:v>
                </c:pt>
                <c:pt idx="1174">
                  <c:v>0.54728260869565215</c:v>
                </c:pt>
                <c:pt idx="1175">
                  <c:v>0.43938161106590723</c:v>
                </c:pt>
                <c:pt idx="1176">
                  <c:v>0.37526959022286127</c:v>
                </c:pt>
                <c:pt idx="1177">
                  <c:v>0.68992248062015504</c:v>
                </c:pt>
                <c:pt idx="1178">
                  <c:v>0.61225521743127698</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0.29612546125461253</c:v>
                </c:pt>
                <c:pt idx="1458">
                  <c:v>0.5551915322580645</c:v>
                </c:pt>
                <c:pt idx="1459">
                  <c:v>0.35519547325102879</c:v>
                </c:pt>
                <c:pt idx="1460">
                  <c:v>0.38911108244097536</c:v>
                </c:pt>
                <c:pt idx="1461">
                  <c:v>0.59330143540669855</c:v>
                </c:pt>
                <c:pt idx="1462">
                  <c:v>0.49118683901292598</c:v>
                </c:pt>
                <c:pt idx="1463">
                  <c:v>0</c:v>
                </c:pt>
                <c:pt idx="1464">
                  <c:v>0.47852093529091899</c:v>
                </c:pt>
                <c:pt idx="1465">
                  <c:v>0.26081701716219485</c:v>
                </c:pt>
                <c:pt idx="1466">
                  <c:v>0.4390973355084285</c:v>
                </c:pt>
                <c:pt idx="1467">
                  <c:v>0.37077702702702703</c:v>
                </c:pt>
                <c:pt idx="1468">
                  <c:v>0.34122359796067009</c:v>
                </c:pt>
                <c:pt idx="1469">
                  <c:v>0.31735246004781681</c:v>
                </c:pt>
                <c:pt idx="1470">
                  <c:v>0.32785428698356284</c:v>
                </c:pt>
                <c:pt idx="1471">
                  <c:v>0.53482108503270487</c:v>
                </c:pt>
                <c:pt idx="1472">
                  <c:v>0.52639242810338549</c:v>
                </c:pt>
                <c:pt idx="1473">
                  <c:v>0.59376295545626234</c:v>
                </c:pt>
                <c:pt idx="1474">
                  <c:v>0.43460130658388546</c:v>
                </c:pt>
                <c:pt idx="1475">
                  <c:v>0.46051479010848323</c:v>
                </c:pt>
                <c:pt idx="1476">
                  <c:v>0.46633458331001287</c:v>
                </c:pt>
                <c:pt idx="1477">
                  <c:v>0.43516145566376219</c:v>
                </c:pt>
                <c:pt idx="1478">
                  <c:v>0.4207054774878119</c:v>
                </c:pt>
                <c:pt idx="1479">
                  <c:v>0.45831495368328184</c:v>
                </c:pt>
                <c:pt idx="1480">
                  <c:v>0.41485104490884839</c:v>
                </c:pt>
                <c:pt idx="1481">
                  <c:v>0.60240626748740911</c:v>
                </c:pt>
                <c:pt idx="1482">
                  <c:v>0.41896111268804997</c:v>
                </c:pt>
                <c:pt idx="1483">
                  <c:v>0.36546184738955823</c:v>
                </c:pt>
                <c:pt idx="1484">
                  <c:v>0.54378818737270873</c:v>
                </c:pt>
                <c:pt idx="1485">
                  <c:v>0.61111111111111116</c:v>
                </c:pt>
                <c:pt idx="1486">
                  <c:v>0.39699863574351979</c:v>
                </c:pt>
                <c:pt idx="1487">
                  <c:v>0.48669744942832016</c:v>
                </c:pt>
                <c:pt idx="1488">
                  <c:v>0.63930348258706471</c:v>
                </c:pt>
                <c:pt idx="1489">
                  <c:v>0.28565680949507144</c:v>
                </c:pt>
                <c:pt idx="1490">
                  <c:v>0.33927125506072875</c:v>
                </c:pt>
                <c:pt idx="1491">
                  <c:v>0.35912497468098037</c:v>
                </c:pt>
                <c:pt idx="1492">
                  <c:v>0.54</c:v>
                </c:pt>
                <c:pt idx="1493">
                  <c:v>0.44081098757357751</c:v>
                </c:pt>
                <c:pt idx="1494">
                  <c:v>0.52485256950294856</c:v>
                </c:pt>
                <c:pt idx="1495">
                  <c:v>0.64139941690962099</c:v>
                </c:pt>
                <c:pt idx="1496">
                  <c:v>0.54533508541392905</c:v>
                </c:pt>
                <c:pt idx="1497">
                  <c:v>0.36399474375821289</c:v>
                </c:pt>
                <c:pt idx="1498">
                  <c:v>0.44245524296675193</c:v>
                </c:pt>
                <c:pt idx="1499">
                  <c:v>0.6757775683317625</c:v>
                </c:pt>
                <c:pt idx="1500">
                  <c:v>0.6757775683317625</c:v>
                </c:pt>
                <c:pt idx="1501">
                  <c:v>0.44144144144144143</c:v>
                </c:pt>
                <c:pt idx="1502">
                  <c:v>0.65714285714285714</c:v>
                </c:pt>
                <c:pt idx="1503">
                  <c:v>0.48998060762766643</c:v>
                </c:pt>
                <c:pt idx="1504">
                  <c:v>0.63908246225319398</c:v>
                </c:pt>
                <c:pt idx="1505">
                  <c:v>0.46760070052539404</c:v>
                </c:pt>
                <c:pt idx="1506">
                  <c:v>0.38698431144683326</c:v>
                </c:pt>
                <c:pt idx="1507">
                  <c:v>0.33712280701754388</c:v>
                </c:pt>
                <c:pt idx="1508">
                  <c:v>0.65407815368476263</c:v>
                </c:pt>
                <c:pt idx="1509">
                  <c:v>0.47229465449804431</c:v>
                </c:pt>
                <c:pt idx="1510">
                  <c:v>0.44878048780487806</c:v>
                </c:pt>
                <c:pt idx="1511">
                  <c:v>0.40368243912096613</c:v>
                </c:pt>
                <c:pt idx="1512">
                  <c:v>0.38272583201267829</c:v>
                </c:pt>
                <c:pt idx="1513">
                  <c:v>0.5223342939481268</c:v>
                </c:pt>
                <c:pt idx="1514">
                  <c:v>0.46647230320699706</c:v>
                </c:pt>
                <c:pt idx="1515">
                  <c:v>0.74132492113564674</c:v>
                </c:pt>
                <c:pt idx="1516">
                  <c:v>0.62084309133489457</c:v>
                </c:pt>
                <c:pt idx="1517">
                  <c:v>0.48366013071895425</c:v>
                </c:pt>
                <c:pt idx="1518">
                  <c:v>0.63637482310957982</c:v>
                </c:pt>
                <c:pt idx="1519">
                  <c:v>0.60416184971098263</c:v>
                </c:pt>
                <c:pt idx="1520">
                  <c:v>0.39684174390662547</c:v>
                </c:pt>
                <c:pt idx="1521">
                  <c:v>0.33800096571704491</c:v>
                </c:pt>
                <c:pt idx="1522">
                  <c:v>0.57403082671648764</c:v>
                </c:pt>
                <c:pt idx="1523">
                  <c:v>0.50120060233608721</c:v>
                </c:pt>
                <c:pt idx="1524">
                  <c:v>0.33489949338127145</c:v>
                </c:pt>
                <c:pt idx="1525">
                  <c:v>0.57708628005657714</c:v>
                </c:pt>
                <c:pt idx="1526">
                  <c:v>0.52768575485092284</c:v>
                </c:pt>
                <c:pt idx="1527">
                  <c:v>0.52070802543392336</c:v>
                </c:pt>
                <c:pt idx="1528">
                  <c:v>0.48283831207737737</c:v>
                </c:pt>
                <c:pt idx="1529">
                  <c:v>0.59449354180829372</c:v>
                </c:pt>
                <c:pt idx="1530">
                  <c:v>0.54643823264201985</c:v>
                </c:pt>
                <c:pt idx="1531">
                  <c:v>0.49866666666666665</c:v>
                </c:pt>
                <c:pt idx="1532">
                  <c:v>0.47772377480761441</c:v>
                </c:pt>
                <c:pt idx="1533">
                  <c:v>0.40681487637648034</c:v>
                </c:pt>
                <c:pt idx="1534">
                  <c:v>0.37484445771738589</c:v>
                </c:pt>
                <c:pt idx="1535">
                  <c:v>0.68811248402215597</c:v>
                </c:pt>
                <c:pt idx="1536">
                  <c:v>0.52885443583117997</c:v>
                </c:pt>
                <c:pt idx="1537">
                  <c:v>0.59404761904761905</c:v>
                </c:pt>
                <c:pt idx="1538">
                  <c:v>0.33416572077185019</c:v>
                </c:pt>
                <c:pt idx="1539">
                  <c:v>0.31793354574419663</c:v>
                </c:pt>
                <c:pt idx="1540">
                  <c:v>0.55018726591760303</c:v>
                </c:pt>
                <c:pt idx="1541">
                  <c:v>0.51388888888888884</c:v>
                </c:pt>
                <c:pt idx="1542">
                  <c:v>0.55070270270270272</c:v>
                </c:pt>
                <c:pt idx="1543">
                  <c:v>0.40443092962641181</c:v>
                </c:pt>
                <c:pt idx="1544">
                  <c:v>0.6376953125</c:v>
                </c:pt>
                <c:pt idx="1545">
                  <c:v>0.65561224489795922</c:v>
                </c:pt>
                <c:pt idx="1546">
                  <c:v>0.58730158730158732</c:v>
                </c:pt>
                <c:pt idx="1547">
                  <c:v>0.5497470489038786</c:v>
                </c:pt>
                <c:pt idx="1548">
                  <c:v>0.35580204778156999</c:v>
                </c:pt>
                <c:pt idx="1549">
                  <c:v>0.50761828388131514</c:v>
                </c:pt>
                <c:pt idx="1550">
                  <c:v>0.54483282674772038</c:v>
                </c:pt>
                <c:pt idx="1551">
                  <c:v>0.40134907251264756</c:v>
                </c:pt>
                <c:pt idx="1552">
                  <c:v>0.49609882964889468</c:v>
                </c:pt>
                <c:pt idx="1553">
                  <c:v>0.54224652087475145</c:v>
                </c:pt>
                <c:pt idx="1554">
                  <c:v>0.59851116625310175</c:v>
                </c:pt>
                <c:pt idx="1555">
                  <c:v>0.78151260504201681</c:v>
                </c:pt>
                <c:pt idx="1556">
                  <c:v>0.39223300970873787</c:v>
                </c:pt>
                <c:pt idx="1557">
                  <c:v>0.32436708860759494</c:v>
                </c:pt>
                <c:pt idx="1558">
                  <c:v>0.46940194714881778</c:v>
                </c:pt>
                <c:pt idx="1559">
                  <c:v>0.44031141868512108</c:v>
                </c:pt>
                <c:pt idx="1560">
                  <c:v>0.4883936861652739</c:v>
                </c:pt>
                <c:pt idx="1561">
                  <c:v>0.40456238361266295</c:v>
                </c:pt>
                <c:pt idx="1562">
                  <c:v>0.52754820936639113</c:v>
                </c:pt>
                <c:pt idx="1563">
                  <c:v>0.62176165803108807</c:v>
                </c:pt>
                <c:pt idx="1564">
                  <c:v>0.39718804920913886</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0.63913043478260867</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0.47858122001370801</c:v>
                </c:pt>
                <c:pt idx="1831">
                  <c:v>0.58859612435522102</c:v>
                </c:pt>
                <c:pt idx="1832">
                  <c:v>0.50684320142814643</c:v>
                </c:pt>
                <c:pt idx="1833">
                  <c:v>0.63604488078541377</c:v>
                </c:pt>
                <c:pt idx="1834">
                  <c:v>0.66347469220246236</c:v>
                </c:pt>
                <c:pt idx="1835">
                  <c:v>0.77262180974477956</c:v>
                </c:pt>
                <c:pt idx="1836">
                  <c:v>0.63544138100302705</c:v>
                </c:pt>
                <c:pt idx="1837">
                  <c:v>0.55703982953614162</c:v>
                </c:pt>
                <c:pt idx="1838">
                  <c:v>0.62662169174883242</c:v>
                </c:pt>
                <c:pt idx="1839">
                  <c:v>0.69171935831239473</c:v>
                </c:pt>
                <c:pt idx="1840">
                  <c:v>0.5632844075728568</c:v>
                </c:pt>
                <c:pt idx="1841">
                  <c:v>0.70394736842105265</c:v>
                </c:pt>
                <c:pt idx="1842">
                  <c:v>0.66408268733850129</c:v>
                </c:pt>
                <c:pt idx="1843">
                  <c:v>0.35135135135135137</c:v>
                </c:pt>
                <c:pt idx="1844">
                  <c:v>0.68975468975468979</c:v>
                </c:pt>
                <c:pt idx="1845">
                  <c:v>0.49777282850779508</c:v>
                </c:pt>
                <c:pt idx="1846">
                  <c:v>0.47612551159618011</c:v>
                </c:pt>
                <c:pt idx="1847">
                  <c:v>0.36458333333333331</c:v>
                </c:pt>
                <c:pt idx="1848">
                  <c:v>0.59628420788350489</c:v>
                </c:pt>
                <c:pt idx="1849">
                  <c:v>0.46068989669059707</c:v>
                </c:pt>
                <c:pt idx="1850">
                  <c:v>0.4525909592061742</c:v>
                </c:pt>
                <c:pt idx="1851">
                  <c:v>0.58447113012008556</c:v>
                </c:pt>
                <c:pt idx="1852">
                  <c:v>0.64031437817845582</c:v>
                </c:pt>
                <c:pt idx="1853">
                  <c:v>0.63063063063063063</c:v>
                </c:pt>
                <c:pt idx="1854">
                  <c:v>0.48297389330306467</c:v>
                </c:pt>
                <c:pt idx="1855">
                  <c:v>0.52001107879795039</c:v>
                </c:pt>
                <c:pt idx="1856">
                  <c:v>0.69005010737294203</c:v>
                </c:pt>
                <c:pt idx="1857">
                  <c:v>0.61535144458818458</c:v>
                </c:pt>
                <c:pt idx="1858">
                  <c:v>0.56151645207439194</c:v>
                </c:pt>
                <c:pt idx="1859">
                  <c:v>0.54162042175360714</c:v>
                </c:pt>
                <c:pt idx="1860">
                  <c:v>0.5717255717255717</c:v>
                </c:pt>
                <c:pt idx="1861">
                  <c:v>0.41194141945174617</c:v>
                </c:pt>
                <c:pt idx="1862">
                  <c:v>0.55036496350364961</c:v>
                </c:pt>
                <c:pt idx="1863">
                  <c:v>0.6004273504273504</c:v>
                </c:pt>
                <c:pt idx="1864">
                  <c:v>0.51879388682362659</c:v>
                </c:pt>
                <c:pt idx="1865">
                  <c:v>0.56053215077605323</c:v>
                </c:pt>
                <c:pt idx="1866">
                  <c:v>0.74375000000000002</c:v>
                </c:pt>
                <c:pt idx="1867">
                  <c:v>0.3091983745844108</c:v>
                </c:pt>
                <c:pt idx="1868">
                  <c:v>0.67088122605363987</c:v>
                </c:pt>
                <c:pt idx="1869">
                  <c:v>0.73019057171514545</c:v>
                </c:pt>
                <c:pt idx="1870">
                  <c:v>0.78770131771595897</c:v>
                </c:pt>
                <c:pt idx="1871">
                  <c:v>0.42214532871972316</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0</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0.77781619492160281</c:v>
                </c:pt>
                <c:pt idx="2032">
                  <c:v>0.59467545948586431</c:v>
                </c:pt>
                <c:pt idx="2033">
                  <c:v>0.58275423314084374</c:v>
                </c:pt>
                <c:pt idx="2034">
                  <c:v>0.51868978805394994</c:v>
                </c:pt>
                <c:pt idx="2035">
                  <c:v>0.53880764904386946</c:v>
                </c:pt>
                <c:pt idx="2036">
                  <c:v>0.39831460674157304</c:v>
                </c:pt>
                <c:pt idx="2037">
                  <c:v>0.60337041524396962</c:v>
                </c:pt>
                <c:pt idx="2038">
                  <c:v>0.56554307116104874</c:v>
                </c:pt>
                <c:pt idx="2039">
                  <c:v>0.61521262234222074</c:v>
                </c:pt>
                <c:pt idx="2040">
                  <c:v>0.52024291497975705</c:v>
                </c:pt>
                <c:pt idx="2041">
                  <c:v>0.72259136212624586</c:v>
                </c:pt>
                <c:pt idx="2042">
                  <c:v>0.62365924092409242</c:v>
                </c:pt>
                <c:pt idx="2043">
                  <c:v>0.5287850850235607</c:v>
                </c:pt>
                <c:pt idx="2044">
                  <c:v>0.50108932461873634</c:v>
                </c:pt>
                <c:pt idx="2045">
                  <c:v>0.39697322467986029</c:v>
                </c:pt>
                <c:pt idx="2046">
                  <c:v>0.66530278232405893</c:v>
                </c:pt>
                <c:pt idx="2047">
                  <c:v>0.80914512922465209</c:v>
                </c:pt>
                <c:pt idx="2048">
                  <c:v>0.65524518290739642</c:v>
                </c:pt>
                <c:pt idx="2049">
                  <c:v>0.45533141210374639</c:v>
                </c:pt>
                <c:pt idx="2050">
                  <c:v>0.6004464285714286</c:v>
                </c:pt>
                <c:pt idx="2051">
                  <c:v>0.72366590368475381</c:v>
                </c:pt>
                <c:pt idx="2052">
                  <c:v>0.53917238567642867</c:v>
                </c:pt>
                <c:pt idx="2053">
                  <c:v>0.48648833083117238</c:v>
                </c:pt>
                <c:pt idx="2054">
                  <c:v>0.50387596899224807</c:v>
                </c:pt>
                <c:pt idx="2055">
                  <c:v>0.39612460142261469</c:v>
                </c:pt>
                <c:pt idx="2056">
                  <c:v>0.53325102179836514</c:v>
                </c:pt>
                <c:pt idx="2057">
                  <c:v>0.55101519601583449</c:v>
                </c:pt>
                <c:pt idx="2058">
                  <c:v>0.34589632083937322</c:v>
                </c:pt>
                <c:pt idx="2059">
                  <c:v>0.52209595959595956</c:v>
                </c:pt>
                <c:pt idx="2060">
                  <c:v>0.3863922721545569</c:v>
                </c:pt>
                <c:pt idx="2061">
                  <c:v>0.46024955436720144</c:v>
                </c:pt>
                <c:pt idx="2062">
                  <c:v>0.45526410348544738</c:v>
                </c:pt>
                <c:pt idx="2063">
                  <c:v>0.43261648745519715</c:v>
                </c:pt>
                <c:pt idx="2064">
                  <c:v>0.43202033036848791</c:v>
                </c:pt>
                <c:pt idx="2065">
                  <c:v>0.70499419279907083</c:v>
                </c:pt>
                <c:pt idx="2066">
                  <c:v>0.48230668414154654</c:v>
                </c:pt>
                <c:pt idx="2067">
                  <c:v>0.53426124197002145</c:v>
                </c:pt>
                <c:pt idx="2068">
                  <c:v>0.65225390984360621</c:v>
                </c:pt>
                <c:pt idx="2069">
                  <c:v>0.43452380952380953</c:v>
                </c:pt>
                <c:pt idx="2070">
                  <c:v>0.43138542350623771</c:v>
                </c:pt>
                <c:pt idx="2071">
                  <c:v>0.43770491803278688</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0</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0.50165103685114254</c:v>
                </c:pt>
                <c:pt idx="2225">
                  <c:v>0.51326223680612526</c:v>
                </c:pt>
                <c:pt idx="2226">
                  <c:v>0.59630828239242484</c:v>
                </c:pt>
                <c:pt idx="2227">
                  <c:v>0.73051146384479715</c:v>
                </c:pt>
                <c:pt idx="2228">
                  <c:v>0.64005602240896353</c:v>
                </c:pt>
                <c:pt idx="2229">
                  <c:v>0.48226950354609927</c:v>
                </c:pt>
                <c:pt idx="2230">
                  <c:v>0.5619947626095867</c:v>
                </c:pt>
                <c:pt idx="2231">
                  <c:v>0.63295305778941457</c:v>
                </c:pt>
                <c:pt idx="2232">
                  <c:v>0.54423445631333878</c:v>
                </c:pt>
                <c:pt idx="2233">
                  <c:v>0.50509554140127388</c:v>
                </c:pt>
                <c:pt idx="2234">
                  <c:v>0.69825436408977559</c:v>
                </c:pt>
                <c:pt idx="2235">
                  <c:v>0.58823529411764708</c:v>
                </c:pt>
                <c:pt idx="2236">
                  <c:v>0.43772527032438929</c:v>
                </c:pt>
                <c:pt idx="2237">
                  <c:v>0.54634206623825998</c:v>
                </c:pt>
                <c:pt idx="2238">
                  <c:v>0.41189960504522871</c:v>
                </c:pt>
                <c:pt idx="2239">
                  <c:v>0.40245700245700244</c:v>
                </c:pt>
                <c:pt idx="2240">
                  <c:v>0.54081265731751171</c:v>
                </c:pt>
                <c:pt idx="2241">
                  <c:v>0.77391304347826084</c:v>
                </c:pt>
                <c:pt idx="2242">
                  <c:v>0.63835616438356169</c:v>
                </c:pt>
                <c:pt idx="2243">
                  <c:v>0.71607142857142858</c:v>
                </c:pt>
                <c:pt idx="2244">
                  <c:v>0.49007220216606501</c:v>
                </c:pt>
                <c:pt idx="2245">
                  <c:v>0.53596220593906674</c:v>
                </c:pt>
                <c:pt idx="2246">
                  <c:v>0.39710703953712634</c:v>
                </c:pt>
                <c:pt idx="2247">
                  <c:v>0.51468654099079347</c:v>
                </c:pt>
                <c:pt idx="2248">
                  <c:v>0.70381882770870341</c:v>
                </c:pt>
                <c:pt idx="2249">
                  <c:v>0.39649196512971324</c:v>
                </c:pt>
                <c:pt idx="2250">
                  <c:v>0.50996155190492831</c:v>
                </c:pt>
                <c:pt idx="2251">
                  <c:v>0.41848208011243854</c:v>
                </c:pt>
                <c:pt idx="2252">
                  <c:v>0.720616570327553</c:v>
                </c:pt>
                <c:pt idx="2253">
                  <c:v>0.62093862815884482</c:v>
                </c:pt>
                <c:pt idx="2254">
                  <c:v>0.61686746987951813</c:v>
                </c:pt>
                <c:pt idx="2255">
                  <c:v>0.53896006028636023</c:v>
                </c:pt>
                <c:pt idx="2256">
                  <c:v>0.48076031525266572</c:v>
                </c:pt>
                <c:pt idx="2257">
                  <c:v>0.44691607684529827</c:v>
                </c:pt>
                <c:pt idx="2258">
                  <c:v>0.4358974358974359</c:v>
                </c:pt>
                <c:pt idx="2259">
                  <c:v>0.64078041315990819</c:v>
                </c:pt>
                <c:pt idx="2260">
                  <c:v>0.54125560538116591</c:v>
                </c:pt>
                <c:pt idx="2261">
                  <c:v>0.2920939147101102</c:v>
                </c:pt>
                <c:pt idx="2262">
                  <c:v>0.42773207990599293</c:v>
                </c:pt>
                <c:pt idx="2263">
                  <c:v>0.43512734262373859</c:v>
                </c:pt>
                <c:pt idx="2264">
                  <c:v>0.53538050734312415</c:v>
                </c:pt>
                <c:pt idx="2265">
                  <c:v>0.45624167036872504</c:v>
                </c:pt>
                <c:pt idx="2266">
                  <c:v>0.43489813994685561</c:v>
                </c:pt>
              </c:numCache>
            </c:numRef>
          </c:yVal>
          <c:smooth val="0"/>
          <c:extLst>
            <c:ext xmlns:c16="http://schemas.microsoft.com/office/drawing/2014/chart" uri="{C3380CC4-5D6E-409C-BE32-E72D297353CC}">
              <c16:uniqueId val="{00000002-1918-4C2D-9500-D10C652DA529}"/>
            </c:ext>
          </c:extLst>
        </c:ser>
        <c:ser>
          <c:idx val="2"/>
          <c:order val="2"/>
          <c:tx>
            <c:strRef>
              <c:f>ReferendumData!$AD$2</c:f>
              <c:strCache>
                <c:ptCount val="1"/>
                <c:pt idx="0">
                  <c:v>Odd Years</c:v>
                </c:pt>
              </c:strCache>
            </c:strRef>
          </c:tx>
          <c:spPr>
            <a:ln w="25400" cap="rnd">
              <a:noFill/>
              <a:round/>
            </a:ln>
            <a:effectLst/>
          </c:spPr>
          <c:marker>
            <c:symbol val="triangle"/>
            <c:size val="6"/>
            <c:spPr>
              <a:solidFill>
                <a:srgbClr val="C00000"/>
              </a:solidFill>
              <a:ln w="9525">
                <a:solidFill>
                  <a:srgbClr val="C00000"/>
                </a:solidFill>
              </a:ln>
              <a:effectLst/>
            </c:spPr>
          </c:marker>
          <c:xVal>
            <c:numRef>
              <c:f>ReferendumData!$AA$3:$AA$2269</c:f>
              <c:numCache>
                <c:formatCode>_(* #,##0.00_);_(* \(#,##0.00\);_(* "-"??_);_(@_)</c:formatCode>
                <c:ptCount val="2267"/>
                <c:pt idx="0">
                  <c:v>2.9794496195690821</c:v>
                </c:pt>
                <c:pt idx="1">
                  <c:v>1.60731026701099</c:v>
                </c:pt>
                <c:pt idx="2">
                  <c:v>1.9500064888580029</c:v>
                </c:pt>
                <c:pt idx="3">
                  <c:v>1.7171717171717171</c:v>
                </c:pt>
                <c:pt idx="4">
                  <c:v>2.151627231426593</c:v>
                </c:pt>
                <c:pt idx="5">
                  <c:v>2.2392290249433109</c:v>
                </c:pt>
                <c:pt idx="6">
                  <c:v>1.8676840371108991</c:v>
                </c:pt>
                <c:pt idx="7">
                  <c:v>2.1883753501400562</c:v>
                </c:pt>
                <c:pt idx="8">
                  <c:v>1.6033755274261605</c:v>
                </c:pt>
                <c:pt idx="9">
                  <c:v>2.7619499841722064</c:v>
                </c:pt>
                <c:pt idx="10">
                  <c:v>2.551767786324219</c:v>
                </c:pt>
                <c:pt idx="11">
                  <c:v>2.7283320609153372</c:v>
                </c:pt>
                <c:pt idx="12">
                  <c:v>2.2636893555759143</c:v>
                </c:pt>
                <c:pt idx="13">
                  <c:v>1.2516999949629779</c:v>
                </c:pt>
                <c:pt idx="14">
                  <c:v>2.2438496891051636</c:v>
                </c:pt>
                <c:pt idx="15">
                  <c:v>1.7596183804806771</c:v>
                </c:pt>
                <c:pt idx="16">
                  <c:v>2.2555360666520499</c:v>
                </c:pt>
                <c:pt idx="17">
                  <c:v>2.0287515952255837</c:v>
                </c:pt>
                <c:pt idx="18">
                  <c:v>3.3138192169289438</c:v>
                </c:pt>
                <c:pt idx="19">
                  <c:v>2.5731326327747799</c:v>
                </c:pt>
                <c:pt idx="20">
                  <c:v>2.4658156887996667</c:v>
                </c:pt>
                <c:pt idx="21">
                  <c:v>1.5273920727089119</c:v>
                </c:pt>
                <c:pt idx="22">
                  <c:v>2.3339794482355751</c:v>
                </c:pt>
                <c:pt idx="23">
                  <c:v>2.6554565886955799</c:v>
                </c:pt>
                <c:pt idx="24">
                  <c:v>1.6529285582063873</c:v>
                </c:pt>
                <c:pt idx="25">
                  <c:v>1.6194431595626371</c:v>
                </c:pt>
                <c:pt idx="26">
                  <c:v>1.7141932297320299</c:v>
                </c:pt>
                <c:pt idx="27">
                  <c:v>2.6210915809594946</c:v>
                </c:pt>
                <c:pt idx="28">
                  <c:v>2.4487696811456603</c:v>
                </c:pt>
                <c:pt idx="29">
                  <c:v>1.4749455813513299</c:v>
                </c:pt>
                <c:pt idx="30">
                  <c:v>2.2706164149190986</c:v>
                </c:pt>
                <c:pt idx="31">
                  <c:v>1.5086487189491482</c:v>
                </c:pt>
                <c:pt idx="32">
                  <c:v>1.9548251048935847</c:v>
                </c:pt>
                <c:pt idx="33">
                  <c:v>1.2084876050143778</c:v>
                </c:pt>
                <c:pt idx="34">
                  <c:v>1.6926376721709693</c:v>
                </c:pt>
                <c:pt idx="35">
                  <c:v>2.1780499780344731</c:v>
                </c:pt>
                <c:pt idx="36">
                  <c:v>1.0806033703577238</c:v>
                </c:pt>
                <c:pt idx="37">
                  <c:v>2.1759117376647255</c:v>
                </c:pt>
                <c:pt idx="38">
                  <c:v>2.0764442715425018</c:v>
                </c:pt>
                <c:pt idx="39">
                  <c:v>1.7066042588792603</c:v>
                </c:pt>
                <c:pt idx="40">
                  <c:v>1.8790783310318686</c:v>
                </c:pt>
                <c:pt idx="41">
                  <c:v>1.9959426739087758</c:v>
                </c:pt>
                <c:pt idx="42">
                  <c:v>1.5501504257814491</c:v>
                </c:pt>
                <c:pt idx="43">
                  <c:v>2.1490614356997653</c:v>
                </c:pt>
                <c:pt idx="44">
                  <c:v>1.4754215855918582</c:v>
                </c:pt>
                <c:pt idx="45">
                  <c:v>2.0418100803116412</c:v>
                </c:pt>
                <c:pt idx="46">
                  <c:v>2.3648379369090424</c:v>
                </c:pt>
                <c:pt idx="47">
                  <c:v>2.4170643962888727</c:v>
                </c:pt>
                <c:pt idx="48">
                  <c:v>1.2084676518464141</c:v>
                </c:pt>
                <c:pt idx="49">
                  <c:v>1.2284159458683093</c:v>
                </c:pt>
                <c:pt idx="50">
                  <c:v>1.7306262468621403</c:v>
                </c:pt>
                <c:pt idx="51">
                  <c:v>1.9190890924857669</c:v>
                </c:pt>
                <c:pt idx="52">
                  <c:v>1.5867720808175156</c:v>
                </c:pt>
                <c:pt idx="53">
                  <c:v>1.4153350507540869</c:v>
                </c:pt>
                <c:pt idx="54">
                  <c:v>0.96852147467647587</c:v>
                </c:pt>
                <c:pt idx="55">
                  <c:v>1.9178369926075465</c:v>
                </c:pt>
                <c:pt idx="56">
                  <c:v>2.6824769008933531</c:v>
                </c:pt>
                <c:pt idx="57">
                  <c:v>2.0258893214868059</c:v>
                </c:pt>
                <c:pt idx="58">
                  <c:v>1.8820327281176354</c:v>
                </c:pt>
                <c:pt idx="59">
                  <c:v>1.9090909090909092</c:v>
                </c:pt>
                <c:pt idx="60">
                  <c:v>0.80397436383632293</c:v>
                </c:pt>
                <c:pt idx="61">
                  <c:v>1.9189199438734879</c:v>
                </c:pt>
                <c:pt idx="62">
                  <c:v>2.7282427522334349</c:v>
                </c:pt>
                <c:pt idx="63">
                  <c:v>2.2292483363419819</c:v>
                </c:pt>
                <c:pt idx="64">
                  <c:v>0.68251475804162676</c:v>
                </c:pt>
                <c:pt idx="65">
                  <c:v>0.68890738631385262</c:v>
                </c:pt>
                <c:pt idx="66">
                  <c:v>0.68082547878830746</c:v>
                </c:pt>
                <c:pt idx="67">
                  <c:v>0.73798853436498513</c:v>
                </c:pt>
                <c:pt idx="68">
                  <c:v>0.92976745539941474</c:v>
                </c:pt>
                <c:pt idx="69">
                  <c:v>1.5589604552021832</c:v>
                </c:pt>
                <c:pt idx="70">
                  <c:v>2.2692990983139478</c:v>
                </c:pt>
                <c:pt idx="71">
                  <c:v>0.65295258590177396</c:v>
                </c:pt>
                <c:pt idx="72">
                  <c:v>0.65066963246996201</c:v>
                </c:pt>
                <c:pt idx="73">
                  <c:v>1.7458761807870742</c:v>
                </c:pt>
                <c:pt idx="74">
                  <c:v>0.6641651928684098</c:v>
                </c:pt>
                <c:pt idx="75">
                  <c:v>1.2452391269642165</c:v>
                </c:pt>
                <c:pt idx="76">
                  <c:v>0.97089795613532826</c:v>
                </c:pt>
                <c:pt idx="77">
                  <c:v>0.61073331311993762</c:v>
                </c:pt>
                <c:pt idx="78">
                  <c:v>1.3143738577002346</c:v>
                </c:pt>
                <c:pt idx="79">
                  <c:v>1.5748255265206579</c:v>
                </c:pt>
                <c:pt idx="80">
                  <c:v>1.7345122218629561</c:v>
                </c:pt>
                <c:pt idx="81">
                  <c:v>0.65435346803120353</c:v>
                </c:pt>
                <c:pt idx="82">
                  <c:v>0.65513626834381555</c:v>
                </c:pt>
                <c:pt idx="83">
                  <c:v>1.4070871185651059</c:v>
                </c:pt>
                <c:pt idx="84">
                  <c:v>1.6271582412596357</c:v>
                </c:pt>
                <c:pt idx="85">
                  <c:v>1.111674600338862</c:v>
                </c:pt>
                <c:pt idx="86">
                  <c:v>0.99269209648122336</c:v>
                </c:pt>
                <c:pt idx="87">
                  <c:v>1.521048425347775</c:v>
                </c:pt>
                <c:pt idx="88">
                  <c:v>0.7230255839822024</c:v>
                </c:pt>
                <c:pt idx="89">
                  <c:v>0.6349354560097108</c:v>
                </c:pt>
                <c:pt idx="90">
                  <c:v>0.7301978956659545</c:v>
                </c:pt>
                <c:pt idx="91">
                  <c:v>1.1733482329934348</c:v>
                </c:pt>
                <c:pt idx="92">
                  <c:v>1.8896001932600555</c:v>
                </c:pt>
                <c:pt idx="93">
                  <c:v>2.0291151594014316</c:v>
                </c:pt>
                <c:pt idx="94">
                  <c:v>0.72736607906897144</c:v>
                </c:pt>
                <c:pt idx="95">
                  <c:v>0.87675736767299683</c:v>
                </c:pt>
                <c:pt idx="96">
                  <c:v>0.84032312977808044</c:v>
                </c:pt>
                <c:pt idx="97">
                  <c:v>0.77266957337601416</c:v>
                </c:pt>
                <c:pt idx="98">
                  <c:v>1.1312343510434071</c:v>
                </c:pt>
                <c:pt idx="99">
                  <c:v>0.50622913151186588</c:v>
                </c:pt>
                <c:pt idx="100">
                  <c:v>0.91106415105512095</c:v>
                </c:pt>
                <c:pt idx="101">
                  <c:v>0.94630590214496002</c:v>
                </c:pt>
                <c:pt idx="102">
                  <c:v>0.90467739400056046</c:v>
                </c:pt>
                <c:pt idx="103">
                  <c:v>1.8036613360597233</c:v>
                </c:pt>
                <c:pt idx="104">
                  <c:v>0.81041342328316901</c:v>
                </c:pt>
                <c:pt idx="105">
                  <c:v>1.2108391345332559</c:v>
                </c:pt>
                <c:pt idx="106">
                  <c:v>0.65314954319602503</c:v>
                </c:pt>
                <c:pt idx="107">
                  <c:v>1.3802514864996587</c:v>
                </c:pt>
                <c:pt idx="108">
                  <c:v>1.2198360491591316</c:v>
                </c:pt>
                <c:pt idx="109">
                  <c:v>1.9416666666666667</c:v>
                </c:pt>
                <c:pt idx="110">
                  <c:v>1.1271291243123882</c:v>
                </c:pt>
                <c:pt idx="111">
                  <c:v>1.492221399089851</c:v>
                </c:pt>
                <c:pt idx="112">
                  <c:v>0.680231719832741</c:v>
                </c:pt>
                <c:pt idx="113">
                  <c:v>0.62843799464025452</c:v>
                </c:pt>
                <c:pt idx="114">
                  <c:v>0.55442389197358477</c:v>
                </c:pt>
                <c:pt idx="115">
                  <c:v>0.7626673667629299</c:v>
                </c:pt>
                <c:pt idx="116">
                  <c:v>1.0580346820809248</c:v>
                </c:pt>
                <c:pt idx="117">
                  <c:v>2.1432979239211885</c:v>
                </c:pt>
                <c:pt idx="118">
                  <c:v>0.90899429221603312</c:v>
                </c:pt>
                <c:pt idx="119">
                  <c:v>1.2772970745776679</c:v>
                </c:pt>
                <c:pt idx="120">
                  <c:v>0.46287489696277978</c:v>
                </c:pt>
                <c:pt idx="121">
                  <c:v>1.2122835805900674</c:v>
                </c:pt>
                <c:pt idx="122">
                  <c:v>0.67827589771997698</c:v>
                </c:pt>
                <c:pt idx="123">
                  <c:v>0.29037371882406493</c:v>
                </c:pt>
                <c:pt idx="124">
                  <c:v>1.4459268092718194</c:v>
                </c:pt>
                <c:pt idx="125">
                  <c:v>3.1166528749778237</c:v>
                </c:pt>
                <c:pt idx="126">
                  <c:v>1.3420444360583046</c:v>
                </c:pt>
                <c:pt idx="127">
                  <c:v>2.1190904571387987</c:v>
                </c:pt>
                <c:pt idx="128">
                  <c:v>2.6063122124801641</c:v>
                </c:pt>
                <c:pt idx="129">
                  <c:v>2.617532498757754</c:v>
                </c:pt>
                <c:pt idx="130">
                  <c:v>2.4963705251230479</c:v>
                </c:pt>
                <c:pt idx="131">
                  <c:v>2.9067143295600211</c:v>
                </c:pt>
                <c:pt idx="132">
                  <c:v>3.690081089403634</c:v>
                </c:pt>
                <c:pt idx="133">
                  <c:v>1.9166216308790733</c:v>
                </c:pt>
                <c:pt idx="134">
                  <c:v>3.070413723843862</c:v>
                </c:pt>
                <c:pt idx="135">
                  <c:v>2.3807474973467575</c:v>
                </c:pt>
                <c:pt idx="136">
                  <c:v>2.1222009116496872</c:v>
                </c:pt>
                <c:pt idx="137">
                  <c:v>2.0197076788420092</c:v>
                </c:pt>
                <c:pt idx="138">
                  <c:v>3.0963920301561658</c:v>
                </c:pt>
                <c:pt idx="139">
                  <c:v>2.1281517464723572</c:v>
                </c:pt>
                <c:pt idx="140">
                  <c:v>2.7333333333333334</c:v>
                </c:pt>
                <c:pt idx="141">
                  <c:v>1.6837605393440682</c:v>
                </c:pt>
                <c:pt idx="142">
                  <c:v>3.1893471906463136</c:v>
                </c:pt>
                <c:pt idx="143">
                  <c:v>2.5643490455080067</c:v>
                </c:pt>
                <c:pt idx="144">
                  <c:v>2.4864884471689215</c:v>
                </c:pt>
                <c:pt idx="145">
                  <c:v>1.1425299786888896</c:v>
                </c:pt>
                <c:pt idx="146">
                  <c:v>1.7441198570094947</c:v>
                </c:pt>
                <c:pt idx="147">
                  <c:v>1.4757294292971421</c:v>
                </c:pt>
                <c:pt idx="148">
                  <c:v>1.8500790051643208</c:v>
                </c:pt>
                <c:pt idx="149">
                  <c:v>1.8188548864758145</c:v>
                </c:pt>
                <c:pt idx="150">
                  <c:v>2.3568503665782758</c:v>
                </c:pt>
                <c:pt idx="151">
                  <c:v>2.373792777096642</c:v>
                </c:pt>
                <c:pt idx="152">
                  <c:v>2.1508704061895552</c:v>
                </c:pt>
                <c:pt idx="153">
                  <c:v>1.2913526989551527</c:v>
                </c:pt>
                <c:pt idx="154">
                  <c:v>2.4308825507870311</c:v>
                </c:pt>
                <c:pt idx="155">
                  <c:v>2.4344328238133546</c:v>
                </c:pt>
                <c:pt idx="156">
                  <c:v>2.6511627906976742</c:v>
                </c:pt>
                <c:pt idx="157">
                  <c:v>2.6442953945418322</c:v>
                </c:pt>
                <c:pt idx="158">
                  <c:v>2.0800435811643974</c:v>
                </c:pt>
                <c:pt idx="159">
                  <c:v>1.1337914210431521</c:v>
                </c:pt>
                <c:pt idx="160">
                  <c:v>2.2980077692319694</c:v>
                </c:pt>
                <c:pt idx="161">
                  <c:v>2.2741077645594747</c:v>
                </c:pt>
                <c:pt idx="162">
                  <c:v>1.9614850109191979</c:v>
                </c:pt>
                <c:pt idx="163">
                  <c:v>2.4552212650569074</c:v>
                </c:pt>
                <c:pt idx="164">
                  <c:v>2.4628348999958591</c:v>
                </c:pt>
                <c:pt idx="165">
                  <c:v>1.5423673812205319</c:v>
                </c:pt>
                <c:pt idx="166">
                  <c:v>2.5506648454269225</c:v>
                </c:pt>
                <c:pt idx="167">
                  <c:v>2.2533889600426078</c:v>
                </c:pt>
                <c:pt idx="168">
                  <c:v>0.75613516638828215</c:v>
                </c:pt>
                <c:pt idx="169">
                  <c:v>2.5919764056414714</c:v>
                </c:pt>
                <c:pt idx="170">
                  <c:v>2.2551786967755425</c:v>
                </c:pt>
                <c:pt idx="171">
                  <c:v>2.2506982092985051</c:v>
                </c:pt>
                <c:pt idx="172">
                  <c:v>1.9795996746791975</c:v>
                </c:pt>
                <c:pt idx="173">
                  <c:v>1.6948396194420148</c:v>
                </c:pt>
                <c:pt idx="174">
                  <c:v>1.8380287342483344</c:v>
                </c:pt>
                <c:pt idx="175">
                  <c:v>0.77885676724832886</c:v>
                </c:pt>
                <c:pt idx="176">
                  <c:v>0.47764931817142614</c:v>
                </c:pt>
                <c:pt idx="177">
                  <c:v>1.1862480846107055</c:v>
                </c:pt>
                <c:pt idx="178">
                  <c:v>7.3544573510206879E-2</c:v>
                </c:pt>
                <c:pt idx="179">
                  <c:v>1.1489325716551919</c:v>
                </c:pt>
                <c:pt idx="180">
                  <c:v>0.7351321395171625</c:v>
                </c:pt>
                <c:pt idx="181">
                  <c:v>1.0926955003395185</c:v>
                </c:pt>
                <c:pt idx="182">
                  <c:v>0.41649508794634976</c:v>
                </c:pt>
                <c:pt idx="183">
                  <c:v>0.38025059621816787</c:v>
                </c:pt>
                <c:pt idx="184">
                  <c:v>1.1565005646082123</c:v>
                </c:pt>
                <c:pt idx="185">
                  <c:v>1.1546080231142402</c:v>
                </c:pt>
                <c:pt idx="186">
                  <c:v>0.75624506675856851</c:v>
                </c:pt>
                <c:pt idx="187">
                  <c:v>0.50941327934363922</c:v>
                </c:pt>
                <c:pt idx="188">
                  <c:v>0.61778384506814132</c:v>
                </c:pt>
                <c:pt idx="189">
                  <c:v>0.4730962480359599</c:v>
                </c:pt>
                <c:pt idx="190">
                  <c:v>1.3065830721003135</c:v>
                </c:pt>
                <c:pt idx="191">
                  <c:v>0.53626564108119812</c:v>
                </c:pt>
                <c:pt idx="192">
                  <c:v>1.0261474793077501</c:v>
                </c:pt>
                <c:pt idx="193">
                  <c:v>1.0239610632721827</c:v>
                </c:pt>
                <c:pt idx="194">
                  <c:v>0.7427055702917772</c:v>
                </c:pt>
                <c:pt idx="195">
                  <c:v>1.1518896316616507</c:v>
                </c:pt>
                <c:pt idx="196">
                  <c:v>0.73931454530582452</c:v>
                </c:pt>
                <c:pt idx="197">
                  <c:v>0.78551826581736706</c:v>
                </c:pt>
                <c:pt idx="198">
                  <c:v>0.43130168695675108</c:v>
                </c:pt>
                <c:pt idx="199">
                  <c:v>0.49537788441182701</c:v>
                </c:pt>
                <c:pt idx="200">
                  <c:v>0.82955404383975806</c:v>
                </c:pt>
                <c:pt idx="201">
                  <c:v>1.4330367270802351</c:v>
                </c:pt>
                <c:pt idx="202">
                  <c:v>0.76054510058403635</c:v>
                </c:pt>
                <c:pt idx="203">
                  <c:v>1.0130713621305831</c:v>
                </c:pt>
                <c:pt idx="204">
                  <c:v>0.57154614663587933</c:v>
                </c:pt>
                <c:pt idx="205">
                  <c:v>0.53695406819658675</c:v>
                </c:pt>
                <c:pt idx="206">
                  <c:v>0.98365104131334369</c:v>
                </c:pt>
                <c:pt idx="207">
                  <c:v>1.7824062228135715</c:v>
                </c:pt>
                <c:pt idx="208">
                  <c:v>0.75576319042057405</c:v>
                </c:pt>
                <c:pt idx="209">
                  <c:v>1.3708983267902506</c:v>
                </c:pt>
                <c:pt idx="210">
                  <c:v>1.6072303682405034</c:v>
                </c:pt>
                <c:pt idx="211">
                  <c:v>1.4140353794666058</c:v>
                </c:pt>
                <c:pt idx="212">
                  <c:v>1.3906500093541481</c:v>
                </c:pt>
                <c:pt idx="213">
                  <c:v>0.80773606370875994</c:v>
                </c:pt>
                <c:pt idx="214">
                  <c:v>0.82640412181808909</c:v>
                </c:pt>
                <c:pt idx="215">
                  <c:v>0.64867895063499792</c:v>
                </c:pt>
                <c:pt idx="216">
                  <c:v>0.37709168041480084</c:v>
                </c:pt>
                <c:pt idx="217">
                  <c:v>1.2985204957046415</c:v>
                </c:pt>
                <c:pt idx="218">
                  <c:v>1.4671332778620723</c:v>
                </c:pt>
                <c:pt idx="219">
                  <c:v>1.2116243895117247</c:v>
                </c:pt>
                <c:pt idx="220">
                  <c:v>1.0819684807532737</c:v>
                </c:pt>
                <c:pt idx="221">
                  <c:v>0.53766864691272664</c:v>
                </c:pt>
                <c:pt idx="222">
                  <c:v>0.71846991780385705</c:v>
                </c:pt>
                <c:pt idx="223">
                  <c:v>1.3654858880916363</c:v>
                </c:pt>
                <c:pt idx="224">
                  <c:v>0.84571251725943908</c:v>
                </c:pt>
                <c:pt idx="225">
                  <c:v>1.0521743851457734</c:v>
                </c:pt>
                <c:pt idx="226">
                  <c:v>2.4429139548095806</c:v>
                </c:pt>
                <c:pt idx="227">
                  <c:v>0.85003607164141648</c:v>
                </c:pt>
                <c:pt idx="228">
                  <c:v>1.4736277433300202</c:v>
                </c:pt>
                <c:pt idx="229">
                  <c:v>0.77705827937095273</c:v>
                </c:pt>
                <c:pt idx="230">
                  <c:v>1.3419492575436991</c:v>
                </c:pt>
                <c:pt idx="231">
                  <c:v>1.3382711892938304</c:v>
                </c:pt>
                <c:pt idx="232">
                  <c:v>0.41787357301073436</c:v>
                </c:pt>
                <c:pt idx="233">
                  <c:v>0.85026834710245436</c:v>
                </c:pt>
                <c:pt idx="234">
                  <c:v>0.89789179578359157</c:v>
                </c:pt>
                <c:pt idx="235">
                  <c:v>1.0735098660668643</c:v>
                </c:pt>
                <c:pt idx="236">
                  <c:v>1.2329952539894975</c:v>
                </c:pt>
                <c:pt idx="237">
                  <c:v>1.2139411557997635</c:v>
                </c:pt>
                <c:pt idx="238">
                  <c:v>0.91878090010821678</c:v>
                </c:pt>
                <c:pt idx="239">
                  <c:v>0.81325395418669388</c:v>
                </c:pt>
                <c:pt idx="240">
                  <c:v>1.8166107348833471</c:v>
                </c:pt>
                <c:pt idx="241">
                  <c:v>0.33222591362126241</c:v>
                </c:pt>
                <c:pt idx="242">
                  <c:v>0.84230029216846014</c:v>
                </c:pt>
                <c:pt idx="243">
                  <c:v>0.46099731751079215</c:v>
                </c:pt>
                <c:pt idx="244">
                  <c:v>0.47186807890478871</c:v>
                </c:pt>
                <c:pt idx="245">
                  <c:v>0.74812339946265993</c:v>
                </c:pt>
                <c:pt idx="246">
                  <c:v>0.87953210136618576</c:v>
                </c:pt>
                <c:pt idx="247">
                  <c:v>1.2407384151701621</c:v>
                </c:pt>
                <c:pt idx="248">
                  <c:v>0.49540920800581284</c:v>
                </c:pt>
                <c:pt idx="249">
                  <c:v>1.1993066637319101</c:v>
                </c:pt>
                <c:pt idx="250">
                  <c:v>1.217859163385713</c:v>
                </c:pt>
                <c:pt idx="251">
                  <c:v>0.32550377894849181</c:v>
                </c:pt>
                <c:pt idx="252">
                  <c:v>0.69100623330365096</c:v>
                </c:pt>
                <c:pt idx="253">
                  <c:v>0.6885129118432769</c:v>
                </c:pt>
                <c:pt idx="254">
                  <c:v>0.66168998372517707</c:v>
                </c:pt>
                <c:pt idx="255">
                  <c:v>0.96566182776913068</c:v>
                </c:pt>
                <c:pt idx="256">
                  <c:v>0.33767922806178541</c:v>
                </c:pt>
                <c:pt idx="257">
                  <c:v>1.8275429561067118</c:v>
                </c:pt>
                <c:pt idx="258">
                  <c:v>2.4259507649485159</c:v>
                </c:pt>
                <c:pt idx="259">
                  <c:v>3.0007570022710066</c:v>
                </c:pt>
                <c:pt idx="260">
                  <c:v>1.9353611405915216</c:v>
                </c:pt>
                <c:pt idx="261">
                  <c:v>1.9716019628909087</c:v>
                </c:pt>
                <c:pt idx="262">
                  <c:v>1.5789388363836789</c:v>
                </c:pt>
                <c:pt idx="263">
                  <c:v>1.8952459454258774</c:v>
                </c:pt>
                <c:pt idx="264">
                  <c:v>1.8377559509766181</c:v>
                </c:pt>
                <c:pt idx="265">
                  <c:v>1.6588150985068313</c:v>
                </c:pt>
                <c:pt idx="266">
                  <c:v>1.8794201872099319</c:v>
                </c:pt>
                <c:pt idx="267">
                  <c:v>1.7158720291570513</c:v>
                </c:pt>
                <c:pt idx="268">
                  <c:v>1.6358914149500123</c:v>
                </c:pt>
                <c:pt idx="269">
                  <c:v>1.6138328530259365</c:v>
                </c:pt>
                <c:pt idx="270">
                  <c:v>1.7157906611077471</c:v>
                </c:pt>
                <c:pt idx="271">
                  <c:v>1.7085388959360186</c:v>
                </c:pt>
                <c:pt idx="272">
                  <c:v>2.4476737462899432</c:v>
                </c:pt>
                <c:pt idx="273">
                  <c:v>1.8587559217790863</c:v>
                </c:pt>
                <c:pt idx="274">
                  <c:v>2.5279941801572829</c:v>
                </c:pt>
                <c:pt idx="275">
                  <c:v>1.7160162481578956</c:v>
                </c:pt>
                <c:pt idx="276">
                  <c:v>3.2019124146748301</c:v>
                </c:pt>
                <c:pt idx="277">
                  <c:v>2.295038218867349</c:v>
                </c:pt>
                <c:pt idx="278">
                  <c:v>2.1352481504607295</c:v>
                </c:pt>
                <c:pt idx="279">
                  <c:v>2.1010768018609536</c:v>
                </c:pt>
                <c:pt idx="280">
                  <c:v>2.0910716742330444</c:v>
                </c:pt>
                <c:pt idx="281">
                  <c:v>2.518885022953075</c:v>
                </c:pt>
                <c:pt idx="282">
                  <c:v>2.6498366232487354</c:v>
                </c:pt>
                <c:pt idx="283">
                  <c:v>2.4304666291041337</c:v>
                </c:pt>
                <c:pt idx="284">
                  <c:v>2.6076034706477218</c:v>
                </c:pt>
                <c:pt idx="285">
                  <c:v>1.9022854796770219</c:v>
                </c:pt>
                <c:pt idx="286">
                  <c:v>1.8415237293486266</c:v>
                </c:pt>
                <c:pt idx="287">
                  <c:v>2.2629977264200254</c:v>
                </c:pt>
                <c:pt idx="288">
                  <c:v>2.3739934387116017</c:v>
                </c:pt>
                <c:pt idx="289">
                  <c:v>1.7457072771872446</c:v>
                </c:pt>
                <c:pt idx="290">
                  <c:v>1.9484140815615196</c:v>
                </c:pt>
                <c:pt idx="291">
                  <c:v>2.50002317124788</c:v>
                </c:pt>
                <c:pt idx="292">
                  <c:v>2.9598170532505717</c:v>
                </c:pt>
                <c:pt idx="293">
                  <c:v>2.2191975381701976</c:v>
                </c:pt>
                <c:pt idx="294">
                  <c:v>2.8022987143788138</c:v>
                </c:pt>
                <c:pt idx="295">
                  <c:v>1.4611140389558708</c:v>
                </c:pt>
                <c:pt idx="296">
                  <c:v>2.6356532607506473</c:v>
                </c:pt>
                <c:pt idx="297">
                  <c:v>2.4083864478206771</c:v>
                </c:pt>
                <c:pt idx="298">
                  <c:v>3.0761040644384776</c:v>
                </c:pt>
                <c:pt idx="299">
                  <c:v>0.65132892110515817</c:v>
                </c:pt>
                <c:pt idx="300">
                  <c:v>2.3846383243722098</c:v>
                </c:pt>
                <c:pt idx="301">
                  <c:v>0.74731983930358858</c:v>
                </c:pt>
                <c:pt idx="302">
                  <c:v>2.865415344390823</c:v>
                </c:pt>
                <c:pt idx="303">
                  <c:v>2.0920219398190518</c:v>
                </c:pt>
                <c:pt idx="304">
                  <c:v>2.4532101889105498</c:v>
                </c:pt>
                <c:pt idx="305">
                  <c:v>2.98863929770204</c:v>
                </c:pt>
                <c:pt idx="306">
                  <c:v>1.831118551846814</c:v>
                </c:pt>
                <c:pt idx="307">
                  <c:v>2.0526584867075663</c:v>
                </c:pt>
                <c:pt idx="308">
                  <c:v>2.2780332507958967</c:v>
                </c:pt>
                <c:pt idx="309">
                  <c:v>2.165467112472629</c:v>
                </c:pt>
                <c:pt idx="310">
                  <c:v>2.0947010852347119</c:v>
                </c:pt>
                <c:pt idx="311">
                  <c:v>2.1196370628530228</c:v>
                </c:pt>
                <c:pt idx="312">
                  <c:v>1.9427596664139499</c:v>
                </c:pt>
                <c:pt idx="313">
                  <c:v>2.0027471495192488</c:v>
                </c:pt>
                <c:pt idx="314">
                  <c:v>2.0001737393041741</c:v>
                </c:pt>
                <c:pt idx="315">
                  <c:v>1.765286859114606</c:v>
                </c:pt>
                <c:pt idx="316">
                  <c:v>3.0042188573110509</c:v>
                </c:pt>
                <c:pt idx="317">
                  <c:v>2.120617534175687</c:v>
                </c:pt>
                <c:pt idx="318">
                  <c:v>2.5835832663979428</c:v>
                </c:pt>
                <c:pt idx="319">
                  <c:v>2.8360476071449172</c:v>
                </c:pt>
                <c:pt idx="320">
                  <c:v>2.149578674710646</c:v>
                </c:pt>
                <c:pt idx="321">
                  <c:v>2.0996101918926606</c:v>
                </c:pt>
                <c:pt idx="322">
                  <c:v>2.719901467720415</c:v>
                </c:pt>
                <c:pt idx="323">
                  <c:v>2.1352481504607295</c:v>
                </c:pt>
                <c:pt idx="324">
                  <c:v>3.1309677132832974</c:v>
                </c:pt>
                <c:pt idx="325">
                  <c:v>1.9059499023177746</c:v>
                </c:pt>
                <c:pt idx="326">
                  <c:v>1.8431625972858308</c:v>
                </c:pt>
                <c:pt idx="327">
                  <c:v>2.8297290825468391</c:v>
                </c:pt>
                <c:pt idx="328">
                  <c:v>1.7375526417968399</c:v>
                </c:pt>
                <c:pt idx="329">
                  <c:v>0.57805034370593378</c:v>
                </c:pt>
                <c:pt idx="330">
                  <c:v>0.6441300020614863</c:v>
                </c:pt>
                <c:pt idx="331">
                  <c:v>0.81554317618175243</c:v>
                </c:pt>
                <c:pt idx="332">
                  <c:v>0.81479542877082789</c:v>
                </c:pt>
                <c:pt idx="333">
                  <c:v>0.66508674514661592</c:v>
                </c:pt>
                <c:pt idx="334">
                  <c:v>1.9597136269870161</c:v>
                </c:pt>
                <c:pt idx="335">
                  <c:v>1.0608254515953459</c:v>
                </c:pt>
                <c:pt idx="336">
                  <c:v>0.90631895400566986</c:v>
                </c:pt>
                <c:pt idx="337">
                  <c:v>1.0563056253040084</c:v>
                </c:pt>
                <c:pt idx="338">
                  <c:v>1.1060308654309525</c:v>
                </c:pt>
                <c:pt idx="339">
                  <c:v>0.60093544385613507</c:v>
                </c:pt>
                <c:pt idx="340">
                  <c:v>1.620353159851301</c:v>
                </c:pt>
                <c:pt idx="341">
                  <c:v>2.0831261807696135</c:v>
                </c:pt>
                <c:pt idx="342">
                  <c:v>0.60059173925702103</c:v>
                </c:pt>
                <c:pt idx="343">
                  <c:v>0.92384843840182251</c:v>
                </c:pt>
                <c:pt idx="344">
                  <c:v>2.0864437145416539</c:v>
                </c:pt>
                <c:pt idx="345">
                  <c:v>0.86280458898264911</c:v>
                </c:pt>
                <c:pt idx="346">
                  <c:v>1.2353304508956147</c:v>
                </c:pt>
                <c:pt idx="347">
                  <c:v>0.8631400985863853</c:v>
                </c:pt>
                <c:pt idx="348">
                  <c:v>0.80631657585944849</c:v>
                </c:pt>
                <c:pt idx="349">
                  <c:v>1.7784552845528456</c:v>
                </c:pt>
                <c:pt idx="350">
                  <c:v>1.2421030088874612</c:v>
                </c:pt>
                <c:pt idx="351">
                  <c:v>1.929096408740673</c:v>
                </c:pt>
                <c:pt idx="352">
                  <c:v>1.0072253200345558</c:v>
                </c:pt>
                <c:pt idx="353">
                  <c:v>1.2741101938228954</c:v>
                </c:pt>
                <c:pt idx="354">
                  <c:v>1.2112960727619795</c:v>
                </c:pt>
                <c:pt idx="355">
                  <c:v>1.3743130804647827</c:v>
                </c:pt>
                <c:pt idx="356">
                  <c:v>2.3730622956653247</c:v>
                </c:pt>
                <c:pt idx="357">
                  <c:v>1.7858036116252314</c:v>
                </c:pt>
                <c:pt idx="358">
                  <c:v>1.1728180163110165</c:v>
                </c:pt>
                <c:pt idx="359">
                  <c:v>1.1268311865384715</c:v>
                </c:pt>
                <c:pt idx="360">
                  <c:v>0.95542116251995135</c:v>
                </c:pt>
                <c:pt idx="361">
                  <c:v>0.93468134988384644</c:v>
                </c:pt>
                <c:pt idx="362">
                  <c:v>1.9987222779958018</c:v>
                </c:pt>
                <c:pt idx="363">
                  <c:v>0.71209159452666848</c:v>
                </c:pt>
                <c:pt idx="364">
                  <c:v>1.1070120674044945</c:v>
                </c:pt>
                <c:pt idx="365">
                  <c:v>1.0344827586206897</c:v>
                </c:pt>
                <c:pt idx="366">
                  <c:v>1.0166248056452578</c:v>
                </c:pt>
                <c:pt idx="367">
                  <c:v>0.63249264313787457</c:v>
                </c:pt>
                <c:pt idx="368">
                  <c:v>0.77916213386974287</c:v>
                </c:pt>
                <c:pt idx="369">
                  <c:v>0.89213761924984214</c:v>
                </c:pt>
                <c:pt idx="370">
                  <c:v>0.6562511652186882</c:v>
                </c:pt>
                <c:pt idx="371">
                  <c:v>0.56808326105810925</c:v>
                </c:pt>
                <c:pt idx="372">
                  <c:v>0.94866734824888854</c:v>
                </c:pt>
                <c:pt idx="373">
                  <c:v>1.7935346833570005</c:v>
                </c:pt>
                <c:pt idx="374">
                  <c:v>1.2671072487901338</c:v>
                </c:pt>
                <c:pt idx="375">
                  <c:v>1.1541988026535785</c:v>
                </c:pt>
                <c:pt idx="376">
                  <c:v>1.1883767404337304</c:v>
                </c:pt>
                <c:pt idx="377">
                  <c:v>0.84163393645802664</c:v>
                </c:pt>
                <c:pt idx="378">
                  <c:v>1.2064357551493554</c:v>
                </c:pt>
                <c:pt idx="379">
                  <c:v>1.3748407063535408</c:v>
                </c:pt>
                <c:pt idx="380">
                  <c:v>1.2296554449753889</c:v>
                </c:pt>
                <c:pt idx="381">
                  <c:v>1.4558337550983953</c:v>
                </c:pt>
                <c:pt idx="382">
                  <c:v>1.5626692666016682</c:v>
                </c:pt>
                <c:pt idx="383">
                  <c:v>0.98833937263652616</c:v>
                </c:pt>
                <c:pt idx="384">
                  <c:v>0.97451644434790341</c:v>
                </c:pt>
                <c:pt idx="385">
                  <c:v>0.9228182409310941</c:v>
                </c:pt>
                <c:pt idx="386">
                  <c:v>0.9346667912889054</c:v>
                </c:pt>
                <c:pt idx="387">
                  <c:v>2.2322053604582504</c:v>
                </c:pt>
                <c:pt idx="388">
                  <c:v>1.6568292430361398</c:v>
                </c:pt>
                <c:pt idx="389">
                  <c:v>1.0590484000313543</c:v>
                </c:pt>
                <c:pt idx="390">
                  <c:v>1.3998797182649954</c:v>
                </c:pt>
                <c:pt idx="391">
                  <c:v>1.2713782696177061</c:v>
                </c:pt>
                <c:pt idx="392">
                  <c:v>1.93826754695822</c:v>
                </c:pt>
                <c:pt idx="393">
                  <c:v>2.1725778001763891</c:v>
                </c:pt>
                <c:pt idx="394">
                  <c:v>3.3082546288885331</c:v>
                </c:pt>
                <c:pt idx="395">
                  <c:v>2.183956005127222</c:v>
                </c:pt>
                <c:pt idx="396">
                  <c:v>1.6365688487584651</c:v>
                </c:pt>
                <c:pt idx="397">
                  <c:v>2.5129000507054018</c:v>
                </c:pt>
                <c:pt idx="398">
                  <c:v>3.084399844871049</c:v>
                </c:pt>
                <c:pt idx="399">
                  <c:v>1.9571027855924186</c:v>
                </c:pt>
                <c:pt idx="400">
                  <c:v>1.8123434712410851</c:v>
                </c:pt>
                <c:pt idx="401">
                  <c:v>2.2055655343513463</c:v>
                </c:pt>
                <c:pt idx="402">
                  <c:v>0.8891254994829243</c:v>
                </c:pt>
                <c:pt idx="403">
                  <c:v>2.7578016140948072</c:v>
                </c:pt>
                <c:pt idx="404">
                  <c:v>2.4848335898795741</c:v>
                </c:pt>
                <c:pt idx="405">
                  <c:v>1.7155861936444647</c:v>
                </c:pt>
                <c:pt idx="406">
                  <c:v>3.8594865660405362</c:v>
                </c:pt>
                <c:pt idx="407">
                  <c:v>2.7536169848471879</c:v>
                </c:pt>
                <c:pt idx="408">
                  <c:v>2.5915899166065817</c:v>
                </c:pt>
                <c:pt idx="409">
                  <c:v>2.6517309031073983</c:v>
                </c:pt>
                <c:pt idx="410">
                  <c:v>3.6172094056901307</c:v>
                </c:pt>
                <c:pt idx="411">
                  <c:v>2.1327632059237627</c:v>
                </c:pt>
                <c:pt idx="412">
                  <c:v>2.9092800832366241</c:v>
                </c:pt>
                <c:pt idx="413">
                  <c:v>2.440295028927093</c:v>
                </c:pt>
                <c:pt idx="414">
                  <c:v>2.996456286726775</c:v>
                </c:pt>
                <c:pt idx="415">
                  <c:v>1.1824425201552702</c:v>
                </c:pt>
                <c:pt idx="416">
                  <c:v>2.1975289926476163</c:v>
                </c:pt>
                <c:pt idx="417">
                  <c:v>2.4173361123621397</c:v>
                </c:pt>
                <c:pt idx="418">
                  <c:v>2.4590608393883526</c:v>
                </c:pt>
                <c:pt idx="419">
                  <c:v>1.9275617533672837</c:v>
                </c:pt>
                <c:pt idx="420">
                  <c:v>3.0523734959617603</c:v>
                </c:pt>
                <c:pt idx="421">
                  <c:v>2.054266883505949</c:v>
                </c:pt>
                <c:pt idx="422">
                  <c:v>2.5028330629092119</c:v>
                </c:pt>
                <c:pt idx="423">
                  <c:v>2.8593942835290775</c:v>
                </c:pt>
                <c:pt idx="424">
                  <c:v>1.467509502225655</c:v>
                </c:pt>
                <c:pt idx="425">
                  <c:v>2.7725289647799833</c:v>
                </c:pt>
                <c:pt idx="426">
                  <c:v>5.2384317964495075</c:v>
                </c:pt>
                <c:pt idx="427">
                  <c:v>2.5908005144852084</c:v>
                </c:pt>
                <c:pt idx="428">
                  <c:v>1.6740727305704182</c:v>
                </c:pt>
                <c:pt idx="429">
                  <c:v>1.1660718269016284</c:v>
                </c:pt>
                <c:pt idx="430">
                  <c:v>3.0343322087715818</c:v>
                </c:pt>
                <c:pt idx="431">
                  <c:v>1.3562969105483618</c:v>
                </c:pt>
                <c:pt idx="432">
                  <c:v>2.2560968936758252</c:v>
                </c:pt>
                <c:pt idx="433">
                  <c:v>1.6825852782764812</c:v>
                </c:pt>
                <c:pt idx="434">
                  <c:v>4.0420473032161182</c:v>
                </c:pt>
                <c:pt idx="435">
                  <c:v>3.4931667863246774</c:v>
                </c:pt>
                <c:pt idx="436">
                  <c:v>3.3608937962793375</c:v>
                </c:pt>
                <c:pt idx="437">
                  <c:v>2.0496877321374529</c:v>
                </c:pt>
                <c:pt idx="438">
                  <c:v>2.3299976361200851</c:v>
                </c:pt>
                <c:pt idx="439">
                  <c:v>2.2204919406729715</c:v>
                </c:pt>
                <c:pt idx="440">
                  <c:v>2.4671321486117272</c:v>
                </c:pt>
                <c:pt idx="441">
                  <c:v>3.6872398645460929</c:v>
                </c:pt>
                <c:pt idx="442">
                  <c:v>3.6089881353561299</c:v>
                </c:pt>
                <c:pt idx="443">
                  <c:v>2.4048529391896456</c:v>
                </c:pt>
                <c:pt idx="444">
                  <c:v>2.4098854434129962</c:v>
                </c:pt>
                <c:pt idx="445">
                  <c:v>2.5359530078995345</c:v>
                </c:pt>
                <c:pt idx="446">
                  <c:v>2.1361697239323068</c:v>
                </c:pt>
                <c:pt idx="447">
                  <c:v>2.103241764046643</c:v>
                </c:pt>
                <c:pt idx="448">
                  <c:v>1.2941933194339705</c:v>
                </c:pt>
                <c:pt idx="449">
                  <c:v>1.199177013751372</c:v>
                </c:pt>
                <c:pt idx="450">
                  <c:v>1.8100484464643363</c:v>
                </c:pt>
                <c:pt idx="451">
                  <c:v>2.5807252085982815</c:v>
                </c:pt>
                <c:pt idx="452">
                  <c:v>1.5213718464589743</c:v>
                </c:pt>
                <c:pt idx="453">
                  <c:v>3.2549678912989557</c:v>
                </c:pt>
                <c:pt idx="454">
                  <c:v>3.0684894553792499</c:v>
                </c:pt>
                <c:pt idx="455">
                  <c:v>3.029952696128019</c:v>
                </c:pt>
                <c:pt idx="456">
                  <c:v>2.3591052953535998</c:v>
                </c:pt>
                <c:pt idx="457">
                  <c:v>2.9067504448398576</c:v>
                </c:pt>
                <c:pt idx="458">
                  <c:v>1.2228721121925883</c:v>
                </c:pt>
                <c:pt idx="459">
                  <c:v>2.8787561165847975</c:v>
                </c:pt>
                <c:pt idx="460">
                  <c:v>2.8680608360941093</c:v>
                </c:pt>
                <c:pt idx="461">
                  <c:v>2.1680379157014671</c:v>
                </c:pt>
                <c:pt idx="462">
                  <c:v>2.9877656149388283</c:v>
                </c:pt>
                <c:pt idx="463">
                  <c:v>2.2932994811789378</c:v>
                </c:pt>
                <c:pt idx="464">
                  <c:v>0.56467266631374624</c:v>
                </c:pt>
                <c:pt idx="465">
                  <c:v>0.87640977000548725</c:v>
                </c:pt>
                <c:pt idx="466">
                  <c:v>1.0526773485227299</c:v>
                </c:pt>
                <c:pt idx="467">
                  <c:v>0.66322511439250453</c:v>
                </c:pt>
                <c:pt idx="468">
                  <c:v>0.96005875346976444</c:v>
                </c:pt>
                <c:pt idx="469">
                  <c:v>0.76325518617411459</c:v>
                </c:pt>
                <c:pt idx="470">
                  <c:v>1.7554995883359998</c:v>
                </c:pt>
                <c:pt idx="471">
                  <c:v>1.2745205180044807</c:v>
                </c:pt>
                <c:pt idx="472">
                  <c:v>1.0706358532445488</c:v>
                </c:pt>
                <c:pt idx="473">
                  <c:v>6.7343777741044802E-2</c:v>
                </c:pt>
                <c:pt idx="474">
                  <c:v>0.7882709234118932</c:v>
                </c:pt>
                <c:pt idx="475">
                  <c:v>0.7882709234118932</c:v>
                </c:pt>
                <c:pt idx="476">
                  <c:v>2.1898370086289551</c:v>
                </c:pt>
                <c:pt idx="477">
                  <c:v>1.0770498262707311</c:v>
                </c:pt>
                <c:pt idx="478">
                  <c:v>2.3181604880337869</c:v>
                </c:pt>
                <c:pt idx="479">
                  <c:v>2.3869498355103071</c:v>
                </c:pt>
                <c:pt idx="480">
                  <c:v>0.86205585878704027</c:v>
                </c:pt>
                <c:pt idx="481">
                  <c:v>0.85136885524214334</c:v>
                </c:pt>
                <c:pt idx="482">
                  <c:v>1.082261097067001</c:v>
                </c:pt>
                <c:pt idx="483">
                  <c:v>1.2686637369135454</c:v>
                </c:pt>
                <c:pt idx="484">
                  <c:v>0.95970445921256053</c:v>
                </c:pt>
                <c:pt idx="485">
                  <c:v>1.1367317489766469</c:v>
                </c:pt>
                <c:pt idx="486">
                  <c:v>1.2296177492649025</c:v>
                </c:pt>
                <c:pt idx="487">
                  <c:v>2.2933556205599666</c:v>
                </c:pt>
                <c:pt idx="488">
                  <c:v>1.1626109688648751</c:v>
                </c:pt>
                <c:pt idx="489">
                  <c:v>1.1205920583672271</c:v>
                </c:pt>
                <c:pt idx="490">
                  <c:v>1.2801746276322548</c:v>
                </c:pt>
                <c:pt idx="491">
                  <c:v>3.1169602216505048</c:v>
                </c:pt>
                <c:pt idx="492">
                  <c:v>1.3364369707428665</c:v>
                </c:pt>
                <c:pt idx="493">
                  <c:v>1.846082396423941</c:v>
                </c:pt>
                <c:pt idx="494">
                  <c:v>0.98889581326837006</c:v>
                </c:pt>
                <c:pt idx="495">
                  <c:v>1.4705882352941178</c:v>
                </c:pt>
                <c:pt idx="496">
                  <c:v>0.84050064490645182</c:v>
                </c:pt>
                <c:pt idx="497">
                  <c:v>0.87429149962186203</c:v>
                </c:pt>
                <c:pt idx="498">
                  <c:v>1.2635453501433258</c:v>
                </c:pt>
                <c:pt idx="499">
                  <c:v>1.1322095961944201</c:v>
                </c:pt>
                <c:pt idx="500">
                  <c:v>1.2629903567081735</c:v>
                </c:pt>
                <c:pt idx="501">
                  <c:v>1.3030343588076709</c:v>
                </c:pt>
                <c:pt idx="502">
                  <c:v>0.44633799959423814</c:v>
                </c:pt>
                <c:pt idx="503">
                  <c:v>0.64401205809810902</c:v>
                </c:pt>
                <c:pt idx="504">
                  <c:v>1.2504975454424836</c:v>
                </c:pt>
                <c:pt idx="505">
                  <c:v>1.2875060120611195</c:v>
                </c:pt>
                <c:pt idx="506">
                  <c:v>1.7570717310052821</c:v>
                </c:pt>
                <c:pt idx="507">
                  <c:v>1.7791494921056097</c:v>
                </c:pt>
                <c:pt idx="508">
                  <c:v>1.1941515698724297</c:v>
                </c:pt>
                <c:pt idx="509">
                  <c:v>1.5400491290253833</c:v>
                </c:pt>
                <c:pt idx="510">
                  <c:v>1.5287582392273131</c:v>
                </c:pt>
                <c:pt idx="511">
                  <c:v>0.6722498517309683</c:v>
                </c:pt>
                <c:pt idx="512">
                  <c:v>1.5361037575413705</c:v>
                </c:pt>
                <c:pt idx="513">
                  <c:v>1.2121764374461772</c:v>
                </c:pt>
                <c:pt idx="514">
                  <c:v>1.3922907323922553</c:v>
                </c:pt>
                <c:pt idx="515">
                  <c:v>1.2327658275720219</c:v>
                </c:pt>
                <c:pt idx="516">
                  <c:v>0.92962906696155712</c:v>
                </c:pt>
                <c:pt idx="517">
                  <c:v>1.4279932000323807</c:v>
                </c:pt>
                <c:pt idx="518">
                  <c:v>1.4001298242442668</c:v>
                </c:pt>
                <c:pt idx="519">
                  <c:v>1.6014267718134121</c:v>
                </c:pt>
                <c:pt idx="520">
                  <c:v>0.96137938443358217</c:v>
                </c:pt>
                <c:pt idx="521">
                  <c:v>1.0604767914936224</c:v>
                </c:pt>
                <c:pt idx="522">
                  <c:v>1.1162510056315367</c:v>
                </c:pt>
                <c:pt idx="523">
                  <c:v>1.3492988937120909</c:v>
                </c:pt>
                <c:pt idx="524">
                  <c:v>0.588923774314006</c:v>
                </c:pt>
                <c:pt idx="525">
                  <c:v>1.3943582737282005</c:v>
                </c:pt>
                <c:pt idx="526">
                  <c:v>0.8665417108086817</c:v>
                </c:pt>
                <c:pt idx="527">
                  <c:v>0.88785179704618533</c:v>
                </c:pt>
                <c:pt idx="528">
                  <c:v>1.0655408122235626</c:v>
                </c:pt>
                <c:pt idx="529">
                  <c:v>1.7820625182588372</c:v>
                </c:pt>
                <c:pt idx="530">
                  <c:v>1.2476225098919396</c:v>
                </c:pt>
                <c:pt idx="531">
                  <c:v>1.1844845741004457</c:v>
                </c:pt>
                <c:pt idx="532">
                  <c:v>1.8016597163916708</c:v>
                </c:pt>
                <c:pt idx="533">
                  <c:v>1.7831050334216227</c:v>
                </c:pt>
                <c:pt idx="534">
                  <c:v>1.6051797396641263</c:v>
                </c:pt>
                <c:pt idx="535">
                  <c:v>1.5984352869764618</c:v>
                </c:pt>
                <c:pt idx="536">
                  <c:v>0.84060069892642386</c:v>
                </c:pt>
                <c:pt idx="537">
                  <c:v>1.4783100411988044</c:v>
                </c:pt>
                <c:pt idx="538">
                  <c:v>1.9313631766352162</c:v>
                </c:pt>
                <c:pt idx="539">
                  <c:v>1.6103932849193625</c:v>
                </c:pt>
                <c:pt idx="540">
                  <c:v>1.2201696140950629</c:v>
                </c:pt>
                <c:pt idx="541">
                  <c:v>1.8248569268977433</c:v>
                </c:pt>
                <c:pt idx="542">
                  <c:v>1.5741027227722773</c:v>
                </c:pt>
                <c:pt idx="543">
                  <c:v>1.5687793540889943</c:v>
                </c:pt>
                <c:pt idx="544">
                  <c:v>0.93362127260432348</c:v>
                </c:pt>
                <c:pt idx="545">
                  <c:v>1.1228218844340871</c:v>
                </c:pt>
                <c:pt idx="546">
                  <c:v>1.1109576146217186</c:v>
                </c:pt>
                <c:pt idx="547">
                  <c:v>1.010722266642065</c:v>
                </c:pt>
                <c:pt idx="548">
                  <c:v>0.99115358442557466</c:v>
                </c:pt>
                <c:pt idx="549">
                  <c:v>0.99005072181037845</c:v>
                </c:pt>
                <c:pt idx="550">
                  <c:v>1.0494144052721432</c:v>
                </c:pt>
                <c:pt idx="551">
                  <c:v>1.0396846650035469</c:v>
                </c:pt>
                <c:pt idx="552">
                  <c:v>0.92488484276957672</c:v>
                </c:pt>
                <c:pt idx="553">
                  <c:v>1.5131918472408938</c:v>
                </c:pt>
                <c:pt idx="554">
                  <c:v>1.6372347993471985</c:v>
                </c:pt>
                <c:pt idx="555">
                  <c:v>1.073572950388755</c:v>
                </c:pt>
                <c:pt idx="556">
                  <c:v>1.6143755053073572</c:v>
                </c:pt>
                <c:pt idx="557">
                  <c:v>1.3793086609059144</c:v>
                </c:pt>
                <c:pt idx="558">
                  <c:v>1.3090711569799023</c:v>
                </c:pt>
                <c:pt idx="559">
                  <c:v>0.65045938694202787</c:v>
                </c:pt>
                <c:pt idx="560">
                  <c:v>1.8111055450657008</c:v>
                </c:pt>
                <c:pt idx="561">
                  <c:v>1.0854743792163055</c:v>
                </c:pt>
                <c:pt idx="562">
                  <c:v>1.5674513354459032</c:v>
                </c:pt>
                <c:pt idx="563">
                  <c:v>1.606425702811245</c:v>
                </c:pt>
                <c:pt idx="564">
                  <c:v>1.2446261245520078</c:v>
                </c:pt>
                <c:pt idx="565">
                  <c:v>1.2113060650635112</c:v>
                </c:pt>
                <c:pt idx="566">
                  <c:v>0.59653696828860481</c:v>
                </c:pt>
                <c:pt idx="567">
                  <c:v>0.8460767109551266</c:v>
                </c:pt>
                <c:pt idx="568">
                  <c:v>1.1310719773076467</c:v>
                </c:pt>
                <c:pt idx="569">
                  <c:v>1.436166980433353</c:v>
                </c:pt>
                <c:pt idx="570">
                  <c:v>1.5951871237806481</c:v>
                </c:pt>
                <c:pt idx="571">
                  <c:v>2.5584608299646932</c:v>
                </c:pt>
                <c:pt idx="572">
                  <c:v>1.398337112622827</c:v>
                </c:pt>
                <c:pt idx="573">
                  <c:v>0.83346551500382127</c:v>
                </c:pt>
                <c:pt idx="574">
                  <c:v>0.8156114868610711</c:v>
                </c:pt>
                <c:pt idx="575">
                  <c:v>0.72955221326030673</c:v>
                </c:pt>
                <c:pt idx="576">
                  <c:v>0.86743965952703062</c:v>
                </c:pt>
                <c:pt idx="577">
                  <c:v>1.5964782662233714</c:v>
                </c:pt>
                <c:pt idx="578">
                  <c:v>1.2799788300130588</c:v>
                </c:pt>
                <c:pt idx="579">
                  <c:v>0.67573793654206471</c:v>
                </c:pt>
                <c:pt idx="580">
                  <c:v>1.1986987910845384</c:v>
                </c:pt>
                <c:pt idx="581">
                  <c:v>1.0662958977401868</c:v>
                </c:pt>
                <c:pt idx="582">
                  <c:v>0.71904479187281478</c:v>
                </c:pt>
                <c:pt idx="583">
                  <c:v>0.76534537548084969</c:v>
                </c:pt>
                <c:pt idx="584">
                  <c:v>0.71811424679439728</c:v>
                </c:pt>
                <c:pt idx="585">
                  <c:v>0.81800728972482684</c:v>
                </c:pt>
                <c:pt idx="586">
                  <c:v>1.0543142197122686</c:v>
                </c:pt>
                <c:pt idx="587">
                  <c:v>2.5970076230900951</c:v>
                </c:pt>
                <c:pt idx="588">
                  <c:v>1.6578249336870026</c:v>
                </c:pt>
                <c:pt idx="589">
                  <c:v>2.3814927772655272</c:v>
                </c:pt>
                <c:pt idx="590">
                  <c:v>0.94390507011866243</c:v>
                </c:pt>
                <c:pt idx="591">
                  <c:v>1.0207107903712125</c:v>
                </c:pt>
                <c:pt idx="592">
                  <c:v>0.71076769828862363</c:v>
                </c:pt>
                <c:pt idx="593">
                  <c:v>1.0588901530876877</c:v>
                </c:pt>
                <c:pt idx="594">
                  <c:v>0.86623453152622276</c:v>
                </c:pt>
                <c:pt idx="595">
                  <c:v>1.7617794409519729</c:v>
                </c:pt>
                <c:pt idx="596">
                  <c:v>1.7684462995844528</c:v>
                </c:pt>
                <c:pt idx="597">
                  <c:v>0.88854054945961558</c:v>
                </c:pt>
                <c:pt idx="598">
                  <c:v>1.2110168792507443</c:v>
                </c:pt>
                <c:pt idx="599">
                  <c:v>1.124120920935606</c:v>
                </c:pt>
                <c:pt idx="600">
                  <c:v>1.5313342929372347</c:v>
                </c:pt>
                <c:pt idx="601">
                  <c:v>1.7408731874091248</c:v>
                </c:pt>
                <c:pt idx="602">
                  <c:v>1.5229532049103915</c:v>
                </c:pt>
                <c:pt idx="603">
                  <c:v>0.78601288974046335</c:v>
                </c:pt>
                <c:pt idx="604">
                  <c:v>0.86968399963573439</c:v>
                </c:pt>
                <c:pt idx="605">
                  <c:v>0.96564968475976509</c:v>
                </c:pt>
                <c:pt idx="606">
                  <c:v>0.68625853296394879</c:v>
                </c:pt>
                <c:pt idx="607">
                  <c:v>1.2691690728264358</c:v>
                </c:pt>
                <c:pt idx="608">
                  <c:v>1.482076860671254</c:v>
                </c:pt>
                <c:pt idx="609">
                  <c:v>1.239287276272256</c:v>
                </c:pt>
                <c:pt idx="610">
                  <c:v>0.98949404790407702</c:v>
                </c:pt>
                <c:pt idx="611">
                  <c:v>0.98770634411382574</c:v>
                </c:pt>
                <c:pt idx="612">
                  <c:v>1.0588510219033422</c:v>
                </c:pt>
                <c:pt idx="613">
                  <c:v>1.5744940683879971</c:v>
                </c:pt>
                <c:pt idx="614">
                  <c:v>1.7613142113731015</c:v>
                </c:pt>
                <c:pt idx="615">
                  <c:v>0.87529286945758367</c:v>
                </c:pt>
                <c:pt idx="616">
                  <c:v>1.1747938229921957</c:v>
                </c:pt>
                <c:pt idx="617">
                  <c:v>2.5408329034757462</c:v>
                </c:pt>
                <c:pt idx="618">
                  <c:v>2.5260643523562258</c:v>
                </c:pt>
                <c:pt idx="619">
                  <c:v>0.96647890779437295</c:v>
                </c:pt>
                <c:pt idx="620">
                  <c:v>1.2404528170318476</c:v>
                </c:pt>
                <c:pt idx="621">
                  <c:v>0.95862271348919104</c:v>
                </c:pt>
                <c:pt idx="622">
                  <c:v>0.99010717683352667</c:v>
                </c:pt>
                <c:pt idx="623">
                  <c:v>0.96351661363131802</c:v>
                </c:pt>
                <c:pt idx="624">
                  <c:v>0.88057213529063827</c:v>
                </c:pt>
                <c:pt idx="625">
                  <c:v>0.89714539995601228</c:v>
                </c:pt>
                <c:pt idx="626">
                  <c:v>0.97034204815542002</c:v>
                </c:pt>
                <c:pt idx="627">
                  <c:v>0.92843460403472144</c:v>
                </c:pt>
                <c:pt idx="628">
                  <c:v>0.95839503758137967</c:v>
                </c:pt>
                <c:pt idx="629">
                  <c:v>1.0447642783083519</c:v>
                </c:pt>
                <c:pt idx="630">
                  <c:v>1.8034965034965036</c:v>
                </c:pt>
                <c:pt idx="631">
                  <c:v>0.78544598690467238</c:v>
                </c:pt>
                <c:pt idx="632">
                  <c:v>0.54832961754654774</c:v>
                </c:pt>
                <c:pt idx="633">
                  <c:v>1.0730324670544062</c:v>
                </c:pt>
                <c:pt idx="634">
                  <c:v>1.697421339011119</c:v>
                </c:pt>
                <c:pt idx="635">
                  <c:v>1.2332880182303636</c:v>
                </c:pt>
                <c:pt idx="636">
                  <c:v>1.2342660420354632</c:v>
                </c:pt>
                <c:pt idx="637">
                  <c:v>1.1439603044178885</c:v>
                </c:pt>
                <c:pt idx="638">
                  <c:v>1.3197992043527886</c:v>
                </c:pt>
                <c:pt idx="639">
                  <c:v>1.0773480662983426</c:v>
                </c:pt>
                <c:pt idx="640">
                  <c:v>1.1109263765662549</c:v>
                </c:pt>
                <c:pt idx="641">
                  <c:v>1.3692098925414735</c:v>
                </c:pt>
                <c:pt idx="642">
                  <c:v>0.83568482743650963</c:v>
                </c:pt>
                <c:pt idx="643">
                  <c:v>1.2765759910871786</c:v>
                </c:pt>
                <c:pt idx="644">
                  <c:v>1.2847569731517341</c:v>
                </c:pt>
                <c:pt idx="645">
                  <c:v>1.2684391453809669</c:v>
                </c:pt>
                <c:pt idx="646">
                  <c:v>1.660741073221436</c:v>
                </c:pt>
                <c:pt idx="647">
                  <c:v>1.1795389766721089</c:v>
                </c:pt>
                <c:pt idx="648">
                  <c:v>1.0733236854799806</c:v>
                </c:pt>
                <c:pt idx="649">
                  <c:v>1.5201831645386852</c:v>
                </c:pt>
                <c:pt idx="650">
                  <c:v>0.96089572192513362</c:v>
                </c:pt>
                <c:pt idx="651">
                  <c:v>1.2612797374897455</c:v>
                </c:pt>
                <c:pt idx="652">
                  <c:v>1.5101585234596115</c:v>
                </c:pt>
                <c:pt idx="653">
                  <c:v>2.6966008019362064</c:v>
                </c:pt>
                <c:pt idx="654">
                  <c:v>0.81603426698834969</c:v>
                </c:pt>
                <c:pt idx="655">
                  <c:v>1.3641209536731924</c:v>
                </c:pt>
                <c:pt idx="656">
                  <c:v>0.97163706734936606</c:v>
                </c:pt>
                <c:pt idx="657">
                  <c:v>0.96163209660142179</c:v>
                </c:pt>
                <c:pt idx="658">
                  <c:v>1.0512035350207372</c:v>
                </c:pt>
                <c:pt idx="659">
                  <c:v>1.8908865468071916</c:v>
                </c:pt>
                <c:pt idx="660">
                  <c:v>1.1582315807867893</c:v>
                </c:pt>
                <c:pt idx="661">
                  <c:v>2.2621788546577495</c:v>
                </c:pt>
                <c:pt idx="662">
                  <c:v>0.9684696144778574</c:v>
                </c:pt>
                <c:pt idx="663">
                  <c:v>1.3538624900451288</c:v>
                </c:pt>
                <c:pt idx="664">
                  <c:v>1.9822366344305105</c:v>
                </c:pt>
                <c:pt idx="665">
                  <c:v>1.1205920583672271</c:v>
                </c:pt>
                <c:pt idx="666">
                  <c:v>1.1556043152313038</c:v>
                </c:pt>
                <c:pt idx="667">
                  <c:v>2.3763913408205934</c:v>
                </c:pt>
                <c:pt idx="668">
                  <c:v>0.63070732084816594</c:v>
                </c:pt>
                <c:pt idx="669">
                  <c:v>0.78685594383856183</c:v>
                </c:pt>
                <c:pt idx="670">
                  <c:v>2.3852489822383012</c:v>
                </c:pt>
                <c:pt idx="671">
                  <c:v>2.3775028044032718</c:v>
                </c:pt>
                <c:pt idx="672">
                  <c:v>2.3153791530654191</c:v>
                </c:pt>
                <c:pt idx="673">
                  <c:v>2.2980638096267891</c:v>
                </c:pt>
                <c:pt idx="674">
                  <c:v>2.2967830160865206</c:v>
                </c:pt>
                <c:pt idx="675">
                  <c:v>2.2070043150426986</c:v>
                </c:pt>
                <c:pt idx="676">
                  <c:v>1.9189613665190057</c:v>
                </c:pt>
                <c:pt idx="677">
                  <c:v>2.8026954283805816</c:v>
                </c:pt>
                <c:pt idx="678">
                  <c:v>1.0783771641842623</c:v>
                </c:pt>
                <c:pt idx="679">
                  <c:v>1.2475943355578747</c:v>
                </c:pt>
                <c:pt idx="680">
                  <c:v>1.2339502685726869</c:v>
                </c:pt>
                <c:pt idx="681">
                  <c:v>3.0813580015979558</c:v>
                </c:pt>
                <c:pt idx="682">
                  <c:v>2.439406900484745</c:v>
                </c:pt>
                <c:pt idx="683">
                  <c:v>1.905054682987722</c:v>
                </c:pt>
                <c:pt idx="684">
                  <c:v>1.7484801286238256</c:v>
                </c:pt>
                <c:pt idx="685">
                  <c:v>2.8406446772340042</c:v>
                </c:pt>
                <c:pt idx="686">
                  <c:v>2.8055046394347203</c:v>
                </c:pt>
                <c:pt idx="687">
                  <c:v>2.8055046394347203</c:v>
                </c:pt>
                <c:pt idx="688">
                  <c:v>2.5035573902140071</c:v>
                </c:pt>
                <c:pt idx="689">
                  <c:v>3.2220248667850799</c:v>
                </c:pt>
                <c:pt idx="690">
                  <c:v>1.9360004927777263</c:v>
                </c:pt>
                <c:pt idx="691">
                  <c:v>2.0764878424081168</c:v>
                </c:pt>
                <c:pt idx="692">
                  <c:v>3.9105355426115476</c:v>
                </c:pt>
                <c:pt idx="693">
                  <c:v>3.1100146480610595</c:v>
                </c:pt>
                <c:pt idx="694">
                  <c:v>2.252244404451003</c:v>
                </c:pt>
                <c:pt idx="695">
                  <c:v>1.8759572748871369</c:v>
                </c:pt>
                <c:pt idx="696">
                  <c:v>3.7424401174310402</c:v>
                </c:pt>
                <c:pt idx="697">
                  <c:v>2.7922218274780066</c:v>
                </c:pt>
                <c:pt idx="698">
                  <c:v>2.3116917744300758</c:v>
                </c:pt>
                <c:pt idx="699">
                  <c:v>2.9110544084798877</c:v>
                </c:pt>
                <c:pt idx="700">
                  <c:v>2.8948878715945865</c:v>
                </c:pt>
                <c:pt idx="701">
                  <c:v>2.1489959609035125</c:v>
                </c:pt>
                <c:pt idx="702">
                  <c:v>1.5712139185448795</c:v>
                </c:pt>
                <c:pt idx="703">
                  <c:v>1.5648873072360616</c:v>
                </c:pt>
                <c:pt idx="704">
                  <c:v>1.5626729932779755</c:v>
                </c:pt>
                <c:pt idx="705">
                  <c:v>2.3203284830104418</c:v>
                </c:pt>
                <c:pt idx="706">
                  <c:v>2.8503070915889013</c:v>
                </c:pt>
                <c:pt idx="707">
                  <c:v>2.038885641229311</c:v>
                </c:pt>
                <c:pt idx="708">
                  <c:v>2.5798233291268837</c:v>
                </c:pt>
                <c:pt idx="709">
                  <c:v>2.3088824586568317</c:v>
                </c:pt>
                <c:pt idx="710">
                  <c:v>3.8633441921972844</c:v>
                </c:pt>
                <c:pt idx="711">
                  <c:v>2.1122624491336999</c:v>
                </c:pt>
                <c:pt idx="712">
                  <c:v>2.3169857443382811</c:v>
                </c:pt>
                <c:pt idx="713">
                  <c:v>2.9029093080795154</c:v>
                </c:pt>
                <c:pt idx="714">
                  <c:v>1.8834264051364484</c:v>
                </c:pt>
                <c:pt idx="715">
                  <c:v>1.2933342486441957</c:v>
                </c:pt>
                <c:pt idx="716">
                  <c:v>2.5031689362840299</c:v>
                </c:pt>
                <c:pt idx="717">
                  <c:v>1.8816222141030325</c:v>
                </c:pt>
                <c:pt idx="718">
                  <c:v>1.1553484869876229</c:v>
                </c:pt>
                <c:pt idx="719">
                  <c:v>2.3783718386256054</c:v>
                </c:pt>
                <c:pt idx="720">
                  <c:v>1.3419518901635084</c:v>
                </c:pt>
                <c:pt idx="721">
                  <c:v>2.1034896742365392</c:v>
                </c:pt>
                <c:pt idx="722">
                  <c:v>2.5930935912814883</c:v>
                </c:pt>
                <c:pt idx="723">
                  <c:v>3.4517857677454122</c:v>
                </c:pt>
                <c:pt idx="724">
                  <c:v>2.716678040842039</c:v>
                </c:pt>
                <c:pt idx="725">
                  <c:v>2.4036140423477481</c:v>
                </c:pt>
                <c:pt idx="726">
                  <c:v>4.3637574950033313</c:v>
                </c:pt>
                <c:pt idx="727">
                  <c:v>2.789806795469687</c:v>
                </c:pt>
                <c:pt idx="728">
                  <c:v>2.4351508734780305</c:v>
                </c:pt>
                <c:pt idx="729">
                  <c:v>2.1968551025433567</c:v>
                </c:pt>
                <c:pt idx="730">
                  <c:v>3.0642504118616145</c:v>
                </c:pt>
                <c:pt idx="731">
                  <c:v>2.9626668945834567</c:v>
                </c:pt>
                <c:pt idx="732">
                  <c:v>2.9411321096212726</c:v>
                </c:pt>
                <c:pt idx="733">
                  <c:v>1.4237683129619965</c:v>
                </c:pt>
                <c:pt idx="734">
                  <c:v>3.0311322132153733</c:v>
                </c:pt>
                <c:pt idx="735">
                  <c:v>2.2776882286938047</c:v>
                </c:pt>
                <c:pt idx="736">
                  <c:v>2.6454234921584763</c:v>
                </c:pt>
                <c:pt idx="737">
                  <c:v>2.4303373140582445</c:v>
                </c:pt>
                <c:pt idx="738">
                  <c:v>2.6591315572942587</c:v>
                </c:pt>
                <c:pt idx="739">
                  <c:v>2.1989842885365274</c:v>
                </c:pt>
                <c:pt idx="740">
                  <c:v>2.3902530289200206</c:v>
                </c:pt>
                <c:pt idx="741">
                  <c:v>2.3274793226297534</c:v>
                </c:pt>
                <c:pt idx="742">
                  <c:v>2.266271167820205</c:v>
                </c:pt>
                <c:pt idx="743">
                  <c:v>2.0783128130978983</c:v>
                </c:pt>
                <c:pt idx="744">
                  <c:v>2.7280385760330561</c:v>
                </c:pt>
                <c:pt idx="745">
                  <c:v>2.3812693935119889</c:v>
                </c:pt>
                <c:pt idx="746">
                  <c:v>2.145747197594464</c:v>
                </c:pt>
                <c:pt idx="747">
                  <c:v>1.6779222076959588</c:v>
                </c:pt>
                <c:pt idx="748">
                  <c:v>2.821270959890918</c:v>
                </c:pt>
                <c:pt idx="749">
                  <c:v>2.270380131695267</c:v>
                </c:pt>
                <c:pt idx="750">
                  <c:v>2.006482578071433</c:v>
                </c:pt>
                <c:pt idx="751">
                  <c:v>2.4155830494485491</c:v>
                </c:pt>
                <c:pt idx="752">
                  <c:v>2.3939376775122794</c:v>
                </c:pt>
                <c:pt idx="753">
                  <c:v>2.6096612992781787</c:v>
                </c:pt>
                <c:pt idx="754">
                  <c:v>1.8134164482538784</c:v>
                </c:pt>
                <c:pt idx="755">
                  <c:v>2.2837094476684272</c:v>
                </c:pt>
                <c:pt idx="756">
                  <c:v>2.9572340448434353</c:v>
                </c:pt>
                <c:pt idx="757">
                  <c:v>2.3465865205260639</c:v>
                </c:pt>
                <c:pt idx="758">
                  <c:v>2.3070866461303692</c:v>
                </c:pt>
                <c:pt idx="759">
                  <c:v>2.484898480534341</c:v>
                </c:pt>
                <c:pt idx="760">
                  <c:v>2.3513132334548552</c:v>
                </c:pt>
                <c:pt idx="761">
                  <c:v>1.8621649843369299</c:v>
                </c:pt>
                <c:pt idx="762">
                  <c:v>2.1251550463506983</c:v>
                </c:pt>
                <c:pt idx="763">
                  <c:v>2.0105023501762633</c:v>
                </c:pt>
                <c:pt idx="764">
                  <c:v>2.0162145841493668</c:v>
                </c:pt>
                <c:pt idx="765">
                  <c:v>2.0198671956031267</c:v>
                </c:pt>
                <c:pt idx="766">
                  <c:v>2.3614680553676903</c:v>
                </c:pt>
                <c:pt idx="767">
                  <c:v>2.0069078975701773</c:v>
                </c:pt>
                <c:pt idx="768">
                  <c:v>2.8869857927825358</c:v>
                </c:pt>
                <c:pt idx="769">
                  <c:v>2.7092859823069637</c:v>
                </c:pt>
                <c:pt idx="770">
                  <c:v>2.3192990225540124</c:v>
                </c:pt>
                <c:pt idx="771">
                  <c:v>2.1271734991750222</c:v>
                </c:pt>
                <c:pt idx="772">
                  <c:v>2.8551185931667495</c:v>
                </c:pt>
                <c:pt idx="773">
                  <c:v>2.8265674072350819</c:v>
                </c:pt>
                <c:pt idx="774">
                  <c:v>2.7507330766260738</c:v>
                </c:pt>
                <c:pt idx="775">
                  <c:v>2.384592862487394</c:v>
                </c:pt>
                <c:pt idx="776">
                  <c:v>3.6639887630826156</c:v>
                </c:pt>
                <c:pt idx="777">
                  <c:v>1.6597533476239525</c:v>
                </c:pt>
                <c:pt idx="778">
                  <c:v>3.0206236960174295</c:v>
                </c:pt>
                <c:pt idx="779">
                  <c:v>2.6616267455296816</c:v>
                </c:pt>
                <c:pt idx="780">
                  <c:v>2.4559070822416018</c:v>
                </c:pt>
                <c:pt idx="781">
                  <c:v>1.6236608869923879</c:v>
                </c:pt>
                <c:pt idx="782">
                  <c:v>1.0222256640594749</c:v>
                </c:pt>
                <c:pt idx="783">
                  <c:v>0.81758393907926619</c:v>
                </c:pt>
                <c:pt idx="784">
                  <c:v>0.81602630668051224</c:v>
                </c:pt>
                <c:pt idx="785">
                  <c:v>0.81135340948425061</c:v>
                </c:pt>
                <c:pt idx="786">
                  <c:v>1.2861879616857772</c:v>
                </c:pt>
                <c:pt idx="787">
                  <c:v>1.2756553988499253</c:v>
                </c:pt>
                <c:pt idx="788">
                  <c:v>1.2882134545388257</c:v>
                </c:pt>
                <c:pt idx="789">
                  <c:v>0.85655063098213746</c:v>
                </c:pt>
                <c:pt idx="790">
                  <c:v>1.5057547100652446</c:v>
                </c:pt>
                <c:pt idx="791">
                  <c:v>1.7824813435581919</c:v>
                </c:pt>
                <c:pt idx="792">
                  <c:v>1.9223126628298917</c:v>
                </c:pt>
                <c:pt idx="793">
                  <c:v>1.2718526995468966</c:v>
                </c:pt>
                <c:pt idx="794">
                  <c:v>1.4896008993816752</c:v>
                </c:pt>
                <c:pt idx="795">
                  <c:v>1.258836060811465</c:v>
                </c:pt>
                <c:pt idx="796">
                  <c:v>0.8153195104815123</c:v>
                </c:pt>
                <c:pt idx="797">
                  <c:v>0.81355991850575449</c:v>
                </c:pt>
                <c:pt idx="798">
                  <c:v>1.4145125311638893</c:v>
                </c:pt>
                <c:pt idx="799">
                  <c:v>1.4132003674058522</c:v>
                </c:pt>
                <c:pt idx="800">
                  <c:v>1.1019478850259945</c:v>
                </c:pt>
                <c:pt idx="801">
                  <c:v>1.0995871302139892</c:v>
                </c:pt>
                <c:pt idx="802">
                  <c:v>1.9259239229630432</c:v>
                </c:pt>
                <c:pt idx="803">
                  <c:v>1.9164599233416031</c:v>
                </c:pt>
                <c:pt idx="804">
                  <c:v>1.9171359233145631</c:v>
                </c:pt>
                <c:pt idx="805">
                  <c:v>0.78415591135128915</c:v>
                </c:pt>
                <c:pt idx="806">
                  <c:v>0.83037349946093175</c:v>
                </c:pt>
                <c:pt idx="807">
                  <c:v>0.82987757644405347</c:v>
                </c:pt>
                <c:pt idx="808">
                  <c:v>1.6979902693296605</c:v>
                </c:pt>
                <c:pt idx="809">
                  <c:v>1.3289591909229579</c:v>
                </c:pt>
                <c:pt idx="810">
                  <c:v>1.2349735753991073</c:v>
                </c:pt>
                <c:pt idx="811">
                  <c:v>1.084453990025952</c:v>
                </c:pt>
                <c:pt idx="812">
                  <c:v>1.5910166815086519</c:v>
                </c:pt>
                <c:pt idx="813">
                  <c:v>1.6995028251295945</c:v>
                </c:pt>
                <c:pt idx="814">
                  <c:v>1.4951502380307258</c:v>
                </c:pt>
                <c:pt idx="815">
                  <c:v>1.680168798353695</c:v>
                </c:pt>
                <c:pt idx="816">
                  <c:v>0.77842551008919525</c:v>
                </c:pt>
                <c:pt idx="817">
                  <c:v>1.8402897864826984</c:v>
                </c:pt>
                <c:pt idx="818">
                  <c:v>1.8305816966100565</c:v>
                </c:pt>
                <c:pt idx="819">
                  <c:v>1.9467190128996075</c:v>
                </c:pt>
                <c:pt idx="820">
                  <c:v>1.0873408769448374</c:v>
                </c:pt>
                <c:pt idx="821">
                  <c:v>0.92654530963123205</c:v>
                </c:pt>
                <c:pt idx="822">
                  <c:v>1.6694340042100582</c:v>
                </c:pt>
                <c:pt idx="823">
                  <c:v>2.0634249471458772</c:v>
                </c:pt>
                <c:pt idx="824">
                  <c:v>1.6711614938062807</c:v>
                </c:pt>
                <c:pt idx="825">
                  <c:v>1.5545882561961448</c:v>
                </c:pt>
                <c:pt idx="826">
                  <c:v>1.2224105613402569</c:v>
                </c:pt>
                <c:pt idx="827">
                  <c:v>1.2192715760396768</c:v>
                </c:pt>
                <c:pt idx="828">
                  <c:v>1.8090539253873452</c:v>
                </c:pt>
                <c:pt idx="829">
                  <c:v>0.94339622641509424</c:v>
                </c:pt>
                <c:pt idx="830">
                  <c:v>1.5811157616658089</c:v>
                </c:pt>
                <c:pt idx="831">
                  <c:v>1.1392765593847907</c:v>
                </c:pt>
                <c:pt idx="832">
                  <c:v>0.81603032632026973</c:v>
                </c:pt>
                <c:pt idx="833">
                  <c:v>1.6299488248860852</c:v>
                </c:pt>
                <c:pt idx="834">
                  <c:v>1.3839603441171697</c:v>
                </c:pt>
                <c:pt idx="835">
                  <c:v>1.5098033399578799</c:v>
                </c:pt>
                <c:pt idx="836">
                  <c:v>0.78762401970755069</c:v>
                </c:pt>
                <c:pt idx="837">
                  <c:v>1.3189448441247003</c:v>
                </c:pt>
                <c:pt idx="838">
                  <c:v>0.89941640920013732</c:v>
                </c:pt>
                <c:pt idx="839">
                  <c:v>1.4199996480793935</c:v>
                </c:pt>
                <c:pt idx="840">
                  <c:v>1.7355560630280884</c:v>
                </c:pt>
                <c:pt idx="841">
                  <c:v>1.3333666883474258</c:v>
                </c:pt>
                <c:pt idx="842">
                  <c:v>1.635962387257724</c:v>
                </c:pt>
                <c:pt idx="843">
                  <c:v>1.323351615761085</c:v>
                </c:pt>
                <c:pt idx="844">
                  <c:v>1.4945160901530674</c:v>
                </c:pt>
                <c:pt idx="845">
                  <c:v>0.95845296402634683</c:v>
                </c:pt>
                <c:pt idx="846">
                  <c:v>2.594181933115328</c:v>
                </c:pt>
                <c:pt idx="847">
                  <c:v>1.9608319859957939</c:v>
                </c:pt>
                <c:pt idx="848">
                  <c:v>1.3904327745402965</c:v>
                </c:pt>
                <c:pt idx="849">
                  <c:v>2.7125142982960191</c:v>
                </c:pt>
                <c:pt idx="850">
                  <c:v>1.345096747811549</c:v>
                </c:pt>
                <c:pt idx="851">
                  <c:v>1.3425636089267814</c:v>
                </c:pt>
                <c:pt idx="852">
                  <c:v>0.97402429954934744</c:v>
                </c:pt>
                <c:pt idx="853">
                  <c:v>0.97237393538618011</c:v>
                </c:pt>
                <c:pt idx="854">
                  <c:v>1.865465842845673</c:v>
                </c:pt>
                <c:pt idx="855">
                  <c:v>1.7953512958225493</c:v>
                </c:pt>
                <c:pt idx="856">
                  <c:v>1.7870731914087239</c:v>
                </c:pt>
                <c:pt idx="857">
                  <c:v>1.7854774122446129</c:v>
                </c:pt>
                <c:pt idx="858">
                  <c:v>1.7825850625096618</c:v>
                </c:pt>
                <c:pt idx="859">
                  <c:v>1.5267996789169238</c:v>
                </c:pt>
                <c:pt idx="860">
                  <c:v>1.5394938650306749</c:v>
                </c:pt>
                <c:pt idx="861">
                  <c:v>1.5452743713613277</c:v>
                </c:pt>
                <c:pt idx="862">
                  <c:v>1.2788823213326168</c:v>
                </c:pt>
                <c:pt idx="863">
                  <c:v>1.6065912870899663</c:v>
                </c:pt>
                <c:pt idx="864">
                  <c:v>1.1146254418754122</c:v>
                </c:pt>
                <c:pt idx="865">
                  <c:v>1.770687237026648</c:v>
                </c:pt>
                <c:pt idx="866">
                  <c:v>1.7499261829187274</c:v>
                </c:pt>
                <c:pt idx="867">
                  <c:v>1.1575968694932433</c:v>
                </c:pt>
                <c:pt idx="868">
                  <c:v>0.80630269019766765</c:v>
                </c:pt>
                <c:pt idx="869">
                  <c:v>0.6901213436106538</c:v>
                </c:pt>
                <c:pt idx="870">
                  <c:v>0.88502247353921992</c:v>
                </c:pt>
                <c:pt idx="871">
                  <c:v>0.87606156559142345</c:v>
                </c:pt>
                <c:pt idx="872">
                  <c:v>0.84060782411897839</c:v>
                </c:pt>
                <c:pt idx="873">
                  <c:v>0.87279625472075739</c:v>
                </c:pt>
                <c:pt idx="874">
                  <c:v>1.9861362266425557</c:v>
                </c:pt>
                <c:pt idx="875">
                  <c:v>0.73479459328611696</c:v>
                </c:pt>
                <c:pt idx="876">
                  <c:v>1.8722598248937043</c:v>
                </c:pt>
                <c:pt idx="877">
                  <c:v>1.5444628799378686</c:v>
                </c:pt>
                <c:pt idx="878">
                  <c:v>1.4978880951139384</c:v>
                </c:pt>
                <c:pt idx="879">
                  <c:v>1.4437546038093234</c:v>
                </c:pt>
                <c:pt idx="880">
                  <c:v>1.7746381805651277</c:v>
                </c:pt>
                <c:pt idx="881">
                  <c:v>1.2832098319175853</c:v>
                </c:pt>
                <c:pt idx="882">
                  <c:v>1.5970120419859617</c:v>
                </c:pt>
                <c:pt idx="883">
                  <c:v>1.5177613586570569</c:v>
                </c:pt>
                <c:pt idx="884">
                  <c:v>3.7281219800279182</c:v>
                </c:pt>
                <c:pt idx="885">
                  <c:v>1.3976031783938689</c:v>
                </c:pt>
                <c:pt idx="886">
                  <c:v>1.0435179486470227</c:v>
                </c:pt>
                <c:pt idx="887">
                  <c:v>1.3301894046184997</c:v>
                </c:pt>
                <c:pt idx="888">
                  <c:v>1.4467479915683967</c:v>
                </c:pt>
                <c:pt idx="889">
                  <c:v>2.7627527669135392</c:v>
                </c:pt>
                <c:pt idx="890">
                  <c:v>1.6260162601626016</c:v>
                </c:pt>
                <c:pt idx="891">
                  <c:v>1.341493331267511</c:v>
                </c:pt>
                <c:pt idx="892">
                  <c:v>1.0088885447051636</c:v>
                </c:pt>
                <c:pt idx="893">
                  <c:v>1.0146249401263727</c:v>
                </c:pt>
                <c:pt idx="894">
                  <c:v>1.0064505766511496</c:v>
                </c:pt>
                <c:pt idx="895">
                  <c:v>1.1270700248199537</c:v>
                </c:pt>
                <c:pt idx="896">
                  <c:v>0.8029043567916655</c:v>
                </c:pt>
                <c:pt idx="897">
                  <c:v>1.1609945687378544</c:v>
                </c:pt>
                <c:pt idx="898">
                  <c:v>2.3290712611975954</c:v>
                </c:pt>
                <c:pt idx="899">
                  <c:v>3.8282521518817432</c:v>
                </c:pt>
                <c:pt idx="900">
                  <c:v>3.024347434909421</c:v>
                </c:pt>
                <c:pt idx="901">
                  <c:v>2.9596874597518568</c:v>
                </c:pt>
                <c:pt idx="902">
                  <c:v>2.5248069065685699</c:v>
                </c:pt>
                <c:pt idx="903">
                  <c:v>3.4926019609667787</c:v>
                </c:pt>
                <c:pt idx="904">
                  <c:v>2.5491543855509446</c:v>
                </c:pt>
                <c:pt idx="905">
                  <c:v>2.1450935980281129</c:v>
                </c:pt>
                <c:pt idx="906">
                  <c:v>3.180225656072349</c:v>
                </c:pt>
                <c:pt idx="907">
                  <c:v>4.0906248850638125</c:v>
                </c:pt>
                <c:pt idx="908">
                  <c:v>3.9074625767773732</c:v>
                </c:pt>
                <c:pt idx="909">
                  <c:v>3.9243811835668834</c:v>
                </c:pt>
                <c:pt idx="910">
                  <c:v>2.507086513859841</c:v>
                </c:pt>
                <c:pt idx="911">
                  <c:v>3.7767282178134272</c:v>
                </c:pt>
                <c:pt idx="912">
                  <c:v>3.7186247067701435</c:v>
                </c:pt>
                <c:pt idx="913">
                  <c:v>3.6735402396950647</c:v>
                </c:pt>
                <c:pt idx="914">
                  <c:v>3.6390638825200043</c:v>
                </c:pt>
                <c:pt idx="915">
                  <c:v>3.2010243277848915</c:v>
                </c:pt>
                <c:pt idx="916">
                  <c:v>2.1529132488777116</c:v>
                </c:pt>
                <c:pt idx="917">
                  <c:v>3.1047370954497833</c:v>
                </c:pt>
                <c:pt idx="918">
                  <c:v>5.226960110041265</c:v>
                </c:pt>
                <c:pt idx="919">
                  <c:v>2.8410613776467435</c:v>
                </c:pt>
                <c:pt idx="920">
                  <c:v>2.9730442918029381</c:v>
                </c:pt>
                <c:pt idx="921">
                  <c:v>5.6102488750114787</c:v>
                </c:pt>
                <c:pt idx="922">
                  <c:v>3.2625213454277704</c:v>
                </c:pt>
                <c:pt idx="923">
                  <c:v>2.4300251929142447</c:v>
                </c:pt>
                <c:pt idx="924">
                  <c:v>3.0425615797322547</c:v>
                </c:pt>
                <c:pt idx="925">
                  <c:v>3.4556027734287631</c:v>
                </c:pt>
                <c:pt idx="926">
                  <c:v>2.9527124074687876</c:v>
                </c:pt>
                <c:pt idx="927">
                  <c:v>2.9707167936561012</c:v>
                </c:pt>
                <c:pt idx="928">
                  <c:v>2.9513101010342275</c:v>
                </c:pt>
                <c:pt idx="929">
                  <c:v>2.3884161301533666</c:v>
                </c:pt>
                <c:pt idx="930">
                  <c:v>2.3780930522244512</c:v>
                </c:pt>
                <c:pt idx="931">
                  <c:v>2.3736197184552545</c:v>
                </c:pt>
                <c:pt idx="932">
                  <c:v>1.7748363516220291</c:v>
                </c:pt>
                <c:pt idx="933">
                  <c:v>2.4532613783419146</c:v>
                </c:pt>
                <c:pt idx="934">
                  <c:v>2.6068721382123208</c:v>
                </c:pt>
                <c:pt idx="935">
                  <c:v>2.3661220785114589</c:v>
                </c:pt>
                <c:pt idx="936">
                  <c:v>2.4592496239990247</c:v>
                </c:pt>
                <c:pt idx="937">
                  <c:v>3.1975000483736773</c:v>
                </c:pt>
                <c:pt idx="938">
                  <c:v>1.7335908192936893</c:v>
                </c:pt>
                <c:pt idx="939">
                  <c:v>3.0914455889183357</c:v>
                </c:pt>
                <c:pt idx="940">
                  <c:v>2.9281986830960904</c:v>
                </c:pt>
                <c:pt idx="941">
                  <c:v>3.3716675378985883</c:v>
                </c:pt>
                <c:pt idx="942">
                  <c:v>3.151091595027522</c:v>
                </c:pt>
                <c:pt idx="943">
                  <c:v>1.8673112778855254</c:v>
                </c:pt>
                <c:pt idx="944">
                  <c:v>1.8460740865665397</c:v>
                </c:pt>
                <c:pt idx="945">
                  <c:v>1.817966039232588</c:v>
                </c:pt>
                <c:pt idx="946">
                  <c:v>2.8006102406738171</c:v>
                </c:pt>
                <c:pt idx="947">
                  <c:v>2.3490091744856509</c:v>
                </c:pt>
                <c:pt idx="948">
                  <c:v>2.944675066152016</c:v>
                </c:pt>
                <c:pt idx="949">
                  <c:v>3.0115776800624841</c:v>
                </c:pt>
                <c:pt idx="950">
                  <c:v>3.931754277272077</c:v>
                </c:pt>
                <c:pt idx="951">
                  <c:v>0</c:v>
                </c:pt>
                <c:pt idx="952">
                  <c:v>0</c:v>
                </c:pt>
                <c:pt idx="953">
                  <c:v>2.8119266841554791</c:v>
                </c:pt>
                <c:pt idx="954">
                  <c:v>2.721572346928022</c:v>
                </c:pt>
                <c:pt idx="955">
                  <c:v>1.7281204551287535</c:v>
                </c:pt>
                <c:pt idx="956">
                  <c:v>3.3742113844190831</c:v>
                </c:pt>
                <c:pt idx="957">
                  <c:v>2.877245957564512</c:v>
                </c:pt>
                <c:pt idx="958">
                  <c:v>2.8634158147682878</c:v>
                </c:pt>
                <c:pt idx="959">
                  <c:v>2.8138578030818171</c:v>
                </c:pt>
                <c:pt idx="960">
                  <c:v>2.801180172185278</c:v>
                </c:pt>
                <c:pt idx="961">
                  <c:v>2.7703129722748878</c:v>
                </c:pt>
                <c:pt idx="962">
                  <c:v>2.7073636472132714</c:v>
                </c:pt>
                <c:pt idx="963">
                  <c:v>2.7121505299284139</c:v>
                </c:pt>
                <c:pt idx="964">
                  <c:v>3.4733252359151638</c:v>
                </c:pt>
                <c:pt idx="965">
                  <c:v>3.7279267495094834</c:v>
                </c:pt>
                <c:pt idx="966">
                  <c:v>2.6065683410186913</c:v>
                </c:pt>
                <c:pt idx="967">
                  <c:v>4.0494607455858311</c:v>
                </c:pt>
                <c:pt idx="968">
                  <c:v>2.8516752415610491</c:v>
                </c:pt>
                <c:pt idx="969">
                  <c:v>3.025730466989359</c:v>
                </c:pt>
                <c:pt idx="970">
                  <c:v>2.9355856473769815</c:v>
                </c:pt>
                <c:pt idx="971">
                  <c:v>2.4900281557954012</c:v>
                </c:pt>
                <c:pt idx="972">
                  <c:v>4.5030463603468007</c:v>
                </c:pt>
                <c:pt idx="973">
                  <c:v>4.5580404685835996</c:v>
                </c:pt>
                <c:pt idx="974">
                  <c:v>3.8221807298388204</c:v>
                </c:pt>
                <c:pt idx="975">
                  <c:v>4.8634002381650934</c:v>
                </c:pt>
                <c:pt idx="976">
                  <c:v>4.8340610600072491</c:v>
                </c:pt>
                <c:pt idx="977">
                  <c:v>3.3971998129311354</c:v>
                </c:pt>
                <c:pt idx="978">
                  <c:v>3.8849067302519669</c:v>
                </c:pt>
                <c:pt idx="979">
                  <c:v>2.8113475960940848</c:v>
                </c:pt>
                <c:pt idx="980">
                  <c:v>4.5871842267406038</c:v>
                </c:pt>
                <c:pt idx="981">
                  <c:v>3.910519824406554</c:v>
                </c:pt>
                <c:pt idx="982">
                  <c:v>3.0814765846842649</c:v>
                </c:pt>
                <c:pt idx="983">
                  <c:v>1.7955062190718203</c:v>
                </c:pt>
                <c:pt idx="984">
                  <c:v>4.7085342339699467</c:v>
                </c:pt>
                <c:pt idx="985">
                  <c:v>3.0740181268882174</c:v>
                </c:pt>
                <c:pt idx="986">
                  <c:v>2.6364926432145794</c:v>
                </c:pt>
                <c:pt idx="987">
                  <c:v>1.241361253531744</c:v>
                </c:pt>
                <c:pt idx="988">
                  <c:v>1.4118220340378176</c:v>
                </c:pt>
                <c:pt idx="989">
                  <c:v>1.1627214825690986</c:v>
                </c:pt>
                <c:pt idx="990">
                  <c:v>1.165102482192107</c:v>
                </c:pt>
                <c:pt idx="991">
                  <c:v>1.5573917729477276</c:v>
                </c:pt>
                <c:pt idx="992">
                  <c:v>0.6471402386563424</c:v>
                </c:pt>
                <c:pt idx="993">
                  <c:v>5.9373101937473985E-2</c:v>
                </c:pt>
                <c:pt idx="994">
                  <c:v>1.0801166911782434</c:v>
                </c:pt>
                <c:pt idx="995">
                  <c:v>1.0945825397208091</c:v>
                </c:pt>
                <c:pt idx="996">
                  <c:v>2.2194900996505762</c:v>
                </c:pt>
                <c:pt idx="997">
                  <c:v>0.96602004947272491</c:v>
                </c:pt>
                <c:pt idx="998">
                  <c:v>1.4332281947395511</c:v>
                </c:pt>
                <c:pt idx="999">
                  <c:v>1.1666424715927837</c:v>
                </c:pt>
                <c:pt idx="1000">
                  <c:v>1.2365882306362423</c:v>
                </c:pt>
                <c:pt idx="1001">
                  <c:v>0.80518336793105616</c:v>
                </c:pt>
                <c:pt idx="1002">
                  <c:v>0.64214634749930932</c:v>
                </c:pt>
                <c:pt idx="1003">
                  <c:v>0.6438174924789587</c:v>
                </c:pt>
                <c:pt idx="1004">
                  <c:v>1.4472550557120591</c:v>
                </c:pt>
                <c:pt idx="1005">
                  <c:v>0.74265169737969094</c:v>
                </c:pt>
                <c:pt idx="1006">
                  <c:v>2.4567882238293071</c:v>
                </c:pt>
                <c:pt idx="1007">
                  <c:v>2.2012871933588287</c:v>
                </c:pt>
                <c:pt idx="1008">
                  <c:v>1.2576475268014244</c:v>
                </c:pt>
                <c:pt idx="1009">
                  <c:v>1.4854007914705905</c:v>
                </c:pt>
                <c:pt idx="1010">
                  <c:v>1.1530937674131858</c:v>
                </c:pt>
                <c:pt idx="1011">
                  <c:v>1.1521453045158689</c:v>
                </c:pt>
                <c:pt idx="1012">
                  <c:v>1.1149259125406576</c:v>
                </c:pt>
                <c:pt idx="1013">
                  <c:v>0.76150339761929775</c:v>
                </c:pt>
                <c:pt idx="1014">
                  <c:v>0.59359477963450435</c:v>
                </c:pt>
                <c:pt idx="1015">
                  <c:v>0.86558609458994096</c:v>
                </c:pt>
                <c:pt idx="1016">
                  <c:v>1.5613321152728179</c:v>
                </c:pt>
                <c:pt idx="1017">
                  <c:v>2.3171345688187768</c:v>
                </c:pt>
                <c:pt idx="1018">
                  <c:v>0</c:v>
                </c:pt>
                <c:pt idx="1019">
                  <c:v>1.345573136852277</c:v>
                </c:pt>
                <c:pt idx="1020">
                  <c:v>1.0449162552624405</c:v>
                </c:pt>
                <c:pt idx="1021">
                  <c:v>1.8294707483896673</c:v>
                </c:pt>
                <c:pt idx="1022">
                  <c:v>1.45942297958495</c:v>
                </c:pt>
                <c:pt idx="1023">
                  <c:v>0.94599973464243059</c:v>
                </c:pt>
                <c:pt idx="1024">
                  <c:v>0.90739258073125173</c:v>
                </c:pt>
                <c:pt idx="1025">
                  <c:v>1.024247491638796</c:v>
                </c:pt>
                <c:pt idx="1026">
                  <c:v>1.2108646793386413</c:v>
                </c:pt>
                <c:pt idx="1027">
                  <c:v>1.1507370705115474</c:v>
                </c:pt>
                <c:pt idx="1028">
                  <c:v>1.0358353832856859</c:v>
                </c:pt>
                <c:pt idx="1029">
                  <c:v>1.3213741191983848</c:v>
                </c:pt>
                <c:pt idx="1030">
                  <c:v>1.2750719798698313</c:v>
                </c:pt>
                <c:pt idx="1031">
                  <c:v>1.324162756315485</c:v>
                </c:pt>
                <c:pt idx="1032">
                  <c:v>1.1128694675583237</c:v>
                </c:pt>
                <c:pt idx="1033">
                  <c:v>1.8460921039430118</c:v>
                </c:pt>
                <c:pt idx="1034">
                  <c:v>1.4609260261266135</c:v>
                </c:pt>
                <c:pt idx="1035">
                  <c:v>1.5454051162811258</c:v>
                </c:pt>
                <c:pt idx="1036">
                  <c:v>0.94595010305472671</c:v>
                </c:pt>
                <c:pt idx="1037">
                  <c:v>1.9404237465911474</c:v>
                </c:pt>
                <c:pt idx="1038">
                  <c:v>1.9299349695825465</c:v>
                </c:pt>
                <c:pt idx="1039">
                  <c:v>1.5686864130707161</c:v>
                </c:pt>
                <c:pt idx="1040">
                  <c:v>0.63580246913580252</c:v>
                </c:pt>
                <c:pt idx="1041">
                  <c:v>1.2278513464212115</c:v>
                </c:pt>
                <c:pt idx="1042">
                  <c:v>1.2204561365451552</c:v>
                </c:pt>
                <c:pt idx="1043">
                  <c:v>0.69742678429132554</c:v>
                </c:pt>
                <c:pt idx="1044">
                  <c:v>0.78356133463389466</c:v>
                </c:pt>
                <c:pt idx="1045">
                  <c:v>2.3919981574704701</c:v>
                </c:pt>
                <c:pt idx="1046">
                  <c:v>1.057973603698162</c:v>
                </c:pt>
                <c:pt idx="1047">
                  <c:v>2.461124715490282</c:v>
                </c:pt>
                <c:pt idx="1048">
                  <c:v>0.63701065241897292</c:v>
                </c:pt>
                <c:pt idx="1049">
                  <c:v>0.98897831154255678</c:v>
                </c:pt>
                <c:pt idx="1050">
                  <c:v>1.5741759283844783</c:v>
                </c:pt>
                <c:pt idx="1051">
                  <c:v>1.0876991609958733</c:v>
                </c:pt>
                <c:pt idx="1052">
                  <c:v>1.3077325456167883</c:v>
                </c:pt>
                <c:pt idx="1053">
                  <c:v>1.3380631491957995</c:v>
                </c:pt>
                <c:pt idx="1054">
                  <c:v>1.3376235752308863</c:v>
                </c:pt>
                <c:pt idx="1055">
                  <c:v>2.3708775436432838</c:v>
                </c:pt>
                <c:pt idx="1056">
                  <c:v>1.261744966442953</c:v>
                </c:pt>
                <c:pt idx="1057">
                  <c:v>2.8626467162440643</c:v>
                </c:pt>
                <c:pt idx="1058">
                  <c:v>1.1835475908742885</c:v>
                </c:pt>
                <c:pt idx="1059">
                  <c:v>1.2953765808202344</c:v>
                </c:pt>
                <c:pt idx="1060">
                  <c:v>1.3882036712543171</c:v>
                </c:pt>
                <c:pt idx="1061">
                  <c:v>1.0492451041903057</c:v>
                </c:pt>
                <c:pt idx="1062">
                  <c:v>3.2276791201089927</c:v>
                </c:pt>
                <c:pt idx="1063">
                  <c:v>1.7750573833205816</c:v>
                </c:pt>
                <c:pt idx="1064">
                  <c:v>1.6795248173687445</c:v>
                </c:pt>
                <c:pt idx="1065">
                  <c:v>1.8767574720394948</c:v>
                </c:pt>
                <c:pt idx="1066">
                  <c:v>1.7398159351739815</c:v>
                </c:pt>
                <c:pt idx="1067">
                  <c:v>0.80984328843939324</c:v>
                </c:pt>
                <c:pt idx="1068">
                  <c:v>1.5985734843270973</c:v>
                </c:pt>
                <c:pt idx="1069">
                  <c:v>1.816008816179552</c:v>
                </c:pt>
                <c:pt idx="1070">
                  <c:v>1.314635591546514</c:v>
                </c:pt>
                <c:pt idx="1071">
                  <c:v>1.3098953189808413</c:v>
                </c:pt>
                <c:pt idx="1072">
                  <c:v>1.8710296791061545</c:v>
                </c:pt>
                <c:pt idx="1073">
                  <c:v>1.6655024081767711</c:v>
                </c:pt>
                <c:pt idx="1074">
                  <c:v>2.4093136680188523</c:v>
                </c:pt>
                <c:pt idx="1075">
                  <c:v>1.3186234075703418</c:v>
                </c:pt>
                <c:pt idx="1076">
                  <c:v>1.6855046599246482</c:v>
                </c:pt>
                <c:pt idx="1077">
                  <c:v>0.78652070181847245</c:v>
                </c:pt>
                <c:pt idx="1078">
                  <c:v>0.79336993869932992</c:v>
                </c:pt>
                <c:pt idx="1079">
                  <c:v>1.6000147636887077</c:v>
                </c:pt>
                <c:pt idx="1080">
                  <c:v>3.1846877233963289</c:v>
                </c:pt>
                <c:pt idx="1081">
                  <c:v>3.180660296619982</c:v>
                </c:pt>
                <c:pt idx="1082">
                  <c:v>1.568120311054777</c:v>
                </c:pt>
                <c:pt idx="1083">
                  <c:v>3.8541327344111647</c:v>
                </c:pt>
                <c:pt idx="1084">
                  <c:v>3.8455603751264422</c:v>
                </c:pt>
                <c:pt idx="1085">
                  <c:v>1.0807246875358332</c:v>
                </c:pt>
                <c:pt idx="1086">
                  <c:v>1.3621206126716781</c:v>
                </c:pt>
                <c:pt idx="1087">
                  <c:v>1.9205831060233423</c:v>
                </c:pt>
                <c:pt idx="1088">
                  <c:v>2.2055342772302793</c:v>
                </c:pt>
                <c:pt idx="1089">
                  <c:v>1.6683135823662212</c:v>
                </c:pt>
                <c:pt idx="1090">
                  <c:v>2.349035859269283</c:v>
                </c:pt>
                <c:pt idx="1091">
                  <c:v>0.64232412888012302</c:v>
                </c:pt>
                <c:pt idx="1092">
                  <c:v>1.2156558705158806</c:v>
                </c:pt>
                <c:pt idx="1093">
                  <c:v>3.835088858985662</c:v>
                </c:pt>
                <c:pt idx="1094">
                  <c:v>2.5891287405071322</c:v>
                </c:pt>
                <c:pt idx="1095">
                  <c:v>2.5682852119696227</c:v>
                </c:pt>
                <c:pt idx="1096">
                  <c:v>1.7708474986023599</c:v>
                </c:pt>
                <c:pt idx="1097">
                  <c:v>4.0426090816039997</c:v>
                </c:pt>
                <c:pt idx="1098">
                  <c:v>2.3252617980925159</c:v>
                </c:pt>
                <c:pt idx="1099">
                  <c:v>2.5778602549620784</c:v>
                </c:pt>
                <c:pt idx="1100">
                  <c:v>2.2359041953554519</c:v>
                </c:pt>
                <c:pt idx="1101">
                  <c:v>2.0714416034613077</c:v>
                </c:pt>
                <c:pt idx="1102">
                  <c:v>2.4279989735288892</c:v>
                </c:pt>
                <c:pt idx="1103">
                  <c:v>2.3603785867335225</c:v>
                </c:pt>
                <c:pt idx="1104">
                  <c:v>1.8530209951707264</c:v>
                </c:pt>
                <c:pt idx="1105">
                  <c:v>1.8313359282215134</c:v>
                </c:pt>
                <c:pt idx="1106">
                  <c:v>3.8658798283261802</c:v>
                </c:pt>
                <c:pt idx="1107">
                  <c:v>3.1002737280403161</c:v>
                </c:pt>
                <c:pt idx="1108">
                  <c:v>3.8910110622888565</c:v>
                </c:pt>
                <c:pt idx="1109">
                  <c:v>2.4065930662867934</c:v>
                </c:pt>
                <c:pt idx="1110">
                  <c:v>0.83994208912881652</c:v>
                </c:pt>
                <c:pt idx="1111">
                  <c:v>1.4530470613749729</c:v>
                </c:pt>
                <c:pt idx="1112">
                  <c:v>1.4360489311692957</c:v>
                </c:pt>
                <c:pt idx="1113">
                  <c:v>2.4678470018373142</c:v>
                </c:pt>
                <c:pt idx="1114">
                  <c:v>3.8804957760374914</c:v>
                </c:pt>
                <c:pt idx="1115">
                  <c:v>2.3781890312097747</c:v>
                </c:pt>
                <c:pt idx="1116">
                  <c:v>2.3676380594652766</c:v>
                </c:pt>
                <c:pt idx="1117">
                  <c:v>4.4885853853055524</c:v>
                </c:pt>
                <c:pt idx="1118">
                  <c:v>2.7428015197663829</c:v>
                </c:pt>
                <c:pt idx="1119">
                  <c:v>3.4631814483319774</c:v>
                </c:pt>
                <c:pt idx="1120">
                  <c:v>2.8294626284576037</c:v>
                </c:pt>
                <c:pt idx="1121">
                  <c:v>1.2793951173668809</c:v>
                </c:pt>
                <c:pt idx="1122">
                  <c:v>2.0378252665759797</c:v>
                </c:pt>
                <c:pt idx="1123">
                  <c:v>3.0083587955796647</c:v>
                </c:pt>
                <c:pt idx="1124">
                  <c:v>2.2916084449073955</c:v>
                </c:pt>
                <c:pt idx="1125">
                  <c:v>2.7155939964385651</c:v>
                </c:pt>
                <c:pt idx="1126">
                  <c:v>3.7272903601215495</c:v>
                </c:pt>
                <c:pt idx="1127">
                  <c:v>2.4122159929182647</c:v>
                </c:pt>
                <c:pt idx="1128">
                  <c:v>2.7626707389280614</c:v>
                </c:pt>
                <c:pt idx="1129">
                  <c:v>2.3438188386641992</c:v>
                </c:pt>
                <c:pt idx="1130">
                  <c:v>2.6122640403329815</c:v>
                </c:pt>
                <c:pt idx="1131">
                  <c:v>1.874165611200493</c:v>
                </c:pt>
                <c:pt idx="1132">
                  <c:v>3.3261906367161966</c:v>
                </c:pt>
                <c:pt idx="1133">
                  <c:v>2.647775911113627</c:v>
                </c:pt>
                <c:pt idx="1134">
                  <c:v>1.3499199370646482</c:v>
                </c:pt>
                <c:pt idx="1135">
                  <c:v>3.1140783380431865</c:v>
                </c:pt>
                <c:pt idx="1136">
                  <c:v>2.2332113732831824</c:v>
                </c:pt>
                <c:pt idx="1137">
                  <c:v>2.6195010009276891</c:v>
                </c:pt>
                <c:pt idx="1138">
                  <c:v>2.9817641608563545</c:v>
                </c:pt>
                <c:pt idx="1139">
                  <c:v>4.6656770798191749</c:v>
                </c:pt>
                <c:pt idx="1140">
                  <c:v>2.2430170224771939</c:v>
                </c:pt>
                <c:pt idx="1141">
                  <c:v>2.0840628201636644</c:v>
                </c:pt>
                <c:pt idx="1142">
                  <c:v>2.1887960823105139</c:v>
                </c:pt>
                <c:pt idx="1143">
                  <c:v>2.4922932232614037</c:v>
                </c:pt>
                <c:pt idx="1144">
                  <c:v>2.5385481423466638</c:v>
                </c:pt>
                <c:pt idx="1145">
                  <c:v>2.0030625336257915</c:v>
                </c:pt>
                <c:pt idx="1146">
                  <c:v>2.8156675922446119</c:v>
                </c:pt>
                <c:pt idx="1147">
                  <c:v>2.7945784744997417</c:v>
                </c:pt>
                <c:pt idx="1148">
                  <c:v>3.072651776505317</c:v>
                </c:pt>
                <c:pt idx="1149">
                  <c:v>2.2339087168908889</c:v>
                </c:pt>
                <c:pt idx="1150">
                  <c:v>2.2023431114340206</c:v>
                </c:pt>
                <c:pt idx="1151">
                  <c:v>2.3690260907602116</c:v>
                </c:pt>
                <c:pt idx="1152">
                  <c:v>2.1793060135029045</c:v>
                </c:pt>
                <c:pt idx="1153">
                  <c:v>1.9131059868364033</c:v>
                </c:pt>
                <c:pt idx="1154">
                  <c:v>1.9077528588252688</c:v>
                </c:pt>
                <c:pt idx="1155">
                  <c:v>3.4365307618564258</c:v>
                </c:pt>
                <c:pt idx="1156">
                  <c:v>3.6070934700257196</c:v>
                </c:pt>
                <c:pt idx="1157">
                  <c:v>3.9482749063611098</c:v>
                </c:pt>
                <c:pt idx="1158">
                  <c:v>3.1248712278340181</c:v>
                </c:pt>
                <c:pt idx="1159">
                  <c:v>2.7633827278075014</c:v>
                </c:pt>
                <c:pt idx="1160">
                  <c:v>2.7500770329701112</c:v>
                </c:pt>
                <c:pt idx="1161">
                  <c:v>2.7739886848990363</c:v>
                </c:pt>
                <c:pt idx="1162">
                  <c:v>3.0414287860576921</c:v>
                </c:pt>
                <c:pt idx="1163">
                  <c:v>2.7455409783161842</c:v>
                </c:pt>
                <c:pt idx="1164">
                  <c:v>2.7430585723683394</c:v>
                </c:pt>
                <c:pt idx="1165">
                  <c:v>3.4431810122692137</c:v>
                </c:pt>
                <c:pt idx="1166">
                  <c:v>2.7317003465234531</c:v>
                </c:pt>
                <c:pt idx="1167">
                  <c:v>2.9994040919022709</c:v>
                </c:pt>
                <c:pt idx="1168">
                  <c:v>1.0905771761163598</c:v>
                </c:pt>
                <c:pt idx="1169">
                  <c:v>2.9444665642834122</c:v>
                </c:pt>
                <c:pt idx="1170">
                  <c:v>2.5537076383292221</c:v>
                </c:pt>
                <c:pt idx="1171">
                  <c:v>1.4319983439474933</c:v>
                </c:pt>
                <c:pt idx="1172">
                  <c:v>2.8359899175626802</c:v>
                </c:pt>
                <c:pt idx="1173">
                  <c:v>3.122233095670814</c:v>
                </c:pt>
                <c:pt idx="1174">
                  <c:v>2.8505918076470222</c:v>
                </c:pt>
                <c:pt idx="1175">
                  <c:v>3.0382688377612235</c:v>
                </c:pt>
                <c:pt idx="1176">
                  <c:v>1.2825950650979234</c:v>
                </c:pt>
                <c:pt idx="1177">
                  <c:v>1.91262231886923</c:v>
                </c:pt>
                <c:pt idx="1178">
                  <c:v>2.7729958591169219</c:v>
                </c:pt>
                <c:pt idx="1179">
                  <c:v>1.1916127907537435</c:v>
                </c:pt>
                <c:pt idx="1180">
                  <c:v>1.1910440490453176</c:v>
                </c:pt>
                <c:pt idx="1181">
                  <c:v>1.1875326871932967</c:v>
                </c:pt>
                <c:pt idx="1182">
                  <c:v>2.5566565289904837</c:v>
                </c:pt>
                <c:pt idx="1183">
                  <c:v>1.3874329407411976</c:v>
                </c:pt>
                <c:pt idx="1184">
                  <c:v>1.1885252422395824</c:v>
                </c:pt>
                <c:pt idx="1185">
                  <c:v>0.81036722483091805</c:v>
                </c:pt>
                <c:pt idx="1186">
                  <c:v>2.0648398301813971</c:v>
                </c:pt>
                <c:pt idx="1187">
                  <c:v>2.4237682028599807</c:v>
                </c:pt>
                <c:pt idx="1188">
                  <c:v>1.6392047871586171</c:v>
                </c:pt>
                <c:pt idx="1189">
                  <c:v>1.6335327982757153</c:v>
                </c:pt>
                <c:pt idx="1190">
                  <c:v>1.3101768283065491</c:v>
                </c:pt>
                <c:pt idx="1191">
                  <c:v>2.203753646320656</c:v>
                </c:pt>
                <c:pt idx="1192">
                  <c:v>1.1007760471132147E-3</c:v>
                </c:pt>
                <c:pt idx="1193">
                  <c:v>2.764808399853691</c:v>
                </c:pt>
                <c:pt idx="1194">
                  <c:v>1.7612606918636498</c:v>
                </c:pt>
                <c:pt idx="1195">
                  <c:v>2.1803816950543813</c:v>
                </c:pt>
                <c:pt idx="1196">
                  <c:v>2.0495767398486238</c:v>
                </c:pt>
                <c:pt idx="1197">
                  <c:v>3.2809996795898746</c:v>
                </c:pt>
                <c:pt idx="1198">
                  <c:v>3.2585709708426784</c:v>
                </c:pt>
                <c:pt idx="1199">
                  <c:v>1.1570595920297859</c:v>
                </c:pt>
                <c:pt idx="1200">
                  <c:v>0.92155877531856711</c:v>
                </c:pt>
                <c:pt idx="1201">
                  <c:v>0.92122929416900745</c:v>
                </c:pt>
                <c:pt idx="1202">
                  <c:v>1.1327683921543164</c:v>
                </c:pt>
                <c:pt idx="1203">
                  <c:v>1.1324978264555534</c:v>
                </c:pt>
                <c:pt idx="1204">
                  <c:v>1.9432437594258956</c:v>
                </c:pt>
                <c:pt idx="1205">
                  <c:v>1.1261562509015282</c:v>
                </c:pt>
                <c:pt idx="1206">
                  <c:v>2.4564594292818249</c:v>
                </c:pt>
                <c:pt idx="1207">
                  <c:v>2.437178409862673</c:v>
                </c:pt>
                <c:pt idx="1208">
                  <c:v>1.7449530588451863</c:v>
                </c:pt>
                <c:pt idx="1209">
                  <c:v>1.044167463614851</c:v>
                </c:pt>
                <c:pt idx="1210">
                  <c:v>1.0184060181475065</c:v>
                </c:pt>
                <c:pt idx="1211">
                  <c:v>1.8190494284817984</c:v>
                </c:pt>
                <c:pt idx="1212">
                  <c:v>0.91133492339579014</c:v>
                </c:pt>
                <c:pt idx="1213">
                  <c:v>0.91079151872097019</c:v>
                </c:pt>
                <c:pt idx="1214">
                  <c:v>1.5135097424814346</c:v>
                </c:pt>
                <c:pt idx="1215">
                  <c:v>0.67206666174725982</c:v>
                </c:pt>
                <c:pt idx="1216">
                  <c:v>0.65629892136455126</c:v>
                </c:pt>
                <c:pt idx="1217">
                  <c:v>1.0858388012927236</c:v>
                </c:pt>
                <c:pt idx="1218">
                  <c:v>0.81273739528591493</c:v>
                </c:pt>
                <c:pt idx="1219">
                  <c:v>1.6828116071883659</c:v>
                </c:pt>
                <c:pt idx="1220">
                  <c:v>3.0636844140776072</c:v>
                </c:pt>
                <c:pt idx="1221">
                  <c:v>2.2115136391016263</c:v>
                </c:pt>
                <c:pt idx="1222">
                  <c:v>1.9474398612472663</c:v>
                </c:pt>
                <c:pt idx="1223">
                  <c:v>1.6542870070130455</c:v>
                </c:pt>
                <c:pt idx="1224">
                  <c:v>2.6200417536534446</c:v>
                </c:pt>
                <c:pt idx="1225">
                  <c:v>2.5991649269311066</c:v>
                </c:pt>
                <c:pt idx="1226">
                  <c:v>1.5631039586691933</c:v>
                </c:pt>
                <c:pt idx="1227">
                  <c:v>1.5560332230298572</c:v>
                </c:pt>
                <c:pt idx="1228">
                  <c:v>1.2258478781156967</c:v>
                </c:pt>
                <c:pt idx="1229">
                  <c:v>1.6501464293759855</c:v>
                </c:pt>
                <c:pt idx="1230">
                  <c:v>1.4717448454168207</c:v>
                </c:pt>
                <c:pt idx="1231">
                  <c:v>1.2405617268111826</c:v>
                </c:pt>
                <c:pt idx="1232">
                  <c:v>2.1314810916999929</c:v>
                </c:pt>
                <c:pt idx="1233">
                  <c:v>0.63844994784221309</c:v>
                </c:pt>
                <c:pt idx="1234">
                  <c:v>1.7464626324260697</c:v>
                </c:pt>
                <c:pt idx="1235">
                  <c:v>1.8935444785708249</c:v>
                </c:pt>
                <c:pt idx="1236">
                  <c:v>2.0943076972192958</c:v>
                </c:pt>
                <c:pt idx="1237">
                  <c:v>1.910661458248206</c:v>
                </c:pt>
                <c:pt idx="1238">
                  <c:v>1.4549858424589772</c:v>
                </c:pt>
                <c:pt idx="1239">
                  <c:v>0.42938437661665801</c:v>
                </c:pt>
                <c:pt idx="1240">
                  <c:v>1.5679203159883222</c:v>
                </c:pt>
                <c:pt idx="1241">
                  <c:v>1.5473123819337111</c:v>
                </c:pt>
                <c:pt idx="1242">
                  <c:v>1.8538778200893453</c:v>
                </c:pt>
                <c:pt idx="1243">
                  <c:v>1.0877389426537631</c:v>
                </c:pt>
                <c:pt idx="1244">
                  <c:v>2.5240212247239349</c:v>
                </c:pt>
                <c:pt idx="1245">
                  <c:v>1.8699618426705076</c:v>
                </c:pt>
                <c:pt idx="1246">
                  <c:v>0.99705879943306108</c:v>
                </c:pt>
                <c:pt idx="1247">
                  <c:v>1.411770800953269</c:v>
                </c:pt>
                <c:pt idx="1248">
                  <c:v>1.3660471643531631</c:v>
                </c:pt>
                <c:pt idx="1249">
                  <c:v>1.2836838040665217</c:v>
                </c:pt>
                <c:pt idx="1250">
                  <c:v>0.6902897945987172</c:v>
                </c:pt>
                <c:pt idx="1251">
                  <c:v>0.68697375074956413</c:v>
                </c:pt>
                <c:pt idx="1252">
                  <c:v>0.68448671786269921</c:v>
                </c:pt>
                <c:pt idx="1253">
                  <c:v>1.0657013962311619</c:v>
                </c:pt>
                <c:pt idx="1254">
                  <c:v>0.97217799713421427</c:v>
                </c:pt>
                <c:pt idx="1255">
                  <c:v>1.5499021693714796</c:v>
                </c:pt>
                <c:pt idx="1256">
                  <c:v>1.5408190416552237</c:v>
                </c:pt>
                <c:pt idx="1257">
                  <c:v>1.4036353966836976</c:v>
                </c:pt>
                <c:pt idx="1258">
                  <c:v>1.482459305969724</c:v>
                </c:pt>
                <c:pt idx="1259">
                  <c:v>1.494340938961872</c:v>
                </c:pt>
                <c:pt idx="1260">
                  <c:v>1.7205065540990891</c:v>
                </c:pt>
                <c:pt idx="1261">
                  <c:v>1.3123395990844142</c:v>
                </c:pt>
                <c:pt idx="1262">
                  <c:v>1.1542592712236723</c:v>
                </c:pt>
                <c:pt idx="1263">
                  <c:v>1.1562782659258302</c:v>
                </c:pt>
                <c:pt idx="1264">
                  <c:v>1.1560763664556144</c:v>
                </c:pt>
                <c:pt idx="1265">
                  <c:v>0.70257611241217799</c:v>
                </c:pt>
                <c:pt idx="1266">
                  <c:v>2.1083641404805915</c:v>
                </c:pt>
                <c:pt idx="1267">
                  <c:v>1.8565719025714502</c:v>
                </c:pt>
                <c:pt idx="1268">
                  <c:v>1.8196214463464295</c:v>
                </c:pt>
                <c:pt idx="1269">
                  <c:v>0.58244212887743141</c:v>
                </c:pt>
                <c:pt idx="1270">
                  <c:v>1.8242895843626585</c:v>
                </c:pt>
                <c:pt idx="1271">
                  <c:v>1.8160363943374196</c:v>
                </c:pt>
                <c:pt idx="1272">
                  <c:v>1.8123559177045425</c:v>
                </c:pt>
                <c:pt idx="1273">
                  <c:v>2.042564858288495</c:v>
                </c:pt>
                <c:pt idx="1274">
                  <c:v>1.0569066521058728</c:v>
                </c:pt>
                <c:pt idx="1275">
                  <c:v>1.0508396546094014</c:v>
                </c:pt>
                <c:pt idx="1276">
                  <c:v>1.0510180957122388</c:v>
                </c:pt>
                <c:pt idx="1277">
                  <c:v>1.2309641175336654</c:v>
                </c:pt>
                <c:pt idx="1278">
                  <c:v>1.0807743333989432</c:v>
                </c:pt>
                <c:pt idx="1279">
                  <c:v>1.0539229353705459</c:v>
                </c:pt>
                <c:pt idx="1280">
                  <c:v>1.2604799681209724</c:v>
                </c:pt>
                <c:pt idx="1281">
                  <c:v>0.72720391446568078</c:v>
                </c:pt>
                <c:pt idx="1282">
                  <c:v>2.4742888073615203</c:v>
                </c:pt>
                <c:pt idx="1283">
                  <c:v>1.647149899035121</c:v>
                </c:pt>
                <c:pt idx="1284">
                  <c:v>1.7065713509772487</c:v>
                </c:pt>
                <c:pt idx="1285">
                  <c:v>1.0598632090217996</c:v>
                </c:pt>
                <c:pt idx="1286">
                  <c:v>1.3182842229707121</c:v>
                </c:pt>
                <c:pt idx="1287">
                  <c:v>1.1414908275470781</c:v>
                </c:pt>
                <c:pt idx="1288">
                  <c:v>1.1333855672331343</c:v>
                </c:pt>
                <c:pt idx="1289">
                  <c:v>2.4900057110222731</c:v>
                </c:pt>
                <c:pt idx="1290">
                  <c:v>2.3765865739528018</c:v>
                </c:pt>
                <c:pt idx="1291">
                  <c:v>2.4944633629414428</c:v>
                </c:pt>
                <c:pt idx="1292">
                  <c:v>2.1368282346237399</c:v>
                </c:pt>
                <c:pt idx="1293">
                  <c:v>1.7322974385266106</c:v>
                </c:pt>
                <c:pt idx="1294">
                  <c:v>1.7303255575493464</c:v>
                </c:pt>
                <c:pt idx="1295">
                  <c:v>1.9875756009092627</c:v>
                </c:pt>
                <c:pt idx="1296">
                  <c:v>1.973624822537893</c:v>
                </c:pt>
                <c:pt idx="1297">
                  <c:v>0.76914511151411025</c:v>
                </c:pt>
                <c:pt idx="1298">
                  <c:v>1.0614908153857066</c:v>
                </c:pt>
                <c:pt idx="1299">
                  <c:v>2.0483663929860252</c:v>
                </c:pt>
                <c:pt idx="1300">
                  <c:v>2.8502332008982552</c:v>
                </c:pt>
                <c:pt idx="1301">
                  <c:v>2.4741463738525642</c:v>
                </c:pt>
                <c:pt idx="1302">
                  <c:v>1.0019328897908275</c:v>
                </c:pt>
                <c:pt idx="1303">
                  <c:v>1.0000378997998203</c:v>
                </c:pt>
                <c:pt idx="1304">
                  <c:v>0.99831518162617705</c:v>
                </c:pt>
                <c:pt idx="1305">
                  <c:v>0.96813614360542188</c:v>
                </c:pt>
                <c:pt idx="1306">
                  <c:v>0.96360205372680596</c:v>
                </c:pt>
                <c:pt idx="1307">
                  <c:v>1.809332926478562</c:v>
                </c:pt>
                <c:pt idx="1308">
                  <c:v>0.86042920759952557</c:v>
                </c:pt>
                <c:pt idx="1309">
                  <c:v>1.628866136715255</c:v>
                </c:pt>
                <c:pt idx="1310">
                  <c:v>0.64833381075145613</c:v>
                </c:pt>
                <c:pt idx="1311">
                  <c:v>5.4292636340200149</c:v>
                </c:pt>
                <c:pt idx="1312">
                  <c:v>2.9055707231859227</c:v>
                </c:pt>
                <c:pt idx="1313">
                  <c:v>3.8499440714682907</c:v>
                </c:pt>
                <c:pt idx="1314">
                  <c:v>2.4841679179996086</c:v>
                </c:pt>
                <c:pt idx="1315">
                  <c:v>3.9117427781395389</c:v>
                </c:pt>
                <c:pt idx="1316">
                  <c:v>3.1606270940297998</c:v>
                </c:pt>
                <c:pt idx="1317">
                  <c:v>5.0524436137279602</c:v>
                </c:pt>
                <c:pt idx="1318">
                  <c:v>5.0224043123086037</c:v>
                </c:pt>
                <c:pt idx="1319">
                  <c:v>3.9905294072060946</c:v>
                </c:pt>
                <c:pt idx="1320">
                  <c:v>1.9143650957708087</c:v>
                </c:pt>
                <c:pt idx="1321">
                  <c:v>1.9080586221756632</c:v>
                </c:pt>
                <c:pt idx="1322">
                  <c:v>3.07930039118268</c:v>
                </c:pt>
                <c:pt idx="1323">
                  <c:v>4.1527696926114892</c:v>
                </c:pt>
                <c:pt idx="1324">
                  <c:v>4.1445513588786538</c:v>
                </c:pt>
                <c:pt idx="1325">
                  <c:v>5.9248824539144707</c:v>
                </c:pt>
                <c:pt idx="1326">
                  <c:v>0.6536810828656322</c:v>
                </c:pt>
                <c:pt idx="1327">
                  <c:v>1.7685643670198665</c:v>
                </c:pt>
                <c:pt idx="1328">
                  <c:v>3.7157779182329262</c:v>
                </c:pt>
                <c:pt idx="1329">
                  <c:v>3.0124896191236097</c:v>
                </c:pt>
                <c:pt idx="1330">
                  <c:v>2.8859985985971117</c:v>
                </c:pt>
                <c:pt idx="1331">
                  <c:v>2.9127391484125273</c:v>
                </c:pt>
                <c:pt idx="1332">
                  <c:v>3.9985761746559083</c:v>
                </c:pt>
                <c:pt idx="1333">
                  <c:v>3.9711949180387713</c:v>
                </c:pt>
                <c:pt idx="1334">
                  <c:v>2.125293463486964</c:v>
                </c:pt>
                <c:pt idx="1335">
                  <c:v>3.180018275967103</c:v>
                </c:pt>
                <c:pt idx="1336">
                  <c:v>3.4062905226758575</c:v>
                </c:pt>
                <c:pt idx="1337">
                  <c:v>2.0082055711509392</c:v>
                </c:pt>
                <c:pt idx="1338">
                  <c:v>2.0109047721874322</c:v>
                </c:pt>
                <c:pt idx="1339">
                  <c:v>2.4626163337864688</c:v>
                </c:pt>
                <c:pt idx="1340">
                  <c:v>3.1876653590000914</c:v>
                </c:pt>
                <c:pt idx="1341">
                  <c:v>4.0229654314048258</c:v>
                </c:pt>
                <c:pt idx="1342">
                  <c:v>3.9530275618468225</c:v>
                </c:pt>
                <c:pt idx="1343">
                  <c:v>4.5325967586275748</c:v>
                </c:pt>
                <c:pt idx="1344">
                  <c:v>4.525940963093614</c:v>
                </c:pt>
                <c:pt idx="1345">
                  <c:v>3.4375251968715563</c:v>
                </c:pt>
                <c:pt idx="1346">
                  <c:v>4.2861115548692101</c:v>
                </c:pt>
                <c:pt idx="1347">
                  <c:v>5.2905715322806843</c:v>
                </c:pt>
                <c:pt idx="1348">
                  <c:v>5.4160685706743221</c:v>
                </c:pt>
                <c:pt idx="1349">
                  <c:v>5.3749236912009764</c:v>
                </c:pt>
                <c:pt idx="1350">
                  <c:v>2.8303616011326502</c:v>
                </c:pt>
                <c:pt idx="1351">
                  <c:v>3.0719121028673331</c:v>
                </c:pt>
                <c:pt idx="1352">
                  <c:v>2.9767351823173307</c:v>
                </c:pt>
                <c:pt idx="1353">
                  <c:v>2.7034835625334908</c:v>
                </c:pt>
                <c:pt idx="1354">
                  <c:v>2.7369654699291108</c:v>
                </c:pt>
                <c:pt idx="1355">
                  <c:v>2.7098101989480909</c:v>
                </c:pt>
                <c:pt idx="1356">
                  <c:v>4.9996664809001148</c:v>
                </c:pt>
                <c:pt idx="1357">
                  <c:v>4.9057431989000326</c:v>
                </c:pt>
                <c:pt idx="1358">
                  <c:v>4.9354371574705054</c:v>
                </c:pt>
                <c:pt idx="1359">
                  <c:v>2.0960076924499345</c:v>
                </c:pt>
                <c:pt idx="1360">
                  <c:v>3.2606998367520759</c:v>
                </c:pt>
                <c:pt idx="1361">
                  <c:v>3.2408261764497124</c:v>
                </c:pt>
                <c:pt idx="1362">
                  <c:v>3.3800724301235028</c:v>
                </c:pt>
                <c:pt idx="1363">
                  <c:v>3.2942155368971591</c:v>
                </c:pt>
                <c:pt idx="1364">
                  <c:v>3.2644989788310048</c:v>
                </c:pt>
                <c:pt idx="1365">
                  <c:v>4.0255591054313102</c:v>
                </c:pt>
                <c:pt idx="1366">
                  <c:v>2.9483373911883399</c:v>
                </c:pt>
                <c:pt idx="1367">
                  <c:v>3.3133825985726579</c:v>
                </c:pt>
                <c:pt idx="1368">
                  <c:v>3.0530669588328729</c:v>
                </c:pt>
                <c:pt idx="1369">
                  <c:v>5.2207312329832742</c:v>
                </c:pt>
                <c:pt idx="1370">
                  <c:v>2.8406414483789706</c:v>
                </c:pt>
                <c:pt idx="1371">
                  <c:v>3.3034350065078377</c:v>
                </c:pt>
                <c:pt idx="1372">
                  <c:v>1.4024090817181316</c:v>
                </c:pt>
                <c:pt idx="1373">
                  <c:v>2.6832104507892525</c:v>
                </c:pt>
                <c:pt idx="1374">
                  <c:v>3.0370755652357655</c:v>
                </c:pt>
                <c:pt idx="1375">
                  <c:v>2.7943578322197475</c:v>
                </c:pt>
                <c:pt idx="1376">
                  <c:v>5.2691270230505145</c:v>
                </c:pt>
                <c:pt idx="1377">
                  <c:v>4.8626327321759648</c:v>
                </c:pt>
                <c:pt idx="1378">
                  <c:v>3.4623584106028304</c:v>
                </c:pt>
                <c:pt idx="1379">
                  <c:v>0.81144751766861523</c:v>
                </c:pt>
                <c:pt idx="1380">
                  <c:v>0.88817238455107439</c:v>
                </c:pt>
                <c:pt idx="1381">
                  <c:v>0.76427557871969631</c:v>
                </c:pt>
                <c:pt idx="1382">
                  <c:v>1.0284506954729526</c:v>
                </c:pt>
                <c:pt idx="1383">
                  <c:v>1.219761524026491</c:v>
                </c:pt>
                <c:pt idx="1384">
                  <c:v>1.2151979146130425</c:v>
                </c:pt>
                <c:pt idx="1385">
                  <c:v>0.74603708770196975</c:v>
                </c:pt>
                <c:pt idx="1386">
                  <c:v>0.74210367599176597</c:v>
                </c:pt>
                <c:pt idx="1387">
                  <c:v>0.83264314504996961</c:v>
                </c:pt>
                <c:pt idx="1388">
                  <c:v>1.1736048090504037</c:v>
                </c:pt>
                <c:pt idx="1389">
                  <c:v>1.299368109926053</c:v>
                </c:pt>
                <c:pt idx="1390">
                  <c:v>1.2999114375906677</c:v>
                </c:pt>
                <c:pt idx="1391">
                  <c:v>1.5477466656938295</c:v>
                </c:pt>
                <c:pt idx="1392">
                  <c:v>1.1643356643356644</c:v>
                </c:pt>
                <c:pt idx="1393">
                  <c:v>1.1573426573426573</c:v>
                </c:pt>
                <c:pt idx="1394">
                  <c:v>1.1457378551787352</c:v>
                </c:pt>
                <c:pt idx="1395">
                  <c:v>2.3612388837779821</c:v>
                </c:pt>
                <c:pt idx="1396">
                  <c:v>0.53284556991820475</c:v>
                </c:pt>
                <c:pt idx="1397">
                  <c:v>2.399846102053576</c:v>
                </c:pt>
                <c:pt idx="1398">
                  <c:v>2.2699947097580919</c:v>
                </c:pt>
                <c:pt idx="1399">
                  <c:v>2.2956443674954712</c:v>
                </c:pt>
                <c:pt idx="1400">
                  <c:v>1.3550464847785137</c:v>
                </c:pt>
                <c:pt idx="1401">
                  <c:v>0.46139344126742632</c:v>
                </c:pt>
                <c:pt idx="1402">
                  <c:v>1.3407380631592785</c:v>
                </c:pt>
                <c:pt idx="1403">
                  <c:v>1.2298194468262329</c:v>
                </c:pt>
                <c:pt idx="1404">
                  <c:v>1.2347191258972539</c:v>
                </c:pt>
                <c:pt idx="1405">
                  <c:v>1.2311442937680939</c:v>
                </c:pt>
                <c:pt idx="1406">
                  <c:v>2.4659270998415215</c:v>
                </c:pt>
                <c:pt idx="1407">
                  <c:v>0.9113427115950834</c:v>
                </c:pt>
                <c:pt idx="1408">
                  <c:v>1.8142259793534057</c:v>
                </c:pt>
                <c:pt idx="1409">
                  <c:v>0.9895437438588035</c:v>
                </c:pt>
                <c:pt idx="1410">
                  <c:v>0.90922446581022187</c:v>
                </c:pt>
                <c:pt idx="1411">
                  <c:v>1.2068750999804483</c:v>
                </c:pt>
                <c:pt idx="1412">
                  <c:v>2.653050591361434</c:v>
                </c:pt>
                <c:pt idx="1413">
                  <c:v>2.6249153337154172</c:v>
                </c:pt>
                <c:pt idx="1414">
                  <c:v>2.3207899505936345</c:v>
                </c:pt>
                <c:pt idx="1415">
                  <c:v>2.4179180453041487</c:v>
                </c:pt>
                <c:pt idx="1416">
                  <c:v>0.83750271916467267</c:v>
                </c:pt>
                <c:pt idx="1417">
                  <c:v>0.63521299707188061</c:v>
                </c:pt>
                <c:pt idx="1418">
                  <c:v>1.1654407331484384</c:v>
                </c:pt>
                <c:pt idx="1419">
                  <c:v>1.164234896901001</c:v>
                </c:pt>
                <c:pt idx="1420">
                  <c:v>0.74915510842711208</c:v>
                </c:pt>
                <c:pt idx="1421">
                  <c:v>0.59193542522633891</c:v>
                </c:pt>
                <c:pt idx="1422">
                  <c:v>0.58902665163800305</c:v>
                </c:pt>
                <c:pt idx="1423">
                  <c:v>0.83040239119930781</c:v>
                </c:pt>
                <c:pt idx="1424">
                  <c:v>0.83012147022799554</c:v>
                </c:pt>
                <c:pt idx="1425">
                  <c:v>1.3675653009049469</c:v>
                </c:pt>
                <c:pt idx="1426">
                  <c:v>1.2236489076274435</c:v>
                </c:pt>
                <c:pt idx="1427">
                  <c:v>1.8375296375747998</c:v>
                </c:pt>
                <c:pt idx="1428">
                  <c:v>1.8177712543750708</c:v>
                </c:pt>
                <c:pt idx="1429">
                  <c:v>2.2835746978181954</c:v>
                </c:pt>
                <c:pt idx="1430">
                  <c:v>1.1442545345172552</c:v>
                </c:pt>
                <c:pt idx="1431">
                  <c:v>0.93013295956705411</c:v>
                </c:pt>
                <c:pt idx="1432">
                  <c:v>0.92915960988144608</c:v>
                </c:pt>
                <c:pt idx="1433">
                  <c:v>1.3142860266902843</c:v>
                </c:pt>
                <c:pt idx="1434">
                  <c:v>1.3071788227189975</c:v>
                </c:pt>
                <c:pt idx="1435">
                  <c:v>1.0179525014052839</c:v>
                </c:pt>
                <c:pt idx="1436">
                  <c:v>1.987711925168492</c:v>
                </c:pt>
                <c:pt idx="1437">
                  <c:v>1.7242829506266297</c:v>
                </c:pt>
                <c:pt idx="1438">
                  <c:v>1.7037223951178027</c:v>
                </c:pt>
                <c:pt idx="1439">
                  <c:v>1.238694455367676</c:v>
                </c:pt>
                <c:pt idx="1440">
                  <c:v>1.442530755711775</c:v>
                </c:pt>
                <c:pt idx="1441">
                  <c:v>1.3959324515083389</c:v>
                </c:pt>
                <c:pt idx="1442">
                  <c:v>2.1592923860180866</c:v>
                </c:pt>
                <c:pt idx="1443">
                  <c:v>2.0406934745966772</c:v>
                </c:pt>
                <c:pt idx="1444">
                  <c:v>1.5448058567324623</c:v>
                </c:pt>
                <c:pt idx="1445">
                  <c:v>1.2061052406873731</c:v>
                </c:pt>
                <c:pt idx="1446">
                  <c:v>2.2854152128401957</c:v>
                </c:pt>
                <c:pt idx="1447">
                  <c:v>2.0388137810728302</c:v>
                </c:pt>
                <c:pt idx="1448">
                  <c:v>2.0333624073266461</c:v>
                </c:pt>
                <c:pt idx="1449">
                  <c:v>0.84530540365186757</c:v>
                </c:pt>
                <c:pt idx="1450">
                  <c:v>1.0297823105296722</c:v>
                </c:pt>
                <c:pt idx="1451">
                  <c:v>0.88100935392647384</c:v>
                </c:pt>
                <c:pt idx="1452">
                  <c:v>0.67206802974341895</c:v>
                </c:pt>
                <c:pt idx="1453">
                  <c:v>0.56679547598232183</c:v>
                </c:pt>
                <c:pt idx="1454">
                  <c:v>1.494649011427535</c:v>
                </c:pt>
                <c:pt idx="1455">
                  <c:v>2.1791024079081605</c:v>
                </c:pt>
                <c:pt idx="1456">
                  <c:v>0.69096126255380197</c:v>
                </c:pt>
                <c:pt idx="1457">
                  <c:v>3.5763184375051549</c:v>
                </c:pt>
                <c:pt idx="1458">
                  <c:v>3.8867285069202966</c:v>
                </c:pt>
                <c:pt idx="1459">
                  <c:v>3.808367045087226</c:v>
                </c:pt>
                <c:pt idx="1460">
                  <c:v>3.796123066675809</c:v>
                </c:pt>
                <c:pt idx="1461">
                  <c:v>3.8676486916614237</c:v>
                </c:pt>
                <c:pt idx="1462">
                  <c:v>1.5748177208630965</c:v>
                </c:pt>
                <c:pt idx="1463">
                  <c:v>1.8505496132351308E-3</c:v>
                </c:pt>
                <c:pt idx="1464">
                  <c:v>2.5403359487236159</c:v>
                </c:pt>
                <c:pt idx="1465">
                  <c:v>2.5733853359956709</c:v>
                </c:pt>
                <c:pt idx="1466">
                  <c:v>4.7118205459972584</c:v>
                </c:pt>
                <c:pt idx="1467">
                  <c:v>2.3318496677226763</c:v>
                </c:pt>
                <c:pt idx="1468">
                  <c:v>2.3177820418314923</c:v>
                </c:pt>
                <c:pt idx="1469">
                  <c:v>2.2359084591448006</c:v>
                </c:pt>
                <c:pt idx="1470">
                  <c:v>2.6091290539444096</c:v>
                </c:pt>
                <c:pt idx="1471">
                  <c:v>2.4035971648836214</c:v>
                </c:pt>
                <c:pt idx="1472">
                  <c:v>5.5664755111552413</c:v>
                </c:pt>
                <c:pt idx="1473">
                  <c:v>1.9483480012133982</c:v>
                </c:pt>
                <c:pt idx="1474">
                  <c:v>1.9370397028968989</c:v>
                </c:pt>
                <c:pt idx="1475">
                  <c:v>2.180415779034746</c:v>
                </c:pt>
                <c:pt idx="1476">
                  <c:v>4.0125494634812409</c:v>
                </c:pt>
                <c:pt idx="1477">
                  <c:v>2.2444636180615474</c:v>
                </c:pt>
                <c:pt idx="1478">
                  <c:v>2.8059192262196939</c:v>
                </c:pt>
                <c:pt idx="1479">
                  <c:v>1.0413891313335477</c:v>
                </c:pt>
                <c:pt idx="1480">
                  <c:v>1.0331204924433828</c:v>
                </c:pt>
                <c:pt idx="1481">
                  <c:v>2.7007828794244779</c:v>
                </c:pt>
                <c:pt idx="1482">
                  <c:v>2.6622434482967083</c:v>
                </c:pt>
                <c:pt idx="1483">
                  <c:v>2.4227917566699748</c:v>
                </c:pt>
                <c:pt idx="1484">
                  <c:v>3.5238008246776973</c:v>
                </c:pt>
                <c:pt idx="1485">
                  <c:v>4.7968021319120586</c:v>
                </c:pt>
                <c:pt idx="1486">
                  <c:v>2.3930786810316684</c:v>
                </c:pt>
                <c:pt idx="1487">
                  <c:v>2.2558852415106694</c:v>
                </c:pt>
                <c:pt idx="1488">
                  <c:v>2.3155348194228442</c:v>
                </c:pt>
                <c:pt idx="1489">
                  <c:v>3.5827027027027025</c:v>
                </c:pt>
                <c:pt idx="1490">
                  <c:v>3.5603603603603604</c:v>
                </c:pt>
                <c:pt idx="1491">
                  <c:v>3.5581981981981983</c:v>
                </c:pt>
                <c:pt idx="1492">
                  <c:v>2.3437618133155911</c:v>
                </c:pt>
                <c:pt idx="1493">
                  <c:v>2.312007621006154</c:v>
                </c:pt>
                <c:pt idx="1494">
                  <c:v>2.5829615928625831</c:v>
                </c:pt>
                <c:pt idx="1495">
                  <c:v>3.2611796025734483</c:v>
                </c:pt>
                <c:pt idx="1496">
                  <c:v>2.1589877439854743</c:v>
                </c:pt>
                <c:pt idx="1497">
                  <c:v>2.1589877439854743</c:v>
                </c:pt>
                <c:pt idx="1498">
                  <c:v>1.8803953158438935</c:v>
                </c:pt>
                <c:pt idx="1499">
                  <c:v>1.9342871076391579</c:v>
                </c:pt>
                <c:pt idx="1500">
                  <c:v>1.9342871076391579</c:v>
                </c:pt>
                <c:pt idx="1501">
                  <c:v>3.1632943858649192</c:v>
                </c:pt>
                <c:pt idx="1502">
                  <c:v>2.2953556310737495</c:v>
                </c:pt>
                <c:pt idx="1503">
                  <c:v>1.7941848462707166</c:v>
                </c:pt>
                <c:pt idx="1504">
                  <c:v>1.9408502772643252</c:v>
                </c:pt>
                <c:pt idx="1505">
                  <c:v>1.9307064604841981</c:v>
                </c:pt>
                <c:pt idx="1506">
                  <c:v>2.7041040789390989</c:v>
                </c:pt>
                <c:pt idx="1507">
                  <c:v>2.6868204386902144</c:v>
                </c:pt>
                <c:pt idx="1508">
                  <c:v>3.039651791266083</c:v>
                </c:pt>
                <c:pt idx="1509">
                  <c:v>3.2845504084276338</c:v>
                </c:pt>
                <c:pt idx="1510">
                  <c:v>3.552465584406582</c:v>
                </c:pt>
                <c:pt idx="1511">
                  <c:v>3.5011714471878332</c:v>
                </c:pt>
                <c:pt idx="1512">
                  <c:v>3.4990919551384247</c:v>
                </c:pt>
                <c:pt idx="1513">
                  <c:v>2.0142214482658538</c:v>
                </c:pt>
                <c:pt idx="1514">
                  <c:v>1.9910027572195617</c:v>
                </c:pt>
                <c:pt idx="1515">
                  <c:v>1.6920202828929811</c:v>
                </c:pt>
                <c:pt idx="1516">
                  <c:v>2.6344527186688302</c:v>
                </c:pt>
                <c:pt idx="1517">
                  <c:v>2.4192400740002848</c:v>
                </c:pt>
                <c:pt idx="1518">
                  <c:v>3.3004131354533981</c:v>
                </c:pt>
                <c:pt idx="1519">
                  <c:v>2.1707869792934527</c:v>
                </c:pt>
                <c:pt idx="1520">
                  <c:v>2.3179940956003469</c:v>
                </c:pt>
                <c:pt idx="1521">
                  <c:v>1.9006626163249576</c:v>
                </c:pt>
                <c:pt idx="1522">
                  <c:v>4.0488662796195092</c:v>
                </c:pt>
                <c:pt idx="1523">
                  <c:v>1.9789309214500295</c:v>
                </c:pt>
                <c:pt idx="1524">
                  <c:v>1.9712796887961794</c:v>
                </c:pt>
                <c:pt idx="1525">
                  <c:v>3.0132121039920445</c:v>
                </c:pt>
                <c:pt idx="1526">
                  <c:v>3.0018468532461999</c:v>
                </c:pt>
                <c:pt idx="1527">
                  <c:v>2.3987023346022807</c:v>
                </c:pt>
                <c:pt idx="1528">
                  <c:v>2.4079772620002102</c:v>
                </c:pt>
                <c:pt idx="1529">
                  <c:v>3.0642641391521717</c:v>
                </c:pt>
                <c:pt idx="1530">
                  <c:v>2.0272369984462117</c:v>
                </c:pt>
                <c:pt idx="1531">
                  <c:v>2.7256208358570562</c:v>
                </c:pt>
                <c:pt idx="1532">
                  <c:v>2.6516168526414141</c:v>
                </c:pt>
                <c:pt idx="1533">
                  <c:v>2.5844941093080451</c:v>
                </c:pt>
                <c:pt idx="1534">
                  <c:v>2.9658421081378714</c:v>
                </c:pt>
                <c:pt idx="1535">
                  <c:v>2.116702741702742</c:v>
                </c:pt>
                <c:pt idx="1536">
                  <c:v>2.0941558441558441</c:v>
                </c:pt>
                <c:pt idx="1537">
                  <c:v>3.7935239127489502</c:v>
                </c:pt>
                <c:pt idx="1538">
                  <c:v>2.4398349441967375</c:v>
                </c:pt>
                <c:pt idx="1539">
                  <c:v>2.4337422803179263</c:v>
                </c:pt>
                <c:pt idx="1540">
                  <c:v>3.79503944282567</c:v>
                </c:pt>
                <c:pt idx="1541">
                  <c:v>3.0171666377666031</c:v>
                </c:pt>
                <c:pt idx="1542">
                  <c:v>2.6844897437981032</c:v>
                </c:pt>
                <c:pt idx="1543">
                  <c:v>2.6723007092857229</c:v>
                </c:pt>
                <c:pt idx="1544">
                  <c:v>1.7933764163995867</c:v>
                </c:pt>
                <c:pt idx="1545">
                  <c:v>2.5963703801828055</c:v>
                </c:pt>
                <c:pt idx="1546">
                  <c:v>3.0164846439727309</c:v>
                </c:pt>
                <c:pt idx="1547">
                  <c:v>3.2127571198959779</c:v>
                </c:pt>
                <c:pt idx="1548">
                  <c:v>2.5582816729241245</c:v>
                </c:pt>
                <c:pt idx="1549">
                  <c:v>3.4515687061461171</c:v>
                </c:pt>
                <c:pt idx="1550">
                  <c:v>1.9459683262602216</c:v>
                </c:pt>
                <c:pt idx="1551">
                  <c:v>2.8554918861655514</c:v>
                </c:pt>
                <c:pt idx="1552">
                  <c:v>2.6789057941353214</c:v>
                </c:pt>
                <c:pt idx="1553">
                  <c:v>2.6157046281851271</c:v>
                </c:pt>
                <c:pt idx="1554">
                  <c:v>2.6196047841913677</c:v>
                </c:pt>
                <c:pt idx="1555">
                  <c:v>1.8265541059094397</c:v>
                </c:pt>
                <c:pt idx="1556">
                  <c:v>2.2024547748364194</c:v>
                </c:pt>
                <c:pt idx="1557">
                  <c:v>2.8032823242404081</c:v>
                </c:pt>
                <c:pt idx="1558">
                  <c:v>2.7022963881685271</c:v>
                </c:pt>
                <c:pt idx="1559">
                  <c:v>3.6964793911681002</c:v>
                </c:pt>
                <c:pt idx="1560">
                  <c:v>3.8034361591298356</c:v>
                </c:pt>
                <c:pt idx="1561">
                  <c:v>3.7928416294386662</c:v>
                </c:pt>
                <c:pt idx="1562">
                  <c:v>3.0633557669993037</c:v>
                </c:pt>
                <c:pt idx="1563">
                  <c:v>2.8438812348043911</c:v>
                </c:pt>
                <c:pt idx="1564">
                  <c:v>2.7947641150322946</c:v>
                </c:pt>
                <c:pt idx="1565">
                  <c:v>0.86280989042837275</c:v>
                </c:pt>
                <c:pt idx="1566">
                  <c:v>0.85960427460986732</c:v>
                </c:pt>
                <c:pt idx="1567">
                  <c:v>0.97521071353070399</c:v>
                </c:pt>
                <c:pt idx="1568">
                  <c:v>0.67994019593151112</c:v>
                </c:pt>
                <c:pt idx="1569">
                  <c:v>0.70830809547943685</c:v>
                </c:pt>
                <c:pt idx="1570">
                  <c:v>2.7949841365765223E-2</c:v>
                </c:pt>
                <c:pt idx="1571">
                  <c:v>1.1750775243192728</c:v>
                </c:pt>
                <c:pt idx="1572">
                  <c:v>1.176139501295612</c:v>
                </c:pt>
                <c:pt idx="1573">
                  <c:v>0.7834262838369509</c:v>
                </c:pt>
                <c:pt idx="1574">
                  <c:v>0.78055448660880955</c:v>
                </c:pt>
                <c:pt idx="1575">
                  <c:v>0.78112884605443778</c:v>
                </c:pt>
                <c:pt idx="1576">
                  <c:v>2.0342156779300367</c:v>
                </c:pt>
                <c:pt idx="1577">
                  <c:v>2.0393224955315343</c:v>
                </c:pt>
                <c:pt idx="1578">
                  <c:v>2.3089340988640461</c:v>
                </c:pt>
                <c:pt idx="1579">
                  <c:v>1.2547319983412923</c:v>
                </c:pt>
                <c:pt idx="1580">
                  <c:v>0.81640561188631866</c:v>
                </c:pt>
                <c:pt idx="1581">
                  <c:v>0.81830511307730591</c:v>
                </c:pt>
                <c:pt idx="1582">
                  <c:v>1.554818795015434</c:v>
                </c:pt>
                <c:pt idx="1583">
                  <c:v>1.0509107893507705</c:v>
                </c:pt>
                <c:pt idx="1584">
                  <c:v>1.6043318847597905</c:v>
                </c:pt>
                <c:pt idx="1585">
                  <c:v>1.565458906703699</c:v>
                </c:pt>
                <c:pt idx="1586">
                  <c:v>1.5584452019245607</c:v>
                </c:pt>
                <c:pt idx="1587">
                  <c:v>1.1601545296275386</c:v>
                </c:pt>
                <c:pt idx="1588">
                  <c:v>1.5261753616821299</c:v>
                </c:pt>
                <c:pt idx="1589">
                  <c:v>1.5246445940174538</c:v>
                </c:pt>
                <c:pt idx="1590">
                  <c:v>0.64643235963139256</c:v>
                </c:pt>
                <c:pt idx="1591">
                  <c:v>1.6206848930606352</c:v>
                </c:pt>
                <c:pt idx="1592">
                  <c:v>0.97197868225794037</c:v>
                </c:pt>
                <c:pt idx="1593">
                  <c:v>0.97224396028257409</c:v>
                </c:pt>
                <c:pt idx="1594">
                  <c:v>1.107239676907334</c:v>
                </c:pt>
                <c:pt idx="1595">
                  <c:v>1.0419148162543725</c:v>
                </c:pt>
                <c:pt idx="1596">
                  <c:v>1.4319969522443583</c:v>
                </c:pt>
                <c:pt idx="1597">
                  <c:v>1.4331174506420454</c:v>
                </c:pt>
                <c:pt idx="1598">
                  <c:v>1.4244805051765916</c:v>
                </c:pt>
                <c:pt idx="1599">
                  <c:v>1.7120077027677598</c:v>
                </c:pt>
                <c:pt idx="1600">
                  <c:v>0.7933509633547412</c:v>
                </c:pt>
                <c:pt idx="1601">
                  <c:v>1.1350478644465825</c:v>
                </c:pt>
                <c:pt idx="1602">
                  <c:v>1.1317862326521957</c:v>
                </c:pt>
                <c:pt idx="1603">
                  <c:v>3.1100711709076729</c:v>
                </c:pt>
                <c:pt idx="1604">
                  <c:v>0.95936931180047258</c:v>
                </c:pt>
                <c:pt idx="1605">
                  <c:v>1.8027647461326199</c:v>
                </c:pt>
                <c:pt idx="1606">
                  <c:v>1.0621274793602209</c:v>
                </c:pt>
                <c:pt idx="1607">
                  <c:v>0.51381951084382571</c:v>
                </c:pt>
                <c:pt idx="1608">
                  <c:v>0.31678089842458473</c:v>
                </c:pt>
                <c:pt idx="1609">
                  <c:v>1.2568402953097069</c:v>
                </c:pt>
                <c:pt idx="1610">
                  <c:v>1.3942438758421936</c:v>
                </c:pt>
                <c:pt idx="1611">
                  <c:v>1.388402071893134</c:v>
                </c:pt>
                <c:pt idx="1612">
                  <c:v>1.3906718014548565</c:v>
                </c:pt>
                <c:pt idx="1613">
                  <c:v>1.2590509965815009</c:v>
                </c:pt>
                <c:pt idx="1614">
                  <c:v>1.3902602788419764</c:v>
                </c:pt>
                <c:pt idx="1615">
                  <c:v>1.4056560923716861</c:v>
                </c:pt>
                <c:pt idx="1616">
                  <c:v>1.4032655207860198</c:v>
                </c:pt>
                <c:pt idx="1617">
                  <c:v>1.1120210947892653</c:v>
                </c:pt>
                <c:pt idx="1618">
                  <c:v>1.1106008890487935</c:v>
                </c:pt>
                <c:pt idx="1619">
                  <c:v>0.82648602599686727</c:v>
                </c:pt>
                <c:pt idx="1620">
                  <c:v>1.5872623433134718</c:v>
                </c:pt>
                <c:pt idx="1621">
                  <c:v>1.623956233803628</c:v>
                </c:pt>
                <c:pt idx="1622">
                  <c:v>1.0434140777024761</c:v>
                </c:pt>
                <c:pt idx="1623">
                  <c:v>0.74121617424791408</c:v>
                </c:pt>
                <c:pt idx="1624">
                  <c:v>1.2267472315957459</c:v>
                </c:pt>
                <c:pt idx="1625">
                  <c:v>1.4148287189113093</c:v>
                </c:pt>
                <c:pt idx="1626">
                  <c:v>1.6006297559695619</c:v>
                </c:pt>
                <c:pt idx="1627">
                  <c:v>2.046956111373289</c:v>
                </c:pt>
                <c:pt idx="1628">
                  <c:v>2.0499056158565359</c:v>
                </c:pt>
                <c:pt idx="1629">
                  <c:v>1.1612073530524245</c:v>
                </c:pt>
                <c:pt idx="1630">
                  <c:v>1.2547543426263577</c:v>
                </c:pt>
                <c:pt idx="1631">
                  <c:v>0.38127934901915472</c:v>
                </c:pt>
                <c:pt idx="1632">
                  <c:v>2.6389983000953605</c:v>
                </c:pt>
                <c:pt idx="1633">
                  <c:v>1.6427497608309416</c:v>
                </c:pt>
                <c:pt idx="1634">
                  <c:v>2.738406645725481</c:v>
                </c:pt>
                <c:pt idx="1635">
                  <c:v>2.7246941523651262</c:v>
                </c:pt>
                <c:pt idx="1636">
                  <c:v>0.86840825202437832</c:v>
                </c:pt>
                <c:pt idx="1637">
                  <c:v>1.3023326112146707</c:v>
                </c:pt>
                <c:pt idx="1638">
                  <c:v>0.59693683409436826</c:v>
                </c:pt>
                <c:pt idx="1639">
                  <c:v>0.85365853658536583</c:v>
                </c:pt>
                <c:pt idx="1640">
                  <c:v>1.8281550417656278</c:v>
                </c:pt>
                <c:pt idx="1641">
                  <c:v>1.829770733362416</c:v>
                </c:pt>
                <c:pt idx="1642">
                  <c:v>0.56738080380873146</c:v>
                </c:pt>
                <c:pt idx="1643">
                  <c:v>0.94630500187184219</c:v>
                </c:pt>
                <c:pt idx="1644">
                  <c:v>1.1641823656568657</c:v>
                </c:pt>
                <c:pt idx="1645">
                  <c:v>2.3030620256477361</c:v>
                </c:pt>
                <c:pt idx="1646">
                  <c:v>1.5445731000957423</c:v>
                </c:pt>
                <c:pt idx="1647">
                  <c:v>1.3997246443322624</c:v>
                </c:pt>
                <c:pt idx="1648">
                  <c:v>0.93975313711709008</c:v>
                </c:pt>
                <c:pt idx="1649">
                  <c:v>0.93817372007991851</c:v>
                </c:pt>
                <c:pt idx="1650">
                  <c:v>0.60079051383399207</c:v>
                </c:pt>
                <c:pt idx="1651">
                  <c:v>0.58872079653828346</c:v>
                </c:pt>
                <c:pt idx="1652">
                  <c:v>0.65874951562535622</c:v>
                </c:pt>
                <c:pt idx="1653">
                  <c:v>1.7656770817108502</c:v>
                </c:pt>
                <c:pt idx="1654">
                  <c:v>0.24195322237700714</c:v>
                </c:pt>
                <c:pt idx="1655">
                  <c:v>2.5700150738065037</c:v>
                </c:pt>
                <c:pt idx="1656">
                  <c:v>2.5611684038309526</c:v>
                </c:pt>
                <c:pt idx="1657">
                  <c:v>2.5547344620305519</c:v>
                </c:pt>
                <c:pt idx="1658">
                  <c:v>0.84711037074134876</c:v>
                </c:pt>
                <c:pt idx="1659">
                  <c:v>0.76821935617308579</c:v>
                </c:pt>
                <c:pt idx="1660">
                  <c:v>1.1757211757211758</c:v>
                </c:pt>
                <c:pt idx="1661">
                  <c:v>1.1726878393545062</c:v>
                </c:pt>
                <c:pt idx="1662">
                  <c:v>0.96373715537247284</c:v>
                </c:pt>
                <c:pt idx="1663">
                  <c:v>1.1526920905912994</c:v>
                </c:pt>
                <c:pt idx="1664">
                  <c:v>1.1502163773383112</c:v>
                </c:pt>
                <c:pt idx="1665">
                  <c:v>1.6302816092793899</c:v>
                </c:pt>
                <c:pt idx="1666">
                  <c:v>1.1577899241557561</c:v>
                </c:pt>
                <c:pt idx="1667">
                  <c:v>0.55063291139240511</c:v>
                </c:pt>
                <c:pt idx="1668">
                  <c:v>1.8851181196786186</c:v>
                </c:pt>
                <c:pt idx="1669">
                  <c:v>1.8827197505696127</c:v>
                </c:pt>
                <c:pt idx="1670">
                  <c:v>1.8186353186136295</c:v>
                </c:pt>
                <c:pt idx="1671">
                  <c:v>1.1749039798909526</c:v>
                </c:pt>
                <c:pt idx="1672">
                  <c:v>1.5504357294717319</c:v>
                </c:pt>
                <c:pt idx="1673">
                  <c:v>1.3658218876309791</c:v>
                </c:pt>
                <c:pt idx="1674">
                  <c:v>0.61192581410394653</c:v>
                </c:pt>
                <c:pt idx="1675">
                  <c:v>1.0912847671491188</c:v>
                </c:pt>
                <c:pt idx="1676">
                  <c:v>0.56751946914252993</c:v>
                </c:pt>
                <c:pt idx="1677">
                  <c:v>1.1992999343688471</c:v>
                </c:pt>
                <c:pt idx="1678">
                  <c:v>0.74647434861701711</c:v>
                </c:pt>
                <c:pt idx="1679">
                  <c:v>1.2851218592686227</c:v>
                </c:pt>
                <c:pt idx="1680">
                  <c:v>1.2812409908411504</c:v>
                </c:pt>
                <c:pt idx="1681">
                  <c:v>1.8686531323192437</c:v>
                </c:pt>
                <c:pt idx="1682">
                  <c:v>1.7570412710223475</c:v>
                </c:pt>
                <c:pt idx="1683">
                  <c:v>1.1460040489732961</c:v>
                </c:pt>
                <c:pt idx="1684">
                  <c:v>1.1399787910922587</c:v>
                </c:pt>
                <c:pt idx="1685">
                  <c:v>1.097880526717304</c:v>
                </c:pt>
                <c:pt idx="1686">
                  <c:v>1.008362642962765</c:v>
                </c:pt>
                <c:pt idx="1687">
                  <c:v>0.98440254082277434</c:v>
                </c:pt>
                <c:pt idx="1688">
                  <c:v>1.4704280579457576</c:v>
                </c:pt>
                <c:pt idx="1689">
                  <c:v>1.5408980011128708</c:v>
                </c:pt>
                <c:pt idx="1690">
                  <c:v>1.680471962338359</c:v>
                </c:pt>
                <c:pt idx="1691">
                  <c:v>2.0608878358442486</c:v>
                </c:pt>
                <c:pt idx="1692">
                  <c:v>2.0528409852921454</c:v>
                </c:pt>
                <c:pt idx="1693">
                  <c:v>1.0458035477892507</c:v>
                </c:pt>
                <c:pt idx="1694">
                  <c:v>2.7302574736478316</c:v>
                </c:pt>
                <c:pt idx="1695">
                  <c:v>0.77440814947636494</c:v>
                </c:pt>
                <c:pt idx="1696">
                  <c:v>0.77180946441100806</c:v>
                </c:pt>
                <c:pt idx="1697">
                  <c:v>1.8324847484060365</c:v>
                </c:pt>
                <c:pt idx="1698">
                  <c:v>0.96978044989622791</c:v>
                </c:pt>
                <c:pt idx="1699">
                  <c:v>3.1678671376794973</c:v>
                </c:pt>
                <c:pt idx="1700">
                  <c:v>1.7332867765330831</c:v>
                </c:pt>
                <c:pt idx="1701">
                  <c:v>1.7350040355587102</c:v>
                </c:pt>
                <c:pt idx="1702">
                  <c:v>0.90874781503257585</c:v>
                </c:pt>
                <c:pt idx="1703">
                  <c:v>0.72784417517885946</c:v>
                </c:pt>
                <c:pt idx="1704">
                  <c:v>2.1614284222616686</c:v>
                </c:pt>
                <c:pt idx="1705">
                  <c:v>3.183088749126485</c:v>
                </c:pt>
                <c:pt idx="1706">
                  <c:v>0.74780958758859306</c:v>
                </c:pt>
                <c:pt idx="1707">
                  <c:v>1.6624482282558675</c:v>
                </c:pt>
                <c:pt idx="1708">
                  <c:v>1.9736149608785658</c:v>
                </c:pt>
                <c:pt idx="1709">
                  <c:v>1.3816464260780374</c:v>
                </c:pt>
                <c:pt idx="1710">
                  <c:v>1.3799226002189258</c:v>
                </c:pt>
                <c:pt idx="1711">
                  <c:v>0.72184409231096458</c:v>
                </c:pt>
                <c:pt idx="1712">
                  <c:v>5.4710692151450449</c:v>
                </c:pt>
                <c:pt idx="1713">
                  <c:v>3.7912958673655979</c:v>
                </c:pt>
                <c:pt idx="1714">
                  <c:v>3.5738849742635646</c:v>
                </c:pt>
                <c:pt idx="1715">
                  <c:v>3.0134627628177202</c:v>
                </c:pt>
                <c:pt idx="1716">
                  <c:v>4.4893321122078627</c:v>
                </c:pt>
                <c:pt idx="1717">
                  <c:v>5.3764906647279185</c:v>
                </c:pt>
                <c:pt idx="1718">
                  <c:v>2.7627793323611711</c:v>
                </c:pt>
                <c:pt idx="1719">
                  <c:v>2.5381172596937382</c:v>
                </c:pt>
                <c:pt idx="1720">
                  <c:v>2.9356033000029154</c:v>
                </c:pt>
                <c:pt idx="1721">
                  <c:v>2.9122817246304988</c:v>
                </c:pt>
                <c:pt idx="1722">
                  <c:v>4.229126316627311</c:v>
                </c:pt>
                <c:pt idx="1723">
                  <c:v>4.181369557719349</c:v>
                </c:pt>
                <c:pt idx="1724">
                  <c:v>3.5699866645460441</c:v>
                </c:pt>
                <c:pt idx="1725">
                  <c:v>3.6072707843406064</c:v>
                </c:pt>
                <c:pt idx="1726">
                  <c:v>3.2879032841637188</c:v>
                </c:pt>
                <c:pt idx="1727">
                  <c:v>4.5273534858463638</c:v>
                </c:pt>
                <c:pt idx="1728">
                  <c:v>4.5113410100391258</c:v>
                </c:pt>
                <c:pt idx="1729">
                  <c:v>1.7132576062729934</c:v>
                </c:pt>
                <c:pt idx="1730">
                  <c:v>5.7078096023078508</c:v>
                </c:pt>
                <c:pt idx="1731">
                  <c:v>2.2874479304615831</c:v>
                </c:pt>
                <c:pt idx="1732">
                  <c:v>5.6931759434775113</c:v>
                </c:pt>
                <c:pt idx="1733">
                  <c:v>5.6522488368085471</c:v>
                </c:pt>
                <c:pt idx="1734">
                  <c:v>3.1041292240786351</c:v>
                </c:pt>
                <c:pt idx="1735">
                  <c:v>2.5496801310381061</c:v>
                </c:pt>
                <c:pt idx="1736">
                  <c:v>3.3947888351123781</c:v>
                </c:pt>
                <c:pt idx="1737">
                  <c:v>2.9350267172616742</c:v>
                </c:pt>
                <c:pt idx="1738">
                  <c:v>3.3402307161739779</c:v>
                </c:pt>
                <c:pt idx="1739">
                  <c:v>2.4734169939649391</c:v>
                </c:pt>
                <c:pt idx="1740">
                  <c:v>3.8819982654901368</c:v>
                </c:pt>
                <c:pt idx="1741">
                  <c:v>2.0513820611698215</c:v>
                </c:pt>
                <c:pt idx="1742">
                  <c:v>2.0447587648288246</c:v>
                </c:pt>
                <c:pt idx="1743">
                  <c:v>2.7888778289101435</c:v>
                </c:pt>
                <c:pt idx="1744">
                  <c:v>2.7830272604432649</c:v>
                </c:pt>
                <c:pt idx="1745">
                  <c:v>3.2468713988233628</c:v>
                </c:pt>
                <c:pt idx="1746">
                  <c:v>3.4675715538547394</c:v>
                </c:pt>
                <c:pt idx="1747">
                  <c:v>2.1827960744595396</c:v>
                </c:pt>
                <c:pt idx="1748">
                  <c:v>3.0429943215047066</c:v>
                </c:pt>
                <c:pt idx="1749">
                  <c:v>1.8057627384784485</c:v>
                </c:pt>
                <c:pt idx="1750">
                  <c:v>2.809744042672607</c:v>
                </c:pt>
                <c:pt idx="1751">
                  <c:v>2.8023476895097961</c:v>
                </c:pt>
                <c:pt idx="1752">
                  <c:v>3.041506457655526</c:v>
                </c:pt>
                <c:pt idx="1753">
                  <c:v>4.0871732852876566</c:v>
                </c:pt>
                <c:pt idx="1754">
                  <c:v>3.5196469846606426</c:v>
                </c:pt>
                <c:pt idx="1755">
                  <c:v>3.4968830986902009</c:v>
                </c:pt>
                <c:pt idx="1756">
                  <c:v>3.3724870115202168</c:v>
                </c:pt>
                <c:pt idx="1757">
                  <c:v>3.6468698029709392</c:v>
                </c:pt>
                <c:pt idx="1758">
                  <c:v>3.466490283393266</c:v>
                </c:pt>
                <c:pt idx="1759">
                  <c:v>3.0522111768649975</c:v>
                </c:pt>
                <c:pt idx="1760">
                  <c:v>4.0531234628627644</c:v>
                </c:pt>
                <c:pt idx="1761">
                  <c:v>0.74868506262734758</c:v>
                </c:pt>
                <c:pt idx="1762">
                  <c:v>0.8298141544933203</c:v>
                </c:pt>
                <c:pt idx="1763">
                  <c:v>0.82817095814778896</c:v>
                </c:pt>
                <c:pt idx="1764">
                  <c:v>0.83155900730536603</c:v>
                </c:pt>
                <c:pt idx="1765">
                  <c:v>0.83796928029110251</c:v>
                </c:pt>
                <c:pt idx="1766">
                  <c:v>1.1327498068121025</c:v>
                </c:pt>
                <c:pt idx="1767">
                  <c:v>0.79651966329772794</c:v>
                </c:pt>
                <c:pt idx="1768">
                  <c:v>0.98588834971428074</c:v>
                </c:pt>
                <c:pt idx="1769">
                  <c:v>0.75617815800677113</c:v>
                </c:pt>
                <c:pt idx="1770">
                  <c:v>1.1345987981920307</c:v>
                </c:pt>
                <c:pt idx="1771">
                  <c:v>0.84402767775401066</c:v>
                </c:pt>
                <c:pt idx="1772">
                  <c:v>0.7830601251158481</c:v>
                </c:pt>
                <c:pt idx="1773">
                  <c:v>0.73531844982607364</c:v>
                </c:pt>
                <c:pt idx="1774">
                  <c:v>1.2848357225301108</c:v>
                </c:pt>
                <c:pt idx="1775">
                  <c:v>0.63406343045192082</c:v>
                </c:pt>
                <c:pt idx="1776">
                  <c:v>2.398267058641498</c:v>
                </c:pt>
                <c:pt idx="1777">
                  <c:v>0.75463759101386707</c:v>
                </c:pt>
                <c:pt idx="1778">
                  <c:v>0.75906430329479413</c:v>
                </c:pt>
                <c:pt idx="1779">
                  <c:v>0.75699600819044854</c:v>
                </c:pt>
                <c:pt idx="1780">
                  <c:v>0.77062447155453562</c:v>
                </c:pt>
                <c:pt idx="1781">
                  <c:v>0.72542391119161409</c:v>
                </c:pt>
                <c:pt idx="1782">
                  <c:v>1.8521608543300518</c:v>
                </c:pt>
                <c:pt idx="1783">
                  <c:v>0.64057050047482533</c:v>
                </c:pt>
                <c:pt idx="1784">
                  <c:v>1.5748504793676554</c:v>
                </c:pt>
                <c:pt idx="1785">
                  <c:v>1.6201672808094987</c:v>
                </c:pt>
                <c:pt idx="1786">
                  <c:v>1.0107984305340565</c:v>
                </c:pt>
                <c:pt idx="1787">
                  <c:v>0.81543133505792376</c:v>
                </c:pt>
                <c:pt idx="1788">
                  <c:v>0.46525702613761016</c:v>
                </c:pt>
                <c:pt idx="1789">
                  <c:v>1.3152061474804195</c:v>
                </c:pt>
                <c:pt idx="1790">
                  <c:v>0.84273254359584415</c:v>
                </c:pt>
                <c:pt idx="1791">
                  <c:v>0.98933333333333329</c:v>
                </c:pt>
                <c:pt idx="1792">
                  <c:v>1.367037483531967</c:v>
                </c:pt>
                <c:pt idx="1793">
                  <c:v>0.68322417220882237</c:v>
                </c:pt>
                <c:pt idx="1794">
                  <c:v>0.88677558660226041</c:v>
                </c:pt>
                <c:pt idx="1795">
                  <c:v>2.2667357150322283</c:v>
                </c:pt>
                <c:pt idx="1796">
                  <c:v>2.2576936671610435</c:v>
                </c:pt>
                <c:pt idx="1797">
                  <c:v>1.4498353219315265</c:v>
                </c:pt>
                <c:pt idx="1798">
                  <c:v>1.3562575154934788</c:v>
                </c:pt>
                <c:pt idx="1799">
                  <c:v>1.2980183770618841</c:v>
                </c:pt>
                <c:pt idx="1800">
                  <c:v>0.57492039389440996</c:v>
                </c:pt>
                <c:pt idx="1801">
                  <c:v>0.57373055174680154</c:v>
                </c:pt>
                <c:pt idx="1802">
                  <c:v>1.695891621263437</c:v>
                </c:pt>
                <c:pt idx="1803">
                  <c:v>0.80238523260402506</c:v>
                </c:pt>
                <c:pt idx="1804">
                  <c:v>1.9160963998809877</c:v>
                </c:pt>
                <c:pt idx="1805">
                  <c:v>1.919071704849747</c:v>
                </c:pt>
                <c:pt idx="1806">
                  <c:v>0.7257034602557817</c:v>
                </c:pt>
                <c:pt idx="1807">
                  <c:v>0.64970432617491436</c:v>
                </c:pt>
                <c:pt idx="1808">
                  <c:v>0.93969865873357261</c:v>
                </c:pt>
                <c:pt idx="1809">
                  <c:v>0.44011274493157199</c:v>
                </c:pt>
                <c:pt idx="1810">
                  <c:v>0.44079193126634297</c:v>
                </c:pt>
                <c:pt idx="1811">
                  <c:v>1.077518122283792</c:v>
                </c:pt>
                <c:pt idx="1812">
                  <c:v>1.0715413973582875</c:v>
                </c:pt>
                <c:pt idx="1813">
                  <c:v>0.99605382018732458</c:v>
                </c:pt>
                <c:pt idx="1814">
                  <c:v>2.4228017096479855</c:v>
                </c:pt>
                <c:pt idx="1815">
                  <c:v>0.52813714529095457</c:v>
                </c:pt>
                <c:pt idx="1816">
                  <c:v>1.4693794619355911</c:v>
                </c:pt>
                <c:pt idx="1817">
                  <c:v>2.3230433426878703</c:v>
                </c:pt>
                <c:pt idx="1818">
                  <c:v>0.86667165983672334</c:v>
                </c:pt>
                <c:pt idx="1819">
                  <c:v>0.83995252442253265</c:v>
                </c:pt>
                <c:pt idx="1820">
                  <c:v>0.78884699345108156</c:v>
                </c:pt>
                <c:pt idx="1821">
                  <c:v>0.71059850981283379</c:v>
                </c:pt>
                <c:pt idx="1822">
                  <c:v>0.60666299304243032</c:v>
                </c:pt>
                <c:pt idx="1823">
                  <c:v>1.0389526622245764</c:v>
                </c:pt>
                <c:pt idx="1824">
                  <c:v>0.89761335514449903</c:v>
                </c:pt>
                <c:pt idx="1825">
                  <c:v>1.4476392854771232</c:v>
                </c:pt>
                <c:pt idx="1826">
                  <c:v>1.4609203798392987</c:v>
                </c:pt>
                <c:pt idx="1827">
                  <c:v>0.4709545203751872</c:v>
                </c:pt>
                <c:pt idx="1828">
                  <c:v>1.9235346623028859</c:v>
                </c:pt>
                <c:pt idx="1829">
                  <c:v>2.7370383769793785</c:v>
                </c:pt>
                <c:pt idx="1830">
                  <c:v>1.8348220040305721</c:v>
                </c:pt>
                <c:pt idx="1831">
                  <c:v>2.197253509693585</c:v>
                </c:pt>
                <c:pt idx="1832">
                  <c:v>2.6510595167199744</c:v>
                </c:pt>
                <c:pt idx="1833">
                  <c:v>1.6588532275513883</c:v>
                </c:pt>
                <c:pt idx="1834">
                  <c:v>2.884881013457516</c:v>
                </c:pt>
                <c:pt idx="1835">
                  <c:v>4.9369988545246279</c:v>
                </c:pt>
                <c:pt idx="1836">
                  <c:v>2.6678249140317809</c:v>
                </c:pt>
                <c:pt idx="1837">
                  <c:v>2.6632413974487275</c:v>
                </c:pt>
                <c:pt idx="1838">
                  <c:v>3.5014400058145343</c:v>
                </c:pt>
                <c:pt idx="1839">
                  <c:v>2.9444404246133984</c:v>
                </c:pt>
                <c:pt idx="1840">
                  <c:v>2.7483834757901384</c:v>
                </c:pt>
                <c:pt idx="1841">
                  <c:v>2.5024008780353957</c:v>
                </c:pt>
                <c:pt idx="1842">
                  <c:v>2.552770448548813</c:v>
                </c:pt>
                <c:pt idx="1843">
                  <c:v>2.165135467259641</c:v>
                </c:pt>
                <c:pt idx="1844">
                  <c:v>1.7986918604651163</c:v>
                </c:pt>
                <c:pt idx="1845">
                  <c:v>4.346563407550823</c:v>
                </c:pt>
                <c:pt idx="1846">
                  <c:v>2.3456000000000001</c:v>
                </c:pt>
                <c:pt idx="1847">
                  <c:v>2.7281073755082415</c:v>
                </c:pt>
                <c:pt idx="1848">
                  <c:v>1.4337807823698601</c:v>
                </c:pt>
                <c:pt idx="1849">
                  <c:v>1.7574632951436651</c:v>
                </c:pt>
                <c:pt idx="1850">
                  <c:v>1.6746831119194232</c:v>
                </c:pt>
                <c:pt idx="1851">
                  <c:v>1.8964265353092065</c:v>
                </c:pt>
                <c:pt idx="1852">
                  <c:v>3.8268961978733564</c:v>
                </c:pt>
                <c:pt idx="1853">
                  <c:v>2.8185107598552657</c:v>
                </c:pt>
                <c:pt idx="1854">
                  <c:v>2.7962927696311812</c:v>
                </c:pt>
                <c:pt idx="1855">
                  <c:v>2.1921209931786514</c:v>
                </c:pt>
                <c:pt idx="1856">
                  <c:v>1.9025958107482364</c:v>
                </c:pt>
                <c:pt idx="1857">
                  <c:v>2.7275293453459102</c:v>
                </c:pt>
                <c:pt idx="1858">
                  <c:v>2.4538369725479181</c:v>
                </c:pt>
                <c:pt idx="1859">
                  <c:v>3.1983245181214728</c:v>
                </c:pt>
                <c:pt idx="1860">
                  <c:v>3.4563702124601785</c:v>
                </c:pt>
                <c:pt idx="1861">
                  <c:v>3.3256322197939432</c:v>
                </c:pt>
                <c:pt idx="1862">
                  <c:v>2.2096061417373636</c:v>
                </c:pt>
                <c:pt idx="1863">
                  <c:v>2.1547953404852893</c:v>
                </c:pt>
                <c:pt idx="1864">
                  <c:v>3.2670301198315883</c:v>
                </c:pt>
                <c:pt idx="1865">
                  <c:v>2.8730506574253387</c:v>
                </c:pt>
                <c:pt idx="1866">
                  <c:v>1.6866369162655048</c:v>
                </c:pt>
                <c:pt idx="1867">
                  <c:v>2.3967629975917268</c:v>
                </c:pt>
                <c:pt idx="1868">
                  <c:v>3.4109175498895699</c:v>
                </c:pt>
                <c:pt idx="1869">
                  <c:v>2.9926459552754019</c:v>
                </c:pt>
                <c:pt idx="1870">
                  <c:v>1.8344434894714226</c:v>
                </c:pt>
                <c:pt idx="1871">
                  <c:v>2.3802660297327347</c:v>
                </c:pt>
                <c:pt idx="1872">
                  <c:v>0.91060237081943274</c:v>
                </c:pt>
                <c:pt idx="1873">
                  <c:v>0.90747422801345734</c:v>
                </c:pt>
                <c:pt idx="1874">
                  <c:v>0.52356020942408377</c:v>
                </c:pt>
                <c:pt idx="1875">
                  <c:v>1.3028238873090403</c:v>
                </c:pt>
                <c:pt idx="1876">
                  <c:v>0.8693257555301247</c:v>
                </c:pt>
                <c:pt idx="1877">
                  <c:v>4.9039024170680117</c:v>
                </c:pt>
                <c:pt idx="1878">
                  <c:v>0.84232214277057327</c:v>
                </c:pt>
                <c:pt idx="1879">
                  <c:v>0.57993591073220085</c:v>
                </c:pt>
                <c:pt idx="1880">
                  <c:v>0.7894217303622465</c:v>
                </c:pt>
                <c:pt idx="1881">
                  <c:v>0.9052639913432482</c:v>
                </c:pt>
                <c:pt idx="1882">
                  <c:v>1.6599417171037882</c:v>
                </c:pt>
                <c:pt idx="1883">
                  <c:v>1.2791918701021445</c:v>
                </c:pt>
                <c:pt idx="1884">
                  <c:v>0.66384292533111</c:v>
                </c:pt>
                <c:pt idx="1885">
                  <c:v>0.66384292533111</c:v>
                </c:pt>
                <c:pt idx="1886">
                  <c:v>0.91635671575557109</c:v>
                </c:pt>
                <c:pt idx="1887">
                  <c:v>1.9655172413793103</c:v>
                </c:pt>
                <c:pt idx="1888">
                  <c:v>1.4106403895836668</c:v>
                </c:pt>
                <c:pt idx="1889">
                  <c:v>0.82058340833289223</c:v>
                </c:pt>
                <c:pt idx="1890">
                  <c:v>0.60205658266290163</c:v>
                </c:pt>
                <c:pt idx="1891">
                  <c:v>0.85557430425172898</c:v>
                </c:pt>
                <c:pt idx="1892">
                  <c:v>0.86032749483090531</c:v>
                </c:pt>
                <c:pt idx="1893">
                  <c:v>2.8778126496090217</c:v>
                </c:pt>
                <c:pt idx="1894">
                  <c:v>0.3853889163832408</c:v>
                </c:pt>
                <c:pt idx="1895">
                  <c:v>2.0046158918562478</c:v>
                </c:pt>
                <c:pt idx="1896">
                  <c:v>1.0191530486733438</c:v>
                </c:pt>
                <c:pt idx="1897">
                  <c:v>2.3277552323195478</c:v>
                </c:pt>
                <c:pt idx="1898">
                  <c:v>2.7418663072115677</c:v>
                </c:pt>
                <c:pt idx="1899">
                  <c:v>1.2201303229795504</c:v>
                </c:pt>
                <c:pt idx="1900">
                  <c:v>1.0112586044705918</c:v>
                </c:pt>
                <c:pt idx="1901">
                  <c:v>1.3433170676986932</c:v>
                </c:pt>
                <c:pt idx="1902">
                  <c:v>2.0961775585696674</c:v>
                </c:pt>
                <c:pt idx="1903">
                  <c:v>0.62096760244235727</c:v>
                </c:pt>
                <c:pt idx="1904">
                  <c:v>0.6192378876723228</c:v>
                </c:pt>
                <c:pt idx="1905">
                  <c:v>0.70423049402006455</c:v>
                </c:pt>
                <c:pt idx="1906">
                  <c:v>0.70350034317089916</c:v>
                </c:pt>
                <c:pt idx="1907">
                  <c:v>0.8052612035340655</c:v>
                </c:pt>
                <c:pt idx="1908">
                  <c:v>1.335231024312943</c:v>
                </c:pt>
                <c:pt idx="1909">
                  <c:v>0.82175226586102723</c:v>
                </c:pt>
                <c:pt idx="1910">
                  <c:v>0.7698185226821328</c:v>
                </c:pt>
                <c:pt idx="1911">
                  <c:v>1.065176328549452</c:v>
                </c:pt>
                <c:pt idx="1912">
                  <c:v>1.0593344108425993</c:v>
                </c:pt>
                <c:pt idx="1913">
                  <c:v>2.3965141612200433</c:v>
                </c:pt>
                <c:pt idx="1914">
                  <c:v>0.71764414748824545</c:v>
                </c:pt>
                <c:pt idx="1915">
                  <c:v>0.59275857543515142</c:v>
                </c:pt>
                <c:pt idx="1916">
                  <c:v>1.2647867012258103</c:v>
                </c:pt>
                <c:pt idx="1917">
                  <c:v>1.0541690480726487</c:v>
                </c:pt>
                <c:pt idx="1918">
                  <c:v>1.6931379017815062</c:v>
                </c:pt>
                <c:pt idx="1919">
                  <c:v>1.6896031671222547</c:v>
                </c:pt>
                <c:pt idx="1920">
                  <c:v>0.4929806561397363</c:v>
                </c:pt>
                <c:pt idx="1921">
                  <c:v>2.502237517175308</c:v>
                </c:pt>
                <c:pt idx="1922">
                  <c:v>2.971186888712662</c:v>
                </c:pt>
                <c:pt idx="1923">
                  <c:v>0.47886498809205413</c:v>
                </c:pt>
                <c:pt idx="1924">
                  <c:v>2.8734183596309926</c:v>
                </c:pt>
                <c:pt idx="1925">
                  <c:v>0.81934749245012128</c:v>
                </c:pt>
                <c:pt idx="1926">
                  <c:v>0.82182286251794645</c:v>
                </c:pt>
                <c:pt idx="1927">
                  <c:v>3.6767849508336896</c:v>
                </c:pt>
                <c:pt idx="1928">
                  <c:v>1.6635728179484672</c:v>
                </c:pt>
                <c:pt idx="1929">
                  <c:v>0.89829225757625608</c:v>
                </c:pt>
                <c:pt idx="1930">
                  <c:v>1.6606766637749413</c:v>
                </c:pt>
                <c:pt idx="1931">
                  <c:v>0.94199804064407555</c:v>
                </c:pt>
                <c:pt idx="1932">
                  <c:v>1.086427073847392</c:v>
                </c:pt>
                <c:pt idx="1933">
                  <c:v>0.95879761596268465</c:v>
                </c:pt>
                <c:pt idx="1934">
                  <c:v>0.61862756329476465</c:v>
                </c:pt>
                <c:pt idx="1935">
                  <c:v>5.6097966921212912</c:v>
                </c:pt>
                <c:pt idx="1936">
                  <c:v>4.6210682306777144</c:v>
                </c:pt>
                <c:pt idx="1937">
                  <c:v>3.4532608949098793</c:v>
                </c:pt>
                <c:pt idx="1938">
                  <c:v>3.0707970141061178</c:v>
                </c:pt>
                <c:pt idx="1939">
                  <c:v>7.4458352857174734</c:v>
                </c:pt>
                <c:pt idx="1940">
                  <c:v>4.7709857635673512</c:v>
                </c:pt>
                <c:pt idx="1941">
                  <c:v>3.7698657139337195</c:v>
                </c:pt>
                <c:pt idx="1942">
                  <c:v>2.7405825780803132</c:v>
                </c:pt>
                <c:pt idx="1943">
                  <c:v>4.0515926619896288</c:v>
                </c:pt>
                <c:pt idx="1944">
                  <c:v>2.9294871794871793</c:v>
                </c:pt>
                <c:pt idx="1945">
                  <c:v>4.036545931986371</c:v>
                </c:pt>
                <c:pt idx="1946">
                  <c:v>3.7755991560648368</c:v>
                </c:pt>
                <c:pt idx="1947">
                  <c:v>3.9421557378823633</c:v>
                </c:pt>
                <c:pt idx="1948">
                  <c:v>3.8035041029053001</c:v>
                </c:pt>
                <c:pt idx="1949">
                  <c:v>5.4396614371820631</c:v>
                </c:pt>
                <c:pt idx="1950">
                  <c:v>3.814909273938436</c:v>
                </c:pt>
                <c:pt idx="1951">
                  <c:v>3.4064644596949116</c:v>
                </c:pt>
                <c:pt idx="1952">
                  <c:v>0</c:v>
                </c:pt>
                <c:pt idx="1953">
                  <c:v>2.0453519463833034</c:v>
                </c:pt>
                <c:pt idx="1954">
                  <c:v>6.2258544317186919</c:v>
                </c:pt>
                <c:pt idx="1955">
                  <c:v>3.1421605486818418</c:v>
                </c:pt>
                <c:pt idx="1956">
                  <c:v>3.0248508060924557</c:v>
                </c:pt>
                <c:pt idx="1957">
                  <c:v>2.805432218676287</c:v>
                </c:pt>
                <c:pt idx="1958">
                  <c:v>4.5527941005110444</c:v>
                </c:pt>
                <c:pt idx="1959">
                  <c:v>4.569227507244328</c:v>
                </c:pt>
                <c:pt idx="1960">
                  <c:v>3.5138164627905843</c:v>
                </c:pt>
                <c:pt idx="1961">
                  <c:v>3.3839996789156523</c:v>
                </c:pt>
                <c:pt idx="1962">
                  <c:v>2.5195957700502358</c:v>
                </c:pt>
                <c:pt idx="1963">
                  <c:v>3.7867779296453494</c:v>
                </c:pt>
                <c:pt idx="1964">
                  <c:v>4.1885554414991049</c:v>
                </c:pt>
                <c:pt idx="1965">
                  <c:v>3.3149910518657277</c:v>
                </c:pt>
                <c:pt idx="1966">
                  <c:v>3.3216812457140947</c:v>
                </c:pt>
                <c:pt idx="1967">
                  <c:v>3.8608586649952996</c:v>
                </c:pt>
                <c:pt idx="1968">
                  <c:v>3.339215237274209</c:v>
                </c:pt>
                <c:pt idx="1969">
                  <c:v>0.78888469688502594</c:v>
                </c:pt>
                <c:pt idx="1970">
                  <c:v>0.6610829442327204</c:v>
                </c:pt>
                <c:pt idx="1971">
                  <c:v>0.67333614722864621</c:v>
                </c:pt>
                <c:pt idx="1972">
                  <c:v>0.81983471074380165</c:v>
                </c:pt>
                <c:pt idx="1973">
                  <c:v>1.1335724252453383</c:v>
                </c:pt>
                <c:pt idx="1974">
                  <c:v>0.71947658462686903</c:v>
                </c:pt>
                <c:pt idx="1975">
                  <c:v>0.71750060377192793</c:v>
                </c:pt>
                <c:pt idx="1976">
                  <c:v>0.56584959240732402</c:v>
                </c:pt>
                <c:pt idx="1977">
                  <c:v>0.94467906339133711</c:v>
                </c:pt>
                <c:pt idx="1978">
                  <c:v>0.84396187947465751</c:v>
                </c:pt>
                <c:pt idx="1979">
                  <c:v>1.1441529088413833</c:v>
                </c:pt>
                <c:pt idx="1980">
                  <c:v>1.1430431582023519</c:v>
                </c:pt>
                <c:pt idx="1981">
                  <c:v>1.2241639315177859</c:v>
                </c:pt>
                <c:pt idx="1982">
                  <c:v>1.3490409196785904</c:v>
                </c:pt>
                <c:pt idx="1983">
                  <c:v>1.3178843092163453</c:v>
                </c:pt>
                <c:pt idx="1984">
                  <c:v>1.3272306355116159</c:v>
                </c:pt>
                <c:pt idx="1985">
                  <c:v>0.63707948672786874</c:v>
                </c:pt>
                <c:pt idx="1986">
                  <c:v>1.143191207064675</c:v>
                </c:pt>
                <c:pt idx="1987">
                  <c:v>1.6691713181623014</c:v>
                </c:pt>
                <c:pt idx="1988">
                  <c:v>0.57094743382561253</c:v>
                </c:pt>
                <c:pt idx="1989">
                  <c:v>0.21209302325581394</c:v>
                </c:pt>
                <c:pt idx="1990">
                  <c:v>1.2796336206896552</c:v>
                </c:pt>
                <c:pt idx="1991">
                  <c:v>2.3173279486708798</c:v>
                </c:pt>
                <c:pt idx="1992">
                  <c:v>1.4379292408333113</c:v>
                </c:pt>
                <c:pt idx="1993">
                  <c:v>1.5190828890880785</c:v>
                </c:pt>
                <c:pt idx="1994">
                  <c:v>1.3691275167785235</c:v>
                </c:pt>
                <c:pt idx="1995">
                  <c:v>0.63745461600288245</c:v>
                </c:pt>
                <c:pt idx="1996">
                  <c:v>0.52824517862428566</c:v>
                </c:pt>
                <c:pt idx="1997">
                  <c:v>0.40089502144322203</c:v>
                </c:pt>
                <c:pt idx="1998">
                  <c:v>0.82876576243237865</c:v>
                </c:pt>
                <c:pt idx="1999">
                  <c:v>1.4433587062448969</c:v>
                </c:pt>
                <c:pt idx="2000">
                  <c:v>1.9805101389809732</c:v>
                </c:pt>
                <c:pt idx="2001">
                  <c:v>0.16964374812892927</c:v>
                </c:pt>
                <c:pt idx="2002">
                  <c:v>1.3867192623879381</c:v>
                </c:pt>
                <c:pt idx="2003">
                  <c:v>0.69405757296362347</c:v>
                </c:pt>
                <c:pt idx="2004">
                  <c:v>1.1292705447830103</c:v>
                </c:pt>
                <c:pt idx="2005">
                  <c:v>0.86428540301846235</c:v>
                </c:pt>
                <c:pt idx="2006">
                  <c:v>0.8125669791228618</c:v>
                </c:pt>
                <c:pt idx="2007">
                  <c:v>0.81121043992566166</c:v>
                </c:pt>
                <c:pt idx="2008">
                  <c:v>0.80985390072846164</c:v>
                </c:pt>
                <c:pt idx="2009">
                  <c:v>1.1797094799376939</c:v>
                </c:pt>
                <c:pt idx="2010">
                  <c:v>0.76346474181010548</c:v>
                </c:pt>
                <c:pt idx="2011">
                  <c:v>1.5616607285313366</c:v>
                </c:pt>
                <c:pt idx="2012">
                  <c:v>0.71052960200770265</c:v>
                </c:pt>
                <c:pt idx="2013">
                  <c:v>0.70986946301543785</c:v>
                </c:pt>
                <c:pt idx="2014">
                  <c:v>0.68874356476972309</c:v>
                </c:pt>
                <c:pt idx="2015">
                  <c:v>1.0302684977382932</c:v>
                </c:pt>
                <c:pt idx="2016">
                  <c:v>1.3935705182414806</c:v>
                </c:pt>
                <c:pt idx="2017">
                  <c:v>0.80362750918492898</c:v>
                </c:pt>
                <c:pt idx="2018">
                  <c:v>0.98880340030303626</c:v>
                </c:pt>
                <c:pt idx="2019">
                  <c:v>0.80904753693165488</c:v>
                </c:pt>
                <c:pt idx="2020">
                  <c:v>1.1504633265274069</c:v>
                </c:pt>
                <c:pt idx="2021">
                  <c:v>1.1504633265274069</c:v>
                </c:pt>
                <c:pt idx="2022">
                  <c:v>2.7016915635605678</c:v>
                </c:pt>
                <c:pt idx="2023">
                  <c:v>1.2570139971635703</c:v>
                </c:pt>
                <c:pt idx="2024">
                  <c:v>1.253490482104948</c:v>
                </c:pt>
                <c:pt idx="2025">
                  <c:v>1.0648750787318917</c:v>
                </c:pt>
                <c:pt idx="2026">
                  <c:v>1.0589964308209112</c:v>
                </c:pt>
                <c:pt idx="2027">
                  <c:v>1.2613594014276295</c:v>
                </c:pt>
                <c:pt idx="2028">
                  <c:v>1.2883993532740503</c:v>
                </c:pt>
                <c:pt idx="2029">
                  <c:v>1.6205678079688071</c:v>
                </c:pt>
                <c:pt idx="2030">
                  <c:v>1.6246293814223629</c:v>
                </c:pt>
                <c:pt idx="2031">
                  <c:v>5.450589426164326</c:v>
                </c:pt>
                <c:pt idx="2032">
                  <c:v>2.4964292083894168</c:v>
                </c:pt>
                <c:pt idx="2033">
                  <c:v>2.5297117955828461</c:v>
                </c:pt>
                <c:pt idx="2034">
                  <c:v>2.9808056790378714</c:v>
                </c:pt>
                <c:pt idx="2035">
                  <c:v>2.6846650963338772</c:v>
                </c:pt>
                <c:pt idx="2036">
                  <c:v>2.6876849670834089</c:v>
                </c:pt>
                <c:pt idx="2037">
                  <c:v>3.3139027693116323</c:v>
                </c:pt>
                <c:pt idx="2038">
                  <c:v>3.3135377618472295</c:v>
                </c:pt>
                <c:pt idx="2039">
                  <c:v>3.851594038998527</c:v>
                </c:pt>
                <c:pt idx="2040">
                  <c:v>3.3438929954241465</c:v>
                </c:pt>
                <c:pt idx="2041">
                  <c:v>2.1046743348599799</c:v>
                </c:pt>
                <c:pt idx="2042">
                  <c:v>2.3247004214958067</c:v>
                </c:pt>
                <c:pt idx="2043">
                  <c:v>2.1755699672394195</c:v>
                </c:pt>
                <c:pt idx="2044">
                  <c:v>3.406434376043638</c:v>
                </c:pt>
                <c:pt idx="2045">
                  <c:v>1.5125902447614017</c:v>
                </c:pt>
                <c:pt idx="2046">
                  <c:v>2.2163779813185815</c:v>
                </c:pt>
                <c:pt idx="2047">
                  <c:v>2.4220536896593234</c:v>
                </c:pt>
                <c:pt idx="2048">
                  <c:v>3.1895270916255853</c:v>
                </c:pt>
                <c:pt idx="2049">
                  <c:v>3.1178399748416372</c:v>
                </c:pt>
                <c:pt idx="2050">
                  <c:v>2.5780018184119968</c:v>
                </c:pt>
                <c:pt idx="2051">
                  <c:v>5.4242231329812283</c:v>
                </c:pt>
                <c:pt idx="2052">
                  <c:v>5.3741949540921459</c:v>
                </c:pt>
                <c:pt idx="2053">
                  <c:v>5.3511892951869475</c:v>
                </c:pt>
                <c:pt idx="2054">
                  <c:v>2.2540418253048609</c:v>
                </c:pt>
                <c:pt idx="2055">
                  <c:v>2.0930178833156647</c:v>
                </c:pt>
                <c:pt idx="2056">
                  <c:v>3.8353265448750187</c:v>
                </c:pt>
                <c:pt idx="2057">
                  <c:v>2.3928839889751941</c:v>
                </c:pt>
                <c:pt idx="2058">
                  <c:v>2.5118858129688002</c:v>
                </c:pt>
                <c:pt idx="2059">
                  <c:v>2.8153326618875525</c:v>
                </c:pt>
                <c:pt idx="2060">
                  <c:v>2.6581522436881442</c:v>
                </c:pt>
                <c:pt idx="2061">
                  <c:v>2.4810713274837251</c:v>
                </c:pt>
                <c:pt idx="2062">
                  <c:v>2.4616119445230682</c:v>
                </c:pt>
                <c:pt idx="2063">
                  <c:v>2.4678035663741862</c:v>
                </c:pt>
                <c:pt idx="2064">
                  <c:v>4.0544021431147286</c:v>
                </c:pt>
                <c:pt idx="2065">
                  <c:v>3.2748849416150012</c:v>
                </c:pt>
                <c:pt idx="2066">
                  <c:v>2.4435157163215964</c:v>
                </c:pt>
                <c:pt idx="2067">
                  <c:v>1.9690517350423749</c:v>
                </c:pt>
                <c:pt idx="2068">
                  <c:v>3.3478602337650338</c:v>
                </c:pt>
                <c:pt idx="2069">
                  <c:v>3.1679981897153202</c:v>
                </c:pt>
                <c:pt idx="2070">
                  <c:v>3.7345822809641747</c:v>
                </c:pt>
                <c:pt idx="2071">
                  <c:v>3.9348492178680856</c:v>
                </c:pt>
                <c:pt idx="2072">
                  <c:v>0.65151635343986147</c:v>
                </c:pt>
                <c:pt idx="2073">
                  <c:v>0.41394772947829866</c:v>
                </c:pt>
                <c:pt idx="2074">
                  <c:v>1.4462162218646157</c:v>
                </c:pt>
                <c:pt idx="2075">
                  <c:v>1.1430767326893894</c:v>
                </c:pt>
                <c:pt idx="2076">
                  <c:v>1.1525741926346489</c:v>
                </c:pt>
                <c:pt idx="2077">
                  <c:v>0.61171000909781714</c:v>
                </c:pt>
                <c:pt idx="2078">
                  <c:v>0.84796235843641898</c:v>
                </c:pt>
                <c:pt idx="2079">
                  <c:v>0.78950546940233057</c:v>
                </c:pt>
                <c:pt idx="2080">
                  <c:v>1.6601846077679978</c:v>
                </c:pt>
                <c:pt idx="2081">
                  <c:v>1.295707105639323</c:v>
                </c:pt>
                <c:pt idx="2082">
                  <c:v>1.2968598699681837</c:v>
                </c:pt>
                <c:pt idx="2083">
                  <c:v>1.2628117675866652</c:v>
                </c:pt>
                <c:pt idx="2084">
                  <c:v>0.94072143828769039</c:v>
                </c:pt>
                <c:pt idx="2085">
                  <c:v>0.93351407973380984</c:v>
                </c:pt>
                <c:pt idx="2086">
                  <c:v>0.93043317518023294</c:v>
                </c:pt>
                <c:pt idx="2087">
                  <c:v>2.869026799640781</c:v>
                </c:pt>
                <c:pt idx="2088">
                  <c:v>2.8453939594460462</c:v>
                </c:pt>
                <c:pt idx="2089">
                  <c:v>1.7016708131633591</c:v>
                </c:pt>
                <c:pt idx="2090">
                  <c:v>1.0524972890221342</c:v>
                </c:pt>
                <c:pt idx="2091">
                  <c:v>1.1363636363636365</c:v>
                </c:pt>
                <c:pt idx="2092">
                  <c:v>0.67801955219173771</c:v>
                </c:pt>
                <c:pt idx="2093">
                  <c:v>0.66925960965696063</c:v>
                </c:pt>
                <c:pt idx="2094">
                  <c:v>1.8213783403656822</c:v>
                </c:pt>
                <c:pt idx="2095">
                  <c:v>0.71205818723644065</c:v>
                </c:pt>
                <c:pt idx="2096">
                  <c:v>1.491511444085504</c:v>
                </c:pt>
                <c:pt idx="2097">
                  <c:v>1.2624803293117703</c:v>
                </c:pt>
                <c:pt idx="2098">
                  <c:v>1.2441351407694901</c:v>
                </c:pt>
                <c:pt idx="2099">
                  <c:v>1.434603724556085</c:v>
                </c:pt>
                <c:pt idx="2100">
                  <c:v>1.3014354066985645</c:v>
                </c:pt>
                <c:pt idx="2101">
                  <c:v>1.3011539544047284</c:v>
                </c:pt>
                <c:pt idx="2102">
                  <c:v>3.3160073154297813</c:v>
                </c:pt>
                <c:pt idx="2103">
                  <c:v>0.99530288732728489</c:v>
                </c:pt>
                <c:pt idx="2104">
                  <c:v>0.57980924206163698</c:v>
                </c:pt>
                <c:pt idx="2105">
                  <c:v>0.78145404934939944</c:v>
                </c:pt>
                <c:pt idx="2106">
                  <c:v>0.65192147683530066</c:v>
                </c:pt>
                <c:pt idx="2107">
                  <c:v>1.3249038617102038</c:v>
                </c:pt>
                <c:pt idx="2108">
                  <c:v>0.66392972685204144</c:v>
                </c:pt>
                <c:pt idx="2109">
                  <c:v>0.97272810327500636</c:v>
                </c:pt>
                <c:pt idx="2110">
                  <c:v>1.2846502516912284</c:v>
                </c:pt>
                <c:pt idx="2111">
                  <c:v>1.2605271295268932</c:v>
                </c:pt>
                <c:pt idx="2112">
                  <c:v>2.5736599219027334</c:v>
                </c:pt>
                <c:pt idx="2113">
                  <c:v>0.61062487278648481</c:v>
                </c:pt>
                <c:pt idx="2114">
                  <c:v>1.1530763767835237</c:v>
                </c:pt>
                <c:pt idx="2115">
                  <c:v>1.1530763767835237</c:v>
                </c:pt>
                <c:pt idx="2116">
                  <c:v>2.7600558582733226</c:v>
                </c:pt>
                <c:pt idx="2117">
                  <c:v>1.5810276679841897</c:v>
                </c:pt>
                <c:pt idx="2118">
                  <c:v>1.3445272061608384</c:v>
                </c:pt>
                <c:pt idx="2119">
                  <c:v>2.0711886363294019</c:v>
                </c:pt>
                <c:pt idx="2120">
                  <c:v>1.2259236247192085</c:v>
                </c:pt>
                <c:pt idx="2121">
                  <c:v>1.17030392874344</c:v>
                </c:pt>
                <c:pt idx="2122">
                  <c:v>1.410333533854689</c:v>
                </c:pt>
                <c:pt idx="2123">
                  <c:v>2.6489615253660199</c:v>
                </c:pt>
                <c:pt idx="2124">
                  <c:v>2.6353421859039838</c:v>
                </c:pt>
                <c:pt idx="2125">
                  <c:v>3.1976738501729556</c:v>
                </c:pt>
                <c:pt idx="2126">
                  <c:v>1.516966614412552</c:v>
                </c:pt>
                <c:pt idx="2127">
                  <c:v>3.1222675246843838</c:v>
                </c:pt>
                <c:pt idx="2128">
                  <c:v>2.4028723991898362</c:v>
                </c:pt>
                <c:pt idx="2129">
                  <c:v>2.4002419970013413</c:v>
                </c:pt>
                <c:pt idx="2130">
                  <c:v>4.1805040046884159</c:v>
                </c:pt>
                <c:pt idx="2131">
                  <c:v>3.1226902119418551</c:v>
                </c:pt>
                <c:pt idx="2132">
                  <c:v>3.7345033416662416</c:v>
                </c:pt>
                <c:pt idx="2133">
                  <c:v>3.7438455349959776</c:v>
                </c:pt>
                <c:pt idx="2134">
                  <c:v>3.1670877514074838</c:v>
                </c:pt>
                <c:pt idx="2135">
                  <c:v>2.1783041821604003</c:v>
                </c:pt>
                <c:pt idx="2136">
                  <c:v>7.9114080526266867E-2</c:v>
                </c:pt>
                <c:pt idx="2137">
                  <c:v>5.0666387368751797</c:v>
                </c:pt>
                <c:pt idx="2138">
                  <c:v>3.5206030597911413</c:v>
                </c:pt>
                <c:pt idx="2139">
                  <c:v>4.7422680412371134</c:v>
                </c:pt>
                <c:pt idx="2140">
                  <c:v>2.3521823263814232</c:v>
                </c:pt>
                <c:pt idx="2141">
                  <c:v>4.0355992020868499</c:v>
                </c:pt>
                <c:pt idx="2142">
                  <c:v>2.8662276497617074</c:v>
                </c:pt>
                <c:pt idx="2143">
                  <c:v>3.2023477466628987</c:v>
                </c:pt>
                <c:pt idx="2144">
                  <c:v>3.2121778094524247</c:v>
                </c:pt>
                <c:pt idx="2145">
                  <c:v>3.1243951668648213</c:v>
                </c:pt>
                <c:pt idx="2146">
                  <c:v>0</c:v>
                </c:pt>
                <c:pt idx="2147">
                  <c:v>2.0392813960794771</c:v>
                </c:pt>
                <c:pt idx="2148">
                  <c:v>2.6342639829329375</c:v>
                </c:pt>
                <c:pt idx="2149">
                  <c:v>2.7768211203715549</c:v>
                </c:pt>
                <c:pt idx="2150">
                  <c:v>2.6894853871691167</c:v>
                </c:pt>
                <c:pt idx="2151">
                  <c:v>3.3913825884155528</c:v>
                </c:pt>
                <c:pt idx="2152">
                  <c:v>2.5827769910310878</c:v>
                </c:pt>
                <c:pt idx="2153">
                  <c:v>2.5827769910310878</c:v>
                </c:pt>
                <c:pt idx="2154">
                  <c:v>3.9359489810065162</c:v>
                </c:pt>
                <c:pt idx="2155">
                  <c:v>3.0779941110679965</c:v>
                </c:pt>
                <c:pt idx="2156">
                  <c:v>4.2281471481606481</c:v>
                </c:pt>
                <c:pt idx="2157">
                  <c:v>4.1119916850721063</c:v>
                </c:pt>
                <c:pt idx="2158">
                  <c:v>3.1621556818662642</c:v>
                </c:pt>
                <c:pt idx="2159">
                  <c:v>5.9054069479852362</c:v>
                </c:pt>
                <c:pt idx="2160">
                  <c:v>3.9669161087042144</c:v>
                </c:pt>
                <c:pt idx="2161">
                  <c:v>3.3863557320935005</c:v>
                </c:pt>
                <c:pt idx="2162">
                  <c:v>3.3817795756987796</c:v>
                </c:pt>
                <c:pt idx="2163">
                  <c:v>3.762114120928473</c:v>
                </c:pt>
                <c:pt idx="2164">
                  <c:v>4.4812340814070835</c:v>
                </c:pt>
                <c:pt idx="2165">
                  <c:v>0.72411108926411849</c:v>
                </c:pt>
                <c:pt idx="2166">
                  <c:v>0.72381480813103161</c:v>
                </c:pt>
                <c:pt idx="2167">
                  <c:v>1.506954529047855</c:v>
                </c:pt>
                <c:pt idx="2168">
                  <c:v>0.77552111922757527</c:v>
                </c:pt>
                <c:pt idx="2169">
                  <c:v>1.1136285809444735</c:v>
                </c:pt>
                <c:pt idx="2170">
                  <c:v>1.1155049559755508</c:v>
                </c:pt>
                <c:pt idx="2171">
                  <c:v>1.2906315372026624</c:v>
                </c:pt>
                <c:pt idx="2172">
                  <c:v>0.66854916035503487</c:v>
                </c:pt>
                <c:pt idx="2173">
                  <c:v>1.2867939222480054</c:v>
                </c:pt>
                <c:pt idx="2174">
                  <c:v>0.84065668050644793</c:v>
                </c:pt>
                <c:pt idx="2175">
                  <c:v>0.76721705329722012</c:v>
                </c:pt>
                <c:pt idx="2176">
                  <c:v>1.0744228646579461</c:v>
                </c:pt>
                <c:pt idx="2177">
                  <c:v>1.8012422360248448</c:v>
                </c:pt>
                <c:pt idx="2178">
                  <c:v>0.60823093640227988</c:v>
                </c:pt>
                <c:pt idx="2179">
                  <c:v>1.83783071397977</c:v>
                </c:pt>
                <c:pt idx="2180">
                  <c:v>1.8345359296234063</c:v>
                </c:pt>
                <c:pt idx="2181">
                  <c:v>0.95014431437227742</c:v>
                </c:pt>
                <c:pt idx="2182">
                  <c:v>1.9748139668002291</c:v>
                </c:pt>
                <c:pt idx="2183">
                  <c:v>2.1609227348526963</c:v>
                </c:pt>
                <c:pt idx="2184">
                  <c:v>2.1678710394663705</c:v>
                </c:pt>
                <c:pt idx="2185">
                  <c:v>0.99791035865068867</c:v>
                </c:pt>
                <c:pt idx="2186">
                  <c:v>1.304224553444854</c:v>
                </c:pt>
                <c:pt idx="2187">
                  <c:v>1.304224553444854</c:v>
                </c:pt>
                <c:pt idx="2188">
                  <c:v>1.3216979517843848</c:v>
                </c:pt>
                <c:pt idx="2189">
                  <c:v>1.3226834327751757</c:v>
                </c:pt>
                <c:pt idx="2190">
                  <c:v>1.3226834327751757</c:v>
                </c:pt>
                <c:pt idx="2191">
                  <c:v>0.2769622777377721</c:v>
                </c:pt>
                <c:pt idx="2192">
                  <c:v>0.76881948413503198</c:v>
                </c:pt>
                <c:pt idx="2193">
                  <c:v>1.331658257034704</c:v>
                </c:pt>
                <c:pt idx="2194">
                  <c:v>1.3294662269819719</c:v>
                </c:pt>
                <c:pt idx="2195">
                  <c:v>0.67134889485643467</c:v>
                </c:pt>
                <c:pt idx="2196">
                  <c:v>0.66876678372237142</c:v>
                </c:pt>
                <c:pt idx="2197">
                  <c:v>0.81022061674728052</c:v>
                </c:pt>
                <c:pt idx="2198">
                  <c:v>2.2156013001083426</c:v>
                </c:pt>
                <c:pt idx="2199">
                  <c:v>0.94377917596914962</c:v>
                </c:pt>
                <c:pt idx="2200">
                  <c:v>0.9417990465676932</c:v>
                </c:pt>
                <c:pt idx="2201">
                  <c:v>1.3026477488548764</c:v>
                </c:pt>
                <c:pt idx="2202">
                  <c:v>1.3393877084761252</c:v>
                </c:pt>
                <c:pt idx="2203">
                  <c:v>1.3393877084761252</c:v>
                </c:pt>
                <c:pt idx="2204">
                  <c:v>1.1234461139336287</c:v>
                </c:pt>
                <c:pt idx="2205">
                  <c:v>2.1167908194573135</c:v>
                </c:pt>
                <c:pt idx="2206">
                  <c:v>1.0437352791760957</c:v>
                </c:pt>
                <c:pt idx="2207">
                  <c:v>2.2053434605903126</c:v>
                </c:pt>
                <c:pt idx="2208">
                  <c:v>2.2053434605903126</c:v>
                </c:pt>
                <c:pt idx="2209">
                  <c:v>1.2713485390755839</c:v>
                </c:pt>
                <c:pt idx="2210">
                  <c:v>0.70443761667703797</c:v>
                </c:pt>
                <c:pt idx="2211">
                  <c:v>0.70346530802738017</c:v>
                </c:pt>
                <c:pt idx="2212">
                  <c:v>0.96027620563471039</c:v>
                </c:pt>
                <c:pt idx="2213">
                  <c:v>0.95350325462720376</c:v>
                </c:pt>
                <c:pt idx="2214">
                  <c:v>0.95101801590966983</c:v>
                </c:pt>
                <c:pt idx="2215">
                  <c:v>1.2226066897347174</c:v>
                </c:pt>
                <c:pt idx="2216">
                  <c:v>2.1986785144679883</c:v>
                </c:pt>
                <c:pt idx="2217">
                  <c:v>5.3251282051282054</c:v>
                </c:pt>
                <c:pt idx="2218">
                  <c:v>5.3374358974358973</c:v>
                </c:pt>
                <c:pt idx="2219">
                  <c:v>0.5705839519187923</c:v>
                </c:pt>
                <c:pt idx="2220">
                  <c:v>1.611152567668408</c:v>
                </c:pt>
                <c:pt idx="2221">
                  <c:v>1.2099724238842928</c:v>
                </c:pt>
                <c:pt idx="2222">
                  <c:v>0.78933144465360749</c:v>
                </c:pt>
                <c:pt idx="2223">
                  <c:v>0.74366764207034097</c:v>
                </c:pt>
                <c:pt idx="2224">
                  <c:v>2.4289536666901936</c:v>
                </c:pt>
                <c:pt idx="2225">
                  <c:v>2.3465020628942117</c:v>
                </c:pt>
                <c:pt idx="2226">
                  <c:v>3.5149140546006068</c:v>
                </c:pt>
                <c:pt idx="2227">
                  <c:v>5.7019308125502821</c:v>
                </c:pt>
                <c:pt idx="2228">
                  <c:v>1.4189189189189189</c:v>
                </c:pt>
                <c:pt idx="2229">
                  <c:v>1.401033386327504</c:v>
                </c:pt>
                <c:pt idx="2230">
                  <c:v>3.272110871023024</c:v>
                </c:pt>
                <c:pt idx="2231">
                  <c:v>2.7273376451145612</c:v>
                </c:pt>
                <c:pt idx="2232">
                  <c:v>2.554788259939734</c:v>
                </c:pt>
                <c:pt idx="2233">
                  <c:v>2.9500187899285981</c:v>
                </c:pt>
                <c:pt idx="2234">
                  <c:v>2.1466809421841542</c:v>
                </c:pt>
                <c:pt idx="2235">
                  <c:v>4.3721633888048412</c:v>
                </c:pt>
                <c:pt idx="2236">
                  <c:v>1.8066710078865496</c:v>
                </c:pt>
                <c:pt idx="2237">
                  <c:v>2.9425454545454546</c:v>
                </c:pt>
                <c:pt idx="2238">
                  <c:v>2.8541818181818184</c:v>
                </c:pt>
                <c:pt idx="2239">
                  <c:v>2.1403029028186791</c:v>
                </c:pt>
                <c:pt idx="2240">
                  <c:v>1.5332282144865532</c:v>
                </c:pt>
                <c:pt idx="2241">
                  <c:v>1.8675568386863945</c:v>
                </c:pt>
                <c:pt idx="2242">
                  <c:v>1.4682220434432824</c:v>
                </c:pt>
                <c:pt idx="2243">
                  <c:v>2.5477707006369426</c:v>
                </c:pt>
                <c:pt idx="2244">
                  <c:v>2.5204731574158323</c:v>
                </c:pt>
                <c:pt idx="2245">
                  <c:v>3.0805145278989716</c:v>
                </c:pt>
                <c:pt idx="2246">
                  <c:v>3.0799205220123733</c:v>
                </c:pt>
                <c:pt idx="2247">
                  <c:v>2.1974951830443161</c:v>
                </c:pt>
                <c:pt idx="2248">
                  <c:v>3.1096382214857772</c:v>
                </c:pt>
                <c:pt idx="2249">
                  <c:v>2.0742919389978214</c:v>
                </c:pt>
                <c:pt idx="2250">
                  <c:v>2.8707605859923739</c:v>
                </c:pt>
                <c:pt idx="2251">
                  <c:v>2.8557094120008029</c:v>
                </c:pt>
                <c:pt idx="2252">
                  <c:v>1.0898782024359512</c:v>
                </c:pt>
                <c:pt idx="2253">
                  <c:v>3.6786188579017267</c:v>
                </c:pt>
                <c:pt idx="2254">
                  <c:v>1.7674616695059624</c:v>
                </c:pt>
                <c:pt idx="2255">
                  <c:v>2.5437049532280325</c:v>
                </c:pt>
                <c:pt idx="2256">
                  <c:v>2.4808311608648981</c:v>
                </c:pt>
                <c:pt idx="2257">
                  <c:v>1.6367397600330988</c:v>
                </c:pt>
                <c:pt idx="2258">
                  <c:v>1.5866776996276375</c:v>
                </c:pt>
                <c:pt idx="2259">
                  <c:v>2.4933231590995799</c:v>
                </c:pt>
                <c:pt idx="2260">
                  <c:v>2.1768840296759078</c:v>
                </c:pt>
                <c:pt idx="2261">
                  <c:v>2.8334419463451721</c:v>
                </c:pt>
                <c:pt idx="2262">
                  <c:v>3.3662974683544302</c:v>
                </c:pt>
                <c:pt idx="2263">
                  <c:v>4.0502140910860263</c:v>
                </c:pt>
                <c:pt idx="2264">
                  <c:v>2.2133569739952721</c:v>
                </c:pt>
                <c:pt idx="2265">
                  <c:v>3.2609010575112274</c:v>
                </c:pt>
                <c:pt idx="2266">
                  <c:v>3.5738026653160708</c:v>
                </c:pt>
              </c:numCache>
            </c:numRef>
          </c:xVal>
          <c:yVal>
            <c:numRef>
              <c:f>ReferendumData!$AD$3:$AD$2269</c:f>
              <c:numCache>
                <c:formatCode>0.00</c:formatCode>
                <c:ptCount val="226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0.63881824981301416</c:v>
                </c:pt>
                <c:pt idx="65">
                  <c:v>0.57074721780604132</c:v>
                </c:pt>
                <c:pt idx="66">
                  <c:v>0.53506493506493502</c:v>
                </c:pt>
                <c:pt idx="67">
                  <c:v>0.643598615916955</c:v>
                </c:pt>
                <c:pt idx="68">
                  <c:v>0.43683241252302024</c:v>
                </c:pt>
                <c:pt idx="69">
                  <c:v>0.2974828375286041</c:v>
                </c:pt>
                <c:pt idx="70">
                  <c:v>0.66469719350073853</c:v>
                </c:pt>
                <c:pt idx="71">
                  <c:v>0.70511708586296618</c:v>
                </c:pt>
                <c:pt idx="72">
                  <c:v>0.52863698670957748</c:v>
                </c:pt>
                <c:pt idx="73">
                  <c:v>0.54794683123664845</c:v>
                </c:pt>
                <c:pt idx="74">
                  <c:v>0.65023389708528245</c:v>
                </c:pt>
                <c:pt idx="75">
                  <c:v>0.60256410256410253</c:v>
                </c:pt>
                <c:pt idx="76">
                  <c:v>0.7153846153846154</c:v>
                </c:pt>
                <c:pt idx="77">
                  <c:v>0.81560283687943258</c:v>
                </c:pt>
                <c:pt idx="78">
                  <c:v>0.67307692307692313</c:v>
                </c:pt>
                <c:pt idx="79">
                  <c:v>0.61442554820364192</c:v>
                </c:pt>
                <c:pt idx="80">
                  <c:v>0.59760017141632737</c:v>
                </c:pt>
                <c:pt idx="81">
                  <c:v>0.50182625510277157</c:v>
                </c:pt>
                <c:pt idx="82">
                  <c:v>0.42222222222222222</c:v>
                </c:pt>
                <c:pt idx="83">
                  <c:v>0.53905845835488875</c:v>
                </c:pt>
                <c:pt idx="84">
                  <c:v>0.61613764461584097</c:v>
                </c:pt>
                <c:pt idx="85">
                  <c:v>0.39243131156039401</c:v>
                </c:pt>
                <c:pt idx="86">
                  <c:v>0.52340425531914891</c:v>
                </c:pt>
                <c:pt idx="87">
                  <c:v>0.70525416488680048</c:v>
                </c:pt>
                <c:pt idx="88">
                  <c:v>0.73076923076923073</c:v>
                </c:pt>
                <c:pt idx="89">
                  <c:v>0.41123949579831931</c:v>
                </c:pt>
                <c:pt idx="90">
                  <c:v>0.83104395604395609</c:v>
                </c:pt>
                <c:pt idx="91">
                  <c:v>0.69841269841269837</c:v>
                </c:pt>
                <c:pt idx="92">
                  <c:v>0.69227818972129895</c:v>
                </c:pt>
                <c:pt idx="93">
                  <c:v>0.70741482965931868</c:v>
                </c:pt>
                <c:pt idx="94">
                  <c:v>0.6</c:v>
                </c:pt>
                <c:pt idx="95">
                  <c:v>0.76888020833333337</c:v>
                </c:pt>
                <c:pt idx="96">
                  <c:v>0.60036832412523022</c:v>
                </c:pt>
                <c:pt idx="97">
                  <c:v>0.85535714285714282</c:v>
                </c:pt>
                <c:pt idx="98">
                  <c:v>0.47949886104783601</c:v>
                </c:pt>
                <c:pt idx="99">
                  <c:v>0.71631205673758869</c:v>
                </c:pt>
                <c:pt idx="100">
                  <c:v>0.57591144511018588</c:v>
                </c:pt>
                <c:pt idx="101">
                  <c:v>0.6</c:v>
                </c:pt>
                <c:pt idx="102">
                  <c:v>0.6313271216318308</c:v>
                </c:pt>
                <c:pt idx="103">
                  <c:v>0.62673796791443848</c:v>
                </c:pt>
                <c:pt idx="104">
                  <c:v>0.57737459978655281</c:v>
                </c:pt>
                <c:pt idx="105">
                  <c:v>0.57346491228070173</c:v>
                </c:pt>
                <c:pt idx="106">
                  <c:v>0.6373551465576005</c:v>
                </c:pt>
                <c:pt idx="107">
                  <c:v>0.83192090395480223</c:v>
                </c:pt>
                <c:pt idx="108">
                  <c:v>0.76837972876516769</c:v>
                </c:pt>
                <c:pt idx="109">
                  <c:v>0.42489270386266093</c:v>
                </c:pt>
                <c:pt idx="110">
                  <c:v>0.56729656768222136</c:v>
                </c:pt>
                <c:pt idx="111">
                  <c:v>0.71985815602836878</c:v>
                </c:pt>
                <c:pt idx="112">
                  <c:v>0.67705735660847877</c:v>
                </c:pt>
                <c:pt idx="113">
                  <c:v>0.56608478802992523</c:v>
                </c:pt>
                <c:pt idx="114">
                  <c:v>0.83703703703703702</c:v>
                </c:pt>
                <c:pt idx="115">
                  <c:v>0.50516351118760761</c:v>
                </c:pt>
                <c:pt idx="116">
                  <c:v>0.34527972027972026</c:v>
                </c:pt>
                <c:pt idx="117">
                  <c:v>0.68431876606683806</c:v>
                </c:pt>
                <c:pt idx="118">
                  <c:v>0.5144429160935351</c:v>
                </c:pt>
                <c:pt idx="119">
                  <c:v>0.82580645161290323</c:v>
                </c:pt>
                <c:pt idx="120">
                  <c:v>0.63405088062622306</c:v>
                </c:pt>
                <c:pt idx="121">
                  <c:v>0.77900552486187846</c:v>
                </c:pt>
                <c:pt idx="122">
                  <c:v>0.59578471960858115</c:v>
                </c:pt>
                <c:pt idx="123">
                  <c:v>0.61981981981981982</c:v>
                </c:pt>
                <c:pt idx="124">
                  <c:v>0.54329896907216491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0.72052401746724892</c:v>
                </c:pt>
                <c:pt idx="175">
                  <c:v>0.76008492569002128</c:v>
                </c:pt>
                <c:pt idx="176">
                  <c:v>0.78424153166421207</c:v>
                </c:pt>
                <c:pt idx="177">
                  <c:v>0.58676691729323305</c:v>
                </c:pt>
                <c:pt idx="178">
                  <c:v>0.90654205607476634</c:v>
                </c:pt>
                <c:pt idx="179">
                  <c:v>0.57157360406091373</c:v>
                </c:pt>
                <c:pt idx="180">
                  <c:v>0.64474180173388618</c:v>
                </c:pt>
                <c:pt idx="181">
                  <c:v>0.53424223208623967</c:v>
                </c:pt>
                <c:pt idx="182">
                  <c:v>0.66949152542372881</c:v>
                </c:pt>
                <c:pt idx="183">
                  <c:v>0.52233009708737865</c:v>
                </c:pt>
                <c:pt idx="184">
                  <c:v>0.65007500340924584</c:v>
                </c:pt>
                <c:pt idx="185">
                  <c:v>0.6090697992077585</c:v>
                </c:pt>
                <c:pt idx="186">
                  <c:v>0.51745681734656379</c:v>
                </c:pt>
                <c:pt idx="187">
                  <c:v>0.5344709897610922</c:v>
                </c:pt>
                <c:pt idx="188">
                  <c:v>0.7303370786516854</c:v>
                </c:pt>
                <c:pt idx="189">
                  <c:v>0.68491484184914841</c:v>
                </c:pt>
                <c:pt idx="190">
                  <c:v>0.7437619961612284</c:v>
                </c:pt>
                <c:pt idx="191">
                  <c:v>0.76094276094276092</c:v>
                </c:pt>
                <c:pt idx="192">
                  <c:v>0.59670027497708522</c:v>
                </c:pt>
                <c:pt idx="193">
                  <c:v>0.57952468007312619</c:v>
                </c:pt>
                <c:pt idx="194">
                  <c:v>0.6875</c:v>
                </c:pt>
                <c:pt idx="195">
                  <c:v>0.64855491329479764</c:v>
                </c:pt>
                <c:pt idx="196">
                  <c:v>0.5548936170212766</c:v>
                </c:pt>
                <c:pt idx="197">
                  <c:v>0.55555555555555558</c:v>
                </c:pt>
                <c:pt idx="198">
                  <c:v>0.81906218144750254</c:v>
                </c:pt>
                <c:pt idx="199">
                  <c:v>0.72079772079772075</c:v>
                </c:pt>
                <c:pt idx="200">
                  <c:v>0.57630979498861046</c:v>
                </c:pt>
                <c:pt idx="201">
                  <c:v>0.58047493403693928</c:v>
                </c:pt>
                <c:pt idx="202">
                  <c:v>0.65529010238907848</c:v>
                </c:pt>
                <c:pt idx="203">
                  <c:v>0.59213917525773196</c:v>
                </c:pt>
                <c:pt idx="204">
                  <c:v>0.84799999999999998</c:v>
                </c:pt>
                <c:pt idx="205">
                  <c:v>0.87898089171974525</c:v>
                </c:pt>
                <c:pt idx="206">
                  <c:v>0.73563218390804597</c:v>
                </c:pt>
                <c:pt idx="207">
                  <c:v>0.65747918461096755</c:v>
                </c:pt>
                <c:pt idx="208">
                  <c:v>0.43960990247561893</c:v>
                </c:pt>
                <c:pt idx="209">
                  <c:v>0.45941807044410415</c:v>
                </c:pt>
                <c:pt idx="210">
                  <c:v>0.54317323259579064</c:v>
                </c:pt>
                <c:pt idx="211">
                  <c:v>0.5567070929805219</c:v>
                </c:pt>
                <c:pt idx="212">
                  <c:v>0.52047832585949183</c:v>
                </c:pt>
                <c:pt idx="213">
                  <c:v>0.71830985915492962</c:v>
                </c:pt>
                <c:pt idx="214">
                  <c:v>0.72222222222222221</c:v>
                </c:pt>
                <c:pt idx="215">
                  <c:v>0.61419753086419748</c:v>
                </c:pt>
                <c:pt idx="216">
                  <c:v>0.69097222222222221</c:v>
                </c:pt>
                <c:pt idx="217">
                  <c:v>0.69306763962952567</c:v>
                </c:pt>
                <c:pt idx="218">
                  <c:v>0.55212677231025853</c:v>
                </c:pt>
                <c:pt idx="219">
                  <c:v>0.39851343624928531</c:v>
                </c:pt>
                <c:pt idx="220">
                  <c:v>0.66217702034084658</c:v>
                </c:pt>
                <c:pt idx="221">
                  <c:v>0.64467005076142136</c:v>
                </c:pt>
                <c:pt idx="222">
                  <c:v>0.73684210526315785</c:v>
                </c:pt>
                <c:pt idx="223">
                  <c:v>0.59360189573459721</c:v>
                </c:pt>
                <c:pt idx="224">
                  <c:v>0.32301196340605209</c:v>
                </c:pt>
                <c:pt idx="225">
                  <c:v>0.71826625386996901</c:v>
                </c:pt>
                <c:pt idx="226">
                  <c:v>0.79192166462668301</c:v>
                </c:pt>
                <c:pt idx="227">
                  <c:v>0.7232472324723247</c:v>
                </c:pt>
                <c:pt idx="228">
                  <c:v>0.5813704496788008</c:v>
                </c:pt>
                <c:pt idx="229">
                  <c:v>0.58074534161490687</c:v>
                </c:pt>
                <c:pt idx="230">
                  <c:v>0.640625</c:v>
                </c:pt>
                <c:pt idx="231">
                  <c:v>0.79559748427672961</c:v>
                </c:pt>
                <c:pt idx="232">
                  <c:v>0.70795107033639149</c:v>
                </c:pt>
                <c:pt idx="233">
                  <c:v>0.81489361702127661</c:v>
                </c:pt>
                <c:pt idx="234">
                  <c:v>0.83451202263083446</c:v>
                </c:pt>
                <c:pt idx="235">
                  <c:v>0.52307692307692311</c:v>
                </c:pt>
                <c:pt idx="236">
                  <c:v>0.47428073234524848</c:v>
                </c:pt>
                <c:pt idx="237">
                  <c:v>0.43070175438596492</c:v>
                </c:pt>
                <c:pt idx="238">
                  <c:v>0.33718244803695152</c:v>
                </c:pt>
                <c:pt idx="239">
                  <c:v>0.56153846153846154</c:v>
                </c:pt>
                <c:pt idx="240">
                  <c:v>0.66482300884955747</c:v>
                </c:pt>
                <c:pt idx="241">
                  <c:v>0.66508937960042058</c:v>
                </c:pt>
                <c:pt idx="242">
                  <c:v>0.71235194585448391</c:v>
                </c:pt>
                <c:pt idx="243">
                  <c:v>0.43159922928709055</c:v>
                </c:pt>
                <c:pt idx="244">
                  <c:v>0.49319066147859925</c:v>
                </c:pt>
                <c:pt idx="245">
                  <c:v>0.56433978132884777</c:v>
                </c:pt>
                <c:pt idx="246">
                  <c:v>0.88832743810005055</c:v>
                </c:pt>
                <c:pt idx="247">
                  <c:v>0.81983805668016196</c:v>
                </c:pt>
                <c:pt idx="248">
                  <c:v>0.65333333333333332</c:v>
                </c:pt>
                <c:pt idx="249">
                  <c:v>0.54255563202569401</c:v>
                </c:pt>
                <c:pt idx="250">
                  <c:v>0.49203640500568829</c:v>
                </c:pt>
                <c:pt idx="251">
                  <c:v>0.45305514157973176</c:v>
                </c:pt>
                <c:pt idx="252">
                  <c:v>0.57989690721649489</c:v>
                </c:pt>
                <c:pt idx="253">
                  <c:v>0.53681669253319542</c:v>
                </c:pt>
                <c:pt idx="254">
                  <c:v>0.61085450346420322</c:v>
                </c:pt>
                <c:pt idx="255">
                  <c:v>0.67434210526315785</c:v>
                </c:pt>
                <c:pt idx="256">
                  <c:v>0.73316062176165808</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0.59518693596905892</c:v>
                </c:pt>
                <c:pt idx="329">
                  <c:v>0.54737016757922685</c:v>
                </c:pt>
                <c:pt idx="330">
                  <c:v>0.51232948583420779</c:v>
                </c:pt>
                <c:pt idx="331">
                  <c:v>0.58985330073349629</c:v>
                </c:pt>
                <c:pt idx="332">
                  <c:v>0.57356989905169775</c:v>
                </c:pt>
                <c:pt idx="333">
                  <c:v>0.58223755119637854</c:v>
                </c:pt>
                <c:pt idx="334">
                  <c:v>0.55572755417956654</c:v>
                </c:pt>
                <c:pt idx="335">
                  <c:v>0.46660212971926429</c:v>
                </c:pt>
                <c:pt idx="336">
                  <c:v>0.62842735581468645</c:v>
                </c:pt>
                <c:pt idx="337">
                  <c:v>0.51773490976975733</c:v>
                </c:pt>
                <c:pt idx="338">
                  <c:v>0.34272051009564292</c:v>
                </c:pt>
                <c:pt idx="339">
                  <c:v>0.49243140964995269</c:v>
                </c:pt>
                <c:pt idx="340">
                  <c:v>0.62661313449956979</c:v>
                </c:pt>
                <c:pt idx="341">
                  <c:v>0.77565632458233891</c:v>
                </c:pt>
                <c:pt idx="342">
                  <c:v>0.54421880117916799</c:v>
                </c:pt>
                <c:pt idx="343">
                  <c:v>0.54571783202316926</c:v>
                </c:pt>
                <c:pt idx="344">
                  <c:v>0.61001788908765653</c:v>
                </c:pt>
                <c:pt idx="345">
                  <c:v>0.60989010989010994</c:v>
                </c:pt>
                <c:pt idx="346">
                  <c:v>0.56000000000000005</c:v>
                </c:pt>
                <c:pt idx="347">
                  <c:v>0.48377581120943952</c:v>
                </c:pt>
                <c:pt idx="348">
                  <c:v>0.66453674121405748</c:v>
                </c:pt>
                <c:pt idx="349">
                  <c:v>0.7779220779220779</c:v>
                </c:pt>
                <c:pt idx="350">
                  <c:v>0.73275862068965514</c:v>
                </c:pt>
                <c:pt idx="351">
                  <c:v>0.65807882613888413</c:v>
                </c:pt>
                <c:pt idx="352">
                  <c:v>0.61598440545808963</c:v>
                </c:pt>
                <c:pt idx="353">
                  <c:v>0.66863686738086447</c:v>
                </c:pt>
                <c:pt idx="354">
                  <c:v>0.6222479721900348</c:v>
                </c:pt>
                <c:pt idx="355">
                  <c:v>0.69257300528857213</c:v>
                </c:pt>
                <c:pt idx="356">
                  <c:v>0.7010309278350515</c:v>
                </c:pt>
                <c:pt idx="357">
                  <c:v>0.51400560224089631</c:v>
                </c:pt>
                <c:pt idx="358">
                  <c:v>0.49878345498783455</c:v>
                </c:pt>
                <c:pt idx="359">
                  <c:v>0.48255105150868638</c:v>
                </c:pt>
                <c:pt idx="360">
                  <c:v>0.47555107978068706</c:v>
                </c:pt>
                <c:pt idx="361">
                  <c:v>0.45750886423424453</c:v>
                </c:pt>
                <c:pt idx="362">
                  <c:v>0.62557077625570778</c:v>
                </c:pt>
                <c:pt idx="363">
                  <c:v>0.80392156862745101</c:v>
                </c:pt>
                <c:pt idx="364">
                  <c:v>0.458251953125</c:v>
                </c:pt>
                <c:pt idx="365">
                  <c:v>0.7807017543859649</c:v>
                </c:pt>
                <c:pt idx="366">
                  <c:v>0.82352941176470584</c:v>
                </c:pt>
                <c:pt idx="367">
                  <c:v>0.56284153005464477</c:v>
                </c:pt>
                <c:pt idx="368">
                  <c:v>0.71707060063224448</c:v>
                </c:pt>
                <c:pt idx="369">
                  <c:v>0.46464267866066966</c:v>
                </c:pt>
                <c:pt idx="370">
                  <c:v>0.52414772727272729</c:v>
                </c:pt>
                <c:pt idx="371">
                  <c:v>0.67366412213740456</c:v>
                </c:pt>
                <c:pt idx="372">
                  <c:v>0.67418546365914789</c:v>
                </c:pt>
                <c:pt idx="373">
                  <c:v>0.45309381237524948</c:v>
                </c:pt>
                <c:pt idx="374">
                  <c:v>0.57905544147843946</c:v>
                </c:pt>
                <c:pt idx="375">
                  <c:v>0.37634795111430625</c:v>
                </c:pt>
                <c:pt idx="376">
                  <c:v>0.59981701738334858</c:v>
                </c:pt>
                <c:pt idx="377">
                  <c:v>0.5834983498349835</c:v>
                </c:pt>
                <c:pt idx="378">
                  <c:v>0.58941281138790036</c:v>
                </c:pt>
                <c:pt idx="379">
                  <c:v>0.21822033898305085</c:v>
                </c:pt>
                <c:pt idx="380">
                  <c:v>0.46676406135865595</c:v>
                </c:pt>
                <c:pt idx="381">
                  <c:v>0.62508520790729383</c:v>
                </c:pt>
                <c:pt idx="382">
                  <c:v>0.86135181975736563</c:v>
                </c:pt>
                <c:pt idx="383">
                  <c:v>0.68631368631368628</c:v>
                </c:pt>
                <c:pt idx="384">
                  <c:v>0.66666666666666663</c:v>
                </c:pt>
                <c:pt idx="385">
                  <c:v>0.58718861209964412</c:v>
                </c:pt>
                <c:pt idx="386">
                  <c:v>0.51833333333333331</c:v>
                </c:pt>
                <c:pt idx="387">
                  <c:v>0.62503408781019909</c:v>
                </c:pt>
                <c:pt idx="388">
                  <c:v>0.71562499999999996</c:v>
                </c:pt>
                <c:pt idx="389">
                  <c:v>0.68594853108631293</c:v>
                </c:pt>
                <c:pt idx="390">
                  <c:v>0.72168449651893363</c:v>
                </c:pt>
                <c:pt idx="391">
                  <c:v>0.57270029673590506</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0.66125150421179302</c:v>
                </c:pt>
                <c:pt idx="464">
                  <c:v>0.79261363636363635</c:v>
                </c:pt>
                <c:pt idx="465">
                  <c:v>0.48020547576784467</c:v>
                </c:pt>
                <c:pt idx="466">
                  <c:v>0.489880214787278</c:v>
                </c:pt>
                <c:pt idx="467">
                  <c:v>0.40384129390952744</c:v>
                </c:pt>
                <c:pt idx="468">
                  <c:v>0.48238550578761952</c:v>
                </c:pt>
                <c:pt idx="469">
                  <c:v>0.53099471407976939</c:v>
                </c:pt>
                <c:pt idx="470">
                  <c:v>0.37115814101882377</c:v>
                </c:pt>
                <c:pt idx="471">
                  <c:v>0.67095391211146838</c:v>
                </c:pt>
                <c:pt idx="472">
                  <c:v>0.53658536585365857</c:v>
                </c:pt>
                <c:pt idx="473">
                  <c:v>0.95454545454545459</c:v>
                </c:pt>
                <c:pt idx="474">
                  <c:v>0.37636932707355242</c:v>
                </c:pt>
                <c:pt idx="475">
                  <c:v>0.37636932707355242</c:v>
                </c:pt>
                <c:pt idx="476">
                  <c:v>0.51225919439579681</c:v>
                </c:pt>
                <c:pt idx="477">
                  <c:v>0.45323932419848345</c:v>
                </c:pt>
                <c:pt idx="478">
                  <c:v>0.40350877192982454</c:v>
                </c:pt>
                <c:pt idx="479">
                  <c:v>0.5128037840482792</c:v>
                </c:pt>
                <c:pt idx="480">
                  <c:v>0.50617283950617287</c:v>
                </c:pt>
                <c:pt idx="481">
                  <c:v>0.46085672082717871</c:v>
                </c:pt>
                <c:pt idx="482">
                  <c:v>0.61329187718616396</c:v>
                </c:pt>
                <c:pt idx="483">
                  <c:v>0.66631355932203384</c:v>
                </c:pt>
                <c:pt idx="484">
                  <c:v>0.66841004184100417</c:v>
                </c:pt>
                <c:pt idx="485">
                  <c:v>0.4015544041450777</c:v>
                </c:pt>
                <c:pt idx="486">
                  <c:v>0.65821256038647347</c:v>
                </c:pt>
                <c:pt idx="487">
                  <c:v>0.48906705539358603</c:v>
                </c:pt>
                <c:pt idx="488">
                  <c:v>0.47283236994219652</c:v>
                </c:pt>
                <c:pt idx="489">
                  <c:v>0.46398503274087932</c:v>
                </c:pt>
                <c:pt idx="490">
                  <c:v>0.60280842527582745</c:v>
                </c:pt>
                <c:pt idx="491">
                  <c:v>0.43174603174603177</c:v>
                </c:pt>
                <c:pt idx="492">
                  <c:v>0.75525525525525528</c:v>
                </c:pt>
                <c:pt idx="493">
                  <c:v>0.56551362683438156</c:v>
                </c:pt>
                <c:pt idx="494">
                  <c:v>0.55270696075623027</c:v>
                </c:pt>
                <c:pt idx="495">
                  <c:v>0.76098562628336752</c:v>
                </c:pt>
                <c:pt idx="496">
                  <c:v>0.47480160775018038</c:v>
                </c:pt>
                <c:pt idx="497">
                  <c:v>0.48378095570282525</c:v>
                </c:pt>
                <c:pt idx="498">
                  <c:v>0.63467389500470206</c:v>
                </c:pt>
                <c:pt idx="499">
                  <c:v>0.48275232706698301</c:v>
                </c:pt>
                <c:pt idx="500">
                  <c:v>0.43235730170496667</c:v>
                </c:pt>
                <c:pt idx="501">
                  <c:v>0.3854732208363903</c:v>
                </c:pt>
                <c:pt idx="502">
                  <c:v>0.8257575757575758</c:v>
                </c:pt>
                <c:pt idx="503">
                  <c:v>0.82978723404255317</c:v>
                </c:pt>
                <c:pt idx="504">
                  <c:v>0.56852343059239607</c:v>
                </c:pt>
                <c:pt idx="505">
                  <c:v>0.71551724137931039</c:v>
                </c:pt>
                <c:pt idx="506">
                  <c:v>0.62401883830455263</c:v>
                </c:pt>
                <c:pt idx="507">
                  <c:v>0.39760922157392914</c:v>
                </c:pt>
                <c:pt idx="508">
                  <c:v>0.74796747967479671</c:v>
                </c:pt>
                <c:pt idx="509">
                  <c:v>0.52423727441935741</c:v>
                </c:pt>
                <c:pt idx="510">
                  <c:v>0.44126262928199916</c:v>
                </c:pt>
                <c:pt idx="511">
                  <c:v>0.46677237999135074</c:v>
                </c:pt>
                <c:pt idx="512">
                  <c:v>0.63193817123356422</c:v>
                </c:pt>
                <c:pt idx="513">
                  <c:v>0.49221810481736367</c:v>
                </c:pt>
                <c:pt idx="514">
                  <c:v>0.4113314447592068</c:v>
                </c:pt>
                <c:pt idx="515">
                  <c:v>0.42052386078220311</c:v>
                </c:pt>
                <c:pt idx="516">
                  <c:v>0.40166270783847979</c:v>
                </c:pt>
                <c:pt idx="517">
                  <c:v>0.47149335924846131</c:v>
                </c:pt>
                <c:pt idx="518">
                  <c:v>0.59893388106416279</c:v>
                </c:pt>
                <c:pt idx="519">
                  <c:v>0.56375162080391872</c:v>
                </c:pt>
                <c:pt idx="520">
                  <c:v>0.56419711699631248</c:v>
                </c:pt>
                <c:pt idx="521">
                  <c:v>0.53989361702127658</c:v>
                </c:pt>
                <c:pt idx="522">
                  <c:v>0.60135135135135132</c:v>
                </c:pt>
                <c:pt idx="523">
                  <c:v>0.29048656499636893</c:v>
                </c:pt>
                <c:pt idx="524">
                  <c:v>0.75814931650893791</c:v>
                </c:pt>
                <c:pt idx="525">
                  <c:v>0.37752161383285304</c:v>
                </c:pt>
                <c:pt idx="526">
                  <c:v>0.51724137931034486</c:v>
                </c:pt>
                <c:pt idx="527">
                  <c:v>0.54487179487179482</c:v>
                </c:pt>
                <c:pt idx="528">
                  <c:v>0.83018867924528306</c:v>
                </c:pt>
                <c:pt idx="529">
                  <c:v>0.77231329690346084</c:v>
                </c:pt>
                <c:pt idx="530">
                  <c:v>0.61233108108108103</c:v>
                </c:pt>
                <c:pt idx="531">
                  <c:v>0.46504797336988446</c:v>
                </c:pt>
                <c:pt idx="532">
                  <c:v>0.52445932028836251</c:v>
                </c:pt>
                <c:pt idx="533">
                  <c:v>0.48283038501560877</c:v>
                </c:pt>
                <c:pt idx="534">
                  <c:v>0.64323911382734911</c:v>
                </c:pt>
                <c:pt idx="535">
                  <c:v>0.47986191024165709</c:v>
                </c:pt>
                <c:pt idx="536">
                  <c:v>0.89513108614232206</c:v>
                </c:pt>
                <c:pt idx="537">
                  <c:v>0.60874316939890716</c:v>
                </c:pt>
                <c:pt idx="538">
                  <c:v>0.6449067431850789</c:v>
                </c:pt>
                <c:pt idx="539">
                  <c:v>0.6530014641288433</c:v>
                </c:pt>
                <c:pt idx="540">
                  <c:v>0.54741379310344829</c:v>
                </c:pt>
                <c:pt idx="541">
                  <c:v>0.69526627218934911</c:v>
                </c:pt>
                <c:pt idx="542">
                  <c:v>0.68304668304668303</c:v>
                </c:pt>
                <c:pt idx="543">
                  <c:v>0.61419753086419748</c:v>
                </c:pt>
                <c:pt idx="544">
                  <c:v>0.75934579439252337</c:v>
                </c:pt>
                <c:pt idx="545">
                  <c:v>0.66155660377358494</c:v>
                </c:pt>
                <c:pt idx="546">
                  <c:v>0.57460960092539037</c:v>
                </c:pt>
                <c:pt idx="547">
                  <c:v>0.48681541582150101</c:v>
                </c:pt>
                <c:pt idx="548">
                  <c:v>0.77611940298507465</c:v>
                </c:pt>
                <c:pt idx="549">
                  <c:v>0.78817733990147787</c:v>
                </c:pt>
                <c:pt idx="550">
                  <c:v>0.51877133105802042</c:v>
                </c:pt>
                <c:pt idx="551">
                  <c:v>0.55761409850881161</c:v>
                </c:pt>
                <c:pt idx="552">
                  <c:v>0.73856209150326801</c:v>
                </c:pt>
                <c:pt idx="553">
                  <c:v>0.38905263157894737</c:v>
                </c:pt>
                <c:pt idx="554">
                  <c:v>0.42428115015974444</c:v>
                </c:pt>
                <c:pt idx="555">
                  <c:v>0.43170103092783507</c:v>
                </c:pt>
                <c:pt idx="556">
                  <c:v>0.56704361873990305</c:v>
                </c:pt>
                <c:pt idx="557">
                  <c:v>0.61833952912019829</c:v>
                </c:pt>
                <c:pt idx="558">
                  <c:v>0.62863070539419086</c:v>
                </c:pt>
                <c:pt idx="559">
                  <c:v>0.88749999999999996</c:v>
                </c:pt>
                <c:pt idx="560">
                  <c:v>0.66702127659574473</c:v>
                </c:pt>
                <c:pt idx="561">
                  <c:v>0.50082644628099171</c:v>
                </c:pt>
                <c:pt idx="562">
                  <c:v>0.69314079422382668</c:v>
                </c:pt>
                <c:pt idx="563">
                  <c:v>0.6339285714285714</c:v>
                </c:pt>
                <c:pt idx="564">
                  <c:v>0.37773424746980083</c:v>
                </c:pt>
                <c:pt idx="565">
                  <c:v>0.30291848373029184</c:v>
                </c:pt>
                <c:pt idx="566">
                  <c:v>0.6555819477434679</c:v>
                </c:pt>
                <c:pt idx="567">
                  <c:v>0.66814814814814816</c:v>
                </c:pt>
                <c:pt idx="568">
                  <c:v>0.57836990595611282</c:v>
                </c:pt>
                <c:pt idx="569">
                  <c:v>0.50385421030582322</c:v>
                </c:pt>
                <c:pt idx="570">
                  <c:v>0.66267123287671237</c:v>
                </c:pt>
                <c:pt idx="571">
                  <c:v>0.58799999999999997</c:v>
                </c:pt>
                <c:pt idx="572">
                  <c:v>0.55469755469755466</c:v>
                </c:pt>
                <c:pt idx="573">
                  <c:v>0.73875432525951557</c:v>
                </c:pt>
                <c:pt idx="574">
                  <c:v>0.53344208809135396</c:v>
                </c:pt>
                <c:pt idx="575">
                  <c:v>0.50733137829912023</c:v>
                </c:pt>
                <c:pt idx="576">
                  <c:v>0.67202141900937085</c:v>
                </c:pt>
                <c:pt idx="577">
                  <c:v>0.68260701889703046</c:v>
                </c:pt>
                <c:pt idx="578">
                  <c:v>0.74112359550561802</c:v>
                </c:pt>
                <c:pt idx="579">
                  <c:v>0.65681818181818186</c:v>
                </c:pt>
                <c:pt idx="580">
                  <c:v>0.39034522274745737</c:v>
                </c:pt>
                <c:pt idx="581">
                  <c:v>0.49438025622887682</c:v>
                </c:pt>
                <c:pt idx="582">
                  <c:v>0.66055045871559637</c:v>
                </c:pt>
                <c:pt idx="583">
                  <c:v>0.68531468531468531</c:v>
                </c:pt>
                <c:pt idx="584">
                  <c:v>0.73298969072164943</c:v>
                </c:pt>
                <c:pt idx="585">
                  <c:v>0.46666666666666667</c:v>
                </c:pt>
                <c:pt idx="586">
                  <c:v>0.61977186311787069</c:v>
                </c:pt>
                <c:pt idx="587">
                  <c:v>0.42464358452138495</c:v>
                </c:pt>
                <c:pt idx="588">
                  <c:v>0.88</c:v>
                </c:pt>
                <c:pt idx="589">
                  <c:v>0.44372745623614285</c:v>
                </c:pt>
                <c:pt idx="590">
                  <c:v>0.42693877551020409</c:v>
                </c:pt>
                <c:pt idx="591">
                  <c:v>0.43759630200308164</c:v>
                </c:pt>
                <c:pt idx="592">
                  <c:v>0.25693430656934307</c:v>
                </c:pt>
                <c:pt idx="593">
                  <c:v>0.36664059444661712</c:v>
                </c:pt>
                <c:pt idx="594">
                  <c:v>0.50907029478458055</c:v>
                </c:pt>
                <c:pt idx="595">
                  <c:v>0.56674937965260541</c:v>
                </c:pt>
                <c:pt idx="596">
                  <c:v>0.37780581401461388</c:v>
                </c:pt>
                <c:pt idx="597">
                  <c:v>0.4076137418755803</c:v>
                </c:pt>
                <c:pt idx="598">
                  <c:v>0.55108359133126938</c:v>
                </c:pt>
                <c:pt idx="599">
                  <c:v>0.55587275693311577</c:v>
                </c:pt>
                <c:pt idx="600">
                  <c:v>0.77409162717219593</c:v>
                </c:pt>
                <c:pt idx="601">
                  <c:v>0.80586907449209932</c:v>
                </c:pt>
                <c:pt idx="602">
                  <c:v>0.61613272311212819</c:v>
                </c:pt>
                <c:pt idx="603">
                  <c:v>0.50415512465373957</c:v>
                </c:pt>
                <c:pt idx="604">
                  <c:v>0.58638743455497377</c:v>
                </c:pt>
                <c:pt idx="605">
                  <c:v>0.63414634146341464</c:v>
                </c:pt>
                <c:pt idx="606">
                  <c:v>0.56992084432717682</c:v>
                </c:pt>
                <c:pt idx="607">
                  <c:v>0.63195146612740138</c:v>
                </c:pt>
                <c:pt idx="608">
                  <c:v>0.55397871262037501</c:v>
                </c:pt>
                <c:pt idx="609">
                  <c:v>0.6287715517241379</c:v>
                </c:pt>
                <c:pt idx="610">
                  <c:v>0.52187379016647306</c:v>
                </c:pt>
                <c:pt idx="611">
                  <c:v>0.48707175177763412</c:v>
                </c:pt>
                <c:pt idx="612">
                  <c:v>0.42797494780793321</c:v>
                </c:pt>
                <c:pt idx="613">
                  <c:v>0.72022160664819945</c:v>
                </c:pt>
                <c:pt idx="614">
                  <c:v>0.62849650349650354</c:v>
                </c:pt>
                <c:pt idx="615">
                  <c:v>0.61111111111111116</c:v>
                </c:pt>
                <c:pt idx="616">
                  <c:v>0.63839811542991753</c:v>
                </c:pt>
                <c:pt idx="617">
                  <c:v>0.54359363153904472</c:v>
                </c:pt>
                <c:pt idx="618">
                  <c:v>0.5</c:v>
                </c:pt>
                <c:pt idx="619">
                  <c:v>0.43091968372867251</c:v>
                </c:pt>
                <c:pt idx="620">
                  <c:v>0.39833113746157223</c:v>
                </c:pt>
                <c:pt idx="621">
                  <c:v>0.57936507936507942</c:v>
                </c:pt>
                <c:pt idx="622">
                  <c:v>0.49375173562899194</c:v>
                </c:pt>
                <c:pt idx="623">
                  <c:v>0.72196620583717352</c:v>
                </c:pt>
                <c:pt idx="624">
                  <c:v>0.37274059599413778</c:v>
                </c:pt>
                <c:pt idx="625">
                  <c:v>0.44298745724059291</c:v>
                </c:pt>
                <c:pt idx="626">
                  <c:v>0.5633652822151225</c:v>
                </c:pt>
                <c:pt idx="627">
                  <c:v>0.56654275092936801</c:v>
                </c:pt>
                <c:pt idx="628">
                  <c:v>0.38483965014577259</c:v>
                </c:pt>
                <c:pt idx="629">
                  <c:v>0.51610369206598583</c:v>
                </c:pt>
                <c:pt idx="630">
                  <c:v>0.50096936797208225</c:v>
                </c:pt>
                <c:pt idx="631">
                  <c:v>0.59320557491289194</c:v>
                </c:pt>
                <c:pt idx="632">
                  <c:v>0.67346938775510201</c:v>
                </c:pt>
                <c:pt idx="633">
                  <c:v>0.63807890222984565</c:v>
                </c:pt>
                <c:pt idx="634">
                  <c:v>0.56933797909407668</c:v>
                </c:pt>
                <c:pt idx="635">
                  <c:v>0.50594766058683582</c:v>
                </c:pt>
                <c:pt idx="636">
                  <c:v>0.312202852614897</c:v>
                </c:pt>
                <c:pt idx="637">
                  <c:v>0.39470013947001392</c:v>
                </c:pt>
                <c:pt idx="638">
                  <c:v>0.55919395465994959</c:v>
                </c:pt>
                <c:pt idx="639">
                  <c:v>0.56190476190476191</c:v>
                </c:pt>
                <c:pt idx="640">
                  <c:v>0.64353741496598638</c:v>
                </c:pt>
                <c:pt idx="641">
                  <c:v>0.66785714285714282</c:v>
                </c:pt>
                <c:pt idx="642">
                  <c:v>0.50389610389610384</c:v>
                </c:pt>
                <c:pt idx="643">
                  <c:v>0.52</c:v>
                </c:pt>
                <c:pt idx="644">
                  <c:v>0.61727349703640977</c:v>
                </c:pt>
                <c:pt idx="645">
                  <c:v>0.60291595197255576</c:v>
                </c:pt>
                <c:pt idx="646">
                  <c:v>0.60810810810810811</c:v>
                </c:pt>
                <c:pt idx="647">
                  <c:v>0.33900293255131964</c:v>
                </c:pt>
                <c:pt idx="648">
                  <c:v>0.6404494382022472</c:v>
                </c:pt>
                <c:pt idx="649">
                  <c:v>0.52849389416553594</c:v>
                </c:pt>
                <c:pt idx="650">
                  <c:v>0.79130434782608694</c:v>
                </c:pt>
                <c:pt idx="651">
                  <c:v>0.72845528455284558</c:v>
                </c:pt>
                <c:pt idx="652">
                  <c:v>0.57501099868015837</c:v>
                </c:pt>
                <c:pt idx="653">
                  <c:v>0.33757535164099128</c:v>
                </c:pt>
                <c:pt idx="654">
                  <c:v>0.44268774703557312</c:v>
                </c:pt>
                <c:pt idx="655">
                  <c:v>0.68206039076376557</c:v>
                </c:pt>
                <c:pt idx="656">
                  <c:v>0.6431535269709544</c:v>
                </c:pt>
                <c:pt idx="657">
                  <c:v>0.41856540084388183</c:v>
                </c:pt>
                <c:pt idx="658">
                  <c:v>0.63274336283185839</c:v>
                </c:pt>
                <c:pt idx="659">
                  <c:v>0.71004098360655743</c:v>
                </c:pt>
                <c:pt idx="660">
                  <c:v>0.41914191419141916</c:v>
                </c:pt>
                <c:pt idx="661">
                  <c:v>0.59693053311793209</c:v>
                </c:pt>
                <c:pt idx="662">
                  <c:v>0.79859894921190888</c:v>
                </c:pt>
                <c:pt idx="663">
                  <c:v>0.44169246646026833</c:v>
                </c:pt>
                <c:pt idx="664">
                  <c:v>0.61563517915309451</c:v>
                </c:pt>
                <c:pt idx="665">
                  <c:v>0.46398503274087932</c:v>
                </c:pt>
                <c:pt idx="666">
                  <c:v>0.69145569620253167</c:v>
                </c:pt>
                <c:pt idx="667">
                  <c:v>0.45442571127502634</c:v>
                </c:pt>
                <c:pt idx="668">
                  <c:v>0.85889570552147243</c:v>
                </c:pt>
                <c:pt idx="669">
                  <c:v>0.62962962962962965</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0.58402006449301325</c:v>
                </c:pt>
                <c:pt idx="782">
                  <c:v>0.49060044893378224</c:v>
                </c:pt>
                <c:pt idx="783">
                  <c:v>0.57324301439458092</c:v>
                </c:pt>
                <c:pt idx="784">
                  <c:v>0.55100742311770945</c:v>
                </c:pt>
                <c:pt idx="785">
                  <c:v>0.53519624573378843</c:v>
                </c:pt>
                <c:pt idx="786">
                  <c:v>0.7124409448818898</c:v>
                </c:pt>
                <c:pt idx="787">
                  <c:v>0.57700857415052398</c:v>
                </c:pt>
                <c:pt idx="788">
                  <c:v>0.74009433962264148</c:v>
                </c:pt>
                <c:pt idx="789">
                  <c:v>0.47615658362989322</c:v>
                </c:pt>
                <c:pt idx="790">
                  <c:v>0.62220058422590063</c:v>
                </c:pt>
                <c:pt idx="791">
                  <c:v>0.45829892650701898</c:v>
                </c:pt>
                <c:pt idx="792">
                  <c:v>0.6332312404287902</c:v>
                </c:pt>
                <c:pt idx="793">
                  <c:v>0.60351133869787854</c:v>
                </c:pt>
                <c:pt idx="794">
                  <c:v>0.64476252439817827</c:v>
                </c:pt>
                <c:pt idx="795">
                  <c:v>0.45944055944055945</c:v>
                </c:pt>
                <c:pt idx="796">
                  <c:v>0.63311237860336056</c:v>
                </c:pt>
                <c:pt idx="797">
                  <c:v>0.63818940213193265</c:v>
                </c:pt>
                <c:pt idx="798">
                  <c:v>0.37755102040816324</c:v>
                </c:pt>
                <c:pt idx="799">
                  <c:v>0.33240482822655526</c:v>
                </c:pt>
                <c:pt idx="800">
                  <c:v>0.42323256367531542</c:v>
                </c:pt>
                <c:pt idx="801">
                  <c:v>0.38835877862595419</c:v>
                </c:pt>
                <c:pt idx="802">
                  <c:v>0.50263250263250259</c:v>
                </c:pt>
                <c:pt idx="803">
                  <c:v>0.4687830687830688</c:v>
                </c:pt>
                <c:pt idx="804">
                  <c:v>0.47002820874471085</c:v>
                </c:pt>
                <c:pt idx="805">
                  <c:v>0.47116324535679377</c:v>
                </c:pt>
                <c:pt idx="806">
                  <c:v>0.51827520305781172</c:v>
                </c:pt>
                <c:pt idx="807">
                  <c:v>0.50794789052228995</c:v>
                </c:pt>
                <c:pt idx="808">
                  <c:v>0.61730238970588236</c:v>
                </c:pt>
                <c:pt idx="809">
                  <c:v>0.65644654088050314</c:v>
                </c:pt>
                <c:pt idx="810">
                  <c:v>0.58093126385809313</c:v>
                </c:pt>
                <c:pt idx="811">
                  <c:v>0.68117029257314332</c:v>
                </c:pt>
                <c:pt idx="812">
                  <c:v>0.50936329588014984</c:v>
                </c:pt>
                <c:pt idx="813">
                  <c:v>0.56186601573094652</c:v>
                </c:pt>
                <c:pt idx="814">
                  <c:v>0.67953051643192486</c:v>
                </c:pt>
                <c:pt idx="815">
                  <c:v>0.58023255813953489</c:v>
                </c:pt>
                <c:pt idx="816">
                  <c:v>0.56863532877996514</c:v>
                </c:pt>
                <c:pt idx="817">
                  <c:v>0.4566435872073854</c:v>
                </c:pt>
                <c:pt idx="818">
                  <c:v>0.41034139874047065</c:v>
                </c:pt>
                <c:pt idx="819">
                  <c:v>0.29299913569576491</c:v>
                </c:pt>
                <c:pt idx="820">
                  <c:v>0.68021680216802172</c:v>
                </c:pt>
                <c:pt idx="821">
                  <c:v>0.45468509984639016</c:v>
                </c:pt>
                <c:pt idx="822">
                  <c:v>0.45276737411568874</c:v>
                </c:pt>
                <c:pt idx="823">
                  <c:v>0.88114754098360659</c:v>
                </c:pt>
                <c:pt idx="824">
                  <c:v>0.26422319474835887</c:v>
                </c:pt>
                <c:pt idx="825">
                  <c:v>0.70285714285714285</c:v>
                </c:pt>
                <c:pt idx="826">
                  <c:v>0.58510638297872342</c:v>
                </c:pt>
                <c:pt idx="827">
                  <c:v>0.54468554615667519</c:v>
                </c:pt>
                <c:pt idx="828">
                  <c:v>0.76555023923444976</c:v>
                </c:pt>
                <c:pt idx="829">
                  <c:v>0.59154929577464788</c:v>
                </c:pt>
                <c:pt idx="830">
                  <c:v>0.5250829187396352</c:v>
                </c:pt>
                <c:pt idx="831">
                  <c:v>0.60178571428571426</c:v>
                </c:pt>
                <c:pt idx="832">
                  <c:v>0.38724202626641652</c:v>
                </c:pt>
                <c:pt idx="833">
                  <c:v>0.49514170040485828</c:v>
                </c:pt>
                <c:pt idx="834">
                  <c:v>0.56874774449657162</c:v>
                </c:pt>
                <c:pt idx="835">
                  <c:v>0.50491159135559927</c:v>
                </c:pt>
                <c:pt idx="836">
                  <c:v>0.37374461979913914</c:v>
                </c:pt>
                <c:pt idx="837">
                  <c:v>0.74458874458874458</c:v>
                </c:pt>
                <c:pt idx="838">
                  <c:v>0.64122137404580148</c:v>
                </c:pt>
                <c:pt idx="839">
                  <c:v>0.73729863692688968</c:v>
                </c:pt>
                <c:pt idx="840">
                  <c:v>0.5826169008177815</c:v>
                </c:pt>
                <c:pt idx="841">
                  <c:v>0.71482176360225136</c:v>
                </c:pt>
                <c:pt idx="842">
                  <c:v>0.62463343108504399</c:v>
                </c:pt>
                <c:pt idx="843">
                  <c:v>0.45851611672706466</c:v>
                </c:pt>
                <c:pt idx="844">
                  <c:v>0.56504207573632537</c:v>
                </c:pt>
                <c:pt idx="845">
                  <c:v>0.76651982378854622</c:v>
                </c:pt>
                <c:pt idx="846">
                  <c:v>0.58809746954076847</c:v>
                </c:pt>
                <c:pt idx="847">
                  <c:v>0.46187228766274024</c:v>
                </c:pt>
                <c:pt idx="848">
                  <c:v>0.67106325706594883</c:v>
                </c:pt>
                <c:pt idx="849">
                  <c:v>0.53735233947073191</c:v>
                </c:pt>
                <c:pt idx="850">
                  <c:v>0.58918482647296211</c:v>
                </c:pt>
                <c:pt idx="851">
                  <c:v>0.49110512129380052</c:v>
                </c:pt>
                <c:pt idx="852">
                  <c:v>0.52218574605527901</c:v>
                </c:pt>
                <c:pt idx="853">
                  <c:v>0.49973480428556277</c:v>
                </c:pt>
                <c:pt idx="854">
                  <c:v>0.52058383233532934</c:v>
                </c:pt>
                <c:pt idx="855">
                  <c:v>0.534192544858619</c:v>
                </c:pt>
                <c:pt idx="856">
                  <c:v>0.50703203482531534</c:v>
                </c:pt>
                <c:pt idx="857">
                  <c:v>0.5020668081778572</c:v>
                </c:pt>
                <c:pt idx="858">
                  <c:v>0.49874111788731607</c:v>
                </c:pt>
                <c:pt idx="859">
                  <c:v>0.54742547425474253</c:v>
                </c:pt>
                <c:pt idx="860">
                  <c:v>0.57409713574097132</c:v>
                </c:pt>
                <c:pt idx="861">
                  <c:v>0.53206412825651306</c:v>
                </c:pt>
                <c:pt idx="862">
                  <c:v>0.73781512605042021</c:v>
                </c:pt>
                <c:pt idx="863">
                  <c:v>0.56589821661591999</c:v>
                </c:pt>
                <c:pt idx="864">
                  <c:v>0.40971168437025796</c:v>
                </c:pt>
                <c:pt idx="865">
                  <c:v>0.7248566961959354</c:v>
                </c:pt>
                <c:pt idx="866">
                  <c:v>0.60796203532823623</c:v>
                </c:pt>
                <c:pt idx="867">
                  <c:v>0.41694181942388703</c:v>
                </c:pt>
                <c:pt idx="868">
                  <c:v>0.58703777335984098</c:v>
                </c:pt>
                <c:pt idx="869">
                  <c:v>0.48973143759873616</c:v>
                </c:pt>
                <c:pt idx="870">
                  <c:v>0.38269986893840102</c:v>
                </c:pt>
                <c:pt idx="871">
                  <c:v>0.45188711322679359</c:v>
                </c:pt>
                <c:pt idx="872">
                  <c:v>0.68681318681318682</c:v>
                </c:pt>
                <c:pt idx="873">
                  <c:v>0.62213359920239286</c:v>
                </c:pt>
                <c:pt idx="874">
                  <c:v>0.63631765300961052</c:v>
                </c:pt>
                <c:pt idx="875">
                  <c:v>0.48777895855472903</c:v>
                </c:pt>
                <c:pt idx="876">
                  <c:v>0.49416342412451364</c:v>
                </c:pt>
                <c:pt idx="877">
                  <c:v>0.65600000000000003</c:v>
                </c:pt>
                <c:pt idx="878">
                  <c:v>0.49216710182767626</c:v>
                </c:pt>
                <c:pt idx="879">
                  <c:v>0.54883381924198249</c:v>
                </c:pt>
                <c:pt idx="880">
                  <c:v>0.68349514563106795</c:v>
                </c:pt>
                <c:pt idx="881">
                  <c:v>0.61167002012072436</c:v>
                </c:pt>
                <c:pt idx="882">
                  <c:v>0.59610215053763438</c:v>
                </c:pt>
                <c:pt idx="883">
                  <c:v>0.59681433549029372</c:v>
                </c:pt>
                <c:pt idx="884">
                  <c:v>0.3286290322580645</c:v>
                </c:pt>
                <c:pt idx="885">
                  <c:v>0.74058252427184468</c:v>
                </c:pt>
                <c:pt idx="886">
                  <c:v>0.69317428760768718</c:v>
                </c:pt>
                <c:pt idx="887">
                  <c:v>0.44123314065510599</c:v>
                </c:pt>
                <c:pt idx="888">
                  <c:v>0.41544763019309539</c:v>
                </c:pt>
                <c:pt idx="889">
                  <c:v>0.52259036144578308</c:v>
                </c:pt>
                <c:pt idx="890">
                  <c:v>0.4524236983842011</c:v>
                </c:pt>
                <c:pt idx="891">
                  <c:v>0.69297401347449472</c:v>
                </c:pt>
                <c:pt idx="892">
                  <c:v>0.33404406538734899</c:v>
                </c:pt>
                <c:pt idx="893">
                  <c:v>0.44042402826855126</c:v>
                </c:pt>
                <c:pt idx="894">
                  <c:v>0.29638073525220859</c:v>
                </c:pt>
                <c:pt idx="895">
                  <c:v>0.60830324909747291</c:v>
                </c:pt>
                <c:pt idx="896">
                  <c:v>0.56245008784539208</c:v>
                </c:pt>
                <c:pt idx="897">
                  <c:v>0.64806866952789699</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0</c:v>
                </c:pt>
                <c:pt idx="952">
                  <c:v>0</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0.57538532854328428</c:v>
                </c:pt>
                <c:pt idx="988">
                  <c:v>0.57952425373134331</c:v>
                </c:pt>
                <c:pt idx="989">
                  <c:v>0.60341296928327648</c:v>
                </c:pt>
                <c:pt idx="990">
                  <c:v>0.52145776566757496</c:v>
                </c:pt>
                <c:pt idx="991">
                  <c:v>0.4129181084198385</c:v>
                </c:pt>
                <c:pt idx="992">
                  <c:v>0.58381502890173409</c:v>
                </c:pt>
                <c:pt idx="993">
                  <c:v>0.88505747126436785</c:v>
                </c:pt>
                <c:pt idx="994">
                  <c:v>0.4994419642857143</c:v>
                </c:pt>
                <c:pt idx="995">
                  <c:v>0.56828193832599116</c:v>
                </c:pt>
                <c:pt idx="996">
                  <c:v>0.75801749271137031</c:v>
                </c:pt>
                <c:pt idx="997">
                  <c:v>0.47439353099730458</c:v>
                </c:pt>
                <c:pt idx="998">
                  <c:v>0.69705340699815843</c:v>
                </c:pt>
                <c:pt idx="999">
                  <c:v>0.71493212669683259</c:v>
                </c:pt>
                <c:pt idx="1000">
                  <c:v>0.59978655282817506</c:v>
                </c:pt>
                <c:pt idx="1001">
                  <c:v>0.60416666666666663</c:v>
                </c:pt>
                <c:pt idx="1002">
                  <c:v>0.53682170542635654</c:v>
                </c:pt>
                <c:pt idx="1003">
                  <c:v>0.64256917214336995</c:v>
                </c:pt>
                <c:pt idx="1004">
                  <c:v>0.51491638795986627</c:v>
                </c:pt>
                <c:pt idx="1005">
                  <c:v>0.55317679558011046</c:v>
                </c:pt>
                <c:pt idx="1006">
                  <c:v>0.59916492693110646</c:v>
                </c:pt>
                <c:pt idx="1007">
                  <c:v>0.67655367231638419</c:v>
                </c:pt>
                <c:pt idx="1008">
                  <c:v>0.65111089550790724</c:v>
                </c:pt>
                <c:pt idx="1009">
                  <c:v>0.48619673009916914</c:v>
                </c:pt>
                <c:pt idx="1010">
                  <c:v>0.67119062307217769</c:v>
                </c:pt>
                <c:pt idx="1011">
                  <c:v>0.59518419427865821</c:v>
                </c:pt>
                <c:pt idx="1012">
                  <c:v>0.67747163695299839</c:v>
                </c:pt>
                <c:pt idx="1013">
                  <c:v>0.56424127671084667</c:v>
                </c:pt>
                <c:pt idx="1014">
                  <c:v>0.40412979351032446</c:v>
                </c:pt>
                <c:pt idx="1015">
                  <c:v>0.49224544841537426</c:v>
                </c:pt>
                <c:pt idx="1016">
                  <c:v>0.63652482269503541</c:v>
                </c:pt>
                <c:pt idx="1017">
                  <c:v>0.43274702534919812</c:v>
                </c:pt>
                <c:pt idx="1018">
                  <c:v>0.78125</c:v>
                </c:pt>
                <c:pt idx="1019">
                  <c:v>0.65888689407540391</c:v>
                </c:pt>
                <c:pt idx="1020">
                  <c:v>0.51884057971014497</c:v>
                </c:pt>
                <c:pt idx="1021">
                  <c:v>0.77313974591651546</c:v>
                </c:pt>
                <c:pt idx="1022">
                  <c:v>0.77456647398843925</c:v>
                </c:pt>
                <c:pt idx="1023">
                  <c:v>0.70967741935483875</c:v>
                </c:pt>
                <c:pt idx="1024">
                  <c:v>0.625</c:v>
                </c:pt>
                <c:pt idx="1025">
                  <c:v>0.71668667466986791</c:v>
                </c:pt>
                <c:pt idx="1026">
                  <c:v>0.31151079136690646</c:v>
                </c:pt>
                <c:pt idx="1027">
                  <c:v>0.55744461617722818</c:v>
                </c:pt>
                <c:pt idx="1028">
                  <c:v>0.47368421052631576</c:v>
                </c:pt>
                <c:pt idx="1029">
                  <c:v>0.41164241164241167</c:v>
                </c:pt>
                <c:pt idx="1030">
                  <c:v>0.49146110056925996</c:v>
                </c:pt>
                <c:pt idx="1031">
                  <c:v>0.63147249190938515</c:v>
                </c:pt>
                <c:pt idx="1032">
                  <c:v>0.61467889908256879</c:v>
                </c:pt>
                <c:pt idx="1033">
                  <c:v>0.95652173913043481</c:v>
                </c:pt>
                <c:pt idx="1034">
                  <c:v>0.65079365079365081</c:v>
                </c:pt>
                <c:pt idx="1035">
                  <c:v>0.45051487414187641</c:v>
                </c:pt>
                <c:pt idx="1036">
                  <c:v>0.70731707317073167</c:v>
                </c:pt>
                <c:pt idx="1037">
                  <c:v>0.8540540540540541</c:v>
                </c:pt>
                <c:pt idx="1038">
                  <c:v>0.83152173913043481</c:v>
                </c:pt>
                <c:pt idx="1039">
                  <c:v>0.76357827476038342</c:v>
                </c:pt>
                <c:pt idx="1040">
                  <c:v>0.69902912621359226</c:v>
                </c:pt>
                <c:pt idx="1041">
                  <c:v>0.53402931138325638</c:v>
                </c:pt>
                <c:pt idx="1042">
                  <c:v>0.48515451423954759</c:v>
                </c:pt>
                <c:pt idx="1043">
                  <c:v>0.5884732052578362</c:v>
                </c:pt>
                <c:pt idx="1044">
                  <c:v>0.56481481481481477</c:v>
                </c:pt>
                <c:pt idx="1045">
                  <c:v>0.469050894085282</c:v>
                </c:pt>
                <c:pt idx="1046">
                  <c:v>0.39683377308707124</c:v>
                </c:pt>
                <c:pt idx="1047">
                  <c:v>0.59974937343358392</c:v>
                </c:pt>
                <c:pt idx="1048">
                  <c:v>0.38952879581151834</c:v>
                </c:pt>
                <c:pt idx="1049">
                  <c:v>0.57129000969932109</c:v>
                </c:pt>
                <c:pt idx="1050">
                  <c:v>0.62891566265060239</c:v>
                </c:pt>
                <c:pt idx="1051">
                  <c:v>0.57412060301507539</c:v>
                </c:pt>
                <c:pt idx="1052">
                  <c:v>0.40705882352941175</c:v>
                </c:pt>
                <c:pt idx="1053">
                  <c:v>0.43199737187910642</c:v>
                </c:pt>
                <c:pt idx="1054">
                  <c:v>0.43115346697338153</c:v>
                </c:pt>
                <c:pt idx="1055">
                  <c:v>0.58026905829596409</c:v>
                </c:pt>
                <c:pt idx="1056">
                  <c:v>0.45499181669394434</c:v>
                </c:pt>
                <c:pt idx="1057">
                  <c:v>0.52738654147104846</c:v>
                </c:pt>
                <c:pt idx="1058">
                  <c:v>0.4044333861117394</c:v>
                </c:pt>
                <c:pt idx="1059">
                  <c:v>0.69565217391304346</c:v>
                </c:pt>
                <c:pt idx="1060">
                  <c:v>0.59068627450980393</c:v>
                </c:pt>
                <c:pt idx="1061">
                  <c:v>0.50381679389312972</c:v>
                </c:pt>
                <c:pt idx="1062">
                  <c:v>0.53366280482864781</c:v>
                </c:pt>
                <c:pt idx="1063">
                  <c:v>0.47347480106100798</c:v>
                </c:pt>
                <c:pt idx="1064">
                  <c:v>0.73577235772357719</c:v>
                </c:pt>
                <c:pt idx="1065">
                  <c:v>0.57966101694915251</c:v>
                </c:pt>
                <c:pt idx="1066">
                  <c:v>0.41201264488935724</c:v>
                </c:pt>
                <c:pt idx="1067">
                  <c:v>0.91035548686244205</c:v>
                </c:pt>
                <c:pt idx="1068">
                  <c:v>0.58414872798434447</c:v>
                </c:pt>
                <c:pt idx="1069">
                  <c:v>0.51709401709401714</c:v>
                </c:pt>
                <c:pt idx="1070">
                  <c:v>0.6953125</c:v>
                </c:pt>
                <c:pt idx="1071">
                  <c:v>0.67008443908323279</c:v>
                </c:pt>
                <c:pt idx="1072">
                  <c:v>0.6266375545851528</c:v>
                </c:pt>
                <c:pt idx="1073">
                  <c:v>0.49374540103016923</c:v>
                </c:pt>
                <c:pt idx="1074">
                  <c:v>0.39026763990267638</c:v>
                </c:pt>
                <c:pt idx="1075">
                  <c:v>0.62467419635099908</c:v>
                </c:pt>
                <c:pt idx="1076">
                  <c:v>0.72745098039215683</c:v>
                </c:pt>
                <c:pt idx="1077">
                  <c:v>0.5500725689404935</c:v>
                </c:pt>
                <c:pt idx="1078">
                  <c:v>0.62158273381294959</c:v>
                </c:pt>
                <c:pt idx="1079">
                  <c:v>0.46828143021914648</c:v>
                </c:pt>
                <c:pt idx="1080">
                  <c:v>0.69079987353778061</c:v>
                </c:pt>
                <c:pt idx="1081">
                  <c:v>0.66033554922443816</c:v>
                </c:pt>
                <c:pt idx="1082">
                  <c:v>0.66302566903331517</c:v>
                </c:pt>
                <c:pt idx="1083">
                  <c:v>0.59697508896797158</c:v>
                </c:pt>
                <c:pt idx="1084">
                  <c:v>0.54079358002674993</c:v>
                </c:pt>
                <c:pt idx="1085">
                  <c:v>0.55791335101679929</c:v>
                </c:pt>
                <c:pt idx="1086">
                  <c:v>0.85892116182572609</c:v>
                </c:pt>
                <c:pt idx="1087">
                  <c:v>0.61001164144353903</c:v>
                </c:pt>
                <c:pt idx="1088">
                  <c:v>0.4897560975609756</c:v>
                </c:pt>
                <c:pt idx="1089">
                  <c:v>0.69260700389105057</c:v>
                </c:pt>
                <c:pt idx="1090">
                  <c:v>0.71737173717371738</c:v>
                </c:pt>
                <c:pt idx="1091">
                  <c:v>0.58826460005535564</c:v>
                </c:pt>
                <c:pt idx="1092">
                  <c:v>0.47509853099247584</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0.61781734420718426</c:v>
                </c:pt>
                <c:pt idx="1180">
                  <c:v>0.56427770626583063</c:v>
                </c:pt>
                <c:pt idx="1181">
                  <c:v>0.49623105114109611</c:v>
                </c:pt>
                <c:pt idx="1182">
                  <c:v>0.61396776669224862</c:v>
                </c:pt>
                <c:pt idx="1183">
                  <c:v>0.39227053140096618</c:v>
                </c:pt>
                <c:pt idx="1184">
                  <c:v>0.46854082998661312</c:v>
                </c:pt>
                <c:pt idx="1185">
                  <c:v>0.58613408411050505</c:v>
                </c:pt>
                <c:pt idx="1186">
                  <c:v>0.80373831775700932</c:v>
                </c:pt>
                <c:pt idx="1187">
                  <c:v>0.59114633674850181</c:v>
                </c:pt>
                <c:pt idx="1188">
                  <c:v>0.55363321799307963</c:v>
                </c:pt>
                <c:pt idx="1189">
                  <c:v>0.53125</c:v>
                </c:pt>
                <c:pt idx="1190">
                  <c:v>0.514446227929374</c:v>
                </c:pt>
                <c:pt idx="1191">
                  <c:v>0.49550449550449549</c:v>
                </c:pt>
                <c:pt idx="1192">
                  <c:v>0</c:v>
                </c:pt>
                <c:pt idx="1193">
                  <c:v>0.67548638132295724</c:v>
                </c:pt>
                <c:pt idx="1194">
                  <c:v>0.7212918660287081</c:v>
                </c:pt>
                <c:pt idx="1195">
                  <c:v>0.53929411764705881</c:v>
                </c:pt>
                <c:pt idx="1196">
                  <c:v>0.38283013544018057</c:v>
                </c:pt>
                <c:pt idx="1197">
                  <c:v>0.428955078125</c:v>
                </c:pt>
                <c:pt idx="1198">
                  <c:v>0.39380530973451328</c:v>
                </c:pt>
                <c:pt idx="1199">
                  <c:v>0.51370887337986038</c:v>
                </c:pt>
                <c:pt idx="1200">
                  <c:v>0.50107257776188774</c:v>
                </c:pt>
                <c:pt idx="1201">
                  <c:v>0.3978898426323319</c:v>
                </c:pt>
                <c:pt idx="1202">
                  <c:v>0.60063694267515921</c:v>
                </c:pt>
                <c:pt idx="1203">
                  <c:v>0.49940272358047305</c:v>
                </c:pt>
                <c:pt idx="1204">
                  <c:v>0.53117939448712159</c:v>
                </c:pt>
                <c:pt idx="1205">
                  <c:v>0.327899394503959</c:v>
                </c:pt>
                <c:pt idx="1206">
                  <c:v>0.58739456419868796</c:v>
                </c:pt>
                <c:pt idx="1207">
                  <c:v>0.55189514700673048</c:v>
                </c:pt>
                <c:pt idx="1208">
                  <c:v>0.74505494505494507</c:v>
                </c:pt>
                <c:pt idx="1209">
                  <c:v>0.7229541423866227</c:v>
                </c:pt>
                <c:pt idx="1210">
                  <c:v>0.64805178322122092</c:v>
                </c:pt>
                <c:pt idx="1211">
                  <c:v>0.51882438668933695</c:v>
                </c:pt>
                <c:pt idx="1212">
                  <c:v>0.53977639751552797</c:v>
                </c:pt>
                <c:pt idx="1213">
                  <c:v>0.49420772634614429</c:v>
                </c:pt>
                <c:pt idx="1214">
                  <c:v>0.47369195312116902</c:v>
                </c:pt>
                <c:pt idx="1215">
                  <c:v>0.41807432432432434</c:v>
                </c:pt>
                <c:pt idx="1216">
                  <c:v>0.59370904325032769</c:v>
                </c:pt>
                <c:pt idx="1217">
                  <c:v>0.59864712514092444</c:v>
                </c:pt>
                <c:pt idx="1218">
                  <c:v>0.52112676056338025</c:v>
                </c:pt>
                <c:pt idx="1219">
                  <c:v>0.36043360433604338</c:v>
                </c:pt>
                <c:pt idx="1220">
                  <c:v>0.38691352829791709</c:v>
                </c:pt>
                <c:pt idx="1221">
                  <c:v>0.63035019455252916</c:v>
                </c:pt>
                <c:pt idx="1222">
                  <c:v>0.40319457889641819</c:v>
                </c:pt>
                <c:pt idx="1223">
                  <c:v>0.44387464387464387</c:v>
                </c:pt>
                <c:pt idx="1224">
                  <c:v>0.74103585657370519</c:v>
                </c:pt>
                <c:pt idx="1225">
                  <c:v>0.69076305220883538</c:v>
                </c:pt>
                <c:pt idx="1226">
                  <c:v>0.5871531966224367</c:v>
                </c:pt>
                <c:pt idx="1227">
                  <c:v>0.51681308694335049</c:v>
                </c:pt>
                <c:pt idx="1228">
                  <c:v>0.56666666666666665</c:v>
                </c:pt>
                <c:pt idx="1229">
                  <c:v>0.75938566552901021</c:v>
                </c:pt>
                <c:pt idx="1230">
                  <c:v>0.55919692943607913</c:v>
                </c:pt>
                <c:pt idx="1231">
                  <c:v>0.36625610039507323</c:v>
                </c:pt>
                <c:pt idx="1232">
                  <c:v>0.55562870309414092</c:v>
                </c:pt>
                <c:pt idx="1233">
                  <c:v>0.78819969742813922</c:v>
                </c:pt>
                <c:pt idx="1234">
                  <c:v>0.58872077028885827</c:v>
                </c:pt>
                <c:pt idx="1235">
                  <c:v>0.41815476190476192</c:v>
                </c:pt>
                <c:pt idx="1236">
                  <c:v>0.53506097560975607</c:v>
                </c:pt>
                <c:pt idx="1237">
                  <c:v>0.60136869118905045</c:v>
                </c:pt>
                <c:pt idx="1238">
                  <c:v>0.45955451348182885</c:v>
                </c:pt>
                <c:pt idx="1239">
                  <c:v>0.90361445783132532</c:v>
                </c:pt>
                <c:pt idx="1240">
                  <c:v>0.62541073384446877</c:v>
                </c:pt>
                <c:pt idx="1241">
                  <c:v>0.58157602663706998</c:v>
                </c:pt>
                <c:pt idx="1242">
                  <c:v>0.63407099174074777</c:v>
                </c:pt>
                <c:pt idx="1243">
                  <c:v>0.49509803921568629</c:v>
                </c:pt>
                <c:pt idx="1244">
                  <c:v>0.65909090909090906</c:v>
                </c:pt>
                <c:pt idx="1245">
                  <c:v>0.64729729729729735</c:v>
                </c:pt>
                <c:pt idx="1246">
                  <c:v>0.63434675431388665</c:v>
                </c:pt>
                <c:pt idx="1247">
                  <c:v>0.5344036697247706</c:v>
                </c:pt>
                <c:pt idx="1248">
                  <c:v>0.39909322127612518</c:v>
                </c:pt>
                <c:pt idx="1249">
                  <c:v>0.55407577497129734</c:v>
                </c:pt>
                <c:pt idx="1250">
                  <c:v>0.40352281825460368</c:v>
                </c:pt>
                <c:pt idx="1251">
                  <c:v>0.35317779565567176</c:v>
                </c:pt>
                <c:pt idx="1252">
                  <c:v>0.32458619297537344</c:v>
                </c:pt>
                <c:pt idx="1253">
                  <c:v>0.3687694393492304</c:v>
                </c:pt>
                <c:pt idx="1254">
                  <c:v>0.44421699078812693</c:v>
                </c:pt>
                <c:pt idx="1255">
                  <c:v>0.49448428019856594</c:v>
                </c:pt>
                <c:pt idx="1256">
                  <c:v>0.46910326652333728</c:v>
                </c:pt>
                <c:pt idx="1257">
                  <c:v>0.39242219215155616</c:v>
                </c:pt>
                <c:pt idx="1258">
                  <c:v>0.32415118513773222</c:v>
                </c:pt>
                <c:pt idx="1259">
                  <c:v>0.48103376406836179</c:v>
                </c:pt>
                <c:pt idx="1260">
                  <c:v>0.61182851239669422</c:v>
                </c:pt>
                <c:pt idx="1261">
                  <c:v>0.44080338266384778</c:v>
                </c:pt>
                <c:pt idx="1262">
                  <c:v>0.46387965716284763</c:v>
                </c:pt>
                <c:pt idx="1263">
                  <c:v>0.38065304697049068</c:v>
                </c:pt>
                <c:pt idx="1264">
                  <c:v>0.39032483409011526</c:v>
                </c:pt>
                <c:pt idx="1265">
                  <c:v>0.74712643678160917</c:v>
                </c:pt>
                <c:pt idx="1266">
                  <c:v>0.79178082191780819</c:v>
                </c:pt>
                <c:pt idx="1267">
                  <c:v>0.6409423233143785</c:v>
                </c:pt>
                <c:pt idx="1268">
                  <c:v>0.53046000828843765</c:v>
                </c:pt>
                <c:pt idx="1269">
                  <c:v>0.54292798842855672</c:v>
                </c:pt>
                <c:pt idx="1270">
                  <c:v>0.53212691813902302</c:v>
                </c:pt>
                <c:pt idx="1271">
                  <c:v>0.44500399189338574</c:v>
                </c:pt>
                <c:pt idx="1272">
                  <c:v>0.42055384615384617</c:v>
                </c:pt>
                <c:pt idx="1273">
                  <c:v>0.81543624161073824</c:v>
                </c:pt>
                <c:pt idx="1274">
                  <c:v>0.48826608137768024</c:v>
                </c:pt>
                <c:pt idx="1275">
                  <c:v>0.43216165732722023</c:v>
                </c:pt>
                <c:pt idx="1276">
                  <c:v>0.41748726655348045</c:v>
                </c:pt>
                <c:pt idx="1277">
                  <c:v>0.5007457121551081</c:v>
                </c:pt>
                <c:pt idx="1278">
                  <c:v>0.56315042573320717</c:v>
                </c:pt>
                <c:pt idx="1279">
                  <c:v>0.63844797178130508</c:v>
                </c:pt>
                <c:pt idx="1280">
                  <c:v>0.41597337770382697</c:v>
                </c:pt>
                <c:pt idx="1281">
                  <c:v>0.50681536555142503</c:v>
                </c:pt>
                <c:pt idx="1282">
                  <c:v>0.65094798249878461</c:v>
                </c:pt>
                <c:pt idx="1283">
                  <c:v>0.44309173272933183</c:v>
                </c:pt>
                <c:pt idx="1284">
                  <c:v>0.34445585215605751</c:v>
                </c:pt>
                <c:pt idx="1285">
                  <c:v>0.52877697841726623</c:v>
                </c:pt>
                <c:pt idx="1286">
                  <c:v>0.55837563451776651</c:v>
                </c:pt>
                <c:pt idx="1287">
                  <c:v>0.76094674556213016</c:v>
                </c:pt>
                <c:pt idx="1288">
                  <c:v>0.76042908224076278</c:v>
                </c:pt>
                <c:pt idx="1289">
                  <c:v>0.76834862385321101</c:v>
                </c:pt>
                <c:pt idx="1290">
                  <c:v>0.47244488977955912</c:v>
                </c:pt>
                <c:pt idx="1291">
                  <c:v>0.49451073985680188</c:v>
                </c:pt>
                <c:pt idx="1292">
                  <c:v>0.61833333333333329</c:v>
                </c:pt>
                <c:pt idx="1293">
                  <c:v>0.47751849743881614</c:v>
                </c:pt>
                <c:pt idx="1294">
                  <c:v>0.44387464387464387</c:v>
                </c:pt>
                <c:pt idx="1295">
                  <c:v>0.72584640792733279</c:v>
                </c:pt>
                <c:pt idx="1296">
                  <c:v>0.66361746361746365</c:v>
                </c:pt>
                <c:pt idx="1297">
                  <c:v>0.63391933815925539</c:v>
                </c:pt>
                <c:pt idx="1298">
                  <c:v>0.85300668151447656</c:v>
                </c:pt>
                <c:pt idx="1299">
                  <c:v>0.70351758793969854</c:v>
                </c:pt>
                <c:pt idx="1300">
                  <c:v>0.38961038961038963</c:v>
                </c:pt>
                <c:pt idx="1301">
                  <c:v>0.63401543106340152</c:v>
                </c:pt>
                <c:pt idx="1302">
                  <c:v>0.4136863823933975</c:v>
                </c:pt>
                <c:pt idx="1303">
                  <c:v>0.43445305770887166</c:v>
                </c:pt>
                <c:pt idx="1304">
                  <c:v>0.43088869715271788</c:v>
                </c:pt>
                <c:pt idx="1305">
                  <c:v>0.46253345227475468</c:v>
                </c:pt>
                <c:pt idx="1306">
                  <c:v>0.31010531032937488</c:v>
                </c:pt>
                <c:pt idx="1307">
                  <c:v>0.49648143654452803</c:v>
                </c:pt>
                <c:pt idx="1308">
                  <c:v>0.61508452535760727</c:v>
                </c:pt>
                <c:pt idx="1309">
                  <c:v>0.50799320723780528</c:v>
                </c:pt>
                <c:pt idx="1310">
                  <c:v>0.53755522827687774</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0.8406647116324536</c:v>
                </c:pt>
                <c:pt idx="1380">
                  <c:v>0.54892037786774628</c:v>
                </c:pt>
                <c:pt idx="1381">
                  <c:v>0.58674405417125319</c:v>
                </c:pt>
                <c:pt idx="1382">
                  <c:v>0.41806934254064165</c:v>
                </c:pt>
                <c:pt idx="1383">
                  <c:v>0.53292427416941035</c:v>
                </c:pt>
                <c:pt idx="1384">
                  <c:v>0.5074357818837314</c:v>
                </c:pt>
                <c:pt idx="1385">
                  <c:v>0.58699472759226712</c:v>
                </c:pt>
                <c:pt idx="1386">
                  <c:v>0.42226148409893993</c:v>
                </c:pt>
                <c:pt idx="1387">
                  <c:v>0.71308576480990271</c:v>
                </c:pt>
                <c:pt idx="1388">
                  <c:v>0.46918604651162793</c:v>
                </c:pt>
                <c:pt idx="1389">
                  <c:v>0.33075475642901947</c:v>
                </c:pt>
                <c:pt idx="1390">
                  <c:v>0.30658307210031349</c:v>
                </c:pt>
                <c:pt idx="1391">
                  <c:v>0.49292880454490512</c:v>
                </c:pt>
                <c:pt idx="1392">
                  <c:v>0.71471471471471471</c:v>
                </c:pt>
                <c:pt idx="1393">
                  <c:v>0.52567975830815705</c:v>
                </c:pt>
                <c:pt idx="1394">
                  <c:v>0.85931034482758617</c:v>
                </c:pt>
                <c:pt idx="1395">
                  <c:v>0.50162337662337664</c:v>
                </c:pt>
                <c:pt idx="1396">
                  <c:v>0.58899318976624337</c:v>
                </c:pt>
                <c:pt idx="1397">
                  <c:v>0.58851035404141616</c:v>
                </c:pt>
                <c:pt idx="1398">
                  <c:v>0.47175141242937851</c:v>
                </c:pt>
                <c:pt idx="1399">
                  <c:v>0.47067039106145253</c:v>
                </c:pt>
                <c:pt idx="1400">
                  <c:v>0.50672645739910316</c:v>
                </c:pt>
                <c:pt idx="1401">
                  <c:v>0.79211469534050183</c:v>
                </c:pt>
                <c:pt idx="1402">
                  <c:v>0.4264705882352941</c:v>
                </c:pt>
                <c:pt idx="1403">
                  <c:v>0.72775564409030546</c:v>
                </c:pt>
                <c:pt idx="1404">
                  <c:v>0.66269841269841268</c:v>
                </c:pt>
                <c:pt idx="1405">
                  <c:v>0.44554455445544555</c:v>
                </c:pt>
                <c:pt idx="1406">
                  <c:v>0.70951156812339333</c:v>
                </c:pt>
                <c:pt idx="1407">
                  <c:v>0.67692307692307696</c:v>
                </c:pt>
                <c:pt idx="1408">
                  <c:v>0.6333541536539663</c:v>
                </c:pt>
                <c:pt idx="1409">
                  <c:v>0.48641686182669791</c:v>
                </c:pt>
                <c:pt idx="1410">
                  <c:v>0.55296229802513464</c:v>
                </c:pt>
                <c:pt idx="1411">
                  <c:v>0.4108983799705449</c:v>
                </c:pt>
                <c:pt idx="1412">
                  <c:v>0.43637077769049487</c:v>
                </c:pt>
                <c:pt idx="1413">
                  <c:v>0.3985708614529575</c:v>
                </c:pt>
                <c:pt idx="1414">
                  <c:v>0.48159144893111638</c:v>
                </c:pt>
                <c:pt idx="1415">
                  <c:v>0.80657894736842106</c:v>
                </c:pt>
                <c:pt idx="1416">
                  <c:v>0.90909090909090906</c:v>
                </c:pt>
                <c:pt idx="1417">
                  <c:v>0.43494423791821563</c:v>
                </c:pt>
                <c:pt idx="1418">
                  <c:v>0.5711329539575789</c:v>
                </c:pt>
                <c:pt idx="1419">
                  <c:v>0.5157949249093734</c:v>
                </c:pt>
                <c:pt idx="1420">
                  <c:v>0.72289403566304566</c:v>
                </c:pt>
                <c:pt idx="1421">
                  <c:v>0.60626535626535627</c:v>
                </c:pt>
                <c:pt idx="1422">
                  <c:v>0.44691358024691358</c:v>
                </c:pt>
                <c:pt idx="1423">
                  <c:v>0.54566982408660347</c:v>
                </c:pt>
                <c:pt idx="1424">
                  <c:v>0.49712351945854483</c:v>
                </c:pt>
                <c:pt idx="1425">
                  <c:v>0.48664688427299702</c:v>
                </c:pt>
                <c:pt idx="1426">
                  <c:v>0.43696162881754114</c:v>
                </c:pt>
                <c:pt idx="1427">
                  <c:v>0.50307219662058367</c:v>
                </c:pt>
                <c:pt idx="1428">
                  <c:v>0.38742236024844723</c:v>
                </c:pt>
                <c:pt idx="1429">
                  <c:v>0.45829361296472831</c:v>
                </c:pt>
                <c:pt idx="1430">
                  <c:v>0.61142857142857143</c:v>
                </c:pt>
                <c:pt idx="1431">
                  <c:v>0.37902888237756382</c:v>
                </c:pt>
                <c:pt idx="1432">
                  <c:v>0.32139115860046091</c:v>
                </c:pt>
                <c:pt idx="1433">
                  <c:v>0.48294509151414311</c:v>
                </c:pt>
                <c:pt idx="1434">
                  <c:v>0.44291091593475534</c:v>
                </c:pt>
                <c:pt idx="1435">
                  <c:v>0.81622088006902505</c:v>
                </c:pt>
                <c:pt idx="1436">
                  <c:v>0.54827968923418424</c:v>
                </c:pt>
                <c:pt idx="1437">
                  <c:v>0.57344173441734414</c:v>
                </c:pt>
                <c:pt idx="1438">
                  <c:v>0.51947339550191995</c:v>
                </c:pt>
                <c:pt idx="1439">
                  <c:v>0.55472013366750206</c:v>
                </c:pt>
                <c:pt idx="1440">
                  <c:v>0.68323586744639375</c:v>
                </c:pt>
                <c:pt idx="1441">
                  <c:v>0.46535580524344572</c:v>
                </c:pt>
                <c:pt idx="1442">
                  <c:v>0.48073394495412847</c:v>
                </c:pt>
                <c:pt idx="1443">
                  <c:v>0.35250737463126841</c:v>
                </c:pt>
                <c:pt idx="1444">
                  <c:v>0.65986802639472109</c:v>
                </c:pt>
                <c:pt idx="1445">
                  <c:v>0.81620149761742677</c:v>
                </c:pt>
                <c:pt idx="1446">
                  <c:v>0.53990284524635668</c:v>
                </c:pt>
                <c:pt idx="1447">
                  <c:v>0.57486631016042777</c:v>
                </c:pt>
                <c:pt idx="1448">
                  <c:v>0.54602323503127792</c:v>
                </c:pt>
                <c:pt idx="1449">
                  <c:v>0.80921052631578949</c:v>
                </c:pt>
                <c:pt idx="1450">
                  <c:v>0.54123563218390802</c:v>
                </c:pt>
                <c:pt idx="1451">
                  <c:v>0.90123456790123457</c:v>
                </c:pt>
                <c:pt idx="1452">
                  <c:v>0.58163265306122447</c:v>
                </c:pt>
                <c:pt idx="1453">
                  <c:v>0.67143291755400059</c:v>
                </c:pt>
                <c:pt idx="1454">
                  <c:v>0.5436893203883495</c:v>
                </c:pt>
                <c:pt idx="1455">
                  <c:v>0.63590909090909087</c:v>
                </c:pt>
                <c:pt idx="1456">
                  <c:v>0.8039867109634552</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0.63032554740079783</c:v>
                </c:pt>
                <c:pt idx="1566">
                  <c:v>0.45009934280910896</c:v>
                </c:pt>
                <c:pt idx="1567">
                  <c:v>0.53644360666038327</c:v>
                </c:pt>
                <c:pt idx="1568">
                  <c:v>0.73552024602767807</c:v>
                </c:pt>
                <c:pt idx="1569">
                  <c:v>0.6748109365910413</c:v>
                </c:pt>
                <c:pt idx="1570">
                  <c:v>0.97297297297297303</c:v>
                </c:pt>
                <c:pt idx="1571">
                  <c:v>0.4509715318572074</c:v>
                </c:pt>
                <c:pt idx="1572">
                  <c:v>0.42460496613995485</c:v>
                </c:pt>
                <c:pt idx="1573">
                  <c:v>0.66788856304985333</c:v>
                </c:pt>
                <c:pt idx="1574">
                  <c:v>0.50551876379690952</c:v>
                </c:pt>
                <c:pt idx="1575">
                  <c:v>0.39411764705882352</c:v>
                </c:pt>
                <c:pt idx="1576">
                  <c:v>0.38158995815899582</c:v>
                </c:pt>
                <c:pt idx="1577">
                  <c:v>0.330550918196995</c:v>
                </c:pt>
                <c:pt idx="1578">
                  <c:v>0.46696600384862091</c:v>
                </c:pt>
                <c:pt idx="1579">
                  <c:v>0.35714285714285715</c:v>
                </c:pt>
                <c:pt idx="1580">
                  <c:v>0.66030711959050725</c:v>
                </c:pt>
                <c:pt idx="1581">
                  <c:v>0.48003714020427113</c:v>
                </c:pt>
                <c:pt idx="1582">
                  <c:v>0.60845588235294112</c:v>
                </c:pt>
                <c:pt idx="1583">
                  <c:v>0.42301587301587301</c:v>
                </c:pt>
                <c:pt idx="1584">
                  <c:v>0.50333202665621324</c:v>
                </c:pt>
                <c:pt idx="1585">
                  <c:v>0.69086021505376349</c:v>
                </c:pt>
                <c:pt idx="1586">
                  <c:v>0.62826282628262831</c:v>
                </c:pt>
                <c:pt idx="1587">
                  <c:v>0.45070063694267515</c:v>
                </c:pt>
                <c:pt idx="1588">
                  <c:v>0.70571715145436309</c:v>
                </c:pt>
                <c:pt idx="1589">
                  <c:v>0.5392570281124498</c:v>
                </c:pt>
                <c:pt idx="1590">
                  <c:v>0.67657287385393616</c:v>
                </c:pt>
                <c:pt idx="1591">
                  <c:v>0.62204507971412859</c:v>
                </c:pt>
                <c:pt idx="1592">
                  <c:v>0.60152838427947597</c:v>
                </c:pt>
                <c:pt idx="1593">
                  <c:v>0.42046384720327423</c:v>
                </c:pt>
                <c:pt idx="1594">
                  <c:v>0.62338414045919355</c:v>
                </c:pt>
                <c:pt idx="1595">
                  <c:v>0.58363417569193743</c:v>
                </c:pt>
                <c:pt idx="1596">
                  <c:v>0.67840375586854462</c:v>
                </c:pt>
                <c:pt idx="1597">
                  <c:v>0.50742767787333853</c:v>
                </c:pt>
                <c:pt idx="1598">
                  <c:v>0.884020618556701</c:v>
                </c:pt>
                <c:pt idx="1599">
                  <c:v>0.45781943759250121</c:v>
                </c:pt>
                <c:pt idx="1600">
                  <c:v>0.68571428571428572</c:v>
                </c:pt>
                <c:pt idx="1601">
                  <c:v>0.69181034482758619</c:v>
                </c:pt>
                <c:pt idx="1602">
                  <c:v>0.56988472622478381</c:v>
                </c:pt>
                <c:pt idx="1603">
                  <c:v>0.76175548589341691</c:v>
                </c:pt>
                <c:pt idx="1604">
                  <c:v>0.81039485303393466</c:v>
                </c:pt>
                <c:pt idx="1605">
                  <c:v>0.64921855618953117</c:v>
                </c:pt>
                <c:pt idx="1606">
                  <c:v>0.47689170820117804</c:v>
                </c:pt>
                <c:pt idx="1607">
                  <c:v>0.45565217391304347</c:v>
                </c:pt>
                <c:pt idx="1608">
                  <c:v>0.72355430183356839</c:v>
                </c:pt>
                <c:pt idx="1609">
                  <c:v>0.78935939196525517</c:v>
                </c:pt>
                <c:pt idx="1610">
                  <c:v>0.52793296089385477</c:v>
                </c:pt>
                <c:pt idx="1611">
                  <c:v>0.32398316970546986</c:v>
                </c:pt>
                <c:pt idx="1612">
                  <c:v>0.33247863247863246</c:v>
                </c:pt>
                <c:pt idx="1613">
                  <c:v>0.78565737051792828</c:v>
                </c:pt>
                <c:pt idx="1614">
                  <c:v>0.75852272727272729</c:v>
                </c:pt>
                <c:pt idx="1615">
                  <c:v>0.74659863945578231</c:v>
                </c:pt>
                <c:pt idx="1616">
                  <c:v>0.62180579216354348</c:v>
                </c:pt>
                <c:pt idx="1617">
                  <c:v>0.6956151553852703</c:v>
                </c:pt>
                <c:pt idx="1618">
                  <c:v>0.47783461210571188</c:v>
                </c:pt>
                <c:pt idx="1619">
                  <c:v>0.76558603491271815</c:v>
                </c:pt>
                <c:pt idx="1620">
                  <c:v>0.51246105919003115</c:v>
                </c:pt>
                <c:pt idx="1621">
                  <c:v>0.63829787234042556</c:v>
                </c:pt>
                <c:pt idx="1622">
                  <c:v>0.74276527331189712</c:v>
                </c:pt>
                <c:pt idx="1623">
                  <c:v>0.67039106145251393</c:v>
                </c:pt>
                <c:pt idx="1624">
                  <c:v>0.39920556107249255</c:v>
                </c:pt>
                <c:pt idx="1625">
                  <c:v>0.52404643449419563</c:v>
                </c:pt>
                <c:pt idx="1626">
                  <c:v>0.62295081967213117</c:v>
                </c:pt>
                <c:pt idx="1627">
                  <c:v>0.79106628242074928</c:v>
                </c:pt>
                <c:pt idx="1628">
                  <c:v>0.65467625899280579</c:v>
                </c:pt>
                <c:pt idx="1629">
                  <c:v>0.60027919962773379</c:v>
                </c:pt>
                <c:pt idx="1630">
                  <c:v>0.60982142857142863</c:v>
                </c:pt>
                <c:pt idx="1631">
                  <c:v>0.74242424242424243</c:v>
                </c:pt>
                <c:pt idx="1632">
                  <c:v>0.45718774548311075</c:v>
                </c:pt>
                <c:pt idx="1633">
                  <c:v>0.74708818635607321</c:v>
                </c:pt>
                <c:pt idx="1634">
                  <c:v>0.54316546762589923</c:v>
                </c:pt>
                <c:pt idx="1635">
                  <c:v>0.39957939011566773</c:v>
                </c:pt>
                <c:pt idx="1636">
                  <c:v>0.59637561779242176</c:v>
                </c:pt>
                <c:pt idx="1637">
                  <c:v>0.65686653771760151</c:v>
                </c:pt>
                <c:pt idx="1638">
                  <c:v>0.68525896414342624</c:v>
                </c:pt>
                <c:pt idx="1639">
                  <c:v>0.96638655462184875</c:v>
                </c:pt>
                <c:pt idx="1640">
                  <c:v>0.60892620415377818</c:v>
                </c:pt>
                <c:pt idx="1641">
                  <c:v>0.64944812362030901</c:v>
                </c:pt>
                <c:pt idx="1642">
                  <c:v>0.56924643584521384</c:v>
                </c:pt>
                <c:pt idx="1643">
                  <c:v>0.67648474347867937</c:v>
                </c:pt>
                <c:pt idx="1644">
                  <c:v>0.73049346267397719</c:v>
                </c:pt>
                <c:pt idx="1645">
                  <c:v>0.54545454545454541</c:v>
                </c:pt>
                <c:pt idx="1646">
                  <c:v>0.59880136986301369</c:v>
                </c:pt>
                <c:pt idx="1647">
                  <c:v>0.78688524590163933</c:v>
                </c:pt>
                <c:pt idx="1648">
                  <c:v>0.79411764705882348</c:v>
                </c:pt>
                <c:pt idx="1649">
                  <c:v>0.64141414141414144</c:v>
                </c:pt>
                <c:pt idx="1650">
                  <c:v>0.71826625386996901</c:v>
                </c:pt>
                <c:pt idx="1651">
                  <c:v>0.72285251215559154</c:v>
                </c:pt>
                <c:pt idx="1652">
                  <c:v>0.69896193771626303</c:v>
                </c:pt>
                <c:pt idx="1653">
                  <c:v>0.57515878616796046</c:v>
                </c:pt>
                <c:pt idx="1654">
                  <c:v>1</c:v>
                </c:pt>
                <c:pt idx="1655">
                  <c:v>0.44101211498055343</c:v>
                </c:pt>
                <c:pt idx="1656">
                  <c:v>0.3733626413062982</c:v>
                </c:pt>
                <c:pt idx="1657">
                  <c:v>0.34061881633387298</c:v>
                </c:pt>
                <c:pt idx="1658">
                  <c:v>0.57824849826114444</c:v>
                </c:pt>
                <c:pt idx="1659">
                  <c:v>0.71346153846153848</c:v>
                </c:pt>
                <c:pt idx="1660">
                  <c:v>0.47058823529411764</c:v>
                </c:pt>
                <c:pt idx="1661">
                  <c:v>0.42421107087428866</c:v>
                </c:pt>
                <c:pt idx="1662">
                  <c:v>0.53517809832204888</c:v>
                </c:pt>
                <c:pt idx="1663">
                  <c:v>0.48969072164948452</c:v>
                </c:pt>
                <c:pt idx="1664">
                  <c:v>0.42229875161429187</c:v>
                </c:pt>
                <c:pt idx="1665">
                  <c:v>0.49929568446664108</c:v>
                </c:pt>
                <c:pt idx="1666">
                  <c:v>0.77676120768526991</c:v>
                </c:pt>
                <c:pt idx="1667">
                  <c:v>0.87356321839080464</c:v>
                </c:pt>
                <c:pt idx="1668">
                  <c:v>0.638676844783715</c:v>
                </c:pt>
                <c:pt idx="1669">
                  <c:v>0.61910828025477704</c:v>
                </c:pt>
                <c:pt idx="1670">
                  <c:v>0.61478831246273102</c:v>
                </c:pt>
                <c:pt idx="1671">
                  <c:v>0.62745839636913769</c:v>
                </c:pt>
                <c:pt idx="1672">
                  <c:v>0.47864135271432812</c:v>
                </c:pt>
                <c:pt idx="1673">
                  <c:v>0.47265077138849931</c:v>
                </c:pt>
                <c:pt idx="1674">
                  <c:v>0.80616740088105732</c:v>
                </c:pt>
                <c:pt idx="1675">
                  <c:v>0.62224264705882348</c:v>
                </c:pt>
                <c:pt idx="1676">
                  <c:v>0.75205104831358249</c:v>
                </c:pt>
                <c:pt idx="1677">
                  <c:v>0.47099598686610727</c:v>
                </c:pt>
                <c:pt idx="1678">
                  <c:v>0.53450471097529917</c:v>
                </c:pt>
                <c:pt idx="1679">
                  <c:v>0.47670405522001724</c:v>
                </c:pt>
                <c:pt idx="1680">
                  <c:v>0.43833838165296407</c:v>
                </c:pt>
                <c:pt idx="1681">
                  <c:v>0.67737556561085976</c:v>
                </c:pt>
                <c:pt idx="1682">
                  <c:v>0.55052935514918189</c:v>
                </c:pt>
                <c:pt idx="1683">
                  <c:v>0.64984227129337535</c:v>
                </c:pt>
                <c:pt idx="1684">
                  <c:v>0.5063424947145877</c:v>
                </c:pt>
                <c:pt idx="1685">
                  <c:v>0.74924471299093653</c:v>
                </c:pt>
                <c:pt idx="1686">
                  <c:v>0.72493786246893122</c:v>
                </c:pt>
                <c:pt idx="1687">
                  <c:v>0.71959459459459463</c:v>
                </c:pt>
                <c:pt idx="1688">
                  <c:v>0.31555555555555553</c:v>
                </c:pt>
                <c:pt idx="1689">
                  <c:v>0.59722222222222221</c:v>
                </c:pt>
                <c:pt idx="1690">
                  <c:v>0.63687943262411351</c:v>
                </c:pt>
                <c:pt idx="1691">
                  <c:v>0.63036876355748372</c:v>
                </c:pt>
                <c:pt idx="1692">
                  <c:v>0.54878048780487809</c:v>
                </c:pt>
                <c:pt idx="1693">
                  <c:v>0.85372714486638535</c:v>
                </c:pt>
                <c:pt idx="1694">
                  <c:v>0.52056962025316456</c:v>
                </c:pt>
                <c:pt idx="1695">
                  <c:v>0.57046979865771807</c:v>
                </c:pt>
                <c:pt idx="1696">
                  <c:v>0.37037037037037035</c:v>
                </c:pt>
                <c:pt idx="1697">
                  <c:v>0.62578222778473092</c:v>
                </c:pt>
                <c:pt idx="1698">
                  <c:v>0.67274472168905952</c:v>
                </c:pt>
                <c:pt idx="1699">
                  <c:v>0.36603910209992757</c:v>
                </c:pt>
                <c:pt idx="1700">
                  <c:v>0.32992073976221931</c:v>
                </c:pt>
                <c:pt idx="1701">
                  <c:v>0.32596502804354999</c:v>
                </c:pt>
                <c:pt idx="1702">
                  <c:v>0.7595628415300546</c:v>
                </c:pt>
                <c:pt idx="1703">
                  <c:v>0.90909090909090906</c:v>
                </c:pt>
                <c:pt idx="1704">
                  <c:v>0.69243156199677935</c:v>
                </c:pt>
                <c:pt idx="1705">
                  <c:v>0.55433589462129529</c:v>
                </c:pt>
                <c:pt idx="1706">
                  <c:v>0.8308457711442786</c:v>
                </c:pt>
                <c:pt idx="1707">
                  <c:v>0.44290657439446368</c:v>
                </c:pt>
                <c:pt idx="1708">
                  <c:v>0.64088888888888884</c:v>
                </c:pt>
                <c:pt idx="1709">
                  <c:v>0.88708671241422332</c:v>
                </c:pt>
                <c:pt idx="1710">
                  <c:v>0.74890693316677082</c:v>
                </c:pt>
                <c:pt idx="1711">
                  <c:v>0.8204419889502762</c:v>
                </c:pt>
                <c:pt idx="1712">
                  <c:v>-1</c:v>
                </c:pt>
                <c:pt idx="1713">
                  <c:v>-1</c:v>
                </c:pt>
                <c:pt idx="1714">
                  <c:v>-1</c:v>
                </c:pt>
                <c:pt idx="1715">
                  <c:v>-1</c:v>
                </c:pt>
                <c:pt idx="1716">
                  <c:v>-1</c:v>
                </c:pt>
                <c:pt idx="1717">
                  <c:v>-1</c:v>
                </c:pt>
                <c:pt idx="1718">
                  <c:v>-1</c:v>
                </c:pt>
                <c:pt idx="1719">
                  <c:v>-1</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0.87130801687763715</c:v>
                </c:pt>
                <c:pt idx="1762">
                  <c:v>0.84950495049504948</c:v>
                </c:pt>
                <c:pt idx="1763">
                  <c:v>0.71825396825396826</c:v>
                </c:pt>
                <c:pt idx="1764">
                  <c:v>0.80109846998823064</c:v>
                </c:pt>
                <c:pt idx="1765">
                  <c:v>0.68371607515657618</c:v>
                </c:pt>
                <c:pt idx="1766">
                  <c:v>0.68128894719580191</c:v>
                </c:pt>
                <c:pt idx="1767">
                  <c:v>0.6661824656763975</c:v>
                </c:pt>
                <c:pt idx="1768">
                  <c:v>0.57588403250603992</c:v>
                </c:pt>
                <c:pt idx="1769">
                  <c:v>0.82841823056300268</c:v>
                </c:pt>
                <c:pt idx="1770">
                  <c:v>0.59486537257357541</c:v>
                </c:pt>
                <c:pt idx="1771">
                  <c:v>0.44125127161749744</c:v>
                </c:pt>
                <c:pt idx="1772">
                  <c:v>0.54507628294036059</c:v>
                </c:pt>
                <c:pt idx="1773">
                  <c:v>0.63289212442091325</c:v>
                </c:pt>
                <c:pt idx="1774">
                  <c:v>0.75415738042173841</c:v>
                </c:pt>
                <c:pt idx="1775">
                  <c:v>0.82319391634980987</c:v>
                </c:pt>
                <c:pt idx="1776">
                  <c:v>0.55053763440860215</c:v>
                </c:pt>
                <c:pt idx="1777">
                  <c:v>0.49333333333333335</c:v>
                </c:pt>
                <c:pt idx="1778">
                  <c:v>0.85149863760217981</c:v>
                </c:pt>
                <c:pt idx="1779">
                  <c:v>0.78779599271402545</c:v>
                </c:pt>
                <c:pt idx="1780">
                  <c:v>0.64263322884012541</c:v>
                </c:pt>
                <c:pt idx="1781">
                  <c:v>0.20828182941903584</c:v>
                </c:pt>
                <c:pt idx="1782">
                  <c:v>0.37612612612612611</c:v>
                </c:pt>
                <c:pt idx="1783">
                  <c:v>0.80221683408382405</c:v>
                </c:pt>
                <c:pt idx="1784">
                  <c:v>0.64694656488549618</c:v>
                </c:pt>
                <c:pt idx="1785">
                  <c:v>0.77256317689530685</c:v>
                </c:pt>
                <c:pt idx="1786">
                  <c:v>0.35438854204921044</c:v>
                </c:pt>
                <c:pt idx="1787">
                  <c:v>0.82758620689655171</c:v>
                </c:pt>
                <c:pt idx="1788">
                  <c:v>0.65853658536585369</c:v>
                </c:pt>
                <c:pt idx="1789">
                  <c:v>0.7078651685393258</c:v>
                </c:pt>
                <c:pt idx="1790">
                  <c:v>0.67826517150395782</c:v>
                </c:pt>
                <c:pt idx="1791">
                  <c:v>0.81401617250673852</c:v>
                </c:pt>
                <c:pt idx="1792">
                  <c:v>0.52074418604651163</c:v>
                </c:pt>
                <c:pt idx="1793">
                  <c:v>0.64401772525849332</c:v>
                </c:pt>
                <c:pt idx="1794">
                  <c:v>0.77094178892569809</c:v>
                </c:pt>
                <c:pt idx="1795">
                  <c:v>0.65668548930218096</c:v>
                </c:pt>
                <c:pt idx="1796">
                  <c:v>0.50873816706543218</c:v>
                </c:pt>
                <c:pt idx="1797">
                  <c:v>0.58369346009795453</c:v>
                </c:pt>
                <c:pt idx="1798">
                  <c:v>0.55669224211423696</c:v>
                </c:pt>
                <c:pt idx="1799">
                  <c:v>0.44231224828239751</c:v>
                </c:pt>
                <c:pt idx="1800">
                  <c:v>0.65349364344141125</c:v>
                </c:pt>
                <c:pt idx="1801">
                  <c:v>0.53950227138060436</c:v>
                </c:pt>
                <c:pt idx="1802">
                  <c:v>0.63288413448180048</c:v>
                </c:pt>
                <c:pt idx="1803">
                  <c:v>0.68306010928961747</c:v>
                </c:pt>
                <c:pt idx="1804">
                  <c:v>0.6071428571428571</c:v>
                </c:pt>
                <c:pt idx="1805">
                  <c:v>0.58062015503875974</c:v>
                </c:pt>
                <c:pt idx="1806">
                  <c:v>0.73561301084236863</c:v>
                </c:pt>
                <c:pt idx="1807">
                  <c:v>0.82035928143712578</c:v>
                </c:pt>
                <c:pt idx="1808">
                  <c:v>0.51184379001280411</c:v>
                </c:pt>
                <c:pt idx="1809">
                  <c:v>0.72685185185185186</c:v>
                </c:pt>
                <c:pt idx="1810">
                  <c:v>0.63174114021571648</c:v>
                </c:pt>
                <c:pt idx="1811">
                  <c:v>0.69096671949286848</c:v>
                </c:pt>
                <c:pt idx="1812">
                  <c:v>0.61992031872509956</c:v>
                </c:pt>
                <c:pt idx="1813">
                  <c:v>0.75536992840095463</c:v>
                </c:pt>
                <c:pt idx="1814">
                  <c:v>0.49554013875123887</c:v>
                </c:pt>
                <c:pt idx="1815">
                  <c:v>0.58266129032258063</c:v>
                </c:pt>
                <c:pt idx="1816">
                  <c:v>0.67190446260213699</c:v>
                </c:pt>
                <c:pt idx="1817">
                  <c:v>0.80268456375838926</c:v>
                </c:pt>
                <c:pt idx="1818">
                  <c:v>0.9</c:v>
                </c:pt>
                <c:pt idx="1819">
                  <c:v>0.8188405797101449</c:v>
                </c:pt>
                <c:pt idx="1820">
                  <c:v>0.64819182389937102</c:v>
                </c:pt>
                <c:pt idx="1821">
                  <c:v>0.71159337521416333</c:v>
                </c:pt>
                <c:pt idx="1822">
                  <c:v>0.82427843803056022</c:v>
                </c:pt>
                <c:pt idx="1823">
                  <c:v>0.71884112501175812</c:v>
                </c:pt>
                <c:pt idx="1824">
                  <c:v>0.71845794392523366</c:v>
                </c:pt>
                <c:pt idx="1825">
                  <c:v>0.7844036697247706</c:v>
                </c:pt>
                <c:pt idx="1826">
                  <c:v>0.75909090909090904</c:v>
                </c:pt>
                <c:pt idx="1827">
                  <c:v>0.84100418410041844</c:v>
                </c:pt>
                <c:pt idx="1828">
                  <c:v>0.78422273781902552</c:v>
                </c:pt>
                <c:pt idx="1829">
                  <c:v>0.4117946110828673</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0.60529027825489523</c:v>
                </c:pt>
                <c:pt idx="1873">
                  <c:v>0.41554636332299205</c:v>
                </c:pt>
                <c:pt idx="1874">
                  <c:v>0.78106889890534448</c:v>
                </c:pt>
                <c:pt idx="1875">
                  <c:v>0.92893401015228427</c:v>
                </c:pt>
                <c:pt idx="1876">
                  <c:v>0.69493405645260697</c:v>
                </c:pt>
                <c:pt idx="1877">
                  <c:v>0.47682423129876089</c:v>
                </c:pt>
                <c:pt idx="1878">
                  <c:v>0.83932853717026379</c:v>
                </c:pt>
                <c:pt idx="1879">
                  <c:v>0.56788321167883216</c:v>
                </c:pt>
                <c:pt idx="1880">
                  <c:v>0.58571929414514434</c:v>
                </c:pt>
                <c:pt idx="1881">
                  <c:v>0.56705539358600587</c:v>
                </c:pt>
                <c:pt idx="1882">
                  <c:v>0.53274814314652263</c:v>
                </c:pt>
                <c:pt idx="1883">
                  <c:v>0.65128900949796475</c:v>
                </c:pt>
                <c:pt idx="1884">
                  <c:v>0.71581359816653933</c:v>
                </c:pt>
                <c:pt idx="1885">
                  <c:v>0.71581359816653933</c:v>
                </c:pt>
                <c:pt idx="1886">
                  <c:v>0.84298552171742391</c:v>
                </c:pt>
                <c:pt idx="1887">
                  <c:v>0.63157894736842102</c:v>
                </c:pt>
                <c:pt idx="1888">
                  <c:v>0.58346839546191243</c:v>
                </c:pt>
                <c:pt idx="1889">
                  <c:v>0.83870967741935487</c:v>
                </c:pt>
                <c:pt idx="1890">
                  <c:v>0.69911504424778759</c:v>
                </c:pt>
                <c:pt idx="1891">
                  <c:v>0.58333333333333337</c:v>
                </c:pt>
                <c:pt idx="1892">
                  <c:v>0.69613259668508287</c:v>
                </c:pt>
                <c:pt idx="1893">
                  <c:v>0.73567467652495377</c:v>
                </c:pt>
                <c:pt idx="1894">
                  <c:v>0.82513661202185795</c:v>
                </c:pt>
                <c:pt idx="1895">
                  <c:v>0.79605263157894735</c:v>
                </c:pt>
                <c:pt idx="1896">
                  <c:v>0.8896551724137931</c:v>
                </c:pt>
                <c:pt idx="1897">
                  <c:v>0.69539666993143978</c:v>
                </c:pt>
                <c:pt idx="1898">
                  <c:v>0.55307262569832405</c:v>
                </c:pt>
                <c:pt idx="1899">
                  <c:v>0.50606432604959495</c:v>
                </c:pt>
                <c:pt idx="1900">
                  <c:v>0.40743816906607605</c:v>
                </c:pt>
                <c:pt idx="1901">
                  <c:v>0.56993736951983298</c:v>
                </c:pt>
                <c:pt idx="1902">
                  <c:v>0.82352941176470584</c:v>
                </c:pt>
                <c:pt idx="1903">
                  <c:v>0.85654596100278546</c:v>
                </c:pt>
                <c:pt idx="1904">
                  <c:v>0.70251396648044695</c:v>
                </c:pt>
                <c:pt idx="1905">
                  <c:v>0.62052877138413687</c:v>
                </c:pt>
                <c:pt idx="1906">
                  <c:v>0.56045666839647124</c:v>
                </c:pt>
                <c:pt idx="1907">
                  <c:v>0.70617378048780488</c:v>
                </c:pt>
                <c:pt idx="1908">
                  <c:v>0.54285714285714282</c:v>
                </c:pt>
                <c:pt idx="1909">
                  <c:v>0.55882352941176472</c:v>
                </c:pt>
                <c:pt idx="1910">
                  <c:v>0.56234468644934954</c:v>
                </c:pt>
                <c:pt idx="1911">
                  <c:v>0.86288848263254114</c:v>
                </c:pt>
                <c:pt idx="1912">
                  <c:v>0.82352941176470584</c:v>
                </c:pt>
                <c:pt idx="1913">
                  <c:v>0.6914983164983165</c:v>
                </c:pt>
                <c:pt idx="1914">
                  <c:v>0.38244514106583072</c:v>
                </c:pt>
                <c:pt idx="1915">
                  <c:v>0.68921689216892168</c:v>
                </c:pt>
                <c:pt idx="1916">
                  <c:v>0.53620955315870567</c:v>
                </c:pt>
                <c:pt idx="1917">
                  <c:v>0.49096385542168675</c:v>
                </c:pt>
                <c:pt idx="1918">
                  <c:v>0.73973556019485043</c:v>
                </c:pt>
                <c:pt idx="1919">
                  <c:v>0.53556485355648531</c:v>
                </c:pt>
                <c:pt idx="1920">
                  <c:v>0.84263959390862941</c:v>
                </c:pt>
                <c:pt idx="1921">
                  <c:v>0.64937027707808559</c:v>
                </c:pt>
                <c:pt idx="1922">
                  <c:v>0.55160142348754448</c:v>
                </c:pt>
                <c:pt idx="1923">
                  <c:v>0.80585106382978722</c:v>
                </c:pt>
                <c:pt idx="1924">
                  <c:v>0.63859649122807016</c:v>
                </c:pt>
                <c:pt idx="1925">
                  <c:v>0.76132930513595165</c:v>
                </c:pt>
                <c:pt idx="1926">
                  <c:v>0.72891566265060237</c:v>
                </c:pt>
                <c:pt idx="1927">
                  <c:v>0.52325581395348841</c:v>
                </c:pt>
                <c:pt idx="1928">
                  <c:v>0.47463961558996265</c:v>
                </c:pt>
                <c:pt idx="1929">
                  <c:v>0.51282051282051277</c:v>
                </c:pt>
                <c:pt idx="1930">
                  <c:v>0.58768656716417911</c:v>
                </c:pt>
                <c:pt idx="1931">
                  <c:v>0.90400000000000003</c:v>
                </c:pt>
                <c:pt idx="1932">
                  <c:v>0.49122807017543857</c:v>
                </c:pt>
                <c:pt idx="1933">
                  <c:v>0.93436293436293438</c:v>
                </c:pt>
                <c:pt idx="1934">
                  <c:v>0.80740740740740746</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0</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0.6623516720604099</c:v>
                </c:pt>
                <c:pt idx="1970">
                  <c:v>0.66018917956227485</c:v>
                </c:pt>
                <c:pt idx="1971">
                  <c:v>0.50253186659682203</c:v>
                </c:pt>
                <c:pt idx="1972">
                  <c:v>0.93548387096774188</c:v>
                </c:pt>
                <c:pt idx="1973">
                  <c:v>0.45269582909460832</c:v>
                </c:pt>
                <c:pt idx="1974">
                  <c:v>0.75129691791272502</c:v>
                </c:pt>
                <c:pt idx="1975">
                  <c:v>0.6340269277845777</c:v>
                </c:pt>
                <c:pt idx="1976">
                  <c:v>0.7467291229203683</c:v>
                </c:pt>
                <c:pt idx="1977">
                  <c:v>0.58601521357519015</c:v>
                </c:pt>
                <c:pt idx="1978">
                  <c:v>0.55403959336543607</c:v>
                </c:pt>
                <c:pt idx="1979">
                  <c:v>0.47300355641771741</c:v>
                </c:pt>
                <c:pt idx="1980">
                  <c:v>0.4184466019417476</c:v>
                </c:pt>
                <c:pt idx="1981">
                  <c:v>0.89130434782608692</c:v>
                </c:pt>
                <c:pt idx="1982">
                  <c:v>0.7714598141060689</c:v>
                </c:pt>
                <c:pt idx="1983">
                  <c:v>0.69324482054274872</c:v>
                </c:pt>
                <c:pt idx="1984">
                  <c:v>0.70508263728452103</c:v>
                </c:pt>
                <c:pt idx="1985">
                  <c:v>0.77343223196223876</c:v>
                </c:pt>
                <c:pt idx="1986">
                  <c:v>0.75029964043148223</c:v>
                </c:pt>
                <c:pt idx="1987">
                  <c:v>0.85003215434083601</c:v>
                </c:pt>
                <c:pt idx="1988">
                  <c:v>0.76889782037409182</c:v>
                </c:pt>
                <c:pt idx="1989">
                  <c:v>0.54580896686159841</c:v>
                </c:pt>
                <c:pt idx="1990">
                  <c:v>0.75438596491228072</c:v>
                </c:pt>
                <c:pt idx="1991">
                  <c:v>0.67785741229724628</c:v>
                </c:pt>
                <c:pt idx="1992">
                  <c:v>0.64500306560392395</c:v>
                </c:pt>
                <c:pt idx="1993">
                  <c:v>0.83229813664596275</c:v>
                </c:pt>
                <c:pt idx="1994">
                  <c:v>0.3639705882352941</c:v>
                </c:pt>
                <c:pt idx="1995">
                  <c:v>0.77391304347826084</c:v>
                </c:pt>
                <c:pt idx="1996">
                  <c:v>0.84051724137931039</c:v>
                </c:pt>
                <c:pt idx="1997">
                  <c:v>0.88372093023255816</c:v>
                </c:pt>
                <c:pt idx="1998">
                  <c:v>0.80017226528854435</c:v>
                </c:pt>
                <c:pt idx="1999">
                  <c:v>0.27062043795620438</c:v>
                </c:pt>
                <c:pt idx="2000">
                  <c:v>0.51604345629105608</c:v>
                </c:pt>
                <c:pt idx="2001">
                  <c:v>0.82352941176470584</c:v>
                </c:pt>
                <c:pt idx="2002">
                  <c:v>0.62421532375956656</c:v>
                </c:pt>
                <c:pt idx="2003">
                  <c:v>0.59060637924991233</c:v>
                </c:pt>
                <c:pt idx="2004">
                  <c:v>0.46933769419460342</c:v>
                </c:pt>
                <c:pt idx="2005">
                  <c:v>0.52100840336134457</c:v>
                </c:pt>
                <c:pt idx="2006">
                  <c:v>0.65609348914858101</c:v>
                </c:pt>
                <c:pt idx="2007">
                  <c:v>0.60869565217391308</c:v>
                </c:pt>
                <c:pt idx="2008">
                  <c:v>0.60804020100502509</c:v>
                </c:pt>
                <c:pt idx="2009">
                  <c:v>0.84646878198567044</c:v>
                </c:pt>
                <c:pt idx="2010">
                  <c:v>0.74545454545454548</c:v>
                </c:pt>
                <c:pt idx="2011">
                  <c:v>0.42525694515111429</c:v>
                </c:pt>
                <c:pt idx="2012">
                  <c:v>0.68078352431093214</c:v>
                </c:pt>
                <c:pt idx="2013">
                  <c:v>0.51960632362058279</c:v>
                </c:pt>
                <c:pt idx="2014">
                  <c:v>0.88888888888888884</c:v>
                </c:pt>
                <c:pt idx="2015">
                  <c:v>0.57110609480812646</c:v>
                </c:pt>
                <c:pt idx="2016">
                  <c:v>0.44059829059829059</c:v>
                </c:pt>
                <c:pt idx="2017">
                  <c:v>0.48715203426124198</c:v>
                </c:pt>
                <c:pt idx="2018">
                  <c:v>0.60895522388059697</c:v>
                </c:pt>
                <c:pt idx="2019">
                  <c:v>0.89875666074600358</c:v>
                </c:pt>
                <c:pt idx="2020">
                  <c:v>0.71843003412969286</c:v>
                </c:pt>
                <c:pt idx="2021">
                  <c:v>0.58020477815699656</c:v>
                </c:pt>
                <c:pt idx="2022">
                  <c:v>0.28585558852621168</c:v>
                </c:pt>
                <c:pt idx="2023">
                  <c:v>0.73230553608969862</c:v>
                </c:pt>
                <c:pt idx="2024">
                  <c:v>0.49964862965565704</c:v>
                </c:pt>
                <c:pt idx="2025">
                  <c:v>0.77839116719242907</c:v>
                </c:pt>
                <c:pt idx="2026">
                  <c:v>0.66772402854877078</c:v>
                </c:pt>
                <c:pt idx="2027">
                  <c:v>0.6886363636363636</c:v>
                </c:pt>
                <c:pt idx="2028">
                  <c:v>0.74313725490196081</c:v>
                </c:pt>
                <c:pt idx="2029">
                  <c:v>0.62155388471177941</c:v>
                </c:pt>
                <c:pt idx="2030">
                  <c:v>0.63749999999999996</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-1</c:v>
                </c:pt>
                <c:pt idx="2071">
                  <c:v>-1</c:v>
                </c:pt>
                <c:pt idx="2072">
                  <c:v>0.59767072525145581</c:v>
                </c:pt>
                <c:pt idx="2073">
                  <c:v>0.80840743734842357</c:v>
                </c:pt>
                <c:pt idx="2074">
                  <c:v>0.6502890173410405</c:v>
                </c:pt>
                <c:pt idx="2075">
                  <c:v>0.59202279202279207</c:v>
                </c:pt>
                <c:pt idx="2076">
                  <c:v>0.49134451520315725</c:v>
                </c:pt>
                <c:pt idx="2077">
                  <c:v>0.61300659754948161</c:v>
                </c:pt>
                <c:pt idx="2078">
                  <c:v>0.61141217723940067</c:v>
                </c:pt>
                <c:pt idx="2079">
                  <c:v>0.63766573544410443</c:v>
                </c:pt>
                <c:pt idx="2080">
                  <c:v>0.59627240143369176</c:v>
                </c:pt>
                <c:pt idx="2081">
                  <c:v>0.34252669039145905</c:v>
                </c:pt>
                <c:pt idx="2082">
                  <c:v>0.29422222222222222</c:v>
                </c:pt>
                <c:pt idx="2083">
                  <c:v>0.63157894736842102</c:v>
                </c:pt>
                <c:pt idx="2084">
                  <c:v>0.65243902439024393</c:v>
                </c:pt>
                <c:pt idx="2085">
                  <c:v>0.36303630363036304</c:v>
                </c:pt>
                <c:pt idx="2086">
                  <c:v>0.34105960264900664</c:v>
                </c:pt>
                <c:pt idx="2087">
                  <c:v>0.7051070840197694</c:v>
                </c:pt>
                <c:pt idx="2088">
                  <c:v>0.59136212624584716</c:v>
                </c:pt>
                <c:pt idx="2089">
                  <c:v>0.59803551190026449</c:v>
                </c:pt>
                <c:pt idx="2090">
                  <c:v>0.76363636363636367</c:v>
                </c:pt>
                <c:pt idx="2091">
                  <c:v>0.5696969696969697</c:v>
                </c:pt>
                <c:pt idx="2092">
                  <c:v>0.83720930232558144</c:v>
                </c:pt>
                <c:pt idx="2093">
                  <c:v>0.72251308900523559</c:v>
                </c:pt>
                <c:pt idx="2094">
                  <c:v>0.83397683397683398</c:v>
                </c:pt>
                <c:pt idx="2095">
                  <c:v>0.51911468812877259</c:v>
                </c:pt>
                <c:pt idx="2096">
                  <c:v>0.51920122887864828</c:v>
                </c:pt>
                <c:pt idx="2097">
                  <c:v>0.7640845070422535</c:v>
                </c:pt>
                <c:pt idx="2098">
                  <c:v>0.60812301751482556</c:v>
                </c:pt>
                <c:pt idx="2099">
                  <c:v>0.7754716981132076</c:v>
                </c:pt>
                <c:pt idx="2100">
                  <c:v>0.50973183391003463</c:v>
                </c:pt>
                <c:pt idx="2101">
                  <c:v>0.47306943543153795</c:v>
                </c:pt>
                <c:pt idx="2102">
                  <c:v>0.48911465892597966</c:v>
                </c:pt>
                <c:pt idx="2103">
                  <c:v>0.44544491525423729</c:v>
                </c:pt>
                <c:pt idx="2104">
                  <c:v>0.585439229843562</c:v>
                </c:pt>
                <c:pt idx="2105">
                  <c:v>0.56502585711549513</c:v>
                </c:pt>
                <c:pt idx="2106">
                  <c:v>0.58765778401122015</c:v>
                </c:pt>
                <c:pt idx="2107">
                  <c:v>0.57242156678564715</c:v>
                </c:pt>
                <c:pt idx="2108">
                  <c:v>0.85736314572089434</c:v>
                </c:pt>
                <c:pt idx="2109">
                  <c:v>0.53216374269005851</c:v>
                </c:pt>
                <c:pt idx="2110">
                  <c:v>0.64450354609929073</c:v>
                </c:pt>
                <c:pt idx="2111">
                  <c:v>0.59018759018759015</c:v>
                </c:pt>
                <c:pt idx="2112">
                  <c:v>0.64137931034482754</c:v>
                </c:pt>
                <c:pt idx="2113">
                  <c:v>0.90888888888888886</c:v>
                </c:pt>
                <c:pt idx="2114">
                  <c:v>0.42329227323628221</c:v>
                </c:pt>
                <c:pt idx="2115">
                  <c:v>0.38297872340425532</c:v>
                </c:pt>
                <c:pt idx="2116">
                  <c:v>0.75595238095238093</c:v>
                </c:pt>
                <c:pt idx="2117">
                  <c:v>0.75657894736842102</c:v>
                </c:pt>
                <c:pt idx="2118">
                  <c:v>0.71361502347417838</c:v>
                </c:pt>
                <c:pt idx="2119">
                  <c:v>0.5214545454545455</c:v>
                </c:pt>
                <c:pt idx="2120">
                  <c:v>0.38791423001949316</c:v>
                </c:pt>
                <c:pt idx="2121">
                  <c:v>0.603955104222341</c:v>
                </c:pt>
                <c:pt idx="2122">
                  <c:v>0.4881516587677725</c:v>
                </c:pt>
                <c:pt idx="2123">
                  <c:v>0.65038560411311053</c:v>
                </c:pt>
                <c:pt idx="2124">
                  <c:v>0.60465116279069764</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0</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0.60761047463175122</c:v>
                </c:pt>
                <c:pt idx="2166">
                  <c:v>0.45469430283183865</c:v>
                </c:pt>
                <c:pt idx="2167">
                  <c:v>0.47792786519983288</c:v>
                </c:pt>
                <c:pt idx="2168">
                  <c:v>0.76043557168784026</c:v>
                </c:pt>
                <c:pt idx="2169">
                  <c:v>0.48146588037068239</c:v>
                </c:pt>
                <c:pt idx="2170">
                  <c:v>0.44953742640874683</c:v>
                </c:pt>
                <c:pt idx="2171">
                  <c:v>0.6904919662083816</c:v>
                </c:pt>
                <c:pt idx="2172">
                  <c:v>0.62368421052631584</c:v>
                </c:pt>
                <c:pt idx="2173">
                  <c:v>0.67747413926200406</c:v>
                </c:pt>
                <c:pt idx="2174">
                  <c:v>0.68760907504363</c:v>
                </c:pt>
                <c:pt idx="2175">
                  <c:v>0.73264401772525845</c:v>
                </c:pt>
                <c:pt idx="2176">
                  <c:v>0.65683060109289615</c:v>
                </c:pt>
                <c:pt idx="2177">
                  <c:v>0.98275862068965514</c:v>
                </c:pt>
                <c:pt idx="2178">
                  <c:v>0.69887640449438204</c:v>
                </c:pt>
                <c:pt idx="2179">
                  <c:v>0.5435640014342058</c:v>
                </c:pt>
                <c:pt idx="2180">
                  <c:v>0.41343390804597702</c:v>
                </c:pt>
                <c:pt idx="2181">
                  <c:v>0.71886792452830184</c:v>
                </c:pt>
                <c:pt idx="2182">
                  <c:v>0.37681159420289856</c:v>
                </c:pt>
                <c:pt idx="2183">
                  <c:v>0.81672025723472674</c:v>
                </c:pt>
                <c:pt idx="2184">
                  <c:v>0.58653846153846156</c:v>
                </c:pt>
                <c:pt idx="2185">
                  <c:v>0.82905982905982911</c:v>
                </c:pt>
                <c:pt idx="2186">
                  <c:v>0.63913043478260867</c:v>
                </c:pt>
                <c:pt idx="2187">
                  <c:v>0.63913043478260867</c:v>
                </c:pt>
                <c:pt idx="2188">
                  <c:v>0.56123163051084679</c:v>
                </c:pt>
                <c:pt idx="2189">
                  <c:v>0.27526273241713822</c:v>
                </c:pt>
                <c:pt idx="2190">
                  <c:v>0.27526273241713822</c:v>
                </c:pt>
                <c:pt idx="2191">
                  <c:v>0.76</c:v>
                </c:pt>
                <c:pt idx="2192">
                  <c:v>0.58551053893727123</c:v>
                </c:pt>
                <c:pt idx="2193">
                  <c:v>0.78775720164609053</c:v>
                </c:pt>
                <c:pt idx="2194">
                  <c:v>0.66477741137675184</c:v>
                </c:pt>
                <c:pt idx="2195">
                  <c:v>0.80769230769230771</c:v>
                </c:pt>
                <c:pt idx="2196">
                  <c:v>0.69498069498069504</c:v>
                </c:pt>
                <c:pt idx="2197">
                  <c:v>0.33249370277078083</c:v>
                </c:pt>
                <c:pt idx="2198">
                  <c:v>0.71393643031784837</c:v>
                </c:pt>
                <c:pt idx="2199">
                  <c:v>0.66351953842119071</c:v>
                </c:pt>
                <c:pt idx="2200">
                  <c:v>0.62733245729303544</c:v>
                </c:pt>
                <c:pt idx="2201">
                  <c:v>0.46054888507718694</c:v>
                </c:pt>
                <c:pt idx="2202">
                  <c:v>0.60554371002132201</c:v>
                </c:pt>
                <c:pt idx="2203">
                  <c:v>0.60554371002132201</c:v>
                </c:pt>
                <c:pt idx="2204">
                  <c:v>0.52646011738670262</c:v>
                </c:pt>
                <c:pt idx="2205">
                  <c:v>0.564474216088237</c:v>
                </c:pt>
                <c:pt idx="2206">
                  <c:v>0.4336283185840708</c:v>
                </c:pt>
                <c:pt idx="2207">
                  <c:v>0.59818731117824775</c:v>
                </c:pt>
                <c:pt idx="2208">
                  <c:v>0.59818731117824775</c:v>
                </c:pt>
                <c:pt idx="2209">
                  <c:v>0.36275493146104981</c:v>
                </c:pt>
                <c:pt idx="2210">
                  <c:v>0.36438923395445133</c:v>
                </c:pt>
                <c:pt idx="2211">
                  <c:v>0.33863165169315823</c:v>
                </c:pt>
                <c:pt idx="2212">
                  <c:v>0.4228008679686196</c:v>
                </c:pt>
                <c:pt idx="2213">
                  <c:v>0.62988705473501305</c:v>
                </c:pt>
                <c:pt idx="2214">
                  <c:v>0.62064459930313587</c:v>
                </c:pt>
                <c:pt idx="2215">
                  <c:v>0.41852487135506006</c:v>
                </c:pt>
                <c:pt idx="2216">
                  <c:v>0.64443005181347146</c:v>
                </c:pt>
                <c:pt idx="2217">
                  <c:v>0.73035439137134051</c:v>
                </c:pt>
                <c:pt idx="2218">
                  <c:v>0.69485011529592622</c:v>
                </c:pt>
                <c:pt idx="2219">
                  <c:v>0.52761904761904765</c:v>
                </c:pt>
                <c:pt idx="2220">
                  <c:v>0.75789473684210529</c:v>
                </c:pt>
                <c:pt idx="2221">
                  <c:v>0.45581395348837211</c:v>
                </c:pt>
                <c:pt idx="2222">
                  <c:v>0.78866587957497047</c:v>
                </c:pt>
                <c:pt idx="2223">
                  <c:v>0.69298245614035092</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numCache>
            </c:numRef>
          </c:yVal>
          <c:smooth val="0"/>
          <c:extLst>
            <c:ext xmlns:c16="http://schemas.microsoft.com/office/drawing/2014/chart" uri="{C3380CC4-5D6E-409C-BE32-E72D297353CC}">
              <c16:uniqueId val="{00000003-1918-4C2D-9500-D10C652DA529}"/>
            </c:ext>
          </c:extLst>
        </c:ser>
        <c:dLbls>
          <c:showLegendKey val="0"/>
          <c:showVal val="0"/>
          <c:showCatName val="0"/>
          <c:showSerName val="0"/>
          <c:showPercent val="0"/>
          <c:showBubbleSize val="0"/>
        </c:dLbls>
        <c:axId val="1124127688"/>
        <c:axId val="1124122112"/>
      </c:scatterChart>
      <c:valAx>
        <c:axId val="1124127688"/>
        <c:scaling>
          <c:orientation val="minMax"/>
          <c:max val="8"/>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Votes Cast Per ADM</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24122112"/>
        <c:crosses val="autoZero"/>
        <c:crossBetween val="midCat"/>
      </c:valAx>
      <c:valAx>
        <c:axId val="1124122112"/>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Percentage Voting Yes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241276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2842550</xdr:colOff>
      <xdr:row>0</xdr:row>
      <xdr:rowOff>666750</xdr:rowOff>
    </xdr:to>
    <xdr:pic>
      <xdr:nvPicPr>
        <xdr:cNvPr id="2" name="Picture 1" descr="Minnesota Department of Educatio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42550"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209550</xdr:colOff>
      <xdr:row>0</xdr:row>
      <xdr:rowOff>0</xdr:rowOff>
    </xdr:from>
    <xdr:to>
      <xdr:col>19</xdr:col>
      <xdr:colOff>57154</xdr:colOff>
      <xdr:row>1</xdr:row>
      <xdr:rowOff>128398</xdr:rowOff>
    </xdr:to>
    <xdr:pic>
      <xdr:nvPicPr>
        <xdr:cNvPr id="3" name="Picture 2" descr="Minnesota Department of Education">
          <a:extLst>
            <a:ext uri="{FF2B5EF4-FFF2-40B4-BE49-F238E27FC236}">
              <a16:creationId xmlns:a16="http://schemas.microsoft.com/office/drawing/2014/main" id="{5E221B30-90CB-460F-84C0-5D3960543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2275" y="0"/>
          <a:ext cx="1828804" cy="42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38101</xdr:rowOff>
    </xdr:from>
    <xdr:to>
      <xdr:col>1</xdr:col>
      <xdr:colOff>9601200</xdr:colOff>
      <xdr:row>4</xdr:row>
      <xdr:rowOff>4705351</xdr:rowOff>
    </xdr:to>
    <xdr:graphicFrame macro="">
      <xdr:nvGraphicFramePr>
        <xdr:cNvPr id="2" name="Chart 1" descr="Compares the portion voting Yes to the ratio of total votes cast to districts' average daily membership (ADM) in the year when a referendum is held. Allows the user to highlight any designated district by typing the district number in cell A2. If you filter on any column on the ReferendumData tab, the chart will update. " title="Voter Turnout versus Referendum Success">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42862</xdr:rowOff>
    </xdr:from>
    <xdr:to>
      <xdr:col>1</xdr:col>
      <xdr:colOff>9610724</xdr:colOff>
      <xdr:row>7</xdr:row>
      <xdr:rowOff>4724400</xdr:rowOff>
    </xdr:to>
    <xdr:graphicFrame macro="">
      <xdr:nvGraphicFramePr>
        <xdr:cNvPr id="3" name="Chart 2" descr="Compares the portion voting Yes to the ratio of total votes cast to districts' average daily membership (ADM) in the year when a referendum is held. Separates the points into odd years vs. presidential election years vs. other election years.  If you filter on any column on the ReferendumData tab, the chart will update. " title="Voter Turnout versus Referendum Success by Election Year Type">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MSFS_Sync_Prod" connectionId="1" xr16:uid="{00000000-0016-0000-0700-000000000000}" autoFormatId="16" applyNumberFormats="0" applyBorderFormats="0" applyFontFormats="0" applyPatternFormats="0" applyAlignmentFormats="0" applyWidthHeightFormats="0">
  <queryTableRefresh nextId="5">
    <queryTableFields count="4">
      <queryTableField id="1" name="DAT_YER" tableColumnId="1"/>
      <queryTableField id="2" name="DST_NUM" tableColumnId="2"/>
      <queryTableField id="3" name="DST_TYE" tableColumnId="3"/>
      <queryTableField id="4" name="A10_ADM_TOT_ACU"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from MSFS_Sync_Prod" connectionId="2" xr16:uid="{00000000-0016-0000-0800-000001000000}" autoFormatId="16" applyNumberFormats="0" applyBorderFormats="0" applyFontFormats="0" applyPatternFormats="0" applyAlignmentFormats="0" applyWidthHeightFormats="0">
  <queryTableRefresh nextId="8" unboundColumnsRight="1">
    <queryTableFields count="7">
      <queryTableField id="1" name="DAT_YER" tableColumnId="1"/>
      <queryTableField id="2" name="UNI_MAJ" tableColumnId="2"/>
      <queryTableField id="3" name="UNI_TYE" tableColumnId="3"/>
      <queryTableField id="4" name="UNI_IMD" tableColumnId="4"/>
      <queryTableField id="5" name="UNI_NAM" tableColumnId="5"/>
      <queryTableField id="6" name="ATV_STS" tableColumnId="6"/>
      <queryTableField id="7" dataBound="0"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from_MSFS_Sync_Prod" displayName="Table_Query_from_MSFS_Sync_Prod" ref="B2:E7717" tableType="queryTable" totalsRowShown="0">
  <autoFilter ref="B2:E7717" xr:uid="{00000000-0009-0000-0100-000001000000}"/>
  <tableColumns count="4">
    <tableColumn id="1" xr3:uid="{00000000-0010-0000-0000-000001000000}" uniqueName="1" name="DAT_YER" queryTableFieldId="1"/>
    <tableColumn id="2" xr3:uid="{00000000-0010-0000-0000-000002000000}" uniqueName="2" name="DST_NUM" queryTableFieldId="2"/>
    <tableColumn id="3" xr3:uid="{00000000-0010-0000-0000-000003000000}" uniqueName="3" name="DST_TYE" queryTableFieldId="3"/>
    <tableColumn id="4" xr3:uid="{00000000-0010-0000-0000-000004000000}" uniqueName="4" name="A10_ADM_TOT_ACU" queryTableField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Query_from_MSFS_Sync_Prod3" displayName="Table_Query_from_MSFS_Sync_Prod3" ref="B2:H524" tableType="queryTable" totalsRowShown="0">
  <autoFilter ref="B2:H524" xr:uid="{00000000-0009-0000-0100-000002000000}"/>
  <sortState xmlns:xlrd2="http://schemas.microsoft.com/office/spreadsheetml/2017/richdata2" ref="B3:H524">
    <sortCondition ref="C3:C524"/>
    <sortCondition ref="D3:D524"/>
  </sortState>
  <tableColumns count="7">
    <tableColumn id="1" xr3:uid="{00000000-0010-0000-0100-000001000000}" uniqueName="1" name="DAT_YER" queryTableFieldId="1"/>
    <tableColumn id="2" xr3:uid="{00000000-0010-0000-0100-000002000000}" uniqueName="2" name="UNI_MAJ" queryTableFieldId="2"/>
    <tableColumn id="3" xr3:uid="{00000000-0010-0000-0100-000003000000}" uniqueName="3" name="UNI_TYE" queryTableFieldId="3"/>
    <tableColumn id="4" xr3:uid="{00000000-0010-0000-0100-000004000000}" uniqueName="4" name="UNI_IMD" queryTableFieldId="4"/>
    <tableColumn id="5" xr3:uid="{00000000-0010-0000-0100-000005000000}" uniqueName="5" name="UNI_NAM" queryTableFieldId="5"/>
    <tableColumn id="6" xr3:uid="{00000000-0010-0000-0100-000006000000}" uniqueName="6" name="ATV_STS" queryTableFieldId="6"/>
    <tableColumn id="7" xr3:uid="{00000000-0010-0000-0100-000007000000}" uniqueName="7" name="Column1" queryTableFieldId="7" dataDxfId="14">
      <calculatedColumnFormula>TEXT(C3,"0000")&amp;"-"&amp;TEXT(D3,"00")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State of Minnesota">
  <a:themeElements>
    <a:clrScheme name="Minnesota">
      <a:dk1>
        <a:srgbClr val="000000"/>
      </a:dk1>
      <a:lt1>
        <a:srgbClr val="FFFFFF"/>
      </a:lt1>
      <a:dk2>
        <a:srgbClr val="000000"/>
      </a:dk2>
      <a:lt2>
        <a:srgbClr val="DDDDDA"/>
      </a:lt2>
      <a:accent1>
        <a:srgbClr val="003865"/>
      </a:accent1>
      <a:accent2>
        <a:srgbClr val="78BE21"/>
      </a:accent2>
      <a:accent3>
        <a:srgbClr val="008EAA"/>
      </a:accent3>
      <a:accent4>
        <a:srgbClr val="8D3F2B"/>
      </a:accent4>
      <a:accent5>
        <a:srgbClr val="0D5257"/>
      </a:accent5>
      <a:accent6>
        <a:srgbClr val="5D295F"/>
      </a:accent6>
      <a:hlink>
        <a:srgbClr val="0563C1"/>
      </a:hlink>
      <a:folHlink>
        <a:srgbClr val="5D295F"/>
      </a:folHlink>
    </a:clrScheme>
    <a:fontScheme name="MN Secondary Fonts">
      <a:majorFont>
        <a:latin typeface="Calibri"/>
        <a:ea typeface=""/>
        <a:cs typeface=""/>
      </a:majorFont>
      <a:minorFont>
        <a:latin typeface="Calibri"/>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tate of Minnesota" id="{FBFFE991-EC03-4C0A-BAED-2F712C2A7AE7}" vid="{A476B202-42F1-4399-9BC8-98609D88DE2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A15"/>
  <sheetViews>
    <sheetView showGridLines="0" workbookViewId="0">
      <selection sqref="A1:A1048576"/>
    </sheetView>
  </sheetViews>
  <sheetFormatPr defaultColWidth="0" defaultRowHeight="14.5" zeroHeight="1" x14ac:dyDescent="0.35"/>
  <cols>
    <col min="1" max="1" width="100.6328125" customWidth="1"/>
    <col min="2" max="16384" width="9.08984375" hidden="1"/>
  </cols>
  <sheetData>
    <row r="1" spans="1:1" ht="64.5" customHeight="1" x14ac:dyDescent="0.35"/>
    <row r="2" spans="1:1" ht="24" thickBot="1" x14ac:dyDescent="0.6">
      <c r="A2" s="2" t="s">
        <v>1825</v>
      </c>
    </row>
    <row r="3" spans="1:1" ht="27.75" customHeight="1" x14ac:dyDescent="0.35">
      <c r="A3" s="1" t="s">
        <v>0</v>
      </c>
    </row>
    <row r="4" spans="1:1" ht="27.75" customHeight="1" x14ac:dyDescent="0.45">
      <c r="A4" s="3" t="s">
        <v>958</v>
      </c>
    </row>
    <row r="5" spans="1:1" ht="72.5" x14ac:dyDescent="0.35">
      <c r="A5" s="1" t="s">
        <v>1827</v>
      </c>
    </row>
    <row r="6" spans="1:1" ht="27.75" customHeight="1" x14ac:dyDescent="0.45">
      <c r="A6" s="3" t="s">
        <v>1524</v>
      </c>
    </row>
    <row r="7" spans="1:1" ht="72.5" x14ac:dyDescent="0.35">
      <c r="A7" s="1" t="s">
        <v>1681</v>
      </c>
    </row>
    <row r="8" spans="1:1" ht="72.5" x14ac:dyDescent="0.35">
      <c r="A8" s="1" t="s">
        <v>1685</v>
      </c>
    </row>
    <row r="9" spans="1:1" ht="27.75" customHeight="1" x14ac:dyDescent="0.45">
      <c r="A9" s="3" t="s">
        <v>1525</v>
      </c>
    </row>
    <row r="10" spans="1:1" ht="29" x14ac:dyDescent="0.35">
      <c r="A10" s="1" t="s">
        <v>1826</v>
      </c>
    </row>
    <row r="11" spans="1:1" ht="27.75" customHeight="1" x14ac:dyDescent="0.45">
      <c r="A11" s="3" t="s">
        <v>1526</v>
      </c>
    </row>
    <row r="12" spans="1:1" x14ac:dyDescent="0.35">
      <c r="A12" s="1" t="s">
        <v>1682</v>
      </c>
    </row>
    <row r="13" spans="1:1" ht="27.75" customHeight="1" x14ac:dyDescent="0.45">
      <c r="A13" s="3" t="s">
        <v>3</v>
      </c>
    </row>
    <row r="14" spans="1:1" x14ac:dyDescent="0.35">
      <c r="A14" s="1" t="s">
        <v>2</v>
      </c>
    </row>
    <row r="15" spans="1:1" ht="24" customHeight="1" x14ac:dyDescent="0.35">
      <c r="A15" s="1" t="s">
        <v>1</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00000"/>
  </sheetPr>
  <dimension ref="A1:L50"/>
  <sheetViews>
    <sheetView workbookViewId="0">
      <selection activeCell="A7059" sqref="A7059:A7717"/>
    </sheetView>
  </sheetViews>
  <sheetFormatPr defaultRowHeight="14.5" x14ac:dyDescent="0.35"/>
  <cols>
    <col min="6" max="6" width="23.90625" bestFit="1" customWidth="1"/>
    <col min="10" max="10" width="12.6328125" bestFit="1" customWidth="1"/>
    <col min="11" max="11" width="40.54296875" bestFit="1" customWidth="1"/>
  </cols>
  <sheetData>
    <row r="1" spans="1:12" x14ac:dyDescent="0.35">
      <c r="A1" t="s">
        <v>851</v>
      </c>
      <c r="H1" s="45" t="s">
        <v>1516</v>
      </c>
      <c r="I1" s="46" t="s">
        <v>1517</v>
      </c>
      <c r="J1" s="46" t="s">
        <v>1520</v>
      </c>
      <c r="K1" s="46" t="s">
        <v>1518</v>
      </c>
      <c r="L1" s="46" t="s">
        <v>1519</v>
      </c>
    </row>
    <row r="2" spans="1:12" x14ac:dyDescent="0.35">
      <c r="A2" s="10">
        <v>1991</v>
      </c>
      <c r="B2">
        <v>1</v>
      </c>
      <c r="E2">
        <v>1</v>
      </c>
      <c r="F2" t="s">
        <v>1467</v>
      </c>
      <c r="H2" s="41">
        <v>1</v>
      </c>
      <c r="I2" s="42">
        <v>3</v>
      </c>
      <c r="J2" s="42" t="str">
        <f>TEXT(H2,"0000")&amp;"-"&amp;TEXT(I2,"00")</f>
        <v>0001-03</v>
      </c>
      <c r="K2" s="42" t="s">
        <v>1473</v>
      </c>
      <c r="L2" s="42">
        <v>1</v>
      </c>
    </row>
    <row r="3" spans="1:12" x14ac:dyDescent="0.35">
      <c r="A3" s="10">
        <f>A2+1</f>
        <v>1992</v>
      </c>
      <c r="B3">
        <v>3</v>
      </c>
      <c r="E3">
        <v>2</v>
      </c>
      <c r="F3" t="s">
        <v>1468</v>
      </c>
      <c r="H3" s="43">
        <v>6</v>
      </c>
      <c r="I3" s="44">
        <v>3</v>
      </c>
      <c r="J3" s="42" t="str">
        <f t="shared" ref="J3:J50" si="0">TEXT(H3,"0000")&amp;"-"&amp;TEXT(I3,"00")</f>
        <v>0006-03</v>
      </c>
      <c r="K3" s="44" t="s">
        <v>1474</v>
      </c>
      <c r="L3" s="44">
        <v>2</v>
      </c>
    </row>
    <row r="4" spans="1:12" x14ac:dyDescent="0.35">
      <c r="A4" s="10">
        <f t="shared" ref="A4:A17" si="1">A3+1</f>
        <v>1993</v>
      </c>
      <c r="B4">
        <v>1</v>
      </c>
      <c r="E4">
        <v>3</v>
      </c>
      <c r="F4" t="s">
        <v>1469</v>
      </c>
      <c r="H4" s="41">
        <v>11</v>
      </c>
      <c r="I4" s="42">
        <v>1</v>
      </c>
      <c r="J4" s="42" t="str">
        <f t="shared" si="0"/>
        <v>0011-01</v>
      </c>
      <c r="K4" s="42" t="s">
        <v>1475</v>
      </c>
      <c r="L4" s="42">
        <v>3</v>
      </c>
    </row>
    <row r="5" spans="1:12" x14ac:dyDescent="0.35">
      <c r="A5" s="10">
        <f t="shared" si="1"/>
        <v>1994</v>
      </c>
      <c r="B5">
        <v>2</v>
      </c>
      <c r="E5">
        <v>4</v>
      </c>
      <c r="F5" t="s">
        <v>1470</v>
      </c>
      <c r="H5" s="43">
        <v>12</v>
      </c>
      <c r="I5" s="44">
        <v>1</v>
      </c>
      <c r="J5" s="42" t="str">
        <f t="shared" si="0"/>
        <v>0012-01</v>
      </c>
      <c r="K5" s="44" t="s">
        <v>1476</v>
      </c>
      <c r="L5" s="44">
        <v>3</v>
      </c>
    </row>
    <row r="6" spans="1:12" x14ac:dyDescent="0.35">
      <c r="A6" s="10">
        <f t="shared" si="1"/>
        <v>1995</v>
      </c>
      <c r="B6">
        <v>1</v>
      </c>
      <c r="E6">
        <v>5</v>
      </c>
      <c r="F6" t="s">
        <v>1472</v>
      </c>
      <c r="H6" s="41">
        <v>13</v>
      </c>
      <c r="I6" s="42">
        <v>1</v>
      </c>
      <c r="J6" s="42" t="str">
        <f t="shared" si="0"/>
        <v>0013-01</v>
      </c>
      <c r="K6" s="42" t="s">
        <v>1054</v>
      </c>
      <c r="L6" s="42">
        <v>2</v>
      </c>
    </row>
    <row r="7" spans="1:12" x14ac:dyDescent="0.35">
      <c r="A7" s="10">
        <f t="shared" si="1"/>
        <v>1996</v>
      </c>
      <c r="B7">
        <v>3</v>
      </c>
      <c r="E7">
        <v>6</v>
      </c>
      <c r="F7" t="s">
        <v>1471</v>
      </c>
      <c r="H7" s="43">
        <v>14</v>
      </c>
      <c r="I7" s="44">
        <v>1</v>
      </c>
      <c r="J7" s="42" t="str">
        <f t="shared" si="0"/>
        <v>0014-01</v>
      </c>
      <c r="K7" s="44" t="s">
        <v>1477</v>
      </c>
      <c r="L7" s="44">
        <v>3</v>
      </c>
    </row>
    <row r="8" spans="1:12" x14ac:dyDescent="0.35">
      <c r="A8" s="10">
        <f t="shared" si="1"/>
        <v>1997</v>
      </c>
      <c r="B8">
        <v>1</v>
      </c>
      <c r="H8" s="41">
        <v>15</v>
      </c>
      <c r="I8" s="42">
        <v>1</v>
      </c>
      <c r="J8" s="42" t="str">
        <f t="shared" si="0"/>
        <v>0015-01</v>
      </c>
      <c r="K8" s="42" t="s">
        <v>1478</v>
      </c>
      <c r="L8" s="42">
        <v>3</v>
      </c>
    </row>
    <row r="9" spans="1:12" x14ac:dyDescent="0.35">
      <c r="A9" s="10">
        <f t="shared" si="1"/>
        <v>1998</v>
      </c>
      <c r="B9">
        <v>2</v>
      </c>
      <c r="H9" s="43">
        <v>16</v>
      </c>
      <c r="I9" s="44">
        <v>1</v>
      </c>
      <c r="J9" s="42" t="str">
        <f t="shared" si="0"/>
        <v>0016-01</v>
      </c>
      <c r="K9" s="44" t="s">
        <v>1479</v>
      </c>
      <c r="L9" s="44">
        <v>3</v>
      </c>
    </row>
    <row r="10" spans="1:12" x14ac:dyDescent="0.35">
      <c r="A10" s="10">
        <f t="shared" si="1"/>
        <v>1999</v>
      </c>
      <c r="B10">
        <v>1</v>
      </c>
      <c r="H10" s="41">
        <v>108</v>
      </c>
      <c r="I10" s="42">
        <v>1</v>
      </c>
      <c r="J10" s="42" t="str">
        <f t="shared" si="0"/>
        <v>0108-01</v>
      </c>
      <c r="K10" s="42" t="s">
        <v>1480</v>
      </c>
      <c r="L10" s="42">
        <v>3</v>
      </c>
    </row>
    <row r="11" spans="1:12" x14ac:dyDescent="0.35">
      <c r="A11" s="10">
        <f t="shared" si="1"/>
        <v>2000</v>
      </c>
      <c r="B11">
        <v>3</v>
      </c>
      <c r="H11" s="43">
        <v>110</v>
      </c>
      <c r="I11" s="44">
        <v>1</v>
      </c>
      <c r="J11" s="42" t="str">
        <f t="shared" si="0"/>
        <v>0110-01</v>
      </c>
      <c r="K11" s="44" t="s">
        <v>1481</v>
      </c>
      <c r="L11" s="44">
        <v>3</v>
      </c>
    </row>
    <row r="12" spans="1:12" x14ac:dyDescent="0.35">
      <c r="A12" s="10">
        <f t="shared" si="1"/>
        <v>2001</v>
      </c>
      <c r="B12">
        <v>1</v>
      </c>
      <c r="H12" s="41">
        <v>111</v>
      </c>
      <c r="I12" s="42">
        <v>1</v>
      </c>
      <c r="J12" s="42" t="str">
        <f t="shared" si="0"/>
        <v>0111-01</v>
      </c>
      <c r="K12" s="42" t="s">
        <v>1482</v>
      </c>
      <c r="L12" s="42">
        <v>3</v>
      </c>
    </row>
    <row r="13" spans="1:12" x14ac:dyDescent="0.35">
      <c r="A13" s="10">
        <f t="shared" si="1"/>
        <v>2002</v>
      </c>
      <c r="B13">
        <v>2</v>
      </c>
      <c r="H13" s="43">
        <v>112</v>
      </c>
      <c r="I13" s="44">
        <v>1</v>
      </c>
      <c r="J13" s="42" t="str">
        <f t="shared" si="0"/>
        <v>0112-01</v>
      </c>
      <c r="K13" s="44" t="s">
        <v>1065</v>
      </c>
      <c r="L13" s="44">
        <v>3</v>
      </c>
    </row>
    <row r="14" spans="1:12" x14ac:dyDescent="0.35">
      <c r="A14" s="10">
        <f t="shared" si="1"/>
        <v>2003</v>
      </c>
      <c r="B14">
        <v>1</v>
      </c>
      <c r="H14" s="41">
        <v>191</v>
      </c>
      <c r="I14" s="42">
        <v>1</v>
      </c>
      <c r="J14" s="42" t="str">
        <f t="shared" si="0"/>
        <v>0191-01</v>
      </c>
      <c r="K14" s="42" t="s">
        <v>1483</v>
      </c>
      <c r="L14" s="42">
        <v>3</v>
      </c>
    </row>
    <row r="15" spans="1:12" x14ac:dyDescent="0.35">
      <c r="A15" s="10">
        <f t="shared" si="1"/>
        <v>2004</v>
      </c>
      <c r="B15">
        <v>3</v>
      </c>
      <c r="H15" s="43">
        <v>192</v>
      </c>
      <c r="I15" s="44">
        <v>1</v>
      </c>
      <c r="J15" s="42" t="str">
        <f t="shared" si="0"/>
        <v>0192-01</v>
      </c>
      <c r="K15" s="44" t="s">
        <v>1484</v>
      </c>
      <c r="L15" s="44">
        <v>3</v>
      </c>
    </row>
    <row r="16" spans="1:12" x14ac:dyDescent="0.35">
      <c r="A16" s="10">
        <f t="shared" si="1"/>
        <v>2005</v>
      </c>
      <c r="B16">
        <v>1</v>
      </c>
      <c r="H16" s="41">
        <v>194</v>
      </c>
      <c r="I16" s="42">
        <v>1</v>
      </c>
      <c r="J16" s="42" t="str">
        <f t="shared" si="0"/>
        <v>0194-01</v>
      </c>
      <c r="K16" s="42" t="s">
        <v>1485</v>
      </c>
      <c r="L16" s="42">
        <v>3</v>
      </c>
    </row>
    <row r="17" spans="1:12" x14ac:dyDescent="0.35">
      <c r="A17" s="10">
        <f t="shared" si="1"/>
        <v>2006</v>
      </c>
      <c r="B17">
        <v>2</v>
      </c>
      <c r="H17" s="43">
        <v>195</v>
      </c>
      <c r="I17" s="44">
        <v>1</v>
      </c>
      <c r="J17" s="42" t="str">
        <f t="shared" si="0"/>
        <v>0195-01</v>
      </c>
      <c r="K17" s="44" t="s">
        <v>1486</v>
      </c>
      <c r="L17" s="44">
        <v>3</v>
      </c>
    </row>
    <row r="18" spans="1:12" x14ac:dyDescent="0.35">
      <c r="A18" s="10">
        <v>2007</v>
      </c>
      <c r="B18">
        <v>1</v>
      </c>
      <c r="H18" s="41">
        <v>196</v>
      </c>
      <c r="I18" s="42">
        <v>1</v>
      </c>
      <c r="J18" s="42" t="str">
        <f t="shared" si="0"/>
        <v>0196-01</v>
      </c>
      <c r="K18" s="42" t="s">
        <v>1487</v>
      </c>
      <c r="L18" s="42">
        <v>3</v>
      </c>
    </row>
    <row r="19" spans="1:12" x14ac:dyDescent="0.35">
      <c r="A19" s="10">
        <v>2008</v>
      </c>
      <c r="B19">
        <v>3</v>
      </c>
      <c r="H19" s="43">
        <v>197</v>
      </c>
      <c r="I19" s="44">
        <v>1</v>
      </c>
      <c r="J19" s="42" t="str">
        <f t="shared" si="0"/>
        <v>0197-01</v>
      </c>
      <c r="K19" s="44" t="s">
        <v>1488</v>
      </c>
      <c r="L19" s="44">
        <v>2</v>
      </c>
    </row>
    <row r="20" spans="1:12" x14ac:dyDescent="0.35">
      <c r="A20" s="10">
        <v>2009</v>
      </c>
      <c r="B20">
        <v>1</v>
      </c>
      <c r="H20" s="41">
        <v>199</v>
      </c>
      <c r="I20" s="42">
        <v>1</v>
      </c>
      <c r="J20" s="42" t="str">
        <f t="shared" si="0"/>
        <v>0199-01</v>
      </c>
      <c r="K20" s="42" t="s">
        <v>1489</v>
      </c>
      <c r="L20" s="42">
        <v>3</v>
      </c>
    </row>
    <row r="21" spans="1:12" x14ac:dyDescent="0.35">
      <c r="A21" s="10">
        <v>2010</v>
      </c>
      <c r="B21">
        <v>2</v>
      </c>
      <c r="H21" s="43">
        <v>200</v>
      </c>
      <c r="I21" s="44">
        <v>1</v>
      </c>
      <c r="J21" s="42" t="str">
        <f t="shared" si="0"/>
        <v>0200-01</v>
      </c>
      <c r="K21" s="44" t="s">
        <v>1490</v>
      </c>
      <c r="L21" s="44">
        <v>3</v>
      </c>
    </row>
    <row r="22" spans="1:12" x14ac:dyDescent="0.35">
      <c r="A22" s="10">
        <v>2011</v>
      </c>
      <c r="B22">
        <v>1</v>
      </c>
      <c r="H22" s="41">
        <v>270</v>
      </c>
      <c r="I22" s="42">
        <v>1</v>
      </c>
      <c r="J22" s="42" t="str">
        <f t="shared" si="0"/>
        <v>0270-01</v>
      </c>
      <c r="K22" s="42" t="s">
        <v>1491</v>
      </c>
      <c r="L22" s="42">
        <v>2</v>
      </c>
    </row>
    <row r="23" spans="1:12" x14ac:dyDescent="0.35">
      <c r="A23" s="10">
        <v>2012</v>
      </c>
      <c r="B23">
        <v>3</v>
      </c>
      <c r="H23" s="43">
        <v>271</v>
      </c>
      <c r="I23" s="44">
        <v>1</v>
      </c>
      <c r="J23" s="42" t="str">
        <f t="shared" si="0"/>
        <v>0271-01</v>
      </c>
      <c r="K23" s="44" t="s">
        <v>1492</v>
      </c>
      <c r="L23" s="44">
        <v>3</v>
      </c>
    </row>
    <row r="24" spans="1:12" x14ac:dyDescent="0.35">
      <c r="A24" s="10">
        <v>2013</v>
      </c>
      <c r="B24">
        <v>1</v>
      </c>
      <c r="H24" s="41">
        <v>272</v>
      </c>
      <c r="I24" s="42">
        <v>1</v>
      </c>
      <c r="J24" s="42" t="str">
        <f t="shared" si="0"/>
        <v>0272-01</v>
      </c>
      <c r="K24" s="42" t="s">
        <v>1262</v>
      </c>
      <c r="L24" s="42">
        <v>3</v>
      </c>
    </row>
    <row r="25" spans="1:12" x14ac:dyDescent="0.35">
      <c r="A25" s="10">
        <v>2014</v>
      </c>
      <c r="B25">
        <v>2</v>
      </c>
      <c r="H25" s="43">
        <v>273</v>
      </c>
      <c r="I25" s="44">
        <v>1</v>
      </c>
      <c r="J25" s="42" t="str">
        <f t="shared" si="0"/>
        <v>0273-01</v>
      </c>
      <c r="K25" s="44" t="s">
        <v>1493</v>
      </c>
      <c r="L25" s="44">
        <v>2</v>
      </c>
    </row>
    <row r="26" spans="1:12" x14ac:dyDescent="0.35">
      <c r="A26" s="10">
        <v>2015</v>
      </c>
      <c r="B26">
        <v>1</v>
      </c>
      <c r="H26" s="41">
        <v>276</v>
      </c>
      <c r="I26" s="42">
        <v>1</v>
      </c>
      <c r="J26" s="42" t="str">
        <f t="shared" si="0"/>
        <v>0276-01</v>
      </c>
      <c r="K26" s="42" t="s">
        <v>1494</v>
      </c>
      <c r="L26" s="42">
        <v>3</v>
      </c>
    </row>
    <row r="27" spans="1:12" x14ac:dyDescent="0.35">
      <c r="A27" s="10">
        <v>2016</v>
      </c>
      <c r="B27">
        <v>3</v>
      </c>
      <c r="H27" s="43">
        <v>277</v>
      </c>
      <c r="I27" s="44">
        <v>1</v>
      </c>
      <c r="J27" s="42" t="str">
        <f t="shared" si="0"/>
        <v>0277-01</v>
      </c>
      <c r="K27" s="44" t="s">
        <v>1495</v>
      </c>
      <c r="L27" s="44">
        <v>3</v>
      </c>
    </row>
    <row r="28" spans="1:12" x14ac:dyDescent="0.35">
      <c r="A28" s="10">
        <v>2017</v>
      </c>
      <c r="B28">
        <v>1</v>
      </c>
      <c r="H28" s="41">
        <v>278</v>
      </c>
      <c r="I28" s="42">
        <v>1</v>
      </c>
      <c r="J28" s="42" t="str">
        <f t="shared" si="0"/>
        <v>0278-01</v>
      </c>
      <c r="K28" s="42" t="s">
        <v>1496</v>
      </c>
      <c r="L28" s="42">
        <v>3</v>
      </c>
    </row>
    <row r="29" spans="1:12" x14ac:dyDescent="0.35">
      <c r="A29" s="10">
        <v>2018</v>
      </c>
      <c r="B29">
        <v>2</v>
      </c>
      <c r="H29" s="43">
        <v>279</v>
      </c>
      <c r="I29" s="44">
        <v>1</v>
      </c>
      <c r="J29" s="42" t="str">
        <f t="shared" si="0"/>
        <v>0279-01</v>
      </c>
      <c r="K29" s="44" t="s">
        <v>1497</v>
      </c>
      <c r="L29" s="44">
        <v>3</v>
      </c>
    </row>
    <row r="30" spans="1:12" x14ac:dyDescent="0.35">
      <c r="A30" s="10">
        <v>2019</v>
      </c>
      <c r="B30">
        <v>1</v>
      </c>
      <c r="H30" s="41">
        <v>280</v>
      </c>
      <c r="I30" s="42">
        <v>1</v>
      </c>
      <c r="J30" s="42" t="str">
        <f t="shared" si="0"/>
        <v>0280-01</v>
      </c>
      <c r="K30" s="42" t="s">
        <v>1498</v>
      </c>
      <c r="L30" s="42">
        <v>2</v>
      </c>
    </row>
    <row r="31" spans="1:12" x14ac:dyDescent="0.35">
      <c r="A31" s="11">
        <v>2020</v>
      </c>
      <c r="B31">
        <v>3</v>
      </c>
      <c r="H31" s="43">
        <v>281</v>
      </c>
      <c r="I31" s="44">
        <v>1</v>
      </c>
      <c r="J31" s="42" t="str">
        <f t="shared" si="0"/>
        <v>0281-01</v>
      </c>
      <c r="K31" s="44" t="s">
        <v>1499</v>
      </c>
      <c r="L31" s="44">
        <v>2</v>
      </c>
    </row>
    <row r="32" spans="1:12" x14ac:dyDescent="0.35">
      <c r="A32" s="11">
        <v>2021</v>
      </c>
      <c r="B32">
        <v>1</v>
      </c>
      <c r="H32" s="41">
        <v>282</v>
      </c>
      <c r="I32" s="42">
        <v>1</v>
      </c>
      <c r="J32" s="42" t="str">
        <f t="shared" si="0"/>
        <v>0282-01</v>
      </c>
      <c r="K32" s="42" t="s">
        <v>1500</v>
      </c>
      <c r="L32" s="42">
        <v>2</v>
      </c>
    </row>
    <row r="33" spans="1:12" x14ac:dyDescent="0.35">
      <c r="A33" s="11">
        <v>2022</v>
      </c>
      <c r="B33">
        <v>2</v>
      </c>
      <c r="H33" s="43">
        <v>283</v>
      </c>
      <c r="I33" s="44">
        <v>1</v>
      </c>
      <c r="J33" s="42" t="str">
        <f t="shared" si="0"/>
        <v>0283-01</v>
      </c>
      <c r="K33" s="44" t="s">
        <v>1501</v>
      </c>
      <c r="L33" s="44">
        <v>2</v>
      </c>
    </row>
    <row r="34" spans="1:12" x14ac:dyDescent="0.35">
      <c r="A34" s="11">
        <v>2023</v>
      </c>
      <c r="B34">
        <v>1</v>
      </c>
      <c r="H34" s="41">
        <v>284</v>
      </c>
      <c r="I34" s="42">
        <v>1</v>
      </c>
      <c r="J34" s="42" t="str">
        <f t="shared" si="0"/>
        <v>0284-01</v>
      </c>
      <c r="K34" s="42" t="s">
        <v>1502</v>
      </c>
      <c r="L34" s="42">
        <v>3</v>
      </c>
    </row>
    <row r="35" spans="1:12" x14ac:dyDescent="0.35">
      <c r="A35" s="11">
        <v>2024</v>
      </c>
      <c r="B35">
        <v>3</v>
      </c>
      <c r="H35" s="43">
        <v>286</v>
      </c>
      <c r="I35" s="44">
        <v>1</v>
      </c>
      <c r="J35" s="42" t="str">
        <f t="shared" si="0"/>
        <v>0286-01</v>
      </c>
      <c r="K35" s="44" t="s">
        <v>1503</v>
      </c>
      <c r="L35" s="44">
        <v>2</v>
      </c>
    </row>
    <row r="36" spans="1:12" x14ac:dyDescent="0.35">
      <c r="H36" s="41">
        <v>621</v>
      </c>
      <c r="I36" s="42">
        <v>1</v>
      </c>
      <c r="J36" s="42" t="str">
        <f t="shared" si="0"/>
        <v>0621-01</v>
      </c>
      <c r="K36" s="42" t="s">
        <v>1504</v>
      </c>
      <c r="L36" s="42">
        <v>3</v>
      </c>
    </row>
    <row r="37" spans="1:12" x14ac:dyDescent="0.35">
      <c r="H37" s="43">
        <v>622</v>
      </c>
      <c r="I37" s="44">
        <v>1</v>
      </c>
      <c r="J37" s="42" t="str">
        <f t="shared" si="0"/>
        <v>0622-01</v>
      </c>
      <c r="K37" s="44" t="s">
        <v>1505</v>
      </c>
      <c r="L37" s="44">
        <v>2</v>
      </c>
    </row>
    <row r="38" spans="1:12" x14ac:dyDescent="0.35">
      <c r="H38" s="41">
        <v>623</v>
      </c>
      <c r="I38" s="42">
        <v>1</v>
      </c>
      <c r="J38" s="42" t="str">
        <f t="shared" si="0"/>
        <v>0623-01</v>
      </c>
      <c r="K38" s="42" t="s">
        <v>1506</v>
      </c>
      <c r="L38" s="42">
        <v>2</v>
      </c>
    </row>
    <row r="39" spans="1:12" x14ac:dyDescent="0.35">
      <c r="H39" s="43">
        <v>624</v>
      </c>
      <c r="I39" s="44">
        <v>1</v>
      </c>
      <c r="J39" s="42" t="str">
        <f t="shared" si="0"/>
        <v>0624-01</v>
      </c>
      <c r="K39" s="44" t="s">
        <v>1507</v>
      </c>
      <c r="L39" s="44">
        <v>3</v>
      </c>
    </row>
    <row r="40" spans="1:12" x14ac:dyDescent="0.35">
      <c r="H40" s="41">
        <v>625</v>
      </c>
      <c r="I40" s="42">
        <v>1</v>
      </c>
      <c r="J40" s="42" t="str">
        <f t="shared" si="0"/>
        <v>0625-01</v>
      </c>
      <c r="K40" s="42" t="s">
        <v>1508</v>
      </c>
      <c r="L40" s="42">
        <v>1</v>
      </c>
    </row>
    <row r="41" spans="1:12" x14ac:dyDescent="0.35">
      <c r="H41" s="43">
        <v>659</v>
      </c>
      <c r="I41" s="44">
        <v>1</v>
      </c>
      <c r="J41" s="42" t="str">
        <f t="shared" si="0"/>
        <v>0659-01</v>
      </c>
      <c r="K41" s="44" t="s">
        <v>1509</v>
      </c>
      <c r="L41" s="44">
        <v>3</v>
      </c>
    </row>
    <row r="42" spans="1:12" x14ac:dyDescent="0.35">
      <c r="H42" s="41">
        <v>716</v>
      </c>
      <c r="I42" s="42">
        <v>1</v>
      </c>
      <c r="J42" s="42" t="str">
        <f t="shared" si="0"/>
        <v>0716-01</v>
      </c>
      <c r="K42" s="42" t="s">
        <v>1311</v>
      </c>
      <c r="L42" s="42">
        <v>3</v>
      </c>
    </row>
    <row r="43" spans="1:12" x14ac:dyDescent="0.35">
      <c r="H43" s="43">
        <v>717</v>
      </c>
      <c r="I43" s="44">
        <v>1</v>
      </c>
      <c r="J43" s="42" t="str">
        <f t="shared" si="0"/>
        <v>0717-01</v>
      </c>
      <c r="K43" s="44" t="s">
        <v>1510</v>
      </c>
      <c r="L43" s="44">
        <v>3</v>
      </c>
    </row>
    <row r="44" spans="1:12" x14ac:dyDescent="0.35">
      <c r="H44" s="41">
        <v>719</v>
      </c>
      <c r="I44" s="42">
        <v>1</v>
      </c>
      <c r="J44" s="42" t="str">
        <f t="shared" si="0"/>
        <v>0719-01</v>
      </c>
      <c r="K44" s="42" t="s">
        <v>1511</v>
      </c>
      <c r="L44" s="42">
        <v>3</v>
      </c>
    </row>
    <row r="45" spans="1:12" x14ac:dyDescent="0.35">
      <c r="H45" s="43">
        <v>720</v>
      </c>
      <c r="I45" s="44">
        <v>1</v>
      </c>
      <c r="J45" s="42" t="str">
        <f t="shared" si="0"/>
        <v>0720-01</v>
      </c>
      <c r="K45" s="44" t="s">
        <v>1512</v>
      </c>
      <c r="L45" s="44">
        <v>3</v>
      </c>
    </row>
    <row r="46" spans="1:12" x14ac:dyDescent="0.35">
      <c r="H46" s="41">
        <v>721</v>
      </c>
      <c r="I46" s="42">
        <v>1</v>
      </c>
      <c r="J46" s="42" t="str">
        <f t="shared" si="0"/>
        <v>0721-01</v>
      </c>
      <c r="K46" s="42" t="s">
        <v>1513</v>
      </c>
      <c r="L46" s="42">
        <v>3</v>
      </c>
    </row>
    <row r="47" spans="1:12" x14ac:dyDescent="0.35">
      <c r="H47" s="43">
        <v>831</v>
      </c>
      <c r="I47" s="44">
        <v>1</v>
      </c>
      <c r="J47" s="42" t="str">
        <f t="shared" si="0"/>
        <v>0831-01</v>
      </c>
      <c r="K47" s="44" t="s">
        <v>1514</v>
      </c>
      <c r="L47" s="44">
        <v>3</v>
      </c>
    </row>
    <row r="48" spans="1:12" x14ac:dyDescent="0.35">
      <c r="H48" s="41">
        <v>832</v>
      </c>
      <c r="I48" s="42">
        <v>1</v>
      </c>
      <c r="J48" s="42" t="str">
        <f t="shared" si="0"/>
        <v>0832-01</v>
      </c>
      <c r="K48" s="42" t="s">
        <v>1515</v>
      </c>
      <c r="L48" s="42">
        <v>3</v>
      </c>
    </row>
    <row r="49" spans="8:12" x14ac:dyDescent="0.35">
      <c r="H49" s="43">
        <v>833</v>
      </c>
      <c r="I49" s="44">
        <v>1</v>
      </c>
      <c r="J49" s="42" t="str">
        <f t="shared" si="0"/>
        <v>0833-01</v>
      </c>
      <c r="K49" s="44" t="s">
        <v>1419</v>
      </c>
      <c r="L49" s="44">
        <v>2</v>
      </c>
    </row>
    <row r="50" spans="8:12" x14ac:dyDescent="0.35">
      <c r="H50" s="41">
        <v>834</v>
      </c>
      <c r="I50" s="42">
        <v>1</v>
      </c>
      <c r="J50" s="42" t="str">
        <f t="shared" si="0"/>
        <v>0834-01</v>
      </c>
      <c r="K50" s="42" t="s">
        <v>1382</v>
      </c>
      <c r="L50" s="42">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499984740745262"/>
    <pageSetUpPr fitToPage="1"/>
  </sheetPr>
  <dimension ref="A1:T39"/>
  <sheetViews>
    <sheetView showGridLines="0" workbookViewId="0"/>
  </sheetViews>
  <sheetFormatPr defaultColWidth="0" defaultRowHeight="14.5" zeroHeight="1" x14ac:dyDescent="0.35"/>
  <cols>
    <col min="1" max="1" width="9.54296875" customWidth="1"/>
    <col min="2" max="4" width="6.6328125" customWidth="1"/>
    <col min="5" max="5" width="9.08984375" customWidth="1"/>
    <col min="6" max="6" width="3.6328125" customWidth="1"/>
    <col min="7" max="7" width="9.08984375" customWidth="1"/>
    <col min="8" max="8" width="25.08984375" bestFit="1" customWidth="1"/>
    <col min="9" max="11" width="7.6328125" customWidth="1"/>
    <col min="12" max="12" width="14.453125" customWidth="1"/>
    <col min="13" max="13" width="3.6328125" customWidth="1"/>
    <col min="14" max="14" width="9.08984375" customWidth="1"/>
    <col min="15" max="15" width="20.54296875" customWidth="1"/>
    <col min="16" max="18" width="7.6328125" customWidth="1"/>
    <col min="19" max="19" width="14.36328125" customWidth="1"/>
    <col min="20" max="20" width="2.08984375" customWidth="1"/>
    <col min="21" max="16384" width="9.08984375" hidden="1"/>
  </cols>
  <sheetData>
    <row r="1" spans="1:20" ht="23.5" x14ac:dyDescent="0.55000000000000004">
      <c r="A1" s="5" t="s">
        <v>1823</v>
      </c>
      <c r="K1" t="s">
        <v>20</v>
      </c>
      <c r="L1" t="s">
        <v>20</v>
      </c>
      <c r="M1" t="s">
        <v>20</v>
      </c>
      <c r="N1" t="s">
        <v>20</v>
      </c>
      <c r="O1" t="s">
        <v>20</v>
      </c>
      <c r="P1" t="s">
        <v>20</v>
      </c>
      <c r="Q1" t="s">
        <v>20</v>
      </c>
      <c r="R1" t="s">
        <v>20</v>
      </c>
      <c r="S1" t="s">
        <v>20</v>
      </c>
      <c r="T1" t="s">
        <v>20</v>
      </c>
    </row>
    <row r="2" spans="1:20" ht="33.75" customHeight="1" thickBot="1" x14ac:dyDescent="0.45">
      <c r="A2" s="15" t="s">
        <v>890</v>
      </c>
      <c r="B2" s="15"/>
      <c r="C2" s="15"/>
      <c r="D2" s="15"/>
      <c r="E2" s="15" t="s">
        <v>912</v>
      </c>
      <c r="F2" t="s">
        <v>912</v>
      </c>
      <c r="G2" s="15" t="s">
        <v>1830</v>
      </c>
      <c r="H2" s="15"/>
      <c r="I2" s="15"/>
      <c r="J2" s="15"/>
      <c r="K2" s="15" t="s">
        <v>912</v>
      </c>
      <c r="L2" s="15" t="s">
        <v>912</v>
      </c>
      <c r="M2" t="s">
        <v>912</v>
      </c>
      <c r="N2" s="15" t="s">
        <v>1831</v>
      </c>
      <c r="O2" s="15"/>
      <c r="P2" s="15"/>
      <c r="Q2" s="15"/>
      <c r="R2" s="15" t="s">
        <v>912</v>
      </c>
      <c r="S2" s="15" t="s">
        <v>912</v>
      </c>
      <c r="T2" t="s">
        <v>20</v>
      </c>
    </row>
    <row r="3" spans="1:20" ht="30" thickTop="1" thickBot="1" x14ac:dyDescent="0.4">
      <c r="A3" s="35" t="s">
        <v>891</v>
      </c>
      <c r="B3" s="36" t="s">
        <v>892</v>
      </c>
      <c r="C3" s="36" t="s">
        <v>893</v>
      </c>
      <c r="D3" s="36" t="s">
        <v>894</v>
      </c>
      <c r="E3" s="19" t="s">
        <v>895</v>
      </c>
      <c r="F3" t="s">
        <v>912</v>
      </c>
      <c r="G3" s="17" t="s">
        <v>924</v>
      </c>
      <c r="H3" s="18" t="s">
        <v>907</v>
      </c>
      <c r="I3" s="37" t="s">
        <v>892</v>
      </c>
      <c r="J3" s="37" t="s">
        <v>893</v>
      </c>
      <c r="K3" s="37" t="s">
        <v>894</v>
      </c>
      <c r="L3" s="19" t="s">
        <v>895</v>
      </c>
      <c r="M3" t="s">
        <v>912</v>
      </c>
      <c r="N3" s="17" t="s">
        <v>924</v>
      </c>
      <c r="O3" s="18" t="s">
        <v>913</v>
      </c>
      <c r="P3" s="37" t="s">
        <v>892</v>
      </c>
      <c r="Q3" s="37" t="s">
        <v>893</v>
      </c>
      <c r="R3" s="37" t="s">
        <v>894</v>
      </c>
      <c r="S3" s="19" t="s">
        <v>895</v>
      </c>
      <c r="T3" t="s">
        <v>20</v>
      </c>
    </row>
    <row r="4" spans="1:20" x14ac:dyDescent="0.35">
      <c r="A4" s="25">
        <v>1991</v>
      </c>
      <c r="B4" s="21">
        <f>COUNTIFS('ReferendumData 91-93'!E:E,Dashboard!A4,'ReferendumData 91-93'!O:O,1)</f>
        <v>32</v>
      </c>
      <c r="C4" s="21">
        <f>COUNTIFS('ReferendumData 91-93'!E:E,Dashboard!A4,'ReferendumData 91-93'!O:O,0)</f>
        <v>13</v>
      </c>
      <c r="D4" s="21">
        <f>B4+C4</f>
        <v>45</v>
      </c>
      <c r="E4" s="22">
        <f>B4/D4</f>
        <v>0.71111111111111114</v>
      </c>
      <c r="F4" t="s">
        <v>912</v>
      </c>
      <c r="G4" s="20">
        <v>1</v>
      </c>
      <c r="H4" s="21" t="s">
        <v>908</v>
      </c>
      <c r="I4" s="21">
        <f>COUNTIFS(ReferendumData!F:F,Dashboard!G4,ReferendumData!O:O,1)+COUNTIFS('ReferendumData 91-93'!F:F,Dashboard!G4,'ReferendumData 91-93'!O:O,1)</f>
        <v>1083</v>
      </c>
      <c r="J4" s="21">
        <f>COUNTIFS(ReferendumData!F:F,Dashboard!G4,ReferendumData!O:O,0)+COUNTIFS('ReferendumData 91-93'!F:F,Dashboard!G4,'ReferendumData 91-93'!O:O,0)</f>
        <v>408</v>
      </c>
      <c r="K4" s="21">
        <f>SUM(I4:J4)</f>
        <v>1491</v>
      </c>
      <c r="L4" s="22">
        <f>I4/K4</f>
        <v>0.72635814889336014</v>
      </c>
      <c r="M4" t="s">
        <v>912</v>
      </c>
      <c r="N4" s="20">
        <v>0</v>
      </c>
      <c r="O4" s="21" t="s">
        <v>914</v>
      </c>
      <c r="P4" s="21">
        <f>COUNTIFS(ReferendumData!M:M,Dashboard!N4,ReferendumData!O:O,1)+COUNTIFS('ReferendumData 91-93'!M:M,Dashboard!N4,'ReferendumData 91-93'!O:O,1)</f>
        <v>1430</v>
      </c>
      <c r="Q4" s="21">
        <f>COUNTIFS(ReferendumData!M:M,Dashboard!N4,ReferendumData!O:O,0)+COUNTIFS('ReferendumData 91-93'!M:M,Dashboard!N4,'ReferendumData 91-93'!O:O,0)</f>
        <v>840</v>
      </c>
      <c r="R4" s="21">
        <f>SUM(P4:Q4)</f>
        <v>2270</v>
      </c>
      <c r="S4" s="22">
        <f>P4/R4</f>
        <v>0.62995594713656389</v>
      </c>
      <c r="T4" t="s">
        <v>20</v>
      </c>
    </row>
    <row r="5" spans="1:20" ht="15" thickBot="1" x14ac:dyDescent="0.4">
      <c r="A5" s="25">
        <v>1992</v>
      </c>
      <c r="B5" s="21">
        <f>COUNTIFS('ReferendumData 91-93'!E:E,Dashboard!A5,'ReferendumData 91-93'!O:O,1)</f>
        <v>27</v>
      </c>
      <c r="C5" s="21">
        <f>COUNTIFS('ReferendumData 91-93'!E:E,Dashboard!A5,'ReferendumData 91-93'!O:O,0)</f>
        <v>26</v>
      </c>
      <c r="D5" s="21">
        <f t="shared" ref="D5:D32" si="0">B5+C5</f>
        <v>53</v>
      </c>
      <c r="E5" s="22">
        <f t="shared" ref="E5:E32" si="1">B5/D5</f>
        <v>0.50943396226415094</v>
      </c>
      <c r="F5" t="s">
        <v>912</v>
      </c>
      <c r="G5" s="20">
        <v>2</v>
      </c>
      <c r="H5" s="21" t="s">
        <v>909</v>
      </c>
      <c r="I5" s="21">
        <f>COUNTIFS(ReferendumData!F:F,Dashboard!G5,ReferendumData!O:O,1)+COUNTIFS('ReferendumData 91-93'!F:F,Dashboard!G5,'ReferendumData 91-93'!O:O,1)</f>
        <v>311</v>
      </c>
      <c r="J5" s="21">
        <f>COUNTIFS(ReferendumData!F:F,Dashboard!G5,ReferendumData!O:O,0)+COUNTIFS('ReferendumData 91-93'!F:F,Dashboard!G5,'ReferendumData 91-93'!O:O,0)</f>
        <v>256</v>
      </c>
      <c r="K5" s="21">
        <f t="shared" ref="K5:K6" si="2">SUM(I5:J5)</f>
        <v>567</v>
      </c>
      <c r="L5" s="22">
        <f t="shared" ref="L5:L7" si="3">I5/K5</f>
        <v>0.54850088183421519</v>
      </c>
      <c r="M5" t="s">
        <v>912</v>
      </c>
      <c r="N5" s="20">
        <v>1</v>
      </c>
      <c r="O5" s="21" t="s">
        <v>915</v>
      </c>
      <c r="P5" s="21">
        <f>COUNTIFS(ReferendumData!M:M,Dashboard!N5,ReferendumData!O:O,1)+COUNTIFS('ReferendumData 91-93'!M:M,Dashboard!N5,'ReferendumData 91-93'!O:O,1)</f>
        <v>223</v>
      </c>
      <c r="Q5" s="21">
        <f>COUNTIFS(ReferendumData!M:M,Dashboard!N5,ReferendumData!O:O,0)+COUNTIFS('ReferendumData 91-93'!M:M,Dashboard!N5,'ReferendumData 91-93'!O:O,0)</f>
        <v>49</v>
      </c>
      <c r="R5" s="21">
        <f>SUM(P5:Q5)</f>
        <v>272</v>
      </c>
      <c r="S5" s="22">
        <f>P5/R5</f>
        <v>0.81985294117647056</v>
      </c>
      <c r="T5" t="s">
        <v>20</v>
      </c>
    </row>
    <row r="6" spans="1:20" ht="15" thickBot="1" x14ac:dyDescent="0.4">
      <c r="A6" s="25">
        <v>1993</v>
      </c>
      <c r="B6" s="21">
        <f>COUNTIFS('ReferendumData 91-93'!E:E,Dashboard!A6,'ReferendumData 91-93'!O:O,1)</f>
        <v>56</v>
      </c>
      <c r="C6" s="21">
        <f>COUNTIFS('ReferendumData 91-93'!E:E,Dashboard!A6,'ReferendumData 91-93'!O:O,0)</f>
        <v>13</v>
      </c>
      <c r="D6" s="21">
        <f t="shared" si="0"/>
        <v>69</v>
      </c>
      <c r="E6" s="22">
        <f t="shared" si="1"/>
        <v>0.81159420289855078</v>
      </c>
      <c r="F6" t="s">
        <v>912</v>
      </c>
      <c r="G6" s="20">
        <v>3</v>
      </c>
      <c r="H6" s="21" t="s">
        <v>910</v>
      </c>
      <c r="I6" s="21">
        <f>COUNTIFS(ReferendumData!F:F,Dashboard!G6,ReferendumData!O:O,1)+COUNTIFS('ReferendumData 91-93'!F:F,Dashboard!G6,'ReferendumData 91-93'!O:O,1)</f>
        <v>259</v>
      </c>
      <c r="J6" s="21">
        <f>COUNTIFS(ReferendumData!F:F,Dashboard!G6,ReferendumData!O:O,0)+COUNTIFS('ReferendumData 91-93'!F:F,Dashboard!G6,'ReferendumData 91-93'!O:O,0)</f>
        <v>225</v>
      </c>
      <c r="K6" s="21">
        <f t="shared" si="2"/>
        <v>484</v>
      </c>
      <c r="L6" s="22">
        <f t="shared" si="3"/>
        <v>0.53512396694214881</v>
      </c>
      <c r="M6" t="s">
        <v>912</v>
      </c>
      <c r="N6" s="23" t="s">
        <v>912</v>
      </c>
      <c r="O6" s="16" t="s">
        <v>894</v>
      </c>
      <c r="P6" s="16">
        <f>SUM(P4:P5)</f>
        <v>1653</v>
      </c>
      <c r="Q6" s="16">
        <f>SUM(Q4:Q5)</f>
        <v>889</v>
      </c>
      <c r="R6" s="16">
        <f>SUM(R4:R5)</f>
        <v>2542</v>
      </c>
      <c r="S6" s="24">
        <f>P6/R6</f>
        <v>0.65027537372147914</v>
      </c>
      <c r="T6" t="s">
        <v>20</v>
      </c>
    </row>
    <row r="7" spans="1:20" ht="15" thickBot="1" x14ac:dyDescent="0.4">
      <c r="A7" s="25">
        <v>1994</v>
      </c>
      <c r="B7" s="21">
        <f>COUNTIFS(ReferendumData!E:E,Dashboard!A7,ReferendumData!O:O,1)</f>
        <v>39</v>
      </c>
      <c r="C7" s="21">
        <f>COUNTIFS(ReferendumData!E:E,Dashboard!A7,ReferendumData!O:O,0)</f>
        <v>25</v>
      </c>
      <c r="D7" s="21">
        <f t="shared" si="0"/>
        <v>64</v>
      </c>
      <c r="E7" s="22">
        <f t="shared" si="1"/>
        <v>0.609375</v>
      </c>
      <c r="F7" t="s">
        <v>912</v>
      </c>
      <c r="G7" s="23" t="s">
        <v>912</v>
      </c>
      <c r="H7" s="16" t="s">
        <v>894</v>
      </c>
      <c r="I7" s="16">
        <f>SUM(I4:I6)</f>
        <v>1653</v>
      </c>
      <c r="J7" s="16">
        <f t="shared" ref="J7:K7" si="4">SUM(J4:J6)</f>
        <v>889</v>
      </c>
      <c r="K7" s="16">
        <f t="shared" si="4"/>
        <v>2542</v>
      </c>
      <c r="L7" s="24">
        <f t="shared" si="3"/>
        <v>0.65027537372147914</v>
      </c>
      <c r="M7" t="s">
        <v>912</v>
      </c>
      <c r="N7" t="s">
        <v>912</v>
      </c>
      <c r="O7" t="s">
        <v>912</v>
      </c>
      <c r="P7" t="s">
        <v>912</v>
      </c>
      <c r="Q7" t="s">
        <v>912</v>
      </c>
      <c r="R7" t="s">
        <v>912</v>
      </c>
      <c r="S7" t="s">
        <v>912</v>
      </c>
      <c r="T7" t="s">
        <v>20</v>
      </c>
    </row>
    <row r="8" spans="1:20" x14ac:dyDescent="0.35">
      <c r="A8" s="25">
        <v>1995</v>
      </c>
      <c r="B8" s="21">
        <f>COUNTIFS(ReferendumData!E:E,Dashboard!A8,ReferendumData!O:O,1)</f>
        <v>53</v>
      </c>
      <c r="C8" s="21">
        <f>COUNTIFS(ReferendumData!E:E,Dashboard!A8,ReferendumData!O:O,0)</f>
        <v>8</v>
      </c>
      <c r="D8" s="21">
        <f t="shared" si="0"/>
        <v>61</v>
      </c>
      <c r="E8" s="22">
        <f t="shared" si="1"/>
        <v>0.86885245901639341</v>
      </c>
      <c r="F8" t="s">
        <v>912</v>
      </c>
      <c r="G8" t="s">
        <v>912</v>
      </c>
      <c r="H8" t="s">
        <v>912</v>
      </c>
      <c r="I8" t="s">
        <v>912</v>
      </c>
      <c r="J8" t="s">
        <v>912</v>
      </c>
      <c r="K8" t="s">
        <v>912</v>
      </c>
      <c r="L8" t="s">
        <v>912</v>
      </c>
      <c r="M8" t="s">
        <v>912</v>
      </c>
      <c r="N8" t="s">
        <v>912</v>
      </c>
      <c r="O8" t="s">
        <v>912</v>
      </c>
      <c r="P8" t="s">
        <v>912</v>
      </c>
      <c r="Q8" t="s">
        <v>912</v>
      </c>
      <c r="R8" t="s">
        <v>912</v>
      </c>
      <c r="S8" t="s">
        <v>912</v>
      </c>
      <c r="T8" t="s">
        <v>20</v>
      </c>
    </row>
    <row r="9" spans="1:20" ht="17.5" thickBot="1" x14ac:dyDescent="0.45">
      <c r="A9" s="25">
        <v>1996</v>
      </c>
      <c r="B9" s="21">
        <f>COUNTIFS(ReferendumData!E:E,Dashboard!A9,ReferendumData!O:O,1)</f>
        <v>22</v>
      </c>
      <c r="C9" s="21">
        <f>COUNTIFS(ReferendumData!E:E,Dashboard!A9,ReferendumData!O:O,0)</f>
        <v>27</v>
      </c>
      <c r="D9" s="21">
        <f t="shared" si="0"/>
        <v>49</v>
      </c>
      <c r="E9" s="22">
        <f t="shared" si="1"/>
        <v>0.44897959183673469</v>
      </c>
      <c r="F9" t="s">
        <v>912</v>
      </c>
      <c r="G9" s="15" t="s">
        <v>1829</v>
      </c>
      <c r="H9" s="15"/>
      <c r="I9" s="15"/>
      <c r="J9" s="15"/>
      <c r="K9" s="15"/>
      <c r="L9" s="15"/>
      <c r="M9" t="s">
        <v>912</v>
      </c>
      <c r="N9" s="15" t="s">
        <v>1832</v>
      </c>
      <c r="O9" s="15"/>
      <c r="P9" s="15"/>
      <c r="Q9" s="15" t="s">
        <v>912</v>
      </c>
      <c r="R9" s="15" t="s">
        <v>912</v>
      </c>
      <c r="S9" s="15" t="s">
        <v>912</v>
      </c>
      <c r="T9" t="s">
        <v>20</v>
      </c>
    </row>
    <row r="10" spans="1:20" ht="15" customHeight="1" thickTop="1" thickBot="1" x14ac:dyDescent="0.4">
      <c r="A10" s="25">
        <v>1997</v>
      </c>
      <c r="B10" s="21">
        <f>COUNTIFS(ReferendumData!E:E,Dashboard!A10,ReferendumData!O:O,1)</f>
        <v>72</v>
      </c>
      <c r="C10" s="21">
        <f>COUNTIFS(ReferendumData!E:E,Dashboard!A10,ReferendumData!O:O,0)</f>
        <v>11</v>
      </c>
      <c r="D10" s="21">
        <f t="shared" si="0"/>
        <v>83</v>
      </c>
      <c r="E10" s="22">
        <f t="shared" si="1"/>
        <v>0.86746987951807231</v>
      </c>
      <c r="F10" t="s">
        <v>912</v>
      </c>
      <c r="G10" s="17" t="s">
        <v>13</v>
      </c>
      <c r="H10" s="37" t="s">
        <v>896</v>
      </c>
      <c r="I10" s="37" t="s">
        <v>892</v>
      </c>
      <c r="J10" s="37" t="s">
        <v>893</v>
      </c>
      <c r="K10" s="37" t="s">
        <v>894</v>
      </c>
      <c r="L10" s="19" t="s">
        <v>895</v>
      </c>
      <c r="M10" t="s">
        <v>912</v>
      </c>
      <c r="N10" s="17" t="s">
        <v>924</v>
      </c>
      <c r="O10" s="18" t="s">
        <v>918</v>
      </c>
      <c r="P10" s="37" t="s">
        <v>892</v>
      </c>
      <c r="Q10" s="37" t="s">
        <v>893</v>
      </c>
      <c r="R10" s="37" t="s">
        <v>894</v>
      </c>
      <c r="S10" s="19" t="s">
        <v>895</v>
      </c>
      <c r="T10" t="s">
        <v>20</v>
      </c>
    </row>
    <row r="11" spans="1:20" x14ac:dyDescent="0.35">
      <c r="A11" s="25">
        <v>1998</v>
      </c>
      <c r="B11" s="21">
        <f>COUNTIFS(ReferendumData!E:E,Dashboard!A11,ReferendumData!O:O,1)</f>
        <v>47</v>
      </c>
      <c r="C11" s="21">
        <f>COUNTIFS(ReferendumData!E:E,Dashboard!A11,ReferendumData!O:O,0)</f>
        <v>24</v>
      </c>
      <c r="D11" s="21">
        <f t="shared" si="0"/>
        <v>71</v>
      </c>
      <c r="E11" s="22">
        <f t="shared" si="1"/>
        <v>0.6619718309859155</v>
      </c>
      <c r="F11" t="s">
        <v>912</v>
      </c>
      <c r="G11" s="20">
        <v>1</v>
      </c>
      <c r="H11" s="21" t="s">
        <v>897</v>
      </c>
      <c r="I11" s="21">
        <f>COUNTIFS(ReferendumData!P:P,Dashboard!G11,ReferendumData!O:O,1)+COUNTIFS('ReferendumData 91-93'!P:P,Dashboard!G11,'ReferendumData 91-93'!O:O,1)</f>
        <v>110</v>
      </c>
      <c r="J11" s="21">
        <f>COUNTIFS(ReferendumData!P:P,Dashboard!G11,ReferendumData!O:O,0)+COUNTIFS('ReferendumData 91-93'!P:P,Dashboard!G11,'ReferendumData 91-93'!O:O,0)</f>
        <v>49</v>
      </c>
      <c r="K11" s="21">
        <f>SUM(I11:J11)</f>
        <v>159</v>
      </c>
      <c r="L11" s="22">
        <f>I11/K11</f>
        <v>0.69182389937106914</v>
      </c>
      <c r="M11" t="s">
        <v>912</v>
      </c>
      <c r="N11" s="20">
        <v>0</v>
      </c>
      <c r="O11" s="21" t="s">
        <v>916</v>
      </c>
      <c r="P11" s="21">
        <f>COUNTIFS(ReferendumData!K:K,Dashboard!N11,ReferendumData!O:O,1)+COUNTIFS('ReferendumData 91-93'!K:K,Dashboard!N11,'ReferendumData 91-93'!O:O,1)</f>
        <v>1616</v>
      </c>
      <c r="Q11" s="21">
        <f>COUNTIFS(ReferendumData!K:K,Dashboard!N11,ReferendumData!O:O,0)+COUNTIFS('ReferendumData 91-93'!K:K,Dashboard!N11,'ReferendumData 91-93'!O:O,0)</f>
        <v>865</v>
      </c>
      <c r="R11" s="21">
        <f>SUM(P11:Q11)</f>
        <v>2481</v>
      </c>
      <c r="S11" s="22">
        <f>P11/R11</f>
        <v>0.65135026199113266</v>
      </c>
      <c r="T11" t="s">
        <v>20</v>
      </c>
    </row>
    <row r="12" spans="1:20" ht="15" thickBot="1" x14ac:dyDescent="0.4">
      <c r="A12" s="25">
        <v>1999</v>
      </c>
      <c r="B12" s="21">
        <f>COUNTIFS(ReferendumData!E:E,Dashboard!A12,ReferendumData!O:O,1)</f>
        <v>50</v>
      </c>
      <c r="C12" s="21">
        <f>COUNTIFS(ReferendumData!E:E,Dashboard!A12,ReferendumData!O:O,0)</f>
        <v>14</v>
      </c>
      <c r="D12" s="21">
        <f t="shared" si="0"/>
        <v>64</v>
      </c>
      <c r="E12" s="22">
        <f t="shared" si="1"/>
        <v>0.78125</v>
      </c>
      <c r="F12" t="s">
        <v>912</v>
      </c>
      <c r="G12" s="20">
        <v>2</v>
      </c>
      <c r="H12" s="21" t="s">
        <v>898</v>
      </c>
      <c r="I12" s="21">
        <f>COUNTIFS(ReferendumData!P:P,Dashboard!G12,ReferendumData!O:O,1)+COUNTIFS('ReferendumData 91-93'!P:P,Dashboard!G12,'ReferendumData 91-93'!O:O,1)</f>
        <v>184</v>
      </c>
      <c r="J12" s="21">
        <f>COUNTIFS(ReferendumData!P:P,Dashboard!G12,ReferendumData!O:O,0)+COUNTIFS('ReferendumData 91-93'!P:P,Dashboard!G12,'ReferendumData 91-93'!O:O,0)</f>
        <v>132</v>
      </c>
      <c r="K12" s="21">
        <f t="shared" ref="K12:K20" si="5">SUM(I12:J12)</f>
        <v>316</v>
      </c>
      <c r="L12" s="22">
        <f t="shared" ref="L12:L21" si="6">I12/K12</f>
        <v>0.58227848101265822</v>
      </c>
      <c r="M12" t="s">
        <v>912</v>
      </c>
      <c r="N12" s="20">
        <v>1</v>
      </c>
      <c r="O12" s="21" t="s">
        <v>917</v>
      </c>
      <c r="P12" s="21">
        <f>COUNTIFS(ReferendumData!K:K,Dashboard!N12,ReferendumData!O:O,1)+COUNTIFS('ReferendumData 91-93'!K:K,Dashboard!N12,'ReferendumData 91-93'!O:O,1)</f>
        <v>37</v>
      </c>
      <c r="Q12" s="21">
        <f>COUNTIFS(ReferendumData!K:K,Dashboard!N12,ReferendumData!O:O,0)+COUNTIFS('ReferendumData 91-93'!K:K,Dashboard!N12,'ReferendumData 91-93'!O:O,0)</f>
        <v>24</v>
      </c>
      <c r="R12" s="21">
        <f>SUM(P12:Q12)</f>
        <v>61</v>
      </c>
      <c r="S12" s="22">
        <f>P12/R12</f>
        <v>0.60655737704918034</v>
      </c>
      <c r="T12" t="s">
        <v>20</v>
      </c>
    </row>
    <row r="13" spans="1:20" ht="15" thickBot="1" x14ac:dyDescent="0.4">
      <c r="A13" s="25">
        <v>2000</v>
      </c>
      <c r="B13" s="21">
        <f>COUNTIFS(ReferendumData!E:E,Dashboard!A13,ReferendumData!O:O,1)</f>
        <v>47</v>
      </c>
      <c r="C13" s="21">
        <f>COUNTIFS(ReferendumData!E:E,Dashboard!A13,ReferendumData!O:O,0)</f>
        <v>24</v>
      </c>
      <c r="D13" s="21">
        <f t="shared" si="0"/>
        <v>71</v>
      </c>
      <c r="E13" s="22">
        <f t="shared" si="1"/>
        <v>0.6619718309859155</v>
      </c>
      <c r="F13" t="s">
        <v>912</v>
      </c>
      <c r="G13" s="20">
        <v>3</v>
      </c>
      <c r="H13" s="21" t="s">
        <v>899</v>
      </c>
      <c r="I13" s="21">
        <f>COUNTIFS(ReferendumData!P:P,Dashboard!G13,ReferendumData!O:O,1)+COUNTIFS('ReferendumData 91-93'!P:P,Dashboard!G13,'ReferendumData 91-93'!O:O,1)</f>
        <v>212</v>
      </c>
      <c r="J13" s="21">
        <f>COUNTIFS(ReferendumData!P:P,Dashboard!G13,ReferendumData!O:O,0)+COUNTIFS('ReferendumData 91-93'!P:P,Dashboard!G13,'ReferendumData 91-93'!O:O,0)</f>
        <v>127</v>
      </c>
      <c r="K13" s="21">
        <f t="shared" si="5"/>
        <v>339</v>
      </c>
      <c r="L13" s="22">
        <f t="shared" si="6"/>
        <v>0.62536873156342188</v>
      </c>
      <c r="M13" t="s">
        <v>912</v>
      </c>
      <c r="N13" s="23" t="s">
        <v>912</v>
      </c>
      <c r="O13" s="16" t="s">
        <v>894</v>
      </c>
      <c r="P13" s="16">
        <f>SUM(P11:P12)</f>
        <v>1653</v>
      </c>
      <c r="Q13" s="16">
        <f>SUM(Q11:Q12)</f>
        <v>889</v>
      </c>
      <c r="R13" s="16">
        <f>SUM(R11:R12)</f>
        <v>2542</v>
      </c>
      <c r="S13" s="24">
        <f>P13/R13</f>
        <v>0.65027537372147914</v>
      </c>
      <c r="T13" t="s">
        <v>20</v>
      </c>
    </row>
    <row r="14" spans="1:20" x14ac:dyDescent="0.35">
      <c r="A14" s="25">
        <v>2001</v>
      </c>
      <c r="B14" s="21">
        <f>COUNTIFS(ReferendumData!E:E,Dashboard!A14,ReferendumData!O:O,1)</f>
        <v>138</v>
      </c>
      <c r="C14" s="21">
        <f>COUNTIFS(ReferendumData!E:E,Dashboard!A14,ReferendumData!O:O,0)</f>
        <v>69</v>
      </c>
      <c r="D14" s="21">
        <f t="shared" si="0"/>
        <v>207</v>
      </c>
      <c r="E14" s="22">
        <f t="shared" si="1"/>
        <v>0.66666666666666663</v>
      </c>
      <c r="F14" t="s">
        <v>912</v>
      </c>
      <c r="G14" s="20">
        <v>4</v>
      </c>
      <c r="H14" s="21" t="s">
        <v>900</v>
      </c>
      <c r="I14" s="21">
        <f>COUNTIFS(ReferendumData!P:P,Dashboard!G14,ReferendumData!O:O,1)+COUNTIFS('ReferendumData 91-93'!P:P,Dashboard!G14,'ReferendumData 91-93'!O:O,1)</f>
        <v>284</v>
      </c>
      <c r="J14" s="21">
        <f>COUNTIFS(ReferendumData!P:P,Dashboard!G14,ReferendumData!O:O,0)+COUNTIFS('ReferendumData 91-93'!P:P,Dashboard!G14,'ReferendumData 91-93'!O:O,0)</f>
        <v>169</v>
      </c>
      <c r="K14" s="21">
        <f t="shared" si="5"/>
        <v>453</v>
      </c>
      <c r="L14" s="22">
        <f t="shared" si="6"/>
        <v>0.6269315673289183</v>
      </c>
      <c r="M14" t="s">
        <v>912</v>
      </c>
      <c r="N14" t="s">
        <v>912</v>
      </c>
      <c r="O14" t="s">
        <v>912</v>
      </c>
      <c r="P14" t="s">
        <v>912</v>
      </c>
      <c r="Q14" t="s">
        <v>912</v>
      </c>
      <c r="R14" t="s">
        <v>912</v>
      </c>
      <c r="S14" t="s">
        <v>912</v>
      </c>
      <c r="T14" t="s">
        <v>20</v>
      </c>
    </row>
    <row r="15" spans="1:20" x14ac:dyDescent="0.35">
      <c r="A15" s="25">
        <v>2002</v>
      </c>
      <c r="B15" s="21">
        <f>COUNTIFS(ReferendumData!E:E,Dashboard!A15,ReferendumData!O:O,1)</f>
        <v>61</v>
      </c>
      <c r="C15" s="21">
        <f>COUNTIFS(ReferendumData!E:E,Dashboard!A15,ReferendumData!O:O,0)</f>
        <v>50</v>
      </c>
      <c r="D15" s="21">
        <f t="shared" si="0"/>
        <v>111</v>
      </c>
      <c r="E15" s="22">
        <f t="shared" si="1"/>
        <v>0.5495495495495496</v>
      </c>
      <c r="F15" t="s">
        <v>912</v>
      </c>
      <c r="G15" s="20">
        <v>5</v>
      </c>
      <c r="H15" s="21" t="s">
        <v>901</v>
      </c>
      <c r="I15" s="21">
        <f>COUNTIFS(ReferendumData!P:P,Dashboard!G15,ReferendumData!O:O,1)+COUNTIFS('ReferendumData 91-93'!P:P,Dashboard!G15,'ReferendumData 91-93'!O:O,1)</f>
        <v>227</v>
      </c>
      <c r="J15" s="21">
        <f>COUNTIFS(ReferendumData!P:P,Dashboard!G15,ReferendumData!O:O,0)+COUNTIFS('ReferendumData 91-93'!P:P,Dashboard!G15,'ReferendumData 91-93'!O:O,0)</f>
        <v>115</v>
      </c>
      <c r="K15" s="21">
        <f t="shared" si="5"/>
        <v>342</v>
      </c>
      <c r="L15" s="22">
        <f t="shared" si="6"/>
        <v>0.66374269005847952</v>
      </c>
      <c r="M15" t="s">
        <v>912</v>
      </c>
      <c r="N15" t="s">
        <v>912</v>
      </c>
      <c r="O15" t="s">
        <v>912</v>
      </c>
      <c r="P15" t="s">
        <v>912</v>
      </c>
      <c r="Q15" t="s">
        <v>912</v>
      </c>
      <c r="R15" t="s">
        <v>912</v>
      </c>
      <c r="S15" t="s">
        <v>912</v>
      </c>
      <c r="T15" t="s">
        <v>20</v>
      </c>
    </row>
    <row r="16" spans="1:20" ht="15" customHeight="1" thickBot="1" x14ac:dyDescent="0.45">
      <c r="A16" s="25">
        <v>2003</v>
      </c>
      <c r="B16" s="21">
        <f>COUNTIFS(ReferendumData!E:E,Dashboard!A16,ReferendumData!O:O,1)</f>
        <v>77</v>
      </c>
      <c r="C16" s="21">
        <f>COUNTIFS(ReferendumData!E:E,Dashboard!A16,ReferendumData!O:O,0)</f>
        <v>40</v>
      </c>
      <c r="D16" s="21">
        <f t="shared" si="0"/>
        <v>117</v>
      </c>
      <c r="E16" s="22">
        <f t="shared" si="1"/>
        <v>0.65811965811965811</v>
      </c>
      <c r="F16" t="s">
        <v>912</v>
      </c>
      <c r="G16" s="20">
        <v>6</v>
      </c>
      <c r="H16" s="21" t="s">
        <v>902</v>
      </c>
      <c r="I16" s="21">
        <f>COUNTIFS(ReferendumData!P:P,Dashboard!G16,ReferendumData!O:O,1)+COUNTIFS('ReferendumData 91-93'!P:P,Dashboard!G16,'ReferendumData 91-93'!O:O,1)</f>
        <v>159</v>
      </c>
      <c r="J16" s="21">
        <f>COUNTIFS(ReferendumData!P:P,Dashboard!G16,ReferendumData!O:O,0)+COUNTIFS('ReferendumData 91-93'!P:P,Dashboard!G16,'ReferendumData 91-93'!O:O,0)</f>
        <v>103</v>
      </c>
      <c r="K16" s="21">
        <f t="shared" si="5"/>
        <v>262</v>
      </c>
      <c r="L16" s="22">
        <f t="shared" si="6"/>
        <v>0.60687022900763354</v>
      </c>
      <c r="M16" t="s">
        <v>912</v>
      </c>
      <c r="N16" s="15" t="s">
        <v>1833</v>
      </c>
      <c r="O16" s="15"/>
      <c r="P16" s="15"/>
      <c r="Q16" s="15"/>
      <c r="R16" s="15" t="s">
        <v>912</v>
      </c>
      <c r="S16" s="15" t="s">
        <v>912</v>
      </c>
      <c r="T16" t="s">
        <v>20</v>
      </c>
    </row>
    <row r="17" spans="1:20" ht="15" customHeight="1" thickTop="1" thickBot="1" x14ac:dyDescent="0.4">
      <c r="A17" s="25">
        <v>2004</v>
      </c>
      <c r="B17" s="21">
        <f>COUNTIFS(ReferendumData!E:E,Dashboard!A17,ReferendumData!O:O,1)</f>
        <v>44</v>
      </c>
      <c r="C17" s="21">
        <f>COUNTIFS(ReferendumData!E:E,Dashboard!A17,ReferendumData!O:O,0)</f>
        <v>45</v>
      </c>
      <c r="D17" s="21">
        <f t="shared" si="0"/>
        <v>89</v>
      </c>
      <c r="E17" s="22">
        <f t="shared" si="1"/>
        <v>0.4943820224719101</v>
      </c>
      <c r="F17" t="s">
        <v>912</v>
      </c>
      <c r="G17" s="20">
        <v>7</v>
      </c>
      <c r="H17" s="21" t="s">
        <v>903</v>
      </c>
      <c r="I17" s="21">
        <f>COUNTIFS(ReferendumData!P:P,Dashboard!G17,ReferendumData!O:O,1)+COUNTIFS('ReferendumData 91-93'!P:P,Dashboard!G17,'ReferendumData 91-93'!O:O,1)</f>
        <v>107</v>
      </c>
      <c r="J17" s="21">
        <f>COUNTIFS(ReferendumData!P:P,Dashboard!G17,ReferendumData!O:O,0)+COUNTIFS('ReferendumData 91-93'!P:P,Dashboard!G17,'ReferendumData 91-93'!O:O,0)</f>
        <v>56</v>
      </c>
      <c r="K17" s="21">
        <f t="shared" si="5"/>
        <v>163</v>
      </c>
      <c r="L17" s="22">
        <f t="shared" si="6"/>
        <v>0.65644171779141103</v>
      </c>
      <c r="M17" t="s">
        <v>912</v>
      </c>
      <c r="N17" s="17" t="s">
        <v>924</v>
      </c>
      <c r="O17" s="18" t="s">
        <v>955</v>
      </c>
      <c r="P17" s="37" t="s">
        <v>892</v>
      </c>
      <c r="Q17" s="37" t="s">
        <v>893</v>
      </c>
      <c r="R17" s="37" t="s">
        <v>894</v>
      </c>
      <c r="S17" s="19" t="s">
        <v>895</v>
      </c>
      <c r="T17" t="s">
        <v>20</v>
      </c>
    </row>
    <row r="18" spans="1:20" x14ac:dyDescent="0.35">
      <c r="A18" s="25">
        <v>2005</v>
      </c>
      <c r="B18" s="21">
        <f>COUNTIFS(ReferendumData!E:E,Dashboard!A18,ReferendumData!O:O,1)</f>
        <v>78</v>
      </c>
      <c r="C18" s="21">
        <f>COUNTIFS(ReferendumData!E:E,Dashboard!A18,ReferendumData!O:O,0)</f>
        <v>28</v>
      </c>
      <c r="D18" s="21">
        <f t="shared" si="0"/>
        <v>106</v>
      </c>
      <c r="E18" s="22">
        <f t="shared" si="1"/>
        <v>0.73584905660377353</v>
      </c>
      <c r="F18" t="s">
        <v>912</v>
      </c>
      <c r="G18" s="20">
        <v>8</v>
      </c>
      <c r="H18" s="21" t="s">
        <v>904</v>
      </c>
      <c r="I18" s="21">
        <f>COUNTIFS(ReferendumData!P:P,Dashboard!G18,ReferendumData!O:O,1)+COUNTIFS('ReferendumData 91-93'!P:P,Dashboard!G18,'ReferendumData 91-93'!O:O,1)</f>
        <v>84</v>
      </c>
      <c r="J18" s="21">
        <f>COUNTIFS(ReferendumData!P:P,Dashboard!G18,ReferendumData!O:O,0)+COUNTIFS('ReferendumData 91-93'!P:P,Dashboard!G18,'ReferendumData 91-93'!O:O,0)</f>
        <v>45</v>
      </c>
      <c r="K18" s="21">
        <f t="shared" si="5"/>
        <v>129</v>
      </c>
      <c r="L18" s="22">
        <f t="shared" si="6"/>
        <v>0.65116279069767447</v>
      </c>
      <c r="M18" t="s">
        <v>912</v>
      </c>
      <c r="N18" s="20">
        <v>0</v>
      </c>
      <c r="O18" s="21" t="s">
        <v>919</v>
      </c>
      <c r="P18" s="21">
        <f>COUNTIFS(ReferendumData!L:L,Dashboard!N18,ReferendumData!O:O,1)+COUNTIFS('ReferendumData 91-93'!L:L,Dashboard!N18,'ReferendumData 91-93'!O:O,1)</f>
        <v>195</v>
      </c>
      <c r="Q18" s="21">
        <f>COUNTIFS(ReferendumData!L:L,Dashboard!N18,ReferendumData!O:O,0)+COUNTIFS('ReferendumData 91-93'!L:L,Dashboard!N18,'ReferendumData 91-93'!O:O,0)</f>
        <v>67</v>
      </c>
      <c r="R18" s="21">
        <f>SUM(P18:Q18)</f>
        <v>262</v>
      </c>
      <c r="S18" s="22">
        <f>P18/R18</f>
        <v>0.74427480916030531</v>
      </c>
      <c r="T18" t="s">
        <v>20</v>
      </c>
    </row>
    <row r="19" spans="1:20" x14ac:dyDescent="0.35">
      <c r="A19" s="25">
        <v>2006</v>
      </c>
      <c r="B19" s="21">
        <f>COUNTIFS(ReferendumData!E:E,Dashboard!A19,ReferendumData!O:O,1)</f>
        <v>33</v>
      </c>
      <c r="C19" s="21">
        <f>COUNTIFS(ReferendumData!E:E,Dashboard!A19,ReferendumData!O:O,0)</f>
        <v>53</v>
      </c>
      <c r="D19" s="21">
        <f t="shared" si="0"/>
        <v>86</v>
      </c>
      <c r="E19" s="22">
        <f t="shared" si="1"/>
        <v>0.38372093023255816</v>
      </c>
      <c r="F19" t="s">
        <v>912</v>
      </c>
      <c r="G19" s="20">
        <v>9</v>
      </c>
      <c r="H19" s="21" t="s">
        <v>905</v>
      </c>
      <c r="I19" s="21">
        <f>COUNTIFS(ReferendumData!P:P,Dashboard!G19,ReferendumData!O:O,1)+COUNTIFS('ReferendumData 91-93'!P:P,Dashboard!G19,'ReferendumData 91-93'!O:O,1)</f>
        <v>73</v>
      </c>
      <c r="J19" s="21">
        <f>COUNTIFS(ReferendumData!P:P,Dashboard!G19,ReferendumData!O:O,0)+COUNTIFS('ReferendumData 91-93'!P:P,Dashboard!G19,'ReferendumData 91-93'!O:O,0)</f>
        <v>14</v>
      </c>
      <c r="K19" s="21">
        <f t="shared" si="5"/>
        <v>87</v>
      </c>
      <c r="L19" s="22">
        <f t="shared" si="6"/>
        <v>0.83908045977011492</v>
      </c>
      <c r="M19" t="s">
        <v>912</v>
      </c>
      <c r="N19" s="20">
        <v>1</v>
      </c>
      <c r="O19" s="21" t="s">
        <v>920</v>
      </c>
      <c r="P19" s="21">
        <f>COUNTIFS(ReferendumData!L:L,Dashboard!N19,ReferendumData!O:O,1)+COUNTIFS('ReferendumData 91-93'!L:L,Dashboard!N19,'ReferendumData 91-93'!O:O,1)</f>
        <v>228</v>
      </c>
      <c r="Q19" s="21">
        <f>COUNTIFS(ReferendumData!L:L,Dashboard!N19,ReferendumData!O:O,0)+COUNTIFS('ReferendumData 91-93'!L:L,Dashboard!N19,'ReferendumData 91-93'!O:O,0)</f>
        <v>161</v>
      </c>
      <c r="R19" s="21">
        <f t="shared" ref="R19:R20" si="7">SUM(P19:Q19)</f>
        <v>389</v>
      </c>
      <c r="S19" s="22">
        <f t="shared" ref="S19:S21" si="8">P19/R19</f>
        <v>0.58611825192802058</v>
      </c>
      <c r="T19" t="s">
        <v>20</v>
      </c>
    </row>
    <row r="20" spans="1:20" ht="15" thickBot="1" x14ac:dyDescent="0.4">
      <c r="A20" s="25">
        <v>2007</v>
      </c>
      <c r="B20" s="21">
        <f>COUNTIFS(ReferendumData!E:E,Dashboard!A20,ReferendumData!O:O,1)</f>
        <v>76</v>
      </c>
      <c r="C20" s="21">
        <f>COUNTIFS(ReferendumData!E:E,Dashboard!A20,ReferendumData!O:O,0)</f>
        <v>56</v>
      </c>
      <c r="D20" s="21">
        <f t="shared" si="0"/>
        <v>132</v>
      </c>
      <c r="E20" s="22">
        <f t="shared" si="1"/>
        <v>0.5757575757575758</v>
      </c>
      <c r="F20" t="s">
        <v>912</v>
      </c>
      <c r="G20" s="20">
        <v>10</v>
      </c>
      <c r="H20" s="21" t="s">
        <v>906</v>
      </c>
      <c r="I20" s="21">
        <f>COUNTIFS(ReferendumData!P:P,Dashboard!G20,ReferendumData!O:O,1)+COUNTIFS('ReferendumData 91-93'!P:P,Dashboard!G20,'ReferendumData 91-93'!O:O,1)</f>
        <v>213</v>
      </c>
      <c r="J20" s="21">
        <f>COUNTIFS(ReferendumData!P:P,Dashboard!G20,ReferendumData!O:O,0)+COUNTIFS('ReferendumData 91-93'!P:P,Dashboard!G20,'ReferendumData 91-93'!O:O,0)</f>
        <v>79</v>
      </c>
      <c r="K20" s="21">
        <f t="shared" si="5"/>
        <v>292</v>
      </c>
      <c r="L20" s="22">
        <f t="shared" si="6"/>
        <v>0.72945205479452058</v>
      </c>
      <c r="M20" t="s">
        <v>912</v>
      </c>
      <c r="N20" s="20">
        <v>9</v>
      </c>
      <c r="O20" s="21" t="s">
        <v>921</v>
      </c>
      <c r="P20" s="21">
        <f>COUNTIFS(ReferendumData!L:L,Dashboard!N20,ReferendumData!O:O,1)+COUNTIFS('ReferendumData 91-93'!L:L,Dashboard!N20,'ReferendumData 91-93'!O:O,1)</f>
        <v>1230</v>
      </c>
      <c r="Q20" s="21">
        <f>COUNTIFS(ReferendumData!L:L,Dashboard!N20,ReferendumData!O:O,0)+COUNTIFS('ReferendumData 91-93'!L:L,Dashboard!N20,'ReferendumData 91-93'!O:O,0)</f>
        <v>661</v>
      </c>
      <c r="R20" s="21">
        <f t="shared" si="7"/>
        <v>1891</v>
      </c>
      <c r="S20" s="22">
        <f t="shared" si="8"/>
        <v>0.65044949762030668</v>
      </c>
      <c r="T20" t="s">
        <v>20</v>
      </c>
    </row>
    <row r="21" spans="1:20" ht="15" thickBot="1" x14ac:dyDescent="0.4">
      <c r="A21" s="25">
        <v>2008</v>
      </c>
      <c r="B21" s="21">
        <f>COUNTIFS(ReferendumData!E:E,Dashboard!A21,ReferendumData!O:O,1)</f>
        <v>30</v>
      </c>
      <c r="C21" s="21">
        <f>COUNTIFS(ReferendumData!E:E,Dashboard!A21,ReferendumData!O:O,0)</f>
        <v>38</v>
      </c>
      <c r="D21" s="21">
        <f t="shared" si="0"/>
        <v>68</v>
      </c>
      <c r="E21" s="22">
        <f t="shared" si="1"/>
        <v>0.44117647058823528</v>
      </c>
      <c r="F21" t="s">
        <v>912</v>
      </c>
      <c r="G21" s="23" t="s">
        <v>912</v>
      </c>
      <c r="H21" s="16" t="s">
        <v>894</v>
      </c>
      <c r="I21" s="16">
        <f>SUM(I11:I20)</f>
        <v>1653</v>
      </c>
      <c r="J21" s="16">
        <f>SUM(J11:J20)</f>
        <v>889</v>
      </c>
      <c r="K21" s="16">
        <f>SUM(K11:K20)</f>
        <v>2542</v>
      </c>
      <c r="L21" s="24">
        <f t="shared" si="6"/>
        <v>0.65027537372147914</v>
      </c>
      <c r="M21" t="s">
        <v>912</v>
      </c>
      <c r="N21" s="23" t="s">
        <v>912</v>
      </c>
      <c r="O21" s="16" t="s">
        <v>894</v>
      </c>
      <c r="P21" s="16">
        <f>SUM(P18:P20)</f>
        <v>1653</v>
      </c>
      <c r="Q21" s="16">
        <f t="shared" ref="Q21" si="9">SUM(Q18:Q20)</f>
        <v>889</v>
      </c>
      <c r="R21" s="16">
        <f t="shared" ref="R21" si="10">SUM(R18:R20)</f>
        <v>2542</v>
      </c>
      <c r="S21" s="24">
        <f t="shared" si="8"/>
        <v>0.65027537372147914</v>
      </c>
      <c r="T21" t="s">
        <v>20</v>
      </c>
    </row>
    <row r="22" spans="1:20" x14ac:dyDescent="0.35">
      <c r="A22" s="25">
        <v>2009</v>
      </c>
      <c r="B22" s="21">
        <f>COUNTIFS(ReferendumData!E:E,Dashboard!A22,ReferendumData!O:O,1)</f>
        <v>49</v>
      </c>
      <c r="C22" s="21">
        <f>COUNTIFS(ReferendumData!E:E,Dashboard!A22,ReferendumData!O:O,0)</f>
        <v>29</v>
      </c>
      <c r="D22" s="21">
        <f t="shared" si="0"/>
        <v>78</v>
      </c>
      <c r="E22" s="22">
        <f t="shared" si="1"/>
        <v>0.62820512820512819</v>
      </c>
      <c r="F22" t="s">
        <v>912</v>
      </c>
      <c r="G22" t="s">
        <v>912</v>
      </c>
      <c r="H22" t="s">
        <v>912</v>
      </c>
      <c r="I22" t="s">
        <v>912</v>
      </c>
      <c r="J22" t="s">
        <v>912</v>
      </c>
      <c r="K22" t="s">
        <v>912</v>
      </c>
      <c r="L22" t="s">
        <v>912</v>
      </c>
      <c r="M22" t="s">
        <v>912</v>
      </c>
      <c r="N22" t="s">
        <v>912</v>
      </c>
      <c r="O22" t="s">
        <v>912</v>
      </c>
      <c r="P22" t="s">
        <v>912</v>
      </c>
      <c r="Q22" t="s">
        <v>912</v>
      </c>
      <c r="R22" t="s">
        <v>912</v>
      </c>
      <c r="S22" t="s">
        <v>912</v>
      </c>
      <c r="T22" t="s">
        <v>20</v>
      </c>
    </row>
    <row r="23" spans="1:20" ht="17.5" thickBot="1" x14ac:dyDescent="0.45">
      <c r="A23" s="25">
        <v>2010</v>
      </c>
      <c r="B23" s="21">
        <f>COUNTIFS(ReferendumData!E:E,Dashboard!A23,ReferendumData!O:O,1)</f>
        <v>48</v>
      </c>
      <c r="C23" s="21">
        <f>COUNTIFS(ReferendumData!E:E,Dashboard!A23,ReferendumData!O:O,0)</f>
        <v>61</v>
      </c>
      <c r="D23" s="21">
        <f t="shared" si="0"/>
        <v>109</v>
      </c>
      <c r="E23" s="22">
        <f t="shared" si="1"/>
        <v>0.44036697247706424</v>
      </c>
      <c r="F23" t="s">
        <v>912</v>
      </c>
      <c r="G23" s="15" t="s">
        <v>1828</v>
      </c>
      <c r="H23" s="15"/>
      <c r="I23" s="15"/>
      <c r="J23" s="15" t="s">
        <v>912</v>
      </c>
      <c r="K23" s="15" t="s">
        <v>912</v>
      </c>
      <c r="L23" s="15" t="s">
        <v>912</v>
      </c>
      <c r="M23" t="s">
        <v>912</v>
      </c>
      <c r="N23" s="15" t="s">
        <v>1834</v>
      </c>
      <c r="O23" s="15"/>
      <c r="P23" s="15"/>
      <c r="Q23" s="15"/>
      <c r="R23" s="15" t="s">
        <v>912</v>
      </c>
      <c r="S23" s="15" t="s">
        <v>912</v>
      </c>
      <c r="T23" t="s">
        <v>20</v>
      </c>
    </row>
    <row r="24" spans="1:20" ht="15" customHeight="1" thickTop="1" thickBot="1" x14ac:dyDescent="0.4">
      <c r="A24" s="25">
        <v>2011</v>
      </c>
      <c r="B24" s="21">
        <f>COUNTIFS(ReferendumData!E:E,Dashboard!A24,ReferendumData!O:O,1)</f>
        <v>107</v>
      </c>
      <c r="C24" s="21">
        <f>COUNTIFS(ReferendumData!E:E,Dashboard!A24,ReferendumData!O:O,0)</f>
        <v>40</v>
      </c>
      <c r="D24" s="21">
        <f t="shared" si="0"/>
        <v>147</v>
      </c>
      <c r="E24" s="22">
        <f t="shared" si="1"/>
        <v>0.72789115646258506</v>
      </c>
      <c r="F24" t="s">
        <v>912</v>
      </c>
      <c r="G24" s="26" t="s">
        <v>911</v>
      </c>
      <c r="H24" s="18"/>
      <c r="I24" s="37" t="s">
        <v>892</v>
      </c>
      <c r="J24" s="37" t="s">
        <v>893</v>
      </c>
      <c r="K24" s="37" t="s">
        <v>894</v>
      </c>
      <c r="L24" s="19" t="s">
        <v>895</v>
      </c>
      <c r="M24" t="s">
        <v>912</v>
      </c>
      <c r="N24" s="26" t="s">
        <v>1522</v>
      </c>
      <c r="O24" s="18"/>
      <c r="P24" s="37" t="s">
        <v>892</v>
      </c>
      <c r="Q24" s="37" t="s">
        <v>893</v>
      </c>
      <c r="R24" s="37" t="s">
        <v>894</v>
      </c>
      <c r="S24" s="19" t="s">
        <v>895</v>
      </c>
      <c r="T24" t="s">
        <v>20</v>
      </c>
    </row>
    <row r="25" spans="1:20" x14ac:dyDescent="0.35">
      <c r="A25" s="25">
        <v>2012</v>
      </c>
      <c r="B25" s="21">
        <f>COUNTIFS(ReferendumData!E:E,Dashboard!A25,ReferendumData!O:O,1)</f>
        <v>33</v>
      </c>
      <c r="C25" s="21">
        <f>COUNTIFS(ReferendumData!E:E,Dashboard!A25,ReferendumData!O:O,0)</f>
        <v>15</v>
      </c>
      <c r="D25" s="21">
        <f t="shared" si="0"/>
        <v>48</v>
      </c>
      <c r="E25" s="22">
        <f t="shared" si="1"/>
        <v>0.6875</v>
      </c>
      <c r="F25" t="s">
        <v>912</v>
      </c>
      <c r="G25" s="20">
        <v>1</v>
      </c>
      <c r="H25" s="21" t="s">
        <v>912</v>
      </c>
      <c r="I25" s="21">
        <f>COUNTIFS(ReferendumData!I:I,Dashboard!G25,ReferendumData!O:O,1)+COUNTIFS('ReferendumData 91-93'!I:I,Dashboard!G25,'ReferendumData 91-93'!O:O,1)</f>
        <v>3</v>
      </c>
      <c r="J25" s="21">
        <f>COUNTIFS(ReferendumData!I:I,Dashboard!G25,ReferendumData!O:O,0)+COUNTIFS('ReferendumData 91-93'!I:I,Dashboard!G25,'ReferendumData 91-93'!O:O,0)</f>
        <v>2</v>
      </c>
      <c r="K25" s="21">
        <f>SUM(I25:J25)</f>
        <v>5</v>
      </c>
      <c r="L25" s="22">
        <f>I25/K25</f>
        <v>0.6</v>
      </c>
      <c r="M25" t="s">
        <v>912</v>
      </c>
      <c r="N25" s="20">
        <v>1</v>
      </c>
      <c r="O25" s="21" t="s">
        <v>1467</v>
      </c>
      <c r="P25" s="21">
        <f>COUNTIFS(ReferendumData!V:V,Dashboard!N25,ReferendumData!O:O,1)</f>
        <v>11</v>
      </c>
      <c r="Q25" s="21">
        <f>COUNTIFS(ReferendumData!V:V,Dashboard!N25,ReferendumData!O:O,0)</f>
        <v>0</v>
      </c>
      <c r="R25" s="21">
        <f>SUM(P25:Q25)</f>
        <v>11</v>
      </c>
      <c r="S25" s="22">
        <f>P25/R25</f>
        <v>1</v>
      </c>
      <c r="T25" t="s">
        <v>20</v>
      </c>
    </row>
    <row r="26" spans="1:20" x14ac:dyDescent="0.35">
      <c r="A26" s="25">
        <v>2013</v>
      </c>
      <c r="B26" s="21">
        <f>COUNTIFS(ReferendumData!E:E,Dashboard!A26,ReferendumData!O:O,1)</f>
        <v>61</v>
      </c>
      <c r="C26" s="21">
        <f>COUNTIFS(ReferendumData!E:E,Dashboard!A26,ReferendumData!O:O,0)</f>
        <v>8</v>
      </c>
      <c r="D26" s="21">
        <f t="shared" si="0"/>
        <v>69</v>
      </c>
      <c r="E26" s="22">
        <f t="shared" si="1"/>
        <v>0.88405797101449279</v>
      </c>
      <c r="F26" t="s">
        <v>912</v>
      </c>
      <c r="G26" s="20">
        <v>2</v>
      </c>
      <c r="H26" s="21" t="s">
        <v>912</v>
      </c>
      <c r="I26" s="21">
        <f>COUNTIFS(ReferendumData!I:I,Dashboard!G26,ReferendumData!O:O,1)+COUNTIFS('ReferendumData 91-93'!I:I,Dashboard!G26,'ReferendumData 91-93'!O:O,1)</f>
        <v>1</v>
      </c>
      <c r="J26" s="21">
        <f>COUNTIFS(ReferendumData!I:I,Dashboard!G26,ReferendumData!O:O,0)+COUNTIFS('ReferendumData 91-93'!I:I,Dashboard!G26,'ReferendumData 91-93'!O:O,0)</f>
        <v>4</v>
      </c>
      <c r="K26" s="21">
        <f t="shared" ref="K26:K34" si="11">SUM(I26:J26)</f>
        <v>5</v>
      </c>
      <c r="L26" s="22">
        <f t="shared" ref="L26:L35" si="12">I26/K26</f>
        <v>0.2</v>
      </c>
      <c r="M26" t="s">
        <v>912</v>
      </c>
      <c r="N26" s="20">
        <v>2</v>
      </c>
      <c r="O26" s="21" t="s">
        <v>1468</v>
      </c>
      <c r="P26" s="21">
        <f>COUNTIFS(ReferendumData!V:V,Dashboard!N26,ReferendumData!O:O,1)</f>
        <v>79</v>
      </c>
      <c r="Q26" s="21">
        <f>COUNTIFS(ReferendumData!V:V,Dashboard!N26,ReferendumData!O:O,0)</f>
        <v>30</v>
      </c>
      <c r="R26" s="21">
        <f t="shared" ref="R26:R30" si="13">SUM(P26:Q26)</f>
        <v>109</v>
      </c>
      <c r="S26" s="22">
        <f t="shared" ref="S26:S31" si="14">P26/R26</f>
        <v>0.72477064220183485</v>
      </c>
      <c r="T26" t="s">
        <v>20</v>
      </c>
    </row>
    <row r="27" spans="1:20" x14ac:dyDescent="0.35">
      <c r="A27" s="25">
        <v>2014</v>
      </c>
      <c r="B27" s="21">
        <f>COUNTIFS(ReferendumData!E:E,Dashboard!A27,ReferendumData!O:O,1)</f>
        <v>31</v>
      </c>
      <c r="C27" s="21">
        <f>COUNTIFS(ReferendumData!E:E,Dashboard!A27,ReferendumData!O:O,0)</f>
        <v>11</v>
      </c>
      <c r="D27" s="21">
        <f t="shared" si="0"/>
        <v>42</v>
      </c>
      <c r="E27" s="22">
        <f t="shared" si="1"/>
        <v>0.73809523809523814</v>
      </c>
      <c r="F27" t="s">
        <v>912</v>
      </c>
      <c r="G27" s="20">
        <v>3</v>
      </c>
      <c r="H27" s="21" t="s">
        <v>912</v>
      </c>
      <c r="I27" s="21">
        <f>COUNTIFS(ReferendumData!I:I,Dashboard!G27,ReferendumData!O:O,1)+COUNTIFS('ReferendumData 91-93'!I:I,Dashboard!G27,'ReferendumData 91-93'!O:O,1)</f>
        <v>30</v>
      </c>
      <c r="J27" s="21">
        <f>COUNTIFS(ReferendumData!I:I,Dashboard!G27,ReferendumData!O:O,0)+COUNTIFS('ReferendumData 91-93'!I:I,Dashboard!G27,'ReferendumData 91-93'!O:O,0)</f>
        <v>20</v>
      </c>
      <c r="K27" s="21">
        <f t="shared" si="11"/>
        <v>50</v>
      </c>
      <c r="L27" s="22">
        <f t="shared" si="12"/>
        <v>0.6</v>
      </c>
      <c r="M27" t="s">
        <v>912</v>
      </c>
      <c r="N27" s="20">
        <v>3</v>
      </c>
      <c r="O27" s="21" t="s">
        <v>1469</v>
      </c>
      <c r="P27" s="21">
        <f>COUNTIFS(ReferendumData!V:V,Dashboard!N27,ReferendumData!O:O,1)</f>
        <v>211</v>
      </c>
      <c r="Q27" s="21">
        <f>COUNTIFS(ReferendumData!V:V,Dashboard!N27,ReferendumData!O:O,0)</f>
        <v>115</v>
      </c>
      <c r="R27" s="21">
        <f t="shared" si="13"/>
        <v>326</v>
      </c>
      <c r="S27" s="22">
        <f t="shared" si="14"/>
        <v>0.64723926380368102</v>
      </c>
      <c r="T27" t="s">
        <v>20</v>
      </c>
    </row>
    <row r="28" spans="1:20" x14ac:dyDescent="0.35">
      <c r="A28" s="25">
        <v>2015</v>
      </c>
      <c r="B28" s="21">
        <f>COUNTIFS(ReferendumData!E:E,Dashboard!A28,ReferendumData!O:O,1)</f>
        <v>57</v>
      </c>
      <c r="C28" s="21">
        <f>COUNTIFS(ReferendumData!E:E,Dashboard!A28,ReferendumData!O:O,0)</f>
        <v>6</v>
      </c>
      <c r="D28" s="21">
        <f t="shared" si="0"/>
        <v>63</v>
      </c>
      <c r="E28" s="22">
        <f t="shared" si="1"/>
        <v>0.90476190476190477</v>
      </c>
      <c r="F28" t="s">
        <v>912</v>
      </c>
      <c r="G28" s="20">
        <v>4</v>
      </c>
      <c r="H28" s="21" t="s">
        <v>912</v>
      </c>
      <c r="I28" s="21">
        <f>COUNTIFS(ReferendumData!I:I,Dashboard!G28,ReferendumData!O:O,1)+COUNTIFS('ReferendumData 91-93'!I:I,Dashboard!G28,'ReferendumData 91-93'!O:O,1)</f>
        <v>51</v>
      </c>
      <c r="J28" s="21">
        <f>COUNTIFS(ReferendumData!I:I,Dashboard!G28,ReferendumData!O:O,0)+COUNTIFS('ReferendumData 91-93'!I:I,Dashboard!G28,'ReferendumData 91-93'!O:O,0)</f>
        <v>16</v>
      </c>
      <c r="K28" s="21">
        <f t="shared" si="11"/>
        <v>67</v>
      </c>
      <c r="L28" s="22">
        <f t="shared" si="12"/>
        <v>0.76119402985074625</v>
      </c>
      <c r="M28" t="s">
        <v>912</v>
      </c>
      <c r="N28" s="20">
        <v>4</v>
      </c>
      <c r="O28" s="21" t="s">
        <v>1470</v>
      </c>
      <c r="P28" s="21">
        <f>COUNTIFS(ReferendumData!V:V,Dashboard!N28,ReferendumData!O:O,1)</f>
        <v>208</v>
      </c>
      <c r="Q28" s="21">
        <f>COUNTIFS(ReferendumData!V:V,Dashboard!N28,ReferendumData!O:O,0)</f>
        <v>199</v>
      </c>
      <c r="R28" s="21">
        <f t="shared" si="13"/>
        <v>407</v>
      </c>
      <c r="S28" s="22">
        <f t="shared" si="14"/>
        <v>0.51105651105651106</v>
      </c>
      <c r="T28" t="s">
        <v>20</v>
      </c>
    </row>
    <row r="29" spans="1:20" x14ac:dyDescent="0.35">
      <c r="A29" s="25">
        <v>2016</v>
      </c>
      <c r="B29" s="21">
        <f>COUNTIFS(ReferendumData!E:E,Dashboard!A29,ReferendumData!O:O,1)</f>
        <v>24</v>
      </c>
      <c r="C29" s="21">
        <f>COUNTIFS(ReferendumData!E:E,Dashboard!A29,ReferendumData!O:O,0)</f>
        <v>10</v>
      </c>
      <c r="D29" s="21">
        <f t="shared" si="0"/>
        <v>34</v>
      </c>
      <c r="E29" s="22">
        <f t="shared" si="1"/>
        <v>0.70588235294117652</v>
      </c>
      <c r="F29" t="s">
        <v>912</v>
      </c>
      <c r="G29" s="20">
        <v>5</v>
      </c>
      <c r="H29" s="21" t="s">
        <v>912</v>
      </c>
      <c r="I29" s="21">
        <f>COUNTIFS(ReferendumData!I:I,Dashboard!G29,ReferendumData!O:O,1)+COUNTIFS('ReferendumData 91-93'!I:I,Dashboard!G29,'ReferendumData 91-93'!O:O,1)</f>
        <v>355</v>
      </c>
      <c r="J29" s="21">
        <f>COUNTIFS(ReferendumData!I:I,Dashboard!G29,ReferendumData!O:O,0)+COUNTIFS('ReferendumData 91-93'!I:I,Dashboard!G29,'ReferendumData 91-93'!O:O,0)</f>
        <v>199</v>
      </c>
      <c r="K29" s="21">
        <f t="shared" si="11"/>
        <v>554</v>
      </c>
      <c r="L29" s="22">
        <f t="shared" si="12"/>
        <v>0.6407942238267148</v>
      </c>
      <c r="M29" t="s">
        <v>912</v>
      </c>
      <c r="N29" s="20">
        <v>5</v>
      </c>
      <c r="O29" s="21" t="s">
        <v>1472</v>
      </c>
      <c r="P29" s="21">
        <f>COUNTIFS(ReferendumData!V:V,Dashboard!N29,ReferendumData!O:O,1)</f>
        <v>297</v>
      </c>
      <c r="Q29" s="21">
        <f>COUNTIFS(ReferendumData!V:V,Dashboard!N29,ReferendumData!O:O,0)</f>
        <v>223</v>
      </c>
      <c r="R29" s="21">
        <f t="shared" si="13"/>
        <v>520</v>
      </c>
      <c r="S29" s="22">
        <f t="shared" si="14"/>
        <v>0.57115384615384612</v>
      </c>
      <c r="T29" t="s">
        <v>20</v>
      </c>
    </row>
    <row r="30" spans="1:20" ht="15" thickBot="1" x14ac:dyDescent="0.4">
      <c r="A30" s="25">
        <v>2017</v>
      </c>
      <c r="B30" s="21">
        <f>COUNTIFS(ReferendumData!E:E,Dashboard!A30,ReferendumData!O:O,1)</f>
        <v>51</v>
      </c>
      <c r="C30" s="21">
        <f>COUNTIFS(ReferendumData!E:E,Dashboard!A30,ReferendumData!O:O,0)</f>
        <v>11</v>
      </c>
      <c r="D30" s="21">
        <f t="shared" si="0"/>
        <v>62</v>
      </c>
      <c r="E30" s="22">
        <f t="shared" si="1"/>
        <v>0.82258064516129037</v>
      </c>
      <c r="F30" t="s">
        <v>912</v>
      </c>
      <c r="G30" s="20">
        <v>6</v>
      </c>
      <c r="H30" s="21" t="s">
        <v>912</v>
      </c>
      <c r="I30" s="21">
        <f>COUNTIFS(ReferendumData!I:I,Dashboard!G30,ReferendumData!O:O,1)+COUNTIFS('ReferendumData 91-93'!I:I,Dashboard!G30,'ReferendumData 91-93'!O:O,1)</f>
        <v>65</v>
      </c>
      <c r="J30" s="21">
        <f>COUNTIFS(ReferendumData!I:I,Dashboard!G30,ReferendumData!O:O,0)+COUNTIFS('ReferendumData 91-93'!I:I,Dashboard!G30,'ReferendumData 91-93'!O:O,0)</f>
        <v>38</v>
      </c>
      <c r="K30" s="21">
        <f t="shared" si="11"/>
        <v>103</v>
      </c>
      <c r="L30" s="22">
        <f t="shared" si="12"/>
        <v>0.6310679611650486</v>
      </c>
      <c r="M30" t="s">
        <v>912</v>
      </c>
      <c r="N30" s="20">
        <v>6</v>
      </c>
      <c r="O30" s="21" t="s">
        <v>1471</v>
      </c>
      <c r="P30" s="21">
        <f>COUNTIFS(ReferendumData!V:V,Dashboard!N30,ReferendumData!O:O,1)</f>
        <v>732</v>
      </c>
      <c r="Q30" s="21">
        <f>COUNTIFS(ReferendumData!V:V,Dashboard!N30,ReferendumData!O:O,0)</f>
        <v>270</v>
      </c>
      <c r="R30" s="21">
        <f t="shared" si="13"/>
        <v>1002</v>
      </c>
      <c r="S30" s="22">
        <f t="shared" si="14"/>
        <v>0.73053892215568861</v>
      </c>
      <c r="T30" t="s">
        <v>20</v>
      </c>
    </row>
    <row r="31" spans="1:20" ht="15" thickBot="1" x14ac:dyDescent="0.4">
      <c r="A31" s="25">
        <v>2018</v>
      </c>
      <c r="B31" s="21">
        <f>COUNTIFS(ReferendumData!E:E,Dashboard!A31,ReferendumData!O:O,1)</f>
        <v>26</v>
      </c>
      <c r="C31" s="21">
        <f>COUNTIFS(ReferendumData!E:E,Dashboard!A31,ReferendumData!O:O,0)</f>
        <v>15</v>
      </c>
      <c r="D31" s="21">
        <f t="shared" si="0"/>
        <v>41</v>
      </c>
      <c r="E31" s="22">
        <f t="shared" si="1"/>
        <v>0.63414634146341464</v>
      </c>
      <c r="F31" t="s">
        <v>912</v>
      </c>
      <c r="G31" s="20">
        <v>7</v>
      </c>
      <c r="H31" s="21" t="s">
        <v>912</v>
      </c>
      <c r="I31" s="21">
        <f>COUNTIFS(ReferendumData!I:I,Dashboard!G31,ReferendumData!O:O,1)+COUNTIFS('ReferendumData 91-93'!I:I,Dashboard!G31,'ReferendumData 91-93'!O:O,1)</f>
        <v>82</v>
      </c>
      <c r="J31" s="21">
        <f>COUNTIFS(ReferendumData!I:I,Dashboard!G31,ReferendumData!O:O,0)+COUNTIFS('ReferendumData 91-93'!I:I,Dashboard!G31,'ReferendumData 91-93'!O:O,0)</f>
        <v>40</v>
      </c>
      <c r="K31" s="21">
        <f t="shared" si="11"/>
        <v>122</v>
      </c>
      <c r="L31" s="22">
        <f t="shared" si="12"/>
        <v>0.67213114754098358</v>
      </c>
      <c r="M31" t="s">
        <v>912</v>
      </c>
      <c r="N31" s="23" t="s">
        <v>912</v>
      </c>
      <c r="O31" s="16" t="s">
        <v>894</v>
      </c>
      <c r="P31" s="16">
        <f>SUM(P25:P30)</f>
        <v>1538</v>
      </c>
      <c r="Q31" s="16">
        <f>SUM(Q25:Q30)</f>
        <v>837</v>
      </c>
      <c r="R31" s="16">
        <f>SUM(R25:R30)</f>
        <v>2375</v>
      </c>
      <c r="S31" s="24">
        <f t="shared" si="14"/>
        <v>0.64757894736842103</v>
      </c>
      <c r="T31" t="s">
        <v>20</v>
      </c>
    </row>
    <row r="32" spans="1:20" x14ac:dyDescent="0.35">
      <c r="A32" s="25">
        <v>2019</v>
      </c>
      <c r="B32" s="21">
        <f>COUNTIFS(ReferendumData!E:E,Dashboard!A32,ReferendumData!O:O,1)</f>
        <v>41</v>
      </c>
      <c r="C32" s="21">
        <f>COUNTIFS(ReferendumData!E:E,Dashboard!A32,ReferendumData!O:O,0)</f>
        <v>12</v>
      </c>
      <c r="D32" s="21">
        <f t="shared" si="0"/>
        <v>53</v>
      </c>
      <c r="E32" s="22">
        <f t="shared" si="1"/>
        <v>0.77358490566037741</v>
      </c>
      <c r="F32" t="s">
        <v>912</v>
      </c>
      <c r="G32" s="20">
        <v>8</v>
      </c>
      <c r="H32" s="21" t="s">
        <v>912</v>
      </c>
      <c r="I32" s="21">
        <f>COUNTIFS(ReferendumData!I:I,Dashboard!G32,ReferendumData!O:O,1)+COUNTIFS('ReferendumData 91-93'!I:I,Dashboard!G32,'ReferendumData 91-93'!O:O,1)</f>
        <v>40</v>
      </c>
      <c r="J32" s="21">
        <f>COUNTIFS(ReferendumData!I:I,Dashboard!G32,ReferendumData!O:O,0)+COUNTIFS('ReferendumData 91-93'!I:I,Dashboard!G32,'ReferendumData 91-93'!O:O,0)</f>
        <v>20</v>
      </c>
      <c r="K32" s="21">
        <f t="shared" si="11"/>
        <v>60</v>
      </c>
      <c r="L32" s="22">
        <f t="shared" si="12"/>
        <v>0.66666666666666663</v>
      </c>
      <c r="M32" t="s">
        <v>912</v>
      </c>
      <c r="N32" t="s">
        <v>1683</v>
      </c>
      <c r="P32" t="s">
        <v>912</v>
      </c>
      <c r="Q32" t="s">
        <v>912</v>
      </c>
      <c r="R32" t="s">
        <v>912</v>
      </c>
      <c r="S32" t="s">
        <v>912</v>
      </c>
      <c r="T32" t="s">
        <v>20</v>
      </c>
    </row>
    <row r="33" spans="1:20" x14ac:dyDescent="0.35">
      <c r="A33" s="25">
        <v>2020</v>
      </c>
      <c r="B33" s="21">
        <f>COUNTIFS(ReferendumData!E:E,Dashboard!A33,ReferendumData!O:O,1)</f>
        <v>20</v>
      </c>
      <c r="C33" s="21">
        <f>COUNTIFS(ReferendumData!E:E,Dashboard!A33,ReferendumData!O:O,0)</f>
        <v>20</v>
      </c>
      <c r="D33" s="21">
        <f t="shared" ref="D33:D34" si="15">B33+C33</f>
        <v>40</v>
      </c>
      <c r="E33" s="22">
        <f t="shared" ref="E33:E34" si="16">B33/D33</f>
        <v>0.5</v>
      </c>
      <c r="F33" t="s">
        <v>912</v>
      </c>
      <c r="G33" s="20">
        <v>9</v>
      </c>
      <c r="H33" s="21" t="s">
        <v>912</v>
      </c>
      <c r="I33" s="21">
        <f>COUNTIFS(ReferendumData!I:I,Dashboard!G33,ReferendumData!O:O,1)+COUNTIFS('ReferendumData 91-93'!I:I,Dashboard!G33,'ReferendumData 91-93'!O:O,1)</f>
        <v>21</v>
      </c>
      <c r="J33" s="21">
        <f>COUNTIFS(ReferendumData!I:I,Dashboard!G33,ReferendumData!O:O,0)+COUNTIFS('ReferendumData 91-93'!I:I,Dashboard!G33,'ReferendumData 91-93'!O:O,0)</f>
        <v>6</v>
      </c>
      <c r="K33" s="21">
        <f t="shared" si="11"/>
        <v>27</v>
      </c>
      <c r="L33" s="22">
        <f t="shared" si="12"/>
        <v>0.77777777777777779</v>
      </c>
      <c r="M33" t="s">
        <v>912</v>
      </c>
      <c r="N33" t="s">
        <v>912</v>
      </c>
      <c r="O33" t="s">
        <v>912</v>
      </c>
      <c r="P33" t="s">
        <v>912</v>
      </c>
      <c r="Q33" t="s">
        <v>912</v>
      </c>
      <c r="R33" t="s">
        <v>912</v>
      </c>
      <c r="S33" t="s">
        <v>912</v>
      </c>
      <c r="T33" t="s">
        <v>20</v>
      </c>
    </row>
    <row r="34" spans="1:20" ht="15" thickBot="1" x14ac:dyDescent="0.4">
      <c r="A34" s="25">
        <v>2021</v>
      </c>
      <c r="B34" s="21">
        <f>COUNTIFS(ReferendumData!E:E,Dashboard!A34,ReferendumData!O:O,1)</f>
        <v>42</v>
      </c>
      <c r="C34" s="21">
        <f>COUNTIFS(ReferendumData!E:E,Dashboard!A34,ReferendumData!O:O,0)</f>
        <v>17</v>
      </c>
      <c r="D34" s="21">
        <f t="shared" si="15"/>
        <v>59</v>
      </c>
      <c r="E34" s="22">
        <f t="shared" si="16"/>
        <v>0.71186440677966101</v>
      </c>
      <c r="F34" t="s">
        <v>912</v>
      </c>
      <c r="G34" s="20">
        <v>10</v>
      </c>
      <c r="H34" s="21" t="s">
        <v>912</v>
      </c>
      <c r="I34" s="21">
        <f>COUNTIFS(ReferendumData!I:I,Dashboard!G34,ReferendumData!O:O,1)+COUNTIFS('ReferendumData 91-93'!I:I,Dashboard!G34,'ReferendumData 91-93'!O:O,1)</f>
        <v>1005</v>
      </c>
      <c r="J34" s="21">
        <f>COUNTIFS(ReferendumData!I:I,Dashboard!G34,ReferendumData!O:O,0)+COUNTIFS('ReferendumData 91-93'!I:I,Dashboard!G34,'ReferendumData 91-93'!O:O,0)</f>
        <v>544</v>
      </c>
      <c r="K34" s="21">
        <f t="shared" si="11"/>
        <v>1549</v>
      </c>
      <c r="L34" s="22">
        <f t="shared" si="12"/>
        <v>0.64880568108457071</v>
      </c>
      <c r="M34" t="s">
        <v>912</v>
      </c>
      <c r="N34" t="s">
        <v>912</v>
      </c>
      <c r="O34" t="s">
        <v>912</v>
      </c>
      <c r="P34" t="s">
        <v>912</v>
      </c>
      <c r="Q34" t="s">
        <v>912</v>
      </c>
      <c r="R34" t="s">
        <v>912</v>
      </c>
      <c r="S34" t="s">
        <v>912</v>
      </c>
      <c r="T34" t="s">
        <v>20</v>
      </c>
    </row>
    <row r="35" spans="1:20" ht="15" thickBot="1" x14ac:dyDescent="0.4">
      <c r="A35" s="25">
        <v>2022</v>
      </c>
      <c r="B35" s="21">
        <f>COUNTIFS(ReferendumData!E:E,Dashboard!A35,ReferendumData!O:O,1)</f>
        <v>26</v>
      </c>
      <c r="C35" s="21">
        <f>COUNTIFS(ReferendumData!E:E,Dashboard!A35,ReferendumData!O:O,0)</f>
        <v>17</v>
      </c>
      <c r="D35" s="21">
        <f t="shared" ref="D35" si="17">B35+C35</f>
        <v>43</v>
      </c>
      <c r="E35" s="22">
        <f t="shared" ref="E35" si="18">B35/D35</f>
        <v>0.60465116279069764</v>
      </c>
      <c r="F35" t="s">
        <v>912</v>
      </c>
      <c r="G35" s="23" t="s">
        <v>912</v>
      </c>
      <c r="H35" s="16" t="s">
        <v>894</v>
      </c>
      <c r="I35" s="16">
        <f>SUM(I25:I34)</f>
        <v>1653</v>
      </c>
      <c r="J35" s="16">
        <f>SUM(J25:J34)</f>
        <v>889</v>
      </c>
      <c r="K35" s="16">
        <f>SUM(K25:K34)</f>
        <v>2542</v>
      </c>
      <c r="L35" s="24">
        <f t="shared" si="12"/>
        <v>0.65027537372147914</v>
      </c>
      <c r="M35" t="s">
        <v>912</v>
      </c>
      <c r="N35" t="s">
        <v>912</v>
      </c>
      <c r="O35" t="s">
        <v>912</v>
      </c>
      <c r="P35" t="s">
        <v>912</v>
      </c>
      <c r="Q35" t="s">
        <v>912</v>
      </c>
      <c r="R35" t="s">
        <v>912</v>
      </c>
      <c r="S35" t="s">
        <v>912</v>
      </c>
      <c r="T35" t="s">
        <v>20</v>
      </c>
    </row>
    <row r="36" spans="1:20" x14ac:dyDescent="0.35">
      <c r="A36" s="25">
        <v>2023</v>
      </c>
      <c r="B36" s="21">
        <f>COUNTIFS(ReferendumData!E:E,Dashboard!A36,ReferendumData!O:O,1)</f>
        <v>12</v>
      </c>
      <c r="C36" s="21">
        <f>COUNTIFS(ReferendumData!E:E,Dashboard!A36,ReferendumData!O:O,0)</f>
        <v>19</v>
      </c>
      <c r="D36" s="21">
        <f t="shared" ref="D36" si="19">B36+C36</f>
        <v>31</v>
      </c>
      <c r="E36" s="22">
        <f t="shared" ref="E36" si="20">B36/D36</f>
        <v>0.38709677419354838</v>
      </c>
      <c r="G36" s="71"/>
      <c r="H36" s="71"/>
      <c r="I36" s="71"/>
      <c r="J36" s="71"/>
      <c r="K36" s="71"/>
      <c r="L36" s="72"/>
    </row>
    <row r="37" spans="1:20" x14ac:dyDescent="0.35">
      <c r="A37" s="25">
        <v>2024</v>
      </c>
      <c r="B37" s="21">
        <f>COUNTIFS(ReferendumData!E:E,Dashboard!A37,ReferendumData!O:O,1)</f>
        <v>12</v>
      </c>
      <c r="C37" s="21">
        <f>COUNTIFS(ReferendumData!E:E,Dashboard!A37,ReferendumData!O:O,0)</f>
        <v>20</v>
      </c>
      <c r="D37" s="21">
        <f t="shared" ref="D37" si="21">B37+C37</f>
        <v>32</v>
      </c>
      <c r="E37" s="22">
        <f t="shared" ref="E37" si="22">B37/D37</f>
        <v>0.375</v>
      </c>
    </row>
    <row r="38" spans="1:20" x14ac:dyDescent="0.35">
      <c r="A38" s="25">
        <v>2025</v>
      </c>
      <c r="B38" s="21">
        <f>COUNTIFS(ReferendumData!E:E,Dashboard!A38,ReferendumData!O:O,1)</f>
        <v>31</v>
      </c>
      <c r="C38" s="21">
        <f>COUNTIFS(ReferendumData!E:E,Dashboard!A38,ReferendumData!O:O,0)</f>
        <v>14</v>
      </c>
      <c r="D38" s="21">
        <f t="shared" ref="D38" si="23">B38+C38</f>
        <v>45</v>
      </c>
      <c r="E38" s="22">
        <f t="shared" ref="E38" si="24">B38/D38</f>
        <v>0.68888888888888888</v>
      </c>
    </row>
    <row r="39" spans="1:20" x14ac:dyDescent="0.35">
      <c r="A39" t="s">
        <v>1</v>
      </c>
    </row>
  </sheetData>
  <conditionalFormatting sqref="A1:S2 A3:E1048576 F37:XFD1048576">
    <cfRule type="cellIs" dxfId="13" priority="17" operator="equal">
      <formula>"no data"</formula>
    </cfRule>
  </conditionalFormatting>
  <conditionalFormatting sqref="F3:S36">
    <cfRule type="cellIs" dxfId="12" priority="2" operator="equal">
      <formula>"no data"</formula>
    </cfRule>
  </conditionalFormatting>
  <conditionalFormatting sqref="T1:XFD36">
    <cfRule type="cellIs" dxfId="11" priority="1" operator="equal">
      <formula>"no data"</formula>
    </cfRule>
  </conditionalFormatting>
  <pageMargins left="0.7" right="0.7" top="0.75" bottom="0.75" header="0.3" footer="0.3"/>
  <pageSetup scale="67"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499984740745262"/>
    <pageSetUpPr fitToPage="1"/>
  </sheetPr>
  <dimension ref="A1:B9"/>
  <sheetViews>
    <sheetView showGridLines="0" zoomScaleNormal="100" workbookViewId="0">
      <selection activeCell="A2" sqref="A2"/>
    </sheetView>
  </sheetViews>
  <sheetFormatPr defaultColWidth="0" defaultRowHeight="14.5" zeroHeight="1" x14ac:dyDescent="0.35"/>
  <cols>
    <col min="1" max="1" width="11.08984375" customWidth="1"/>
    <col min="2" max="2" width="144.36328125" customWidth="1"/>
    <col min="3" max="16384" width="9.08984375" hidden="1"/>
  </cols>
  <sheetData>
    <row r="1" spans="1:2" ht="24" thickBot="1" x14ac:dyDescent="0.6">
      <c r="A1" s="51" t="s">
        <v>1523</v>
      </c>
      <c r="B1" s="51" t="s">
        <v>1527</v>
      </c>
    </row>
    <row r="2" spans="1:2" ht="29.25" customHeight="1" thickTop="1" thickBot="1" x14ac:dyDescent="0.5">
      <c r="A2" s="49"/>
      <c r="B2" s="48" t="s">
        <v>1528</v>
      </c>
    </row>
    <row r="3" spans="1:2" ht="30.75" customHeight="1" thickTop="1" x14ac:dyDescent="0.45">
      <c r="A3" s="48" t="e">
        <f>IF(A2=1.2,"0001-03",VLOOKUP(A2,ORGUNIT!C:H,6,FALSE))</f>
        <v>#N/A</v>
      </c>
      <c r="B3" s="48" t="e">
        <f>"Highlighted District: "&amp;VLOOKUP(A3,ORGUNIT!A:F,6,FALSE)</f>
        <v>#N/A</v>
      </c>
    </row>
    <row r="4" spans="1:2" ht="32.25" customHeight="1" x14ac:dyDescent="0.45">
      <c r="A4" s="50" t="s">
        <v>1529</v>
      </c>
    </row>
    <row r="5" spans="1:2" ht="381" customHeight="1" x14ac:dyDescent="0.35"/>
    <row r="6" spans="1:2" ht="23.5" x14ac:dyDescent="0.55000000000000004">
      <c r="A6" s="51" t="s">
        <v>1533</v>
      </c>
      <c r="B6" s="51" t="s">
        <v>1680</v>
      </c>
    </row>
    <row r="7" spans="1:2" ht="32.25" customHeight="1" x14ac:dyDescent="0.45">
      <c r="A7" s="50" t="s">
        <v>1529</v>
      </c>
    </row>
    <row r="8" spans="1:2" ht="381" customHeight="1" x14ac:dyDescent="0.35"/>
    <row r="9" spans="1:2" x14ac:dyDescent="0.35">
      <c r="A9" t="s">
        <v>1</v>
      </c>
    </row>
  </sheetData>
  <dataValidations count="1">
    <dataValidation allowBlank="1" showInputMessage="1" showErrorMessage="1" prompt="Enter District Number to Highlight in Chart" sqref="A2" xr:uid="{00000000-0002-0000-0200-000000000000}"/>
  </dataValidations>
  <pageMargins left="0.7" right="0.7" top="0.75" bottom="0.75" header="0.3" footer="0.3"/>
  <pageSetup scale="91" fitToHeight="0" orientation="landscape" horizontalDpi="1200" verticalDpi="1200" r:id="rId1"/>
  <rowBreaks count="1" manualBreakCount="1">
    <brk id="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9.9978637043366805E-2"/>
    <pageSetUpPr fitToPage="1"/>
  </sheetPr>
  <dimension ref="A1:AD2380"/>
  <sheetViews>
    <sheetView showGridLines="0" workbookViewId="0">
      <pane ySplit="2" topLeftCell="A2355" activePane="bottomLeft" state="frozen"/>
      <selection pane="bottomLeft" activeCell="A2" sqref="A2"/>
    </sheetView>
  </sheetViews>
  <sheetFormatPr defaultColWidth="9.08984375" defaultRowHeight="14.5" x14ac:dyDescent="0.35"/>
  <cols>
    <col min="1" max="2" width="9.08984375" customWidth="1"/>
    <col min="3" max="3" width="8" customWidth="1"/>
    <col min="4" max="4" width="42.6328125" bestFit="1" customWidth="1"/>
    <col min="5" max="5" width="8.6328125" customWidth="1"/>
    <col min="6" max="6" width="14" bestFit="1" customWidth="1"/>
    <col min="7" max="7" width="11" bestFit="1" customWidth="1"/>
    <col min="8" max="8" width="12.453125" customWidth="1"/>
    <col min="9" max="9" width="11" bestFit="1" customWidth="1"/>
    <col min="10" max="10" width="11.453125" bestFit="1" customWidth="1"/>
    <col min="11" max="11" width="8.453125" bestFit="1" customWidth="1"/>
    <col min="12" max="12" width="12.08984375" customWidth="1"/>
    <col min="13" max="13" width="8.453125" bestFit="1" customWidth="1"/>
    <col min="14" max="14" width="11.90625" customWidth="1"/>
    <col min="15" max="15" width="8.453125" bestFit="1" customWidth="1"/>
    <col min="16" max="16" width="8.6328125" bestFit="1" customWidth="1"/>
    <col min="17" max="18" width="10.54296875" bestFit="1" customWidth="1"/>
    <col min="19" max="21" width="10.54296875" customWidth="1"/>
    <col min="22" max="22" width="8.453125" bestFit="1" customWidth="1"/>
    <col min="23" max="23" width="39.36328125" customWidth="1"/>
    <col min="24" max="30" width="9.08984375" customWidth="1"/>
  </cols>
  <sheetData>
    <row r="1" spans="1:30" ht="23.5" x14ac:dyDescent="0.55000000000000004">
      <c r="A1" s="5" t="s">
        <v>1824</v>
      </c>
      <c r="G1" t="s">
        <v>20</v>
      </c>
      <c r="H1" t="s">
        <v>20</v>
      </c>
      <c r="I1" t="s">
        <v>20</v>
      </c>
      <c r="J1" t="s">
        <v>20</v>
      </c>
      <c r="K1" t="s">
        <v>20</v>
      </c>
      <c r="L1" t="s">
        <v>20</v>
      </c>
      <c r="M1" t="s">
        <v>20</v>
      </c>
      <c r="N1" t="s">
        <v>20</v>
      </c>
      <c r="O1" t="s">
        <v>20</v>
      </c>
      <c r="P1" t="s">
        <v>20</v>
      </c>
      <c r="Q1" t="s">
        <v>20</v>
      </c>
      <c r="R1" t="s">
        <v>20</v>
      </c>
      <c r="S1" t="s">
        <v>20</v>
      </c>
      <c r="T1" t="s">
        <v>20</v>
      </c>
      <c r="U1" t="s">
        <v>20</v>
      </c>
      <c r="V1" t="s">
        <v>20</v>
      </c>
      <c r="W1" t="s">
        <v>20</v>
      </c>
      <c r="X1" t="s">
        <v>1678</v>
      </c>
      <c r="AA1" t="s">
        <v>1679</v>
      </c>
    </row>
    <row r="2" spans="1:30" ht="87.5" thickBot="1" x14ac:dyDescent="0.4">
      <c r="A2" s="4" t="s">
        <v>4</v>
      </c>
      <c r="B2" s="4" t="s">
        <v>5</v>
      </c>
      <c r="C2" s="4" t="s">
        <v>956</v>
      </c>
      <c r="D2" s="4" t="s">
        <v>6</v>
      </c>
      <c r="E2" s="4" t="s">
        <v>7</v>
      </c>
      <c r="F2" s="4" t="s">
        <v>850</v>
      </c>
      <c r="G2" s="4" t="s">
        <v>8</v>
      </c>
      <c r="H2" s="4" t="s">
        <v>9</v>
      </c>
      <c r="I2" s="4" t="s">
        <v>10</v>
      </c>
      <c r="J2" s="4" t="s">
        <v>811</v>
      </c>
      <c r="K2" s="4" t="s">
        <v>16</v>
      </c>
      <c r="L2" s="4" t="s">
        <v>922</v>
      </c>
      <c r="M2" s="4" t="s">
        <v>12</v>
      </c>
      <c r="N2" s="4" t="s">
        <v>923</v>
      </c>
      <c r="O2" s="4" t="s">
        <v>11</v>
      </c>
      <c r="P2" s="4" t="s">
        <v>13</v>
      </c>
      <c r="Q2" s="4" t="s">
        <v>14</v>
      </c>
      <c r="R2" s="4" t="s">
        <v>15</v>
      </c>
      <c r="S2" s="4" t="s">
        <v>928</v>
      </c>
      <c r="T2" s="4" t="s">
        <v>926</v>
      </c>
      <c r="U2" s="4" t="s">
        <v>954</v>
      </c>
      <c r="V2" s="4" t="s">
        <v>1521</v>
      </c>
      <c r="W2" s="4" t="s">
        <v>17</v>
      </c>
      <c r="X2" s="4" t="s">
        <v>954</v>
      </c>
      <c r="Y2" s="4" t="s">
        <v>928</v>
      </c>
      <c r="Z2" s="4" t="s">
        <v>1466</v>
      </c>
      <c r="AA2" s="4" t="s">
        <v>954</v>
      </c>
      <c r="AB2" s="4" t="s">
        <v>1531</v>
      </c>
      <c r="AC2" s="4" t="s">
        <v>1530</v>
      </c>
      <c r="AD2" s="4" t="s">
        <v>1532</v>
      </c>
    </row>
    <row r="3" spans="1:30" x14ac:dyDescent="0.35">
      <c r="A3">
        <v>1</v>
      </c>
      <c r="B3">
        <v>1</v>
      </c>
      <c r="C3" t="str">
        <f t="shared" ref="C3:C28" si="0">TEXT(A3,"0000")&amp;"-"&amp;TEXT(B3,"00")</f>
        <v>0001-01</v>
      </c>
      <c r="D3" t="s">
        <v>170</v>
      </c>
      <c r="E3">
        <v>1994</v>
      </c>
      <c r="F3">
        <f>VLOOKUP(E3,Lookups!A:B,2,FALSE)</f>
        <v>2</v>
      </c>
      <c r="G3">
        <v>1995</v>
      </c>
      <c r="H3" s="61">
        <v>146.86000000000001</v>
      </c>
      <c r="I3">
        <v>10</v>
      </c>
      <c r="J3" t="s">
        <v>19</v>
      </c>
      <c r="K3">
        <v>0</v>
      </c>
      <c r="L3">
        <v>9</v>
      </c>
      <c r="M3">
        <v>0</v>
      </c>
      <c r="N3">
        <v>9</v>
      </c>
      <c r="O3">
        <v>0</v>
      </c>
      <c r="P3">
        <f t="shared" ref="P3:P28" si="1">MAX(1,MIN(10,INT(H3/100)+1))</f>
        <v>2</v>
      </c>
      <c r="Q3">
        <v>1997</v>
      </c>
      <c r="R3">
        <v>2193</v>
      </c>
      <c r="S3" s="14">
        <f>Q3/SUM(Q3:R3)</f>
        <v>0.47661097852028639</v>
      </c>
      <c r="T3" s="33">
        <f>IF(E3&lt;1994,"NA",IF(E3&gt;2001,SUMIFS(ADM!E:E,ADM!A:A,ReferendumData!E3,ADM!C:C,ReferendumData!A3,ADM!D:D,ReferendumData!B3),SUMIFS(ADM!K:K,ADM!H:H,ReferendumData!E3,ADM!I:I,ReferendumData!A3,ADM!J:J,ReferendumData!B3)))</f>
        <v>1406.3</v>
      </c>
      <c r="U3" s="34">
        <f t="shared" ref="U3:U28" si="2">IFERROR((Q3+R3)/T3,"NA")</f>
        <v>2.9794496195690821</v>
      </c>
      <c r="V3" s="47">
        <f>IFERROR(VLOOKUP(C3,Lookups!J:L,3,FALSE),IF(T3&gt;=2000,4,IF(AND(T3&gt;=1000,T3&lt;2000),5,6)))</f>
        <v>5</v>
      </c>
      <c r="W3" s="12" t="s">
        <v>20</v>
      </c>
      <c r="X3" s="39">
        <f>IF(A3=815,0,U3)</f>
        <v>2.9794496195690821</v>
      </c>
      <c r="Y3" s="38">
        <f>IF(A3=815,0,S3)</f>
        <v>0.47661097852028639</v>
      </c>
      <c r="Z3" s="40" t="e">
        <f>IF(C3=ScatterPlots!$A$3,ReferendumData!Y3,-1)</f>
        <v>#N/A</v>
      </c>
      <c r="AA3" s="39">
        <f>IF(A3=815,0,U3)</f>
        <v>2.9794496195690821</v>
      </c>
      <c r="AB3" s="40">
        <f>IF(A3=815,0,IF(F3=3,S3,-1))</f>
        <v>-1</v>
      </c>
      <c r="AC3" s="40">
        <f>IF(A3=815,0,IF(F3=2,S3,-1))</f>
        <v>0.47661097852028639</v>
      </c>
      <c r="AD3" s="40">
        <f>IF(A3=815,0,IF(F3=1,S3,-1))</f>
        <v>-1</v>
      </c>
    </row>
    <row r="4" spans="1:30" x14ac:dyDescent="0.35">
      <c r="A4">
        <v>11</v>
      </c>
      <c r="B4">
        <v>1</v>
      </c>
      <c r="C4" t="str">
        <f t="shared" si="0"/>
        <v>0011-01</v>
      </c>
      <c r="D4" t="s">
        <v>113</v>
      </c>
      <c r="E4">
        <v>1994</v>
      </c>
      <c r="F4">
        <f>VLOOKUP(E4,Lookups!A:B,2,FALSE)</f>
        <v>2</v>
      </c>
      <c r="G4">
        <v>1995</v>
      </c>
      <c r="H4" s="61">
        <v>100.45</v>
      </c>
      <c r="I4">
        <v>10</v>
      </c>
      <c r="J4" t="s">
        <v>19</v>
      </c>
      <c r="K4">
        <v>0</v>
      </c>
      <c r="L4">
        <v>9</v>
      </c>
      <c r="M4">
        <v>0</v>
      </c>
      <c r="N4">
        <v>9</v>
      </c>
      <c r="O4">
        <v>0</v>
      </c>
      <c r="P4">
        <f t="shared" si="1"/>
        <v>2</v>
      </c>
      <c r="Q4">
        <v>28663</v>
      </c>
      <c r="R4">
        <v>32818</v>
      </c>
      <c r="S4" s="14">
        <f t="shared" ref="S4:S67" si="3">Q4/SUM(Q4:R4)</f>
        <v>0.46620907272165385</v>
      </c>
      <c r="T4" s="33">
        <f>IF(E4&lt;1994,"NA",IF(E4&gt;2001,SUMIFS(ADM!E:E,ADM!A:A,ReferendumData!E4,ADM!C:C,ReferendumData!A4,ADM!D:D,ReferendumData!B4),SUMIFS(ADM!K:K,ADM!H:H,ReferendumData!E4,ADM!I:I,ReferendumData!A4,ADM!J:J,ReferendumData!B4)))</f>
        <v>38250.86</v>
      </c>
      <c r="U4" s="34">
        <f t="shared" si="2"/>
        <v>1.60731026701099</v>
      </c>
      <c r="V4" s="47">
        <f>IFERROR(VLOOKUP(C4,Lookups!J:L,3,FALSE),IF(T4&gt;=2000,4,IF(AND(T4&gt;=1000,T4&lt;2000),5,6)))</f>
        <v>3</v>
      </c>
      <c r="W4" s="12" t="s">
        <v>20</v>
      </c>
      <c r="X4" s="39">
        <f t="shared" ref="X4:X67" si="4">IF(A4=815,0,U4)</f>
        <v>1.60731026701099</v>
      </c>
      <c r="Y4" s="38">
        <f t="shared" ref="Y4:Y67" si="5">IF(A4=815,0,S4)</f>
        <v>0.46620907272165385</v>
      </c>
      <c r="Z4" s="40" t="e">
        <f>IF(C4=ScatterPlots!$A$3,ReferendumData!Y4,-1)</f>
        <v>#N/A</v>
      </c>
      <c r="AA4" s="39">
        <f t="shared" ref="AA4:AA67" si="6">IF(A4=815,0,U4)</f>
        <v>1.60731026701099</v>
      </c>
      <c r="AB4" s="40">
        <f t="shared" ref="AB4:AB67" si="7">IF(A4=815,0,IF(F4=3,S4,-1))</f>
        <v>-1</v>
      </c>
      <c r="AC4" s="40">
        <f t="shared" ref="AC4:AC67" si="8">IF(A4=815,0,IF(F4=2,S4,-1))</f>
        <v>0.46620907272165385</v>
      </c>
      <c r="AD4" s="40">
        <f t="shared" ref="AD4:AD67" si="9">IF(A4=815,0,IF(F4=1,S4,-1))</f>
        <v>-1</v>
      </c>
    </row>
    <row r="5" spans="1:30" x14ac:dyDescent="0.35">
      <c r="A5">
        <v>94</v>
      </c>
      <c r="B5">
        <v>1</v>
      </c>
      <c r="C5" t="str">
        <f t="shared" si="0"/>
        <v>0094-01</v>
      </c>
      <c r="D5" t="s">
        <v>171</v>
      </c>
      <c r="E5">
        <v>1994</v>
      </c>
      <c r="F5">
        <f>VLOOKUP(E5,Lookups!A:B,2,FALSE)</f>
        <v>2</v>
      </c>
      <c r="G5">
        <v>1995</v>
      </c>
      <c r="H5" s="61">
        <v>424.12</v>
      </c>
      <c r="I5">
        <v>10</v>
      </c>
      <c r="J5" t="s">
        <v>19</v>
      </c>
      <c r="K5">
        <v>0</v>
      </c>
      <c r="L5">
        <v>9</v>
      </c>
      <c r="M5">
        <v>0</v>
      </c>
      <c r="N5">
        <v>9</v>
      </c>
      <c r="O5">
        <v>1</v>
      </c>
      <c r="P5">
        <f t="shared" si="1"/>
        <v>5</v>
      </c>
      <c r="Q5">
        <v>3011</v>
      </c>
      <c r="R5">
        <v>1647</v>
      </c>
      <c r="S5" s="14">
        <f t="shared" si="3"/>
        <v>0.64641477028767713</v>
      </c>
      <c r="T5" s="33">
        <f>IF(E5&lt;1994,"NA",IF(E5&gt;2001,SUMIFS(ADM!E:E,ADM!A:A,ReferendumData!E5,ADM!C:C,ReferendumData!A5,ADM!D:D,ReferendumData!B5),SUMIFS(ADM!K:K,ADM!H:H,ReferendumData!E5,ADM!I:I,ReferendumData!A5,ADM!J:J,ReferendumData!B5)))</f>
        <v>2388.71</v>
      </c>
      <c r="U5" s="34">
        <f t="shared" si="2"/>
        <v>1.9500064888580029</v>
      </c>
      <c r="V5" s="47">
        <f>IFERROR(VLOOKUP(C5,Lookups!J:L,3,FALSE),IF(T5&gt;=2000,4,IF(AND(T5&gt;=1000,T5&lt;2000),5,6)))</f>
        <v>4</v>
      </c>
      <c r="W5" s="12" t="s">
        <v>20</v>
      </c>
      <c r="X5" s="39">
        <f t="shared" si="4"/>
        <v>1.9500064888580029</v>
      </c>
      <c r="Y5" s="38">
        <f t="shared" si="5"/>
        <v>0.64641477028767713</v>
      </c>
      <c r="Z5" s="40" t="e">
        <f>IF(C5=ScatterPlots!$A$3,ReferendumData!Y5,-1)</f>
        <v>#N/A</v>
      </c>
      <c r="AA5" s="39">
        <f t="shared" si="6"/>
        <v>1.9500064888580029</v>
      </c>
      <c r="AB5" s="40">
        <f t="shared" si="7"/>
        <v>-1</v>
      </c>
      <c r="AC5" s="40">
        <f t="shared" si="8"/>
        <v>0.64641477028767713</v>
      </c>
      <c r="AD5" s="40">
        <f t="shared" si="9"/>
        <v>-1</v>
      </c>
    </row>
    <row r="6" spans="1:30" x14ac:dyDescent="0.35">
      <c r="A6">
        <v>146</v>
      </c>
      <c r="B6">
        <v>1</v>
      </c>
      <c r="C6" t="str">
        <f t="shared" si="0"/>
        <v>0146-01</v>
      </c>
      <c r="D6" t="s">
        <v>172</v>
      </c>
      <c r="E6">
        <v>1994</v>
      </c>
      <c r="F6">
        <f>VLOOKUP(E6,Lookups!A:B,2,FALSE)</f>
        <v>2</v>
      </c>
      <c r="G6">
        <v>1995</v>
      </c>
      <c r="H6" s="61">
        <v>393.49</v>
      </c>
      <c r="I6">
        <v>4</v>
      </c>
      <c r="J6" t="s">
        <v>19</v>
      </c>
      <c r="K6">
        <v>0</v>
      </c>
      <c r="L6">
        <v>9</v>
      </c>
      <c r="M6">
        <v>0</v>
      </c>
      <c r="N6">
        <v>9</v>
      </c>
      <c r="O6">
        <v>1</v>
      </c>
      <c r="P6">
        <f t="shared" si="1"/>
        <v>4</v>
      </c>
      <c r="Q6">
        <v>850</v>
      </c>
      <c r="R6">
        <v>595</v>
      </c>
      <c r="S6" s="14">
        <f t="shared" si="3"/>
        <v>0.58823529411764708</v>
      </c>
      <c r="T6" s="33">
        <f>IF(E6&lt;1994,"NA",IF(E6&gt;2001,SUMIFS(ADM!E:E,ADM!A:A,ReferendumData!E6,ADM!C:C,ReferendumData!A6,ADM!D:D,ReferendumData!B6),SUMIFS(ADM!K:K,ADM!H:H,ReferendumData!E6,ADM!I:I,ReferendumData!A6,ADM!J:J,ReferendumData!B6)))</f>
        <v>841.5</v>
      </c>
      <c r="U6" s="34">
        <f t="shared" si="2"/>
        <v>1.7171717171717171</v>
      </c>
      <c r="V6" s="47">
        <f>IFERROR(VLOOKUP(C6,Lookups!J:L,3,FALSE),IF(T6&gt;=2000,4,IF(AND(T6&gt;=1000,T6&lt;2000),5,6)))</f>
        <v>6</v>
      </c>
      <c r="W6" s="12" t="s">
        <v>20</v>
      </c>
      <c r="X6" s="39">
        <f t="shared" si="4"/>
        <v>1.7171717171717171</v>
      </c>
      <c r="Y6" s="38">
        <f t="shared" si="5"/>
        <v>0.58823529411764708</v>
      </c>
      <c r="Z6" s="40" t="e">
        <f>IF(C6=ScatterPlots!$A$3,ReferendumData!Y6,-1)</f>
        <v>#N/A</v>
      </c>
      <c r="AA6" s="39">
        <f t="shared" si="6"/>
        <v>1.7171717171717171</v>
      </c>
      <c r="AB6" s="40">
        <f t="shared" si="7"/>
        <v>-1</v>
      </c>
      <c r="AC6" s="40">
        <f t="shared" si="8"/>
        <v>0.58823529411764708</v>
      </c>
      <c r="AD6" s="40">
        <f t="shared" si="9"/>
        <v>-1</v>
      </c>
    </row>
    <row r="7" spans="1:30" x14ac:dyDescent="0.35">
      <c r="A7">
        <v>173</v>
      </c>
      <c r="B7">
        <v>1</v>
      </c>
      <c r="C7" t="str">
        <f t="shared" si="0"/>
        <v>0173-01</v>
      </c>
      <c r="D7" t="s">
        <v>173</v>
      </c>
      <c r="E7">
        <v>1994</v>
      </c>
      <c r="F7">
        <f>VLOOKUP(E7,Lookups!A:B,2,FALSE)</f>
        <v>2</v>
      </c>
      <c r="G7">
        <v>1995</v>
      </c>
      <c r="H7" s="61">
        <v>520.20000000000005</v>
      </c>
      <c r="I7">
        <v>10</v>
      </c>
      <c r="J7" t="s">
        <v>19</v>
      </c>
      <c r="K7">
        <v>0</v>
      </c>
      <c r="L7">
        <v>9</v>
      </c>
      <c r="M7">
        <v>0</v>
      </c>
      <c r="N7">
        <v>9</v>
      </c>
      <c r="O7">
        <v>0</v>
      </c>
      <c r="P7">
        <f t="shared" si="1"/>
        <v>6</v>
      </c>
      <c r="Q7">
        <v>612</v>
      </c>
      <c r="R7">
        <v>662</v>
      </c>
      <c r="S7" s="14">
        <f t="shared" si="3"/>
        <v>0.48037676609105179</v>
      </c>
      <c r="T7" s="33">
        <f>IF(E7&lt;1994,"NA",IF(E7&gt;2001,SUMIFS(ADM!E:E,ADM!A:A,ReferendumData!E7,ADM!C:C,ReferendumData!A7,ADM!D:D,ReferendumData!B7),SUMIFS(ADM!K:K,ADM!H:H,ReferendumData!E7,ADM!I:I,ReferendumData!A7,ADM!J:J,ReferendumData!B7)))</f>
        <v>592.11</v>
      </c>
      <c r="U7" s="34">
        <f t="shared" si="2"/>
        <v>2.151627231426593</v>
      </c>
      <c r="V7" s="47">
        <f>IFERROR(VLOOKUP(C7,Lookups!J:L,3,FALSE),IF(T7&gt;=2000,4,IF(AND(T7&gt;=1000,T7&lt;2000),5,6)))</f>
        <v>6</v>
      </c>
      <c r="W7" s="12" t="s">
        <v>20</v>
      </c>
      <c r="X7" s="39">
        <f t="shared" si="4"/>
        <v>2.151627231426593</v>
      </c>
      <c r="Y7" s="38">
        <f t="shared" si="5"/>
        <v>0.48037676609105179</v>
      </c>
      <c r="Z7" s="40" t="e">
        <f>IF(C7=ScatterPlots!$A$3,ReferendumData!Y7,-1)</f>
        <v>#N/A</v>
      </c>
      <c r="AA7" s="39">
        <f t="shared" si="6"/>
        <v>2.151627231426593</v>
      </c>
      <c r="AB7" s="40">
        <f t="shared" si="7"/>
        <v>-1</v>
      </c>
      <c r="AC7" s="40">
        <f t="shared" si="8"/>
        <v>0.48037676609105179</v>
      </c>
      <c r="AD7" s="40">
        <f t="shared" si="9"/>
        <v>-1</v>
      </c>
    </row>
    <row r="8" spans="1:30" x14ac:dyDescent="0.35">
      <c r="A8">
        <v>177</v>
      </c>
      <c r="B8">
        <v>1</v>
      </c>
      <c r="C8" t="str">
        <f t="shared" si="0"/>
        <v>0177-01</v>
      </c>
      <c r="D8" t="s">
        <v>174</v>
      </c>
      <c r="E8">
        <v>1994</v>
      </c>
      <c r="F8">
        <f>VLOOKUP(E8,Lookups!A:B,2,FALSE)</f>
        <v>2</v>
      </c>
      <c r="G8">
        <v>1995</v>
      </c>
      <c r="H8" s="61">
        <v>350.41</v>
      </c>
      <c r="I8">
        <v>10</v>
      </c>
      <c r="J8" t="s">
        <v>19</v>
      </c>
      <c r="K8">
        <v>0</v>
      </c>
      <c r="L8">
        <v>9</v>
      </c>
      <c r="M8">
        <v>0</v>
      </c>
      <c r="N8">
        <v>9</v>
      </c>
      <c r="O8">
        <v>1</v>
      </c>
      <c r="P8">
        <f t="shared" si="1"/>
        <v>4</v>
      </c>
      <c r="Q8">
        <v>1403</v>
      </c>
      <c r="R8">
        <v>1283</v>
      </c>
      <c r="S8" s="14">
        <f t="shared" si="3"/>
        <v>0.52233804914370807</v>
      </c>
      <c r="T8" s="33">
        <f>IF(E8&lt;1994,"NA",IF(E8&gt;2001,SUMIFS(ADM!E:E,ADM!A:A,ReferendumData!E8,ADM!C:C,ReferendumData!A8,ADM!D:D,ReferendumData!B8),SUMIFS(ADM!K:K,ADM!H:H,ReferendumData!E8,ADM!I:I,ReferendumData!A8,ADM!J:J,ReferendumData!B8)))</f>
        <v>1199.52</v>
      </c>
      <c r="U8" s="34">
        <f t="shared" si="2"/>
        <v>2.2392290249433109</v>
      </c>
      <c r="V8" s="47">
        <f>IFERROR(VLOOKUP(C8,Lookups!J:L,3,FALSE),IF(T8&gt;=2000,4,IF(AND(T8&gt;=1000,T8&lt;2000),5,6)))</f>
        <v>5</v>
      </c>
      <c r="W8" s="12" t="s">
        <v>20</v>
      </c>
      <c r="X8" s="39">
        <f t="shared" si="4"/>
        <v>2.2392290249433109</v>
      </c>
      <c r="Y8" s="38">
        <f t="shared" si="5"/>
        <v>0.52233804914370807</v>
      </c>
      <c r="Z8" s="40" t="e">
        <f>IF(C8=ScatterPlots!$A$3,ReferendumData!Y8,-1)</f>
        <v>#N/A</v>
      </c>
      <c r="AA8" s="39">
        <f t="shared" si="6"/>
        <v>2.2392290249433109</v>
      </c>
      <c r="AB8" s="40">
        <f t="shared" si="7"/>
        <v>-1</v>
      </c>
      <c r="AC8" s="40">
        <f t="shared" si="8"/>
        <v>0.52233804914370807</v>
      </c>
      <c r="AD8" s="40">
        <f t="shared" si="9"/>
        <v>-1</v>
      </c>
    </row>
    <row r="9" spans="1:30" x14ac:dyDescent="0.35">
      <c r="A9">
        <v>213</v>
      </c>
      <c r="B9">
        <v>1</v>
      </c>
      <c r="C9" t="str">
        <f t="shared" si="0"/>
        <v>0213-01</v>
      </c>
      <c r="D9" t="s">
        <v>175</v>
      </c>
      <c r="E9">
        <v>1994</v>
      </c>
      <c r="F9">
        <f>VLOOKUP(E9,Lookups!A:B,2,FALSE)</f>
        <v>2</v>
      </c>
      <c r="G9">
        <v>1995</v>
      </c>
      <c r="H9" s="61">
        <v>374.43</v>
      </c>
      <c r="I9">
        <v>2</v>
      </c>
      <c r="J9" t="s">
        <v>19</v>
      </c>
      <c r="K9">
        <v>0</v>
      </c>
      <c r="L9">
        <v>9</v>
      </c>
      <c r="M9">
        <v>0</v>
      </c>
      <c r="N9">
        <v>9</v>
      </c>
      <c r="O9">
        <v>0</v>
      </c>
      <c r="P9">
        <f t="shared" si="1"/>
        <v>4</v>
      </c>
      <c r="Q9">
        <v>404</v>
      </c>
      <c r="R9">
        <v>673</v>
      </c>
      <c r="S9" s="14">
        <f t="shared" si="3"/>
        <v>0.37511606313834728</v>
      </c>
      <c r="T9" s="33">
        <f>IF(E9&lt;1994,"NA",IF(E9&gt;2001,SUMIFS(ADM!E:E,ADM!A:A,ReferendumData!E9,ADM!C:C,ReferendumData!A9,ADM!D:D,ReferendumData!B9),SUMIFS(ADM!K:K,ADM!H:H,ReferendumData!E9,ADM!I:I,ReferendumData!A9,ADM!J:J,ReferendumData!B9)))</f>
        <v>576.65</v>
      </c>
      <c r="U9" s="34">
        <f t="shared" si="2"/>
        <v>1.8676840371108991</v>
      </c>
      <c r="V9" s="47">
        <f>IFERROR(VLOOKUP(C9,Lookups!J:L,3,FALSE),IF(T9&gt;=2000,4,IF(AND(T9&gt;=1000,T9&lt;2000),5,6)))</f>
        <v>6</v>
      </c>
      <c r="W9" s="12" t="s">
        <v>20</v>
      </c>
      <c r="X9" s="39">
        <f t="shared" si="4"/>
        <v>1.8676840371108991</v>
      </c>
      <c r="Y9" s="38">
        <f t="shared" si="5"/>
        <v>0.37511606313834728</v>
      </c>
      <c r="Z9" s="40" t="e">
        <f>IF(C9=ScatterPlots!$A$3,ReferendumData!Y9,-1)</f>
        <v>#N/A</v>
      </c>
      <c r="AA9" s="39">
        <f t="shared" si="6"/>
        <v>1.8676840371108991</v>
      </c>
      <c r="AB9" s="40">
        <f t="shared" si="7"/>
        <v>-1</v>
      </c>
      <c r="AC9" s="40">
        <f t="shared" si="8"/>
        <v>0.37511606313834728</v>
      </c>
      <c r="AD9" s="40">
        <f t="shared" si="9"/>
        <v>-1</v>
      </c>
    </row>
    <row r="10" spans="1:30" x14ac:dyDescent="0.35">
      <c r="A10">
        <v>245</v>
      </c>
      <c r="B10">
        <v>1</v>
      </c>
      <c r="C10" t="str">
        <f t="shared" si="0"/>
        <v>0245-01</v>
      </c>
      <c r="D10" t="s">
        <v>176</v>
      </c>
      <c r="E10">
        <v>1994</v>
      </c>
      <c r="F10">
        <f>VLOOKUP(E10,Lookups!A:B,2,FALSE)</f>
        <v>2</v>
      </c>
      <c r="G10">
        <v>1995</v>
      </c>
      <c r="H10" s="61">
        <v>681</v>
      </c>
      <c r="I10">
        <v>10</v>
      </c>
      <c r="J10" t="s">
        <v>19</v>
      </c>
      <c r="K10">
        <v>0</v>
      </c>
      <c r="L10">
        <v>9</v>
      </c>
      <c r="M10">
        <v>0</v>
      </c>
      <c r="N10">
        <v>9</v>
      </c>
      <c r="O10">
        <v>1</v>
      </c>
      <c r="P10">
        <f t="shared" si="1"/>
        <v>7</v>
      </c>
      <c r="Q10">
        <v>506</v>
      </c>
      <c r="R10">
        <v>369</v>
      </c>
      <c r="S10" s="14">
        <f t="shared" si="3"/>
        <v>0.57828571428571429</v>
      </c>
      <c r="T10" s="33">
        <f>IF(E10&lt;1994,"NA",IF(E10&gt;2001,SUMIFS(ADM!E:E,ADM!A:A,ReferendumData!E10,ADM!C:C,ReferendumData!A10,ADM!D:D,ReferendumData!B10),SUMIFS(ADM!K:K,ADM!H:H,ReferendumData!E10,ADM!I:I,ReferendumData!A10,ADM!J:J,ReferendumData!B10)))</f>
        <v>399.84</v>
      </c>
      <c r="U10" s="34">
        <f t="shared" si="2"/>
        <v>2.1883753501400562</v>
      </c>
      <c r="V10" s="47">
        <f>IFERROR(VLOOKUP(C10,Lookups!J:L,3,FALSE),IF(T10&gt;=2000,4,IF(AND(T10&gt;=1000,T10&lt;2000),5,6)))</f>
        <v>6</v>
      </c>
      <c r="W10" s="12" t="s">
        <v>20</v>
      </c>
      <c r="X10" s="39">
        <f t="shared" si="4"/>
        <v>2.1883753501400562</v>
      </c>
      <c r="Y10" s="38">
        <f t="shared" si="5"/>
        <v>0.57828571428571429</v>
      </c>
      <c r="Z10" s="40" t="e">
        <f>IF(C10=ScatterPlots!$A$3,ReferendumData!Y10,-1)</f>
        <v>#N/A</v>
      </c>
      <c r="AA10" s="39">
        <f t="shared" si="6"/>
        <v>2.1883753501400562</v>
      </c>
      <c r="AB10" s="40">
        <f t="shared" si="7"/>
        <v>-1</v>
      </c>
      <c r="AC10" s="40">
        <f t="shared" si="8"/>
        <v>0.57828571428571429</v>
      </c>
      <c r="AD10" s="40">
        <f t="shared" si="9"/>
        <v>-1</v>
      </c>
    </row>
    <row r="11" spans="1:30" x14ac:dyDescent="0.35">
      <c r="A11">
        <v>255</v>
      </c>
      <c r="B11">
        <v>1</v>
      </c>
      <c r="C11" t="str">
        <f t="shared" si="0"/>
        <v>0255-01</v>
      </c>
      <c r="D11" t="s">
        <v>177</v>
      </c>
      <c r="E11">
        <v>1994</v>
      </c>
      <c r="F11">
        <f>VLOOKUP(E11,Lookups!A:B,2,FALSE)</f>
        <v>2</v>
      </c>
      <c r="G11">
        <v>1995</v>
      </c>
      <c r="H11" s="61">
        <v>253</v>
      </c>
      <c r="I11">
        <v>5</v>
      </c>
      <c r="J11" t="s">
        <v>19</v>
      </c>
      <c r="K11">
        <v>0</v>
      </c>
      <c r="L11">
        <v>9</v>
      </c>
      <c r="M11">
        <v>0</v>
      </c>
      <c r="N11">
        <v>9</v>
      </c>
      <c r="O11">
        <v>0</v>
      </c>
      <c r="P11">
        <f t="shared" si="1"/>
        <v>3</v>
      </c>
      <c r="Q11">
        <v>741</v>
      </c>
      <c r="R11">
        <v>931</v>
      </c>
      <c r="S11" s="14">
        <f t="shared" si="3"/>
        <v>0.44318181818181818</v>
      </c>
      <c r="T11" s="33">
        <f>IF(E11&lt;1994,"NA",IF(E11&gt;2001,SUMIFS(ADM!E:E,ADM!A:A,ReferendumData!E11,ADM!C:C,ReferendumData!A11,ADM!D:D,ReferendumData!B11),SUMIFS(ADM!K:K,ADM!H:H,ReferendumData!E11,ADM!I:I,ReferendumData!A11,ADM!J:J,ReferendumData!B11)))</f>
        <v>1042.8</v>
      </c>
      <c r="U11" s="34">
        <f t="shared" si="2"/>
        <v>1.6033755274261605</v>
      </c>
      <c r="V11" s="47">
        <f>IFERROR(VLOOKUP(C11,Lookups!J:L,3,FALSE),IF(T11&gt;=2000,4,IF(AND(T11&gt;=1000,T11&lt;2000),5,6)))</f>
        <v>5</v>
      </c>
      <c r="W11" s="12" t="s">
        <v>20</v>
      </c>
      <c r="X11" s="39">
        <f t="shared" si="4"/>
        <v>1.6033755274261605</v>
      </c>
      <c r="Y11" s="38">
        <f t="shared" si="5"/>
        <v>0.44318181818181818</v>
      </c>
      <c r="Z11" s="40" t="e">
        <f>IF(C11=ScatterPlots!$A$3,ReferendumData!Y11,-1)</f>
        <v>#N/A</v>
      </c>
      <c r="AA11" s="39">
        <f t="shared" si="6"/>
        <v>1.6033755274261605</v>
      </c>
      <c r="AB11" s="40">
        <f t="shared" si="7"/>
        <v>-1</v>
      </c>
      <c r="AC11" s="40">
        <f t="shared" si="8"/>
        <v>0.44318181818181818</v>
      </c>
      <c r="AD11" s="40">
        <f t="shared" si="9"/>
        <v>-1</v>
      </c>
    </row>
    <row r="12" spans="1:30" x14ac:dyDescent="0.35">
      <c r="A12">
        <v>277</v>
      </c>
      <c r="B12">
        <v>1</v>
      </c>
      <c r="C12" t="str">
        <f t="shared" si="0"/>
        <v>0277-01</v>
      </c>
      <c r="D12" t="s">
        <v>178</v>
      </c>
      <c r="E12">
        <v>1994</v>
      </c>
      <c r="F12">
        <f>VLOOKUP(E12,Lookups!A:B,2,FALSE)</f>
        <v>2</v>
      </c>
      <c r="G12">
        <v>1995</v>
      </c>
      <c r="H12" s="61">
        <v>326</v>
      </c>
      <c r="I12">
        <v>6</v>
      </c>
      <c r="J12" t="s">
        <v>19</v>
      </c>
      <c r="K12">
        <v>0</v>
      </c>
      <c r="L12">
        <v>9</v>
      </c>
      <c r="M12">
        <v>0</v>
      </c>
      <c r="N12">
        <v>9</v>
      </c>
      <c r="O12">
        <v>0</v>
      </c>
      <c r="P12">
        <f t="shared" si="1"/>
        <v>4</v>
      </c>
      <c r="Q12">
        <v>3659</v>
      </c>
      <c r="R12">
        <v>3670</v>
      </c>
      <c r="S12" s="14">
        <f t="shared" si="3"/>
        <v>0.49924955655614683</v>
      </c>
      <c r="T12" s="33">
        <f>IF(E12&lt;1994,"NA",IF(E12&gt;2001,SUMIFS(ADM!E:E,ADM!A:A,ReferendumData!E12,ADM!C:C,ReferendumData!A12,ADM!D:D,ReferendumData!B12),SUMIFS(ADM!K:K,ADM!H:H,ReferendumData!E12,ADM!I:I,ReferendumData!A12,ADM!J:J,ReferendumData!B12)))</f>
        <v>2653.56</v>
      </c>
      <c r="U12" s="34">
        <f t="shared" si="2"/>
        <v>2.7619499841722064</v>
      </c>
      <c r="V12" s="47">
        <f>IFERROR(VLOOKUP(C12,Lookups!J:L,3,FALSE),IF(T12&gt;=2000,4,IF(AND(T12&gt;=1000,T12&lt;2000),5,6)))</f>
        <v>3</v>
      </c>
      <c r="W12" s="12" t="s">
        <v>20</v>
      </c>
      <c r="X12" s="39">
        <f t="shared" si="4"/>
        <v>2.7619499841722064</v>
      </c>
      <c r="Y12" s="38">
        <f t="shared" si="5"/>
        <v>0.49924955655614683</v>
      </c>
      <c r="Z12" s="40" t="e">
        <f>IF(C12=ScatterPlots!$A$3,ReferendumData!Y12,-1)</f>
        <v>#N/A</v>
      </c>
      <c r="AA12" s="39">
        <f t="shared" si="6"/>
        <v>2.7619499841722064</v>
      </c>
      <c r="AB12" s="40">
        <f t="shared" si="7"/>
        <v>-1</v>
      </c>
      <c r="AC12" s="40">
        <f t="shared" si="8"/>
        <v>0.49924955655614683</v>
      </c>
      <c r="AD12" s="40">
        <f t="shared" si="9"/>
        <v>-1</v>
      </c>
    </row>
    <row r="13" spans="1:30" x14ac:dyDescent="0.35">
      <c r="A13">
        <v>284</v>
      </c>
      <c r="B13">
        <v>1</v>
      </c>
      <c r="C13" t="str">
        <f t="shared" si="0"/>
        <v>0284-01</v>
      </c>
      <c r="D13" t="s">
        <v>23</v>
      </c>
      <c r="E13">
        <v>1994</v>
      </c>
      <c r="F13">
        <f>VLOOKUP(E13,Lookups!A:B,2,FALSE)</f>
        <v>2</v>
      </c>
      <c r="G13">
        <v>1995</v>
      </c>
      <c r="H13" s="61">
        <v>1129.8800000000001</v>
      </c>
      <c r="I13">
        <v>10</v>
      </c>
      <c r="J13" t="s">
        <v>19</v>
      </c>
      <c r="K13">
        <v>0</v>
      </c>
      <c r="L13">
        <v>9</v>
      </c>
      <c r="M13">
        <v>0</v>
      </c>
      <c r="N13">
        <v>9</v>
      </c>
      <c r="O13">
        <v>1</v>
      </c>
      <c r="P13">
        <f t="shared" si="1"/>
        <v>10</v>
      </c>
      <c r="Q13">
        <v>11298</v>
      </c>
      <c r="R13">
        <v>8700</v>
      </c>
      <c r="S13" s="14">
        <f t="shared" si="3"/>
        <v>0.56495649564956496</v>
      </c>
      <c r="T13" s="33">
        <f>IF(E13&lt;1994,"NA",IF(E13&gt;2001,SUMIFS(ADM!E:E,ADM!A:A,ReferendumData!E13,ADM!C:C,ReferendumData!A13,ADM!D:D,ReferendumData!B13),SUMIFS(ADM!K:K,ADM!H:H,ReferendumData!E13,ADM!I:I,ReferendumData!A13,ADM!J:J,ReferendumData!B13)))</f>
        <v>7836.92</v>
      </c>
      <c r="U13" s="34">
        <f t="shared" si="2"/>
        <v>2.551767786324219</v>
      </c>
      <c r="V13" s="47">
        <f>IFERROR(VLOOKUP(C13,Lookups!J:L,3,FALSE),IF(T13&gt;=2000,4,IF(AND(T13&gt;=1000,T13&lt;2000),5,6)))</f>
        <v>3</v>
      </c>
      <c r="W13" s="12" t="s">
        <v>20</v>
      </c>
      <c r="X13" s="39">
        <f t="shared" si="4"/>
        <v>2.551767786324219</v>
      </c>
      <c r="Y13" s="38">
        <f t="shared" si="5"/>
        <v>0.56495649564956496</v>
      </c>
      <c r="Z13" s="40" t="e">
        <f>IF(C13=ScatterPlots!$A$3,ReferendumData!Y13,-1)</f>
        <v>#N/A</v>
      </c>
      <c r="AA13" s="39">
        <f t="shared" si="6"/>
        <v>2.551767786324219</v>
      </c>
      <c r="AB13" s="40">
        <f t="shared" si="7"/>
        <v>-1</v>
      </c>
      <c r="AC13" s="40">
        <f t="shared" si="8"/>
        <v>0.56495649564956496</v>
      </c>
      <c r="AD13" s="40">
        <f t="shared" si="9"/>
        <v>-1</v>
      </c>
    </row>
    <row r="14" spans="1:30" x14ac:dyDescent="0.35">
      <c r="A14">
        <v>299</v>
      </c>
      <c r="B14">
        <v>1</v>
      </c>
      <c r="C14" t="str">
        <f t="shared" si="0"/>
        <v>0299-01</v>
      </c>
      <c r="D14" t="s">
        <v>179</v>
      </c>
      <c r="E14">
        <v>1994</v>
      </c>
      <c r="F14">
        <f>VLOOKUP(E14,Lookups!A:B,2,FALSE)</f>
        <v>2</v>
      </c>
      <c r="G14">
        <v>1995</v>
      </c>
      <c r="H14" s="61">
        <v>220</v>
      </c>
      <c r="I14">
        <v>5</v>
      </c>
      <c r="J14" t="s">
        <v>19</v>
      </c>
      <c r="K14">
        <v>0</v>
      </c>
      <c r="L14">
        <v>9</v>
      </c>
      <c r="M14">
        <v>0</v>
      </c>
      <c r="N14">
        <v>9</v>
      </c>
      <c r="O14">
        <v>1</v>
      </c>
      <c r="P14">
        <f t="shared" si="1"/>
        <v>3</v>
      </c>
      <c r="Q14">
        <v>1504</v>
      </c>
      <c r="R14">
        <v>1212</v>
      </c>
      <c r="S14" s="14">
        <f t="shared" si="3"/>
        <v>0.55375552282768781</v>
      </c>
      <c r="T14" s="33">
        <f>IF(E14&lt;1994,"NA",IF(E14&gt;2001,SUMIFS(ADM!E:E,ADM!A:A,ReferendumData!E14,ADM!C:C,ReferendumData!A14,ADM!D:D,ReferendumData!B14),SUMIFS(ADM!K:K,ADM!H:H,ReferendumData!E14,ADM!I:I,ReferendumData!A14,ADM!J:J,ReferendumData!B14)))</f>
        <v>995.48</v>
      </c>
      <c r="U14" s="34">
        <f t="shared" si="2"/>
        <v>2.7283320609153372</v>
      </c>
      <c r="V14" s="47">
        <f>IFERROR(VLOOKUP(C14,Lookups!J:L,3,FALSE),IF(T14&gt;=2000,4,IF(AND(T14&gt;=1000,T14&lt;2000),5,6)))</f>
        <v>6</v>
      </c>
      <c r="W14" s="12" t="s">
        <v>20</v>
      </c>
      <c r="X14" s="39">
        <f t="shared" si="4"/>
        <v>2.7283320609153372</v>
      </c>
      <c r="Y14" s="38">
        <f t="shared" si="5"/>
        <v>0.55375552282768781</v>
      </c>
      <c r="Z14" s="40" t="e">
        <f>IF(C14=ScatterPlots!$A$3,ReferendumData!Y14,-1)</f>
        <v>#N/A</v>
      </c>
      <c r="AA14" s="39">
        <f t="shared" si="6"/>
        <v>2.7283320609153372</v>
      </c>
      <c r="AB14" s="40">
        <f t="shared" si="7"/>
        <v>-1</v>
      </c>
      <c r="AC14" s="40">
        <f t="shared" si="8"/>
        <v>0.55375552282768781</v>
      </c>
      <c r="AD14" s="40">
        <f t="shared" si="9"/>
        <v>-1</v>
      </c>
    </row>
    <row r="15" spans="1:30" x14ac:dyDescent="0.35">
      <c r="A15">
        <v>309</v>
      </c>
      <c r="B15">
        <v>1</v>
      </c>
      <c r="C15" t="str">
        <f t="shared" si="0"/>
        <v>0309-01</v>
      </c>
      <c r="D15" t="s">
        <v>180</v>
      </c>
      <c r="E15">
        <v>1994</v>
      </c>
      <c r="F15">
        <f>VLOOKUP(E15,Lookups!A:B,2,FALSE)</f>
        <v>2</v>
      </c>
      <c r="G15">
        <v>1995</v>
      </c>
      <c r="H15" s="61">
        <v>336.26</v>
      </c>
      <c r="I15">
        <v>10</v>
      </c>
      <c r="J15" t="s">
        <v>19</v>
      </c>
      <c r="K15">
        <v>0</v>
      </c>
      <c r="L15">
        <v>9</v>
      </c>
      <c r="M15">
        <v>0</v>
      </c>
      <c r="N15">
        <v>9</v>
      </c>
      <c r="O15">
        <v>0</v>
      </c>
      <c r="P15">
        <f t="shared" si="1"/>
        <v>4</v>
      </c>
      <c r="Q15">
        <v>2030</v>
      </c>
      <c r="R15">
        <v>2467</v>
      </c>
      <c r="S15" s="14">
        <f t="shared" si="3"/>
        <v>0.45141205247943073</v>
      </c>
      <c r="T15" s="33">
        <f>IF(E15&lt;1994,"NA",IF(E15&gt;2001,SUMIFS(ADM!E:E,ADM!A:A,ReferendumData!E15,ADM!C:C,ReferendumData!A15,ADM!D:D,ReferendumData!B15),SUMIFS(ADM!K:K,ADM!H:H,ReferendumData!E15,ADM!I:I,ReferendumData!A15,ADM!J:J,ReferendumData!B15)))</f>
        <v>1986.58</v>
      </c>
      <c r="U15" s="34">
        <f t="shared" si="2"/>
        <v>2.2636893555759143</v>
      </c>
      <c r="V15" s="47">
        <f>IFERROR(VLOOKUP(C15,Lookups!J:L,3,FALSE),IF(T15&gt;=2000,4,IF(AND(T15&gt;=1000,T15&lt;2000),5,6)))</f>
        <v>5</v>
      </c>
      <c r="W15" s="12" t="s">
        <v>20</v>
      </c>
      <c r="X15" s="39">
        <f t="shared" si="4"/>
        <v>2.2636893555759143</v>
      </c>
      <c r="Y15" s="38">
        <f t="shared" si="5"/>
        <v>0.45141205247943073</v>
      </c>
      <c r="Z15" s="40" t="e">
        <f>IF(C15=ScatterPlots!$A$3,ReferendumData!Y15,-1)</f>
        <v>#N/A</v>
      </c>
      <c r="AA15" s="39">
        <f t="shared" si="6"/>
        <v>2.2636893555759143</v>
      </c>
      <c r="AB15" s="40">
        <f t="shared" si="7"/>
        <v>-1</v>
      </c>
      <c r="AC15" s="40">
        <f t="shared" si="8"/>
        <v>0.45141205247943073</v>
      </c>
      <c r="AD15" s="40">
        <f t="shared" si="9"/>
        <v>-1</v>
      </c>
    </row>
    <row r="16" spans="1:30" x14ac:dyDescent="0.35">
      <c r="A16">
        <v>333</v>
      </c>
      <c r="B16">
        <v>1</v>
      </c>
      <c r="C16" t="str">
        <f t="shared" si="0"/>
        <v>0333-01</v>
      </c>
      <c r="D16" t="s">
        <v>80</v>
      </c>
      <c r="E16">
        <v>1994</v>
      </c>
      <c r="F16">
        <f>VLOOKUP(E16,Lookups!A:B,2,FALSE)</f>
        <v>2</v>
      </c>
      <c r="G16">
        <v>1995</v>
      </c>
      <c r="H16" s="61">
        <v>432.2</v>
      </c>
      <c r="I16">
        <v>5</v>
      </c>
      <c r="J16" t="s">
        <v>19</v>
      </c>
      <c r="K16">
        <v>0</v>
      </c>
      <c r="L16">
        <v>9</v>
      </c>
      <c r="M16">
        <v>0</v>
      </c>
      <c r="N16">
        <v>9</v>
      </c>
      <c r="O16">
        <v>1</v>
      </c>
      <c r="P16">
        <f t="shared" si="1"/>
        <v>5</v>
      </c>
      <c r="Q16">
        <v>608</v>
      </c>
      <c r="R16">
        <v>386</v>
      </c>
      <c r="S16" s="14">
        <f t="shared" si="3"/>
        <v>0.61167002012072436</v>
      </c>
      <c r="T16" s="33">
        <f>IF(E16&lt;1994,"NA",IF(E16&gt;2001,SUMIFS(ADM!E:E,ADM!A:A,ReferendumData!E16,ADM!C:C,ReferendumData!A16,ADM!D:D,ReferendumData!B16),SUMIFS(ADM!K:K,ADM!H:H,ReferendumData!E16,ADM!I:I,ReferendumData!A16,ADM!J:J,ReferendumData!B16)))</f>
        <v>794.12</v>
      </c>
      <c r="U16" s="34">
        <f t="shared" si="2"/>
        <v>1.2516999949629779</v>
      </c>
      <c r="V16" s="47">
        <f>IFERROR(VLOOKUP(C16,Lookups!J:L,3,FALSE),IF(T16&gt;=2000,4,IF(AND(T16&gt;=1000,T16&lt;2000),5,6)))</f>
        <v>6</v>
      </c>
      <c r="W16" s="12" t="s">
        <v>20</v>
      </c>
      <c r="X16" s="39">
        <f t="shared" si="4"/>
        <v>1.2516999949629779</v>
      </c>
      <c r="Y16" s="38">
        <f t="shared" si="5"/>
        <v>0.61167002012072436</v>
      </c>
      <c r="Z16" s="40" t="e">
        <f>IF(C16=ScatterPlots!$A$3,ReferendumData!Y16,-1)</f>
        <v>#N/A</v>
      </c>
      <c r="AA16" s="39">
        <f t="shared" si="6"/>
        <v>1.2516999949629779</v>
      </c>
      <c r="AB16" s="40">
        <f t="shared" si="7"/>
        <v>-1</v>
      </c>
      <c r="AC16" s="40">
        <f t="shared" si="8"/>
        <v>0.61167002012072436</v>
      </c>
      <c r="AD16" s="40">
        <f t="shared" si="9"/>
        <v>-1</v>
      </c>
    </row>
    <row r="17" spans="1:30" x14ac:dyDescent="0.35">
      <c r="A17">
        <v>341</v>
      </c>
      <c r="B17">
        <v>1</v>
      </c>
      <c r="C17" t="str">
        <f t="shared" si="0"/>
        <v>0341-01</v>
      </c>
      <c r="D17" t="s">
        <v>81</v>
      </c>
      <c r="E17">
        <v>1994</v>
      </c>
      <c r="F17">
        <f>VLOOKUP(E17,Lookups!A:B,2,FALSE)</f>
        <v>2</v>
      </c>
      <c r="G17">
        <v>1995</v>
      </c>
      <c r="H17" s="61">
        <v>435.76</v>
      </c>
      <c r="I17">
        <v>10</v>
      </c>
      <c r="J17" t="s">
        <v>19</v>
      </c>
      <c r="K17">
        <v>0</v>
      </c>
      <c r="L17">
        <v>9</v>
      </c>
      <c r="M17">
        <v>0</v>
      </c>
      <c r="N17">
        <v>9</v>
      </c>
      <c r="O17">
        <v>1</v>
      </c>
      <c r="P17">
        <f t="shared" si="1"/>
        <v>5</v>
      </c>
      <c r="Q17">
        <v>800</v>
      </c>
      <c r="R17">
        <v>611</v>
      </c>
      <c r="S17" s="14">
        <f t="shared" si="3"/>
        <v>0.56697377746279232</v>
      </c>
      <c r="T17" s="33">
        <f>IF(E17&lt;1994,"NA",IF(E17&gt;2001,SUMIFS(ADM!E:E,ADM!A:A,ReferendumData!E17,ADM!C:C,ReferendumData!A17,ADM!D:D,ReferendumData!B17),SUMIFS(ADM!K:K,ADM!H:H,ReferendumData!E17,ADM!I:I,ReferendumData!A17,ADM!J:J,ReferendumData!B17)))</f>
        <v>628.83000000000004</v>
      </c>
      <c r="U17" s="34">
        <f t="shared" si="2"/>
        <v>2.2438496891051636</v>
      </c>
      <c r="V17" s="47">
        <f>IFERROR(VLOOKUP(C17,Lookups!J:L,3,FALSE),IF(T17&gt;=2000,4,IF(AND(T17&gt;=1000,T17&lt;2000),5,6)))</f>
        <v>6</v>
      </c>
      <c r="W17" s="12" t="s">
        <v>20</v>
      </c>
      <c r="X17" s="39">
        <f t="shared" si="4"/>
        <v>2.2438496891051636</v>
      </c>
      <c r="Y17" s="38">
        <f t="shared" si="5"/>
        <v>0.56697377746279232</v>
      </c>
      <c r="Z17" s="40" t="e">
        <f>IF(C17=ScatterPlots!$A$3,ReferendumData!Y17,-1)</f>
        <v>#N/A</v>
      </c>
      <c r="AA17" s="39">
        <f t="shared" si="6"/>
        <v>2.2438496891051636</v>
      </c>
      <c r="AB17" s="40">
        <f t="shared" si="7"/>
        <v>-1</v>
      </c>
      <c r="AC17" s="40">
        <f t="shared" si="8"/>
        <v>0.56697377746279232</v>
      </c>
      <c r="AD17" s="40">
        <f t="shared" si="9"/>
        <v>-1</v>
      </c>
    </row>
    <row r="18" spans="1:30" x14ac:dyDescent="0.35">
      <c r="A18">
        <v>347</v>
      </c>
      <c r="B18">
        <v>1</v>
      </c>
      <c r="C18" t="str">
        <f t="shared" si="0"/>
        <v>0347-01</v>
      </c>
      <c r="D18" t="s">
        <v>181</v>
      </c>
      <c r="E18">
        <v>1994</v>
      </c>
      <c r="F18">
        <f>VLOOKUP(E18,Lookups!A:B,2,FALSE)</f>
        <v>2</v>
      </c>
      <c r="G18">
        <v>1995</v>
      </c>
      <c r="H18" s="61">
        <v>425.64</v>
      </c>
      <c r="I18">
        <v>3</v>
      </c>
      <c r="J18" t="s">
        <v>19</v>
      </c>
      <c r="K18">
        <v>0</v>
      </c>
      <c r="L18">
        <v>9</v>
      </c>
      <c r="M18">
        <v>0</v>
      </c>
      <c r="N18">
        <v>9</v>
      </c>
      <c r="O18">
        <v>1</v>
      </c>
      <c r="P18">
        <f t="shared" si="1"/>
        <v>5</v>
      </c>
      <c r="Q18">
        <v>4375</v>
      </c>
      <c r="R18">
        <v>3814</v>
      </c>
      <c r="S18" s="14">
        <f t="shared" si="3"/>
        <v>0.53425326657711569</v>
      </c>
      <c r="T18" s="33">
        <f>IF(E18&lt;1994,"NA",IF(E18&gt;2001,SUMIFS(ADM!E:E,ADM!A:A,ReferendumData!E18,ADM!C:C,ReferendumData!A18,ADM!D:D,ReferendumData!B18),SUMIFS(ADM!K:K,ADM!H:H,ReferendumData!E18,ADM!I:I,ReferendumData!A18,ADM!J:J,ReferendumData!B18)))</f>
        <v>4653.8500000000004</v>
      </c>
      <c r="U18" s="34">
        <f t="shared" si="2"/>
        <v>1.7596183804806771</v>
      </c>
      <c r="V18" s="47">
        <f>IFERROR(VLOOKUP(C18,Lookups!J:L,3,FALSE),IF(T18&gt;=2000,4,IF(AND(T18&gt;=1000,T18&lt;2000),5,6)))</f>
        <v>4</v>
      </c>
      <c r="W18" s="12" t="s">
        <v>20</v>
      </c>
      <c r="X18" s="39">
        <f t="shared" si="4"/>
        <v>1.7596183804806771</v>
      </c>
      <c r="Y18" s="38">
        <f t="shared" si="5"/>
        <v>0.53425326657711569</v>
      </c>
      <c r="Z18" s="40" t="e">
        <f>IF(C18=ScatterPlots!$A$3,ReferendumData!Y18,-1)</f>
        <v>#N/A</v>
      </c>
      <c r="AA18" s="39">
        <f t="shared" si="6"/>
        <v>1.7596183804806771</v>
      </c>
      <c r="AB18" s="40">
        <f t="shared" si="7"/>
        <v>-1</v>
      </c>
      <c r="AC18" s="40">
        <f t="shared" si="8"/>
        <v>0.53425326657711569</v>
      </c>
      <c r="AD18" s="40">
        <f t="shared" si="9"/>
        <v>-1</v>
      </c>
    </row>
    <row r="19" spans="1:30" x14ac:dyDescent="0.35">
      <c r="A19">
        <v>361</v>
      </c>
      <c r="B19">
        <v>1</v>
      </c>
      <c r="C19" t="str">
        <f t="shared" si="0"/>
        <v>0361-01</v>
      </c>
      <c r="D19" t="s">
        <v>82</v>
      </c>
      <c r="E19">
        <v>1994</v>
      </c>
      <c r="F19">
        <f>VLOOKUP(E19,Lookups!A:B,2,FALSE)</f>
        <v>2</v>
      </c>
      <c r="G19">
        <v>1995</v>
      </c>
      <c r="H19" s="61">
        <v>407.2</v>
      </c>
      <c r="I19">
        <v>10</v>
      </c>
      <c r="J19" t="s">
        <v>19</v>
      </c>
      <c r="K19">
        <v>0</v>
      </c>
      <c r="L19">
        <v>9</v>
      </c>
      <c r="M19">
        <v>0</v>
      </c>
      <c r="N19">
        <v>9</v>
      </c>
      <c r="O19">
        <v>1</v>
      </c>
      <c r="P19">
        <f t="shared" si="1"/>
        <v>5</v>
      </c>
      <c r="Q19">
        <v>2715</v>
      </c>
      <c r="R19">
        <v>1400</v>
      </c>
      <c r="S19" s="14">
        <f t="shared" si="3"/>
        <v>0.65978128797083835</v>
      </c>
      <c r="T19" s="33">
        <f>IF(E19&lt;1994,"NA",IF(E19&gt;2001,SUMIFS(ADM!E:E,ADM!A:A,ReferendumData!E19,ADM!C:C,ReferendumData!A19,ADM!D:D,ReferendumData!B19),SUMIFS(ADM!K:K,ADM!H:H,ReferendumData!E19,ADM!I:I,ReferendumData!A19,ADM!J:J,ReferendumData!B19)))</f>
        <v>1824.4</v>
      </c>
      <c r="U19" s="34">
        <f t="shared" si="2"/>
        <v>2.2555360666520499</v>
      </c>
      <c r="V19" s="47">
        <f>IFERROR(VLOOKUP(C19,Lookups!J:L,3,FALSE),IF(T19&gt;=2000,4,IF(AND(T19&gt;=1000,T19&lt;2000),5,6)))</f>
        <v>5</v>
      </c>
      <c r="W19" s="12" t="s">
        <v>20</v>
      </c>
      <c r="X19" s="39">
        <f t="shared" si="4"/>
        <v>2.2555360666520499</v>
      </c>
      <c r="Y19" s="38">
        <f t="shared" si="5"/>
        <v>0.65978128797083835</v>
      </c>
      <c r="Z19" s="40" t="e">
        <f>IF(C19=ScatterPlots!$A$3,ReferendumData!Y19,-1)</f>
        <v>#N/A</v>
      </c>
      <c r="AA19" s="39">
        <f t="shared" si="6"/>
        <v>2.2555360666520499</v>
      </c>
      <c r="AB19" s="40">
        <f t="shared" si="7"/>
        <v>-1</v>
      </c>
      <c r="AC19" s="40">
        <f t="shared" si="8"/>
        <v>0.65978128797083835</v>
      </c>
      <c r="AD19" s="40">
        <f t="shared" si="9"/>
        <v>-1</v>
      </c>
    </row>
    <row r="20" spans="1:30" x14ac:dyDescent="0.35">
      <c r="A20">
        <v>391</v>
      </c>
      <c r="B20">
        <v>1</v>
      </c>
      <c r="C20" t="str">
        <f t="shared" si="0"/>
        <v>0391-01</v>
      </c>
      <c r="D20" t="s">
        <v>127</v>
      </c>
      <c r="E20">
        <v>1994</v>
      </c>
      <c r="F20">
        <f>VLOOKUP(E20,Lookups!A:B,2,FALSE)</f>
        <v>2</v>
      </c>
      <c r="G20">
        <v>1995</v>
      </c>
      <c r="H20" s="61">
        <v>430.92</v>
      </c>
      <c r="I20">
        <v>3</v>
      </c>
      <c r="J20" t="s">
        <v>19</v>
      </c>
      <c r="K20">
        <v>0</v>
      </c>
      <c r="L20">
        <v>9</v>
      </c>
      <c r="M20">
        <v>0</v>
      </c>
      <c r="N20">
        <v>9</v>
      </c>
      <c r="O20">
        <v>1</v>
      </c>
      <c r="P20">
        <f t="shared" si="1"/>
        <v>5</v>
      </c>
      <c r="Q20">
        <v>600</v>
      </c>
      <c r="R20">
        <v>481</v>
      </c>
      <c r="S20" s="14">
        <f t="shared" si="3"/>
        <v>0.55504162812210911</v>
      </c>
      <c r="T20" s="33">
        <f>IF(E20&lt;1994,"NA",IF(E20&gt;2001,SUMIFS(ADM!E:E,ADM!A:A,ReferendumData!E20,ADM!C:C,ReferendumData!A20,ADM!D:D,ReferendumData!B20),SUMIFS(ADM!K:K,ADM!H:H,ReferendumData!E20,ADM!I:I,ReferendumData!A20,ADM!J:J,ReferendumData!B20)))</f>
        <v>532.84</v>
      </c>
      <c r="U20" s="34">
        <f t="shared" si="2"/>
        <v>2.0287515952255837</v>
      </c>
      <c r="V20" s="47">
        <f>IFERROR(VLOOKUP(C20,Lookups!J:L,3,FALSE),IF(T20&gt;=2000,4,IF(AND(T20&gt;=1000,T20&lt;2000),5,6)))</f>
        <v>6</v>
      </c>
      <c r="W20" s="12" t="s">
        <v>20</v>
      </c>
      <c r="X20" s="39">
        <f t="shared" si="4"/>
        <v>2.0287515952255837</v>
      </c>
      <c r="Y20" s="38">
        <f t="shared" si="5"/>
        <v>0.55504162812210911</v>
      </c>
      <c r="Z20" s="40" t="e">
        <f>IF(C20=ScatterPlots!$A$3,ReferendumData!Y20,-1)</f>
        <v>#N/A</v>
      </c>
      <c r="AA20" s="39">
        <f t="shared" si="6"/>
        <v>2.0287515952255837</v>
      </c>
      <c r="AB20" s="40">
        <f t="shared" si="7"/>
        <v>-1</v>
      </c>
      <c r="AC20" s="40">
        <f t="shared" si="8"/>
        <v>0.55504162812210911</v>
      </c>
      <c r="AD20" s="40">
        <f t="shared" si="9"/>
        <v>-1</v>
      </c>
    </row>
    <row r="21" spans="1:30" x14ac:dyDescent="0.35">
      <c r="A21">
        <v>402</v>
      </c>
      <c r="B21">
        <v>1</v>
      </c>
      <c r="C21" t="str">
        <f t="shared" si="0"/>
        <v>0402-01</v>
      </c>
      <c r="D21" t="s">
        <v>84</v>
      </c>
      <c r="E21">
        <v>1994</v>
      </c>
      <c r="F21">
        <f>VLOOKUP(E21,Lookups!A:B,2,FALSE)</f>
        <v>2</v>
      </c>
      <c r="G21">
        <v>1995</v>
      </c>
      <c r="H21" s="61">
        <v>500</v>
      </c>
      <c r="I21">
        <v>10</v>
      </c>
      <c r="J21" t="s">
        <v>19</v>
      </c>
      <c r="K21">
        <v>0</v>
      </c>
      <c r="L21">
        <v>9</v>
      </c>
      <c r="M21">
        <v>0</v>
      </c>
      <c r="N21">
        <v>9</v>
      </c>
      <c r="O21">
        <v>0</v>
      </c>
      <c r="P21">
        <f t="shared" si="1"/>
        <v>6</v>
      </c>
      <c r="Q21">
        <v>297</v>
      </c>
      <c r="R21">
        <v>320</v>
      </c>
      <c r="S21" s="14">
        <f t="shared" si="3"/>
        <v>0.48136142625607781</v>
      </c>
      <c r="T21" s="33">
        <f>IF(E21&lt;1994,"NA",IF(E21&gt;2001,SUMIFS(ADM!E:E,ADM!A:A,ReferendumData!E21,ADM!C:C,ReferendumData!A21,ADM!D:D,ReferendumData!B21),SUMIFS(ADM!K:K,ADM!H:H,ReferendumData!E21,ADM!I:I,ReferendumData!A21,ADM!J:J,ReferendumData!B21)))</f>
        <v>186.19</v>
      </c>
      <c r="U21" s="34">
        <f t="shared" si="2"/>
        <v>3.3138192169289438</v>
      </c>
      <c r="V21" s="47">
        <f>IFERROR(VLOOKUP(C21,Lookups!J:L,3,FALSE),IF(T21&gt;=2000,4,IF(AND(T21&gt;=1000,T21&lt;2000),5,6)))</f>
        <v>6</v>
      </c>
      <c r="W21" s="12" t="s">
        <v>20</v>
      </c>
      <c r="X21" s="39">
        <f t="shared" si="4"/>
        <v>3.3138192169289438</v>
      </c>
      <c r="Y21" s="38">
        <f t="shared" si="5"/>
        <v>0.48136142625607781</v>
      </c>
      <c r="Z21" s="40" t="e">
        <f>IF(C21=ScatterPlots!$A$3,ReferendumData!Y21,-1)</f>
        <v>#N/A</v>
      </c>
      <c r="AA21" s="39">
        <f t="shared" si="6"/>
        <v>3.3138192169289438</v>
      </c>
      <c r="AB21" s="40">
        <f t="shared" si="7"/>
        <v>-1</v>
      </c>
      <c r="AC21" s="40">
        <f t="shared" si="8"/>
        <v>0.48136142625607781</v>
      </c>
      <c r="AD21" s="40">
        <f t="shared" si="9"/>
        <v>-1</v>
      </c>
    </row>
    <row r="22" spans="1:30" x14ac:dyDescent="0.35">
      <c r="A22">
        <v>403</v>
      </c>
      <c r="B22">
        <v>1</v>
      </c>
      <c r="C22" t="str">
        <f t="shared" si="0"/>
        <v>0403-01</v>
      </c>
      <c r="D22" t="s">
        <v>85</v>
      </c>
      <c r="E22">
        <v>1994</v>
      </c>
      <c r="F22">
        <f>VLOOKUP(E22,Lookups!A:B,2,FALSE)</f>
        <v>2</v>
      </c>
      <c r="G22">
        <v>1995</v>
      </c>
      <c r="H22" s="61">
        <v>483.87</v>
      </c>
      <c r="I22">
        <v>10</v>
      </c>
      <c r="J22" t="s">
        <v>19</v>
      </c>
      <c r="K22">
        <v>0</v>
      </c>
      <c r="L22">
        <v>9</v>
      </c>
      <c r="M22">
        <v>0</v>
      </c>
      <c r="N22">
        <v>9</v>
      </c>
      <c r="O22">
        <v>1</v>
      </c>
      <c r="P22">
        <f t="shared" si="1"/>
        <v>5</v>
      </c>
      <c r="Q22">
        <v>463</v>
      </c>
      <c r="R22">
        <v>443</v>
      </c>
      <c r="S22" s="14">
        <f t="shared" si="3"/>
        <v>0.51103752759381893</v>
      </c>
      <c r="T22" s="33">
        <f>IF(E22&lt;1994,"NA",IF(E22&gt;2001,SUMIFS(ADM!E:E,ADM!A:A,ReferendumData!E22,ADM!C:C,ReferendumData!A22,ADM!D:D,ReferendumData!B22),SUMIFS(ADM!K:K,ADM!H:H,ReferendumData!E22,ADM!I:I,ReferendumData!A22,ADM!J:J,ReferendumData!B22)))</f>
        <v>352.1</v>
      </c>
      <c r="U22" s="34">
        <f t="shared" si="2"/>
        <v>2.5731326327747799</v>
      </c>
      <c r="V22" s="47">
        <f>IFERROR(VLOOKUP(C22,Lookups!J:L,3,FALSE),IF(T22&gt;=2000,4,IF(AND(T22&gt;=1000,T22&lt;2000),5,6)))</f>
        <v>6</v>
      </c>
      <c r="W22" s="12" t="s">
        <v>20</v>
      </c>
      <c r="X22" s="39">
        <f t="shared" si="4"/>
        <v>2.5731326327747799</v>
      </c>
      <c r="Y22" s="38">
        <f t="shared" si="5"/>
        <v>0.51103752759381893</v>
      </c>
      <c r="Z22" s="40" t="e">
        <f>IF(C22=ScatterPlots!$A$3,ReferendumData!Y22,-1)</f>
        <v>#N/A</v>
      </c>
      <c r="AA22" s="39">
        <f t="shared" si="6"/>
        <v>2.5731326327747799</v>
      </c>
      <c r="AB22" s="40">
        <f t="shared" si="7"/>
        <v>-1</v>
      </c>
      <c r="AC22" s="40">
        <f t="shared" si="8"/>
        <v>0.51103752759381893</v>
      </c>
      <c r="AD22" s="40">
        <f t="shared" si="9"/>
        <v>-1</v>
      </c>
    </row>
    <row r="23" spans="1:30" x14ac:dyDescent="0.35">
      <c r="A23">
        <v>411</v>
      </c>
      <c r="B23">
        <v>1</v>
      </c>
      <c r="C23" t="str">
        <f t="shared" si="0"/>
        <v>0411-01</v>
      </c>
      <c r="D23" t="s">
        <v>182</v>
      </c>
      <c r="E23">
        <v>1994</v>
      </c>
      <c r="F23">
        <f>VLOOKUP(E23,Lookups!A:B,2,FALSE)</f>
        <v>2</v>
      </c>
      <c r="G23">
        <v>1995</v>
      </c>
      <c r="H23" s="61">
        <v>555</v>
      </c>
      <c r="I23">
        <v>5</v>
      </c>
      <c r="J23" t="s">
        <v>19</v>
      </c>
      <c r="K23">
        <v>0</v>
      </c>
      <c r="L23">
        <v>9</v>
      </c>
      <c r="M23">
        <v>0</v>
      </c>
      <c r="N23">
        <v>9</v>
      </c>
      <c r="O23">
        <v>1</v>
      </c>
      <c r="P23">
        <f t="shared" si="1"/>
        <v>6</v>
      </c>
      <c r="Q23">
        <v>454</v>
      </c>
      <c r="R23">
        <v>197</v>
      </c>
      <c r="S23" s="14">
        <f t="shared" si="3"/>
        <v>0.69738863287250386</v>
      </c>
      <c r="T23" s="33">
        <f>IF(E23&lt;1994,"NA",IF(E23&gt;2001,SUMIFS(ADM!E:E,ADM!A:A,ReferendumData!E23,ADM!C:C,ReferendumData!A23,ADM!D:D,ReferendumData!B23),SUMIFS(ADM!K:K,ADM!H:H,ReferendumData!E23,ADM!I:I,ReferendumData!A23,ADM!J:J,ReferendumData!B23)))</f>
        <v>264.01</v>
      </c>
      <c r="U23" s="34">
        <f t="shared" si="2"/>
        <v>2.4658156887996667</v>
      </c>
      <c r="V23" s="47">
        <f>IFERROR(VLOOKUP(C23,Lookups!J:L,3,FALSE),IF(T23&gt;=2000,4,IF(AND(T23&gt;=1000,T23&lt;2000),5,6)))</f>
        <v>6</v>
      </c>
      <c r="W23" s="12" t="s">
        <v>20</v>
      </c>
      <c r="X23" s="39">
        <f t="shared" si="4"/>
        <v>2.4658156887996667</v>
      </c>
      <c r="Y23" s="38">
        <f t="shared" si="5"/>
        <v>0.69738863287250386</v>
      </c>
      <c r="Z23" s="40" t="e">
        <f>IF(C23=ScatterPlots!$A$3,ReferendumData!Y23,-1)</f>
        <v>#N/A</v>
      </c>
      <c r="AA23" s="39">
        <f t="shared" si="6"/>
        <v>2.4658156887996667</v>
      </c>
      <c r="AB23" s="40">
        <f t="shared" si="7"/>
        <v>-1</v>
      </c>
      <c r="AC23" s="40">
        <f t="shared" si="8"/>
        <v>0.69738863287250386</v>
      </c>
      <c r="AD23" s="40">
        <f t="shared" si="9"/>
        <v>-1</v>
      </c>
    </row>
    <row r="24" spans="1:30" x14ac:dyDescent="0.35">
      <c r="A24">
        <v>415</v>
      </c>
      <c r="B24">
        <v>1</v>
      </c>
      <c r="C24" t="str">
        <f t="shared" si="0"/>
        <v>0415-01</v>
      </c>
      <c r="D24" t="s">
        <v>128</v>
      </c>
      <c r="E24">
        <v>1994</v>
      </c>
      <c r="F24">
        <f>VLOOKUP(E24,Lookups!A:B,2,FALSE)</f>
        <v>2</v>
      </c>
      <c r="G24">
        <v>1995</v>
      </c>
      <c r="H24" s="61">
        <v>331</v>
      </c>
      <c r="I24">
        <v>3</v>
      </c>
      <c r="J24" t="s">
        <v>19</v>
      </c>
      <c r="K24">
        <v>0</v>
      </c>
      <c r="L24">
        <v>9</v>
      </c>
      <c r="M24">
        <v>0</v>
      </c>
      <c r="N24">
        <v>9</v>
      </c>
      <c r="O24">
        <v>0</v>
      </c>
      <c r="P24">
        <f t="shared" si="1"/>
        <v>4</v>
      </c>
      <c r="Q24">
        <v>156</v>
      </c>
      <c r="R24">
        <v>207</v>
      </c>
      <c r="S24" s="14">
        <f t="shared" si="3"/>
        <v>0.42975206611570249</v>
      </c>
      <c r="T24" s="33">
        <f>IF(E24&lt;1994,"NA",IF(E24&gt;2001,SUMIFS(ADM!E:E,ADM!A:A,ReferendumData!E24,ADM!C:C,ReferendumData!A24,ADM!D:D,ReferendumData!B24),SUMIFS(ADM!K:K,ADM!H:H,ReferendumData!E24,ADM!I:I,ReferendumData!A24,ADM!J:J,ReferendumData!B24)))</f>
        <v>237.66</v>
      </c>
      <c r="U24" s="34">
        <f t="shared" si="2"/>
        <v>1.5273920727089119</v>
      </c>
      <c r="V24" s="47">
        <f>IFERROR(VLOOKUP(C24,Lookups!J:L,3,FALSE),IF(T24&gt;=2000,4,IF(AND(T24&gt;=1000,T24&lt;2000),5,6)))</f>
        <v>6</v>
      </c>
      <c r="W24" s="12" t="s">
        <v>20</v>
      </c>
      <c r="X24" s="39">
        <f t="shared" si="4"/>
        <v>1.5273920727089119</v>
      </c>
      <c r="Y24" s="38">
        <f t="shared" si="5"/>
        <v>0.42975206611570249</v>
      </c>
      <c r="Z24" s="40" t="e">
        <f>IF(C24=ScatterPlots!$A$3,ReferendumData!Y24,-1)</f>
        <v>#N/A</v>
      </c>
      <c r="AA24" s="39">
        <f t="shared" si="6"/>
        <v>1.5273920727089119</v>
      </c>
      <c r="AB24" s="40">
        <f t="shared" si="7"/>
        <v>-1</v>
      </c>
      <c r="AC24" s="40">
        <f t="shared" si="8"/>
        <v>0.42975206611570249</v>
      </c>
      <c r="AD24" s="40">
        <f t="shared" si="9"/>
        <v>-1</v>
      </c>
    </row>
    <row r="25" spans="1:30" x14ac:dyDescent="0.35">
      <c r="A25">
        <v>422</v>
      </c>
      <c r="B25">
        <v>1</v>
      </c>
      <c r="C25" t="str">
        <f t="shared" si="0"/>
        <v>0422-01</v>
      </c>
      <c r="D25" t="s">
        <v>29</v>
      </c>
      <c r="E25">
        <v>1994</v>
      </c>
      <c r="F25">
        <f>VLOOKUP(E25,Lookups!A:B,2,FALSE)</f>
        <v>2</v>
      </c>
      <c r="G25">
        <v>1995</v>
      </c>
      <c r="H25" s="61">
        <v>336.67</v>
      </c>
      <c r="I25">
        <v>2</v>
      </c>
      <c r="J25" t="s">
        <v>19</v>
      </c>
      <c r="K25">
        <v>0</v>
      </c>
      <c r="L25">
        <v>9</v>
      </c>
      <c r="M25">
        <v>0</v>
      </c>
      <c r="N25">
        <v>9</v>
      </c>
      <c r="O25">
        <v>0</v>
      </c>
      <c r="P25">
        <f t="shared" si="1"/>
        <v>4</v>
      </c>
      <c r="Q25">
        <v>1711</v>
      </c>
      <c r="R25">
        <v>1805</v>
      </c>
      <c r="S25" s="14">
        <f t="shared" si="3"/>
        <v>0.48663253697383391</v>
      </c>
      <c r="T25" s="33">
        <f>IF(E25&lt;1994,"NA",IF(E25&gt;2001,SUMIFS(ADM!E:E,ADM!A:A,ReferendumData!E25,ADM!C:C,ReferendumData!A25,ADM!D:D,ReferendumData!B25),SUMIFS(ADM!K:K,ADM!H:H,ReferendumData!E25,ADM!I:I,ReferendumData!A25,ADM!J:J,ReferendumData!B25)))</f>
        <v>1506.44</v>
      </c>
      <c r="U25" s="34">
        <f t="shared" si="2"/>
        <v>2.3339794482355751</v>
      </c>
      <c r="V25" s="47">
        <f>IFERROR(VLOOKUP(C25,Lookups!J:L,3,FALSE),IF(T25&gt;=2000,4,IF(AND(T25&gt;=1000,T25&lt;2000),5,6)))</f>
        <v>5</v>
      </c>
      <c r="W25" s="12" t="s">
        <v>20</v>
      </c>
      <c r="X25" s="39">
        <f t="shared" si="4"/>
        <v>2.3339794482355751</v>
      </c>
      <c r="Y25" s="38">
        <f t="shared" si="5"/>
        <v>0.48663253697383391</v>
      </c>
      <c r="Z25" s="40" t="e">
        <f>IF(C25=ScatterPlots!$A$3,ReferendumData!Y25,-1)</f>
        <v>#N/A</v>
      </c>
      <c r="AA25" s="39">
        <f t="shared" si="6"/>
        <v>2.3339794482355751</v>
      </c>
      <c r="AB25" s="40">
        <f t="shared" si="7"/>
        <v>-1</v>
      </c>
      <c r="AC25" s="40">
        <f t="shared" si="8"/>
        <v>0.48663253697383391</v>
      </c>
      <c r="AD25" s="40">
        <f t="shared" si="9"/>
        <v>-1</v>
      </c>
    </row>
    <row r="26" spans="1:30" x14ac:dyDescent="0.35">
      <c r="A26">
        <v>437</v>
      </c>
      <c r="B26">
        <v>1</v>
      </c>
      <c r="C26" t="str">
        <f t="shared" si="0"/>
        <v>0437-01</v>
      </c>
      <c r="D26" t="s">
        <v>183</v>
      </c>
      <c r="E26">
        <v>1994</v>
      </c>
      <c r="F26">
        <f>VLOOKUP(E26,Lookups!A:B,2,FALSE)</f>
        <v>2</v>
      </c>
      <c r="G26">
        <v>1995</v>
      </c>
      <c r="H26" s="61">
        <v>500</v>
      </c>
      <c r="I26">
        <v>10</v>
      </c>
      <c r="J26" t="s">
        <v>19</v>
      </c>
      <c r="K26">
        <v>0</v>
      </c>
      <c r="L26">
        <v>9</v>
      </c>
      <c r="M26">
        <v>0</v>
      </c>
      <c r="N26">
        <v>9</v>
      </c>
      <c r="O26">
        <v>1</v>
      </c>
      <c r="P26">
        <f t="shared" si="1"/>
        <v>6</v>
      </c>
      <c r="Q26">
        <v>400</v>
      </c>
      <c r="R26">
        <v>238</v>
      </c>
      <c r="S26" s="14">
        <f t="shared" si="3"/>
        <v>0.62695924764890287</v>
      </c>
      <c r="T26" s="33">
        <f>IF(E26&lt;1994,"NA",IF(E26&gt;2001,SUMIFS(ADM!E:E,ADM!A:A,ReferendumData!E26,ADM!C:C,ReferendumData!A26,ADM!D:D,ReferendumData!B26),SUMIFS(ADM!K:K,ADM!H:H,ReferendumData!E26,ADM!I:I,ReferendumData!A26,ADM!J:J,ReferendumData!B26)))</f>
        <v>240.26</v>
      </c>
      <c r="U26" s="34">
        <f t="shared" si="2"/>
        <v>2.6554565886955799</v>
      </c>
      <c r="V26" s="47">
        <f>IFERROR(VLOOKUP(C26,Lookups!J:L,3,FALSE),IF(T26&gt;=2000,4,IF(AND(T26&gt;=1000,T26&lt;2000),5,6)))</f>
        <v>6</v>
      </c>
      <c r="W26" s="12" t="s">
        <v>20</v>
      </c>
      <c r="X26" s="39">
        <f t="shared" si="4"/>
        <v>2.6554565886955799</v>
      </c>
      <c r="Y26" s="38">
        <f t="shared" si="5"/>
        <v>0.62695924764890287</v>
      </c>
      <c r="Z26" s="40" t="e">
        <f>IF(C26=ScatterPlots!$A$3,ReferendumData!Y26,-1)</f>
        <v>#N/A</v>
      </c>
      <c r="AA26" s="39">
        <f t="shared" si="6"/>
        <v>2.6554565886955799</v>
      </c>
      <c r="AB26" s="40">
        <f t="shared" si="7"/>
        <v>-1</v>
      </c>
      <c r="AC26" s="40">
        <f t="shared" si="8"/>
        <v>0.62695924764890287</v>
      </c>
      <c r="AD26" s="40">
        <f t="shared" si="9"/>
        <v>-1</v>
      </c>
    </row>
    <row r="27" spans="1:30" x14ac:dyDescent="0.35">
      <c r="A27">
        <v>463</v>
      </c>
      <c r="B27">
        <v>1</v>
      </c>
      <c r="C27" t="str">
        <f t="shared" si="0"/>
        <v>0463-01</v>
      </c>
      <c r="D27" t="s">
        <v>184</v>
      </c>
      <c r="E27">
        <v>1994</v>
      </c>
      <c r="F27">
        <f>VLOOKUP(E27,Lookups!A:B,2,FALSE)</f>
        <v>2</v>
      </c>
      <c r="G27">
        <v>1995</v>
      </c>
      <c r="H27" s="61">
        <v>432.14</v>
      </c>
      <c r="I27">
        <v>10</v>
      </c>
      <c r="J27" t="s">
        <v>19</v>
      </c>
      <c r="K27">
        <v>0</v>
      </c>
      <c r="L27">
        <v>9</v>
      </c>
      <c r="M27">
        <v>0</v>
      </c>
      <c r="N27">
        <v>9</v>
      </c>
      <c r="O27">
        <v>1</v>
      </c>
      <c r="P27">
        <f t="shared" si="1"/>
        <v>5</v>
      </c>
      <c r="Q27">
        <v>814</v>
      </c>
      <c r="R27">
        <v>704</v>
      </c>
      <c r="S27" s="14">
        <f t="shared" si="3"/>
        <v>0.53623188405797106</v>
      </c>
      <c r="T27" s="33">
        <f>IF(E27&lt;1994,"NA",IF(E27&gt;2001,SUMIFS(ADM!E:E,ADM!A:A,ReferendumData!E27,ADM!C:C,ReferendumData!A27,ADM!D:D,ReferendumData!B27),SUMIFS(ADM!K:K,ADM!H:H,ReferendumData!E27,ADM!I:I,ReferendumData!A27,ADM!J:J,ReferendumData!B27)))</f>
        <v>918.37</v>
      </c>
      <c r="U27" s="34">
        <f t="shared" si="2"/>
        <v>1.6529285582063873</v>
      </c>
      <c r="V27" s="47">
        <f>IFERROR(VLOOKUP(C27,Lookups!J:L,3,FALSE),IF(T27&gt;=2000,4,IF(AND(T27&gt;=1000,T27&lt;2000),5,6)))</f>
        <v>6</v>
      </c>
      <c r="W27" s="12" t="s">
        <v>20</v>
      </c>
      <c r="X27" s="39">
        <f t="shared" si="4"/>
        <v>1.6529285582063873</v>
      </c>
      <c r="Y27" s="38">
        <f t="shared" si="5"/>
        <v>0.53623188405797106</v>
      </c>
      <c r="Z27" s="40" t="e">
        <f>IF(C27=ScatterPlots!$A$3,ReferendumData!Y27,-1)</f>
        <v>#N/A</v>
      </c>
      <c r="AA27" s="39">
        <f t="shared" si="6"/>
        <v>1.6529285582063873</v>
      </c>
      <c r="AB27" s="40">
        <f t="shared" si="7"/>
        <v>-1</v>
      </c>
      <c r="AC27" s="40">
        <f t="shared" si="8"/>
        <v>0.53623188405797106</v>
      </c>
      <c r="AD27" s="40">
        <f t="shared" si="9"/>
        <v>-1</v>
      </c>
    </row>
    <row r="28" spans="1:30" x14ac:dyDescent="0.35">
      <c r="A28">
        <v>466</v>
      </c>
      <c r="B28">
        <v>1</v>
      </c>
      <c r="C28" t="str">
        <f t="shared" si="0"/>
        <v>0466-01</v>
      </c>
      <c r="D28" t="s">
        <v>185</v>
      </c>
      <c r="E28">
        <v>1994</v>
      </c>
      <c r="F28">
        <f>VLOOKUP(E28,Lookups!A:B,2,FALSE)</f>
        <v>2</v>
      </c>
      <c r="G28">
        <v>1995</v>
      </c>
      <c r="H28" s="61">
        <v>338.63</v>
      </c>
      <c r="I28">
        <v>5</v>
      </c>
      <c r="J28" t="s">
        <v>19</v>
      </c>
      <c r="K28">
        <v>0</v>
      </c>
      <c r="L28">
        <v>9</v>
      </c>
      <c r="M28">
        <v>0</v>
      </c>
      <c r="N28">
        <v>9</v>
      </c>
      <c r="O28">
        <v>1</v>
      </c>
      <c r="P28">
        <f t="shared" si="1"/>
        <v>4</v>
      </c>
      <c r="Q28">
        <v>1736</v>
      </c>
      <c r="R28">
        <v>1555</v>
      </c>
      <c r="S28" s="14">
        <f t="shared" si="3"/>
        <v>0.52749924035247642</v>
      </c>
      <c r="T28" s="33">
        <f>IF(E28&lt;1994,"NA",IF(E28&gt;2001,SUMIFS(ADM!E:E,ADM!A:A,ReferendumData!E28,ADM!C:C,ReferendumData!A28,ADM!D:D,ReferendumData!B28),SUMIFS(ADM!K:K,ADM!H:H,ReferendumData!E28,ADM!I:I,ReferendumData!A28,ADM!J:J,ReferendumData!B28)))</f>
        <v>2032.18</v>
      </c>
      <c r="U28" s="34">
        <f t="shared" si="2"/>
        <v>1.6194431595626371</v>
      </c>
      <c r="V28" s="47">
        <f>IFERROR(VLOOKUP(C28,Lookups!J:L,3,FALSE),IF(T28&gt;=2000,4,IF(AND(T28&gt;=1000,T28&lt;2000),5,6)))</f>
        <v>4</v>
      </c>
      <c r="W28" s="12" t="s">
        <v>20</v>
      </c>
      <c r="X28" s="39">
        <f t="shared" si="4"/>
        <v>1.6194431595626371</v>
      </c>
      <c r="Y28" s="38">
        <f t="shared" si="5"/>
        <v>0.52749924035247642</v>
      </c>
      <c r="Z28" s="40" t="e">
        <f>IF(C28=ScatterPlots!$A$3,ReferendumData!Y28,-1)</f>
        <v>#N/A</v>
      </c>
      <c r="AA28" s="39">
        <f t="shared" si="6"/>
        <v>1.6194431595626371</v>
      </c>
      <c r="AB28" s="40">
        <f t="shared" si="7"/>
        <v>-1</v>
      </c>
      <c r="AC28" s="40">
        <f t="shared" si="8"/>
        <v>0.52749924035247642</v>
      </c>
      <c r="AD28" s="40">
        <f t="shared" si="9"/>
        <v>-1</v>
      </c>
    </row>
    <row r="29" spans="1:30" x14ac:dyDescent="0.35">
      <c r="A29">
        <v>482</v>
      </c>
      <c r="B29">
        <v>1</v>
      </c>
      <c r="C29" t="str">
        <f t="shared" ref="C29:C92" si="10">TEXT(A29,"0000")&amp;"-"&amp;TEXT(B29,"00")</f>
        <v>0482-01</v>
      </c>
      <c r="D29" t="s">
        <v>186</v>
      </c>
      <c r="E29">
        <v>1994</v>
      </c>
      <c r="F29">
        <f>VLOOKUP(E29,Lookups!A:B,2,FALSE)</f>
        <v>2</v>
      </c>
      <c r="G29">
        <v>1995</v>
      </c>
      <c r="H29" s="61">
        <v>428.9</v>
      </c>
      <c r="I29">
        <v>10</v>
      </c>
      <c r="J29" t="s">
        <v>19</v>
      </c>
      <c r="K29">
        <v>0</v>
      </c>
      <c r="L29">
        <v>9</v>
      </c>
      <c r="M29">
        <v>0</v>
      </c>
      <c r="N29">
        <v>9</v>
      </c>
      <c r="O29">
        <v>1</v>
      </c>
      <c r="P29">
        <f t="shared" ref="P29:P92" si="11">MAX(1,MIN(10,INT(H29/100)+1))</f>
        <v>5</v>
      </c>
      <c r="Q29">
        <v>3791</v>
      </c>
      <c r="R29">
        <v>2352</v>
      </c>
      <c r="S29" s="14">
        <f t="shared" si="3"/>
        <v>0.61712518313527598</v>
      </c>
      <c r="T29" s="33">
        <f>IF(E29&lt;1994,"NA",IF(E29&gt;2001,SUMIFS(ADM!E:E,ADM!A:A,ReferendumData!E29,ADM!C:C,ReferendumData!A29,ADM!D:D,ReferendumData!B29),SUMIFS(ADM!K:K,ADM!H:H,ReferendumData!E29,ADM!I:I,ReferendumData!A29,ADM!J:J,ReferendumData!B29)))</f>
        <v>3583.61</v>
      </c>
      <c r="U29" s="34">
        <f t="shared" ref="U29:U92" si="12">IFERROR((Q29+R29)/T29,"NA")</f>
        <v>1.7141932297320299</v>
      </c>
      <c r="V29" s="47">
        <f>IFERROR(VLOOKUP(C29,Lookups!J:L,3,FALSE),IF(T29&gt;=2000,4,IF(AND(T29&gt;=1000,T29&lt;2000),5,6)))</f>
        <v>4</v>
      </c>
      <c r="W29" s="12" t="s">
        <v>20</v>
      </c>
      <c r="X29" s="39">
        <f t="shared" si="4"/>
        <v>1.7141932297320299</v>
      </c>
      <c r="Y29" s="38">
        <f t="shared" si="5"/>
        <v>0.61712518313527598</v>
      </c>
      <c r="Z29" s="40" t="e">
        <f>IF(C29=ScatterPlots!$A$3,ReferendumData!Y29,-1)</f>
        <v>#N/A</v>
      </c>
      <c r="AA29" s="39">
        <f t="shared" si="6"/>
        <v>1.7141932297320299</v>
      </c>
      <c r="AB29" s="40">
        <f t="shared" si="7"/>
        <v>-1</v>
      </c>
      <c r="AC29" s="40">
        <f t="shared" si="8"/>
        <v>0.61712518313527598</v>
      </c>
      <c r="AD29" s="40">
        <f t="shared" si="9"/>
        <v>-1</v>
      </c>
    </row>
    <row r="30" spans="1:30" x14ac:dyDescent="0.35">
      <c r="A30">
        <v>492</v>
      </c>
      <c r="B30">
        <v>1</v>
      </c>
      <c r="C30" t="str">
        <f t="shared" si="10"/>
        <v>0492-01</v>
      </c>
      <c r="D30" t="s">
        <v>187</v>
      </c>
      <c r="E30">
        <v>1994</v>
      </c>
      <c r="F30">
        <f>VLOOKUP(E30,Lookups!A:B,2,FALSE)</f>
        <v>2</v>
      </c>
      <c r="G30">
        <v>1995</v>
      </c>
      <c r="H30" s="61">
        <v>278.20999999999998</v>
      </c>
      <c r="I30">
        <v>10</v>
      </c>
      <c r="J30" t="s">
        <v>19</v>
      </c>
      <c r="K30">
        <v>0</v>
      </c>
      <c r="L30">
        <v>9</v>
      </c>
      <c r="M30">
        <v>0</v>
      </c>
      <c r="N30">
        <v>9</v>
      </c>
      <c r="O30">
        <v>0</v>
      </c>
      <c r="P30">
        <f t="shared" si="11"/>
        <v>3</v>
      </c>
      <c r="Q30">
        <v>5240</v>
      </c>
      <c r="R30">
        <v>5428</v>
      </c>
      <c r="S30" s="14">
        <f t="shared" si="3"/>
        <v>0.4911886014248219</v>
      </c>
      <c r="T30" s="33">
        <f>IF(E30&lt;1994,"NA",IF(E30&gt;2001,SUMIFS(ADM!E:E,ADM!A:A,ReferendumData!E30,ADM!C:C,ReferendumData!A30,ADM!D:D,ReferendumData!B30),SUMIFS(ADM!K:K,ADM!H:H,ReferendumData!E30,ADM!I:I,ReferendumData!A30,ADM!J:J,ReferendumData!B30)))</f>
        <v>4070.06</v>
      </c>
      <c r="U30" s="34">
        <f t="shared" si="12"/>
        <v>2.6210915809594946</v>
      </c>
      <c r="V30" s="47">
        <f>IFERROR(VLOOKUP(C30,Lookups!J:L,3,FALSE),IF(T30&gt;=2000,4,IF(AND(T30&gt;=1000,T30&lt;2000),5,6)))</f>
        <v>4</v>
      </c>
      <c r="W30" s="12" t="s">
        <v>20</v>
      </c>
      <c r="X30" s="39">
        <f t="shared" si="4"/>
        <v>2.6210915809594946</v>
      </c>
      <c r="Y30" s="38">
        <f t="shared" si="5"/>
        <v>0.4911886014248219</v>
      </c>
      <c r="Z30" s="40" t="e">
        <f>IF(C30=ScatterPlots!$A$3,ReferendumData!Y30,-1)</f>
        <v>#N/A</v>
      </c>
      <c r="AA30" s="39">
        <f t="shared" si="6"/>
        <v>2.6210915809594946</v>
      </c>
      <c r="AB30" s="40">
        <f t="shared" si="7"/>
        <v>-1</v>
      </c>
      <c r="AC30" s="40">
        <f t="shared" si="8"/>
        <v>0.4911886014248219</v>
      </c>
      <c r="AD30" s="40">
        <f t="shared" si="9"/>
        <v>-1</v>
      </c>
    </row>
    <row r="31" spans="1:30" x14ac:dyDescent="0.35">
      <c r="A31">
        <v>521</v>
      </c>
      <c r="B31">
        <v>1</v>
      </c>
      <c r="C31" t="str">
        <f t="shared" si="10"/>
        <v>0521-01</v>
      </c>
      <c r="D31" t="s">
        <v>188</v>
      </c>
      <c r="E31">
        <v>1994</v>
      </c>
      <c r="F31">
        <f>VLOOKUP(E31,Lookups!A:B,2,FALSE)</f>
        <v>2</v>
      </c>
      <c r="G31">
        <v>1995</v>
      </c>
      <c r="H31" s="61">
        <v>433.44</v>
      </c>
      <c r="I31">
        <v>10</v>
      </c>
      <c r="J31" t="s">
        <v>19</v>
      </c>
      <c r="K31">
        <v>0</v>
      </c>
      <c r="L31">
        <v>9</v>
      </c>
      <c r="M31">
        <v>0</v>
      </c>
      <c r="N31">
        <v>9</v>
      </c>
      <c r="O31">
        <v>0</v>
      </c>
      <c r="P31">
        <f t="shared" si="11"/>
        <v>5</v>
      </c>
      <c r="Q31">
        <v>591</v>
      </c>
      <c r="R31">
        <v>647</v>
      </c>
      <c r="S31" s="14">
        <f t="shared" si="3"/>
        <v>0.47738287560581583</v>
      </c>
      <c r="T31" s="33">
        <f>IF(E31&lt;1994,"NA",IF(E31&gt;2001,SUMIFS(ADM!E:E,ADM!A:A,ReferendumData!E31,ADM!C:C,ReferendumData!A31,ADM!D:D,ReferendumData!B31),SUMIFS(ADM!K:K,ADM!H:H,ReferendumData!E31,ADM!I:I,ReferendumData!A31,ADM!J:J,ReferendumData!B31)))</f>
        <v>505.56</v>
      </c>
      <c r="U31" s="34">
        <f t="shared" si="12"/>
        <v>2.4487696811456603</v>
      </c>
      <c r="V31" s="47">
        <f>IFERROR(VLOOKUP(C31,Lookups!J:L,3,FALSE),IF(T31&gt;=2000,4,IF(AND(T31&gt;=1000,T31&lt;2000),5,6)))</f>
        <v>6</v>
      </c>
      <c r="W31" s="12" t="s">
        <v>20</v>
      </c>
      <c r="X31" s="39">
        <f t="shared" si="4"/>
        <v>2.4487696811456603</v>
      </c>
      <c r="Y31" s="38">
        <f t="shared" si="5"/>
        <v>0.47738287560581583</v>
      </c>
      <c r="Z31" s="40" t="e">
        <f>IF(C31=ScatterPlots!$A$3,ReferendumData!Y31,-1)</f>
        <v>#N/A</v>
      </c>
      <c r="AA31" s="39">
        <f t="shared" si="6"/>
        <v>2.4487696811456603</v>
      </c>
      <c r="AB31" s="40">
        <f t="shared" si="7"/>
        <v>-1</v>
      </c>
      <c r="AC31" s="40">
        <f t="shared" si="8"/>
        <v>0.47738287560581583</v>
      </c>
      <c r="AD31" s="40">
        <f t="shared" si="9"/>
        <v>-1</v>
      </c>
    </row>
    <row r="32" spans="1:30" x14ac:dyDescent="0.35">
      <c r="A32">
        <v>531</v>
      </c>
      <c r="B32">
        <v>1</v>
      </c>
      <c r="C32" t="str">
        <f t="shared" si="10"/>
        <v>0531-01</v>
      </c>
      <c r="D32" t="s">
        <v>189</v>
      </c>
      <c r="E32">
        <v>1994</v>
      </c>
      <c r="F32">
        <f>VLOOKUP(E32,Lookups!A:B,2,FALSE)</f>
        <v>2</v>
      </c>
      <c r="G32">
        <v>1995</v>
      </c>
      <c r="H32" s="61">
        <v>208.5</v>
      </c>
      <c r="I32">
        <v>10</v>
      </c>
      <c r="J32" t="s">
        <v>19</v>
      </c>
      <c r="K32">
        <v>0</v>
      </c>
      <c r="L32">
        <v>9</v>
      </c>
      <c r="M32">
        <v>0</v>
      </c>
      <c r="N32">
        <v>9</v>
      </c>
      <c r="O32">
        <v>0</v>
      </c>
      <c r="P32">
        <f t="shared" si="11"/>
        <v>3</v>
      </c>
      <c r="Q32">
        <v>987</v>
      </c>
      <c r="R32">
        <v>1039</v>
      </c>
      <c r="S32" s="14">
        <f t="shared" si="3"/>
        <v>0.48716683119447185</v>
      </c>
      <c r="T32" s="33">
        <f>IF(E32&lt;1994,"NA",IF(E32&gt;2001,SUMIFS(ADM!E:E,ADM!A:A,ReferendumData!E32,ADM!C:C,ReferendumData!A32,ADM!D:D,ReferendumData!B32),SUMIFS(ADM!K:K,ADM!H:H,ReferendumData!E32,ADM!I:I,ReferendumData!A32,ADM!J:J,ReferendumData!B32)))</f>
        <v>1373.61</v>
      </c>
      <c r="U32" s="34">
        <f t="shared" si="12"/>
        <v>1.4749455813513299</v>
      </c>
      <c r="V32" s="47">
        <f>IFERROR(VLOOKUP(C32,Lookups!J:L,3,FALSE),IF(T32&gt;=2000,4,IF(AND(T32&gt;=1000,T32&lt;2000),5,6)))</f>
        <v>5</v>
      </c>
      <c r="W32" s="12" t="s">
        <v>20</v>
      </c>
      <c r="X32" s="39">
        <f t="shared" si="4"/>
        <v>1.4749455813513299</v>
      </c>
      <c r="Y32" s="38">
        <f t="shared" si="5"/>
        <v>0.48716683119447185</v>
      </c>
      <c r="Z32" s="40" t="e">
        <f>IF(C32=ScatterPlots!$A$3,ReferendumData!Y32,-1)</f>
        <v>#N/A</v>
      </c>
      <c r="AA32" s="39">
        <f t="shared" si="6"/>
        <v>1.4749455813513299</v>
      </c>
      <c r="AB32" s="40">
        <f t="shared" si="7"/>
        <v>-1</v>
      </c>
      <c r="AC32" s="40">
        <f t="shared" si="8"/>
        <v>0.48716683119447185</v>
      </c>
      <c r="AD32" s="40">
        <f t="shared" si="9"/>
        <v>-1</v>
      </c>
    </row>
    <row r="33" spans="1:30" x14ac:dyDescent="0.35">
      <c r="A33">
        <v>550</v>
      </c>
      <c r="B33">
        <v>1</v>
      </c>
      <c r="C33" t="str">
        <f t="shared" si="10"/>
        <v>0550-01</v>
      </c>
      <c r="D33" t="s">
        <v>190</v>
      </c>
      <c r="E33">
        <v>1994</v>
      </c>
      <c r="F33">
        <f>VLOOKUP(E33,Lookups!A:B,2,FALSE)</f>
        <v>2</v>
      </c>
      <c r="G33">
        <v>1995</v>
      </c>
      <c r="H33" s="61">
        <v>293.24</v>
      </c>
      <c r="I33">
        <v>5</v>
      </c>
      <c r="J33" t="s">
        <v>19</v>
      </c>
      <c r="K33">
        <v>0</v>
      </c>
      <c r="L33">
        <v>9</v>
      </c>
      <c r="M33">
        <v>0</v>
      </c>
      <c r="N33">
        <v>9</v>
      </c>
      <c r="O33">
        <v>1</v>
      </c>
      <c r="P33">
        <f t="shared" si="11"/>
        <v>3</v>
      </c>
      <c r="Q33">
        <v>547</v>
      </c>
      <c r="R33">
        <v>382</v>
      </c>
      <c r="S33" s="14">
        <f t="shared" si="3"/>
        <v>0.58880516684607109</v>
      </c>
      <c r="T33" s="33">
        <f>IF(E33&lt;1994,"NA",IF(E33&gt;2001,SUMIFS(ADM!E:E,ADM!A:A,ReferendumData!E33,ADM!C:C,ReferendumData!A33,ADM!D:D,ReferendumData!B33),SUMIFS(ADM!K:K,ADM!H:H,ReferendumData!E33,ADM!I:I,ReferendumData!A33,ADM!J:J,ReferendumData!B33)))</f>
        <v>409.14</v>
      </c>
      <c r="U33" s="34">
        <f t="shared" si="12"/>
        <v>2.2706164149190986</v>
      </c>
      <c r="V33" s="47">
        <f>IFERROR(VLOOKUP(C33,Lookups!J:L,3,FALSE),IF(T33&gt;=2000,4,IF(AND(T33&gt;=1000,T33&lt;2000),5,6)))</f>
        <v>6</v>
      </c>
      <c r="W33" s="12" t="s">
        <v>20</v>
      </c>
      <c r="X33" s="39">
        <f t="shared" si="4"/>
        <v>2.2706164149190986</v>
      </c>
      <c r="Y33" s="38">
        <f t="shared" si="5"/>
        <v>0.58880516684607109</v>
      </c>
      <c r="Z33" s="40" t="e">
        <f>IF(C33=ScatterPlots!$A$3,ReferendumData!Y33,-1)</f>
        <v>#N/A</v>
      </c>
      <c r="AA33" s="39">
        <f t="shared" si="6"/>
        <v>2.2706164149190986</v>
      </c>
      <c r="AB33" s="40">
        <f t="shared" si="7"/>
        <v>-1</v>
      </c>
      <c r="AC33" s="40">
        <f t="shared" si="8"/>
        <v>0.58880516684607109</v>
      </c>
      <c r="AD33" s="40">
        <f t="shared" si="9"/>
        <v>-1</v>
      </c>
    </row>
    <row r="34" spans="1:30" x14ac:dyDescent="0.35">
      <c r="A34">
        <v>561</v>
      </c>
      <c r="B34">
        <v>1</v>
      </c>
      <c r="C34" t="str">
        <f t="shared" si="10"/>
        <v>0561-01</v>
      </c>
      <c r="D34" t="s">
        <v>191</v>
      </c>
      <c r="E34">
        <v>1994</v>
      </c>
      <c r="F34">
        <f>VLOOKUP(E34,Lookups!A:B,2,FALSE)</f>
        <v>2</v>
      </c>
      <c r="G34">
        <v>1995</v>
      </c>
      <c r="H34" s="61">
        <v>208.02</v>
      </c>
      <c r="I34">
        <v>10</v>
      </c>
      <c r="J34" t="s">
        <v>19</v>
      </c>
      <c r="K34">
        <v>0</v>
      </c>
      <c r="L34">
        <v>9</v>
      </c>
      <c r="M34">
        <v>0</v>
      </c>
      <c r="N34">
        <v>9</v>
      </c>
      <c r="O34">
        <v>1</v>
      </c>
      <c r="P34">
        <f t="shared" si="11"/>
        <v>3</v>
      </c>
      <c r="Q34">
        <v>195</v>
      </c>
      <c r="R34">
        <v>153</v>
      </c>
      <c r="S34" s="14">
        <f t="shared" si="3"/>
        <v>0.56034482758620685</v>
      </c>
      <c r="T34" s="33">
        <f>IF(E34&lt;1994,"NA",IF(E34&gt;2001,SUMIFS(ADM!E:E,ADM!A:A,ReferendumData!E34,ADM!C:C,ReferendumData!A34,ADM!D:D,ReferendumData!B34),SUMIFS(ADM!K:K,ADM!H:H,ReferendumData!E34,ADM!I:I,ReferendumData!A34,ADM!J:J,ReferendumData!B34)))</f>
        <v>230.67</v>
      </c>
      <c r="U34" s="34">
        <f t="shared" si="12"/>
        <v>1.5086487189491482</v>
      </c>
      <c r="V34" s="47">
        <f>IFERROR(VLOOKUP(C34,Lookups!J:L,3,FALSE),IF(T34&gt;=2000,4,IF(AND(T34&gt;=1000,T34&lt;2000),5,6)))</f>
        <v>6</v>
      </c>
      <c r="W34" s="12" t="s">
        <v>20</v>
      </c>
      <c r="X34" s="39">
        <f t="shared" si="4"/>
        <v>1.5086487189491482</v>
      </c>
      <c r="Y34" s="38">
        <f t="shared" si="5"/>
        <v>0.56034482758620685</v>
      </c>
      <c r="Z34" s="40" t="e">
        <f>IF(C34=ScatterPlots!$A$3,ReferendumData!Y34,-1)</f>
        <v>#N/A</v>
      </c>
      <c r="AA34" s="39">
        <f t="shared" si="6"/>
        <v>1.5086487189491482</v>
      </c>
      <c r="AB34" s="40">
        <f t="shared" si="7"/>
        <v>-1</v>
      </c>
      <c r="AC34" s="40">
        <f t="shared" si="8"/>
        <v>0.56034482758620685</v>
      </c>
      <c r="AD34" s="40">
        <f t="shared" si="9"/>
        <v>-1</v>
      </c>
    </row>
    <row r="35" spans="1:30" x14ac:dyDescent="0.35">
      <c r="A35">
        <v>564</v>
      </c>
      <c r="B35">
        <v>1</v>
      </c>
      <c r="C35" t="str">
        <f t="shared" si="10"/>
        <v>0564-01</v>
      </c>
      <c r="D35" t="s">
        <v>192</v>
      </c>
      <c r="E35">
        <v>1994</v>
      </c>
      <c r="F35">
        <f>VLOOKUP(E35,Lookups!A:B,2,FALSE)</f>
        <v>2</v>
      </c>
      <c r="G35">
        <v>1995</v>
      </c>
      <c r="H35" s="61">
        <v>289.29000000000002</v>
      </c>
      <c r="I35">
        <v>10</v>
      </c>
      <c r="J35" t="s">
        <v>19</v>
      </c>
      <c r="K35">
        <v>0</v>
      </c>
      <c r="L35">
        <v>9</v>
      </c>
      <c r="M35">
        <v>0</v>
      </c>
      <c r="N35">
        <v>9</v>
      </c>
      <c r="O35">
        <v>0</v>
      </c>
      <c r="P35">
        <f t="shared" si="11"/>
        <v>3</v>
      </c>
      <c r="Q35">
        <v>1796</v>
      </c>
      <c r="R35">
        <v>2700</v>
      </c>
      <c r="S35" s="14">
        <f t="shared" si="3"/>
        <v>0.39946619217081852</v>
      </c>
      <c r="T35" s="33">
        <f>IF(E35&lt;1994,"NA",IF(E35&gt;2001,SUMIFS(ADM!E:E,ADM!A:A,ReferendumData!E35,ADM!C:C,ReferendumData!A35,ADM!D:D,ReferendumData!B35),SUMIFS(ADM!K:K,ADM!H:H,ReferendumData!E35,ADM!I:I,ReferendumData!A35,ADM!J:J,ReferendumData!B35)))</f>
        <v>2299.9499999999998</v>
      </c>
      <c r="U35" s="34">
        <f t="shared" si="12"/>
        <v>1.9548251048935847</v>
      </c>
      <c r="V35" s="47">
        <f>IFERROR(VLOOKUP(C35,Lookups!J:L,3,FALSE),IF(T35&gt;=2000,4,IF(AND(T35&gt;=1000,T35&lt;2000),5,6)))</f>
        <v>4</v>
      </c>
      <c r="W35" s="12" t="s">
        <v>20</v>
      </c>
      <c r="X35" s="39">
        <f t="shared" si="4"/>
        <v>1.9548251048935847</v>
      </c>
      <c r="Y35" s="38">
        <f t="shared" si="5"/>
        <v>0.39946619217081852</v>
      </c>
      <c r="Z35" s="40" t="e">
        <f>IF(C35=ScatterPlots!$A$3,ReferendumData!Y35,-1)</f>
        <v>#N/A</v>
      </c>
      <c r="AA35" s="39">
        <f t="shared" si="6"/>
        <v>1.9548251048935847</v>
      </c>
      <c r="AB35" s="40">
        <f t="shared" si="7"/>
        <v>-1</v>
      </c>
      <c r="AC35" s="40">
        <f t="shared" si="8"/>
        <v>0.39946619217081852</v>
      </c>
      <c r="AD35" s="40">
        <f t="shared" si="9"/>
        <v>-1</v>
      </c>
    </row>
    <row r="36" spans="1:30" x14ac:dyDescent="0.35">
      <c r="A36">
        <v>595</v>
      </c>
      <c r="B36">
        <v>1</v>
      </c>
      <c r="C36" t="str">
        <f t="shared" si="10"/>
        <v>0595-01</v>
      </c>
      <c r="D36" t="s">
        <v>193</v>
      </c>
      <c r="E36">
        <v>1994</v>
      </c>
      <c r="F36">
        <f>VLOOKUP(E36,Lookups!A:B,2,FALSE)</f>
        <v>2</v>
      </c>
      <c r="G36">
        <v>1995</v>
      </c>
      <c r="H36" s="61">
        <v>439</v>
      </c>
      <c r="I36">
        <v>3</v>
      </c>
      <c r="J36" t="s">
        <v>19</v>
      </c>
      <c r="K36">
        <v>0</v>
      </c>
      <c r="L36">
        <v>9</v>
      </c>
      <c r="M36">
        <v>0</v>
      </c>
      <c r="N36">
        <v>9</v>
      </c>
      <c r="O36">
        <v>1</v>
      </c>
      <c r="P36">
        <f t="shared" si="11"/>
        <v>5</v>
      </c>
      <c r="Q36">
        <v>1494</v>
      </c>
      <c r="R36">
        <v>1078</v>
      </c>
      <c r="S36" s="14">
        <f t="shared" si="3"/>
        <v>0.58087091757387244</v>
      </c>
      <c r="T36" s="33">
        <f>IF(E36&lt;1994,"NA",IF(E36&gt;2001,SUMIFS(ADM!E:E,ADM!A:A,ReferendumData!E36,ADM!C:C,ReferendumData!A36,ADM!D:D,ReferendumData!B36),SUMIFS(ADM!K:K,ADM!H:H,ReferendumData!E36,ADM!I:I,ReferendumData!A36,ADM!J:J,ReferendumData!B36)))</f>
        <v>2128.2800000000002</v>
      </c>
      <c r="U36" s="34">
        <f t="shared" si="12"/>
        <v>1.2084876050143778</v>
      </c>
      <c r="V36" s="47">
        <f>IFERROR(VLOOKUP(C36,Lookups!J:L,3,FALSE),IF(T36&gt;=2000,4,IF(AND(T36&gt;=1000,T36&lt;2000),5,6)))</f>
        <v>4</v>
      </c>
      <c r="W36" s="12" t="s">
        <v>20</v>
      </c>
      <c r="X36" s="39">
        <f t="shared" si="4"/>
        <v>1.2084876050143778</v>
      </c>
      <c r="Y36" s="38">
        <f t="shared" si="5"/>
        <v>0.58087091757387244</v>
      </c>
      <c r="Z36" s="40" t="e">
        <f>IF(C36=ScatterPlots!$A$3,ReferendumData!Y36,-1)</f>
        <v>#N/A</v>
      </c>
      <c r="AA36" s="39">
        <f t="shared" si="6"/>
        <v>1.2084876050143778</v>
      </c>
      <c r="AB36" s="40">
        <f t="shared" si="7"/>
        <v>-1</v>
      </c>
      <c r="AC36" s="40">
        <f t="shared" si="8"/>
        <v>0.58087091757387244</v>
      </c>
      <c r="AD36" s="40">
        <f t="shared" si="9"/>
        <v>-1</v>
      </c>
    </row>
    <row r="37" spans="1:30" x14ac:dyDescent="0.35">
      <c r="A37">
        <v>624</v>
      </c>
      <c r="B37">
        <v>1</v>
      </c>
      <c r="C37" t="str">
        <f t="shared" si="10"/>
        <v>0624-01</v>
      </c>
      <c r="D37" t="s">
        <v>194</v>
      </c>
      <c r="E37">
        <v>1994</v>
      </c>
      <c r="F37">
        <f>VLOOKUP(E37,Lookups!A:B,2,FALSE)</f>
        <v>2</v>
      </c>
      <c r="G37">
        <v>1995</v>
      </c>
      <c r="H37" s="61">
        <v>331.84</v>
      </c>
      <c r="I37">
        <v>10</v>
      </c>
      <c r="J37" t="s">
        <v>19</v>
      </c>
      <c r="K37">
        <v>0</v>
      </c>
      <c r="L37">
        <v>9</v>
      </c>
      <c r="M37">
        <v>0</v>
      </c>
      <c r="N37">
        <v>9</v>
      </c>
      <c r="O37">
        <v>0</v>
      </c>
      <c r="P37">
        <f t="shared" si="11"/>
        <v>4</v>
      </c>
      <c r="Q37">
        <v>7108</v>
      </c>
      <c r="R37">
        <v>9267</v>
      </c>
      <c r="S37" s="14">
        <f t="shared" si="3"/>
        <v>0.4340763358778626</v>
      </c>
      <c r="T37" s="33">
        <f>IF(E37&lt;1994,"NA",IF(E37&gt;2001,SUMIFS(ADM!E:E,ADM!A:A,ReferendumData!E37,ADM!C:C,ReferendumData!A37,ADM!D:D,ReferendumData!B37),SUMIFS(ADM!K:K,ADM!H:H,ReferendumData!E37,ADM!I:I,ReferendumData!A37,ADM!J:J,ReferendumData!B37)))</f>
        <v>9674.25</v>
      </c>
      <c r="U37" s="34">
        <f t="shared" si="12"/>
        <v>1.6926376721709693</v>
      </c>
      <c r="V37" s="47">
        <f>IFERROR(VLOOKUP(C37,Lookups!J:L,3,FALSE),IF(T37&gt;=2000,4,IF(AND(T37&gt;=1000,T37&lt;2000),5,6)))</f>
        <v>3</v>
      </c>
      <c r="W37" s="12" t="s">
        <v>20</v>
      </c>
      <c r="X37" s="39">
        <f t="shared" si="4"/>
        <v>1.6926376721709693</v>
      </c>
      <c r="Y37" s="38">
        <f t="shared" si="5"/>
        <v>0.4340763358778626</v>
      </c>
      <c r="Z37" s="40" t="e">
        <f>IF(C37=ScatterPlots!$A$3,ReferendumData!Y37,-1)</f>
        <v>#N/A</v>
      </c>
      <c r="AA37" s="39">
        <f t="shared" si="6"/>
        <v>1.6926376721709693</v>
      </c>
      <c r="AB37" s="40">
        <f t="shared" si="7"/>
        <v>-1</v>
      </c>
      <c r="AC37" s="40">
        <f t="shared" si="8"/>
        <v>0.4340763358778626</v>
      </c>
      <c r="AD37" s="40">
        <f t="shared" si="9"/>
        <v>-1</v>
      </c>
    </row>
    <row r="38" spans="1:30" x14ac:dyDescent="0.35">
      <c r="A38">
        <v>624</v>
      </c>
      <c r="B38">
        <v>1</v>
      </c>
      <c r="C38" t="str">
        <f t="shared" si="10"/>
        <v>0624-01</v>
      </c>
      <c r="D38" t="s">
        <v>194</v>
      </c>
      <c r="E38">
        <v>1994</v>
      </c>
      <c r="F38">
        <f>VLOOKUP(E38,Lookups!A:B,2,FALSE)</f>
        <v>2</v>
      </c>
      <c r="G38">
        <v>1995</v>
      </c>
      <c r="H38" s="61">
        <v>331.84</v>
      </c>
      <c r="I38">
        <v>10</v>
      </c>
      <c r="J38" t="s">
        <v>19</v>
      </c>
      <c r="K38">
        <v>0</v>
      </c>
      <c r="L38">
        <v>9</v>
      </c>
      <c r="M38">
        <v>0</v>
      </c>
      <c r="N38">
        <v>9</v>
      </c>
      <c r="O38">
        <v>0</v>
      </c>
      <c r="P38">
        <f t="shared" si="11"/>
        <v>4</v>
      </c>
      <c r="Q38">
        <v>8829</v>
      </c>
      <c r="R38">
        <v>12242</v>
      </c>
      <c r="S38" s="14">
        <f t="shared" si="3"/>
        <v>0.41901191210668692</v>
      </c>
      <c r="T38" s="33">
        <f>IF(E38&lt;1994,"NA",IF(E38&gt;2001,SUMIFS(ADM!E:E,ADM!A:A,ReferendumData!E38,ADM!C:C,ReferendumData!A38,ADM!D:D,ReferendumData!B38),SUMIFS(ADM!K:K,ADM!H:H,ReferendumData!E38,ADM!I:I,ReferendumData!A38,ADM!J:J,ReferendumData!B38)))</f>
        <v>9674.25</v>
      </c>
      <c r="U38" s="34">
        <f t="shared" si="12"/>
        <v>2.1780499780344731</v>
      </c>
      <c r="V38" s="47">
        <f>IFERROR(VLOOKUP(C38,Lookups!J:L,3,FALSE),IF(T38&gt;=2000,4,IF(AND(T38&gt;=1000,T38&lt;2000),5,6)))</f>
        <v>3</v>
      </c>
      <c r="W38" s="12" t="s">
        <v>20</v>
      </c>
      <c r="X38" s="39">
        <f t="shared" si="4"/>
        <v>2.1780499780344731</v>
      </c>
      <c r="Y38" s="38">
        <f t="shared" si="5"/>
        <v>0.41901191210668692</v>
      </c>
      <c r="Z38" s="40" t="e">
        <f>IF(C38=ScatterPlots!$A$3,ReferendumData!Y38,-1)</f>
        <v>#N/A</v>
      </c>
      <c r="AA38" s="39">
        <f t="shared" si="6"/>
        <v>2.1780499780344731</v>
      </c>
      <c r="AB38" s="40">
        <f t="shared" si="7"/>
        <v>-1</v>
      </c>
      <c r="AC38" s="40">
        <f t="shared" si="8"/>
        <v>0.41901191210668692</v>
      </c>
      <c r="AD38" s="40">
        <f t="shared" si="9"/>
        <v>-1</v>
      </c>
    </row>
    <row r="39" spans="1:30" x14ac:dyDescent="0.35">
      <c r="A39">
        <v>630</v>
      </c>
      <c r="B39">
        <v>1</v>
      </c>
      <c r="C39" t="str">
        <f t="shared" si="10"/>
        <v>0630-01</v>
      </c>
      <c r="D39" t="s">
        <v>195</v>
      </c>
      <c r="E39">
        <v>1994</v>
      </c>
      <c r="F39">
        <f>VLOOKUP(E39,Lookups!A:B,2,FALSE)</f>
        <v>2</v>
      </c>
      <c r="G39">
        <v>1995</v>
      </c>
      <c r="H39" s="61">
        <v>337.7</v>
      </c>
      <c r="I39">
        <v>5</v>
      </c>
      <c r="J39" t="s">
        <v>19</v>
      </c>
      <c r="K39">
        <v>0</v>
      </c>
      <c r="L39">
        <v>9</v>
      </c>
      <c r="M39">
        <v>0</v>
      </c>
      <c r="N39">
        <v>9</v>
      </c>
      <c r="O39">
        <v>1</v>
      </c>
      <c r="P39">
        <f t="shared" si="11"/>
        <v>4</v>
      </c>
      <c r="Q39">
        <v>447</v>
      </c>
      <c r="R39">
        <v>91</v>
      </c>
      <c r="S39" s="14">
        <f t="shared" si="3"/>
        <v>0.83085501858736055</v>
      </c>
      <c r="T39" s="33">
        <f>IF(E39&lt;1994,"NA",IF(E39&gt;2001,SUMIFS(ADM!E:E,ADM!A:A,ReferendumData!E39,ADM!C:C,ReferendumData!A39,ADM!D:D,ReferendumData!B39),SUMIFS(ADM!K:K,ADM!H:H,ReferendumData!E39,ADM!I:I,ReferendumData!A39,ADM!J:J,ReferendumData!B39)))</f>
        <v>497.87</v>
      </c>
      <c r="U39" s="34">
        <f t="shared" si="12"/>
        <v>1.0806033703577238</v>
      </c>
      <c r="V39" s="47">
        <f>IFERROR(VLOOKUP(C39,Lookups!J:L,3,FALSE),IF(T39&gt;=2000,4,IF(AND(T39&gt;=1000,T39&lt;2000),5,6)))</f>
        <v>6</v>
      </c>
      <c r="W39" s="12" t="s">
        <v>20</v>
      </c>
      <c r="X39" s="39">
        <f t="shared" si="4"/>
        <v>1.0806033703577238</v>
      </c>
      <c r="Y39" s="38">
        <f t="shared" si="5"/>
        <v>0.83085501858736055</v>
      </c>
      <c r="Z39" s="40" t="e">
        <f>IF(C39=ScatterPlots!$A$3,ReferendumData!Y39,-1)</f>
        <v>#N/A</v>
      </c>
      <c r="AA39" s="39">
        <f t="shared" si="6"/>
        <v>1.0806033703577238</v>
      </c>
      <c r="AB39" s="40">
        <f t="shared" si="7"/>
        <v>-1</v>
      </c>
      <c r="AC39" s="40">
        <f t="shared" si="8"/>
        <v>0.83085501858736055</v>
      </c>
      <c r="AD39" s="40">
        <f t="shared" si="9"/>
        <v>-1</v>
      </c>
    </row>
    <row r="40" spans="1:30" x14ac:dyDescent="0.35">
      <c r="A40">
        <v>633</v>
      </c>
      <c r="B40">
        <v>1</v>
      </c>
      <c r="C40" t="str">
        <f t="shared" si="10"/>
        <v>0633-01</v>
      </c>
      <c r="D40" t="s">
        <v>196</v>
      </c>
      <c r="E40">
        <v>1994</v>
      </c>
      <c r="F40">
        <f>VLOOKUP(E40,Lookups!A:B,2,FALSE)</f>
        <v>2</v>
      </c>
      <c r="G40">
        <v>1995</v>
      </c>
      <c r="H40" s="61">
        <v>303</v>
      </c>
      <c r="I40">
        <v>5</v>
      </c>
      <c r="J40" t="s">
        <v>19</v>
      </c>
      <c r="K40">
        <v>0</v>
      </c>
      <c r="L40">
        <v>9</v>
      </c>
      <c r="M40">
        <v>0</v>
      </c>
      <c r="N40">
        <v>9</v>
      </c>
      <c r="O40">
        <v>1</v>
      </c>
      <c r="P40">
        <f t="shared" si="11"/>
        <v>4</v>
      </c>
      <c r="Q40">
        <v>348</v>
      </c>
      <c r="R40">
        <v>291</v>
      </c>
      <c r="S40" s="14">
        <f t="shared" si="3"/>
        <v>0.54460093896713613</v>
      </c>
      <c r="T40" s="33">
        <f>IF(E40&lt;1994,"NA",IF(E40&gt;2001,SUMIFS(ADM!E:E,ADM!A:A,ReferendumData!E40,ADM!C:C,ReferendumData!A40,ADM!D:D,ReferendumData!B40),SUMIFS(ADM!K:K,ADM!H:H,ReferendumData!E40,ADM!I:I,ReferendumData!A40,ADM!J:J,ReferendumData!B40)))</f>
        <v>293.67</v>
      </c>
      <c r="U40" s="34">
        <f t="shared" si="12"/>
        <v>2.1759117376647255</v>
      </c>
      <c r="V40" s="47">
        <f>IFERROR(VLOOKUP(C40,Lookups!J:L,3,FALSE),IF(T40&gt;=2000,4,IF(AND(T40&gt;=1000,T40&lt;2000),5,6)))</f>
        <v>6</v>
      </c>
      <c r="W40" s="12" t="s">
        <v>20</v>
      </c>
      <c r="X40" s="39">
        <f t="shared" si="4"/>
        <v>2.1759117376647255</v>
      </c>
      <c r="Y40" s="38">
        <f t="shared" si="5"/>
        <v>0.54460093896713613</v>
      </c>
      <c r="Z40" s="40" t="e">
        <f>IF(C40=ScatterPlots!$A$3,ReferendumData!Y40,-1)</f>
        <v>#N/A</v>
      </c>
      <c r="AA40" s="39">
        <f t="shared" si="6"/>
        <v>2.1759117376647255</v>
      </c>
      <c r="AB40" s="40">
        <f t="shared" si="7"/>
        <v>-1</v>
      </c>
      <c r="AC40" s="40">
        <f t="shared" si="8"/>
        <v>0.54460093896713613</v>
      </c>
      <c r="AD40" s="40">
        <f t="shared" si="9"/>
        <v>-1</v>
      </c>
    </row>
    <row r="41" spans="1:30" x14ac:dyDescent="0.35">
      <c r="A41">
        <v>638</v>
      </c>
      <c r="B41">
        <v>1</v>
      </c>
      <c r="C41" t="str">
        <f t="shared" si="10"/>
        <v>0638-01</v>
      </c>
      <c r="D41" t="s">
        <v>197</v>
      </c>
      <c r="E41">
        <v>1994</v>
      </c>
      <c r="F41">
        <f>VLOOKUP(E41,Lookups!A:B,2,FALSE)</f>
        <v>2</v>
      </c>
      <c r="G41">
        <v>1995</v>
      </c>
      <c r="H41" s="61">
        <v>434</v>
      </c>
      <c r="I41">
        <v>5</v>
      </c>
      <c r="J41" t="s">
        <v>19</v>
      </c>
      <c r="K41">
        <v>0</v>
      </c>
      <c r="L41">
        <v>9</v>
      </c>
      <c r="M41">
        <v>0</v>
      </c>
      <c r="N41">
        <v>9</v>
      </c>
      <c r="O41">
        <v>0</v>
      </c>
      <c r="P41">
        <f t="shared" si="11"/>
        <v>5</v>
      </c>
      <c r="Q41">
        <v>173</v>
      </c>
      <c r="R41">
        <v>254</v>
      </c>
      <c r="S41" s="14">
        <f t="shared" si="3"/>
        <v>0.40515222482435598</v>
      </c>
      <c r="T41" s="33">
        <f>IF(E41&lt;1994,"NA",IF(E41&gt;2001,SUMIFS(ADM!E:E,ADM!A:A,ReferendumData!E41,ADM!C:C,ReferendumData!A41,ADM!D:D,ReferendumData!B41),SUMIFS(ADM!K:K,ADM!H:H,ReferendumData!E41,ADM!I:I,ReferendumData!A41,ADM!J:J,ReferendumData!B41)))</f>
        <v>205.64</v>
      </c>
      <c r="U41" s="34">
        <f t="shared" si="12"/>
        <v>2.0764442715425018</v>
      </c>
      <c r="V41" s="47">
        <f>IFERROR(VLOOKUP(C41,Lookups!J:L,3,FALSE),IF(T41&gt;=2000,4,IF(AND(T41&gt;=1000,T41&lt;2000),5,6)))</f>
        <v>6</v>
      </c>
      <c r="W41" s="12" t="s">
        <v>20</v>
      </c>
      <c r="X41" s="39">
        <f t="shared" si="4"/>
        <v>2.0764442715425018</v>
      </c>
      <c r="Y41" s="38">
        <f t="shared" si="5"/>
        <v>0.40515222482435598</v>
      </c>
      <c r="Z41" s="40" t="e">
        <f>IF(C41=ScatterPlots!$A$3,ReferendumData!Y41,-1)</f>
        <v>#N/A</v>
      </c>
      <c r="AA41" s="39">
        <f t="shared" si="6"/>
        <v>2.0764442715425018</v>
      </c>
      <c r="AB41" s="40">
        <f t="shared" si="7"/>
        <v>-1</v>
      </c>
      <c r="AC41" s="40">
        <f t="shared" si="8"/>
        <v>0.40515222482435598</v>
      </c>
      <c r="AD41" s="40">
        <f t="shared" si="9"/>
        <v>-1</v>
      </c>
    </row>
    <row r="42" spans="1:30" x14ac:dyDescent="0.35">
      <c r="A42">
        <v>700</v>
      </c>
      <c r="B42">
        <v>1</v>
      </c>
      <c r="C42" t="str">
        <f t="shared" si="10"/>
        <v>0700-01</v>
      </c>
      <c r="D42" t="s">
        <v>198</v>
      </c>
      <c r="E42">
        <v>1994</v>
      </c>
      <c r="F42">
        <f>VLOOKUP(E42,Lookups!A:B,2,FALSE)</f>
        <v>2</v>
      </c>
      <c r="G42">
        <v>1995</v>
      </c>
      <c r="H42" s="61">
        <v>367.96</v>
      </c>
      <c r="I42">
        <v>10</v>
      </c>
      <c r="J42" t="s">
        <v>19</v>
      </c>
      <c r="K42">
        <v>0</v>
      </c>
      <c r="L42">
        <v>9</v>
      </c>
      <c r="M42">
        <v>0</v>
      </c>
      <c r="N42">
        <v>9</v>
      </c>
      <c r="O42">
        <v>1</v>
      </c>
      <c r="P42">
        <f t="shared" si="11"/>
        <v>4</v>
      </c>
      <c r="Q42">
        <v>1810</v>
      </c>
      <c r="R42">
        <v>1209</v>
      </c>
      <c r="S42" s="14">
        <f t="shared" si="3"/>
        <v>0.59953627028817491</v>
      </c>
      <c r="T42" s="33">
        <f>IF(E42&lt;1994,"NA",IF(E42&gt;2001,SUMIFS(ADM!E:E,ADM!A:A,ReferendumData!E42,ADM!C:C,ReferendumData!A42,ADM!D:D,ReferendumData!B42),SUMIFS(ADM!K:K,ADM!H:H,ReferendumData!E42,ADM!I:I,ReferendumData!A42,ADM!J:J,ReferendumData!B42)))</f>
        <v>1769.01</v>
      </c>
      <c r="U42" s="34">
        <f t="shared" si="12"/>
        <v>1.7066042588792603</v>
      </c>
      <c r="V42" s="47">
        <f>IFERROR(VLOOKUP(C42,Lookups!J:L,3,FALSE),IF(T42&gt;=2000,4,IF(AND(T42&gt;=1000,T42&lt;2000),5,6)))</f>
        <v>5</v>
      </c>
      <c r="W42" s="12" t="s">
        <v>20</v>
      </c>
      <c r="X42" s="39">
        <f t="shared" si="4"/>
        <v>1.7066042588792603</v>
      </c>
      <c r="Y42" s="38">
        <f t="shared" si="5"/>
        <v>0.59953627028817491</v>
      </c>
      <c r="Z42" s="40" t="e">
        <f>IF(C42=ScatterPlots!$A$3,ReferendumData!Y42,-1)</f>
        <v>#N/A</v>
      </c>
      <c r="AA42" s="39">
        <f t="shared" si="6"/>
        <v>1.7066042588792603</v>
      </c>
      <c r="AB42" s="40">
        <f t="shared" si="7"/>
        <v>-1</v>
      </c>
      <c r="AC42" s="40">
        <f t="shared" si="8"/>
        <v>0.59953627028817491</v>
      </c>
      <c r="AD42" s="40">
        <f t="shared" si="9"/>
        <v>-1</v>
      </c>
    </row>
    <row r="43" spans="1:30" x14ac:dyDescent="0.35">
      <c r="A43">
        <v>717</v>
      </c>
      <c r="B43">
        <v>1</v>
      </c>
      <c r="C43" t="str">
        <f t="shared" si="10"/>
        <v>0717-01</v>
      </c>
      <c r="D43" t="s">
        <v>147</v>
      </c>
      <c r="E43">
        <v>1994</v>
      </c>
      <c r="F43">
        <f>VLOOKUP(E43,Lookups!A:B,2,FALSE)</f>
        <v>2</v>
      </c>
      <c r="G43">
        <v>1995</v>
      </c>
      <c r="H43" s="61">
        <v>649.54</v>
      </c>
      <c r="I43">
        <v>5</v>
      </c>
      <c r="J43" t="s">
        <v>19</v>
      </c>
      <c r="K43">
        <v>0</v>
      </c>
      <c r="L43">
        <v>9</v>
      </c>
      <c r="M43">
        <v>0</v>
      </c>
      <c r="N43">
        <v>9</v>
      </c>
      <c r="O43">
        <v>0</v>
      </c>
      <c r="P43">
        <f t="shared" si="11"/>
        <v>7</v>
      </c>
      <c r="Q43">
        <v>783</v>
      </c>
      <c r="R43">
        <v>1299</v>
      </c>
      <c r="S43" s="14">
        <f t="shared" si="3"/>
        <v>0.37608069164265129</v>
      </c>
      <c r="T43" s="33">
        <f>IF(E43&lt;1994,"NA",IF(E43&gt;2001,SUMIFS(ADM!E:E,ADM!A:A,ReferendumData!E43,ADM!C:C,ReferendumData!A43,ADM!D:D,ReferendumData!B43),SUMIFS(ADM!K:K,ADM!H:H,ReferendumData!E43,ADM!I:I,ReferendumData!A43,ADM!J:J,ReferendumData!B43)))</f>
        <v>1107.99</v>
      </c>
      <c r="U43" s="34">
        <f t="shared" si="12"/>
        <v>1.8790783310318686</v>
      </c>
      <c r="V43" s="47">
        <f>IFERROR(VLOOKUP(C43,Lookups!J:L,3,FALSE),IF(T43&gt;=2000,4,IF(AND(T43&gt;=1000,T43&lt;2000),5,6)))</f>
        <v>3</v>
      </c>
      <c r="W43" s="12" t="s">
        <v>20</v>
      </c>
      <c r="X43" s="39">
        <f t="shared" si="4"/>
        <v>1.8790783310318686</v>
      </c>
      <c r="Y43" s="38">
        <f t="shared" si="5"/>
        <v>0.37608069164265129</v>
      </c>
      <c r="Z43" s="40" t="e">
        <f>IF(C43=ScatterPlots!$A$3,ReferendumData!Y43,-1)</f>
        <v>#N/A</v>
      </c>
      <c r="AA43" s="39">
        <f t="shared" si="6"/>
        <v>1.8790783310318686</v>
      </c>
      <c r="AB43" s="40">
        <f t="shared" si="7"/>
        <v>-1</v>
      </c>
      <c r="AC43" s="40">
        <f t="shared" si="8"/>
        <v>0.37608069164265129</v>
      </c>
      <c r="AD43" s="40">
        <f t="shared" si="9"/>
        <v>-1</v>
      </c>
    </row>
    <row r="44" spans="1:30" x14ac:dyDescent="0.35">
      <c r="A44">
        <v>731</v>
      </c>
      <c r="B44">
        <v>1</v>
      </c>
      <c r="C44" t="str">
        <f t="shared" si="10"/>
        <v>0731-01</v>
      </c>
      <c r="D44" t="s">
        <v>199</v>
      </c>
      <c r="E44">
        <v>1994</v>
      </c>
      <c r="F44">
        <f>VLOOKUP(E44,Lookups!A:B,2,FALSE)</f>
        <v>2</v>
      </c>
      <c r="G44">
        <v>1995</v>
      </c>
      <c r="H44" s="61">
        <v>498</v>
      </c>
      <c r="I44">
        <v>1</v>
      </c>
      <c r="J44" t="s">
        <v>19</v>
      </c>
      <c r="K44">
        <v>0</v>
      </c>
      <c r="L44">
        <v>9</v>
      </c>
      <c r="M44">
        <v>0</v>
      </c>
      <c r="N44">
        <v>9</v>
      </c>
      <c r="O44">
        <v>0</v>
      </c>
      <c r="P44">
        <f t="shared" si="11"/>
        <v>5</v>
      </c>
      <c r="Q44">
        <v>470</v>
      </c>
      <c r="R44">
        <v>1055</v>
      </c>
      <c r="S44" s="14">
        <f t="shared" si="3"/>
        <v>0.30819672131147541</v>
      </c>
      <c r="T44" s="33">
        <f>IF(E44&lt;1994,"NA",IF(E44&gt;2001,SUMIFS(ADM!E:E,ADM!A:A,ReferendumData!E44,ADM!C:C,ReferendumData!A44,ADM!D:D,ReferendumData!B44),SUMIFS(ADM!K:K,ADM!H:H,ReferendumData!E44,ADM!I:I,ReferendumData!A44,ADM!J:J,ReferendumData!B44)))</f>
        <v>764.05</v>
      </c>
      <c r="U44" s="34">
        <f t="shared" si="12"/>
        <v>1.9959426739087758</v>
      </c>
      <c r="V44" s="47">
        <f>IFERROR(VLOOKUP(C44,Lookups!J:L,3,FALSE),IF(T44&gt;=2000,4,IF(AND(T44&gt;=1000,T44&lt;2000),5,6)))</f>
        <v>6</v>
      </c>
      <c r="W44" s="12" t="s">
        <v>20</v>
      </c>
      <c r="X44" s="39">
        <f t="shared" si="4"/>
        <v>1.9959426739087758</v>
      </c>
      <c r="Y44" s="38">
        <f t="shared" si="5"/>
        <v>0.30819672131147541</v>
      </c>
      <c r="Z44" s="40" t="e">
        <f>IF(C44=ScatterPlots!$A$3,ReferendumData!Y44,-1)</f>
        <v>#N/A</v>
      </c>
      <c r="AA44" s="39">
        <f t="shared" si="6"/>
        <v>1.9959426739087758</v>
      </c>
      <c r="AB44" s="40">
        <f t="shared" si="7"/>
        <v>-1</v>
      </c>
      <c r="AC44" s="40">
        <f t="shared" si="8"/>
        <v>0.30819672131147541</v>
      </c>
      <c r="AD44" s="40">
        <f t="shared" si="9"/>
        <v>-1</v>
      </c>
    </row>
    <row r="45" spans="1:30" x14ac:dyDescent="0.35">
      <c r="A45">
        <v>736</v>
      </c>
      <c r="B45">
        <v>1</v>
      </c>
      <c r="C45" t="str">
        <f t="shared" si="10"/>
        <v>0736-01</v>
      </c>
      <c r="D45" t="s">
        <v>200</v>
      </c>
      <c r="E45">
        <v>1994</v>
      </c>
      <c r="F45">
        <f>VLOOKUP(E45,Lookups!A:B,2,FALSE)</f>
        <v>2</v>
      </c>
      <c r="G45">
        <v>1995</v>
      </c>
      <c r="H45" s="61">
        <v>215.04</v>
      </c>
      <c r="I45">
        <v>10</v>
      </c>
      <c r="J45" t="s">
        <v>19</v>
      </c>
      <c r="K45">
        <v>0</v>
      </c>
      <c r="L45">
        <v>9</v>
      </c>
      <c r="M45">
        <v>0</v>
      </c>
      <c r="N45">
        <v>9</v>
      </c>
      <c r="O45">
        <v>1</v>
      </c>
      <c r="P45">
        <f t="shared" si="11"/>
        <v>3</v>
      </c>
      <c r="Q45">
        <v>594</v>
      </c>
      <c r="R45">
        <v>318</v>
      </c>
      <c r="S45" s="14">
        <f t="shared" si="3"/>
        <v>0.65131578947368418</v>
      </c>
      <c r="T45" s="33">
        <f>IF(E45&lt;1994,"NA",IF(E45&gt;2001,SUMIFS(ADM!E:E,ADM!A:A,ReferendumData!E45,ADM!C:C,ReferendumData!A45,ADM!D:D,ReferendumData!B45),SUMIFS(ADM!K:K,ADM!H:H,ReferendumData!E45,ADM!I:I,ReferendumData!A45,ADM!J:J,ReferendumData!B45)))</f>
        <v>588.33000000000004</v>
      </c>
      <c r="U45" s="34">
        <f t="shared" si="12"/>
        <v>1.5501504257814491</v>
      </c>
      <c r="V45" s="47">
        <f>IFERROR(VLOOKUP(C45,Lookups!J:L,3,FALSE),IF(T45&gt;=2000,4,IF(AND(T45&gt;=1000,T45&lt;2000),5,6)))</f>
        <v>6</v>
      </c>
      <c r="W45" s="12" t="s">
        <v>20</v>
      </c>
      <c r="X45" s="39">
        <f t="shared" si="4"/>
        <v>1.5501504257814491</v>
      </c>
      <c r="Y45" s="38">
        <f t="shared" si="5"/>
        <v>0.65131578947368418</v>
      </c>
      <c r="Z45" s="40" t="e">
        <f>IF(C45=ScatterPlots!$A$3,ReferendumData!Y45,-1)</f>
        <v>#N/A</v>
      </c>
      <c r="AA45" s="39">
        <f t="shared" si="6"/>
        <v>1.5501504257814491</v>
      </c>
      <c r="AB45" s="40">
        <f t="shared" si="7"/>
        <v>-1</v>
      </c>
      <c r="AC45" s="40">
        <f t="shared" si="8"/>
        <v>0.65131578947368418</v>
      </c>
      <c r="AD45" s="40">
        <f t="shared" si="9"/>
        <v>-1</v>
      </c>
    </row>
    <row r="46" spans="1:30" x14ac:dyDescent="0.35">
      <c r="A46">
        <v>737</v>
      </c>
      <c r="B46">
        <v>1</v>
      </c>
      <c r="C46" t="str">
        <f t="shared" si="10"/>
        <v>0737-01</v>
      </c>
      <c r="D46" t="s">
        <v>201</v>
      </c>
      <c r="E46">
        <v>1994</v>
      </c>
      <c r="F46">
        <f>VLOOKUP(E46,Lookups!A:B,2,FALSE)</f>
        <v>2</v>
      </c>
      <c r="G46">
        <v>1995</v>
      </c>
      <c r="H46" s="61">
        <v>346.53</v>
      </c>
      <c r="I46">
        <v>10</v>
      </c>
      <c r="J46" t="s">
        <v>19</v>
      </c>
      <c r="K46">
        <v>0</v>
      </c>
      <c r="L46">
        <v>9</v>
      </c>
      <c r="M46">
        <v>0</v>
      </c>
      <c r="N46">
        <v>9</v>
      </c>
      <c r="O46">
        <v>1</v>
      </c>
      <c r="P46">
        <f t="shared" si="11"/>
        <v>4</v>
      </c>
      <c r="Q46">
        <v>558</v>
      </c>
      <c r="R46">
        <v>256</v>
      </c>
      <c r="S46" s="14">
        <f t="shared" si="3"/>
        <v>0.68550368550368546</v>
      </c>
      <c r="T46" s="33">
        <f>IF(E46&lt;1994,"NA",IF(E46&gt;2001,SUMIFS(ADM!E:E,ADM!A:A,ReferendumData!E46,ADM!C:C,ReferendumData!A46,ADM!D:D,ReferendumData!B46),SUMIFS(ADM!K:K,ADM!H:H,ReferendumData!E46,ADM!I:I,ReferendumData!A46,ADM!J:J,ReferendumData!B46)))</f>
        <v>378.77</v>
      </c>
      <c r="U46" s="34">
        <f t="shared" si="12"/>
        <v>2.1490614356997653</v>
      </c>
      <c r="V46" s="47">
        <f>IFERROR(VLOOKUP(C46,Lookups!J:L,3,FALSE),IF(T46&gt;=2000,4,IF(AND(T46&gt;=1000,T46&lt;2000),5,6)))</f>
        <v>6</v>
      </c>
      <c r="W46" s="12" t="s">
        <v>20</v>
      </c>
      <c r="X46" s="39">
        <f t="shared" si="4"/>
        <v>2.1490614356997653</v>
      </c>
      <c r="Y46" s="38">
        <f t="shared" si="5"/>
        <v>0.68550368550368546</v>
      </c>
      <c r="Z46" s="40" t="e">
        <f>IF(C46=ScatterPlots!$A$3,ReferendumData!Y46,-1)</f>
        <v>#N/A</v>
      </c>
      <c r="AA46" s="39">
        <f t="shared" si="6"/>
        <v>2.1490614356997653</v>
      </c>
      <c r="AB46" s="40">
        <f t="shared" si="7"/>
        <v>-1</v>
      </c>
      <c r="AC46" s="40">
        <f t="shared" si="8"/>
        <v>0.68550368550368546</v>
      </c>
      <c r="AD46" s="40">
        <f t="shared" si="9"/>
        <v>-1</v>
      </c>
    </row>
    <row r="47" spans="1:30" x14ac:dyDescent="0.35">
      <c r="A47">
        <v>739</v>
      </c>
      <c r="B47">
        <v>1</v>
      </c>
      <c r="C47" t="str">
        <f t="shared" si="10"/>
        <v>0739-01</v>
      </c>
      <c r="D47" t="s">
        <v>202</v>
      </c>
      <c r="E47">
        <v>1994</v>
      </c>
      <c r="F47">
        <f>VLOOKUP(E47,Lookups!A:B,2,FALSE)</f>
        <v>2</v>
      </c>
      <c r="G47">
        <v>1995</v>
      </c>
      <c r="H47" s="61">
        <v>325.24</v>
      </c>
      <c r="I47">
        <v>5</v>
      </c>
      <c r="J47" t="s">
        <v>19</v>
      </c>
      <c r="K47">
        <v>0</v>
      </c>
      <c r="L47">
        <v>9</v>
      </c>
      <c r="M47">
        <v>0</v>
      </c>
      <c r="N47">
        <v>9</v>
      </c>
      <c r="O47">
        <v>1</v>
      </c>
      <c r="P47">
        <f t="shared" si="11"/>
        <v>4</v>
      </c>
      <c r="Q47">
        <v>787</v>
      </c>
      <c r="R47">
        <v>654</v>
      </c>
      <c r="S47" s="14">
        <f t="shared" si="3"/>
        <v>0.54614850798056902</v>
      </c>
      <c r="T47" s="33">
        <f>IF(E47&lt;1994,"NA",IF(E47&gt;2001,SUMIFS(ADM!E:E,ADM!A:A,ReferendumData!E47,ADM!C:C,ReferendumData!A47,ADM!D:D,ReferendumData!B47),SUMIFS(ADM!K:K,ADM!H:H,ReferendumData!E47,ADM!I:I,ReferendumData!A47,ADM!J:J,ReferendumData!B47)))</f>
        <v>976.67</v>
      </c>
      <c r="U47" s="34">
        <f t="shared" si="12"/>
        <v>1.4754215855918582</v>
      </c>
      <c r="V47" s="47">
        <f>IFERROR(VLOOKUP(C47,Lookups!J:L,3,FALSE),IF(T47&gt;=2000,4,IF(AND(T47&gt;=1000,T47&lt;2000),5,6)))</f>
        <v>6</v>
      </c>
      <c r="W47" s="12" t="s">
        <v>20</v>
      </c>
      <c r="X47" s="39">
        <f t="shared" si="4"/>
        <v>1.4754215855918582</v>
      </c>
      <c r="Y47" s="38">
        <f t="shared" si="5"/>
        <v>0.54614850798056902</v>
      </c>
      <c r="Z47" s="40" t="e">
        <f>IF(C47=ScatterPlots!$A$3,ReferendumData!Y47,-1)</f>
        <v>#N/A</v>
      </c>
      <c r="AA47" s="39">
        <f t="shared" si="6"/>
        <v>1.4754215855918582</v>
      </c>
      <c r="AB47" s="40">
        <f t="shared" si="7"/>
        <v>-1</v>
      </c>
      <c r="AC47" s="40">
        <f t="shared" si="8"/>
        <v>0.54614850798056902</v>
      </c>
      <c r="AD47" s="40">
        <f t="shared" si="9"/>
        <v>-1</v>
      </c>
    </row>
    <row r="48" spans="1:30" x14ac:dyDescent="0.35">
      <c r="A48">
        <v>740</v>
      </c>
      <c r="B48">
        <v>1</v>
      </c>
      <c r="C48" t="str">
        <f t="shared" si="10"/>
        <v>0740-01</v>
      </c>
      <c r="D48" t="s">
        <v>203</v>
      </c>
      <c r="E48">
        <v>1994</v>
      </c>
      <c r="F48">
        <f>VLOOKUP(E48,Lookups!A:B,2,FALSE)</f>
        <v>2</v>
      </c>
      <c r="G48">
        <v>1995</v>
      </c>
      <c r="H48" s="61">
        <v>404</v>
      </c>
      <c r="I48">
        <v>3</v>
      </c>
      <c r="J48" t="s">
        <v>19</v>
      </c>
      <c r="K48">
        <v>0</v>
      </c>
      <c r="L48">
        <v>9</v>
      </c>
      <c r="M48">
        <v>0</v>
      </c>
      <c r="N48">
        <v>9</v>
      </c>
      <c r="O48">
        <v>1</v>
      </c>
      <c r="P48">
        <f t="shared" si="11"/>
        <v>5</v>
      </c>
      <c r="Q48">
        <v>1705</v>
      </c>
      <c r="R48">
        <v>1356</v>
      </c>
      <c r="S48" s="14">
        <f t="shared" si="3"/>
        <v>0.55700751388435155</v>
      </c>
      <c r="T48" s="33">
        <f>IF(E48&lt;1994,"NA",IF(E48&gt;2001,SUMIFS(ADM!E:E,ADM!A:A,ReferendumData!E48,ADM!C:C,ReferendumData!A48,ADM!D:D,ReferendumData!B48),SUMIFS(ADM!K:K,ADM!H:H,ReferendumData!E48,ADM!I:I,ReferendumData!A48,ADM!J:J,ReferendumData!B48)))</f>
        <v>1499.16</v>
      </c>
      <c r="U48" s="34">
        <f t="shared" si="12"/>
        <v>2.0418100803116412</v>
      </c>
      <c r="V48" s="47">
        <f>IFERROR(VLOOKUP(C48,Lookups!J:L,3,FALSE),IF(T48&gt;=2000,4,IF(AND(T48&gt;=1000,T48&lt;2000),5,6)))</f>
        <v>5</v>
      </c>
      <c r="W48" s="12" t="s">
        <v>20</v>
      </c>
      <c r="X48" s="39">
        <f t="shared" si="4"/>
        <v>2.0418100803116412</v>
      </c>
      <c r="Y48" s="38">
        <f t="shared" si="5"/>
        <v>0.55700751388435155</v>
      </c>
      <c r="Z48" s="40" t="e">
        <f>IF(C48=ScatterPlots!$A$3,ReferendumData!Y48,-1)</f>
        <v>#N/A</v>
      </c>
      <c r="AA48" s="39">
        <f t="shared" si="6"/>
        <v>2.0418100803116412</v>
      </c>
      <c r="AB48" s="40">
        <f t="shared" si="7"/>
        <v>-1</v>
      </c>
      <c r="AC48" s="40">
        <f t="shared" si="8"/>
        <v>0.55700751388435155</v>
      </c>
      <c r="AD48" s="40">
        <f t="shared" si="9"/>
        <v>-1</v>
      </c>
    </row>
    <row r="49" spans="1:30" x14ac:dyDescent="0.35">
      <c r="A49">
        <v>742</v>
      </c>
      <c r="B49">
        <v>1</v>
      </c>
      <c r="C49" t="str">
        <f t="shared" si="10"/>
        <v>0742-01</v>
      </c>
      <c r="D49" t="s">
        <v>150</v>
      </c>
      <c r="E49">
        <v>1994</v>
      </c>
      <c r="F49">
        <f>VLOOKUP(E49,Lookups!A:B,2,FALSE)</f>
        <v>2</v>
      </c>
      <c r="G49">
        <v>1995</v>
      </c>
      <c r="H49" s="61">
        <v>303.43</v>
      </c>
      <c r="I49">
        <v>4</v>
      </c>
      <c r="J49" t="s">
        <v>19</v>
      </c>
      <c r="K49">
        <v>0</v>
      </c>
      <c r="L49">
        <v>9</v>
      </c>
      <c r="M49">
        <v>0</v>
      </c>
      <c r="N49">
        <v>9</v>
      </c>
      <c r="O49">
        <v>1</v>
      </c>
      <c r="P49">
        <f t="shared" si="11"/>
        <v>4</v>
      </c>
      <c r="Q49">
        <v>14518</v>
      </c>
      <c r="R49">
        <v>12481</v>
      </c>
      <c r="S49" s="14">
        <f t="shared" si="3"/>
        <v>0.53772361939331081</v>
      </c>
      <c r="T49" s="33">
        <f>IF(E49&lt;1994,"NA",IF(E49&gt;2001,SUMIFS(ADM!E:E,ADM!A:A,ReferendumData!E49,ADM!C:C,ReferendumData!A49,ADM!D:D,ReferendumData!B49),SUMIFS(ADM!K:K,ADM!H:H,ReferendumData!E49,ADM!I:I,ReferendumData!A49,ADM!J:J,ReferendumData!B49)))</f>
        <v>11416.85</v>
      </c>
      <c r="U49" s="34">
        <f t="shared" si="12"/>
        <v>2.3648379369090424</v>
      </c>
      <c r="V49" s="47">
        <f>IFERROR(VLOOKUP(C49,Lookups!J:L,3,FALSE),IF(T49&gt;=2000,4,IF(AND(T49&gt;=1000,T49&lt;2000),5,6)))</f>
        <v>4</v>
      </c>
      <c r="W49" s="12" t="s">
        <v>20</v>
      </c>
      <c r="X49" s="39">
        <f t="shared" si="4"/>
        <v>2.3648379369090424</v>
      </c>
      <c r="Y49" s="38">
        <f t="shared" si="5"/>
        <v>0.53772361939331081</v>
      </c>
      <c r="Z49" s="40" t="e">
        <f>IF(C49=ScatterPlots!$A$3,ReferendumData!Y49,-1)</f>
        <v>#N/A</v>
      </c>
      <c r="AA49" s="39">
        <f t="shared" si="6"/>
        <v>2.3648379369090424</v>
      </c>
      <c r="AB49" s="40">
        <f t="shared" si="7"/>
        <v>-1</v>
      </c>
      <c r="AC49" s="40">
        <f t="shared" si="8"/>
        <v>0.53772361939331081</v>
      </c>
      <c r="AD49" s="40">
        <f t="shared" si="9"/>
        <v>-1</v>
      </c>
    </row>
    <row r="50" spans="1:30" x14ac:dyDescent="0.35">
      <c r="A50">
        <v>761</v>
      </c>
      <c r="B50">
        <v>1</v>
      </c>
      <c r="C50" t="str">
        <f t="shared" si="10"/>
        <v>0761-01</v>
      </c>
      <c r="D50" t="s">
        <v>101</v>
      </c>
      <c r="E50">
        <v>1994</v>
      </c>
      <c r="F50">
        <f>VLOOKUP(E50,Lookups!A:B,2,FALSE)</f>
        <v>2</v>
      </c>
      <c r="G50">
        <v>1995</v>
      </c>
      <c r="H50" s="61">
        <v>247.11</v>
      </c>
      <c r="I50">
        <v>10</v>
      </c>
      <c r="J50" t="s">
        <v>19</v>
      </c>
      <c r="K50">
        <v>0</v>
      </c>
      <c r="L50">
        <v>9</v>
      </c>
      <c r="M50">
        <v>0</v>
      </c>
      <c r="N50">
        <v>9</v>
      </c>
      <c r="O50">
        <v>1</v>
      </c>
      <c r="P50">
        <f t="shared" si="11"/>
        <v>3</v>
      </c>
      <c r="Q50">
        <v>7806</v>
      </c>
      <c r="R50">
        <v>3300</v>
      </c>
      <c r="S50" s="14">
        <f t="shared" si="3"/>
        <v>0.70286331712587791</v>
      </c>
      <c r="T50" s="33">
        <f>IF(E50&lt;1994,"NA",IF(E50&gt;2001,SUMIFS(ADM!E:E,ADM!A:A,ReferendumData!E50,ADM!C:C,ReferendumData!A50,ADM!D:D,ReferendumData!B50),SUMIFS(ADM!K:K,ADM!H:H,ReferendumData!E50,ADM!I:I,ReferendumData!A50,ADM!J:J,ReferendumData!B50)))</f>
        <v>4594.83</v>
      </c>
      <c r="U50" s="34">
        <f t="shared" si="12"/>
        <v>2.4170643962888727</v>
      </c>
      <c r="V50" s="47">
        <f>IFERROR(VLOOKUP(C50,Lookups!J:L,3,FALSE),IF(T50&gt;=2000,4,IF(AND(T50&gt;=1000,T50&lt;2000),5,6)))</f>
        <v>4</v>
      </c>
      <c r="W50" s="12" t="s">
        <v>20</v>
      </c>
      <c r="X50" s="39">
        <f t="shared" si="4"/>
        <v>2.4170643962888727</v>
      </c>
      <c r="Y50" s="38">
        <f t="shared" si="5"/>
        <v>0.70286331712587791</v>
      </c>
      <c r="Z50" s="40" t="e">
        <f>IF(C50=ScatterPlots!$A$3,ReferendumData!Y50,-1)</f>
        <v>#N/A</v>
      </c>
      <c r="AA50" s="39">
        <f t="shared" si="6"/>
        <v>2.4170643962888727</v>
      </c>
      <c r="AB50" s="40">
        <f t="shared" si="7"/>
        <v>-1</v>
      </c>
      <c r="AC50" s="40">
        <f t="shared" si="8"/>
        <v>0.70286331712587791</v>
      </c>
      <c r="AD50" s="40">
        <f t="shared" si="9"/>
        <v>-1</v>
      </c>
    </row>
    <row r="51" spans="1:30" x14ac:dyDescent="0.35">
      <c r="A51">
        <v>832</v>
      </c>
      <c r="B51">
        <v>1</v>
      </c>
      <c r="C51" t="str">
        <f t="shared" si="10"/>
        <v>0832-01</v>
      </c>
      <c r="D51" t="s">
        <v>35</v>
      </c>
      <c r="E51">
        <v>1994</v>
      </c>
      <c r="F51">
        <f>VLOOKUP(E51,Lookups!A:B,2,FALSE)</f>
        <v>2</v>
      </c>
      <c r="G51">
        <v>1995</v>
      </c>
      <c r="H51" s="61">
        <v>105</v>
      </c>
      <c r="I51">
        <v>10</v>
      </c>
      <c r="J51" t="s">
        <v>19</v>
      </c>
      <c r="K51">
        <v>0</v>
      </c>
      <c r="L51">
        <v>9</v>
      </c>
      <c r="M51">
        <v>0</v>
      </c>
      <c r="N51">
        <v>9</v>
      </c>
      <c r="O51">
        <v>1</v>
      </c>
      <c r="P51">
        <f t="shared" si="11"/>
        <v>2</v>
      </c>
      <c r="Q51">
        <v>1717</v>
      </c>
      <c r="R51">
        <v>1312</v>
      </c>
      <c r="S51" s="14">
        <f t="shared" si="3"/>
        <v>0.5668537471112578</v>
      </c>
      <c r="T51" s="33">
        <f>IF(E51&lt;1994,"NA",IF(E51&gt;2001,SUMIFS(ADM!E:E,ADM!A:A,ReferendumData!E51,ADM!C:C,ReferendumData!A51,ADM!D:D,ReferendumData!B51),SUMIFS(ADM!K:K,ADM!H:H,ReferendumData!E51,ADM!I:I,ReferendumData!A51,ADM!J:J,ReferendumData!B51)))</f>
        <v>2506.48</v>
      </c>
      <c r="U51" s="34">
        <f t="shared" si="12"/>
        <v>1.2084676518464141</v>
      </c>
      <c r="V51" s="47">
        <f>IFERROR(VLOOKUP(C51,Lookups!J:L,3,FALSE),IF(T51&gt;=2000,4,IF(AND(T51&gt;=1000,T51&lt;2000),5,6)))</f>
        <v>3</v>
      </c>
      <c r="W51" s="12" t="s">
        <v>20</v>
      </c>
      <c r="X51" s="39">
        <f t="shared" si="4"/>
        <v>1.2084676518464141</v>
      </c>
      <c r="Y51" s="38">
        <f t="shared" si="5"/>
        <v>0.5668537471112578</v>
      </c>
      <c r="Z51" s="40" t="e">
        <f>IF(C51=ScatterPlots!$A$3,ReferendumData!Y51,-1)</f>
        <v>#N/A</v>
      </c>
      <c r="AA51" s="39">
        <f t="shared" si="6"/>
        <v>1.2084676518464141</v>
      </c>
      <c r="AB51" s="40">
        <f t="shared" si="7"/>
        <v>-1</v>
      </c>
      <c r="AC51" s="40">
        <f t="shared" si="8"/>
        <v>0.5668537471112578</v>
      </c>
      <c r="AD51" s="40">
        <f t="shared" si="9"/>
        <v>-1</v>
      </c>
    </row>
    <row r="52" spans="1:30" x14ac:dyDescent="0.35">
      <c r="A52">
        <v>832</v>
      </c>
      <c r="B52">
        <v>1</v>
      </c>
      <c r="C52" t="str">
        <f t="shared" si="10"/>
        <v>0832-01</v>
      </c>
      <c r="D52" t="s">
        <v>35</v>
      </c>
      <c r="E52">
        <v>1994</v>
      </c>
      <c r="F52">
        <f>VLOOKUP(E52,Lookups!A:B,2,FALSE)</f>
        <v>2</v>
      </c>
      <c r="G52">
        <v>1995</v>
      </c>
      <c r="H52" s="61">
        <v>75</v>
      </c>
      <c r="I52">
        <v>10</v>
      </c>
      <c r="J52" t="s">
        <v>19</v>
      </c>
      <c r="K52">
        <v>0</v>
      </c>
      <c r="L52">
        <v>9</v>
      </c>
      <c r="M52">
        <v>0</v>
      </c>
      <c r="N52">
        <v>9</v>
      </c>
      <c r="O52">
        <v>1</v>
      </c>
      <c r="P52">
        <f t="shared" si="11"/>
        <v>1</v>
      </c>
      <c r="Q52">
        <v>1556</v>
      </c>
      <c r="R52">
        <v>1523</v>
      </c>
      <c r="S52" s="14">
        <f t="shared" si="3"/>
        <v>0.50535888275414098</v>
      </c>
      <c r="T52" s="33">
        <f>IF(E52&lt;1994,"NA",IF(E52&gt;2001,SUMIFS(ADM!E:E,ADM!A:A,ReferendumData!E52,ADM!C:C,ReferendumData!A52,ADM!D:D,ReferendumData!B52),SUMIFS(ADM!K:K,ADM!H:H,ReferendumData!E52,ADM!I:I,ReferendumData!A52,ADM!J:J,ReferendumData!B52)))</f>
        <v>2506.48</v>
      </c>
      <c r="U52" s="34">
        <f t="shared" si="12"/>
        <v>1.2284159458683093</v>
      </c>
      <c r="V52" s="47">
        <f>IFERROR(VLOOKUP(C52,Lookups!J:L,3,FALSE),IF(T52&gt;=2000,4,IF(AND(T52&gt;=1000,T52&lt;2000),5,6)))</f>
        <v>3</v>
      </c>
      <c r="W52" s="12" t="s">
        <v>20</v>
      </c>
      <c r="X52" s="39">
        <f t="shared" si="4"/>
        <v>1.2284159458683093</v>
      </c>
      <c r="Y52" s="38">
        <f t="shared" si="5"/>
        <v>0.50535888275414098</v>
      </c>
      <c r="Z52" s="40" t="e">
        <f>IF(C52=ScatterPlots!$A$3,ReferendumData!Y52,-1)</f>
        <v>#N/A</v>
      </c>
      <c r="AA52" s="39">
        <f t="shared" si="6"/>
        <v>1.2284159458683093</v>
      </c>
      <c r="AB52" s="40">
        <f t="shared" si="7"/>
        <v>-1</v>
      </c>
      <c r="AC52" s="40">
        <f t="shared" si="8"/>
        <v>0.50535888275414098</v>
      </c>
      <c r="AD52" s="40">
        <f t="shared" si="9"/>
        <v>-1</v>
      </c>
    </row>
    <row r="53" spans="1:30" x14ac:dyDescent="0.35">
      <c r="A53">
        <v>833</v>
      </c>
      <c r="B53">
        <v>1</v>
      </c>
      <c r="C53" t="str">
        <f t="shared" si="10"/>
        <v>0833-01</v>
      </c>
      <c r="D53" t="s">
        <v>157</v>
      </c>
      <c r="E53">
        <v>1994</v>
      </c>
      <c r="F53">
        <f>VLOOKUP(E53,Lookups!A:B,2,FALSE)</f>
        <v>2</v>
      </c>
      <c r="G53">
        <v>1995</v>
      </c>
      <c r="H53" s="61">
        <v>205.8</v>
      </c>
      <c r="I53">
        <v>10</v>
      </c>
      <c r="J53" t="s">
        <v>19</v>
      </c>
      <c r="K53">
        <v>0</v>
      </c>
      <c r="L53">
        <v>9</v>
      </c>
      <c r="M53">
        <v>0</v>
      </c>
      <c r="N53">
        <v>9</v>
      </c>
      <c r="O53">
        <v>0</v>
      </c>
      <c r="P53">
        <f t="shared" si="11"/>
        <v>3</v>
      </c>
      <c r="Q53">
        <v>11312</v>
      </c>
      <c r="R53">
        <v>12197</v>
      </c>
      <c r="S53" s="14">
        <f t="shared" si="3"/>
        <v>0.48117742141307585</v>
      </c>
      <c r="T53" s="33">
        <f>IF(E53&lt;1994,"NA",IF(E53&gt;2001,SUMIFS(ADM!E:E,ADM!A:A,ReferendumData!E53,ADM!C:C,ReferendumData!A53,ADM!D:D,ReferendumData!B53),SUMIFS(ADM!K:K,ADM!H:H,ReferendumData!E53,ADM!I:I,ReferendumData!A53,ADM!J:J,ReferendumData!B53)))</f>
        <v>13584.1</v>
      </c>
      <c r="U53" s="34">
        <f t="shared" si="12"/>
        <v>1.7306262468621403</v>
      </c>
      <c r="V53" s="47">
        <f>IFERROR(VLOOKUP(C53,Lookups!J:L,3,FALSE),IF(T53&gt;=2000,4,IF(AND(T53&gt;=1000,T53&lt;2000),5,6)))</f>
        <v>2</v>
      </c>
      <c r="W53" s="12" t="s">
        <v>20</v>
      </c>
      <c r="X53" s="39">
        <f t="shared" si="4"/>
        <v>1.7306262468621403</v>
      </c>
      <c r="Y53" s="38">
        <f t="shared" si="5"/>
        <v>0.48117742141307585</v>
      </c>
      <c r="Z53" s="40" t="e">
        <f>IF(C53=ScatterPlots!$A$3,ReferendumData!Y53,-1)</f>
        <v>#N/A</v>
      </c>
      <c r="AA53" s="39">
        <f t="shared" si="6"/>
        <v>1.7306262468621403</v>
      </c>
      <c r="AB53" s="40">
        <f t="shared" si="7"/>
        <v>-1</v>
      </c>
      <c r="AC53" s="40">
        <f t="shared" si="8"/>
        <v>0.48117742141307585</v>
      </c>
      <c r="AD53" s="40">
        <f t="shared" si="9"/>
        <v>-1</v>
      </c>
    </row>
    <row r="54" spans="1:30" x14ac:dyDescent="0.35">
      <c r="A54">
        <v>840</v>
      </c>
      <c r="B54">
        <v>1</v>
      </c>
      <c r="C54" t="str">
        <f t="shared" si="10"/>
        <v>0840-01</v>
      </c>
      <c r="D54" t="s">
        <v>204</v>
      </c>
      <c r="E54">
        <v>1994</v>
      </c>
      <c r="F54">
        <f>VLOOKUP(E54,Lookups!A:B,2,FALSE)</f>
        <v>2</v>
      </c>
      <c r="G54">
        <v>1995</v>
      </c>
      <c r="H54" s="61">
        <v>167</v>
      </c>
      <c r="I54">
        <v>10</v>
      </c>
      <c r="J54" t="s">
        <v>19</v>
      </c>
      <c r="K54">
        <v>0</v>
      </c>
      <c r="L54">
        <v>9</v>
      </c>
      <c r="M54">
        <v>0</v>
      </c>
      <c r="N54">
        <v>9</v>
      </c>
      <c r="O54">
        <v>0</v>
      </c>
      <c r="P54">
        <f t="shared" si="11"/>
        <v>2</v>
      </c>
      <c r="Q54">
        <v>1249</v>
      </c>
      <c r="R54">
        <v>1296</v>
      </c>
      <c r="S54" s="14">
        <f t="shared" si="3"/>
        <v>0.49076620825147349</v>
      </c>
      <c r="T54" s="33">
        <f>IF(E54&lt;1994,"NA",IF(E54&gt;2001,SUMIFS(ADM!E:E,ADM!A:A,ReferendumData!E54,ADM!C:C,ReferendumData!A54,ADM!D:D,ReferendumData!B54),SUMIFS(ADM!K:K,ADM!H:H,ReferendumData!E54,ADM!I:I,ReferendumData!A54,ADM!J:J,ReferendumData!B54)))</f>
        <v>1326.15</v>
      </c>
      <c r="U54" s="34">
        <f t="shared" si="12"/>
        <v>1.9190890924857669</v>
      </c>
      <c r="V54" s="47">
        <f>IFERROR(VLOOKUP(C54,Lookups!J:L,3,FALSE),IF(T54&gt;=2000,4,IF(AND(T54&gt;=1000,T54&lt;2000),5,6)))</f>
        <v>5</v>
      </c>
      <c r="W54" s="12" t="s">
        <v>20</v>
      </c>
      <c r="X54" s="39">
        <f t="shared" si="4"/>
        <v>1.9190890924857669</v>
      </c>
      <c r="Y54" s="38">
        <f t="shared" si="5"/>
        <v>0.49076620825147349</v>
      </c>
      <c r="Z54" s="40" t="e">
        <f>IF(C54=ScatterPlots!$A$3,ReferendumData!Y54,-1)</f>
        <v>#N/A</v>
      </c>
      <c r="AA54" s="39">
        <f t="shared" si="6"/>
        <v>1.9190890924857669</v>
      </c>
      <c r="AB54" s="40">
        <f t="shared" si="7"/>
        <v>-1</v>
      </c>
      <c r="AC54" s="40">
        <f t="shared" si="8"/>
        <v>0.49076620825147349</v>
      </c>
      <c r="AD54" s="40">
        <f t="shared" si="9"/>
        <v>-1</v>
      </c>
    </row>
    <row r="55" spans="1:30" x14ac:dyDescent="0.35">
      <c r="A55">
        <v>877</v>
      </c>
      <c r="B55">
        <v>1</v>
      </c>
      <c r="C55" t="str">
        <f t="shared" si="10"/>
        <v>0877-01</v>
      </c>
      <c r="D55" t="s">
        <v>63</v>
      </c>
      <c r="E55">
        <v>1994</v>
      </c>
      <c r="F55">
        <f>VLOOKUP(E55,Lookups!A:B,2,FALSE)</f>
        <v>2</v>
      </c>
      <c r="G55">
        <v>1995</v>
      </c>
      <c r="H55" s="61">
        <v>237.09</v>
      </c>
      <c r="I55">
        <v>10</v>
      </c>
      <c r="J55" t="s">
        <v>19</v>
      </c>
      <c r="K55">
        <v>0</v>
      </c>
      <c r="L55">
        <v>9</v>
      </c>
      <c r="M55">
        <v>0</v>
      </c>
      <c r="N55">
        <v>9</v>
      </c>
      <c r="O55">
        <v>0</v>
      </c>
      <c r="P55">
        <f t="shared" si="11"/>
        <v>3</v>
      </c>
      <c r="Q55">
        <v>3532</v>
      </c>
      <c r="R55">
        <v>3603</v>
      </c>
      <c r="S55" s="14">
        <f t="shared" si="3"/>
        <v>0.49502452697967764</v>
      </c>
      <c r="T55" s="33">
        <f>IF(E55&lt;1994,"NA",IF(E55&gt;2001,SUMIFS(ADM!E:E,ADM!A:A,ReferendumData!E55,ADM!C:C,ReferendumData!A55,ADM!D:D,ReferendumData!B55),SUMIFS(ADM!K:K,ADM!H:H,ReferendumData!E55,ADM!I:I,ReferendumData!A55,ADM!J:J,ReferendumData!B55)))</f>
        <v>4496.55</v>
      </c>
      <c r="U55" s="34">
        <f t="shared" si="12"/>
        <v>1.5867720808175156</v>
      </c>
      <c r="V55" s="47">
        <f>IFERROR(VLOOKUP(C55,Lookups!J:L,3,FALSE),IF(T55&gt;=2000,4,IF(AND(T55&gt;=1000,T55&lt;2000),5,6)))</f>
        <v>4</v>
      </c>
      <c r="W55" s="12" t="s">
        <v>20</v>
      </c>
      <c r="X55" s="39">
        <f t="shared" si="4"/>
        <v>1.5867720808175156</v>
      </c>
      <c r="Y55" s="38">
        <f t="shared" si="5"/>
        <v>0.49502452697967764</v>
      </c>
      <c r="Z55" s="40" t="e">
        <f>IF(C55=ScatterPlots!$A$3,ReferendumData!Y55,-1)</f>
        <v>#N/A</v>
      </c>
      <c r="AA55" s="39">
        <f t="shared" si="6"/>
        <v>1.5867720808175156</v>
      </c>
      <c r="AB55" s="40">
        <f t="shared" si="7"/>
        <v>-1</v>
      </c>
      <c r="AC55" s="40">
        <f t="shared" si="8"/>
        <v>0.49502452697967764</v>
      </c>
      <c r="AD55" s="40">
        <f t="shared" si="9"/>
        <v>-1</v>
      </c>
    </row>
    <row r="56" spans="1:30" x14ac:dyDescent="0.35">
      <c r="A56">
        <v>879</v>
      </c>
      <c r="B56">
        <v>1</v>
      </c>
      <c r="C56" t="str">
        <f t="shared" si="10"/>
        <v>0879-01</v>
      </c>
      <c r="D56" t="s">
        <v>159</v>
      </c>
      <c r="E56">
        <v>1994</v>
      </c>
      <c r="F56">
        <f>VLOOKUP(E56,Lookups!A:B,2,FALSE)</f>
        <v>2</v>
      </c>
      <c r="G56">
        <v>1995</v>
      </c>
      <c r="H56" s="61">
        <v>304.47000000000003</v>
      </c>
      <c r="I56">
        <v>3</v>
      </c>
      <c r="J56" t="s">
        <v>19</v>
      </c>
      <c r="K56">
        <v>0</v>
      </c>
      <c r="L56">
        <v>9</v>
      </c>
      <c r="M56">
        <v>0</v>
      </c>
      <c r="N56">
        <v>9</v>
      </c>
      <c r="O56">
        <v>1</v>
      </c>
      <c r="P56">
        <f t="shared" si="11"/>
        <v>4</v>
      </c>
      <c r="Q56">
        <v>1307</v>
      </c>
      <c r="R56">
        <v>995</v>
      </c>
      <c r="S56" s="14">
        <f t="shared" si="3"/>
        <v>0.56776715899218066</v>
      </c>
      <c r="T56" s="33">
        <f>IF(E56&lt;1994,"NA",IF(E56&gt;2001,SUMIFS(ADM!E:E,ADM!A:A,ReferendumData!E56,ADM!C:C,ReferendumData!A56,ADM!D:D,ReferendumData!B56),SUMIFS(ADM!K:K,ADM!H:H,ReferendumData!E56,ADM!I:I,ReferendumData!A56,ADM!J:J,ReferendumData!B56)))</f>
        <v>1626.47</v>
      </c>
      <c r="U56" s="34">
        <f t="shared" si="12"/>
        <v>1.4153350507540869</v>
      </c>
      <c r="V56" s="47">
        <f>IFERROR(VLOOKUP(C56,Lookups!J:L,3,FALSE),IF(T56&gt;=2000,4,IF(AND(T56&gt;=1000,T56&lt;2000),5,6)))</f>
        <v>5</v>
      </c>
      <c r="W56" s="12" t="s">
        <v>20</v>
      </c>
      <c r="X56" s="39">
        <f t="shared" si="4"/>
        <v>1.4153350507540869</v>
      </c>
      <c r="Y56" s="38">
        <f t="shared" si="5"/>
        <v>0.56776715899218066</v>
      </c>
      <c r="Z56" s="40" t="e">
        <f>IF(C56=ScatterPlots!$A$3,ReferendumData!Y56,-1)</f>
        <v>#N/A</v>
      </c>
      <c r="AA56" s="39">
        <f t="shared" si="6"/>
        <v>1.4153350507540869</v>
      </c>
      <c r="AB56" s="40">
        <f t="shared" si="7"/>
        <v>-1</v>
      </c>
      <c r="AC56" s="40">
        <f t="shared" si="8"/>
        <v>0.56776715899218066</v>
      </c>
      <c r="AD56" s="40">
        <f t="shared" si="9"/>
        <v>-1</v>
      </c>
    </row>
    <row r="57" spans="1:30" x14ac:dyDescent="0.35">
      <c r="A57">
        <v>883</v>
      </c>
      <c r="B57">
        <v>1</v>
      </c>
      <c r="C57" t="str">
        <f t="shared" si="10"/>
        <v>0883-01</v>
      </c>
      <c r="D57" t="s">
        <v>163</v>
      </c>
      <c r="E57">
        <v>1994</v>
      </c>
      <c r="F57">
        <f>VLOOKUP(E57,Lookups!A:B,2,FALSE)</f>
        <v>2</v>
      </c>
      <c r="G57">
        <v>1995</v>
      </c>
      <c r="H57" s="61">
        <v>303.88</v>
      </c>
      <c r="I57">
        <v>5</v>
      </c>
      <c r="J57" t="s">
        <v>19</v>
      </c>
      <c r="K57">
        <v>0</v>
      </c>
      <c r="L57">
        <v>9</v>
      </c>
      <c r="M57">
        <v>0</v>
      </c>
      <c r="N57">
        <v>9</v>
      </c>
      <c r="O57">
        <v>1</v>
      </c>
      <c r="P57">
        <f t="shared" si="11"/>
        <v>4</v>
      </c>
      <c r="Q57">
        <v>961</v>
      </c>
      <c r="R57">
        <v>574</v>
      </c>
      <c r="S57" s="14">
        <f t="shared" si="3"/>
        <v>0.62605863192182409</v>
      </c>
      <c r="T57" s="33">
        <f>IF(E57&lt;1994,"NA",IF(E57&gt;2001,SUMIFS(ADM!E:E,ADM!A:A,ReferendumData!E57,ADM!C:C,ReferendumData!A57,ADM!D:D,ReferendumData!B57),SUMIFS(ADM!K:K,ADM!H:H,ReferendumData!E57,ADM!I:I,ReferendumData!A57,ADM!J:J,ReferendumData!B57)))</f>
        <v>1584.89</v>
      </c>
      <c r="U57" s="34">
        <f t="shared" si="12"/>
        <v>0.96852147467647587</v>
      </c>
      <c r="V57" s="47">
        <f>IFERROR(VLOOKUP(C57,Lookups!J:L,3,FALSE),IF(T57&gt;=2000,4,IF(AND(T57&gt;=1000,T57&lt;2000),5,6)))</f>
        <v>5</v>
      </c>
      <c r="W57" s="12" t="s">
        <v>20</v>
      </c>
      <c r="X57" s="39">
        <f t="shared" si="4"/>
        <v>0.96852147467647587</v>
      </c>
      <c r="Y57" s="38">
        <f t="shared" si="5"/>
        <v>0.62605863192182409</v>
      </c>
      <c r="Z57" s="40" t="e">
        <f>IF(C57=ScatterPlots!$A$3,ReferendumData!Y57,-1)</f>
        <v>#N/A</v>
      </c>
      <c r="AA57" s="39">
        <f t="shared" si="6"/>
        <v>0.96852147467647587</v>
      </c>
      <c r="AB57" s="40">
        <f t="shared" si="7"/>
        <v>-1</v>
      </c>
      <c r="AC57" s="40">
        <f t="shared" si="8"/>
        <v>0.62605863192182409</v>
      </c>
      <c r="AD57" s="40">
        <f t="shared" si="9"/>
        <v>-1</v>
      </c>
    </row>
    <row r="58" spans="1:30" x14ac:dyDescent="0.35">
      <c r="A58">
        <v>912</v>
      </c>
      <c r="B58">
        <v>1</v>
      </c>
      <c r="C58" t="str">
        <f t="shared" si="10"/>
        <v>0912-01</v>
      </c>
      <c r="D58" t="s">
        <v>205</v>
      </c>
      <c r="E58">
        <v>1994</v>
      </c>
      <c r="F58">
        <f>VLOOKUP(E58,Lookups!A:B,2,FALSE)</f>
        <v>2</v>
      </c>
      <c r="G58">
        <v>1995</v>
      </c>
      <c r="H58" s="61">
        <v>374.43</v>
      </c>
      <c r="I58">
        <v>10</v>
      </c>
      <c r="J58" t="s">
        <v>19</v>
      </c>
      <c r="K58">
        <v>0</v>
      </c>
      <c r="L58">
        <v>9</v>
      </c>
      <c r="M58">
        <v>0</v>
      </c>
      <c r="N58">
        <v>9</v>
      </c>
      <c r="O58">
        <v>1</v>
      </c>
      <c r="P58">
        <f t="shared" si="11"/>
        <v>4</v>
      </c>
      <c r="Q58">
        <v>2588</v>
      </c>
      <c r="R58">
        <v>699</v>
      </c>
      <c r="S58" s="14">
        <f t="shared" si="3"/>
        <v>0.78734408275022816</v>
      </c>
      <c r="T58" s="33">
        <f>IF(E58&lt;1994,"NA",IF(E58&gt;2001,SUMIFS(ADM!E:E,ADM!A:A,ReferendumData!E58,ADM!C:C,ReferendumData!A58,ADM!D:D,ReferendumData!B58),SUMIFS(ADM!K:K,ADM!H:H,ReferendumData!E58,ADM!I:I,ReferendumData!A58,ADM!J:J,ReferendumData!B58)))</f>
        <v>1713.91</v>
      </c>
      <c r="U58" s="34">
        <f t="shared" si="12"/>
        <v>1.9178369926075465</v>
      </c>
      <c r="V58" s="47">
        <f>IFERROR(VLOOKUP(C58,Lookups!J:L,3,FALSE),IF(T58&gt;=2000,4,IF(AND(T58&gt;=1000,T58&lt;2000),5,6)))</f>
        <v>5</v>
      </c>
      <c r="W58" s="12" t="s">
        <v>20</v>
      </c>
      <c r="X58" s="39">
        <f t="shared" si="4"/>
        <v>1.9178369926075465</v>
      </c>
      <c r="Y58" s="38">
        <f t="shared" si="5"/>
        <v>0.78734408275022816</v>
      </c>
      <c r="Z58" s="40" t="e">
        <f>IF(C58=ScatterPlots!$A$3,ReferendumData!Y58,-1)</f>
        <v>#N/A</v>
      </c>
      <c r="AA58" s="39">
        <f t="shared" si="6"/>
        <v>1.9178369926075465</v>
      </c>
      <c r="AB58" s="40">
        <f t="shared" si="7"/>
        <v>-1</v>
      </c>
      <c r="AC58" s="40">
        <f t="shared" si="8"/>
        <v>0.78734408275022816</v>
      </c>
      <c r="AD58" s="40">
        <f t="shared" si="9"/>
        <v>-1</v>
      </c>
    </row>
    <row r="59" spans="1:30" x14ac:dyDescent="0.35">
      <c r="A59">
        <v>2134</v>
      </c>
      <c r="B59">
        <v>1</v>
      </c>
      <c r="C59" t="str">
        <f t="shared" si="10"/>
        <v>2134-01</v>
      </c>
      <c r="D59" t="s">
        <v>206</v>
      </c>
      <c r="E59">
        <v>1994</v>
      </c>
      <c r="F59">
        <f>VLOOKUP(E59,Lookups!A:B,2,FALSE)</f>
        <v>2</v>
      </c>
      <c r="G59">
        <v>1995</v>
      </c>
      <c r="H59" s="61">
        <v>370</v>
      </c>
      <c r="I59">
        <v>5</v>
      </c>
      <c r="J59" t="s">
        <v>19</v>
      </c>
      <c r="K59">
        <v>0</v>
      </c>
      <c r="L59">
        <v>9</v>
      </c>
      <c r="M59">
        <v>0</v>
      </c>
      <c r="N59">
        <v>9</v>
      </c>
      <c r="O59">
        <v>1</v>
      </c>
      <c r="P59">
        <f t="shared" si="11"/>
        <v>4</v>
      </c>
      <c r="Q59">
        <v>1844</v>
      </c>
      <c r="R59">
        <v>1486</v>
      </c>
      <c r="S59" s="14">
        <f t="shared" si="3"/>
        <v>0.5537537537537538</v>
      </c>
      <c r="T59" s="33">
        <f>IF(E59&lt;1994,"NA",IF(E59&gt;2001,SUMIFS(ADM!E:E,ADM!A:A,ReferendumData!E59,ADM!C:C,ReferendumData!A59,ADM!D:D,ReferendumData!B59),SUMIFS(ADM!K:K,ADM!H:H,ReferendumData!E59,ADM!I:I,ReferendumData!A59,ADM!J:J,ReferendumData!B59)))</f>
        <v>1241.3900000000001</v>
      </c>
      <c r="U59" s="34">
        <f t="shared" si="12"/>
        <v>2.6824769008933531</v>
      </c>
      <c r="V59" s="47">
        <f>IFERROR(VLOOKUP(C59,Lookups!J:L,3,FALSE),IF(T59&gt;=2000,4,IF(AND(T59&gt;=1000,T59&lt;2000),5,6)))</f>
        <v>5</v>
      </c>
      <c r="W59" s="12" t="s">
        <v>20</v>
      </c>
      <c r="X59" s="39">
        <f t="shared" si="4"/>
        <v>2.6824769008933531</v>
      </c>
      <c r="Y59" s="38">
        <f t="shared" si="5"/>
        <v>0.5537537537537538</v>
      </c>
      <c r="Z59" s="40" t="e">
        <f>IF(C59=ScatterPlots!$A$3,ReferendumData!Y59,-1)</f>
        <v>#N/A</v>
      </c>
      <c r="AA59" s="39">
        <f t="shared" si="6"/>
        <v>2.6824769008933531</v>
      </c>
      <c r="AB59" s="40">
        <f t="shared" si="7"/>
        <v>-1</v>
      </c>
      <c r="AC59" s="40">
        <f t="shared" si="8"/>
        <v>0.5537537537537538</v>
      </c>
      <c r="AD59" s="40">
        <f t="shared" si="9"/>
        <v>-1</v>
      </c>
    </row>
    <row r="60" spans="1:30" x14ac:dyDescent="0.35">
      <c r="A60">
        <v>2155</v>
      </c>
      <c r="B60">
        <v>1</v>
      </c>
      <c r="C60" t="str">
        <f t="shared" si="10"/>
        <v>2155-01</v>
      </c>
      <c r="D60" t="s">
        <v>207</v>
      </c>
      <c r="E60">
        <v>1994</v>
      </c>
      <c r="F60">
        <f>VLOOKUP(E60,Lookups!A:B,2,FALSE)</f>
        <v>2</v>
      </c>
      <c r="G60">
        <v>1995</v>
      </c>
      <c r="H60" s="61">
        <v>417.71</v>
      </c>
      <c r="I60">
        <v>10</v>
      </c>
      <c r="J60" t="s">
        <v>19</v>
      </c>
      <c r="K60">
        <v>0</v>
      </c>
      <c r="L60">
        <v>9</v>
      </c>
      <c r="M60">
        <v>0</v>
      </c>
      <c r="N60">
        <v>9</v>
      </c>
      <c r="O60">
        <v>1</v>
      </c>
      <c r="P60">
        <f t="shared" si="11"/>
        <v>5</v>
      </c>
      <c r="Q60">
        <v>1622</v>
      </c>
      <c r="R60">
        <v>1422</v>
      </c>
      <c r="S60" s="14">
        <f t="shared" si="3"/>
        <v>0.53285151116951379</v>
      </c>
      <c r="T60" s="33">
        <f>IF(E60&lt;1994,"NA",IF(E60&gt;2001,SUMIFS(ADM!E:E,ADM!A:A,ReferendumData!E60,ADM!C:C,ReferendumData!A60,ADM!D:D,ReferendumData!B60),SUMIFS(ADM!K:K,ADM!H:H,ReferendumData!E60,ADM!I:I,ReferendumData!A60,ADM!J:J,ReferendumData!B60)))</f>
        <v>1502.55</v>
      </c>
      <c r="U60" s="34">
        <f t="shared" si="12"/>
        <v>2.0258893214868059</v>
      </c>
      <c r="V60" s="47">
        <f>IFERROR(VLOOKUP(C60,Lookups!J:L,3,FALSE),IF(T60&gt;=2000,4,IF(AND(T60&gt;=1000,T60&lt;2000),5,6)))</f>
        <v>5</v>
      </c>
      <c r="W60" s="12" t="s">
        <v>20</v>
      </c>
      <c r="X60" s="39">
        <f t="shared" si="4"/>
        <v>2.0258893214868059</v>
      </c>
      <c r="Y60" s="38">
        <f t="shared" si="5"/>
        <v>0.53285151116951379</v>
      </c>
      <c r="Z60" s="40" t="e">
        <f>IF(C60=ScatterPlots!$A$3,ReferendumData!Y60,-1)</f>
        <v>#N/A</v>
      </c>
      <c r="AA60" s="39">
        <f t="shared" si="6"/>
        <v>2.0258893214868059</v>
      </c>
      <c r="AB60" s="40">
        <f t="shared" si="7"/>
        <v>-1</v>
      </c>
      <c r="AC60" s="40">
        <f t="shared" si="8"/>
        <v>0.53285151116951379</v>
      </c>
      <c r="AD60" s="40">
        <f t="shared" si="9"/>
        <v>-1</v>
      </c>
    </row>
    <row r="61" spans="1:30" x14ac:dyDescent="0.35">
      <c r="A61">
        <v>2165</v>
      </c>
      <c r="B61">
        <v>1</v>
      </c>
      <c r="C61" t="str">
        <f t="shared" si="10"/>
        <v>2165-01</v>
      </c>
      <c r="D61" t="s">
        <v>208</v>
      </c>
      <c r="E61">
        <v>1994</v>
      </c>
      <c r="F61">
        <f>VLOOKUP(E61,Lookups!A:B,2,FALSE)</f>
        <v>2</v>
      </c>
      <c r="G61">
        <v>1995</v>
      </c>
      <c r="H61" s="61">
        <v>256.85000000000002</v>
      </c>
      <c r="I61">
        <v>10</v>
      </c>
      <c r="J61" t="s">
        <v>19</v>
      </c>
      <c r="K61">
        <v>0</v>
      </c>
      <c r="L61">
        <v>9</v>
      </c>
      <c r="M61">
        <v>0</v>
      </c>
      <c r="N61">
        <v>9</v>
      </c>
      <c r="O61">
        <v>0</v>
      </c>
      <c r="P61">
        <f t="shared" si="11"/>
        <v>3</v>
      </c>
      <c r="Q61">
        <v>1116</v>
      </c>
      <c r="R61">
        <v>1152</v>
      </c>
      <c r="S61" s="14">
        <f t="shared" si="3"/>
        <v>0.49206349206349204</v>
      </c>
      <c r="T61" s="33">
        <f>IF(E61&lt;1994,"NA",IF(E61&gt;2001,SUMIFS(ADM!E:E,ADM!A:A,ReferendumData!E61,ADM!C:C,ReferendumData!A61,ADM!D:D,ReferendumData!B61),SUMIFS(ADM!K:K,ADM!H:H,ReferendumData!E61,ADM!I:I,ReferendumData!A61,ADM!J:J,ReferendumData!B61)))</f>
        <v>1205.08</v>
      </c>
      <c r="U61" s="34">
        <f t="shared" si="12"/>
        <v>1.8820327281176354</v>
      </c>
      <c r="V61" s="47">
        <f>IFERROR(VLOOKUP(C61,Lookups!J:L,3,FALSE),IF(T61&gt;=2000,4,IF(AND(T61&gt;=1000,T61&lt;2000),5,6)))</f>
        <v>5</v>
      </c>
      <c r="W61" s="12" t="s">
        <v>20</v>
      </c>
      <c r="X61" s="39">
        <f t="shared" si="4"/>
        <v>1.8820327281176354</v>
      </c>
      <c r="Y61" s="38">
        <f t="shared" si="5"/>
        <v>0.49206349206349204</v>
      </c>
      <c r="Z61" s="40" t="e">
        <f>IF(C61=ScatterPlots!$A$3,ReferendumData!Y61,-1)</f>
        <v>#N/A</v>
      </c>
      <c r="AA61" s="39">
        <f t="shared" si="6"/>
        <v>1.8820327281176354</v>
      </c>
      <c r="AB61" s="40">
        <f t="shared" si="7"/>
        <v>-1</v>
      </c>
      <c r="AC61" s="40">
        <f t="shared" si="8"/>
        <v>0.49206349206349204</v>
      </c>
      <c r="AD61" s="40">
        <f t="shared" si="9"/>
        <v>-1</v>
      </c>
    </row>
    <row r="62" spans="1:30" x14ac:dyDescent="0.35">
      <c r="A62">
        <v>2536</v>
      </c>
      <c r="B62">
        <v>1</v>
      </c>
      <c r="C62" t="str">
        <f t="shared" si="10"/>
        <v>2536-01</v>
      </c>
      <c r="D62" t="s">
        <v>209</v>
      </c>
      <c r="E62">
        <v>1994</v>
      </c>
      <c r="F62">
        <f>VLOOKUP(E62,Lookups!A:B,2,FALSE)</f>
        <v>2</v>
      </c>
      <c r="G62">
        <v>1995</v>
      </c>
      <c r="H62" s="61">
        <v>500</v>
      </c>
      <c r="I62">
        <v>5</v>
      </c>
      <c r="J62" t="s">
        <v>19</v>
      </c>
      <c r="K62">
        <v>0</v>
      </c>
      <c r="L62">
        <v>9</v>
      </c>
      <c r="M62">
        <v>0</v>
      </c>
      <c r="N62">
        <v>9</v>
      </c>
      <c r="O62">
        <v>1</v>
      </c>
      <c r="P62">
        <f t="shared" si="11"/>
        <v>6</v>
      </c>
      <c r="Q62">
        <v>484</v>
      </c>
      <c r="R62">
        <v>440</v>
      </c>
      <c r="S62" s="14">
        <f t="shared" si="3"/>
        <v>0.52380952380952384</v>
      </c>
      <c r="T62" s="33">
        <f>IF(E62&lt;1994,"NA",IF(E62&gt;2001,SUMIFS(ADM!E:E,ADM!A:A,ReferendumData!E62,ADM!C:C,ReferendumData!A62,ADM!D:D,ReferendumData!B62),SUMIFS(ADM!K:K,ADM!H:H,ReferendumData!E62,ADM!I:I,ReferendumData!A62,ADM!J:J,ReferendumData!B62)))</f>
        <v>484</v>
      </c>
      <c r="U62" s="34">
        <f t="shared" si="12"/>
        <v>1.9090909090909092</v>
      </c>
      <c r="V62" s="47">
        <f>IFERROR(VLOOKUP(C62,Lookups!J:L,3,FALSE),IF(T62&gt;=2000,4,IF(AND(T62&gt;=1000,T62&lt;2000),5,6)))</f>
        <v>6</v>
      </c>
      <c r="W62" s="12" t="s">
        <v>20</v>
      </c>
      <c r="X62" s="39">
        <f t="shared" si="4"/>
        <v>1.9090909090909092</v>
      </c>
      <c r="Y62" s="38">
        <f t="shared" si="5"/>
        <v>0.52380952380952384</v>
      </c>
      <c r="Z62" s="40" t="e">
        <f>IF(C62=ScatterPlots!$A$3,ReferendumData!Y62,-1)</f>
        <v>#N/A</v>
      </c>
      <c r="AA62" s="39">
        <f t="shared" si="6"/>
        <v>1.9090909090909092</v>
      </c>
      <c r="AB62" s="40">
        <f t="shared" si="7"/>
        <v>-1</v>
      </c>
      <c r="AC62" s="40">
        <f t="shared" si="8"/>
        <v>0.52380952380952384</v>
      </c>
      <c r="AD62" s="40">
        <f t="shared" si="9"/>
        <v>-1</v>
      </c>
    </row>
    <row r="63" spans="1:30" x14ac:dyDescent="0.35">
      <c r="A63">
        <v>2580</v>
      </c>
      <c r="B63">
        <v>1</v>
      </c>
      <c r="C63" t="str">
        <f t="shared" si="10"/>
        <v>2580-01</v>
      </c>
      <c r="D63" t="s">
        <v>210</v>
      </c>
      <c r="E63">
        <v>1994</v>
      </c>
      <c r="F63">
        <f>VLOOKUP(E63,Lookups!A:B,2,FALSE)</f>
        <v>2</v>
      </c>
      <c r="G63">
        <v>1995</v>
      </c>
      <c r="H63" s="61">
        <v>355.09</v>
      </c>
      <c r="I63">
        <v>5</v>
      </c>
      <c r="J63" t="s">
        <v>19</v>
      </c>
      <c r="K63">
        <v>0</v>
      </c>
      <c r="L63">
        <v>9</v>
      </c>
      <c r="M63">
        <v>0</v>
      </c>
      <c r="N63">
        <v>9</v>
      </c>
      <c r="O63">
        <v>1</v>
      </c>
      <c r="P63">
        <f t="shared" si="11"/>
        <v>4</v>
      </c>
      <c r="Q63">
        <v>596</v>
      </c>
      <c r="R63">
        <v>252</v>
      </c>
      <c r="S63" s="14">
        <f t="shared" si="3"/>
        <v>0.70283018867924529</v>
      </c>
      <c r="T63" s="33">
        <f>IF(E63&lt;1994,"NA",IF(E63&gt;2001,SUMIFS(ADM!E:E,ADM!A:A,ReferendumData!E63,ADM!C:C,ReferendumData!A63,ADM!D:D,ReferendumData!B63),SUMIFS(ADM!K:K,ADM!H:H,ReferendumData!E63,ADM!I:I,ReferendumData!A63,ADM!J:J,ReferendumData!B63)))</f>
        <v>1054.76</v>
      </c>
      <c r="U63" s="34">
        <f t="shared" si="12"/>
        <v>0.80397436383632293</v>
      </c>
      <c r="V63" s="47">
        <f>IFERROR(VLOOKUP(C63,Lookups!J:L,3,FALSE),IF(T63&gt;=2000,4,IF(AND(T63&gt;=1000,T63&lt;2000),5,6)))</f>
        <v>5</v>
      </c>
      <c r="W63" s="12" t="s">
        <v>20</v>
      </c>
      <c r="X63" s="39">
        <f t="shared" si="4"/>
        <v>0.80397436383632293</v>
      </c>
      <c r="Y63" s="38">
        <f t="shared" si="5"/>
        <v>0.70283018867924529</v>
      </c>
      <c r="Z63" s="40" t="e">
        <f>IF(C63=ScatterPlots!$A$3,ReferendumData!Y63,-1)</f>
        <v>#N/A</v>
      </c>
      <c r="AA63" s="39">
        <f t="shared" si="6"/>
        <v>0.80397436383632293</v>
      </c>
      <c r="AB63" s="40">
        <f t="shared" si="7"/>
        <v>-1</v>
      </c>
      <c r="AC63" s="40">
        <f t="shared" si="8"/>
        <v>0.70283018867924529</v>
      </c>
      <c r="AD63" s="40">
        <f t="shared" si="9"/>
        <v>-1</v>
      </c>
    </row>
    <row r="64" spans="1:30" x14ac:dyDescent="0.35">
      <c r="A64">
        <v>2580</v>
      </c>
      <c r="B64">
        <v>1</v>
      </c>
      <c r="C64" t="str">
        <f t="shared" si="10"/>
        <v>2580-01</v>
      </c>
      <c r="D64" t="s">
        <v>210</v>
      </c>
      <c r="E64">
        <v>1994</v>
      </c>
      <c r="F64">
        <f>VLOOKUP(E64,Lookups!A:B,2,FALSE)</f>
        <v>2</v>
      </c>
      <c r="G64">
        <v>1995</v>
      </c>
      <c r="H64" s="61">
        <v>355.09</v>
      </c>
      <c r="I64">
        <v>10</v>
      </c>
      <c r="J64" t="s">
        <v>19</v>
      </c>
      <c r="K64">
        <v>0</v>
      </c>
      <c r="L64">
        <v>9</v>
      </c>
      <c r="M64">
        <v>0</v>
      </c>
      <c r="N64">
        <v>9</v>
      </c>
      <c r="O64">
        <v>0</v>
      </c>
      <c r="P64">
        <f t="shared" si="11"/>
        <v>4</v>
      </c>
      <c r="Q64">
        <v>834</v>
      </c>
      <c r="R64">
        <v>1190</v>
      </c>
      <c r="S64" s="14">
        <f t="shared" si="3"/>
        <v>0.41205533596837945</v>
      </c>
      <c r="T64" s="33">
        <f>IF(E64&lt;1994,"NA",IF(E64&gt;2001,SUMIFS(ADM!E:E,ADM!A:A,ReferendumData!E64,ADM!C:C,ReferendumData!A64,ADM!D:D,ReferendumData!B64),SUMIFS(ADM!K:K,ADM!H:H,ReferendumData!E64,ADM!I:I,ReferendumData!A64,ADM!J:J,ReferendumData!B64)))</f>
        <v>1054.76</v>
      </c>
      <c r="U64" s="34">
        <f t="shared" si="12"/>
        <v>1.9189199438734879</v>
      </c>
      <c r="V64" s="47">
        <f>IFERROR(VLOOKUP(C64,Lookups!J:L,3,FALSE),IF(T64&gt;=2000,4,IF(AND(T64&gt;=1000,T64&lt;2000),5,6)))</f>
        <v>5</v>
      </c>
      <c r="W64" s="12" t="s">
        <v>20</v>
      </c>
      <c r="X64" s="39">
        <f t="shared" si="4"/>
        <v>1.9189199438734879</v>
      </c>
      <c r="Y64" s="38">
        <f t="shared" si="5"/>
        <v>0.41205533596837945</v>
      </c>
      <c r="Z64" s="40" t="e">
        <f>IF(C64=ScatterPlots!$A$3,ReferendumData!Y64,-1)</f>
        <v>#N/A</v>
      </c>
      <c r="AA64" s="39">
        <f t="shared" si="6"/>
        <v>1.9189199438734879</v>
      </c>
      <c r="AB64" s="40">
        <f t="shared" si="7"/>
        <v>-1</v>
      </c>
      <c r="AC64" s="40">
        <f t="shared" si="8"/>
        <v>0.41205533596837945</v>
      </c>
      <c r="AD64" s="40">
        <f t="shared" si="9"/>
        <v>-1</v>
      </c>
    </row>
    <row r="65" spans="1:30" x14ac:dyDescent="0.35">
      <c r="A65">
        <v>2711</v>
      </c>
      <c r="B65">
        <v>1</v>
      </c>
      <c r="C65" t="str">
        <f t="shared" si="10"/>
        <v>2711-01</v>
      </c>
      <c r="D65" t="s">
        <v>169</v>
      </c>
      <c r="E65">
        <v>1994</v>
      </c>
      <c r="F65">
        <f>VLOOKUP(E65,Lookups!A:B,2,FALSE)</f>
        <v>2</v>
      </c>
      <c r="G65">
        <v>1995</v>
      </c>
      <c r="H65" s="61">
        <v>164.21</v>
      </c>
      <c r="I65">
        <v>10</v>
      </c>
      <c r="J65" t="s">
        <v>19</v>
      </c>
      <c r="K65">
        <v>0</v>
      </c>
      <c r="L65">
        <v>9</v>
      </c>
      <c r="M65">
        <v>0</v>
      </c>
      <c r="N65">
        <v>9</v>
      </c>
      <c r="O65">
        <v>1</v>
      </c>
      <c r="P65">
        <f t="shared" si="11"/>
        <v>2</v>
      </c>
      <c r="Q65">
        <v>2375</v>
      </c>
      <c r="R65">
        <v>1537</v>
      </c>
      <c r="S65" s="14">
        <f t="shared" si="3"/>
        <v>0.60710633946830261</v>
      </c>
      <c r="T65" s="33">
        <f>IF(E65&lt;1994,"NA",IF(E65&gt;2001,SUMIFS(ADM!E:E,ADM!A:A,ReferendumData!E65,ADM!C:C,ReferendumData!A65,ADM!D:D,ReferendumData!B65),SUMIFS(ADM!K:K,ADM!H:H,ReferendumData!E65,ADM!I:I,ReferendumData!A65,ADM!J:J,ReferendumData!B65)))</f>
        <v>1433.89</v>
      </c>
      <c r="U65" s="34">
        <f t="shared" si="12"/>
        <v>2.7282427522334349</v>
      </c>
      <c r="V65" s="47">
        <f>IFERROR(VLOOKUP(C65,Lookups!J:L,3,FALSE),IF(T65&gt;=2000,4,IF(AND(T65&gt;=1000,T65&lt;2000),5,6)))</f>
        <v>5</v>
      </c>
      <c r="W65" s="12" t="s">
        <v>20</v>
      </c>
      <c r="X65" s="39">
        <f t="shared" si="4"/>
        <v>2.7282427522334349</v>
      </c>
      <c r="Y65" s="38">
        <f t="shared" si="5"/>
        <v>0.60710633946830261</v>
      </c>
      <c r="Z65" s="40" t="e">
        <f>IF(C65=ScatterPlots!$A$3,ReferendumData!Y65,-1)</f>
        <v>#N/A</v>
      </c>
      <c r="AA65" s="39">
        <f t="shared" si="6"/>
        <v>2.7282427522334349</v>
      </c>
      <c r="AB65" s="40">
        <f t="shared" si="7"/>
        <v>-1</v>
      </c>
      <c r="AC65" s="40">
        <f t="shared" si="8"/>
        <v>0.60710633946830261</v>
      </c>
      <c r="AD65" s="40">
        <f t="shared" si="9"/>
        <v>-1</v>
      </c>
    </row>
    <row r="66" spans="1:30" x14ac:dyDescent="0.35">
      <c r="A66">
        <v>2835</v>
      </c>
      <c r="B66">
        <v>1</v>
      </c>
      <c r="C66" t="str">
        <f t="shared" si="10"/>
        <v>2835-01</v>
      </c>
      <c r="D66" t="s">
        <v>111</v>
      </c>
      <c r="E66">
        <v>1994</v>
      </c>
      <c r="F66">
        <f>VLOOKUP(E66,Lookups!A:B,2,FALSE)</f>
        <v>2</v>
      </c>
      <c r="G66">
        <v>1995</v>
      </c>
      <c r="H66" s="61">
        <v>312.77</v>
      </c>
      <c r="I66">
        <v>3</v>
      </c>
      <c r="J66" t="s">
        <v>19</v>
      </c>
      <c r="K66">
        <v>0</v>
      </c>
      <c r="L66">
        <v>9</v>
      </c>
      <c r="M66">
        <v>0</v>
      </c>
      <c r="N66">
        <v>9</v>
      </c>
      <c r="O66">
        <v>0</v>
      </c>
      <c r="P66">
        <f t="shared" si="11"/>
        <v>4</v>
      </c>
      <c r="Q66">
        <v>1005</v>
      </c>
      <c r="R66">
        <v>1082</v>
      </c>
      <c r="S66" s="14">
        <f t="shared" si="3"/>
        <v>0.48155246765692383</v>
      </c>
      <c r="T66" s="33">
        <f>IF(E66&lt;1994,"NA",IF(E66&gt;2001,SUMIFS(ADM!E:E,ADM!A:A,ReferendumData!E66,ADM!C:C,ReferendumData!A66,ADM!D:D,ReferendumData!B66),SUMIFS(ADM!K:K,ADM!H:H,ReferendumData!E66,ADM!I:I,ReferendumData!A66,ADM!J:J,ReferendumData!B66)))</f>
        <v>936.19</v>
      </c>
      <c r="U66" s="34">
        <f t="shared" si="12"/>
        <v>2.2292483363419819</v>
      </c>
      <c r="V66" s="47">
        <f>IFERROR(VLOOKUP(C66,Lookups!J:L,3,FALSE),IF(T66&gt;=2000,4,IF(AND(T66&gt;=1000,T66&lt;2000),5,6)))</f>
        <v>6</v>
      </c>
      <c r="W66" s="12" t="s">
        <v>20</v>
      </c>
      <c r="X66" s="39">
        <f t="shared" si="4"/>
        <v>2.2292483363419819</v>
      </c>
      <c r="Y66" s="38">
        <f t="shared" si="5"/>
        <v>0.48155246765692383</v>
      </c>
      <c r="Z66" s="40" t="e">
        <f>IF(C66=ScatterPlots!$A$3,ReferendumData!Y66,-1)</f>
        <v>#N/A</v>
      </c>
      <c r="AA66" s="39">
        <f t="shared" si="6"/>
        <v>2.2292483363419819</v>
      </c>
      <c r="AB66" s="40">
        <f t="shared" si="7"/>
        <v>-1</v>
      </c>
      <c r="AC66" s="40">
        <f t="shared" si="8"/>
        <v>0.48155246765692383</v>
      </c>
      <c r="AD66" s="40">
        <f t="shared" si="9"/>
        <v>-1</v>
      </c>
    </row>
    <row r="67" spans="1:30" x14ac:dyDescent="0.35">
      <c r="A67">
        <v>11</v>
      </c>
      <c r="B67">
        <v>1</v>
      </c>
      <c r="C67" t="str">
        <f t="shared" si="10"/>
        <v>0011-01</v>
      </c>
      <c r="D67" t="s">
        <v>113</v>
      </c>
      <c r="E67">
        <v>1995</v>
      </c>
      <c r="F67">
        <f>VLOOKUP(E67,Lookups!A:B,2,FALSE)</f>
        <v>1</v>
      </c>
      <c r="G67">
        <v>1996</v>
      </c>
      <c r="H67" s="61">
        <v>95.98</v>
      </c>
      <c r="I67">
        <v>10</v>
      </c>
      <c r="J67" t="s">
        <v>19</v>
      </c>
      <c r="K67">
        <v>0</v>
      </c>
      <c r="L67">
        <v>9</v>
      </c>
      <c r="M67">
        <v>0</v>
      </c>
      <c r="N67">
        <v>9</v>
      </c>
      <c r="O67">
        <v>1</v>
      </c>
      <c r="P67">
        <f t="shared" si="11"/>
        <v>1</v>
      </c>
      <c r="Q67">
        <v>17082</v>
      </c>
      <c r="R67">
        <v>9658</v>
      </c>
      <c r="S67" s="14">
        <f t="shared" si="3"/>
        <v>0.63881824981301416</v>
      </c>
      <c r="T67" s="33">
        <f>IF(E67&lt;1994,"NA",IF(E67&gt;2001,SUMIFS(ADM!E:E,ADM!A:A,ReferendumData!E67,ADM!C:C,ReferendumData!A67,ADM!D:D,ReferendumData!B67),SUMIFS(ADM!K:K,ADM!H:H,ReferendumData!E67,ADM!I:I,ReferendumData!A67,ADM!J:J,ReferendumData!B67)))</f>
        <v>39178.639999999999</v>
      </c>
      <c r="U67" s="34">
        <f t="shared" si="12"/>
        <v>0.68251475804162676</v>
      </c>
      <c r="V67" s="47">
        <f>IFERROR(VLOOKUP(C67,Lookups!J:L,3,FALSE),IF(T67&gt;=2000,4,IF(AND(T67&gt;=1000,T67&lt;2000),5,6)))</f>
        <v>3</v>
      </c>
      <c r="W67" s="12" t="s">
        <v>20</v>
      </c>
      <c r="X67" s="39">
        <f t="shared" si="4"/>
        <v>0.68251475804162676</v>
      </c>
      <c r="Y67" s="38">
        <f t="shared" si="5"/>
        <v>0.63881824981301416</v>
      </c>
      <c r="Z67" s="40" t="e">
        <f>IF(C67=ScatterPlots!$A$3,ReferendumData!Y67,-1)</f>
        <v>#N/A</v>
      </c>
      <c r="AA67" s="39">
        <f t="shared" si="6"/>
        <v>0.68251475804162676</v>
      </c>
      <c r="AB67" s="40">
        <f t="shared" si="7"/>
        <v>-1</v>
      </c>
      <c r="AC67" s="40">
        <f t="shared" si="8"/>
        <v>-1</v>
      </c>
      <c r="AD67" s="40">
        <f t="shared" si="9"/>
        <v>0.63881824981301416</v>
      </c>
    </row>
    <row r="68" spans="1:30" x14ac:dyDescent="0.35">
      <c r="A68">
        <v>51</v>
      </c>
      <c r="B68">
        <v>1</v>
      </c>
      <c r="C68" t="str">
        <f t="shared" si="10"/>
        <v>0051-01</v>
      </c>
      <c r="D68" t="s">
        <v>211</v>
      </c>
      <c r="E68">
        <v>1995</v>
      </c>
      <c r="F68">
        <f>VLOOKUP(E68,Lookups!A:B,2,FALSE)</f>
        <v>1</v>
      </c>
      <c r="G68">
        <v>1996</v>
      </c>
      <c r="H68" s="61">
        <v>300</v>
      </c>
      <c r="I68">
        <v>10</v>
      </c>
      <c r="J68" t="s">
        <v>19</v>
      </c>
      <c r="K68">
        <v>0</v>
      </c>
      <c r="L68">
        <v>9</v>
      </c>
      <c r="M68">
        <v>0</v>
      </c>
      <c r="N68">
        <v>9</v>
      </c>
      <c r="O68">
        <v>1</v>
      </c>
      <c r="P68">
        <f t="shared" si="11"/>
        <v>4</v>
      </c>
      <c r="Q68">
        <v>718</v>
      </c>
      <c r="R68">
        <v>540</v>
      </c>
      <c r="S68" s="14">
        <f t="shared" ref="S68:S131" si="13">Q68/SUM(Q68:R68)</f>
        <v>0.57074721780604132</v>
      </c>
      <c r="T68" s="33">
        <f>IF(E68&lt;1994,"NA",IF(E68&gt;2001,SUMIFS(ADM!E:E,ADM!A:A,ReferendumData!E68,ADM!C:C,ReferendumData!A68,ADM!D:D,ReferendumData!B68),SUMIFS(ADM!K:K,ADM!H:H,ReferendumData!E68,ADM!I:I,ReferendumData!A68,ADM!J:J,ReferendumData!B68)))</f>
        <v>1826.08</v>
      </c>
      <c r="U68" s="34">
        <f t="shared" si="12"/>
        <v>0.68890738631385262</v>
      </c>
      <c r="V68" s="47">
        <f>IFERROR(VLOOKUP(C68,Lookups!J:L,3,FALSE),IF(T68&gt;=2000,4,IF(AND(T68&gt;=1000,T68&lt;2000),5,6)))</f>
        <v>5</v>
      </c>
      <c r="W68" s="12" t="s">
        <v>20</v>
      </c>
      <c r="X68" s="39">
        <f t="shared" ref="X68:X131" si="14">IF(A68=815,0,U68)</f>
        <v>0.68890738631385262</v>
      </c>
      <c r="Y68" s="38">
        <f t="shared" ref="Y68:Y131" si="15">IF(A68=815,0,S68)</f>
        <v>0.57074721780604132</v>
      </c>
      <c r="Z68" s="40" t="e">
        <f>IF(C68=ScatterPlots!$A$3,ReferendumData!Y68,-1)</f>
        <v>#N/A</v>
      </c>
      <c r="AA68" s="39">
        <f t="shared" ref="AA68:AA131" si="16">IF(A68=815,0,U68)</f>
        <v>0.68890738631385262</v>
      </c>
      <c r="AB68" s="40">
        <f t="shared" ref="AB68:AB131" si="17">IF(A68=815,0,IF(F68=3,S68,-1))</f>
        <v>-1</v>
      </c>
      <c r="AC68" s="40">
        <f t="shared" ref="AC68:AC131" si="18">IF(A68=815,0,IF(F68=2,S68,-1))</f>
        <v>-1</v>
      </c>
      <c r="AD68" s="40">
        <f t="shared" ref="AD68:AD131" si="19">IF(A68=815,0,IF(F68=1,S68,-1))</f>
        <v>0.57074721780604132</v>
      </c>
    </row>
    <row r="69" spans="1:30" x14ac:dyDescent="0.35">
      <c r="A69">
        <v>75</v>
      </c>
      <c r="B69">
        <v>1</v>
      </c>
      <c r="C69" t="str">
        <f t="shared" si="10"/>
        <v>0075-01</v>
      </c>
      <c r="D69" t="s">
        <v>212</v>
      </c>
      <c r="E69">
        <v>1995</v>
      </c>
      <c r="F69">
        <f>VLOOKUP(E69,Lookups!A:B,2,FALSE)</f>
        <v>1</v>
      </c>
      <c r="G69">
        <v>1996</v>
      </c>
      <c r="H69" s="61">
        <v>274.8</v>
      </c>
      <c r="I69">
        <v>10</v>
      </c>
      <c r="J69" t="s">
        <v>19</v>
      </c>
      <c r="K69">
        <v>0</v>
      </c>
      <c r="L69">
        <v>9</v>
      </c>
      <c r="M69">
        <v>0</v>
      </c>
      <c r="N69">
        <v>9</v>
      </c>
      <c r="O69">
        <v>1</v>
      </c>
      <c r="P69">
        <f t="shared" si="11"/>
        <v>3</v>
      </c>
      <c r="Q69">
        <v>206</v>
      </c>
      <c r="R69">
        <v>179</v>
      </c>
      <c r="S69" s="14">
        <f t="shared" si="13"/>
        <v>0.53506493506493502</v>
      </c>
      <c r="T69" s="33">
        <f>IF(E69&lt;1994,"NA",IF(E69&gt;2001,SUMIFS(ADM!E:E,ADM!A:A,ReferendumData!E69,ADM!C:C,ReferendumData!A69,ADM!D:D,ReferendumData!B69),SUMIFS(ADM!K:K,ADM!H:H,ReferendumData!E69,ADM!I:I,ReferendumData!A69,ADM!J:J,ReferendumData!B69)))</f>
        <v>565.49</v>
      </c>
      <c r="U69" s="34">
        <f t="shared" si="12"/>
        <v>0.68082547878830746</v>
      </c>
      <c r="V69" s="47">
        <f>IFERROR(VLOOKUP(C69,Lookups!J:L,3,FALSE),IF(T69&gt;=2000,4,IF(AND(T69&gt;=1000,T69&lt;2000),5,6)))</f>
        <v>6</v>
      </c>
      <c r="W69" s="12" t="s">
        <v>20</v>
      </c>
      <c r="X69" s="39">
        <f t="shared" si="14"/>
        <v>0.68082547878830746</v>
      </c>
      <c r="Y69" s="38">
        <f t="shared" si="15"/>
        <v>0.53506493506493502</v>
      </c>
      <c r="Z69" s="40" t="e">
        <f>IF(C69=ScatterPlots!$A$3,ReferendumData!Y69,-1)</f>
        <v>#N/A</v>
      </c>
      <c r="AA69" s="39">
        <f t="shared" si="16"/>
        <v>0.68082547878830746</v>
      </c>
      <c r="AB69" s="40">
        <f t="shared" si="17"/>
        <v>-1</v>
      </c>
      <c r="AC69" s="40">
        <f t="shared" si="18"/>
        <v>-1</v>
      </c>
      <c r="AD69" s="40">
        <f t="shared" si="19"/>
        <v>0.53506493506493502</v>
      </c>
    </row>
    <row r="70" spans="1:30" x14ac:dyDescent="0.35">
      <c r="A70">
        <v>97</v>
      </c>
      <c r="B70">
        <v>1</v>
      </c>
      <c r="C70" t="str">
        <f t="shared" si="10"/>
        <v>0097-01</v>
      </c>
      <c r="D70" t="s">
        <v>213</v>
      </c>
      <c r="E70">
        <v>1995</v>
      </c>
      <c r="F70">
        <f>VLOOKUP(E70,Lookups!A:B,2,FALSE)</f>
        <v>1</v>
      </c>
      <c r="G70">
        <v>1996</v>
      </c>
      <c r="H70" s="61">
        <v>444.61</v>
      </c>
      <c r="I70">
        <v>10</v>
      </c>
      <c r="J70" t="s">
        <v>19</v>
      </c>
      <c r="K70">
        <v>0</v>
      </c>
      <c r="L70">
        <v>9</v>
      </c>
      <c r="M70">
        <v>0</v>
      </c>
      <c r="N70">
        <v>9</v>
      </c>
      <c r="O70">
        <v>1</v>
      </c>
      <c r="P70">
        <f t="shared" si="11"/>
        <v>5</v>
      </c>
      <c r="Q70">
        <v>372</v>
      </c>
      <c r="R70">
        <v>206</v>
      </c>
      <c r="S70" s="14">
        <f t="shared" si="13"/>
        <v>0.643598615916955</v>
      </c>
      <c r="T70" s="33">
        <f>IF(E70&lt;1994,"NA",IF(E70&gt;2001,SUMIFS(ADM!E:E,ADM!A:A,ReferendumData!E70,ADM!C:C,ReferendumData!A70,ADM!D:D,ReferendumData!B70),SUMIFS(ADM!K:K,ADM!H:H,ReferendumData!E70,ADM!I:I,ReferendumData!A70,ADM!J:J,ReferendumData!B70)))</f>
        <v>783.21</v>
      </c>
      <c r="U70" s="34">
        <f t="shared" si="12"/>
        <v>0.73798853436498513</v>
      </c>
      <c r="V70" s="47">
        <f>IFERROR(VLOOKUP(C70,Lookups!J:L,3,FALSE),IF(T70&gt;=2000,4,IF(AND(T70&gt;=1000,T70&lt;2000),5,6)))</f>
        <v>6</v>
      </c>
      <c r="W70" s="12" t="s">
        <v>20</v>
      </c>
      <c r="X70" s="39">
        <f t="shared" si="14"/>
        <v>0.73798853436498513</v>
      </c>
      <c r="Y70" s="38">
        <f t="shared" si="15"/>
        <v>0.643598615916955</v>
      </c>
      <c r="Z70" s="40" t="e">
        <f>IF(C70=ScatterPlots!$A$3,ReferendumData!Y70,-1)</f>
        <v>#N/A</v>
      </c>
      <c r="AA70" s="39">
        <f t="shared" si="16"/>
        <v>0.73798853436498513</v>
      </c>
      <c r="AB70" s="40">
        <f t="shared" si="17"/>
        <v>-1</v>
      </c>
      <c r="AC70" s="40">
        <f t="shared" si="18"/>
        <v>-1</v>
      </c>
      <c r="AD70" s="40">
        <f t="shared" si="19"/>
        <v>0.643598615916955</v>
      </c>
    </row>
    <row r="71" spans="1:30" x14ac:dyDescent="0.35">
      <c r="A71">
        <v>112</v>
      </c>
      <c r="B71">
        <v>1</v>
      </c>
      <c r="C71" t="str">
        <f t="shared" si="10"/>
        <v>0112-01</v>
      </c>
      <c r="D71" t="s">
        <v>214</v>
      </c>
      <c r="E71">
        <v>1995</v>
      </c>
      <c r="F71">
        <f>VLOOKUP(E71,Lookups!A:B,2,FALSE)</f>
        <v>1</v>
      </c>
      <c r="G71">
        <v>1996</v>
      </c>
      <c r="H71" s="61">
        <v>332.64</v>
      </c>
      <c r="I71">
        <v>10</v>
      </c>
      <c r="J71" t="s">
        <v>19</v>
      </c>
      <c r="K71">
        <v>0</v>
      </c>
      <c r="L71">
        <v>9</v>
      </c>
      <c r="M71">
        <v>0</v>
      </c>
      <c r="N71">
        <v>9</v>
      </c>
      <c r="O71">
        <v>0</v>
      </c>
      <c r="P71">
        <f t="shared" si="11"/>
        <v>4</v>
      </c>
      <c r="Q71">
        <v>2372</v>
      </c>
      <c r="R71">
        <v>3058</v>
      </c>
      <c r="S71" s="14">
        <f t="shared" si="13"/>
        <v>0.43683241252302024</v>
      </c>
      <c r="T71" s="33">
        <f>IF(E71&lt;1994,"NA",IF(E71&gt;2001,SUMIFS(ADM!E:E,ADM!A:A,ReferendumData!E71,ADM!C:C,ReferendumData!A71,ADM!D:D,ReferendumData!B71),SUMIFS(ADM!K:K,ADM!H:H,ReferendumData!E71,ADM!I:I,ReferendumData!A71,ADM!J:J,ReferendumData!B71)))</f>
        <v>5840.17</v>
      </c>
      <c r="U71" s="34">
        <f t="shared" si="12"/>
        <v>0.92976745539941474</v>
      </c>
      <c r="V71" s="47">
        <f>IFERROR(VLOOKUP(C71,Lookups!J:L,3,FALSE),IF(T71&gt;=2000,4,IF(AND(T71&gt;=1000,T71&lt;2000),5,6)))</f>
        <v>3</v>
      </c>
      <c r="W71" s="12" t="s">
        <v>20</v>
      </c>
      <c r="X71" s="39">
        <f t="shared" si="14"/>
        <v>0.92976745539941474</v>
      </c>
      <c r="Y71" s="38">
        <f t="shared" si="15"/>
        <v>0.43683241252302024</v>
      </c>
      <c r="Z71" s="40" t="e">
        <f>IF(C71=ScatterPlots!$A$3,ReferendumData!Y71,-1)</f>
        <v>#N/A</v>
      </c>
      <c r="AA71" s="39">
        <f t="shared" si="16"/>
        <v>0.92976745539941474</v>
      </c>
      <c r="AB71" s="40">
        <f t="shared" si="17"/>
        <v>-1</v>
      </c>
      <c r="AC71" s="40">
        <f t="shared" si="18"/>
        <v>-1</v>
      </c>
      <c r="AD71" s="40">
        <f t="shared" si="19"/>
        <v>0.43683241252302024</v>
      </c>
    </row>
    <row r="72" spans="1:30" x14ac:dyDescent="0.35">
      <c r="A72">
        <v>118</v>
      </c>
      <c r="B72">
        <v>1</v>
      </c>
      <c r="C72" t="str">
        <f t="shared" si="10"/>
        <v>0118-01</v>
      </c>
      <c r="D72" t="s">
        <v>215</v>
      </c>
      <c r="E72">
        <v>1995</v>
      </c>
      <c r="F72">
        <f>VLOOKUP(E72,Lookups!A:B,2,FALSE)</f>
        <v>1</v>
      </c>
      <c r="G72">
        <v>1996</v>
      </c>
      <c r="H72" s="61">
        <v>406</v>
      </c>
      <c r="I72">
        <v>5</v>
      </c>
      <c r="J72" t="s">
        <v>19</v>
      </c>
      <c r="K72">
        <v>0</v>
      </c>
      <c r="L72">
        <v>9</v>
      </c>
      <c r="M72">
        <v>0</v>
      </c>
      <c r="N72">
        <v>9</v>
      </c>
      <c r="O72">
        <v>0</v>
      </c>
      <c r="P72">
        <f t="shared" si="11"/>
        <v>5</v>
      </c>
      <c r="Q72">
        <v>260</v>
      </c>
      <c r="R72">
        <v>614</v>
      </c>
      <c r="S72" s="14">
        <f t="shared" si="13"/>
        <v>0.2974828375286041</v>
      </c>
      <c r="T72" s="33">
        <f>IF(E72&lt;1994,"NA",IF(E72&gt;2001,SUMIFS(ADM!E:E,ADM!A:A,ReferendumData!E72,ADM!C:C,ReferendumData!A72,ADM!D:D,ReferendumData!B72),SUMIFS(ADM!K:K,ADM!H:H,ReferendumData!E72,ADM!I:I,ReferendumData!A72,ADM!J:J,ReferendumData!B72)))</f>
        <v>560.63</v>
      </c>
      <c r="U72" s="34">
        <f t="shared" si="12"/>
        <v>1.5589604552021832</v>
      </c>
      <c r="V72" s="47">
        <f>IFERROR(VLOOKUP(C72,Lookups!J:L,3,FALSE),IF(T72&gt;=2000,4,IF(AND(T72&gt;=1000,T72&lt;2000),5,6)))</f>
        <v>6</v>
      </c>
      <c r="W72" s="12" t="s">
        <v>20</v>
      </c>
      <c r="X72" s="39">
        <f t="shared" si="14"/>
        <v>1.5589604552021832</v>
      </c>
      <c r="Y72" s="38">
        <f t="shared" si="15"/>
        <v>0.2974828375286041</v>
      </c>
      <c r="Z72" s="40" t="e">
        <f>IF(C72=ScatterPlots!$A$3,ReferendumData!Y72,-1)</f>
        <v>#N/A</v>
      </c>
      <c r="AA72" s="39">
        <f t="shared" si="16"/>
        <v>1.5589604552021832</v>
      </c>
      <c r="AB72" s="40">
        <f t="shared" si="17"/>
        <v>-1</v>
      </c>
      <c r="AC72" s="40">
        <f t="shared" si="18"/>
        <v>-1</v>
      </c>
      <c r="AD72" s="40">
        <f t="shared" si="19"/>
        <v>0.2974828375286041</v>
      </c>
    </row>
    <row r="73" spans="1:30" x14ac:dyDescent="0.35">
      <c r="A73">
        <v>173</v>
      </c>
      <c r="B73">
        <v>1</v>
      </c>
      <c r="C73" t="str">
        <f t="shared" si="10"/>
        <v>0173-01</v>
      </c>
      <c r="D73" t="s">
        <v>173</v>
      </c>
      <c r="E73">
        <v>1995</v>
      </c>
      <c r="F73">
        <f>VLOOKUP(E73,Lookups!A:B,2,FALSE)</f>
        <v>1</v>
      </c>
      <c r="G73">
        <v>1996</v>
      </c>
      <c r="H73" s="61">
        <v>520.20000000000005</v>
      </c>
      <c r="I73">
        <v>10</v>
      </c>
      <c r="J73" t="s">
        <v>19</v>
      </c>
      <c r="K73">
        <v>0</v>
      </c>
      <c r="L73">
        <v>9</v>
      </c>
      <c r="M73">
        <v>0</v>
      </c>
      <c r="N73">
        <v>9</v>
      </c>
      <c r="O73">
        <v>1</v>
      </c>
      <c r="P73">
        <f t="shared" si="11"/>
        <v>6</v>
      </c>
      <c r="Q73">
        <v>900</v>
      </c>
      <c r="R73">
        <v>454</v>
      </c>
      <c r="S73" s="14">
        <f t="shared" si="13"/>
        <v>0.66469719350073853</v>
      </c>
      <c r="T73" s="33">
        <f>IF(E73&lt;1994,"NA",IF(E73&gt;2001,SUMIFS(ADM!E:E,ADM!A:A,ReferendumData!E73,ADM!C:C,ReferendumData!A73,ADM!D:D,ReferendumData!B73),SUMIFS(ADM!K:K,ADM!H:H,ReferendumData!E73,ADM!I:I,ReferendumData!A73,ADM!J:J,ReferendumData!B73)))</f>
        <v>596.66</v>
      </c>
      <c r="U73" s="34">
        <f t="shared" si="12"/>
        <v>2.2692990983139478</v>
      </c>
      <c r="V73" s="47">
        <f>IFERROR(VLOOKUP(C73,Lookups!J:L,3,FALSE),IF(T73&gt;=2000,4,IF(AND(T73&gt;=1000,T73&lt;2000),5,6)))</f>
        <v>6</v>
      </c>
      <c r="W73" s="12" t="s">
        <v>20</v>
      </c>
      <c r="X73" s="39">
        <f t="shared" si="14"/>
        <v>2.2692990983139478</v>
      </c>
      <c r="Y73" s="38">
        <f t="shared" si="15"/>
        <v>0.66469719350073853</v>
      </c>
      <c r="Z73" s="40" t="e">
        <f>IF(C73=ScatterPlots!$A$3,ReferendumData!Y73,-1)</f>
        <v>#N/A</v>
      </c>
      <c r="AA73" s="39">
        <f t="shared" si="16"/>
        <v>2.2692990983139478</v>
      </c>
      <c r="AB73" s="40">
        <f t="shared" si="17"/>
        <v>-1</v>
      </c>
      <c r="AC73" s="40">
        <f t="shared" si="18"/>
        <v>-1</v>
      </c>
      <c r="AD73" s="40">
        <f t="shared" si="19"/>
        <v>0.66469719350073853</v>
      </c>
    </row>
    <row r="74" spans="1:30" x14ac:dyDescent="0.35">
      <c r="A74">
        <v>192</v>
      </c>
      <c r="B74">
        <v>1</v>
      </c>
      <c r="C74" t="str">
        <f t="shared" si="10"/>
        <v>0192-01</v>
      </c>
      <c r="D74" t="s">
        <v>120</v>
      </c>
      <c r="E74">
        <v>1995</v>
      </c>
      <c r="F74">
        <f>VLOOKUP(E74,Lookups!A:B,2,FALSE)</f>
        <v>1</v>
      </c>
      <c r="G74">
        <v>1996</v>
      </c>
      <c r="H74" s="61">
        <v>244</v>
      </c>
      <c r="I74">
        <v>10</v>
      </c>
      <c r="J74" t="s">
        <v>19</v>
      </c>
      <c r="K74">
        <v>0</v>
      </c>
      <c r="L74">
        <v>9</v>
      </c>
      <c r="M74">
        <v>0</v>
      </c>
      <c r="N74">
        <v>9</v>
      </c>
      <c r="O74">
        <v>1</v>
      </c>
      <c r="P74">
        <f t="shared" si="11"/>
        <v>3</v>
      </c>
      <c r="Q74">
        <v>1626</v>
      </c>
      <c r="R74">
        <v>680</v>
      </c>
      <c r="S74" s="14">
        <f t="shared" si="13"/>
        <v>0.70511708586296618</v>
      </c>
      <c r="T74" s="33">
        <f>IF(E74&lt;1994,"NA",IF(E74&gt;2001,SUMIFS(ADM!E:E,ADM!A:A,ReferendumData!E74,ADM!C:C,ReferendumData!A74,ADM!D:D,ReferendumData!B74),SUMIFS(ADM!K:K,ADM!H:H,ReferendumData!E74,ADM!I:I,ReferendumData!A74,ADM!J:J,ReferendumData!B74)))</f>
        <v>3531.65</v>
      </c>
      <c r="U74" s="34">
        <f t="shared" si="12"/>
        <v>0.65295258590177396</v>
      </c>
      <c r="V74" s="47">
        <f>IFERROR(VLOOKUP(C74,Lookups!J:L,3,FALSE),IF(T74&gt;=2000,4,IF(AND(T74&gt;=1000,T74&lt;2000),5,6)))</f>
        <v>3</v>
      </c>
      <c r="W74" s="12" t="s">
        <v>20</v>
      </c>
      <c r="X74" s="39">
        <f t="shared" si="14"/>
        <v>0.65295258590177396</v>
      </c>
      <c r="Y74" s="38">
        <f t="shared" si="15"/>
        <v>0.70511708586296618</v>
      </c>
      <c r="Z74" s="40" t="e">
        <f>IF(C74=ScatterPlots!$A$3,ReferendumData!Y74,-1)</f>
        <v>#N/A</v>
      </c>
      <c r="AA74" s="39">
        <f t="shared" si="16"/>
        <v>0.65295258590177396</v>
      </c>
      <c r="AB74" s="40">
        <f t="shared" si="17"/>
        <v>-1</v>
      </c>
      <c r="AC74" s="40">
        <f t="shared" si="18"/>
        <v>-1</v>
      </c>
      <c r="AD74" s="40">
        <f t="shared" si="19"/>
        <v>0.70511708586296618</v>
      </c>
    </row>
    <row r="75" spans="1:30" x14ac:dyDescent="0.35">
      <c r="A75">
        <v>196</v>
      </c>
      <c r="B75">
        <v>1</v>
      </c>
      <c r="C75" t="str">
        <f t="shared" si="10"/>
        <v>0196-01</v>
      </c>
      <c r="D75" t="s">
        <v>216</v>
      </c>
      <c r="E75">
        <v>1995</v>
      </c>
      <c r="F75">
        <f>VLOOKUP(E75,Lookups!A:B,2,FALSE)</f>
        <v>1</v>
      </c>
      <c r="G75">
        <v>1996</v>
      </c>
      <c r="H75" s="61">
        <v>517</v>
      </c>
      <c r="I75">
        <v>10</v>
      </c>
      <c r="J75" t="s">
        <v>19</v>
      </c>
      <c r="K75">
        <v>0</v>
      </c>
      <c r="L75">
        <v>9</v>
      </c>
      <c r="M75">
        <v>0</v>
      </c>
      <c r="N75">
        <v>9</v>
      </c>
      <c r="O75">
        <v>1</v>
      </c>
      <c r="P75">
        <f t="shared" si="11"/>
        <v>6</v>
      </c>
      <c r="Q75">
        <v>8870</v>
      </c>
      <c r="R75">
        <v>7909</v>
      </c>
      <c r="S75" s="14">
        <f t="shared" si="13"/>
        <v>0.52863698670957748</v>
      </c>
      <c r="T75" s="33">
        <f>IF(E75&lt;1994,"NA",IF(E75&gt;2001,SUMIFS(ADM!E:E,ADM!A:A,ReferendumData!E75,ADM!C:C,ReferendumData!A75,ADM!D:D,ReferendumData!B75),SUMIFS(ADM!K:K,ADM!H:H,ReferendumData!E75,ADM!I:I,ReferendumData!A75,ADM!J:J,ReferendumData!B75)))</f>
        <v>25787.279999999999</v>
      </c>
      <c r="U75" s="34">
        <f t="shared" si="12"/>
        <v>0.65066963246996201</v>
      </c>
      <c r="V75" s="47">
        <f>IFERROR(VLOOKUP(C75,Lookups!J:L,3,FALSE),IF(T75&gt;=2000,4,IF(AND(T75&gt;=1000,T75&lt;2000),5,6)))</f>
        <v>3</v>
      </c>
      <c r="W75" s="12" t="s">
        <v>20</v>
      </c>
      <c r="X75" s="39">
        <f t="shared" si="14"/>
        <v>0.65066963246996201</v>
      </c>
      <c r="Y75" s="38">
        <f t="shared" si="15"/>
        <v>0.52863698670957748</v>
      </c>
      <c r="Z75" s="40" t="e">
        <f>IF(C75=ScatterPlots!$A$3,ReferendumData!Y75,-1)</f>
        <v>#N/A</v>
      </c>
      <c r="AA75" s="39">
        <f t="shared" si="16"/>
        <v>0.65066963246996201</v>
      </c>
      <c r="AB75" s="40">
        <f t="shared" si="17"/>
        <v>-1</v>
      </c>
      <c r="AC75" s="40">
        <f t="shared" si="18"/>
        <v>-1</v>
      </c>
      <c r="AD75" s="40">
        <f t="shared" si="19"/>
        <v>0.52863698670957748</v>
      </c>
    </row>
    <row r="76" spans="1:30" x14ac:dyDescent="0.35">
      <c r="A76">
        <v>197</v>
      </c>
      <c r="B76">
        <v>1</v>
      </c>
      <c r="C76" t="str">
        <f t="shared" si="10"/>
        <v>0197-01</v>
      </c>
      <c r="D76" t="s">
        <v>217</v>
      </c>
      <c r="E76">
        <v>1995</v>
      </c>
      <c r="F76">
        <f>VLOOKUP(E76,Lookups!A:B,2,FALSE)</f>
        <v>1</v>
      </c>
      <c r="G76">
        <v>1996</v>
      </c>
      <c r="H76" s="61">
        <v>932</v>
      </c>
      <c r="I76">
        <v>6</v>
      </c>
      <c r="J76" t="s">
        <v>19</v>
      </c>
      <c r="K76">
        <v>0</v>
      </c>
      <c r="L76">
        <v>9</v>
      </c>
      <c r="M76">
        <v>0</v>
      </c>
      <c r="N76">
        <v>9</v>
      </c>
      <c r="O76">
        <v>1</v>
      </c>
      <c r="P76">
        <f t="shared" si="11"/>
        <v>10</v>
      </c>
      <c r="Q76">
        <v>4617</v>
      </c>
      <c r="R76">
        <v>3809</v>
      </c>
      <c r="S76" s="14">
        <f t="shared" si="13"/>
        <v>0.54794683123664845</v>
      </c>
      <c r="T76" s="33">
        <f>IF(E76&lt;1994,"NA",IF(E76&gt;2001,SUMIFS(ADM!E:E,ADM!A:A,ReferendumData!E76,ADM!C:C,ReferendumData!A76,ADM!D:D,ReferendumData!B76),SUMIFS(ADM!K:K,ADM!H:H,ReferendumData!E76,ADM!I:I,ReferendumData!A76,ADM!J:J,ReferendumData!B76)))</f>
        <v>4826.2299999999996</v>
      </c>
      <c r="U76" s="34">
        <f t="shared" si="12"/>
        <v>1.7458761807870742</v>
      </c>
      <c r="V76" s="47">
        <f>IFERROR(VLOOKUP(C76,Lookups!J:L,3,FALSE),IF(T76&gt;=2000,4,IF(AND(T76&gt;=1000,T76&lt;2000),5,6)))</f>
        <v>2</v>
      </c>
      <c r="W76" s="12" t="s">
        <v>20</v>
      </c>
      <c r="X76" s="39">
        <f t="shared" si="14"/>
        <v>1.7458761807870742</v>
      </c>
      <c r="Y76" s="38">
        <f t="shared" si="15"/>
        <v>0.54794683123664845</v>
      </c>
      <c r="Z76" s="40" t="e">
        <f>IF(C76=ScatterPlots!$A$3,ReferendumData!Y76,-1)</f>
        <v>#N/A</v>
      </c>
      <c r="AA76" s="39">
        <f t="shared" si="16"/>
        <v>1.7458761807870742</v>
      </c>
      <c r="AB76" s="40">
        <f t="shared" si="17"/>
        <v>-1</v>
      </c>
      <c r="AC76" s="40">
        <f t="shared" si="18"/>
        <v>-1</v>
      </c>
      <c r="AD76" s="40">
        <f t="shared" si="19"/>
        <v>0.54794683123664845</v>
      </c>
    </row>
    <row r="77" spans="1:30" x14ac:dyDescent="0.35">
      <c r="A77">
        <v>199</v>
      </c>
      <c r="B77">
        <v>1</v>
      </c>
      <c r="C77" t="str">
        <f t="shared" si="10"/>
        <v>0199-01</v>
      </c>
      <c r="D77" t="s">
        <v>122</v>
      </c>
      <c r="E77">
        <v>1995</v>
      </c>
      <c r="F77">
        <f>VLOOKUP(E77,Lookups!A:B,2,FALSE)</f>
        <v>1</v>
      </c>
      <c r="G77">
        <v>1996</v>
      </c>
      <c r="H77" s="61">
        <v>474.02</v>
      </c>
      <c r="I77">
        <v>10</v>
      </c>
      <c r="J77" t="s">
        <v>19</v>
      </c>
      <c r="K77">
        <v>0</v>
      </c>
      <c r="L77">
        <v>9</v>
      </c>
      <c r="M77">
        <v>0</v>
      </c>
      <c r="N77">
        <v>9</v>
      </c>
      <c r="O77">
        <v>1</v>
      </c>
      <c r="P77">
        <f t="shared" si="11"/>
        <v>5</v>
      </c>
      <c r="Q77">
        <v>1807</v>
      </c>
      <c r="R77">
        <v>972</v>
      </c>
      <c r="S77" s="14">
        <f t="shared" si="13"/>
        <v>0.65023389708528245</v>
      </c>
      <c r="T77" s="33">
        <f>IF(E77&lt;1994,"NA",IF(E77&gt;2001,SUMIFS(ADM!E:E,ADM!A:A,ReferendumData!E77,ADM!C:C,ReferendumData!A77,ADM!D:D,ReferendumData!B77),SUMIFS(ADM!K:K,ADM!H:H,ReferendumData!E77,ADM!I:I,ReferendumData!A77,ADM!J:J,ReferendumData!B77)))</f>
        <v>4184.2</v>
      </c>
      <c r="U77" s="34">
        <f t="shared" si="12"/>
        <v>0.6641651928684098</v>
      </c>
      <c r="V77" s="47">
        <f>IFERROR(VLOOKUP(C77,Lookups!J:L,3,FALSE),IF(T77&gt;=2000,4,IF(AND(T77&gt;=1000,T77&lt;2000),5,6)))</f>
        <v>3</v>
      </c>
      <c r="W77" s="12" t="s">
        <v>20</v>
      </c>
      <c r="X77" s="39">
        <f t="shared" si="14"/>
        <v>0.6641651928684098</v>
      </c>
      <c r="Y77" s="38">
        <f t="shared" si="15"/>
        <v>0.65023389708528245</v>
      </c>
      <c r="Z77" s="40" t="e">
        <f>IF(C77=ScatterPlots!$A$3,ReferendumData!Y77,-1)</f>
        <v>#N/A</v>
      </c>
      <c r="AA77" s="39">
        <f t="shared" si="16"/>
        <v>0.6641651928684098</v>
      </c>
      <c r="AB77" s="40">
        <f t="shared" si="17"/>
        <v>-1</v>
      </c>
      <c r="AC77" s="40">
        <f t="shared" si="18"/>
        <v>-1</v>
      </c>
      <c r="AD77" s="40">
        <f t="shared" si="19"/>
        <v>0.65023389708528245</v>
      </c>
    </row>
    <row r="78" spans="1:30" x14ac:dyDescent="0.35">
      <c r="A78">
        <v>227</v>
      </c>
      <c r="B78">
        <v>1</v>
      </c>
      <c r="C78" t="str">
        <f t="shared" si="10"/>
        <v>0227-01</v>
      </c>
      <c r="D78" t="s">
        <v>218</v>
      </c>
      <c r="E78">
        <v>1995</v>
      </c>
      <c r="F78">
        <f>VLOOKUP(E78,Lookups!A:B,2,FALSE)</f>
        <v>1</v>
      </c>
      <c r="G78">
        <v>1996</v>
      </c>
      <c r="H78" s="61">
        <v>337</v>
      </c>
      <c r="I78">
        <v>10</v>
      </c>
      <c r="J78" t="s">
        <v>19</v>
      </c>
      <c r="K78">
        <v>0</v>
      </c>
      <c r="L78">
        <v>9</v>
      </c>
      <c r="M78">
        <v>0</v>
      </c>
      <c r="N78">
        <v>9</v>
      </c>
      <c r="O78">
        <v>1</v>
      </c>
      <c r="P78">
        <f t="shared" si="11"/>
        <v>4</v>
      </c>
      <c r="Q78">
        <v>658</v>
      </c>
      <c r="R78">
        <v>434</v>
      </c>
      <c r="S78" s="14">
        <f t="shared" si="13"/>
        <v>0.60256410256410253</v>
      </c>
      <c r="T78" s="33">
        <f>IF(E78&lt;1994,"NA",IF(E78&gt;2001,SUMIFS(ADM!E:E,ADM!A:A,ReferendumData!E78,ADM!C:C,ReferendumData!A78,ADM!D:D,ReferendumData!B78),SUMIFS(ADM!K:K,ADM!H:H,ReferendumData!E78,ADM!I:I,ReferendumData!A78,ADM!J:J,ReferendumData!B78)))</f>
        <v>876.94</v>
      </c>
      <c r="U78" s="34">
        <f t="shared" si="12"/>
        <v>1.2452391269642165</v>
      </c>
      <c r="V78" s="47">
        <f>IFERROR(VLOOKUP(C78,Lookups!J:L,3,FALSE),IF(T78&gt;=2000,4,IF(AND(T78&gt;=1000,T78&lt;2000),5,6)))</f>
        <v>6</v>
      </c>
      <c r="W78" s="12" t="s">
        <v>20</v>
      </c>
      <c r="X78" s="39">
        <f t="shared" si="14"/>
        <v>1.2452391269642165</v>
      </c>
      <c r="Y78" s="38">
        <f t="shared" si="15"/>
        <v>0.60256410256410253</v>
      </c>
      <c r="Z78" s="40" t="e">
        <f>IF(C78=ScatterPlots!$A$3,ReferendumData!Y78,-1)</f>
        <v>#N/A</v>
      </c>
      <c r="AA78" s="39">
        <f t="shared" si="16"/>
        <v>1.2452391269642165</v>
      </c>
      <c r="AB78" s="40">
        <f t="shared" si="17"/>
        <v>-1</v>
      </c>
      <c r="AC78" s="40">
        <f t="shared" si="18"/>
        <v>-1</v>
      </c>
      <c r="AD78" s="40">
        <f t="shared" si="19"/>
        <v>0.60256410256410253</v>
      </c>
    </row>
    <row r="79" spans="1:30" x14ac:dyDescent="0.35">
      <c r="A79">
        <v>238</v>
      </c>
      <c r="B79">
        <v>1</v>
      </c>
      <c r="C79" t="str">
        <f t="shared" si="10"/>
        <v>0238-01</v>
      </c>
      <c r="D79" t="s">
        <v>219</v>
      </c>
      <c r="E79">
        <v>1995</v>
      </c>
      <c r="F79">
        <f>VLOOKUP(E79,Lookups!A:B,2,FALSE)</f>
        <v>1</v>
      </c>
      <c r="G79">
        <v>1996</v>
      </c>
      <c r="H79" s="61">
        <v>271.54000000000002</v>
      </c>
      <c r="I79">
        <v>10</v>
      </c>
      <c r="J79" t="s">
        <v>19</v>
      </c>
      <c r="K79">
        <v>0</v>
      </c>
      <c r="L79">
        <v>9</v>
      </c>
      <c r="M79">
        <v>0</v>
      </c>
      <c r="N79">
        <v>9</v>
      </c>
      <c r="O79">
        <v>1</v>
      </c>
      <c r="P79">
        <f t="shared" si="11"/>
        <v>3</v>
      </c>
      <c r="Q79">
        <v>279</v>
      </c>
      <c r="R79">
        <v>111</v>
      </c>
      <c r="S79" s="14">
        <f t="shared" si="13"/>
        <v>0.7153846153846154</v>
      </c>
      <c r="T79" s="33">
        <f>IF(E79&lt;1994,"NA",IF(E79&gt;2001,SUMIFS(ADM!E:E,ADM!A:A,ReferendumData!E79,ADM!C:C,ReferendumData!A79,ADM!D:D,ReferendumData!B79),SUMIFS(ADM!K:K,ADM!H:H,ReferendumData!E79,ADM!I:I,ReferendumData!A79,ADM!J:J,ReferendumData!B79)))</f>
        <v>401.69</v>
      </c>
      <c r="U79" s="34">
        <f t="shared" si="12"/>
        <v>0.97089795613532826</v>
      </c>
      <c r="V79" s="47">
        <f>IFERROR(VLOOKUP(C79,Lookups!J:L,3,FALSE),IF(T79&gt;=2000,4,IF(AND(T79&gt;=1000,T79&lt;2000),5,6)))</f>
        <v>6</v>
      </c>
      <c r="W79" s="12" t="s">
        <v>20</v>
      </c>
      <c r="X79" s="39">
        <f t="shared" si="14"/>
        <v>0.97089795613532826</v>
      </c>
      <c r="Y79" s="38">
        <f t="shared" si="15"/>
        <v>0.7153846153846154</v>
      </c>
      <c r="Z79" s="40" t="e">
        <f>IF(C79=ScatterPlots!$A$3,ReferendumData!Y79,-1)</f>
        <v>#N/A</v>
      </c>
      <c r="AA79" s="39">
        <f t="shared" si="16"/>
        <v>0.97089795613532826</v>
      </c>
      <c r="AB79" s="40">
        <f t="shared" si="17"/>
        <v>-1</v>
      </c>
      <c r="AC79" s="40">
        <f t="shared" si="18"/>
        <v>-1</v>
      </c>
      <c r="AD79" s="40">
        <f t="shared" si="19"/>
        <v>0.7153846153846154</v>
      </c>
    </row>
    <row r="80" spans="1:30" x14ac:dyDescent="0.35">
      <c r="A80">
        <v>243</v>
      </c>
      <c r="B80">
        <v>1</v>
      </c>
      <c r="C80" t="str">
        <f t="shared" si="10"/>
        <v>0243-01</v>
      </c>
      <c r="D80" t="s">
        <v>220</v>
      </c>
      <c r="E80">
        <v>1995</v>
      </c>
      <c r="F80">
        <f>VLOOKUP(E80,Lookups!A:B,2,FALSE)</f>
        <v>1</v>
      </c>
      <c r="G80">
        <v>1996</v>
      </c>
      <c r="H80" s="61">
        <v>310.10000000000002</v>
      </c>
      <c r="I80">
        <v>5</v>
      </c>
      <c r="J80" t="s">
        <v>19</v>
      </c>
      <c r="K80">
        <v>0</v>
      </c>
      <c r="L80">
        <v>9</v>
      </c>
      <c r="M80">
        <v>0</v>
      </c>
      <c r="N80">
        <v>9</v>
      </c>
      <c r="O80">
        <v>1</v>
      </c>
      <c r="P80">
        <f t="shared" si="11"/>
        <v>4</v>
      </c>
      <c r="Q80">
        <v>115</v>
      </c>
      <c r="R80">
        <v>26</v>
      </c>
      <c r="S80" s="14">
        <f t="shared" si="13"/>
        <v>0.81560283687943258</v>
      </c>
      <c r="T80" s="33">
        <f>IF(E80&lt;1994,"NA",IF(E80&gt;2001,SUMIFS(ADM!E:E,ADM!A:A,ReferendumData!E80,ADM!C:C,ReferendumData!A80,ADM!D:D,ReferendumData!B80),SUMIFS(ADM!K:K,ADM!H:H,ReferendumData!E80,ADM!I:I,ReferendumData!A80,ADM!J:J,ReferendumData!B80)))</f>
        <v>230.87</v>
      </c>
      <c r="U80" s="34">
        <f t="shared" si="12"/>
        <v>0.61073331311993762</v>
      </c>
      <c r="V80" s="47">
        <f>IFERROR(VLOOKUP(C80,Lookups!J:L,3,FALSE),IF(T80&gt;=2000,4,IF(AND(T80&gt;=1000,T80&lt;2000),5,6)))</f>
        <v>6</v>
      </c>
      <c r="W80" s="12" t="s">
        <v>20</v>
      </c>
      <c r="X80" s="39">
        <f t="shared" si="14"/>
        <v>0.61073331311993762</v>
      </c>
      <c r="Y80" s="38">
        <f t="shared" si="15"/>
        <v>0.81560283687943258</v>
      </c>
      <c r="Z80" s="40" t="e">
        <f>IF(C80=ScatterPlots!$A$3,ReferendumData!Y80,-1)</f>
        <v>#N/A</v>
      </c>
      <c r="AA80" s="39">
        <f t="shared" si="16"/>
        <v>0.61073331311993762</v>
      </c>
      <c r="AB80" s="40">
        <f t="shared" si="17"/>
        <v>-1</v>
      </c>
      <c r="AC80" s="40">
        <f t="shared" si="18"/>
        <v>-1</v>
      </c>
      <c r="AD80" s="40">
        <f t="shared" si="19"/>
        <v>0.81560283687943258</v>
      </c>
    </row>
    <row r="81" spans="1:30" x14ac:dyDescent="0.35">
      <c r="A81">
        <v>270</v>
      </c>
      <c r="B81">
        <v>1</v>
      </c>
      <c r="C81" t="str">
        <f t="shared" si="10"/>
        <v>0270-01</v>
      </c>
      <c r="D81" t="s">
        <v>221</v>
      </c>
      <c r="E81">
        <v>1995</v>
      </c>
      <c r="F81">
        <f>VLOOKUP(E81,Lookups!A:B,2,FALSE)</f>
        <v>1</v>
      </c>
      <c r="G81">
        <v>1996</v>
      </c>
      <c r="H81" s="61">
        <v>449</v>
      </c>
      <c r="I81">
        <v>5</v>
      </c>
      <c r="J81" t="s">
        <v>19</v>
      </c>
      <c r="K81">
        <v>0</v>
      </c>
      <c r="L81">
        <v>9</v>
      </c>
      <c r="M81">
        <v>0</v>
      </c>
      <c r="N81">
        <v>9</v>
      </c>
      <c r="O81">
        <v>1</v>
      </c>
      <c r="P81">
        <f t="shared" si="11"/>
        <v>5</v>
      </c>
      <c r="Q81">
        <v>6825</v>
      </c>
      <c r="R81">
        <v>3315</v>
      </c>
      <c r="S81" s="14">
        <f t="shared" si="13"/>
        <v>0.67307692307692313</v>
      </c>
      <c r="T81" s="33">
        <f>IF(E81&lt;1994,"NA",IF(E81&gt;2001,SUMIFS(ADM!E:E,ADM!A:A,ReferendumData!E81,ADM!C:C,ReferendumData!A81,ADM!D:D,ReferendumData!B81),SUMIFS(ADM!K:K,ADM!H:H,ReferendumData!E81,ADM!I:I,ReferendumData!A81,ADM!J:J,ReferendumData!B81)))</f>
        <v>7714.7</v>
      </c>
      <c r="U81" s="34">
        <f t="shared" si="12"/>
        <v>1.3143738577002346</v>
      </c>
      <c r="V81" s="47">
        <f>IFERROR(VLOOKUP(C81,Lookups!J:L,3,FALSE),IF(T81&gt;=2000,4,IF(AND(T81&gt;=1000,T81&lt;2000),5,6)))</f>
        <v>2</v>
      </c>
      <c r="W81" s="12" t="s">
        <v>20</v>
      </c>
      <c r="X81" s="39">
        <f t="shared" si="14"/>
        <v>1.3143738577002346</v>
      </c>
      <c r="Y81" s="38">
        <f t="shared" si="15"/>
        <v>0.67307692307692313</v>
      </c>
      <c r="Z81" s="40" t="e">
        <f>IF(C81=ScatterPlots!$A$3,ReferendumData!Y81,-1)</f>
        <v>#N/A</v>
      </c>
      <c r="AA81" s="39">
        <f t="shared" si="16"/>
        <v>1.3143738577002346</v>
      </c>
      <c r="AB81" s="40">
        <f t="shared" si="17"/>
        <v>-1</v>
      </c>
      <c r="AC81" s="40">
        <f t="shared" si="18"/>
        <v>-1</v>
      </c>
      <c r="AD81" s="40">
        <f t="shared" si="19"/>
        <v>0.67307692307692313</v>
      </c>
    </row>
    <row r="82" spans="1:30" x14ac:dyDescent="0.35">
      <c r="A82">
        <v>271</v>
      </c>
      <c r="B82">
        <v>1</v>
      </c>
      <c r="C82" t="str">
        <f t="shared" si="10"/>
        <v>0271-01</v>
      </c>
      <c r="D82" t="s">
        <v>222</v>
      </c>
      <c r="E82">
        <v>1995</v>
      </c>
      <c r="F82">
        <f>VLOOKUP(E82,Lookups!A:B,2,FALSE)</f>
        <v>1</v>
      </c>
      <c r="G82">
        <v>1996</v>
      </c>
      <c r="H82" s="61">
        <v>444.18</v>
      </c>
      <c r="I82">
        <v>5</v>
      </c>
      <c r="J82" t="s">
        <v>19</v>
      </c>
      <c r="K82">
        <v>0</v>
      </c>
      <c r="L82">
        <v>9</v>
      </c>
      <c r="M82">
        <v>0</v>
      </c>
      <c r="N82">
        <v>9</v>
      </c>
      <c r="O82">
        <v>1</v>
      </c>
      <c r="P82">
        <f t="shared" si="11"/>
        <v>5</v>
      </c>
      <c r="Q82">
        <v>11236</v>
      </c>
      <c r="R82">
        <v>7051</v>
      </c>
      <c r="S82" s="14">
        <f t="shared" si="13"/>
        <v>0.61442554820364192</v>
      </c>
      <c r="T82" s="33">
        <f>IF(E82&lt;1994,"NA",IF(E82&gt;2001,SUMIFS(ADM!E:E,ADM!A:A,ReferendumData!E82,ADM!C:C,ReferendumData!A82,ADM!D:D,ReferendumData!B82),SUMIFS(ADM!K:K,ADM!H:H,ReferendumData!E82,ADM!I:I,ReferendumData!A82,ADM!J:J,ReferendumData!B82)))</f>
        <v>11612.08</v>
      </c>
      <c r="U82" s="34">
        <f t="shared" si="12"/>
        <v>1.5748255265206579</v>
      </c>
      <c r="V82" s="47">
        <f>IFERROR(VLOOKUP(C82,Lookups!J:L,3,FALSE),IF(T82&gt;=2000,4,IF(AND(T82&gt;=1000,T82&lt;2000),5,6)))</f>
        <v>3</v>
      </c>
      <c r="W82" s="12" t="s">
        <v>20</v>
      </c>
      <c r="X82" s="39">
        <f t="shared" si="14"/>
        <v>1.5748255265206579</v>
      </c>
      <c r="Y82" s="38">
        <f t="shared" si="15"/>
        <v>0.61442554820364192</v>
      </c>
      <c r="Z82" s="40" t="e">
        <f>IF(C82=ScatterPlots!$A$3,ReferendumData!Y82,-1)</f>
        <v>#N/A</v>
      </c>
      <c r="AA82" s="39">
        <f t="shared" si="16"/>
        <v>1.5748255265206579</v>
      </c>
      <c r="AB82" s="40">
        <f t="shared" si="17"/>
        <v>-1</v>
      </c>
      <c r="AC82" s="40">
        <f t="shared" si="18"/>
        <v>-1</v>
      </c>
      <c r="AD82" s="40">
        <f t="shared" si="19"/>
        <v>0.61442554820364192</v>
      </c>
    </row>
    <row r="83" spans="1:30" x14ac:dyDescent="0.35">
      <c r="A83">
        <v>277</v>
      </c>
      <c r="B83">
        <v>1</v>
      </c>
      <c r="C83" t="str">
        <f t="shared" si="10"/>
        <v>0277-01</v>
      </c>
      <c r="D83" t="s">
        <v>178</v>
      </c>
      <c r="E83">
        <v>1995</v>
      </c>
      <c r="F83">
        <f>VLOOKUP(E83,Lookups!A:B,2,FALSE)</f>
        <v>1</v>
      </c>
      <c r="G83">
        <v>1996</v>
      </c>
      <c r="H83" s="61">
        <v>338</v>
      </c>
      <c r="I83">
        <v>10</v>
      </c>
      <c r="J83" t="s">
        <v>19</v>
      </c>
      <c r="K83">
        <v>0</v>
      </c>
      <c r="L83">
        <v>9</v>
      </c>
      <c r="M83">
        <v>0</v>
      </c>
      <c r="N83">
        <v>9</v>
      </c>
      <c r="O83">
        <v>1</v>
      </c>
      <c r="P83">
        <f t="shared" si="11"/>
        <v>4</v>
      </c>
      <c r="Q83">
        <v>2789</v>
      </c>
      <c r="R83">
        <v>1878</v>
      </c>
      <c r="S83" s="14">
        <f t="shared" si="13"/>
        <v>0.59760017141632737</v>
      </c>
      <c r="T83" s="33">
        <f>IF(E83&lt;1994,"NA",IF(E83&gt;2001,SUMIFS(ADM!E:E,ADM!A:A,ReferendumData!E83,ADM!C:C,ReferendumData!A83,ADM!D:D,ReferendumData!B83),SUMIFS(ADM!K:K,ADM!H:H,ReferendumData!E83,ADM!I:I,ReferendumData!A83,ADM!J:J,ReferendumData!B83)))</f>
        <v>2690.67</v>
      </c>
      <c r="U83" s="34">
        <f t="shared" si="12"/>
        <v>1.7345122218629561</v>
      </c>
      <c r="V83" s="47">
        <f>IFERROR(VLOOKUP(C83,Lookups!J:L,3,FALSE),IF(T83&gt;=2000,4,IF(AND(T83&gt;=1000,T83&lt;2000),5,6)))</f>
        <v>3</v>
      </c>
      <c r="W83" s="12" t="s">
        <v>20</v>
      </c>
      <c r="X83" s="39">
        <f t="shared" si="14"/>
        <v>1.7345122218629561</v>
      </c>
      <c r="Y83" s="38">
        <f t="shared" si="15"/>
        <v>0.59760017141632737</v>
      </c>
      <c r="Z83" s="40" t="e">
        <f>IF(C83=ScatterPlots!$A$3,ReferendumData!Y83,-1)</f>
        <v>#N/A</v>
      </c>
      <c r="AA83" s="39">
        <f t="shared" si="16"/>
        <v>1.7345122218629561</v>
      </c>
      <c r="AB83" s="40">
        <f t="shared" si="17"/>
        <v>-1</v>
      </c>
      <c r="AC83" s="40">
        <f t="shared" si="18"/>
        <v>-1</v>
      </c>
      <c r="AD83" s="40">
        <f t="shared" si="19"/>
        <v>0.59760017141632737</v>
      </c>
    </row>
    <row r="84" spans="1:30" x14ac:dyDescent="0.35">
      <c r="A84">
        <v>279</v>
      </c>
      <c r="B84">
        <v>1</v>
      </c>
      <c r="C84" t="str">
        <f t="shared" si="10"/>
        <v>0279-01</v>
      </c>
      <c r="D84" t="s">
        <v>223</v>
      </c>
      <c r="E84">
        <v>1995</v>
      </c>
      <c r="F84">
        <f>VLOOKUP(E84,Lookups!A:B,2,FALSE)</f>
        <v>1</v>
      </c>
      <c r="G84">
        <v>1996</v>
      </c>
      <c r="H84" s="61">
        <v>231.27</v>
      </c>
      <c r="I84">
        <v>10</v>
      </c>
      <c r="J84" t="s">
        <v>19</v>
      </c>
      <c r="K84">
        <v>0</v>
      </c>
      <c r="L84">
        <v>9</v>
      </c>
      <c r="M84">
        <v>0</v>
      </c>
      <c r="N84">
        <v>9</v>
      </c>
      <c r="O84">
        <v>1</v>
      </c>
      <c r="P84">
        <f t="shared" si="11"/>
        <v>3</v>
      </c>
      <c r="Q84">
        <v>7007</v>
      </c>
      <c r="R84">
        <v>6956</v>
      </c>
      <c r="S84" s="14">
        <f t="shared" si="13"/>
        <v>0.50182625510277157</v>
      </c>
      <c r="T84" s="33">
        <f>IF(E84&lt;1994,"NA",IF(E84&gt;2001,SUMIFS(ADM!E:E,ADM!A:A,ReferendumData!E84,ADM!C:C,ReferendumData!A84,ADM!D:D,ReferendumData!B84),SUMIFS(ADM!K:K,ADM!H:H,ReferendumData!E84,ADM!I:I,ReferendumData!A84,ADM!J:J,ReferendumData!B84)))</f>
        <v>21338.62</v>
      </c>
      <c r="U84" s="34">
        <f t="shared" si="12"/>
        <v>0.65435346803120353</v>
      </c>
      <c r="V84" s="47">
        <f>IFERROR(VLOOKUP(C84,Lookups!J:L,3,FALSE),IF(T84&gt;=2000,4,IF(AND(T84&gt;=1000,T84&lt;2000),5,6)))</f>
        <v>3</v>
      </c>
      <c r="W84" s="12" t="s">
        <v>20</v>
      </c>
      <c r="X84" s="39">
        <f t="shared" si="14"/>
        <v>0.65435346803120353</v>
      </c>
      <c r="Y84" s="38">
        <f t="shared" si="15"/>
        <v>0.50182625510277157</v>
      </c>
      <c r="Z84" s="40" t="e">
        <f>IF(C84=ScatterPlots!$A$3,ReferendumData!Y84,-1)</f>
        <v>#N/A</v>
      </c>
      <c r="AA84" s="39">
        <f t="shared" si="16"/>
        <v>0.65435346803120353</v>
      </c>
      <c r="AB84" s="40">
        <f t="shared" si="17"/>
        <v>-1</v>
      </c>
      <c r="AC84" s="40">
        <f t="shared" si="18"/>
        <v>-1</v>
      </c>
      <c r="AD84" s="40">
        <f t="shared" si="19"/>
        <v>0.50182625510277157</v>
      </c>
    </row>
    <row r="85" spans="1:30" x14ac:dyDescent="0.35">
      <c r="A85">
        <v>286</v>
      </c>
      <c r="B85">
        <v>1</v>
      </c>
      <c r="C85" t="str">
        <f t="shared" si="10"/>
        <v>0286-01</v>
      </c>
      <c r="D85" t="s">
        <v>224</v>
      </c>
      <c r="E85">
        <v>1995</v>
      </c>
      <c r="F85">
        <f>VLOOKUP(E85,Lookups!A:B,2,FALSE)</f>
        <v>1</v>
      </c>
      <c r="G85">
        <v>1996</v>
      </c>
      <c r="H85" s="61">
        <v>300</v>
      </c>
      <c r="I85">
        <v>10</v>
      </c>
      <c r="J85" t="s">
        <v>19</v>
      </c>
      <c r="K85">
        <v>0</v>
      </c>
      <c r="L85">
        <v>9</v>
      </c>
      <c r="M85">
        <v>0</v>
      </c>
      <c r="N85">
        <v>9</v>
      </c>
      <c r="O85">
        <v>0</v>
      </c>
      <c r="P85">
        <f t="shared" si="11"/>
        <v>4</v>
      </c>
      <c r="Q85">
        <v>380</v>
      </c>
      <c r="R85">
        <v>520</v>
      </c>
      <c r="S85" s="14">
        <f t="shared" si="13"/>
        <v>0.42222222222222222</v>
      </c>
      <c r="T85" s="33">
        <f>IF(E85&lt;1994,"NA",IF(E85&gt;2001,SUMIFS(ADM!E:E,ADM!A:A,ReferendumData!E85,ADM!C:C,ReferendumData!A85,ADM!D:D,ReferendumData!B85),SUMIFS(ADM!K:K,ADM!H:H,ReferendumData!E85,ADM!I:I,ReferendumData!A85,ADM!J:J,ReferendumData!B85)))</f>
        <v>1373.76</v>
      </c>
      <c r="U85" s="34">
        <f t="shared" si="12"/>
        <v>0.65513626834381555</v>
      </c>
      <c r="V85" s="47">
        <f>IFERROR(VLOOKUP(C85,Lookups!J:L,3,FALSE),IF(T85&gt;=2000,4,IF(AND(T85&gt;=1000,T85&lt;2000),5,6)))</f>
        <v>2</v>
      </c>
      <c r="W85" s="12" t="s">
        <v>20</v>
      </c>
      <c r="X85" s="39">
        <f t="shared" si="14"/>
        <v>0.65513626834381555</v>
      </c>
      <c r="Y85" s="38">
        <f t="shared" si="15"/>
        <v>0.42222222222222222</v>
      </c>
      <c r="Z85" s="40" t="e">
        <f>IF(C85=ScatterPlots!$A$3,ReferendumData!Y85,-1)</f>
        <v>#N/A</v>
      </c>
      <c r="AA85" s="39">
        <f t="shared" si="16"/>
        <v>0.65513626834381555</v>
      </c>
      <c r="AB85" s="40">
        <f t="shared" si="17"/>
        <v>-1</v>
      </c>
      <c r="AC85" s="40">
        <f t="shared" si="18"/>
        <v>-1</v>
      </c>
      <c r="AD85" s="40">
        <f t="shared" si="19"/>
        <v>0.42222222222222222</v>
      </c>
    </row>
    <row r="86" spans="1:30" x14ac:dyDescent="0.35">
      <c r="A86">
        <v>286</v>
      </c>
      <c r="B86">
        <v>1</v>
      </c>
      <c r="C86" t="str">
        <f t="shared" si="10"/>
        <v>0286-01</v>
      </c>
      <c r="D86" t="s">
        <v>224</v>
      </c>
      <c r="E86">
        <v>1995</v>
      </c>
      <c r="F86">
        <f>VLOOKUP(E86,Lookups!A:B,2,FALSE)</f>
        <v>1</v>
      </c>
      <c r="G86">
        <v>1996</v>
      </c>
      <c r="H86" s="61">
        <v>300</v>
      </c>
      <c r="I86">
        <v>10</v>
      </c>
      <c r="J86" t="s">
        <v>19</v>
      </c>
      <c r="K86">
        <v>0</v>
      </c>
      <c r="L86">
        <v>9</v>
      </c>
      <c r="M86">
        <v>0</v>
      </c>
      <c r="N86">
        <v>9</v>
      </c>
      <c r="O86">
        <v>1</v>
      </c>
      <c r="P86">
        <f t="shared" si="11"/>
        <v>4</v>
      </c>
      <c r="Q86">
        <v>1042</v>
      </c>
      <c r="R86">
        <v>891</v>
      </c>
      <c r="S86" s="14">
        <f t="shared" si="13"/>
        <v>0.53905845835488875</v>
      </c>
      <c r="T86" s="33">
        <f>IF(E86&lt;1994,"NA",IF(E86&gt;2001,SUMIFS(ADM!E:E,ADM!A:A,ReferendumData!E86,ADM!C:C,ReferendumData!A86,ADM!D:D,ReferendumData!B86),SUMIFS(ADM!K:K,ADM!H:H,ReferendumData!E86,ADM!I:I,ReferendumData!A86,ADM!J:J,ReferendumData!B86)))</f>
        <v>1373.76</v>
      </c>
      <c r="U86" s="34">
        <f t="shared" si="12"/>
        <v>1.4070871185651059</v>
      </c>
      <c r="V86" s="47">
        <f>IFERROR(VLOOKUP(C86,Lookups!J:L,3,FALSE),IF(T86&gt;=2000,4,IF(AND(T86&gt;=1000,T86&lt;2000),5,6)))</f>
        <v>2</v>
      </c>
      <c r="W86" s="12" t="s">
        <v>20</v>
      </c>
      <c r="X86" s="39">
        <f t="shared" si="14"/>
        <v>1.4070871185651059</v>
      </c>
      <c r="Y86" s="38">
        <f t="shared" si="15"/>
        <v>0.53905845835488875</v>
      </c>
      <c r="Z86" s="40" t="e">
        <f>IF(C86=ScatterPlots!$A$3,ReferendumData!Y86,-1)</f>
        <v>#N/A</v>
      </c>
      <c r="AA86" s="39">
        <f t="shared" si="16"/>
        <v>1.4070871185651059</v>
      </c>
      <c r="AB86" s="40">
        <f t="shared" si="17"/>
        <v>-1</v>
      </c>
      <c r="AC86" s="40">
        <f t="shared" si="18"/>
        <v>-1</v>
      </c>
      <c r="AD86" s="40">
        <f t="shared" si="19"/>
        <v>0.53905845835488875</v>
      </c>
    </row>
    <row r="87" spans="1:30" x14ac:dyDescent="0.35">
      <c r="A87">
        <v>309</v>
      </c>
      <c r="B87">
        <v>1</v>
      </c>
      <c r="C87" t="str">
        <f t="shared" si="10"/>
        <v>0309-01</v>
      </c>
      <c r="D87" t="s">
        <v>180</v>
      </c>
      <c r="E87">
        <v>1995</v>
      </c>
      <c r="F87">
        <f>VLOOKUP(E87,Lookups!A:B,2,FALSE)</f>
        <v>1</v>
      </c>
      <c r="G87">
        <v>1996</v>
      </c>
      <c r="H87" s="61">
        <v>336.26</v>
      </c>
      <c r="I87">
        <v>10</v>
      </c>
      <c r="J87" t="s">
        <v>19</v>
      </c>
      <c r="K87">
        <v>0</v>
      </c>
      <c r="L87">
        <v>9</v>
      </c>
      <c r="M87">
        <v>0</v>
      </c>
      <c r="N87">
        <v>9</v>
      </c>
      <c r="O87">
        <v>1</v>
      </c>
      <c r="P87">
        <f t="shared" si="11"/>
        <v>4</v>
      </c>
      <c r="Q87">
        <v>2077</v>
      </c>
      <c r="R87">
        <v>1294</v>
      </c>
      <c r="S87" s="14">
        <f t="shared" si="13"/>
        <v>0.61613764461584097</v>
      </c>
      <c r="T87" s="33">
        <f>IF(E87&lt;1994,"NA",IF(E87&gt;2001,SUMIFS(ADM!E:E,ADM!A:A,ReferendumData!E87,ADM!C:C,ReferendumData!A87,ADM!D:D,ReferendumData!B87),SUMIFS(ADM!K:K,ADM!H:H,ReferendumData!E87,ADM!I:I,ReferendumData!A87,ADM!J:J,ReferendumData!B87)))</f>
        <v>2071.71</v>
      </c>
      <c r="U87" s="34">
        <f t="shared" si="12"/>
        <v>1.6271582412596357</v>
      </c>
      <c r="V87" s="47">
        <f>IFERROR(VLOOKUP(C87,Lookups!J:L,3,FALSE),IF(T87&gt;=2000,4,IF(AND(T87&gt;=1000,T87&lt;2000),5,6)))</f>
        <v>4</v>
      </c>
      <c r="W87" s="12" t="s">
        <v>20</v>
      </c>
      <c r="X87" s="39">
        <f t="shared" si="14"/>
        <v>1.6271582412596357</v>
      </c>
      <c r="Y87" s="38">
        <f t="shared" si="15"/>
        <v>0.61613764461584097</v>
      </c>
      <c r="Z87" s="40" t="e">
        <f>IF(C87=ScatterPlots!$A$3,ReferendumData!Y87,-1)</f>
        <v>#N/A</v>
      </c>
      <c r="AA87" s="39">
        <f t="shared" si="16"/>
        <v>1.6271582412596357</v>
      </c>
      <c r="AB87" s="40">
        <f t="shared" si="17"/>
        <v>-1</v>
      </c>
      <c r="AC87" s="40">
        <f t="shared" si="18"/>
        <v>-1</v>
      </c>
      <c r="AD87" s="40">
        <f t="shared" si="19"/>
        <v>0.61613764461584097</v>
      </c>
    </row>
    <row r="88" spans="1:30" x14ac:dyDescent="0.35">
      <c r="A88">
        <v>345</v>
      </c>
      <c r="B88">
        <v>1</v>
      </c>
      <c r="C88" t="str">
        <f t="shared" si="10"/>
        <v>0345-01</v>
      </c>
      <c r="D88" t="s">
        <v>225</v>
      </c>
      <c r="E88">
        <v>1995</v>
      </c>
      <c r="F88">
        <f>VLOOKUP(E88,Lookups!A:B,2,FALSE)</f>
        <v>1</v>
      </c>
      <c r="G88">
        <v>1996</v>
      </c>
      <c r="H88" s="61">
        <v>414.35</v>
      </c>
      <c r="I88">
        <v>3</v>
      </c>
      <c r="J88" t="s">
        <v>19</v>
      </c>
      <c r="K88">
        <v>0</v>
      </c>
      <c r="L88">
        <v>9</v>
      </c>
      <c r="M88">
        <v>0</v>
      </c>
      <c r="N88">
        <v>9</v>
      </c>
      <c r="O88">
        <v>0</v>
      </c>
      <c r="P88">
        <f t="shared" si="11"/>
        <v>5</v>
      </c>
      <c r="Q88">
        <v>757</v>
      </c>
      <c r="R88">
        <v>1172</v>
      </c>
      <c r="S88" s="14">
        <f t="shared" si="13"/>
        <v>0.39243131156039401</v>
      </c>
      <c r="T88" s="33">
        <f>IF(E88&lt;1994,"NA",IF(E88&gt;2001,SUMIFS(ADM!E:E,ADM!A:A,ReferendumData!E88,ADM!C:C,ReferendumData!A88,ADM!D:D,ReferendumData!B88),SUMIFS(ADM!K:K,ADM!H:H,ReferendumData!E88,ADM!I:I,ReferendumData!A88,ADM!J:J,ReferendumData!B88)))</f>
        <v>1735.22</v>
      </c>
      <c r="U88" s="34">
        <f t="shared" si="12"/>
        <v>1.111674600338862</v>
      </c>
      <c r="V88" s="47">
        <f>IFERROR(VLOOKUP(C88,Lookups!J:L,3,FALSE),IF(T88&gt;=2000,4,IF(AND(T88&gt;=1000,T88&lt;2000),5,6)))</f>
        <v>5</v>
      </c>
      <c r="W88" s="12" t="s">
        <v>20</v>
      </c>
      <c r="X88" s="39">
        <f t="shared" si="14"/>
        <v>1.111674600338862</v>
      </c>
      <c r="Y88" s="38">
        <f t="shared" si="15"/>
        <v>0.39243131156039401</v>
      </c>
      <c r="Z88" s="40" t="e">
        <f>IF(C88=ScatterPlots!$A$3,ReferendumData!Y88,-1)</f>
        <v>#N/A</v>
      </c>
      <c r="AA88" s="39">
        <f t="shared" si="16"/>
        <v>1.111674600338862</v>
      </c>
      <c r="AB88" s="40">
        <f t="shared" si="17"/>
        <v>-1</v>
      </c>
      <c r="AC88" s="40">
        <f t="shared" si="18"/>
        <v>-1</v>
      </c>
      <c r="AD88" s="40">
        <f t="shared" si="19"/>
        <v>0.39243131156039401</v>
      </c>
    </row>
    <row r="89" spans="1:30" x14ac:dyDescent="0.35">
      <c r="A89">
        <v>415</v>
      </c>
      <c r="B89">
        <v>1</v>
      </c>
      <c r="C89" t="str">
        <f t="shared" si="10"/>
        <v>0415-01</v>
      </c>
      <c r="D89" t="s">
        <v>128</v>
      </c>
      <c r="E89">
        <v>1995</v>
      </c>
      <c r="F89">
        <f>VLOOKUP(E89,Lookups!A:B,2,FALSE)</f>
        <v>1</v>
      </c>
      <c r="G89">
        <v>1996</v>
      </c>
      <c r="H89" s="61">
        <v>315</v>
      </c>
      <c r="I89">
        <v>3</v>
      </c>
      <c r="J89" t="s">
        <v>19</v>
      </c>
      <c r="K89">
        <v>0</v>
      </c>
      <c r="L89">
        <v>9</v>
      </c>
      <c r="M89">
        <v>0</v>
      </c>
      <c r="N89">
        <v>9</v>
      </c>
      <c r="O89">
        <v>1</v>
      </c>
      <c r="P89">
        <f t="shared" si="11"/>
        <v>4</v>
      </c>
      <c r="Q89">
        <v>123</v>
      </c>
      <c r="R89">
        <v>112</v>
      </c>
      <c r="S89" s="14">
        <f t="shared" si="13"/>
        <v>0.52340425531914891</v>
      </c>
      <c r="T89" s="33">
        <f>IF(E89&lt;1994,"NA",IF(E89&gt;2001,SUMIFS(ADM!E:E,ADM!A:A,ReferendumData!E89,ADM!C:C,ReferendumData!A89,ADM!D:D,ReferendumData!B89),SUMIFS(ADM!K:K,ADM!H:H,ReferendumData!E89,ADM!I:I,ReferendumData!A89,ADM!J:J,ReferendumData!B89)))</f>
        <v>236.73</v>
      </c>
      <c r="U89" s="34">
        <f t="shared" si="12"/>
        <v>0.99269209648122336</v>
      </c>
      <c r="V89" s="47">
        <f>IFERROR(VLOOKUP(C89,Lookups!J:L,3,FALSE),IF(T89&gt;=2000,4,IF(AND(T89&gt;=1000,T89&lt;2000),5,6)))</f>
        <v>6</v>
      </c>
      <c r="W89" s="12" t="s">
        <v>20</v>
      </c>
      <c r="X89" s="39">
        <f t="shared" si="14"/>
        <v>0.99269209648122336</v>
      </c>
      <c r="Y89" s="38">
        <f t="shared" si="15"/>
        <v>0.52340425531914891</v>
      </c>
      <c r="Z89" s="40" t="e">
        <f>IF(C89=ScatterPlots!$A$3,ReferendumData!Y89,-1)</f>
        <v>#N/A</v>
      </c>
      <c r="AA89" s="39">
        <f t="shared" si="16"/>
        <v>0.99269209648122336</v>
      </c>
      <c r="AB89" s="40">
        <f t="shared" si="17"/>
        <v>-1</v>
      </c>
      <c r="AC89" s="40">
        <f t="shared" si="18"/>
        <v>-1</v>
      </c>
      <c r="AD89" s="40">
        <f t="shared" si="19"/>
        <v>0.52340425531914891</v>
      </c>
    </row>
    <row r="90" spans="1:30" x14ac:dyDescent="0.35">
      <c r="A90">
        <v>422</v>
      </c>
      <c r="B90">
        <v>1</v>
      </c>
      <c r="C90" t="str">
        <f t="shared" si="10"/>
        <v>0422-01</v>
      </c>
      <c r="D90" t="s">
        <v>29</v>
      </c>
      <c r="E90">
        <v>1995</v>
      </c>
      <c r="F90">
        <f>VLOOKUP(E90,Lookups!A:B,2,FALSE)</f>
        <v>1</v>
      </c>
      <c r="G90">
        <v>1996</v>
      </c>
      <c r="H90" s="61">
        <v>328.4</v>
      </c>
      <c r="I90">
        <v>1</v>
      </c>
      <c r="J90" t="s">
        <v>19</v>
      </c>
      <c r="K90">
        <v>0</v>
      </c>
      <c r="L90">
        <v>9</v>
      </c>
      <c r="M90">
        <v>0</v>
      </c>
      <c r="N90">
        <v>9</v>
      </c>
      <c r="O90">
        <v>1</v>
      </c>
      <c r="P90">
        <f t="shared" si="11"/>
        <v>4</v>
      </c>
      <c r="Q90">
        <v>1651</v>
      </c>
      <c r="R90">
        <v>690</v>
      </c>
      <c r="S90" s="14">
        <f t="shared" si="13"/>
        <v>0.70525416488680048</v>
      </c>
      <c r="T90" s="33">
        <f>IF(E90&lt;1994,"NA",IF(E90&gt;2001,SUMIFS(ADM!E:E,ADM!A:A,ReferendumData!E90,ADM!C:C,ReferendumData!A90,ADM!D:D,ReferendumData!B90),SUMIFS(ADM!K:K,ADM!H:H,ReferendumData!E90,ADM!I:I,ReferendumData!A90,ADM!J:J,ReferendumData!B90)))</f>
        <v>1539.07</v>
      </c>
      <c r="U90" s="34">
        <f t="shared" si="12"/>
        <v>1.521048425347775</v>
      </c>
      <c r="V90" s="47">
        <f>IFERROR(VLOOKUP(C90,Lookups!J:L,3,FALSE),IF(T90&gt;=2000,4,IF(AND(T90&gt;=1000,T90&lt;2000),5,6)))</f>
        <v>5</v>
      </c>
      <c r="W90" s="12" t="s">
        <v>20</v>
      </c>
      <c r="X90" s="39">
        <f t="shared" si="14"/>
        <v>1.521048425347775</v>
      </c>
      <c r="Y90" s="38">
        <f t="shared" si="15"/>
        <v>0.70525416488680048</v>
      </c>
      <c r="Z90" s="40" t="e">
        <f>IF(C90=ScatterPlots!$A$3,ReferendumData!Y90,-1)</f>
        <v>#N/A</v>
      </c>
      <c r="AA90" s="39">
        <f t="shared" si="16"/>
        <v>1.521048425347775</v>
      </c>
      <c r="AB90" s="40">
        <f t="shared" si="17"/>
        <v>-1</v>
      </c>
      <c r="AC90" s="40">
        <f t="shared" si="18"/>
        <v>-1</v>
      </c>
      <c r="AD90" s="40">
        <f t="shared" si="19"/>
        <v>0.70525416488680048</v>
      </c>
    </row>
    <row r="91" spans="1:30" x14ac:dyDescent="0.35">
      <c r="A91">
        <v>425</v>
      </c>
      <c r="B91">
        <v>1</v>
      </c>
      <c r="C91" t="str">
        <f t="shared" si="10"/>
        <v>0425-01</v>
      </c>
      <c r="D91" t="s">
        <v>56</v>
      </c>
      <c r="E91">
        <v>1995</v>
      </c>
      <c r="F91">
        <f>VLOOKUP(E91,Lookups!A:B,2,FALSE)</f>
        <v>1</v>
      </c>
      <c r="G91">
        <v>1996</v>
      </c>
      <c r="H91" s="61">
        <v>431.74</v>
      </c>
      <c r="I91">
        <v>1</v>
      </c>
      <c r="J91" t="s">
        <v>19</v>
      </c>
      <c r="K91">
        <v>0</v>
      </c>
      <c r="L91">
        <v>9</v>
      </c>
      <c r="M91">
        <v>0</v>
      </c>
      <c r="N91">
        <v>9</v>
      </c>
      <c r="O91">
        <v>1</v>
      </c>
      <c r="P91">
        <f t="shared" si="11"/>
        <v>5</v>
      </c>
      <c r="Q91">
        <v>190</v>
      </c>
      <c r="R91">
        <v>70</v>
      </c>
      <c r="S91" s="14">
        <f t="shared" si="13"/>
        <v>0.73076923076923073</v>
      </c>
      <c r="T91" s="33">
        <f>IF(E91&lt;1994,"NA",IF(E91&gt;2001,SUMIFS(ADM!E:E,ADM!A:A,ReferendumData!E91,ADM!C:C,ReferendumData!A91,ADM!D:D,ReferendumData!B91),SUMIFS(ADM!K:K,ADM!H:H,ReferendumData!E91,ADM!I:I,ReferendumData!A91,ADM!J:J,ReferendumData!B91)))</f>
        <v>359.6</v>
      </c>
      <c r="U91" s="34">
        <f t="shared" si="12"/>
        <v>0.7230255839822024</v>
      </c>
      <c r="V91" s="47">
        <f>IFERROR(VLOOKUP(C91,Lookups!J:L,3,FALSE),IF(T91&gt;=2000,4,IF(AND(T91&gt;=1000,T91&lt;2000),5,6)))</f>
        <v>6</v>
      </c>
      <c r="W91" s="12" t="s">
        <v>20</v>
      </c>
      <c r="X91" s="39">
        <f t="shared" si="14"/>
        <v>0.7230255839822024</v>
      </c>
      <c r="Y91" s="38">
        <f t="shared" si="15"/>
        <v>0.73076923076923073</v>
      </c>
      <c r="Z91" s="40" t="e">
        <f>IF(C91=ScatterPlots!$A$3,ReferendumData!Y91,-1)</f>
        <v>#N/A</v>
      </c>
      <c r="AA91" s="39">
        <f t="shared" si="16"/>
        <v>0.7230255839822024</v>
      </c>
      <c r="AB91" s="40">
        <f t="shared" si="17"/>
        <v>-1</v>
      </c>
      <c r="AC91" s="40">
        <f t="shared" si="18"/>
        <v>-1</v>
      </c>
      <c r="AD91" s="40">
        <f t="shared" si="19"/>
        <v>0.73076923076923073</v>
      </c>
    </row>
    <row r="92" spans="1:30" x14ac:dyDescent="0.35">
      <c r="A92">
        <v>477</v>
      </c>
      <c r="B92">
        <v>1</v>
      </c>
      <c r="C92" t="str">
        <f t="shared" si="10"/>
        <v>0477-01</v>
      </c>
      <c r="D92" t="s">
        <v>226</v>
      </c>
      <c r="E92">
        <v>1995</v>
      </c>
      <c r="F92">
        <f>VLOOKUP(E92,Lookups!A:B,2,FALSE)</f>
        <v>1</v>
      </c>
      <c r="G92">
        <v>1996</v>
      </c>
      <c r="H92" s="61">
        <v>374.43</v>
      </c>
      <c r="I92">
        <v>10</v>
      </c>
      <c r="J92" t="s">
        <v>19</v>
      </c>
      <c r="K92">
        <v>0</v>
      </c>
      <c r="L92">
        <v>9</v>
      </c>
      <c r="M92">
        <v>0</v>
      </c>
      <c r="N92">
        <v>9</v>
      </c>
      <c r="O92">
        <v>0</v>
      </c>
      <c r="P92">
        <f t="shared" si="11"/>
        <v>4</v>
      </c>
      <c r="Q92">
        <v>783</v>
      </c>
      <c r="R92">
        <v>1121</v>
      </c>
      <c r="S92" s="14">
        <f t="shared" si="13"/>
        <v>0.41123949579831931</v>
      </c>
      <c r="T92" s="33">
        <f>IF(E92&lt;1994,"NA",IF(E92&gt;2001,SUMIFS(ADM!E:E,ADM!A:A,ReferendumData!E92,ADM!C:C,ReferendumData!A92,ADM!D:D,ReferendumData!B92),SUMIFS(ADM!K:K,ADM!H:H,ReferendumData!E92,ADM!I:I,ReferendumData!A92,ADM!J:J,ReferendumData!B92)))</f>
        <v>2998.73</v>
      </c>
      <c r="U92" s="34">
        <f t="shared" si="12"/>
        <v>0.6349354560097108</v>
      </c>
      <c r="V92" s="47">
        <f>IFERROR(VLOOKUP(C92,Lookups!J:L,3,FALSE),IF(T92&gt;=2000,4,IF(AND(T92&gt;=1000,T92&lt;2000),5,6)))</f>
        <v>4</v>
      </c>
      <c r="W92" s="12" t="s">
        <v>20</v>
      </c>
      <c r="X92" s="39">
        <f t="shared" si="14"/>
        <v>0.6349354560097108</v>
      </c>
      <c r="Y92" s="38">
        <f t="shared" si="15"/>
        <v>0.41123949579831931</v>
      </c>
      <c r="Z92" s="40" t="e">
        <f>IF(C92=ScatterPlots!$A$3,ReferendumData!Y92,-1)</f>
        <v>#N/A</v>
      </c>
      <c r="AA92" s="39">
        <f t="shared" si="16"/>
        <v>0.6349354560097108</v>
      </c>
      <c r="AB92" s="40">
        <f t="shared" si="17"/>
        <v>-1</v>
      </c>
      <c r="AC92" s="40">
        <f t="shared" si="18"/>
        <v>-1</v>
      </c>
      <c r="AD92" s="40">
        <f t="shared" si="19"/>
        <v>0.41123949579831931</v>
      </c>
    </row>
    <row r="93" spans="1:30" x14ac:dyDescent="0.35">
      <c r="A93">
        <v>484</v>
      </c>
      <c r="B93">
        <v>1</v>
      </c>
      <c r="C93" t="str">
        <f t="shared" ref="C93:C156" si="20">TEXT(A93,"0000")&amp;"-"&amp;TEXT(B93,"00")</f>
        <v>0484-01</v>
      </c>
      <c r="D93" t="s">
        <v>227</v>
      </c>
      <c r="E93">
        <v>1995</v>
      </c>
      <c r="F93">
        <f>VLOOKUP(E93,Lookups!A:B,2,FALSE)</f>
        <v>1</v>
      </c>
      <c r="G93">
        <v>1996</v>
      </c>
      <c r="H93" s="61">
        <v>440.79</v>
      </c>
      <c r="I93">
        <v>10</v>
      </c>
      <c r="J93" t="s">
        <v>19</v>
      </c>
      <c r="K93">
        <v>0</v>
      </c>
      <c r="L93">
        <v>9</v>
      </c>
      <c r="M93">
        <v>0</v>
      </c>
      <c r="N93">
        <v>9</v>
      </c>
      <c r="O93">
        <v>1</v>
      </c>
      <c r="P93">
        <f t="shared" ref="P93:P156" si="21">MAX(1,MIN(10,INT(H93/100)+1))</f>
        <v>5</v>
      </c>
      <c r="Q93">
        <v>605</v>
      </c>
      <c r="R93">
        <v>123</v>
      </c>
      <c r="S93" s="14">
        <f t="shared" si="13"/>
        <v>0.83104395604395609</v>
      </c>
      <c r="T93" s="33">
        <f>IF(E93&lt;1994,"NA",IF(E93&gt;2001,SUMIFS(ADM!E:E,ADM!A:A,ReferendumData!E93,ADM!C:C,ReferendumData!A93,ADM!D:D,ReferendumData!B93),SUMIFS(ADM!K:K,ADM!H:H,ReferendumData!E93,ADM!I:I,ReferendumData!A93,ADM!J:J,ReferendumData!B93)))</f>
        <v>996.99</v>
      </c>
      <c r="U93" s="34">
        <f t="shared" ref="U93:U156" si="22">IFERROR((Q93+R93)/T93,"NA")</f>
        <v>0.7301978956659545</v>
      </c>
      <c r="V93" s="47">
        <f>IFERROR(VLOOKUP(C93,Lookups!J:L,3,FALSE),IF(T93&gt;=2000,4,IF(AND(T93&gt;=1000,T93&lt;2000),5,6)))</f>
        <v>6</v>
      </c>
      <c r="W93" s="12" t="s">
        <v>20</v>
      </c>
      <c r="X93" s="39">
        <f t="shared" si="14"/>
        <v>0.7301978956659545</v>
      </c>
      <c r="Y93" s="38">
        <f t="shared" si="15"/>
        <v>0.83104395604395609</v>
      </c>
      <c r="Z93" s="40" t="e">
        <f>IF(C93=ScatterPlots!$A$3,ReferendumData!Y93,-1)</f>
        <v>#N/A</v>
      </c>
      <c r="AA93" s="39">
        <f t="shared" si="16"/>
        <v>0.7301978956659545</v>
      </c>
      <c r="AB93" s="40">
        <f t="shared" si="17"/>
        <v>-1</v>
      </c>
      <c r="AC93" s="40">
        <f t="shared" si="18"/>
        <v>-1</v>
      </c>
      <c r="AD93" s="40">
        <f t="shared" si="19"/>
        <v>0.83104395604395609</v>
      </c>
    </row>
    <row r="94" spans="1:30" x14ac:dyDescent="0.35">
      <c r="A94">
        <v>487</v>
      </c>
      <c r="B94">
        <v>1</v>
      </c>
      <c r="C94" t="str">
        <f t="shared" si="20"/>
        <v>0487-01</v>
      </c>
      <c r="D94" t="s">
        <v>91</v>
      </c>
      <c r="E94">
        <v>1995</v>
      </c>
      <c r="F94">
        <f>VLOOKUP(E94,Lookups!A:B,2,FALSE)</f>
        <v>1</v>
      </c>
      <c r="G94">
        <v>1996</v>
      </c>
      <c r="H94" s="61">
        <v>305</v>
      </c>
      <c r="I94">
        <v>10</v>
      </c>
      <c r="J94" t="s">
        <v>19</v>
      </c>
      <c r="K94">
        <v>0</v>
      </c>
      <c r="L94">
        <v>9</v>
      </c>
      <c r="M94">
        <v>0</v>
      </c>
      <c r="N94">
        <v>9</v>
      </c>
      <c r="O94">
        <v>1</v>
      </c>
      <c r="P94">
        <f t="shared" si="21"/>
        <v>4</v>
      </c>
      <c r="Q94">
        <v>352</v>
      </c>
      <c r="R94">
        <v>152</v>
      </c>
      <c r="S94" s="14">
        <f t="shared" si="13"/>
        <v>0.69841269841269837</v>
      </c>
      <c r="T94" s="33">
        <f>IF(E94&lt;1994,"NA",IF(E94&gt;2001,SUMIFS(ADM!E:E,ADM!A:A,ReferendumData!E94,ADM!C:C,ReferendumData!A94,ADM!D:D,ReferendumData!B94),SUMIFS(ADM!K:K,ADM!H:H,ReferendumData!E94,ADM!I:I,ReferendumData!A94,ADM!J:J,ReferendumData!B94)))</f>
        <v>429.54</v>
      </c>
      <c r="U94" s="34">
        <f t="shared" si="22"/>
        <v>1.1733482329934348</v>
      </c>
      <c r="V94" s="47">
        <f>IFERROR(VLOOKUP(C94,Lookups!J:L,3,FALSE),IF(T94&gt;=2000,4,IF(AND(T94&gt;=1000,T94&lt;2000),5,6)))</f>
        <v>6</v>
      </c>
      <c r="W94" s="12" t="s">
        <v>20</v>
      </c>
      <c r="X94" s="39">
        <f t="shared" si="14"/>
        <v>1.1733482329934348</v>
      </c>
      <c r="Y94" s="38">
        <f t="shared" si="15"/>
        <v>0.69841269841269837</v>
      </c>
      <c r="Z94" s="40" t="e">
        <f>IF(C94=ScatterPlots!$A$3,ReferendumData!Y94,-1)</f>
        <v>#N/A</v>
      </c>
      <c r="AA94" s="39">
        <f t="shared" si="16"/>
        <v>1.1733482329934348</v>
      </c>
      <c r="AB94" s="40">
        <f t="shared" si="17"/>
        <v>-1</v>
      </c>
      <c r="AC94" s="40">
        <f t="shared" si="18"/>
        <v>-1</v>
      </c>
      <c r="AD94" s="40">
        <f t="shared" si="19"/>
        <v>0.69841269841269837</v>
      </c>
    </row>
    <row r="95" spans="1:30" x14ac:dyDescent="0.35">
      <c r="A95">
        <v>492</v>
      </c>
      <c r="B95">
        <v>1</v>
      </c>
      <c r="C95" t="str">
        <f t="shared" si="20"/>
        <v>0492-01</v>
      </c>
      <c r="D95" t="s">
        <v>187</v>
      </c>
      <c r="E95">
        <v>1995</v>
      </c>
      <c r="F95">
        <f>VLOOKUP(E95,Lookups!A:B,2,FALSE)</f>
        <v>1</v>
      </c>
      <c r="G95">
        <v>1996</v>
      </c>
      <c r="H95" s="61">
        <v>269.12</v>
      </c>
      <c r="I95">
        <v>5</v>
      </c>
      <c r="J95" t="s">
        <v>19</v>
      </c>
      <c r="K95">
        <v>0</v>
      </c>
      <c r="L95">
        <v>9</v>
      </c>
      <c r="M95">
        <v>0</v>
      </c>
      <c r="N95">
        <v>9</v>
      </c>
      <c r="O95">
        <v>1</v>
      </c>
      <c r="P95">
        <f t="shared" si="21"/>
        <v>3</v>
      </c>
      <c r="Q95">
        <v>5415</v>
      </c>
      <c r="R95">
        <v>2407</v>
      </c>
      <c r="S95" s="14">
        <f t="shared" si="13"/>
        <v>0.69227818972129895</v>
      </c>
      <c r="T95" s="33">
        <f>IF(E95&lt;1994,"NA",IF(E95&gt;2001,SUMIFS(ADM!E:E,ADM!A:A,ReferendumData!E95,ADM!C:C,ReferendumData!A95,ADM!D:D,ReferendumData!B95),SUMIFS(ADM!K:K,ADM!H:H,ReferendumData!E95,ADM!I:I,ReferendumData!A95,ADM!J:J,ReferendumData!B95)))</f>
        <v>4139.5</v>
      </c>
      <c r="U95" s="34">
        <f t="shared" si="22"/>
        <v>1.8896001932600555</v>
      </c>
      <c r="V95" s="47">
        <f>IFERROR(VLOOKUP(C95,Lookups!J:L,3,FALSE),IF(T95&gt;=2000,4,IF(AND(T95&gt;=1000,T95&lt;2000),5,6)))</f>
        <v>4</v>
      </c>
      <c r="W95" s="12" t="s">
        <v>20</v>
      </c>
      <c r="X95" s="39">
        <f t="shared" si="14"/>
        <v>1.8896001932600555</v>
      </c>
      <c r="Y95" s="38">
        <f t="shared" si="15"/>
        <v>0.69227818972129895</v>
      </c>
      <c r="Z95" s="40" t="e">
        <f>IF(C95=ScatterPlots!$A$3,ReferendumData!Y95,-1)</f>
        <v>#N/A</v>
      </c>
      <c r="AA95" s="39">
        <f t="shared" si="16"/>
        <v>1.8896001932600555</v>
      </c>
      <c r="AB95" s="40">
        <f t="shared" si="17"/>
        <v>-1</v>
      </c>
      <c r="AC95" s="40">
        <f t="shared" si="18"/>
        <v>-1</v>
      </c>
      <c r="AD95" s="40">
        <f t="shared" si="19"/>
        <v>0.69227818972129895</v>
      </c>
    </row>
    <row r="96" spans="1:30" x14ac:dyDescent="0.35">
      <c r="A96">
        <v>514</v>
      </c>
      <c r="B96">
        <v>1</v>
      </c>
      <c r="C96" t="str">
        <f t="shared" si="20"/>
        <v>0514-01</v>
      </c>
      <c r="D96" t="s">
        <v>228</v>
      </c>
      <c r="E96">
        <v>1995</v>
      </c>
      <c r="F96">
        <f>VLOOKUP(E96,Lookups!A:B,2,FALSE)</f>
        <v>1</v>
      </c>
      <c r="G96">
        <v>1996</v>
      </c>
      <c r="H96" s="61">
        <v>372</v>
      </c>
      <c r="I96">
        <v>5</v>
      </c>
      <c r="J96" t="s">
        <v>19</v>
      </c>
      <c r="K96">
        <v>0</v>
      </c>
      <c r="L96">
        <v>9</v>
      </c>
      <c r="M96">
        <v>0</v>
      </c>
      <c r="N96">
        <v>9</v>
      </c>
      <c r="O96">
        <v>1</v>
      </c>
      <c r="P96">
        <f t="shared" si="21"/>
        <v>4</v>
      </c>
      <c r="Q96">
        <v>353</v>
      </c>
      <c r="R96">
        <v>146</v>
      </c>
      <c r="S96" s="14">
        <f t="shared" si="13"/>
        <v>0.70741482965931868</v>
      </c>
      <c r="T96" s="33">
        <f>IF(E96&lt;1994,"NA",IF(E96&gt;2001,SUMIFS(ADM!E:E,ADM!A:A,ReferendumData!E96,ADM!C:C,ReferendumData!A96,ADM!D:D,ReferendumData!B96),SUMIFS(ADM!K:K,ADM!H:H,ReferendumData!E96,ADM!I:I,ReferendumData!A96,ADM!J:J,ReferendumData!B96)))</f>
        <v>245.92</v>
      </c>
      <c r="U96" s="34">
        <f t="shared" si="22"/>
        <v>2.0291151594014316</v>
      </c>
      <c r="V96" s="47">
        <f>IFERROR(VLOOKUP(C96,Lookups!J:L,3,FALSE),IF(T96&gt;=2000,4,IF(AND(T96&gt;=1000,T96&lt;2000),5,6)))</f>
        <v>6</v>
      </c>
      <c r="W96" s="12" t="s">
        <v>20</v>
      </c>
      <c r="X96" s="39">
        <f t="shared" si="14"/>
        <v>2.0291151594014316</v>
      </c>
      <c r="Y96" s="38">
        <f t="shared" si="15"/>
        <v>0.70741482965931868</v>
      </c>
      <c r="Z96" s="40" t="e">
        <f>IF(C96=ScatterPlots!$A$3,ReferendumData!Y96,-1)</f>
        <v>#N/A</v>
      </c>
      <c r="AA96" s="39">
        <f t="shared" si="16"/>
        <v>2.0291151594014316</v>
      </c>
      <c r="AB96" s="40">
        <f t="shared" si="17"/>
        <v>-1</v>
      </c>
      <c r="AC96" s="40">
        <f t="shared" si="18"/>
        <v>-1</v>
      </c>
      <c r="AD96" s="40">
        <f t="shared" si="19"/>
        <v>0.70741482965931868</v>
      </c>
    </row>
    <row r="97" spans="1:30" x14ac:dyDescent="0.35">
      <c r="A97">
        <v>531</v>
      </c>
      <c r="B97">
        <v>1</v>
      </c>
      <c r="C97" t="str">
        <f t="shared" si="20"/>
        <v>0531-01</v>
      </c>
      <c r="D97" t="s">
        <v>189</v>
      </c>
      <c r="E97">
        <v>1995</v>
      </c>
      <c r="F97">
        <f>VLOOKUP(E97,Lookups!A:B,2,FALSE)</f>
        <v>1</v>
      </c>
      <c r="G97">
        <v>1996</v>
      </c>
      <c r="H97" s="61">
        <v>214.15</v>
      </c>
      <c r="I97">
        <v>10</v>
      </c>
      <c r="J97" t="s">
        <v>19</v>
      </c>
      <c r="K97">
        <v>0</v>
      </c>
      <c r="L97">
        <v>9</v>
      </c>
      <c r="M97">
        <v>0</v>
      </c>
      <c r="N97">
        <v>9</v>
      </c>
      <c r="O97">
        <v>1</v>
      </c>
      <c r="P97">
        <f t="shared" si="21"/>
        <v>3</v>
      </c>
      <c r="Q97">
        <v>612</v>
      </c>
      <c r="R97">
        <v>408</v>
      </c>
      <c r="S97" s="14">
        <f t="shared" si="13"/>
        <v>0.6</v>
      </c>
      <c r="T97" s="33">
        <f>IF(E97&lt;1994,"NA",IF(E97&gt;2001,SUMIFS(ADM!E:E,ADM!A:A,ReferendumData!E97,ADM!C:C,ReferendumData!A97,ADM!D:D,ReferendumData!B97),SUMIFS(ADM!K:K,ADM!H:H,ReferendumData!E97,ADM!I:I,ReferendumData!A97,ADM!J:J,ReferendumData!B97)))</f>
        <v>1402.32</v>
      </c>
      <c r="U97" s="34">
        <f t="shared" si="22"/>
        <v>0.72736607906897144</v>
      </c>
      <c r="V97" s="47">
        <f>IFERROR(VLOOKUP(C97,Lookups!J:L,3,FALSE),IF(T97&gt;=2000,4,IF(AND(T97&gt;=1000,T97&lt;2000),5,6)))</f>
        <v>5</v>
      </c>
      <c r="W97" s="12" t="s">
        <v>20</v>
      </c>
      <c r="X97" s="39">
        <f t="shared" si="14"/>
        <v>0.72736607906897144</v>
      </c>
      <c r="Y97" s="38">
        <f t="shared" si="15"/>
        <v>0.6</v>
      </c>
      <c r="Z97" s="40" t="e">
        <f>IF(C97=ScatterPlots!$A$3,ReferendumData!Y97,-1)</f>
        <v>#N/A</v>
      </c>
      <c r="AA97" s="39">
        <f t="shared" si="16"/>
        <v>0.72736607906897144</v>
      </c>
      <c r="AB97" s="40">
        <f t="shared" si="17"/>
        <v>-1</v>
      </c>
      <c r="AC97" s="40">
        <f t="shared" si="18"/>
        <v>-1</v>
      </c>
      <c r="AD97" s="40">
        <f t="shared" si="19"/>
        <v>0.6</v>
      </c>
    </row>
    <row r="98" spans="1:30" x14ac:dyDescent="0.35">
      <c r="A98">
        <v>534</v>
      </c>
      <c r="B98">
        <v>1</v>
      </c>
      <c r="C98" t="str">
        <f t="shared" si="20"/>
        <v>0534-01</v>
      </c>
      <c r="D98" t="s">
        <v>92</v>
      </c>
      <c r="E98">
        <v>1995</v>
      </c>
      <c r="F98">
        <f>VLOOKUP(E98,Lookups!A:B,2,FALSE)</f>
        <v>1</v>
      </c>
      <c r="G98">
        <v>1996</v>
      </c>
      <c r="H98" s="61">
        <v>122.35</v>
      </c>
      <c r="I98">
        <v>10</v>
      </c>
      <c r="J98" t="s">
        <v>19</v>
      </c>
      <c r="K98">
        <v>0</v>
      </c>
      <c r="L98">
        <v>9</v>
      </c>
      <c r="M98">
        <v>0</v>
      </c>
      <c r="N98">
        <v>9</v>
      </c>
      <c r="O98">
        <v>1</v>
      </c>
      <c r="P98">
        <f t="shared" si="21"/>
        <v>2</v>
      </c>
      <c r="Q98">
        <v>1181</v>
      </c>
      <c r="R98">
        <v>355</v>
      </c>
      <c r="S98" s="14">
        <f t="shared" si="13"/>
        <v>0.76888020833333337</v>
      </c>
      <c r="T98" s="33">
        <f>IF(E98&lt;1994,"NA",IF(E98&gt;2001,SUMIFS(ADM!E:E,ADM!A:A,ReferendumData!E98,ADM!C:C,ReferendumData!A98,ADM!D:D,ReferendumData!B98),SUMIFS(ADM!K:K,ADM!H:H,ReferendumData!E98,ADM!I:I,ReferendumData!A98,ADM!J:J,ReferendumData!B98)))</f>
        <v>1751.91</v>
      </c>
      <c r="U98" s="34">
        <f t="shared" si="22"/>
        <v>0.87675736767299683</v>
      </c>
      <c r="V98" s="47">
        <f>IFERROR(VLOOKUP(C98,Lookups!J:L,3,FALSE),IF(T98&gt;=2000,4,IF(AND(T98&gt;=1000,T98&lt;2000),5,6)))</f>
        <v>5</v>
      </c>
      <c r="W98" s="12" t="s">
        <v>20</v>
      </c>
      <c r="X98" s="39">
        <f t="shared" si="14"/>
        <v>0.87675736767299683</v>
      </c>
      <c r="Y98" s="38">
        <f t="shared" si="15"/>
        <v>0.76888020833333337</v>
      </c>
      <c r="Z98" s="40" t="e">
        <f>IF(C98=ScatterPlots!$A$3,ReferendumData!Y98,-1)</f>
        <v>#N/A</v>
      </c>
      <c r="AA98" s="39">
        <f t="shared" si="16"/>
        <v>0.87675736767299683</v>
      </c>
      <c r="AB98" s="40">
        <f t="shared" si="17"/>
        <v>-1</v>
      </c>
      <c r="AC98" s="40">
        <f t="shared" si="18"/>
        <v>-1</v>
      </c>
      <c r="AD98" s="40">
        <f t="shared" si="19"/>
        <v>0.76888020833333337</v>
      </c>
    </row>
    <row r="99" spans="1:30" x14ac:dyDescent="0.35">
      <c r="A99">
        <v>547</v>
      </c>
      <c r="B99">
        <v>1</v>
      </c>
      <c r="C99" t="str">
        <f t="shared" si="20"/>
        <v>0547-01</v>
      </c>
      <c r="D99" t="s">
        <v>229</v>
      </c>
      <c r="E99">
        <v>1995</v>
      </c>
      <c r="F99">
        <f>VLOOKUP(E99,Lookups!A:B,2,FALSE)</f>
        <v>1</v>
      </c>
      <c r="G99">
        <v>1996</v>
      </c>
      <c r="H99" s="61">
        <v>425.54</v>
      </c>
      <c r="I99">
        <v>10</v>
      </c>
      <c r="J99" t="s">
        <v>19</v>
      </c>
      <c r="K99">
        <v>0</v>
      </c>
      <c r="L99">
        <v>9</v>
      </c>
      <c r="M99">
        <v>0</v>
      </c>
      <c r="N99">
        <v>9</v>
      </c>
      <c r="O99">
        <v>1</v>
      </c>
      <c r="P99">
        <f t="shared" si="21"/>
        <v>5</v>
      </c>
      <c r="Q99">
        <v>326</v>
      </c>
      <c r="R99">
        <v>217</v>
      </c>
      <c r="S99" s="14">
        <f t="shared" si="13"/>
        <v>0.60036832412523022</v>
      </c>
      <c r="T99" s="33">
        <f>IF(E99&lt;1994,"NA",IF(E99&gt;2001,SUMIFS(ADM!E:E,ADM!A:A,ReferendumData!E99,ADM!C:C,ReferendumData!A99,ADM!D:D,ReferendumData!B99),SUMIFS(ADM!K:K,ADM!H:H,ReferendumData!E99,ADM!I:I,ReferendumData!A99,ADM!J:J,ReferendumData!B99)))</f>
        <v>646.17999999999995</v>
      </c>
      <c r="U99" s="34">
        <f t="shared" si="22"/>
        <v>0.84032312977808044</v>
      </c>
      <c r="V99" s="47">
        <f>IFERROR(VLOOKUP(C99,Lookups!J:L,3,FALSE),IF(T99&gt;=2000,4,IF(AND(T99&gt;=1000,T99&lt;2000),5,6)))</f>
        <v>6</v>
      </c>
      <c r="W99" s="12" t="s">
        <v>20</v>
      </c>
      <c r="X99" s="39">
        <f t="shared" si="14"/>
        <v>0.84032312977808044</v>
      </c>
      <c r="Y99" s="38">
        <f t="shared" si="15"/>
        <v>0.60036832412523022</v>
      </c>
      <c r="Z99" s="40" t="e">
        <f>IF(C99=ScatterPlots!$A$3,ReferendumData!Y99,-1)</f>
        <v>#N/A</v>
      </c>
      <c r="AA99" s="39">
        <f t="shared" si="16"/>
        <v>0.84032312977808044</v>
      </c>
      <c r="AB99" s="40">
        <f t="shared" si="17"/>
        <v>-1</v>
      </c>
      <c r="AC99" s="40">
        <f t="shared" si="18"/>
        <v>-1</v>
      </c>
      <c r="AD99" s="40">
        <f t="shared" si="19"/>
        <v>0.60036832412523022</v>
      </c>
    </row>
    <row r="100" spans="1:30" x14ac:dyDescent="0.35">
      <c r="A100">
        <v>553</v>
      </c>
      <c r="B100">
        <v>1</v>
      </c>
      <c r="C100" t="str">
        <f t="shared" si="20"/>
        <v>0553-01</v>
      </c>
      <c r="D100" t="s">
        <v>230</v>
      </c>
      <c r="E100">
        <v>1995</v>
      </c>
      <c r="F100">
        <f>VLOOKUP(E100,Lookups!A:B,2,FALSE)</f>
        <v>1</v>
      </c>
      <c r="G100">
        <v>1996</v>
      </c>
      <c r="H100" s="61">
        <v>439.14</v>
      </c>
      <c r="I100">
        <v>10</v>
      </c>
      <c r="J100" t="s">
        <v>19</v>
      </c>
      <c r="K100">
        <v>0</v>
      </c>
      <c r="L100">
        <v>9</v>
      </c>
      <c r="M100">
        <v>0</v>
      </c>
      <c r="N100">
        <v>9</v>
      </c>
      <c r="O100">
        <v>1</v>
      </c>
      <c r="P100">
        <f t="shared" si="21"/>
        <v>5</v>
      </c>
      <c r="Q100">
        <v>479</v>
      </c>
      <c r="R100">
        <v>81</v>
      </c>
      <c r="S100" s="14">
        <f t="shared" si="13"/>
        <v>0.85535714285714282</v>
      </c>
      <c r="T100" s="33">
        <f>IF(E100&lt;1994,"NA",IF(E100&gt;2001,SUMIFS(ADM!E:E,ADM!A:A,ReferendumData!E100,ADM!C:C,ReferendumData!A100,ADM!D:D,ReferendumData!B100),SUMIFS(ADM!K:K,ADM!H:H,ReferendumData!E100,ADM!I:I,ReferendumData!A100,ADM!J:J,ReferendumData!B100)))</f>
        <v>724.76</v>
      </c>
      <c r="U100" s="34">
        <f t="shared" si="22"/>
        <v>0.77266957337601416</v>
      </c>
      <c r="V100" s="47">
        <f>IFERROR(VLOOKUP(C100,Lookups!J:L,3,FALSE),IF(T100&gt;=2000,4,IF(AND(T100&gt;=1000,T100&lt;2000),5,6)))</f>
        <v>6</v>
      </c>
      <c r="W100" s="12" t="s">
        <v>20</v>
      </c>
      <c r="X100" s="39">
        <f t="shared" si="14"/>
        <v>0.77266957337601416</v>
      </c>
      <c r="Y100" s="38">
        <f t="shared" si="15"/>
        <v>0.85535714285714282</v>
      </c>
      <c r="Z100" s="40" t="e">
        <f>IF(C100=ScatterPlots!$A$3,ReferendumData!Y100,-1)</f>
        <v>#N/A</v>
      </c>
      <c r="AA100" s="39">
        <f t="shared" si="16"/>
        <v>0.77266957337601416</v>
      </c>
      <c r="AB100" s="40">
        <f t="shared" si="17"/>
        <v>-1</v>
      </c>
      <c r="AC100" s="40">
        <f t="shared" si="18"/>
        <v>-1</v>
      </c>
      <c r="AD100" s="40">
        <f t="shared" si="19"/>
        <v>0.85535714285714282</v>
      </c>
    </row>
    <row r="101" spans="1:30" x14ac:dyDescent="0.35">
      <c r="A101">
        <v>564</v>
      </c>
      <c r="B101">
        <v>1</v>
      </c>
      <c r="C101" t="str">
        <f t="shared" si="20"/>
        <v>0564-01</v>
      </c>
      <c r="D101" t="s">
        <v>231</v>
      </c>
      <c r="E101">
        <v>1995</v>
      </c>
      <c r="F101">
        <f>VLOOKUP(E101,Lookups!A:B,2,FALSE)</f>
        <v>1</v>
      </c>
      <c r="G101">
        <v>1996</v>
      </c>
      <c r="H101" s="61">
        <v>281.24</v>
      </c>
      <c r="I101">
        <v>10</v>
      </c>
      <c r="J101" t="s">
        <v>19</v>
      </c>
      <c r="K101">
        <v>0</v>
      </c>
      <c r="L101">
        <v>9</v>
      </c>
      <c r="M101">
        <v>0</v>
      </c>
      <c r="N101">
        <v>9</v>
      </c>
      <c r="O101">
        <v>0</v>
      </c>
      <c r="P101">
        <f t="shared" si="21"/>
        <v>3</v>
      </c>
      <c r="Q101">
        <v>1263</v>
      </c>
      <c r="R101">
        <v>1371</v>
      </c>
      <c r="S101" s="14">
        <f t="shared" si="13"/>
        <v>0.47949886104783601</v>
      </c>
      <c r="T101" s="33">
        <f>IF(E101&lt;1994,"NA",IF(E101&gt;2001,SUMIFS(ADM!E:E,ADM!A:A,ReferendumData!E101,ADM!C:C,ReferendumData!A101,ADM!D:D,ReferendumData!B101),SUMIFS(ADM!K:K,ADM!H:H,ReferendumData!E101,ADM!I:I,ReferendumData!A101,ADM!J:J,ReferendumData!B101)))</f>
        <v>2328.4299999999998</v>
      </c>
      <c r="U101" s="34">
        <f t="shared" si="22"/>
        <v>1.1312343510434071</v>
      </c>
      <c r="V101" s="47">
        <f>IFERROR(VLOOKUP(C101,Lookups!J:L,3,FALSE),IF(T101&gt;=2000,4,IF(AND(T101&gt;=1000,T101&lt;2000),5,6)))</f>
        <v>4</v>
      </c>
      <c r="W101" s="12" t="s">
        <v>20</v>
      </c>
      <c r="X101" s="39">
        <f t="shared" si="14"/>
        <v>1.1312343510434071</v>
      </c>
      <c r="Y101" s="38">
        <f t="shared" si="15"/>
        <v>0.47949886104783601</v>
      </c>
      <c r="Z101" s="40" t="e">
        <f>IF(C101=ScatterPlots!$A$3,ReferendumData!Y101,-1)</f>
        <v>#N/A</v>
      </c>
      <c r="AA101" s="39">
        <f t="shared" si="16"/>
        <v>1.1312343510434071</v>
      </c>
      <c r="AB101" s="40">
        <f t="shared" si="17"/>
        <v>-1</v>
      </c>
      <c r="AC101" s="40">
        <f t="shared" si="18"/>
        <v>-1</v>
      </c>
      <c r="AD101" s="40">
        <f t="shared" si="19"/>
        <v>0.47949886104783601</v>
      </c>
    </row>
    <row r="102" spans="1:30" x14ac:dyDescent="0.35">
      <c r="A102">
        <v>577</v>
      </c>
      <c r="B102">
        <v>1</v>
      </c>
      <c r="C102" t="str">
        <f t="shared" si="20"/>
        <v>0577-01</v>
      </c>
      <c r="D102" t="s">
        <v>232</v>
      </c>
      <c r="E102">
        <v>1995</v>
      </c>
      <c r="F102">
        <f>VLOOKUP(E102,Lookups!A:B,2,FALSE)</f>
        <v>1</v>
      </c>
      <c r="G102">
        <v>1996</v>
      </c>
      <c r="H102" s="61">
        <v>448.38</v>
      </c>
      <c r="I102">
        <v>5</v>
      </c>
      <c r="J102" t="s">
        <v>19</v>
      </c>
      <c r="K102">
        <v>0</v>
      </c>
      <c r="L102">
        <v>9</v>
      </c>
      <c r="M102">
        <v>0</v>
      </c>
      <c r="N102">
        <v>9</v>
      </c>
      <c r="O102">
        <v>1</v>
      </c>
      <c r="P102">
        <f t="shared" si="21"/>
        <v>5</v>
      </c>
      <c r="Q102">
        <v>202</v>
      </c>
      <c r="R102">
        <v>80</v>
      </c>
      <c r="S102" s="14">
        <f t="shared" si="13"/>
        <v>0.71631205673758869</v>
      </c>
      <c r="T102" s="33">
        <f>IF(E102&lt;1994,"NA",IF(E102&gt;2001,SUMIFS(ADM!E:E,ADM!A:A,ReferendumData!E102,ADM!C:C,ReferendumData!A102,ADM!D:D,ReferendumData!B102),SUMIFS(ADM!K:K,ADM!H:H,ReferendumData!E102,ADM!I:I,ReferendumData!A102,ADM!J:J,ReferendumData!B102)))</f>
        <v>557.05999999999995</v>
      </c>
      <c r="U102" s="34">
        <f t="shared" si="22"/>
        <v>0.50622913151186588</v>
      </c>
      <c r="V102" s="47">
        <f>IFERROR(VLOOKUP(C102,Lookups!J:L,3,FALSE),IF(T102&gt;=2000,4,IF(AND(T102&gt;=1000,T102&lt;2000),5,6)))</f>
        <v>6</v>
      </c>
      <c r="W102" s="12" t="s">
        <v>20</v>
      </c>
      <c r="X102" s="39">
        <f t="shared" si="14"/>
        <v>0.50622913151186588</v>
      </c>
      <c r="Y102" s="38">
        <f t="shared" si="15"/>
        <v>0.71631205673758869</v>
      </c>
      <c r="Z102" s="40" t="e">
        <f>IF(C102=ScatterPlots!$A$3,ReferendumData!Y102,-1)</f>
        <v>#N/A</v>
      </c>
      <c r="AA102" s="39">
        <f t="shared" si="16"/>
        <v>0.50622913151186588</v>
      </c>
      <c r="AB102" s="40">
        <f t="shared" si="17"/>
        <v>-1</v>
      </c>
      <c r="AC102" s="40">
        <f t="shared" si="18"/>
        <v>-1</v>
      </c>
      <c r="AD102" s="40">
        <f t="shared" si="19"/>
        <v>0.71631205673758869</v>
      </c>
    </row>
    <row r="103" spans="1:30" x14ac:dyDescent="0.35">
      <c r="A103">
        <v>622</v>
      </c>
      <c r="B103">
        <v>1</v>
      </c>
      <c r="C103" t="str">
        <f t="shared" si="20"/>
        <v>0622-01</v>
      </c>
      <c r="D103" t="s">
        <v>233</v>
      </c>
      <c r="E103">
        <v>1995</v>
      </c>
      <c r="F103">
        <f>VLOOKUP(E103,Lookups!A:B,2,FALSE)</f>
        <v>1</v>
      </c>
      <c r="G103">
        <v>1996</v>
      </c>
      <c r="H103" s="61">
        <v>611.54999999999995</v>
      </c>
      <c r="I103">
        <v>6</v>
      </c>
      <c r="J103" t="s">
        <v>19</v>
      </c>
      <c r="K103">
        <v>0</v>
      </c>
      <c r="L103">
        <v>9</v>
      </c>
      <c r="M103">
        <v>0</v>
      </c>
      <c r="N103">
        <v>9</v>
      </c>
      <c r="O103">
        <v>1</v>
      </c>
      <c r="P103">
        <f t="shared" si="21"/>
        <v>7</v>
      </c>
      <c r="Q103">
        <v>5671</v>
      </c>
      <c r="R103">
        <v>4176</v>
      </c>
      <c r="S103" s="14">
        <f t="shared" si="13"/>
        <v>0.57591144511018588</v>
      </c>
      <c r="T103" s="33">
        <f>IF(E103&lt;1994,"NA",IF(E103&gt;2001,SUMIFS(ADM!E:E,ADM!A:A,ReferendumData!E103,ADM!C:C,ReferendumData!A103,ADM!D:D,ReferendumData!B103),SUMIFS(ADM!K:K,ADM!H:H,ReferendumData!E103,ADM!I:I,ReferendumData!A103,ADM!J:J,ReferendumData!B103)))</f>
        <v>10808.24</v>
      </c>
      <c r="U103" s="34">
        <f t="shared" si="22"/>
        <v>0.91106415105512095</v>
      </c>
      <c r="V103" s="47">
        <f>IFERROR(VLOOKUP(C103,Lookups!J:L,3,FALSE),IF(T103&gt;=2000,4,IF(AND(T103&gt;=1000,T103&lt;2000),5,6)))</f>
        <v>2</v>
      </c>
      <c r="W103" s="12" t="s">
        <v>20</v>
      </c>
      <c r="X103" s="39">
        <f t="shared" si="14"/>
        <v>0.91106415105512095</v>
      </c>
      <c r="Y103" s="38">
        <f t="shared" si="15"/>
        <v>0.57591144511018588</v>
      </c>
      <c r="Z103" s="40" t="e">
        <f>IF(C103=ScatterPlots!$A$3,ReferendumData!Y103,-1)</f>
        <v>#N/A</v>
      </c>
      <c r="AA103" s="39">
        <f t="shared" si="16"/>
        <v>0.91106415105512095</v>
      </c>
      <c r="AB103" s="40">
        <f t="shared" si="17"/>
        <v>-1</v>
      </c>
      <c r="AC103" s="40">
        <f t="shared" si="18"/>
        <v>-1</v>
      </c>
      <c r="AD103" s="40">
        <f t="shared" si="19"/>
        <v>0.57591144511018588</v>
      </c>
    </row>
    <row r="104" spans="1:30" x14ac:dyDescent="0.35">
      <c r="A104">
        <v>627</v>
      </c>
      <c r="B104">
        <v>1</v>
      </c>
      <c r="C104" t="str">
        <f t="shared" si="20"/>
        <v>0627-01</v>
      </c>
      <c r="D104" t="s">
        <v>234</v>
      </c>
      <c r="E104">
        <v>1995</v>
      </c>
      <c r="F104">
        <f>VLOOKUP(E104,Lookups!A:B,2,FALSE)</f>
        <v>1</v>
      </c>
      <c r="G104">
        <v>1996</v>
      </c>
      <c r="H104" s="61">
        <v>315</v>
      </c>
      <c r="I104">
        <v>10</v>
      </c>
      <c r="J104" t="s">
        <v>19</v>
      </c>
      <c r="K104">
        <v>0</v>
      </c>
      <c r="L104">
        <v>9</v>
      </c>
      <c r="M104">
        <v>0</v>
      </c>
      <c r="N104">
        <v>9</v>
      </c>
      <c r="O104">
        <v>1</v>
      </c>
      <c r="P104">
        <f t="shared" si="21"/>
        <v>4</v>
      </c>
      <c r="Q104">
        <v>162</v>
      </c>
      <c r="R104">
        <v>108</v>
      </c>
      <c r="S104" s="14">
        <f t="shared" si="13"/>
        <v>0.6</v>
      </c>
      <c r="T104" s="33">
        <f>IF(E104&lt;1994,"NA",IF(E104&gt;2001,SUMIFS(ADM!E:E,ADM!A:A,ReferendumData!E104,ADM!C:C,ReferendumData!A104,ADM!D:D,ReferendumData!B104),SUMIFS(ADM!K:K,ADM!H:H,ReferendumData!E104,ADM!I:I,ReferendumData!A104,ADM!J:J,ReferendumData!B104)))</f>
        <v>285.32</v>
      </c>
      <c r="U104" s="34">
        <f t="shared" si="22"/>
        <v>0.94630590214496002</v>
      </c>
      <c r="V104" s="47">
        <f>IFERROR(VLOOKUP(C104,Lookups!J:L,3,FALSE),IF(T104&gt;=2000,4,IF(AND(T104&gt;=1000,T104&lt;2000),5,6)))</f>
        <v>6</v>
      </c>
      <c r="W104" s="12" t="s">
        <v>20</v>
      </c>
      <c r="X104" s="39">
        <f t="shared" si="14"/>
        <v>0.94630590214496002</v>
      </c>
      <c r="Y104" s="38">
        <f t="shared" si="15"/>
        <v>0.6</v>
      </c>
      <c r="Z104" s="40" t="e">
        <f>IF(C104=ScatterPlots!$A$3,ReferendumData!Y104,-1)</f>
        <v>#N/A</v>
      </c>
      <c r="AA104" s="39">
        <f t="shared" si="16"/>
        <v>0.94630590214496002</v>
      </c>
      <c r="AB104" s="40">
        <f t="shared" si="17"/>
        <v>-1</v>
      </c>
      <c r="AC104" s="40">
        <f t="shared" si="18"/>
        <v>-1</v>
      </c>
      <c r="AD104" s="40">
        <f t="shared" si="19"/>
        <v>0.6</v>
      </c>
    </row>
    <row r="105" spans="1:30" x14ac:dyDescent="0.35">
      <c r="A105">
        <v>656</v>
      </c>
      <c r="B105">
        <v>1</v>
      </c>
      <c r="C105" t="str">
        <f t="shared" si="20"/>
        <v>0656-01</v>
      </c>
      <c r="D105" t="s">
        <v>31</v>
      </c>
      <c r="E105">
        <v>1995</v>
      </c>
      <c r="F105">
        <f>VLOOKUP(E105,Lookups!A:B,2,FALSE)</f>
        <v>1</v>
      </c>
      <c r="G105">
        <v>1996</v>
      </c>
      <c r="H105" s="61">
        <v>442</v>
      </c>
      <c r="I105">
        <v>10</v>
      </c>
      <c r="J105" t="s">
        <v>19</v>
      </c>
      <c r="K105">
        <v>0</v>
      </c>
      <c r="L105">
        <v>9</v>
      </c>
      <c r="M105">
        <v>0</v>
      </c>
      <c r="N105">
        <v>9</v>
      </c>
      <c r="O105">
        <v>1</v>
      </c>
      <c r="P105">
        <f t="shared" si="21"/>
        <v>5</v>
      </c>
      <c r="Q105">
        <v>2507</v>
      </c>
      <c r="R105">
        <v>1464</v>
      </c>
      <c r="S105" s="14">
        <f t="shared" si="13"/>
        <v>0.6313271216318308</v>
      </c>
      <c r="T105" s="33">
        <f>IF(E105&lt;1994,"NA",IF(E105&gt;2001,SUMIFS(ADM!E:E,ADM!A:A,ReferendumData!E105,ADM!C:C,ReferendumData!A105,ADM!D:D,ReferendumData!B105),SUMIFS(ADM!K:K,ADM!H:H,ReferendumData!E105,ADM!I:I,ReferendumData!A105,ADM!J:J,ReferendumData!B105)))</f>
        <v>4389.41</v>
      </c>
      <c r="U105" s="34">
        <f t="shared" si="22"/>
        <v>0.90467739400056046</v>
      </c>
      <c r="V105" s="47">
        <f>IFERROR(VLOOKUP(C105,Lookups!J:L,3,FALSE),IF(T105&gt;=2000,4,IF(AND(T105&gt;=1000,T105&lt;2000),5,6)))</f>
        <v>4</v>
      </c>
      <c r="W105" s="12" t="s">
        <v>20</v>
      </c>
      <c r="X105" s="39">
        <f t="shared" si="14"/>
        <v>0.90467739400056046</v>
      </c>
      <c r="Y105" s="38">
        <f t="shared" si="15"/>
        <v>0.6313271216318308</v>
      </c>
      <c r="Z105" s="40" t="e">
        <f>IF(C105=ScatterPlots!$A$3,ReferendumData!Y105,-1)</f>
        <v>#N/A</v>
      </c>
      <c r="AA105" s="39">
        <f t="shared" si="16"/>
        <v>0.90467739400056046</v>
      </c>
      <c r="AB105" s="40">
        <f t="shared" si="17"/>
        <v>-1</v>
      </c>
      <c r="AC105" s="40">
        <f t="shared" si="18"/>
        <v>-1</v>
      </c>
      <c r="AD105" s="40">
        <f t="shared" si="19"/>
        <v>0.6313271216318308</v>
      </c>
    </row>
    <row r="106" spans="1:30" x14ac:dyDescent="0.35">
      <c r="A106">
        <v>695</v>
      </c>
      <c r="B106">
        <v>1</v>
      </c>
      <c r="C106" t="str">
        <f t="shared" si="20"/>
        <v>0695-01</v>
      </c>
      <c r="D106" t="s">
        <v>140</v>
      </c>
      <c r="E106">
        <v>1995</v>
      </c>
      <c r="F106">
        <f>VLOOKUP(E106,Lookups!A:B,2,FALSE)</f>
        <v>1</v>
      </c>
      <c r="G106">
        <v>1996</v>
      </c>
      <c r="H106" s="61">
        <v>105</v>
      </c>
      <c r="I106">
        <v>10</v>
      </c>
      <c r="J106" t="s">
        <v>19</v>
      </c>
      <c r="K106">
        <v>0</v>
      </c>
      <c r="L106">
        <v>9</v>
      </c>
      <c r="M106">
        <v>0</v>
      </c>
      <c r="N106">
        <v>9</v>
      </c>
      <c r="O106">
        <v>1</v>
      </c>
      <c r="P106">
        <f t="shared" si="21"/>
        <v>2</v>
      </c>
      <c r="Q106">
        <v>1172</v>
      </c>
      <c r="R106">
        <v>698</v>
      </c>
      <c r="S106" s="14">
        <f t="shared" si="13"/>
        <v>0.62673796791443848</v>
      </c>
      <c r="T106" s="33">
        <f>IF(E106&lt;1994,"NA",IF(E106&gt;2001,SUMIFS(ADM!E:E,ADM!A:A,ReferendumData!E106,ADM!C:C,ReferendumData!A106,ADM!D:D,ReferendumData!B106),SUMIFS(ADM!K:K,ADM!H:H,ReferendumData!E106,ADM!I:I,ReferendumData!A106,ADM!J:J,ReferendumData!B106)))</f>
        <v>1036.78</v>
      </c>
      <c r="U106" s="34">
        <f t="shared" si="22"/>
        <v>1.8036613360597233</v>
      </c>
      <c r="V106" s="47">
        <f>IFERROR(VLOOKUP(C106,Lookups!J:L,3,FALSE),IF(T106&gt;=2000,4,IF(AND(T106&gt;=1000,T106&lt;2000),5,6)))</f>
        <v>5</v>
      </c>
      <c r="W106" s="12" t="s">
        <v>20</v>
      </c>
      <c r="X106" s="39">
        <f t="shared" si="14"/>
        <v>1.8036613360597233</v>
      </c>
      <c r="Y106" s="38">
        <f t="shared" si="15"/>
        <v>0.62673796791443848</v>
      </c>
      <c r="Z106" s="40" t="e">
        <f>IF(C106=ScatterPlots!$A$3,ReferendumData!Y106,-1)</f>
        <v>#N/A</v>
      </c>
      <c r="AA106" s="39">
        <f t="shared" si="16"/>
        <v>1.8036613360597233</v>
      </c>
      <c r="AB106" s="40">
        <f t="shared" si="17"/>
        <v>-1</v>
      </c>
      <c r="AC106" s="40">
        <f t="shared" si="18"/>
        <v>-1</v>
      </c>
      <c r="AD106" s="40">
        <f t="shared" si="19"/>
        <v>0.62673796791443848</v>
      </c>
    </row>
    <row r="107" spans="1:30" x14ac:dyDescent="0.35">
      <c r="A107">
        <v>717</v>
      </c>
      <c r="B107">
        <v>1</v>
      </c>
      <c r="C107" t="str">
        <f t="shared" si="20"/>
        <v>0717-01</v>
      </c>
      <c r="D107" t="s">
        <v>147</v>
      </c>
      <c r="E107">
        <v>1995</v>
      </c>
      <c r="F107">
        <f>VLOOKUP(E107,Lookups!A:B,2,FALSE)</f>
        <v>1</v>
      </c>
      <c r="G107">
        <v>1996</v>
      </c>
      <c r="H107" s="61">
        <v>322</v>
      </c>
      <c r="I107">
        <v>5</v>
      </c>
      <c r="J107" t="s">
        <v>19</v>
      </c>
      <c r="K107">
        <v>0</v>
      </c>
      <c r="L107">
        <v>9</v>
      </c>
      <c r="M107">
        <v>0</v>
      </c>
      <c r="N107">
        <v>9</v>
      </c>
      <c r="O107">
        <v>1</v>
      </c>
      <c r="P107">
        <f t="shared" si="21"/>
        <v>4</v>
      </c>
      <c r="Q107">
        <v>541</v>
      </c>
      <c r="R107">
        <v>396</v>
      </c>
      <c r="S107" s="14">
        <f t="shared" si="13"/>
        <v>0.57737459978655281</v>
      </c>
      <c r="T107" s="33">
        <f>IF(E107&lt;1994,"NA",IF(E107&gt;2001,SUMIFS(ADM!E:E,ADM!A:A,ReferendumData!E107,ADM!C:C,ReferendumData!A107,ADM!D:D,ReferendumData!B107),SUMIFS(ADM!K:K,ADM!H:H,ReferendumData!E107,ADM!I:I,ReferendumData!A107,ADM!J:J,ReferendumData!B107)))</f>
        <v>1156.2</v>
      </c>
      <c r="U107" s="34">
        <f t="shared" si="22"/>
        <v>0.81041342328316901</v>
      </c>
      <c r="V107" s="47">
        <f>IFERROR(VLOOKUP(C107,Lookups!J:L,3,FALSE),IF(T107&gt;=2000,4,IF(AND(T107&gt;=1000,T107&lt;2000),5,6)))</f>
        <v>3</v>
      </c>
      <c r="W107" s="12" t="s">
        <v>20</v>
      </c>
      <c r="X107" s="39">
        <f t="shared" si="14"/>
        <v>0.81041342328316901</v>
      </c>
      <c r="Y107" s="38">
        <f t="shared" si="15"/>
        <v>0.57737459978655281</v>
      </c>
      <c r="Z107" s="40" t="e">
        <f>IF(C107=ScatterPlots!$A$3,ReferendumData!Y107,-1)</f>
        <v>#N/A</v>
      </c>
      <c r="AA107" s="39">
        <f t="shared" si="16"/>
        <v>0.81041342328316901</v>
      </c>
      <c r="AB107" s="40">
        <f t="shared" si="17"/>
        <v>-1</v>
      </c>
      <c r="AC107" s="40">
        <f t="shared" si="18"/>
        <v>-1</v>
      </c>
      <c r="AD107" s="40">
        <f t="shared" si="19"/>
        <v>0.57737459978655281</v>
      </c>
    </row>
    <row r="108" spans="1:30" x14ac:dyDescent="0.35">
      <c r="A108">
        <v>721</v>
      </c>
      <c r="B108">
        <v>1</v>
      </c>
      <c r="C108" t="str">
        <f t="shared" si="20"/>
        <v>0721-01</v>
      </c>
      <c r="D108" t="s">
        <v>235</v>
      </c>
      <c r="E108">
        <v>1995</v>
      </c>
      <c r="F108">
        <f>VLOOKUP(E108,Lookups!A:B,2,FALSE)</f>
        <v>1</v>
      </c>
      <c r="G108">
        <v>1996</v>
      </c>
      <c r="H108" s="61">
        <v>367.41</v>
      </c>
      <c r="I108">
        <v>5</v>
      </c>
      <c r="J108" t="s">
        <v>19</v>
      </c>
      <c r="K108">
        <v>0</v>
      </c>
      <c r="L108">
        <v>9</v>
      </c>
      <c r="M108">
        <v>0</v>
      </c>
      <c r="N108">
        <v>9</v>
      </c>
      <c r="O108">
        <v>1</v>
      </c>
      <c r="P108">
        <f t="shared" si="21"/>
        <v>4</v>
      </c>
      <c r="Q108">
        <v>1569</v>
      </c>
      <c r="R108">
        <v>1167</v>
      </c>
      <c r="S108" s="14">
        <f t="shared" si="13"/>
        <v>0.57346491228070173</v>
      </c>
      <c r="T108" s="33">
        <f>IF(E108&lt;1994,"NA",IF(E108&gt;2001,SUMIFS(ADM!E:E,ADM!A:A,ReferendumData!E108,ADM!C:C,ReferendumData!A108,ADM!D:D,ReferendumData!B108),SUMIFS(ADM!K:K,ADM!H:H,ReferendumData!E108,ADM!I:I,ReferendumData!A108,ADM!J:J,ReferendumData!B108)))</f>
        <v>2259.59</v>
      </c>
      <c r="U108" s="34">
        <f t="shared" si="22"/>
        <v>1.2108391345332559</v>
      </c>
      <c r="V108" s="47">
        <f>IFERROR(VLOOKUP(C108,Lookups!J:L,3,FALSE),IF(T108&gt;=2000,4,IF(AND(T108&gt;=1000,T108&lt;2000),5,6)))</f>
        <v>3</v>
      </c>
      <c r="W108" s="12" t="s">
        <v>20</v>
      </c>
      <c r="X108" s="39">
        <f t="shared" si="14"/>
        <v>1.2108391345332559</v>
      </c>
      <c r="Y108" s="38">
        <f t="shared" si="15"/>
        <v>0.57346491228070173</v>
      </c>
      <c r="Z108" s="40" t="e">
        <f>IF(C108=ScatterPlots!$A$3,ReferendumData!Y108,-1)</f>
        <v>#N/A</v>
      </c>
      <c r="AA108" s="39">
        <f t="shared" si="16"/>
        <v>1.2108391345332559</v>
      </c>
      <c r="AB108" s="40">
        <f t="shared" si="17"/>
        <v>-1</v>
      </c>
      <c r="AC108" s="40">
        <f t="shared" si="18"/>
        <v>-1</v>
      </c>
      <c r="AD108" s="40">
        <f t="shared" si="19"/>
        <v>0.57346491228070173</v>
      </c>
    </row>
    <row r="109" spans="1:30" x14ac:dyDescent="0.35">
      <c r="A109">
        <v>748</v>
      </c>
      <c r="B109">
        <v>1</v>
      </c>
      <c r="C109" t="str">
        <f t="shared" si="20"/>
        <v>0748-01</v>
      </c>
      <c r="D109" t="s">
        <v>236</v>
      </c>
      <c r="E109">
        <v>1995</v>
      </c>
      <c r="F109">
        <f>VLOOKUP(E109,Lookups!A:B,2,FALSE)</f>
        <v>1</v>
      </c>
      <c r="G109">
        <v>1996</v>
      </c>
      <c r="H109" s="61">
        <v>430.25</v>
      </c>
      <c r="I109">
        <v>10</v>
      </c>
      <c r="J109" t="s">
        <v>19</v>
      </c>
      <c r="K109">
        <v>0</v>
      </c>
      <c r="L109">
        <v>9</v>
      </c>
      <c r="M109">
        <v>0</v>
      </c>
      <c r="N109">
        <v>9</v>
      </c>
      <c r="O109">
        <v>1</v>
      </c>
      <c r="P109">
        <f t="shared" si="21"/>
        <v>5</v>
      </c>
      <c r="Q109">
        <v>935</v>
      </c>
      <c r="R109">
        <v>532</v>
      </c>
      <c r="S109" s="14">
        <f t="shared" si="13"/>
        <v>0.6373551465576005</v>
      </c>
      <c r="T109" s="33">
        <f>IF(E109&lt;1994,"NA",IF(E109&gt;2001,SUMIFS(ADM!E:E,ADM!A:A,ReferendumData!E109,ADM!C:C,ReferendumData!A109,ADM!D:D,ReferendumData!B109),SUMIFS(ADM!K:K,ADM!H:H,ReferendumData!E109,ADM!I:I,ReferendumData!A109,ADM!J:J,ReferendumData!B109)))</f>
        <v>2246.04</v>
      </c>
      <c r="U109" s="34">
        <f t="shared" si="22"/>
        <v>0.65314954319602503</v>
      </c>
      <c r="V109" s="47">
        <f>IFERROR(VLOOKUP(C109,Lookups!J:L,3,FALSE),IF(T109&gt;=2000,4,IF(AND(T109&gt;=1000,T109&lt;2000),5,6)))</f>
        <v>4</v>
      </c>
      <c r="W109" s="12" t="s">
        <v>20</v>
      </c>
      <c r="X109" s="39">
        <f t="shared" si="14"/>
        <v>0.65314954319602503</v>
      </c>
      <c r="Y109" s="38">
        <f t="shared" si="15"/>
        <v>0.6373551465576005</v>
      </c>
      <c r="Z109" s="40" t="e">
        <f>IF(C109=ScatterPlots!$A$3,ReferendumData!Y109,-1)</f>
        <v>#N/A</v>
      </c>
      <c r="AA109" s="39">
        <f t="shared" si="16"/>
        <v>0.65314954319602503</v>
      </c>
      <c r="AB109" s="40">
        <f t="shared" si="17"/>
        <v>-1</v>
      </c>
      <c r="AC109" s="40">
        <f t="shared" si="18"/>
        <v>-1</v>
      </c>
      <c r="AD109" s="40">
        <f t="shared" si="19"/>
        <v>0.6373551465576005</v>
      </c>
    </row>
    <row r="110" spans="1:30" x14ac:dyDescent="0.35">
      <c r="A110">
        <v>763</v>
      </c>
      <c r="B110">
        <v>1</v>
      </c>
      <c r="C110" t="str">
        <f t="shared" si="20"/>
        <v>0763-01</v>
      </c>
      <c r="D110" t="s">
        <v>237</v>
      </c>
      <c r="E110">
        <v>1995</v>
      </c>
      <c r="F110">
        <f>VLOOKUP(E110,Lookups!A:B,2,FALSE)</f>
        <v>1</v>
      </c>
      <c r="G110">
        <v>1996</v>
      </c>
      <c r="H110" s="61">
        <v>405.29</v>
      </c>
      <c r="I110">
        <v>10</v>
      </c>
      <c r="J110" t="s">
        <v>19</v>
      </c>
      <c r="K110">
        <v>0</v>
      </c>
      <c r="L110">
        <v>9</v>
      </c>
      <c r="M110">
        <v>0</v>
      </c>
      <c r="N110">
        <v>9</v>
      </c>
      <c r="O110">
        <v>1</v>
      </c>
      <c r="P110">
        <f t="shared" si="21"/>
        <v>5</v>
      </c>
      <c r="Q110">
        <v>589</v>
      </c>
      <c r="R110">
        <v>119</v>
      </c>
      <c r="S110" s="14">
        <f t="shared" si="13"/>
        <v>0.83192090395480223</v>
      </c>
      <c r="T110" s="33">
        <f>IF(E110&lt;1994,"NA",IF(E110&gt;2001,SUMIFS(ADM!E:E,ADM!A:A,ReferendumData!E110,ADM!C:C,ReferendumData!A110,ADM!D:D,ReferendumData!B110),SUMIFS(ADM!K:K,ADM!H:H,ReferendumData!E110,ADM!I:I,ReferendumData!A110,ADM!J:J,ReferendumData!B110)))</f>
        <v>512.95000000000005</v>
      </c>
      <c r="U110" s="34">
        <f t="shared" si="22"/>
        <v>1.3802514864996587</v>
      </c>
      <c r="V110" s="47">
        <f>IFERROR(VLOOKUP(C110,Lookups!J:L,3,FALSE),IF(T110&gt;=2000,4,IF(AND(T110&gt;=1000,T110&lt;2000),5,6)))</f>
        <v>6</v>
      </c>
      <c r="W110" s="12" t="s">
        <v>20</v>
      </c>
      <c r="X110" s="39">
        <f t="shared" si="14"/>
        <v>1.3802514864996587</v>
      </c>
      <c r="Y110" s="38">
        <f t="shared" si="15"/>
        <v>0.83192090395480223</v>
      </c>
      <c r="Z110" s="40" t="e">
        <f>IF(C110=ScatterPlots!$A$3,ReferendumData!Y110,-1)</f>
        <v>#N/A</v>
      </c>
      <c r="AA110" s="39">
        <f t="shared" si="16"/>
        <v>1.3802514864996587</v>
      </c>
      <c r="AB110" s="40">
        <f t="shared" si="17"/>
        <v>-1</v>
      </c>
      <c r="AC110" s="40">
        <f t="shared" si="18"/>
        <v>-1</v>
      </c>
      <c r="AD110" s="40">
        <f t="shared" si="19"/>
        <v>0.83192090395480223</v>
      </c>
    </row>
    <row r="111" spans="1:30" x14ac:dyDescent="0.35">
      <c r="A111">
        <v>829</v>
      </c>
      <c r="B111">
        <v>1</v>
      </c>
      <c r="C111" t="str">
        <f t="shared" si="20"/>
        <v>0829-01</v>
      </c>
      <c r="D111" t="s">
        <v>238</v>
      </c>
      <c r="E111">
        <v>1995</v>
      </c>
      <c r="F111">
        <f>VLOOKUP(E111,Lookups!A:B,2,FALSE)</f>
        <v>1</v>
      </c>
      <c r="G111">
        <v>1996</v>
      </c>
      <c r="H111" s="61">
        <v>367.41</v>
      </c>
      <c r="I111">
        <v>6</v>
      </c>
      <c r="J111" t="s">
        <v>19</v>
      </c>
      <c r="K111">
        <v>0</v>
      </c>
      <c r="L111">
        <v>9</v>
      </c>
      <c r="M111">
        <v>0</v>
      </c>
      <c r="N111">
        <v>9</v>
      </c>
      <c r="O111">
        <v>1</v>
      </c>
      <c r="P111">
        <f t="shared" si="21"/>
        <v>4</v>
      </c>
      <c r="Q111">
        <v>2153</v>
      </c>
      <c r="R111">
        <v>649</v>
      </c>
      <c r="S111" s="14">
        <f t="shared" si="13"/>
        <v>0.76837972876516769</v>
      </c>
      <c r="T111" s="33">
        <f>IF(E111&lt;1994,"NA",IF(E111&gt;2001,SUMIFS(ADM!E:E,ADM!A:A,ReferendumData!E111,ADM!C:C,ReferendumData!A111,ADM!D:D,ReferendumData!B111),SUMIFS(ADM!K:K,ADM!H:H,ReferendumData!E111,ADM!I:I,ReferendumData!A111,ADM!J:J,ReferendumData!B111)))</f>
        <v>2297.0300000000002</v>
      </c>
      <c r="U111" s="34">
        <f t="shared" si="22"/>
        <v>1.2198360491591316</v>
      </c>
      <c r="V111" s="47">
        <f>IFERROR(VLOOKUP(C111,Lookups!J:L,3,FALSE),IF(T111&gt;=2000,4,IF(AND(T111&gt;=1000,T111&lt;2000),5,6)))</f>
        <v>4</v>
      </c>
      <c r="W111" s="12" t="s">
        <v>20</v>
      </c>
      <c r="X111" s="39">
        <f t="shared" si="14"/>
        <v>1.2198360491591316</v>
      </c>
      <c r="Y111" s="38">
        <f t="shared" si="15"/>
        <v>0.76837972876516769</v>
      </c>
      <c r="Z111" s="40" t="e">
        <f>IF(C111=ScatterPlots!$A$3,ReferendumData!Y111,-1)</f>
        <v>#N/A</v>
      </c>
      <c r="AA111" s="39">
        <f t="shared" si="16"/>
        <v>1.2198360491591316</v>
      </c>
      <c r="AB111" s="40">
        <f t="shared" si="17"/>
        <v>-1</v>
      </c>
      <c r="AC111" s="40">
        <f t="shared" si="18"/>
        <v>-1</v>
      </c>
      <c r="AD111" s="40">
        <f t="shared" si="19"/>
        <v>0.76837972876516769</v>
      </c>
    </row>
    <row r="112" spans="1:30" x14ac:dyDescent="0.35">
      <c r="A112">
        <v>850</v>
      </c>
      <c r="B112">
        <v>1</v>
      </c>
      <c r="C112" t="str">
        <f t="shared" si="20"/>
        <v>0850-01</v>
      </c>
      <c r="D112" t="s">
        <v>239</v>
      </c>
      <c r="E112">
        <v>1995</v>
      </c>
      <c r="F112">
        <f>VLOOKUP(E112,Lookups!A:B,2,FALSE)</f>
        <v>1</v>
      </c>
      <c r="G112">
        <v>1996</v>
      </c>
      <c r="H112" s="61">
        <v>532.49</v>
      </c>
      <c r="I112">
        <v>5</v>
      </c>
      <c r="J112" t="s">
        <v>19</v>
      </c>
      <c r="K112">
        <v>0</v>
      </c>
      <c r="L112">
        <v>9</v>
      </c>
      <c r="M112">
        <v>0</v>
      </c>
      <c r="N112">
        <v>9</v>
      </c>
      <c r="O112">
        <v>0</v>
      </c>
      <c r="P112">
        <f t="shared" si="21"/>
        <v>6</v>
      </c>
      <c r="Q112">
        <v>198</v>
      </c>
      <c r="R112">
        <v>268</v>
      </c>
      <c r="S112" s="14">
        <f t="shared" si="13"/>
        <v>0.42489270386266093</v>
      </c>
      <c r="T112" s="33">
        <f>IF(E112&lt;1994,"NA",IF(E112&gt;2001,SUMIFS(ADM!E:E,ADM!A:A,ReferendumData!E112,ADM!C:C,ReferendumData!A112,ADM!D:D,ReferendumData!B112),SUMIFS(ADM!K:K,ADM!H:H,ReferendumData!E112,ADM!I:I,ReferendumData!A112,ADM!J:J,ReferendumData!B112)))</f>
        <v>240</v>
      </c>
      <c r="U112" s="34">
        <f t="shared" si="22"/>
        <v>1.9416666666666667</v>
      </c>
      <c r="V112" s="47">
        <f>IFERROR(VLOOKUP(C112,Lookups!J:L,3,FALSE),IF(T112&gt;=2000,4,IF(AND(T112&gt;=1000,T112&lt;2000),5,6)))</f>
        <v>6</v>
      </c>
      <c r="W112" s="12" t="s">
        <v>20</v>
      </c>
      <c r="X112" s="39">
        <f t="shared" si="14"/>
        <v>1.9416666666666667</v>
      </c>
      <c r="Y112" s="38">
        <f t="shared" si="15"/>
        <v>0.42489270386266093</v>
      </c>
      <c r="Z112" s="40" t="e">
        <f>IF(C112=ScatterPlots!$A$3,ReferendumData!Y112,-1)</f>
        <v>#N/A</v>
      </c>
      <c r="AA112" s="39">
        <f t="shared" si="16"/>
        <v>1.9416666666666667</v>
      </c>
      <c r="AB112" s="40">
        <f t="shared" si="17"/>
        <v>-1</v>
      </c>
      <c r="AC112" s="40">
        <f t="shared" si="18"/>
        <v>-1</v>
      </c>
      <c r="AD112" s="40">
        <f t="shared" si="19"/>
        <v>0.42489270386266093</v>
      </c>
    </row>
    <row r="113" spans="1:30" x14ac:dyDescent="0.35">
      <c r="A113">
        <v>877</v>
      </c>
      <c r="B113">
        <v>1</v>
      </c>
      <c r="C113" t="str">
        <f t="shared" si="20"/>
        <v>0877-01</v>
      </c>
      <c r="D113" t="s">
        <v>63</v>
      </c>
      <c r="E113">
        <v>1995</v>
      </c>
      <c r="F113">
        <f>VLOOKUP(E113,Lookups!A:B,2,FALSE)</f>
        <v>1</v>
      </c>
      <c r="G113">
        <v>1996</v>
      </c>
      <c r="H113" s="61">
        <v>235.84</v>
      </c>
      <c r="I113">
        <v>10</v>
      </c>
      <c r="J113" t="s">
        <v>19</v>
      </c>
      <c r="K113">
        <v>0</v>
      </c>
      <c r="L113">
        <v>9</v>
      </c>
      <c r="M113">
        <v>0</v>
      </c>
      <c r="N113">
        <v>9</v>
      </c>
      <c r="O113">
        <v>1</v>
      </c>
      <c r="P113">
        <f t="shared" si="21"/>
        <v>3</v>
      </c>
      <c r="Q113">
        <v>2942</v>
      </c>
      <c r="R113">
        <v>2244</v>
      </c>
      <c r="S113" s="14">
        <f t="shared" si="13"/>
        <v>0.56729656768222136</v>
      </c>
      <c r="T113" s="33">
        <f>IF(E113&lt;1994,"NA",IF(E113&gt;2001,SUMIFS(ADM!E:E,ADM!A:A,ReferendumData!E113,ADM!C:C,ReferendumData!A113,ADM!D:D,ReferendumData!B113),SUMIFS(ADM!K:K,ADM!H:H,ReferendumData!E113,ADM!I:I,ReferendumData!A113,ADM!J:J,ReferendumData!B113)))</f>
        <v>4601.07</v>
      </c>
      <c r="U113" s="34">
        <f t="shared" si="22"/>
        <v>1.1271291243123882</v>
      </c>
      <c r="V113" s="47">
        <f>IFERROR(VLOOKUP(C113,Lookups!J:L,3,FALSE),IF(T113&gt;=2000,4,IF(AND(T113&gt;=1000,T113&lt;2000),5,6)))</f>
        <v>4</v>
      </c>
      <c r="W113" s="12" t="s">
        <v>20</v>
      </c>
      <c r="X113" s="39">
        <f t="shared" si="14"/>
        <v>1.1271291243123882</v>
      </c>
      <c r="Y113" s="38">
        <f t="shared" si="15"/>
        <v>0.56729656768222136</v>
      </c>
      <c r="Z113" s="40" t="e">
        <f>IF(C113=ScatterPlots!$A$3,ReferendumData!Y113,-1)</f>
        <v>#N/A</v>
      </c>
      <c r="AA113" s="39">
        <f t="shared" si="16"/>
        <v>1.1271291243123882</v>
      </c>
      <c r="AB113" s="40">
        <f t="shared" si="17"/>
        <v>-1</v>
      </c>
      <c r="AC113" s="40">
        <f t="shared" si="18"/>
        <v>-1</v>
      </c>
      <c r="AD113" s="40">
        <f t="shared" si="19"/>
        <v>0.56729656768222136</v>
      </c>
    </row>
    <row r="114" spans="1:30" x14ac:dyDescent="0.35">
      <c r="A114">
        <v>914</v>
      </c>
      <c r="B114">
        <v>1</v>
      </c>
      <c r="C114" t="str">
        <f t="shared" si="20"/>
        <v>0914-01</v>
      </c>
      <c r="D114" t="s">
        <v>240</v>
      </c>
      <c r="E114">
        <v>1995</v>
      </c>
      <c r="F114">
        <f>VLOOKUP(E114,Lookups!A:B,2,FALSE)</f>
        <v>1</v>
      </c>
      <c r="G114">
        <v>1996</v>
      </c>
      <c r="H114" s="61">
        <v>913.15</v>
      </c>
      <c r="I114">
        <v>5</v>
      </c>
      <c r="J114" t="s">
        <v>19</v>
      </c>
      <c r="K114">
        <v>0</v>
      </c>
      <c r="L114">
        <v>9</v>
      </c>
      <c r="M114">
        <v>0</v>
      </c>
      <c r="N114">
        <v>9</v>
      </c>
      <c r="O114">
        <v>1</v>
      </c>
      <c r="P114">
        <f t="shared" si="21"/>
        <v>10</v>
      </c>
      <c r="Q114">
        <v>406</v>
      </c>
      <c r="R114">
        <v>158</v>
      </c>
      <c r="S114" s="14">
        <f t="shared" si="13"/>
        <v>0.71985815602836878</v>
      </c>
      <c r="T114" s="33">
        <f>IF(E114&lt;1994,"NA",IF(E114&gt;2001,SUMIFS(ADM!E:E,ADM!A:A,ReferendumData!E114,ADM!C:C,ReferendumData!A114,ADM!D:D,ReferendumData!B114),SUMIFS(ADM!K:K,ADM!H:H,ReferendumData!E114,ADM!I:I,ReferendumData!A114,ADM!J:J,ReferendumData!B114)))</f>
        <v>377.96</v>
      </c>
      <c r="U114" s="34">
        <f t="shared" si="22"/>
        <v>1.492221399089851</v>
      </c>
      <c r="V114" s="47">
        <f>IFERROR(VLOOKUP(C114,Lookups!J:L,3,FALSE),IF(T114&gt;=2000,4,IF(AND(T114&gt;=1000,T114&lt;2000),5,6)))</f>
        <v>6</v>
      </c>
      <c r="W114" s="12" t="s">
        <v>20</v>
      </c>
      <c r="X114" s="39">
        <f t="shared" si="14"/>
        <v>1.492221399089851</v>
      </c>
      <c r="Y114" s="38">
        <f t="shared" si="15"/>
        <v>0.71985815602836878</v>
      </c>
      <c r="Z114" s="40" t="e">
        <f>IF(C114=ScatterPlots!$A$3,ReferendumData!Y114,-1)</f>
        <v>#N/A</v>
      </c>
      <c r="AA114" s="39">
        <f t="shared" si="16"/>
        <v>1.492221399089851</v>
      </c>
      <c r="AB114" s="40">
        <f t="shared" si="17"/>
        <v>-1</v>
      </c>
      <c r="AC114" s="40">
        <f t="shared" si="18"/>
        <v>-1</v>
      </c>
      <c r="AD114" s="40">
        <f t="shared" si="19"/>
        <v>0.71985815602836878</v>
      </c>
    </row>
    <row r="115" spans="1:30" x14ac:dyDescent="0.35">
      <c r="A115">
        <v>2143</v>
      </c>
      <c r="B115">
        <v>1</v>
      </c>
      <c r="C115" t="str">
        <f t="shared" si="20"/>
        <v>2143-01</v>
      </c>
      <c r="D115" t="s">
        <v>241</v>
      </c>
      <c r="E115">
        <v>1995</v>
      </c>
      <c r="F115">
        <f>VLOOKUP(E115,Lookups!A:B,2,FALSE)</f>
        <v>1</v>
      </c>
      <c r="G115">
        <v>1996</v>
      </c>
      <c r="H115" s="61">
        <v>229.54</v>
      </c>
      <c r="I115">
        <v>10</v>
      </c>
      <c r="J115" t="s">
        <v>19</v>
      </c>
      <c r="K115">
        <v>0</v>
      </c>
      <c r="L115">
        <v>9</v>
      </c>
      <c r="M115">
        <v>0</v>
      </c>
      <c r="N115">
        <v>9</v>
      </c>
      <c r="O115">
        <v>1</v>
      </c>
      <c r="P115">
        <f t="shared" si="21"/>
        <v>3</v>
      </c>
      <c r="Q115">
        <v>543</v>
      </c>
      <c r="R115">
        <v>259</v>
      </c>
      <c r="S115" s="14">
        <f t="shared" si="13"/>
        <v>0.67705735660847877</v>
      </c>
      <c r="T115" s="33">
        <f>IF(E115&lt;1994,"NA",IF(E115&gt;2001,SUMIFS(ADM!E:E,ADM!A:A,ReferendumData!E115,ADM!C:C,ReferendumData!A115,ADM!D:D,ReferendumData!B115),SUMIFS(ADM!K:K,ADM!H:H,ReferendumData!E115,ADM!I:I,ReferendumData!A115,ADM!J:J,ReferendumData!B115)))</f>
        <v>1179.01</v>
      </c>
      <c r="U115" s="34">
        <f t="shared" si="22"/>
        <v>0.680231719832741</v>
      </c>
      <c r="V115" s="47">
        <f>IFERROR(VLOOKUP(C115,Lookups!J:L,3,FALSE),IF(T115&gt;=2000,4,IF(AND(T115&gt;=1000,T115&lt;2000),5,6)))</f>
        <v>5</v>
      </c>
      <c r="W115" s="12" t="s">
        <v>20</v>
      </c>
      <c r="X115" s="39">
        <f t="shared" si="14"/>
        <v>0.680231719832741</v>
      </c>
      <c r="Y115" s="38">
        <f t="shared" si="15"/>
        <v>0.67705735660847877</v>
      </c>
      <c r="Z115" s="40" t="e">
        <f>IF(C115=ScatterPlots!$A$3,ReferendumData!Y115,-1)</f>
        <v>#N/A</v>
      </c>
      <c r="AA115" s="39">
        <f t="shared" si="16"/>
        <v>0.680231719832741</v>
      </c>
      <c r="AB115" s="40">
        <f t="shared" si="17"/>
        <v>-1</v>
      </c>
      <c r="AC115" s="40">
        <f t="shared" si="18"/>
        <v>-1</v>
      </c>
      <c r="AD115" s="40">
        <f t="shared" si="19"/>
        <v>0.67705735660847877</v>
      </c>
    </row>
    <row r="116" spans="1:30" x14ac:dyDescent="0.35">
      <c r="A116">
        <v>2149</v>
      </c>
      <c r="B116">
        <v>1</v>
      </c>
      <c r="C116" t="str">
        <f t="shared" si="20"/>
        <v>2149-01</v>
      </c>
      <c r="D116" t="s">
        <v>242</v>
      </c>
      <c r="E116">
        <v>1995</v>
      </c>
      <c r="F116">
        <f>VLOOKUP(E116,Lookups!A:B,2,FALSE)</f>
        <v>1</v>
      </c>
      <c r="G116">
        <v>1996</v>
      </c>
      <c r="H116" s="61">
        <v>238.5</v>
      </c>
      <c r="I116">
        <v>10</v>
      </c>
      <c r="J116" t="s">
        <v>19</v>
      </c>
      <c r="K116">
        <v>0</v>
      </c>
      <c r="L116">
        <v>9</v>
      </c>
      <c r="M116">
        <v>0</v>
      </c>
      <c r="N116">
        <v>9</v>
      </c>
      <c r="O116">
        <v>1</v>
      </c>
      <c r="P116">
        <f t="shared" si="21"/>
        <v>3</v>
      </c>
      <c r="Q116">
        <v>681</v>
      </c>
      <c r="R116">
        <v>522</v>
      </c>
      <c r="S116" s="14">
        <f t="shared" si="13"/>
        <v>0.56608478802992523</v>
      </c>
      <c r="T116" s="33">
        <f>IF(E116&lt;1994,"NA",IF(E116&gt;2001,SUMIFS(ADM!E:E,ADM!A:A,ReferendumData!E116,ADM!C:C,ReferendumData!A116,ADM!D:D,ReferendumData!B116),SUMIFS(ADM!K:K,ADM!H:H,ReferendumData!E116,ADM!I:I,ReferendumData!A116,ADM!J:J,ReferendumData!B116)))</f>
        <v>1914.27</v>
      </c>
      <c r="U116" s="34">
        <f t="shared" si="22"/>
        <v>0.62843799464025452</v>
      </c>
      <c r="V116" s="47">
        <f>IFERROR(VLOOKUP(C116,Lookups!J:L,3,FALSE),IF(T116&gt;=2000,4,IF(AND(T116&gt;=1000,T116&lt;2000),5,6)))</f>
        <v>5</v>
      </c>
      <c r="W116" s="12" t="s">
        <v>20</v>
      </c>
      <c r="X116" s="39">
        <f t="shared" si="14"/>
        <v>0.62843799464025452</v>
      </c>
      <c r="Y116" s="38">
        <f t="shared" si="15"/>
        <v>0.56608478802992523</v>
      </c>
      <c r="Z116" s="40" t="e">
        <f>IF(C116=ScatterPlots!$A$3,ReferendumData!Y116,-1)</f>
        <v>#N/A</v>
      </c>
      <c r="AA116" s="39">
        <f t="shared" si="16"/>
        <v>0.62843799464025452</v>
      </c>
      <c r="AB116" s="40">
        <f t="shared" si="17"/>
        <v>-1</v>
      </c>
      <c r="AC116" s="40">
        <f t="shared" si="18"/>
        <v>-1</v>
      </c>
      <c r="AD116" s="40">
        <f t="shared" si="19"/>
        <v>0.56608478802992523</v>
      </c>
    </row>
    <row r="117" spans="1:30" x14ac:dyDescent="0.35">
      <c r="A117">
        <v>2165</v>
      </c>
      <c r="B117">
        <v>1</v>
      </c>
      <c r="C117" t="str">
        <f t="shared" si="20"/>
        <v>2165-01</v>
      </c>
      <c r="D117" t="s">
        <v>243</v>
      </c>
      <c r="E117">
        <v>1995</v>
      </c>
      <c r="F117">
        <f>VLOOKUP(E117,Lookups!A:B,2,FALSE)</f>
        <v>1</v>
      </c>
      <c r="G117">
        <v>1996</v>
      </c>
      <c r="H117" s="61">
        <v>242.59</v>
      </c>
      <c r="I117">
        <v>7</v>
      </c>
      <c r="J117" t="s">
        <v>19</v>
      </c>
      <c r="K117">
        <v>0</v>
      </c>
      <c r="L117">
        <v>9</v>
      </c>
      <c r="M117">
        <v>0</v>
      </c>
      <c r="N117">
        <v>9</v>
      </c>
      <c r="O117">
        <v>1</v>
      </c>
      <c r="P117">
        <f t="shared" si="21"/>
        <v>3</v>
      </c>
      <c r="Q117">
        <v>565</v>
      </c>
      <c r="R117">
        <v>110</v>
      </c>
      <c r="S117" s="14">
        <f t="shared" si="13"/>
        <v>0.83703703703703702</v>
      </c>
      <c r="T117" s="33">
        <f>IF(E117&lt;1994,"NA",IF(E117&gt;2001,SUMIFS(ADM!E:E,ADM!A:A,ReferendumData!E117,ADM!C:C,ReferendumData!A117,ADM!D:D,ReferendumData!B117),SUMIFS(ADM!K:K,ADM!H:H,ReferendumData!E117,ADM!I:I,ReferendumData!A117,ADM!J:J,ReferendumData!B117)))</f>
        <v>1217.48</v>
      </c>
      <c r="U117" s="34">
        <f t="shared" si="22"/>
        <v>0.55442389197358477</v>
      </c>
      <c r="V117" s="47">
        <f>IFERROR(VLOOKUP(C117,Lookups!J:L,3,FALSE),IF(T117&gt;=2000,4,IF(AND(T117&gt;=1000,T117&lt;2000),5,6)))</f>
        <v>5</v>
      </c>
      <c r="W117" s="12" t="s">
        <v>20</v>
      </c>
      <c r="X117" s="39">
        <f t="shared" si="14"/>
        <v>0.55442389197358477</v>
      </c>
      <c r="Y117" s="38">
        <f t="shared" si="15"/>
        <v>0.83703703703703702</v>
      </c>
      <c r="Z117" s="40" t="e">
        <f>IF(C117=ScatterPlots!$A$3,ReferendumData!Y117,-1)</f>
        <v>#N/A</v>
      </c>
      <c r="AA117" s="39">
        <f t="shared" si="16"/>
        <v>0.55442389197358477</v>
      </c>
      <c r="AB117" s="40">
        <f t="shared" si="17"/>
        <v>-1</v>
      </c>
      <c r="AC117" s="40">
        <f t="shared" si="18"/>
        <v>-1</v>
      </c>
      <c r="AD117" s="40">
        <f t="shared" si="19"/>
        <v>0.83703703703703702</v>
      </c>
    </row>
    <row r="118" spans="1:30" x14ac:dyDescent="0.35">
      <c r="A118">
        <v>2190</v>
      </c>
      <c r="B118">
        <v>1</v>
      </c>
      <c r="C118" t="str">
        <f t="shared" si="20"/>
        <v>2190-01</v>
      </c>
      <c r="D118" t="s">
        <v>244</v>
      </c>
      <c r="E118">
        <v>1995</v>
      </c>
      <c r="F118">
        <f>VLOOKUP(E118,Lookups!A:B,2,FALSE)</f>
        <v>1</v>
      </c>
      <c r="G118">
        <v>1996</v>
      </c>
      <c r="H118" s="61">
        <v>222.8</v>
      </c>
      <c r="I118">
        <v>10</v>
      </c>
      <c r="J118" t="s">
        <v>19</v>
      </c>
      <c r="K118">
        <v>0</v>
      </c>
      <c r="L118">
        <v>9</v>
      </c>
      <c r="M118">
        <v>0</v>
      </c>
      <c r="N118">
        <v>9</v>
      </c>
      <c r="O118">
        <v>1</v>
      </c>
      <c r="P118">
        <f t="shared" si="21"/>
        <v>3</v>
      </c>
      <c r="Q118">
        <v>587</v>
      </c>
      <c r="R118">
        <v>575</v>
      </c>
      <c r="S118" s="14">
        <f t="shared" si="13"/>
        <v>0.50516351118760761</v>
      </c>
      <c r="T118" s="33">
        <f>IF(E118&lt;1994,"NA",IF(E118&gt;2001,SUMIFS(ADM!E:E,ADM!A:A,ReferendumData!E118,ADM!C:C,ReferendumData!A118,ADM!D:D,ReferendumData!B118),SUMIFS(ADM!K:K,ADM!H:H,ReferendumData!E118,ADM!I:I,ReferendumData!A118,ADM!J:J,ReferendumData!B118)))</f>
        <v>1523.6</v>
      </c>
      <c r="U118" s="34">
        <f t="shared" si="22"/>
        <v>0.7626673667629299</v>
      </c>
      <c r="V118" s="47">
        <f>IFERROR(VLOOKUP(C118,Lookups!J:L,3,FALSE),IF(T118&gt;=2000,4,IF(AND(T118&gt;=1000,T118&lt;2000),5,6)))</f>
        <v>5</v>
      </c>
      <c r="W118" s="12" t="s">
        <v>20</v>
      </c>
      <c r="X118" s="39">
        <f t="shared" si="14"/>
        <v>0.7626673667629299</v>
      </c>
      <c r="Y118" s="38">
        <f t="shared" si="15"/>
        <v>0.50516351118760761</v>
      </c>
      <c r="Z118" s="40" t="e">
        <f>IF(C118=ScatterPlots!$A$3,ReferendumData!Y118,-1)</f>
        <v>#N/A</v>
      </c>
      <c r="AA118" s="39">
        <f t="shared" si="16"/>
        <v>0.7626673667629299</v>
      </c>
      <c r="AB118" s="40">
        <f t="shared" si="17"/>
        <v>-1</v>
      </c>
      <c r="AC118" s="40">
        <f t="shared" si="18"/>
        <v>-1</v>
      </c>
      <c r="AD118" s="40">
        <f t="shared" si="19"/>
        <v>0.50516351118760761</v>
      </c>
    </row>
    <row r="119" spans="1:30" x14ac:dyDescent="0.35">
      <c r="A119">
        <v>2342</v>
      </c>
      <c r="B119">
        <v>1</v>
      </c>
      <c r="C119" t="str">
        <f t="shared" si="20"/>
        <v>2342-01</v>
      </c>
      <c r="D119" t="s">
        <v>245</v>
      </c>
      <c r="E119">
        <v>1995</v>
      </c>
      <c r="F119">
        <f>VLOOKUP(E119,Lookups!A:B,2,FALSE)</f>
        <v>1</v>
      </c>
      <c r="G119">
        <v>1996</v>
      </c>
      <c r="H119" s="61">
        <v>420.38</v>
      </c>
      <c r="I119">
        <v>5</v>
      </c>
      <c r="J119" t="s">
        <v>19</v>
      </c>
      <c r="K119">
        <v>0</v>
      </c>
      <c r="L119">
        <v>9</v>
      </c>
      <c r="M119">
        <v>0</v>
      </c>
      <c r="N119">
        <v>9</v>
      </c>
      <c r="O119">
        <v>0</v>
      </c>
      <c r="P119">
        <f t="shared" si="21"/>
        <v>5</v>
      </c>
      <c r="Q119">
        <v>395</v>
      </c>
      <c r="R119">
        <v>749</v>
      </c>
      <c r="S119" s="14">
        <f t="shared" si="13"/>
        <v>0.34527972027972026</v>
      </c>
      <c r="T119" s="33">
        <f>IF(E119&lt;1994,"NA",IF(E119&gt;2001,SUMIFS(ADM!E:E,ADM!A:A,ReferendumData!E119,ADM!C:C,ReferendumData!A119,ADM!D:D,ReferendumData!B119),SUMIFS(ADM!K:K,ADM!H:H,ReferendumData!E119,ADM!I:I,ReferendumData!A119,ADM!J:J,ReferendumData!B119)))</f>
        <v>1081.25</v>
      </c>
      <c r="U119" s="34">
        <f t="shared" si="22"/>
        <v>1.0580346820809248</v>
      </c>
      <c r="V119" s="47">
        <f>IFERROR(VLOOKUP(C119,Lookups!J:L,3,FALSE),IF(T119&gt;=2000,4,IF(AND(T119&gt;=1000,T119&lt;2000),5,6)))</f>
        <v>5</v>
      </c>
      <c r="W119" s="12" t="s">
        <v>20</v>
      </c>
      <c r="X119" s="39">
        <f t="shared" si="14"/>
        <v>1.0580346820809248</v>
      </c>
      <c r="Y119" s="38">
        <f t="shared" si="15"/>
        <v>0.34527972027972026</v>
      </c>
      <c r="Z119" s="40" t="e">
        <f>IF(C119=ScatterPlots!$A$3,ReferendumData!Y119,-1)</f>
        <v>#N/A</v>
      </c>
      <c r="AA119" s="39">
        <f t="shared" si="16"/>
        <v>1.0580346820809248</v>
      </c>
      <c r="AB119" s="40">
        <f t="shared" si="17"/>
        <v>-1</v>
      </c>
      <c r="AC119" s="40">
        <f t="shared" si="18"/>
        <v>-1</v>
      </c>
      <c r="AD119" s="40">
        <f t="shared" si="19"/>
        <v>0.34527972027972026</v>
      </c>
    </row>
    <row r="120" spans="1:30" x14ac:dyDescent="0.35">
      <c r="A120">
        <v>2835</v>
      </c>
      <c r="B120">
        <v>1</v>
      </c>
      <c r="C120" t="str">
        <f t="shared" si="20"/>
        <v>2835-01</v>
      </c>
      <c r="D120" t="s">
        <v>111</v>
      </c>
      <c r="E120">
        <v>1995</v>
      </c>
      <c r="F120">
        <f>VLOOKUP(E120,Lookups!A:B,2,FALSE)</f>
        <v>1</v>
      </c>
      <c r="G120">
        <v>1996</v>
      </c>
      <c r="H120" s="61">
        <v>731</v>
      </c>
      <c r="I120">
        <v>5</v>
      </c>
      <c r="J120" t="s">
        <v>19</v>
      </c>
      <c r="K120">
        <v>0</v>
      </c>
      <c r="L120">
        <v>9</v>
      </c>
      <c r="M120">
        <v>0</v>
      </c>
      <c r="N120">
        <v>9</v>
      </c>
      <c r="O120">
        <v>1</v>
      </c>
      <c r="P120">
        <f t="shared" si="21"/>
        <v>8</v>
      </c>
      <c r="Q120">
        <v>1331</v>
      </c>
      <c r="R120">
        <v>614</v>
      </c>
      <c r="S120" s="14">
        <f t="shared" si="13"/>
        <v>0.68431876606683806</v>
      </c>
      <c r="T120" s="33">
        <f>IF(E120&lt;1994,"NA",IF(E120&gt;2001,SUMIFS(ADM!E:E,ADM!A:A,ReferendumData!E120,ADM!C:C,ReferendumData!A120,ADM!D:D,ReferendumData!B120),SUMIFS(ADM!K:K,ADM!H:H,ReferendumData!E120,ADM!I:I,ReferendumData!A120,ADM!J:J,ReferendumData!B120)))</f>
        <v>907.48</v>
      </c>
      <c r="U120" s="34">
        <f t="shared" si="22"/>
        <v>2.1432979239211885</v>
      </c>
      <c r="V120" s="47">
        <f>IFERROR(VLOOKUP(C120,Lookups!J:L,3,FALSE),IF(T120&gt;=2000,4,IF(AND(T120&gt;=1000,T120&lt;2000),5,6)))</f>
        <v>6</v>
      </c>
      <c r="W120" s="12" t="s">
        <v>20</v>
      </c>
      <c r="X120" s="39">
        <f t="shared" si="14"/>
        <v>2.1432979239211885</v>
      </c>
      <c r="Y120" s="38">
        <f t="shared" si="15"/>
        <v>0.68431876606683806</v>
      </c>
      <c r="Z120" s="40" t="e">
        <f>IF(C120=ScatterPlots!$A$3,ReferendumData!Y120,-1)</f>
        <v>#N/A</v>
      </c>
      <c r="AA120" s="39">
        <f t="shared" si="16"/>
        <v>2.1432979239211885</v>
      </c>
      <c r="AB120" s="40">
        <f t="shared" si="17"/>
        <v>-1</v>
      </c>
      <c r="AC120" s="40">
        <f t="shared" si="18"/>
        <v>-1</v>
      </c>
      <c r="AD120" s="40">
        <f t="shared" si="19"/>
        <v>0.68431876606683806</v>
      </c>
    </row>
    <row r="121" spans="1:30" x14ac:dyDescent="0.35">
      <c r="A121">
        <v>110</v>
      </c>
      <c r="B121">
        <v>1</v>
      </c>
      <c r="C121" t="str">
        <f t="shared" si="20"/>
        <v>0110-01</v>
      </c>
      <c r="D121" t="s">
        <v>42</v>
      </c>
      <c r="E121">
        <v>1995</v>
      </c>
      <c r="F121">
        <f>VLOOKUP(E121,Lookups!A:B,2,FALSE)</f>
        <v>1</v>
      </c>
      <c r="G121">
        <v>1997</v>
      </c>
      <c r="H121" s="61">
        <v>370</v>
      </c>
      <c r="I121">
        <v>7</v>
      </c>
      <c r="J121" t="s">
        <v>19</v>
      </c>
      <c r="K121">
        <v>0</v>
      </c>
      <c r="L121">
        <v>9</v>
      </c>
      <c r="M121">
        <v>1</v>
      </c>
      <c r="N121">
        <v>9</v>
      </c>
      <c r="O121">
        <v>1</v>
      </c>
      <c r="P121">
        <f t="shared" si="21"/>
        <v>4</v>
      </c>
      <c r="Q121">
        <v>748</v>
      </c>
      <c r="R121">
        <v>706</v>
      </c>
      <c r="S121" s="14">
        <f t="shared" si="13"/>
        <v>0.5144429160935351</v>
      </c>
      <c r="T121" s="33">
        <f>IF(E121&lt;1994,"NA",IF(E121&gt;2001,SUMIFS(ADM!E:E,ADM!A:A,ReferendumData!E121,ADM!C:C,ReferendumData!A121,ADM!D:D,ReferendumData!B121),SUMIFS(ADM!K:K,ADM!H:H,ReferendumData!E121,ADM!I:I,ReferendumData!A121,ADM!J:J,ReferendumData!B121)))</f>
        <v>1599.57</v>
      </c>
      <c r="U121" s="34">
        <f t="shared" si="22"/>
        <v>0.90899429221603312</v>
      </c>
      <c r="V121" s="47">
        <f>IFERROR(VLOOKUP(C121,Lookups!J:L,3,FALSE),IF(T121&gt;=2000,4,IF(AND(T121&gt;=1000,T121&lt;2000),5,6)))</f>
        <v>3</v>
      </c>
      <c r="W121" s="12" t="s">
        <v>20</v>
      </c>
      <c r="X121" s="39">
        <f t="shared" si="14"/>
        <v>0.90899429221603312</v>
      </c>
      <c r="Y121" s="38">
        <f t="shared" si="15"/>
        <v>0.5144429160935351</v>
      </c>
      <c r="Z121" s="40" t="e">
        <f>IF(C121=ScatterPlots!$A$3,ReferendumData!Y121,-1)</f>
        <v>#N/A</v>
      </c>
      <c r="AA121" s="39">
        <f t="shared" si="16"/>
        <v>0.90899429221603312</v>
      </c>
      <c r="AB121" s="40">
        <f t="shared" si="17"/>
        <v>-1</v>
      </c>
      <c r="AC121" s="40">
        <f t="shared" si="18"/>
        <v>-1</v>
      </c>
      <c r="AD121" s="40">
        <f t="shared" si="19"/>
        <v>0.5144429160935351</v>
      </c>
    </row>
    <row r="122" spans="1:30" x14ac:dyDescent="0.35">
      <c r="A122">
        <v>128</v>
      </c>
      <c r="B122">
        <v>1</v>
      </c>
      <c r="C122" t="str">
        <f t="shared" si="20"/>
        <v>0128-01</v>
      </c>
      <c r="D122" t="s">
        <v>246</v>
      </c>
      <c r="E122">
        <v>1995</v>
      </c>
      <c r="F122">
        <f>VLOOKUP(E122,Lookups!A:B,2,FALSE)</f>
        <v>1</v>
      </c>
      <c r="G122">
        <v>1997</v>
      </c>
      <c r="H122" s="61">
        <v>422.03</v>
      </c>
      <c r="I122">
        <v>5</v>
      </c>
      <c r="J122" t="s">
        <v>19</v>
      </c>
      <c r="K122">
        <v>0</v>
      </c>
      <c r="L122">
        <v>9</v>
      </c>
      <c r="M122">
        <v>1</v>
      </c>
      <c r="N122">
        <v>9</v>
      </c>
      <c r="O122">
        <v>1</v>
      </c>
      <c r="P122">
        <f t="shared" si="21"/>
        <v>5</v>
      </c>
      <c r="Q122">
        <v>256</v>
      </c>
      <c r="R122">
        <v>54</v>
      </c>
      <c r="S122" s="14">
        <f t="shared" si="13"/>
        <v>0.82580645161290323</v>
      </c>
      <c r="T122" s="33">
        <f>IF(E122&lt;1994,"NA",IF(E122&gt;2001,SUMIFS(ADM!E:E,ADM!A:A,ReferendumData!E122,ADM!C:C,ReferendumData!A122,ADM!D:D,ReferendumData!B122),SUMIFS(ADM!K:K,ADM!H:H,ReferendumData!E122,ADM!I:I,ReferendumData!A122,ADM!J:J,ReferendumData!B122)))</f>
        <v>242.7</v>
      </c>
      <c r="U122" s="34">
        <f t="shared" si="22"/>
        <v>1.2772970745776679</v>
      </c>
      <c r="V122" s="47">
        <f>IFERROR(VLOOKUP(C122,Lookups!J:L,3,FALSE),IF(T122&gt;=2000,4,IF(AND(T122&gt;=1000,T122&lt;2000),5,6)))</f>
        <v>6</v>
      </c>
      <c r="W122" s="12" t="s">
        <v>20</v>
      </c>
      <c r="X122" s="39">
        <f t="shared" si="14"/>
        <v>1.2772970745776679</v>
      </c>
      <c r="Y122" s="38">
        <f t="shared" si="15"/>
        <v>0.82580645161290323</v>
      </c>
      <c r="Z122" s="40" t="e">
        <f>IF(C122=ScatterPlots!$A$3,ReferendumData!Y122,-1)</f>
        <v>#N/A</v>
      </c>
      <c r="AA122" s="39">
        <f t="shared" si="16"/>
        <v>1.2772970745776679</v>
      </c>
      <c r="AB122" s="40">
        <f t="shared" si="17"/>
        <v>-1</v>
      </c>
      <c r="AC122" s="40">
        <f t="shared" si="18"/>
        <v>-1</v>
      </c>
      <c r="AD122" s="40">
        <f t="shared" si="19"/>
        <v>0.82580645161290323</v>
      </c>
    </row>
    <row r="123" spans="1:30" x14ac:dyDescent="0.35">
      <c r="A123">
        <v>314</v>
      </c>
      <c r="B123">
        <v>1</v>
      </c>
      <c r="C123" t="str">
        <f t="shared" si="20"/>
        <v>0314-01</v>
      </c>
      <c r="D123" t="s">
        <v>78</v>
      </c>
      <c r="E123">
        <v>1995</v>
      </c>
      <c r="F123">
        <f>VLOOKUP(E123,Lookups!A:B,2,FALSE)</f>
        <v>1</v>
      </c>
      <c r="G123">
        <v>1997</v>
      </c>
      <c r="H123" s="61">
        <v>400</v>
      </c>
      <c r="I123">
        <v>3</v>
      </c>
      <c r="J123" t="s">
        <v>19</v>
      </c>
      <c r="K123">
        <v>0</v>
      </c>
      <c r="L123">
        <v>9</v>
      </c>
      <c r="M123">
        <v>1</v>
      </c>
      <c r="N123">
        <v>9</v>
      </c>
      <c r="O123">
        <v>1</v>
      </c>
      <c r="P123">
        <f t="shared" si="21"/>
        <v>5</v>
      </c>
      <c r="Q123">
        <v>324</v>
      </c>
      <c r="R123">
        <v>187</v>
      </c>
      <c r="S123" s="14">
        <f t="shared" si="13"/>
        <v>0.63405088062622306</v>
      </c>
      <c r="T123" s="33">
        <f>IF(E123&lt;1994,"NA",IF(E123&gt;2001,SUMIFS(ADM!E:E,ADM!A:A,ReferendumData!E123,ADM!C:C,ReferendumData!A123,ADM!D:D,ReferendumData!B123),SUMIFS(ADM!K:K,ADM!H:H,ReferendumData!E123,ADM!I:I,ReferendumData!A123,ADM!J:J,ReferendumData!B123)))</f>
        <v>1103.97</v>
      </c>
      <c r="U123" s="34">
        <f t="shared" si="22"/>
        <v>0.46287489696277978</v>
      </c>
      <c r="V123" s="47">
        <f>IFERROR(VLOOKUP(C123,Lookups!J:L,3,FALSE),IF(T123&gt;=2000,4,IF(AND(T123&gt;=1000,T123&lt;2000),5,6)))</f>
        <v>5</v>
      </c>
      <c r="W123" s="12" t="s">
        <v>20</v>
      </c>
      <c r="X123" s="39">
        <f t="shared" si="14"/>
        <v>0.46287489696277978</v>
      </c>
      <c r="Y123" s="38">
        <f t="shared" si="15"/>
        <v>0.63405088062622306</v>
      </c>
      <c r="Z123" s="40" t="e">
        <f>IF(C123=ScatterPlots!$A$3,ReferendumData!Y123,-1)</f>
        <v>#N/A</v>
      </c>
      <c r="AA123" s="39">
        <f t="shared" si="16"/>
        <v>0.46287489696277978</v>
      </c>
      <c r="AB123" s="40">
        <f t="shared" si="17"/>
        <v>-1</v>
      </c>
      <c r="AC123" s="40">
        <f t="shared" si="18"/>
        <v>-1</v>
      </c>
      <c r="AD123" s="40">
        <f t="shared" si="19"/>
        <v>0.63405088062622306</v>
      </c>
    </row>
    <row r="124" spans="1:30" x14ac:dyDescent="0.35">
      <c r="A124">
        <v>784</v>
      </c>
      <c r="B124">
        <v>1</v>
      </c>
      <c r="C124" t="str">
        <f t="shared" si="20"/>
        <v>0784-01</v>
      </c>
      <c r="D124" t="s">
        <v>104</v>
      </c>
      <c r="E124">
        <v>1995</v>
      </c>
      <c r="F124">
        <f>VLOOKUP(E124,Lookups!A:B,2,FALSE)</f>
        <v>1</v>
      </c>
      <c r="G124">
        <v>1997</v>
      </c>
      <c r="H124" s="61">
        <v>422.03</v>
      </c>
      <c r="I124">
        <v>5</v>
      </c>
      <c r="J124" t="s">
        <v>19</v>
      </c>
      <c r="K124">
        <v>0</v>
      </c>
      <c r="L124">
        <v>9</v>
      </c>
      <c r="M124">
        <v>1</v>
      </c>
      <c r="N124">
        <v>9</v>
      </c>
      <c r="O124">
        <v>1</v>
      </c>
      <c r="P124">
        <f t="shared" si="21"/>
        <v>5</v>
      </c>
      <c r="Q124">
        <v>564</v>
      </c>
      <c r="R124">
        <v>160</v>
      </c>
      <c r="S124" s="14">
        <f t="shared" si="13"/>
        <v>0.77900552486187846</v>
      </c>
      <c r="T124" s="33">
        <f>IF(E124&lt;1994,"NA",IF(E124&gt;2001,SUMIFS(ADM!E:E,ADM!A:A,ReferendumData!E124,ADM!C:C,ReferendumData!A124,ADM!D:D,ReferendumData!B124),SUMIFS(ADM!K:K,ADM!H:H,ReferendumData!E124,ADM!I:I,ReferendumData!A124,ADM!J:J,ReferendumData!B124)))</f>
        <v>597.22</v>
      </c>
      <c r="U124" s="34">
        <f t="shared" si="22"/>
        <v>1.2122835805900674</v>
      </c>
      <c r="V124" s="47">
        <f>IFERROR(VLOOKUP(C124,Lookups!J:L,3,FALSE),IF(T124&gt;=2000,4,IF(AND(T124&gt;=1000,T124&lt;2000),5,6)))</f>
        <v>6</v>
      </c>
      <c r="W124" s="12" t="s">
        <v>20</v>
      </c>
      <c r="X124" s="39">
        <f t="shared" si="14"/>
        <v>1.2122835805900674</v>
      </c>
      <c r="Y124" s="38">
        <f t="shared" si="15"/>
        <v>0.77900552486187846</v>
      </c>
      <c r="Z124" s="40" t="e">
        <f>IF(C124=ScatterPlots!$A$3,ReferendumData!Y124,-1)</f>
        <v>#N/A</v>
      </c>
      <c r="AA124" s="39">
        <f t="shared" si="16"/>
        <v>1.2122835805900674</v>
      </c>
      <c r="AB124" s="40">
        <f t="shared" si="17"/>
        <v>-1</v>
      </c>
      <c r="AC124" s="40">
        <f t="shared" si="18"/>
        <v>-1</v>
      </c>
      <c r="AD124" s="40">
        <f t="shared" si="19"/>
        <v>0.77900552486187846</v>
      </c>
    </row>
    <row r="125" spans="1:30" x14ac:dyDescent="0.35">
      <c r="A125">
        <v>831</v>
      </c>
      <c r="B125">
        <v>1</v>
      </c>
      <c r="C125" t="str">
        <f t="shared" si="20"/>
        <v>0831-01</v>
      </c>
      <c r="D125" t="s">
        <v>156</v>
      </c>
      <c r="E125">
        <v>1995</v>
      </c>
      <c r="F125">
        <f>VLOOKUP(E125,Lookups!A:B,2,FALSE)</f>
        <v>1</v>
      </c>
      <c r="G125">
        <v>1997</v>
      </c>
      <c r="H125" s="61">
        <v>438.57</v>
      </c>
      <c r="I125">
        <v>5</v>
      </c>
      <c r="J125" t="s">
        <v>19</v>
      </c>
      <c r="K125">
        <v>0</v>
      </c>
      <c r="L125">
        <v>9</v>
      </c>
      <c r="M125">
        <v>1</v>
      </c>
      <c r="N125">
        <v>9</v>
      </c>
      <c r="O125">
        <v>1</v>
      </c>
      <c r="P125">
        <f t="shared" si="21"/>
        <v>5</v>
      </c>
      <c r="Q125">
        <v>3166</v>
      </c>
      <c r="R125">
        <v>2148</v>
      </c>
      <c r="S125" s="14">
        <f t="shared" si="13"/>
        <v>0.59578471960858115</v>
      </c>
      <c r="T125" s="33">
        <f>IF(E125&lt;1994,"NA",IF(E125&gt;2001,SUMIFS(ADM!E:E,ADM!A:A,ReferendumData!E125,ADM!C:C,ReferendumData!A125,ADM!D:D,ReferendumData!B125),SUMIFS(ADM!K:K,ADM!H:H,ReferendumData!E125,ADM!I:I,ReferendumData!A125,ADM!J:J,ReferendumData!B125)))</f>
        <v>7834.57</v>
      </c>
      <c r="U125" s="34">
        <f t="shared" si="22"/>
        <v>0.67827589771997698</v>
      </c>
      <c r="V125" s="47">
        <f>IFERROR(VLOOKUP(C125,Lookups!J:L,3,FALSE),IF(T125&gt;=2000,4,IF(AND(T125&gt;=1000,T125&lt;2000),5,6)))</f>
        <v>3</v>
      </c>
      <c r="W125" s="12" t="s">
        <v>20</v>
      </c>
      <c r="X125" s="39">
        <f t="shared" si="14"/>
        <v>0.67827589771997698</v>
      </c>
      <c r="Y125" s="38">
        <f t="shared" si="15"/>
        <v>0.59578471960858115</v>
      </c>
      <c r="Z125" s="40" t="e">
        <f>IF(C125=ScatterPlots!$A$3,ReferendumData!Y125,-1)</f>
        <v>#N/A</v>
      </c>
      <c r="AA125" s="39">
        <f t="shared" si="16"/>
        <v>0.67827589771997698</v>
      </c>
      <c r="AB125" s="40">
        <f t="shared" si="17"/>
        <v>-1</v>
      </c>
      <c r="AC125" s="40">
        <f t="shared" si="18"/>
        <v>-1</v>
      </c>
      <c r="AD125" s="40">
        <f t="shared" si="19"/>
        <v>0.59578471960858115</v>
      </c>
    </row>
    <row r="126" spans="1:30" x14ac:dyDescent="0.35">
      <c r="A126">
        <v>876</v>
      </c>
      <c r="B126">
        <v>1</v>
      </c>
      <c r="C126" t="str">
        <f t="shared" si="20"/>
        <v>0876-01</v>
      </c>
      <c r="D126" t="s">
        <v>158</v>
      </c>
      <c r="E126">
        <v>1995</v>
      </c>
      <c r="F126">
        <f>VLOOKUP(E126,Lookups!A:B,2,FALSE)</f>
        <v>1</v>
      </c>
      <c r="G126">
        <v>1997</v>
      </c>
      <c r="H126" s="61">
        <v>238.77</v>
      </c>
      <c r="I126">
        <v>5</v>
      </c>
      <c r="J126" t="s">
        <v>19</v>
      </c>
      <c r="K126">
        <v>0</v>
      </c>
      <c r="L126">
        <v>9</v>
      </c>
      <c r="M126">
        <v>1</v>
      </c>
      <c r="N126">
        <v>9</v>
      </c>
      <c r="O126">
        <v>1</v>
      </c>
      <c r="P126">
        <f t="shared" si="21"/>
        <v>3</v>
      </c>
      <c r="Q126">
        <v>344</v>
      </c>
      <c r="R126">
        <v>211</v>
      </c>
      <c r="S126" s="14">
        <f t="shared" si="13"/>
        <v>0.61981981981981982</v>
      </c>
      <c r="T126" s="33">
        <f>IF(E126&lt;1994,"NA",IF(E126&gt;2001,SUMIFS(ADM!E:E,ADM!A:A,ReferendumData!E126,ADM!C:C,ReferendumData!A126,ADM!D:D,ReferendumData!B126),SUMIFS(ADM!K:K,ADM!H:H,ReferendumData!E126,ADM!I:I,ReferendumData!A126,ADM!J:J,ReferendumData!B126)))</f>
        <v>1911.33</v>
      </c>
      <c r="U126" s="34">
        <f t="shared" si="22"/>
        <v>0.29037371882406493</v>
      </c>
      <c r="V126" s="47">
        <f>IFERROR(VLOOKUP(C126,Lookups!J:L,3,FALSE),IF(T126&gt;=2000,4,IF(AND(T126&gt;=1000,T126&lt;2000),5,6)))</f>
        <v>5</v>
      </c>
      <c r="W126" s="12" t="s">
        <v>20</v>
      </c>
      <c r="X126" s="39">
        <f t="shared" si="14"/>
        <v>0.29037371882406493</v>
      </c>
      <c r="Y126" s="38">
        <f t="shared" si="15"/>
        <v>0.61981981981981982</v>
      </c>
      <c r="Z126" s="40" t="e">
        <f>IF(C126=ScatterPlots!$A$3,ReferendumData!Y126,-1)</f>
        <v>#N/A</v>
      </c>
      <c r="AA126" s="39">
        <f t="shared" si="16"/>
        <v>0.29037371882406493</v>
      </c>
      <c r="AB126" s="40">
        <f t="shared" si="17"/>
        <v>-1</v>
      </c>
      <c r="AC126" s="40">
        <f t="shared" si="18"/>
        <v>-1</v>
      </c>
      <c r="AD126" s="40">
        <f t="shared" si="19"/>
        <v>0.61981981981981982</v>
      </c>
    </row>
    <row r="127" spans="1:30" x14ac:dyDescent="0.35">
      <c r="A127">
        <v>2153</v>
      </c>
      <c r="B127">
        <v>1</v>
      </c>
      <c r="C127" t="str">
        <f t="shared" si="20"/>
        <v>2153-01</v>
      </c>
      <c r="D127" t="s">
        <v>247</v>
      </c>
      <c r="E127">
        <v>1995</v>
      </c>
      <c r="F127">
        <f>VLOOKUP(E127,Lookups!A:B,2,FALSE)</f>
        <v>1</v>
      </c>
      <c r="G127">
        <v>1997</v>
      </c>
      <c r="H127" s="61">
        <v>422.03</v>
      </c>
      <c r="I127">
        <v>5</v>
      </c>
      <c r="J127" t="s">
        <v>19</v>
      </c>
      <c r="K127">
        <v>0</v>
      </c>
      <c r="L127">
        <v>9</v>
      </c>
      <c r="M127">
        <v>1</v>
      </c>
      <c r="N127">
        <v>9</v>
      </c>
      <c r="O127">
        <v>1</v>
      </c>
      <c r="P127">
        <f t="shared" si="21"/>
        <v>5</v>
      </c>
      <c r="Q127">
        <v>527</v>
      </c>
      <c r="R127">
        <v>443</v>
      </c>
      <c r="S127" s="14">
        <f t="shared" si="13"/>
        <v>0.54329896907216491</v>
      </c>
      <c r="T127" s="33">
        <f>IF(E127&lt;1994,"NA",IF(E127&gt;2001,SUMIFS(ADM!E:E,ADM!A:A,ReferendumData!E127,ADM!C:C,ReferendumData!A127,ADM!D:D,ReferendumData!B127),SUMIFS(ADM!K:K,ADM!H:H,ReferendumData!E127,ADM!I:I,ReferendumData!A127,ADM!J:J,ReferendumData!B127)))</f>
        <v>670.85</v>
      </c>
      <c r="U127" s="34">
        <f t="shared" si="22"/>
        <v>1.4459268092718194</v>
      </c>
      <c r="V127" s="47">
        <f>IFERROR(VLOOKUP(C127,Lookups!J:L,3,FALSE),IF(T127&gt;=2000,4,IF(AND(T127&gt;=1000,T127&lt;2000),5,6)))</f>
        <v>6</v>
      </c>
      <c r="W127" s="12" t="s">
        <v>20</v>
      </c>
      <c r="X127" s="39">
        <f t="shared" si="14"/>
        <v>1.4459268092718194</v>
      </c>
      <c r="Y127" s="38">
        <f t="shared" si="15"/>
        <v>0.54329896907216491</v>
      </c>
      <c r="Z127" s="40" t="e">
        <f>IF(C127=ScatterPlots!$A$3,ReferendumData!Y127,-1)</f>
        <v>#N/A</v>
      </c>
      <c r="AA127" s="39">
        <f t="shared" si="16"/>
        <v>1.4459268092718194</v>
      </c>
      <c r="AB127" s="40">
        <f t="shared" si="17"/>
        <v>-1</v>
      </c>
      <c r="AC127" s="40">
        <f t="shared" si="18"/>
        <v>-1</v>
      </c>
      <c r="AD127" s="40">
        <f t="shared" si="19"/>
        <v>0.54329896907216491</v>
      </c>
    </row>
    <row r="128" spans="1:30" x14ac:dyDescent="0.35">
      <c r="A128">
        <v>1</v>
      </c>
      <c r="B128">
        <v>3</v>
      </c>
      <c r="C128" t="str">
        <f t="shared" si="20"/>
        <v>0001-03</v>
      </c>
      <c r="D128" t="s">
        <v>617</v>
      </c>
      <c r="E128">
        <v>1996</v>
      </c>
      <c r="F128">
        <f>VLOOKUP(E128,Lookups!A:B,2,FALSE)</f>
        <v>3</v>
      </c>
      <c r="G128">
        <v>1997</v>
      </c>
      <c r="H128" s="61">
        <v>585</v>
      </c>
      <c r="I128">
        <v>5</v>
      </c>
      <c r="J128" t="s">
        <v>19</v>
      </c>
      <c r="K128">
        <v>0</v>
      </c>
      <c r="L128">
        <v>9</v>
      </c>
      <c r="M128">
        <v>0</v>
      </c>
      <c r="N128">
        <v>9</v>
      </c>
      <c r="O128">
        <v>1</v>
      </c>
      <c r="P128">
        <f t="shared" si="21"/>
        <v>6</v>
      </c>
      <c r="Q128">
        <v>105991</v>
      </c>
      <c r="R128">
        <v>44738</v>
      </c>
      <c r="S128" s="14">
        <f t="shared" si="13"/>
        <v>0.70318916731352299</v>
      </c>
      <c r="T128" s="33">
        <f>IF(E128&lt;1994,"NA",IF(E128&gt;2001,SUMIFS(ADM!E:E,ADM!A:A,ReferendumData!E128,ADM!C:C,ReferendumData!A128,ADM!D:D,ReferendumData!B128),SUMIFS(ADM!K:K,ADM!H:H,ReferendumData!E128,ADM!I:I,ReferendumData!A128,ADM!J:J,ReferendumData!B128)))</f>
        <v>48362.46</v>
      </c>
      <c r="U128" s="34">
        <f t="shared" si="22"/>
        <v>3.1166528749778237</v>
      </c>
      <c r="V128" s="47">
        <f>IFERROR(VLOOKUP(C128,Lookups!J:L,3,FALSE),IF(T128&gt;=2000,4,IF(AND(T128&gt;=1000,T128&lt;2000),5,6)))</f>
        <v>1</v>
      </c>
      <c r="W128" s="12" t="s">
        <v>20</v>
      </c>
      <c r="X128" s="39">
        <f t="shared" si="14"/>
        <v>3.1166528749778237</v>
      </c>
      <c r="Y128" s="38">
        <f t="shared" si="15"/>
        <v>0.70318916731352299</v>
      </c>
      <c r="Z128" s="40" t="e">
        <f>IF(C128=ScatterPlots!$A$3,ReferendumData!Y128,-1)</f>
        <v>#N/A</v>
      </c>
      <c r="AA128" s="39">
        <f t="shared" si="16"/>
        <v>3.1166528749778237</v>
      </c>
      <c r="AB128" s="40">
        <f t="shared" si="17"/>
        <v>0.70318916731352299</v>
      </c>
      <c r="AC128" s="40">
        <f t="shared" si="18"/>
        <v>-1</v>
      </c>
      <c r="AD128" s="40">
        <f t="shared" si="19"/>
        <v>-1</v>
      </c>
    </row>
    <row r="129" spans="1:30" x14ac:dyDescent="0.35">
      <c r="A129">
        <v>24</v>
      </c>
      <c r="B129">
        <v>1</v>
      </c>
      <c r="C129" t="str">
        <f t="shared" si="20"/>
        <v>0024-01</v>
      </c>
      <c r="D129" t="s">
        <v>249</v>
      </c>
      <c r="E129">
        <v>1996</v>
      </c>
      <c r="F129">
        <f>VLOOKUP(E129,Lookups!A:B,2,FALSE)</f>
        <v>3</v>
      </c>
      <c r="G129">
        <v>1997</v>
      </c>
      <c r="H129" s="61">
        <v>499.43</v>
      </c>
      <c r="I129">
        <v>10</v>
      </c>
      <c r="J129" t="s">
        <v>19</v>
      </c>
      <c r="K129">
        <v>0</v>
      </c>
      <c r="L129">
        <v>9</v>
      </c>
      <c r="M129">
        <v>0</v>
      </c>
      <c r="N129">
        <v>9</v>
      </c>
      <c r="O129">
        <v>0</v>
      </c>
      <c r="P129">
        <f t="shared" si="21"/>
        <v>5</v>
      </c>
      <c r="Q129">
        <v>150</v>
      </c>
      <c r="R129">
        <v>419</v>
      </c>
      <c r="S129" s="14">
        <f t="shared" si="13"/>
        <v>0.26362038664323373</v>
      </c>
      <c r="T129" s="33">
        <f>IF(E129&lt;1994,"NA",IF(E129&gt;2001,SUMIFS(ADM!E:E,ADM!A:A,ReferendumData!E129,ADM!C:C,ReferendumData!A129,ADM!D:D,ReferendumData!B129),SUMIFS(ADM!K:K,ADM!H:H,ReferendumData!E129,ADM!I:I,ReferendumData!A129,ADM!J:J,ReferendumData!B129)))</f>
        <v>423.98</v>
      </c>
      <c r="U129" s="34">
        <f t="shared" si="22"/>
        <v>1.3420444360583046</v>
      </c>
      <c r="V129" s="47">
        <f>IFERROR(VLOOKUP(C129,Lookups!J:L,3,FALSE),IF(T129&gt;=2000,4,IF(AND(T129&gt;=1000,T129&lt;2000),5,6)))</f>
        <v>6</v>
      </c>
      <c r="W129" s="12" t="s">
        <v>20</v>
      </c>
      <c r="X129" s="39">
        <f t="shared" si="14"/>
        <v>1.3420444360583046</v>
      </c>
      <c r="Y129" s="38">
        <f t="shared" si="15"/>
        <v>0.26362038664323373</v>
      </c>
      <c r="Z129" s="40" t="e">
        <f>IF(C129=ScatterPlots!$A$3,ReferendumData!Y129,-1)</f>
        <v>#N/A</v>
      </c>
      <c r="AA129" s="39">
        <f t="shared" si="16"/>
        <v>1.3420444360583046</v>
      </c>
      <c r="AB129" s="40">
        <f t="shared" si="17"/>
        <v>0.26362038664323373</v>
      </c>
      <c r="AC129" s="40">
        <f t="shared" si="18"/>
        <v>-1</v>
      </c>
      <c r="AD129" s="40">
        <f t="shared" si="19"/>
        <v>-1</v>
      </c>
    </row>
    <row r="130" spans="1:30" x14ac:dyDescent="0.35">
      <c r="A130">
        <v>47</v>
      </c>
      <c r="B130">
        <v>1</v>
      </c>
      <c r="C130" t="str">
        <f t="shared" si="20"/>
        <v>0047-01</v>
      </c>
      <c r="D130" t="s">
        <v>38</v>
      </c>
      <c r="E130">
        <v>1996</v>
      </c>
      <c r="F130">
        <f>VLOOKUP(E130,Lookups!A:B,2,FALSE)</f>
        <v>3</v>
      </c>
      <c r="G130">
        <v>1997</v>
      </c>
      <c r="H130" s="61">
        <v>315</v>
      </c>
      <c r="I130">
        <v>10</v>
      </c>
      <c r="J130" t="s">
        <v>19</v>
      </c>
      <c r="K130">
        <v>0</v>
      </c>
      <c r="L130">
        <v>9</v>
      </c>
      <c r="M130">
        <v>0</v>
      </c>
      <c r="N130">
        <v>9</v>
      </c>
      <c r="O130">
        <v>0</v>
      </c>
      <c r="P130">
        <f t="shared" si="21"/>
        <v>4</v>
      </c>
      <c r="Q130">
        <v>3475</v>
      </c>
      <c r="R130">
        <v>3686</v>
      </c>
      <c r="S130" s="14">
        <f t="shared" si="13"/>
        <v>0.4852674207512917</v>
      </c>
      <c r="T130" s="33">
        <f>IF(E130&lt;1994,"NA",IF(E130&gt;2001,SUMIFS(ADM!E:E,ADM!A:A,ReferendumData!E130,ADM!C:C,ReferendumData!A130,ADM!D:D,ReferendumData!B130),SUMIFS(ADM!K:K,ADM!H:H,ReferendumData!E130,ADM!I:I,ReferendumData!A130,ADM!J:J,ReferendumData!B130)))</f>
        <v>3379.28</v>
      </c>
      <c r="U130" s="34">
        <f t="shared" si="22"/>
        <v>2.1190904571387987</v>
      </c>
      <c r="V130" s="47">
        <f>IFERROR(VLOOKUP(C130,Lookups!J:L,3,FALSE),IF(T130&gt;=2000,4,IF(AND(T130&gt;=1000,T130&lt;2000),5,6)))</f>
        <v>4</v>
      </c>
      <c r="W130" s="12" t="s">
        <v>20</v>
      </c>
      <c r="X130" s="39">
        <f t="shared" si="14"/>
        <v>2.1190904571387987</v>
      </c>
      <c r="Y130" s="38">
        <f t="shared" si="15"/>
        <v>0.4852674207512917</v>
      </c>
      <c r="Z130" s="40" t="e">
        <f>IF(C130=ScatterPlots!$A$3,ReferendumData!Y130,-1)</f>
        <v>#N/A</v>
      </c>
      <c r="AA130" s="39">
        <f t="shared" si="16"/>
        <v>2.1190904571387987</v>
      </c>
      <c r="AB130" s="40">
        <f t="shared" si="17"/>
        <v>0.4852674207512917</v>
      </c>
      <c r="AC130" s="40">
        <f t="shared" si="18"/>
        <v>-1</v>
      </c>
      <c r="AD130" s="40">
        <f t="shared" si="19"/>
        <v>-1</v>
      </c>
    </row>
    <row r="131" spans="1:30" x14ac:dyDescent="0.35">
      <c r="A131">
        <v>62</v>
      </c>
      <c r="B131">
        <v>1</v>
      </c>
      <c r="C131" t="str">
        <f t="shared" si="20"/>
        <v>0062-01</v>
      </c>
      <c r="D131" t="s">
        <v>18</v>
      </c>
      <c r="E131">
        <v>1996</v>
      </c>
      <c r="F131">
        <f>VLOOKUP(E131,Lookups!A:B,2,FALSE)</f>
        <v>3</v>
      </c>
      <c r="G131">
        <v>1997</v>
      </c>
      <c r="H131" s="61">
        <v>169.94</v>
      </c>
      <c r="I131">
        <v>10</v>
      </c>
      <c r="J131" t="s">
        <v>19</v>
      </c>
      <c r="K131">
        <v>0</v>
      </c>
      <c r="L131">
        <v>9</v>
      </c>
      <c r="M131">
        <v>0</v>
      </c>
      <c r="N131">
        <v>9</v>
      </c>
      <c r="O131">
        <v>1</v>
      </c>
      <c r="P131">
        <f t="shared" si="21"/>
        <v>2</v>
      </c>
      <c r="Q131">
        <v>974</v>
      </c>
      <c r="R131">
        <v>652</v>
      </c>
      <c r="S131" s="14">
        <f t="shared" si="13"/>
        <v>0.59901599015990159</v>
      </c>
      <c r="T131" s="33">
        <f>IF(E131&lt;1994,"NA",IF(E131&gt;2001,SUMIFS(ADM!E:E,ADM!A:A,ReferendumData!E131,ADM!C:C,ReferendumData!A131,ADM!D:D,ReferendumData!B131),SUMIFS(ADM!K:K,ADM!H:H,ReferendumData!E131,ADM!I:I,ReferendumData!A131,ADM!J:J,ReferendumData!B131)))</f>
        <v>623.87</v>
      </c>
      <c r="U131" s="34">
        <f t="shared" si="22"/>
        <v>2.6063122124801641</v>
      </c>
      <c r="V131" s="47">
        <f>IFERROR(VLOOKUP(C131,Lookups!J:L,3,FALSE),IF(T131&gt;=2000,4,IF(AND(T131&gt;=1000,T131&lt;2000),5,6)))</f>
        <v>6</v>
      </c>
      <c r="W131" s="12" t="s">
        <v>20</v>
      </c>
      <c r="X131" s="39">
        <f t="shared" si="14"/>
        <v>2.6063122124801641</v>
      </c>
      <c r="Y131" s="38">
        <f t="shared" si="15"/>
        <v>0.59901599015990159</v>
      </c>
      <c r="Z131" s="40" t="e">
        <f>IF(C131=ScatterPlots!$A$3,ReferendumData!Y131,-1)</f>
        <v>#N/A</v>
      </c>
      <c r="AA131" s="39">
        <f t="shared" si="16"/>
        <v>2.6063122124801641</v>
      </c>
      <c r="AB131" s="40">
        <f t="shared" si="17"/>
        <v>0.59901599015990159</v>
      </c>
      <c r="AC131" s="40">
        <f t="shared" si="18"/>
        <v>-1</v>
      </c>
      <c r="AD131" s="40">
        <f t="shared" si="19"/>
        <v>-1</v>
      </c>
    </row>
    <row r="132" spans="1:30" x14ac:dyDescent="0.35">
      <c r="A132">
        <v>62</v>
      </c>
      <c r="B132">
        <v>1</v>
      </c>
      <c r="C132" t="str">
        <f t="shared" si="20"/>
        <v>0062-01</v>
      </c>
      <c r="D132" t="s">
        <v>18</v>
      </c>
      <c r="E132">
        <v>1996</v>
      </c>
      <c r="F132">
        <f>VLOOKUP(E132,Lookups!A:B,2,FALSE)</f>
        <v>3</v>
      </c>
      <c r="G132">
        <v>1997</v>
      </c>
      <c r="H132" s="61">
        <v>150.19</v>
      </c>
      <c r="I132">
        <v>10</v>
      </c>
      <c r="J132" t="s">
        <v>19</v>
      </c>
      <c r="K132">
        <v>0</v>
      </c>
      <c r="L132">
        <v>9</v>
      </c>
      <c r="M132">
        <v>0</v>
      </c>
      <c r="N132">
        <v>9</v>
      </c>
      <c r="O132">
        <v>1</v>
      </c>
      <c r="P132">
        <f t="shared" si="21"/>
        <v>2</v>
      </c>
      <c r="Q132">
        <v>1188</v>
      </c>
      <c r="R132">
        <v>445</v>
      </c>
      <c r="S132" s="14">
        <f t="shared" ref="S132:S195" si="23">Q132/SUM(Q132:R132)</f>
        <v>0.72749540722596451</v>
      </c>
      <c r="T132" s="33">
        <f>IF(E132&lt;1994,"NA",IF(E132&gt;2001,SUMIFS(ADM!E:E,ADM!A:A,ReferendumData!E132,ADM!C:C,ReferendumData!A132,ADM!D:D,ReferendumData!B132),SUMIFS(ADM!K:K,ADM!H:H,ReferendumData!E132,ADM!I:I,ReferendumData!A132,ADM!J:J,ReferendumData!B132)))</f>
        <v>623.87</v>
      </c>
      <c r="U132" s="34">
        <f t="shared" si="22"/>
        <v>2.617532498757754</v>
      </c>
      <c r="V132" s="47">
        <f>IFERROR(VLOOKUP(C132,Lookups!J:L,3,FALSE),IF(T132&gt;=2000,4,IF(AND(T132&gt;=1000,T132&lt;2000),5,6)))</f>
        <v>6</v>
      </c>
      <c r="W132" s="12" t="s">
        <v>20</v>
      </c>
      <c r="X132" s="39">
        <f t="shared" ref="X132:X195" si="24">IF(A132=815,0,U132)</f>
        <v>2.617532498757754</v>
      </c>
      <c r="Y132" s="38">
        <f t="shared" ref="Y132:Y195" si="25">IF(A132=815,0,S132)</f>
        <v>0.72749540722596451</v>
      </c>
      <c r="Z132" s="40" t="e">
        <f>IF(C132=ScatterPlots!$A$3,ReferendumData!Y132,-1)</f>
        <v>#N/A</v>
      </c>
      <c r="AA132" s="39">
        <f t="shared" ref="AA132:AA195" si="26">IF(A132=815,0,U132)</f>
        <v>2.617532498757754</v>
      </c>
      <c r="AB132" s="40">
        <f t="shared" ref="AB132:AB195" si="27">IF(A132=815,0,IF(F132=3,S132,-1))</f>
        <v>0.72749540722596451</v>
      </c>
      <c r="AC132" s="40">
        <f t="shared" ref="AC132:AC195" si="28">IF(A132=815,0,IF(F132=2,S132,-1))</f>
        <v>-1</v>
      </c>
      <c r="AD132" s="40">
        <f t="shared" ref="AD132:AD195" si="29">IF(A132=815,0,IF(F132=1,S132,-1))</f>
        <v>-1</v>
      </c>
    </row>
    <row r="133" spans="1:30" x14ac:dyDescent="0.35">
      <c r="A133">
        <v>95</v>
      </c>
      <c r="B133">
        <v>1</v>
      </c>
      <c r="C133" t="str">
        <f t="shared" si="20"/>
        <v>0095-01</v>
      </c>
      <c r="D133" t="s">
        <v>250</v>
      </c>
      <c r="E133">
        <v>1996</v>
      </c>
      <c r="F133">
        <f>VLOOKUP(E133,Lookups!A:B,2,FALSE)</f>
        <v>3</v>
      </c>
      <c r="G133">
        <v>1997</v>
      </c>
      <c r="H133" s="61">
        <v>315</v>
      </c>
      <c r="I133">
        <v>5</v>
      </c>
      <c r="J133" t="s">
        <v>19</v>
      </c>
      <c r="K133">
        <v>0</v>
      </c>
      <c r="L133">
        <v>9</v>
      </c>
      <c r="M133">
        <v>0</v>
      </c>
      <c r="N133">
        <v>9</v>
      </c>
      <c r="O133">
        <v>0</v>
      </c>
      <c r="P133">
        <f t="shared" si="21"/>
        <v>4</v>
      </c>
      <c r="Q133">
        <v>275</v>
      </c>
      <c r="R133">
        <v>430</v>
      </c>
      <c r="S133" s="14">
        <f t="shared" si="23"/>
        <v>0.39007092198581561</v>
      </c>
      <c r="T133" s="33">
        <f>IF(E133&lt;1994,"NA",IF(E133&gt;2001,SUMIFS(ADM!E:E,ADM!A:A,ReferendumData!E133,ADM!C:C,ReferendumData!A133,ADM!D:D,ReferendumData!B133),SUMIFS(ADM!K:K,ADM!H:H,ReferendumData!E133,ADM!I:I,ReferendumData!A133,ADM!J:J,ReferendumData!B133)))</f>
        <v>282.41000000000003</v>
      </c>
      <c r="U133" s="34">
        <f t="shared" si="22"/>
        <v>2.4963705251230479</v>
      </c>
      <c r="V133" s="47">
        <f>IFERROR(VLOOKUP(C133,Lookups!J:L,3,FALSE),IF(T133&gt;=2000,4,IF(AND(T133&gt;=1000,T133&lt;2000),5,6)))</f>
        <v>6</v>
      </c>
      <c r="W133" s="12" t="s">
        <v>20</v>
      </c>
      <c r="X133" s="39">
        <f t="shared" si="24"/>
        <v>2.4963705251230479</v>
      </c>
      <c r="Y133" s="38">
        <f t="shared" si="25"/>
        <v>0.39007092198581561</v>
      </c>
      <c r="Z133" s="40" t="e">
        <f>IF(C133=ScatterPlots!$A$3,ReferendumData!Y133,-1)</f>
        <v>#N/A</v>
      </c>
      <c r="AA133" s="39">
        <f t="shared" si="26"/>
        <v>2.4963705251230479</v>
      </c>
      <c r="AB133" s="40">
        <f t="shared" si="27"/>
        <v>0.39007092198581561</v>
      </c>
      <c r="AC133" s="40">
        <f t="shared" si="28"/>
        <v>-1</v>
      </c>
      <c r="AD133" s="40">
        <f t="shared" si="29"/>
        <v>-1</v>
      </c>
    </row>
    <row r="134" spans="1:30" x14ac:dyDescent="0.35">
      <c r="A134">
        <v>108</v>
      </c>
      <c r="B134">
        <v>1</v>
      </c>
      <c r="C134" t="str">
        <f t="shared" si="20"/>
        <v>0108-01</v>
      </c>
      <c r="D134" t="s">
        <v>251</v>
      </c>
      <c r="E134">
        <v>1996</v>
      </c>
      <c r="F134">
        <f>VLOOKUP(E134,Lookups!A:B,2,FALSE)</f>
        <v>3</v>
      </c>
      <c r="G134">
        <v>1997</v>
      </c>
      <c r="H134" s="61">
        <v>315</v>
      </c>
      <c r="I134">
        <v>10</v>
      </c>
      <c r="J134" t="s">
        <v>19</v>
      </c>
      <c r="K134">
        <v>0</v>
      </c>
      <c r="L134">
        <v>9</v>
      </c>
      <c r="M134">
        <v>0</v>
      </c>
      <c r="N134">
        <v>9</v>
      </c>
      <c r="O134">
        <v>1</v>
      </c>
      <c r="P134">
        <f t="shared" si="21"/>
        <v>4</v>
      </c>
      <c r="Q134">
        <v>1739</v>
      </c>
      <c r="R134">
        <v>1481</v>
      </c>
      <c r="S134" s="14">
        <f t="shared" si="23"/>
        <v>0.5400621118012422</v>
      </c>
      <c r="T134" s="33">
        <f>IF(E134&lt;1994,"NA",IF(E134&gt;2001,SUMIFS(ADM!E:E,ADM!A:A,ReferendumData!E134,ADM!C:C,ReferendumData!A134,ADM!D:D,ReferendumData!B134),SUMIFS(ADM!K:K,ADM!H:H,ReferendumData!E134,ADM!I:I,ReferendumData!A134,ADM!J:J,ReferendumData!B134)))</f>
        <v>1107.78</v>
      </c>
      <c r="U134" s="34">
        <f t="shared" si="22"/>
        <v>2.9067143295600211</v>
      </c>
      <c r="V134" s="47">
        <f>IFERROR(VLOOKUP(C134,Lookups!J:L,3,FALSE),IF(T134&gt;=2000,4,IF(AND(T134&gt;=1000,T134&lt;2000),5,6)))</f>
        <v>3</v>
      </c>
      <c r="W134" s="12" t="s">
        <v>20</v>
      </c>
      <c r="X134" s="39">
        <f t="shared" si="24"/>
        <v>2.9067143295600211</v>
      </c>
      <c r="Y134" s="38">
        <f t="shared" si="25"/>
        <v>0.5400621118012422</v>
      </c>
      <c r="Z134" s="40" t="e">
        <f>IF(C134=ScatterPlots!$A$3,ReferendumData!Y134,-1)</f>
        <v>#N/A</v>
      </c>
      <c r="AA134" s="39">
        <f t="shared" si="26"/>
        <v>2.9067143295600211</v>
      </c>
      <c r="AB134" s="40">
        <f t="shared" si="27"/>
        <v>0.5400621118012422</v>
      </c>
      <c r="AC134" s="40">
        <f t="shared" si="28"/>
        <v>-1</v>
      </c>
      <c r="AD134" s="40">
        <f t="shared" si="29"/>
        <v>-1</v>
      </c>
    </row>
    <row r="135" spans="1:30" x14ac:dyDescent="0.35">
      <c r="A135">
        <v>118</v>
      </c>
      <c r="B135">
        <v>1</v>
      </c>
      <c r="C135" t="str">
        <f t="shared" si="20"/>
        <v>0118-01</v>
      </c>
      <c r="D135" t="s">
        <v>215</v>
      </c>
      <c r="E135">
        <v>1996</v>
      </c>
      <c r="F135">
        <f>VLOOKUP(E135,Lookups!A:B,2,FALSE)</f>
        <v>3</v>
      </c>
      <c r="G135">
        <v>1997</v>
      </c>
      <c r="H135" s="61">
        <v>315</v>
      </c>
      <c r="I135">
        <v>5</v>
      </c>
      <c r="J135" t="s">
        <v>19</v>
      </c>
      <c r="K135">
        <v>0</v>
      </c>
      <c r="L135">
        <v>9</v>
      </c>
      <c r="M135">
        <v>0</v>
      </c>
      <c r="N135">
        <v>9</v>
      </c>
      <c r="O135">
        <v>1</v>
      </c>
      <c r="P135">
        <f t="shared" si="21"/>
        <v>4</v>
      </c>
      <c r="Q135">
        <v>1129</v>
      </c>
      <c r="R135">
        <v>1028</v>
      </c>
      <c r="S135" s="14">
        <f t="shared" si="23"/>
        <v>0.52341214649976819</v>
      </c>
      <c r="T135" s="33">
        <f>IF(E135&lt;1994,"NA",IF(E135&gt;2001,SUMIFS(ADM!E:E,ADM!A:A,ReferendumData!E135,ADM!C:C,ReferendumData!A135,ADM!D:D,ReferendumData!B135),SUMIFS(ADM!K:K,ADM!H:H,ReferendumData!E135,ADM!I:I,ReferendumData!A135,ADM!J:J,ReferendumData!B135)))</f>
        <v>584.54</v>
      </c>
      <c r="U135" s="34">
        <f t="shared" si="22"/>
        <v>3.690081089403634</v>
      </c>
      <c r="V135" s="47">
        <f>IFERROR(VLOOKUP(C135,Lookups!J:L,3,FALSE),IF(T135&gt;=2000,4,IF(AND(T135&gt;=1000,T135&lt;2000),5,6)))</f>
        <v>6</v>
      </c>
      <c r="W135" s="12" t="s">
        <v>20</v>
      </c>
      <c r="X135" s="39">
        <f t="shared" si="24"/>
        <v>3.690081089403634</v>
      </c>
      <c r="Y135" s="38">
        <f t="shared" si="25"/>
        <v>0.52341214649976819</v>
      </c>
      <c r="Z135" s="40" t="e">
        <f>IF(C135=ScatterPlots!$A$3,ReferendumData!Y135,-1)</f>
        <v>#N/A</v>
      </c>
      <c r="AA135" s="39">
        <f t="shared" si="26"/>
        <v>3.690081089403634</v>
      </c>
      <c r="AB135" s="40">
        <f t="shared" si="27"/>
        <v>0.52341214649976819</v>
      </c>
      <c r="AC135" s="40">
        <f t="shared" si="28"/>
        <v>-1</v>
      </c>
      <c r="AD135" s="40">
        <f t="shared" si="29"/>
        <v>-1</v>
      </c>
    </row>
    <row r="136" spans="1:30" x14ac:dyDescent="0.35">
      <c r="A136">
        <v>194</v>
      </c>
      <c r="B136">
        <v>1</v>
      </c>
      <c r="C136" t="str">
        <f t="shared" si="20"/>
        <v>0194-01</v>
      </c>
      <c r="D136" t="s">
        <v>121</v>
      </c>
      <c r="E136">
        <v>1996</v>
      </c>
      <c r="F136">
        <f>VLOOKUP(E136,Lookups!A:B,2,FALSE)</f>
        <v>3</v>
      </c>
      <c r="G136">
        <v>1997</v>
      </c>
      <c r="H136" s="61">
        <v>263.7</v>
      </c>
      <c r="I136">
        <v>10</v>
      </c>
      <c r="J136" t="s">
        <v>19</v>
      </c>
      <c r="K136">
        <v>0</v>
      </c>
      <c r="L136">
        <v>9</v>
      </c>
      <c r="M136">
        <v>0</v>
      </c>
      <c r="N136">
        <v>9</v>
      </c>
      <c r="O136">
        <v>0</v>
      </c>
      <c r="P136">
        <f t="shared" si="21"/>
        <v>3</v>
      </c>
      <c r="Q136">
        <v>7166</v>
      </c>
      <c r="R136">
        <v>7942</v>
      </c>
      <c r="S136" s="14">
        <f t="shared" si="23"/>
        <v>0.47431824199099815</v>
      </c>
      <c r="T136" s="33">
        <f>IF(E136&lt;1994,"NA",IF(E136&gt;2001,SUMIFS(ADM!E:E,ADM!A:A,ReferendumData!E136,ADM!C:C,ReferendumData!A136,ADM!D:D,ReferendumData!B136),SUMIFS(ADM!K:K,ADM!H:H,ReferendumData!E136,ADM!I:I,ReferendumData!A136,ADM!J:J,ReferendumData!B136)))</f>
        <v>7882.62</v>
      </c>
      <c r="U136" s="34">
        <f t="shared" si="22"/>
        <v>1.9166216308790733</v>
      </c>
      <c r="V136" s="47">
        <f>IFERROR(VLOOKUP(C136,Lookups!J:L,3,FALSE),IF(T136&gt;=2000,4,IF(AND(T136&gt;=1000,T136&lt;2000),5,6)))</f>
        <v>3</v>
      </c>
      <c r="W136" s="12" t="s">
        <v>20</v>
      </c>
      <c r="X136" s="39">
        <f t="shared" si="24"/>
        <v>1.9166216308790733</v>
      </c>
      <c r="Y136" s="38">
        <f t="shared" si="25"/>
        <v>0.47431824199099815</v>
      </c>
      <c r="Z136" s="40" t="e">
        <f>IF(C136=ScatterPlots!$A$3,ReferendumData!Y136,-1)</f>
        <v>#N/A</v>
      </c>
      <c r="AA136" s="39">
        <f t="shared" si="26"/>
        <v>1.9166216308790733</v>
      </c>
      <c r="AB136" s="40">
        <f t="shared" si="27"/>
        <v>0.47431824199099815</v>
      </c>
      <c r="AC136" s="40">
        <f t="shared" si="28"/>
        <v>-1</v>
      </c>
      <c r="AD136" s="40">
        <f t="shared" si="29"/>
        <v>-1</v>
      </c>
    </row>
    <row r="137" spans="1:30" x14ac:dyDescent="0.35">
      <c r="A137">
        <v>213</v>
      </c>
      <c r="B137">
        <v>1</v>
      </c>
      <c r="C137" t="str">
        <f t="shared" si="20"/>
        <v>0213-01</v>
      </c>
      <c r="D137" t="s">
        <v>252</v>
      </c>
      <c r="E137">
        <v>1996</v>
      </c>
      <c r="F137">
        <f>VLOOKUP(E137,Lookups!A:B,2,FALSE)</f>
        <v>3</v>
      </c>
      <c r="G137">
        <v>1997</v>
      </c>
      <c r="H137" s="61">
        <v>315</v>
      </c>
      <c r="I137">
        <v>5</v>
      </c>
      <c r="J137" t="s">
        <v>19</v>
      </c>
      <c r="K137">
        <v>0</v>
      </c>
      <c r="L137">
        <v>9</v>
      </c>
      <c r="M137">
        <v>0</v>
      </c>
      <c r="N137">
        <v>9</v>
      </c>
      <c r="O137">
        <v>1</v>
      </c>
      <c r="P137">
        <f t="shared" si="21"/>
        <v>4</v>
      </c>
      <c r="Q137">
        <v>949</v>
      </c>
      <c r="R137">
        <v>916</v>
      </c>
      <c r="S137" s="14">
        <f t="shared" si="23"/>
        <v>0.5088471849865952</v>
      </c>
      <c r="T137" s="33">
        <f>IF(E137&lt;1994,"NA",IF(E137&gt;2001,SUMIFS(ADM!E:E,ADM!A:A,ReferendumData!E137,ADM!C:C,ReferendumData!A137,ADM!D:D,ReferendumData!B137),SUMIFS(ADM!K:K,ADM!H:H,ReferendumData!E137,ADM!I:I,ReferendumData!A137,ADM!J:J,ReferendumData!B137)))</f>
        <v>607.41</v>
      </c>
      <c r="U137" s="34">
        <f t="shared" si="22"/>
        <v>3.070413723843862</v>
      </c>
      <c r="V137" s="47">
        <f>IFERROR(VLOOKUP(C137,Lookups!J:L,3,FALSE),IF(T137&gt;=2000,4,IF(AND(T137&gt;=1000,T137&lt;2000),5,6)))</f>
        <v>6</v>
      </c>
      <c r="W137" s="12" t="s">
        <v>20</v>
      </c>
      <c r="X137" s="39">
        <f t="shared" si="24"/>
        <v>3.070413723843862</v>
      </c>
      <c r="Y137" s="38">
        <f t="shared" si="25"/>
        <v>0.5088471849865952</v>
      </c>
      <c r="Z137" s="40" t="e">
        <f>IF(C137=ScatterPlots!$A$3,ReferendumData!Y137,-1)</f>
        <v>#N/A</v>
      </c>
      <c r="AA137" s="39">
        <f t="shared" si="26"/>
        <v>3.070413723843862</v>
      </c>
      <c r="AB137" s="40">
        <f t="shared" si="27"/>
        <v>0.5088471849865952</v>
      </c>
      <c r="AC137" s="40">
        <f t="shared" si="28"/>
        <v>-1</v>
      </c>
      <c r="AD137" s="40">
        <f t="shared" si="29"/>
        <v>-1</v>
      </c>
    </row>
    <row r="138" spans="1:30" x14ac:dyDescent="0.35">
      <c r="A138">
        <v>229</v>
      </c>
      <c r="B138">
        <v>1</v>
      </c>
      <c r="C138" t="str">
        <f t="shared" si="20"/>
        <v>0229-01</v>
      </c>
      <c r="D138" t="s">
        <v>253</v>
      </c>
      <c r="E138">
        <v>1996</v>
      </c>
      <c r="F138">
        <f>VLOOKUP(E138,Lookups!A:B,2,FALSE)</f>
        <v>3</v>
      </c>
      <c r="G138">
        <v>1997</v>
      </c>
      <c r="H138" s="61">
        <v>315</v>
      </c>
      <c r="I138">
        <v>10</v>
      </c>
      <c r="J138" t="s">
        <v>19</v>
      </c>
      <c r="K138">
        <v>0</v>
      </c>
      <c r="L138">
        <v>9</v>
      </c>
      <c r="M138">
        <v>0</v>
      </c>
      <c r="N138">
        <v>9</v>
      </c>
      <c r="O138">
        <v>1</v>
      </c>
      <c r="P138">
        <f t="shared" si="21"/>
        <v>4</v>
      </c>
      <c r="Q138">
        <v>445</v>
      </c>
      <c r="R138">
        <v>385</v>
      </c>
      <c r="S138" s="14">
        <f t="shared" si="23"/>
        <v>0.53614457831325302</v>
      </c>
      <c r="T138" s="33">
        <f>IF(E138&lt;1994,"NA",IF(E138&gt;2001,SUMIFS(ADM!E:E,ADM!A:A,ReferendumData!E138,ADM!C:C,ReferendumData!A138,ADM!D:D,ReferendumData!B138),SUMIFS(ADM!K:K,ADM!H:H,ReferendumData!E138,ADM!I:I,ReferendumData!A138,ADM!J:J,ReferendumData!B138)))</f>
        <v>348.63</v>
      </c>
      <c r="U138" s="34">
        <f t="shared" si="22"/>
        <v>2.3807474973467575</v>
      </c>
      <c r="V138" s="47">
        <f>IFERROR(VLOOKUP(C138,Lookups!J:L,3,FALSE),IF(T138&gt;=2000,4,IF(AND(T138&gt;=1000,T138&lt;2000),5,6)))</f>
        <v>6</v>
      </c>
      <c r="W138" s="12" t="s">
        <v>20</v>
      </c>
      <c r="X138" s="39">
        <f t="shared" si="24"/>
        <v>2.3807474973467575</v>
      </c>
      <c r="Y138" s="38">
        <f t="shared" si="25"/>
        <v>0.53614457831325302</v>
      </c>
      <c r="Z138" s="40" t="e">
        <f>IF(C138=ScatterPlots!$A$3,ReferendumData!Y138,-1)</f>
        <v>#N/A</v>
      </c>
      <c r="AA138" s="39">
        <f t="shared" si="26"/>
        <v>2.3807474973467575</v>
      </c>
      <c r="AB138" s="40">
        <f t="shared" si="27"/>
        <v>0.53614457831325302</v>
      </c>
      <c r="AC138" s="40">
        <f t="shared" si="28"/>
        <v>-1</v>
      </c>
      <c r="AD138" s="40">
        <f t="shared" si="29"/>
        <v>-1</v>
      </c>
    </row>
    <row r="139" spans="1:30" x14ac:dyDescent="0.35">
      <c r="A139">
        <v>239</v>
      </c>
      <c r="B139">
        <v>1</v>
      </c>
      <c r="C139" t="str">
        <f t="shared" si="20"/>
        <v>0239-01</v>
      </c>
      <c r="D139" t="s">
        <v>73</v>
      </c>
      <c r="E139">
        <v>1996</v>
      </c>
      <c r="F139">
        <f>VLOOKUP(E139,Lookups!A:B,2,FALSE)</f>
        <v>3</v>
      </c>
      <c r="G139">
        <v>1997</v>
      </c>
      <c r="H139" s="61">
        <v>289.7</v>
      </c>
      <c r="I139">
        <v>5</v>
      </c>
      <c r="J139" t="s">
        <v>19</v>
      </c>
      <c r="K139">
        <v>0</v>
      </c>
      <c r="L139">
        <v>9</v>
      </c>
      <c r="M139">
        <v>0</v>
      </c>
      <c r="N139">
        <v>9</v>
      </c>
      <c r="O139">
        <v>0</v>
      </c>
      <c r="P139">
        <f t="shared" si="21"/>
        <v>3</v>
      </c>
      <c r="Q139">
        <v>817</v>
      </c>
      <c r="R139">
        <v>887</v>
      </c>
      <c r="S139" s="14">
        <f t="shared" si="23"/>
        <v>0.47946009389671362</v>
      </c>
      <c r="T139" s="33">
        <f>IF(E139&lt;1994,"NA",IF(E139&gt;2001,SUMIFS(ADM!E:E,ADM!A:A,ReferendumData!E139,ADM!C:C,ReferendumData!A139,ADM!D:D,ReferendumData!B139),SUMIFS(ADM!K:K,ADM!H:H,ReferendumData!E139,ADM!I:I,ReferendumData!A139,ADM!J:J,ReferendumData!B139)))</f>
        <v>802.94</v>
      </c>
      <c r="U139" s="34">
        <f t="shared" si="22"/>
        <v>2.1222009116496872</v>
      </c>
      <c r="V139" s="47">
        <f>IFERROR(VLOOKUP(C139,Lookups!J:L,3,FALSE),IF(T139&gt;=2000,4,IF(AND(T139&gt;=1000,T139&lt;2000),5,6)))</f>
        <v>6</v>
      </c>
      <c r="W139" s="12" t="s">
        <v>20</v>
      </c>
      <c r="X139" s="39">
        <f t="shared" si="24"/>
        <v>2.1222009116496872</v>
      </c>
      <c r="Y139" s="38">
        <f t="shared" si="25"/>
        <v>0.47946009389671362</v>
      </c>
      <c r="Z139" s="40" t="e">
        <f>IF(C139=ScatterPlots!$A$3,ReferendumData!Y139,-1)</f>
        <v>#N/A</v>
      </c>
      <c r="AA139" s="39">
        <f t="shared" si="26"/>
        <v>2.1222009116496872</v>
      </c>
      <c r="AB139" s="40">
        <f t="shared" si="27"/>
        <v>0.47946009389671362</v>
      </c>
      <c r="AC139" s="40">
        <f t="shared" si="28"/>
        <v>-1</v>
      </c>
      <c r="AD139" s="40">
        <f t="shared" si="29"/>
        <v>-1</v>
      </c>
    </row>
    <row r="140" spans="1:30" x14ac:dyDescent="0.35">
      <c r="A140">
        <v>255</v>
      </c>
      <c r="B140">
        <v>1</v>
      </c>
      <c r="C140" t="str">
        <f t="shared" si="20"/>
        <v>0255-01</v>
      </c>
      <c r="D140" t="s">
        <v>177</v>
      </c>
      <c r="E140">
        <v>1996</v>
      </c>
      <c r="F140">
        <f>VLOOKUP(E140,Lookups!A:B,2,FALSE)</f>
        <v>3</v>
      </c>
      <c r="G140">
        <v>1997</v>
      </c>
      <c r="H140" s="61">
        <v>460.44</v>
      </c>
      <c r="I140">
        <v>10</v>
      </c>
      <c r="J140" t="s">
        <v>19</v>
      </c>
      <c r="K140">
        <v>0</v>
      </c>
      <c r="L140">
        <v>9</v>
      </c>
      <c r="M140">
        <v>0</v>
      </c>
      <c r="N140">
        <v>9</v>
      </c>
      <c r="O140">
        <v>0</v>
      </c>
      <c r="P140">
        <f t="shared" si="21"/>
        <v>5</v>
      </c>
      <c r="Q140">
        <v>920</v>
      </c>
      <c r="R140">
        <v>1226</v>
      </c>
      <c r="S140" s="14">
        <f t="shared" si="23"/>
        <v>0.42870456663560114</v>
      </c>
      <c r="T140" s="33">
        <f>IF(E140&lt;1994,"NA",IF(E140&gt;2001,SUMIFS(ADM!E:E,ADM!A:A,ReferendumData!E140,ADM!C:C,ReferendumData!A140,ADM!D:D,ReferendumData!B140),SUMIFS(ADM!K:K,ADM!H:H,ReferendumData!E140,ADM!I:I,ReferendumData!A140,ADM!J:J,ReferendumData!B140)))</f>
        <v>1062.53</v>
      </c>
      <c r="U140" s="34">
        <f t="shared" si="22"/>
        <v>2.0197076788420092</v>
      </c>
      <c r="V140" s="47">
        <f>IFERROR(VLOOKUP(C140,Lookups!J:L,3,FALSE),IF(T140&gt;=2000,4,IF(AND(T140&gt;=1000,T140&lt;2000),5,6)))</f>
        <v>5</v>
      </c>
      <c r="W140" s="12" t="s">
        <v>20</v>
      </c>
      <c r="X140" s="39">
        <f t="shared" si="24"/>
        <v>2.0197076788420092</v>
      </c>
      <c r="Y140" s="38">
        <f t="shared" si="25"/>
        <v>0.42870456663560114</v>
      </c>
      <c r="Z140" s="40" t="e">
        <f>IF(C140=ScatterPlots!$A$3,ReferendumData!Y140,-1)</f>
        <v>#N/A</v>
      </c>
      <c r="AA140" s="39">
        <f t="shared" si="26"/>
        <v>2.0197076788420092</v>
      </c>
      <c r="AB140" s="40">
        <f t="shared" si="27"/>
        <v>0.42870456663560114</v>
      </c>
      <c r="AC140" s="40">
        <f t="shared" si="28"/>
        <v>-1</v>
      </c>
      <c r="AD140" s="40">
        <f t="shared" si="29"/>
        <v>-1</v>
      </c>
    </row>
    <row r="141" spans="1:30" x14ac:dyDescent="0.35">
      <c r="A141">
        <v>264</v>
      </c>
      <c r="B141">
        <v>1</v>
      </c>
      <c r="C141" t="str">
        <f t="shared" si="20"/>
        <v>0264-01</v>
      </c>
      <c r="D141" t="s">
        <v>76</v>
      </c>
      <c r="E141">
        <v>1996</v>
      </c>
      <c r="F141">
        <f>VLOOKUP(E141,Lookups!A:B,2,FALSE)</f>
        <v>3</v>
      </c>
      <c r="G141">
        <v>1997</v>
      </c>
      <c r="H141" s="61">
        <v>926.28</v>
      </c>
      <c r="I141">
        <v>3</v>
      </c>
      <c r="J141" t="s">
        <v>19</v>
      </c>
      <c r="K141">
        <v>0</v>
      </c>
      <c r="L141">
        <v>9</v>
      </c>
      <c r="M141">
        <v>0</v>
      </c>
      <c r="N141">
        <v>9</v>
      </c>
      <c r="O141">
        <v>1</v>
      </c>
      <c r="P141">
        <f t="shared" si="21"/>
        <v>10</v>
      </c>
      <c r="Q141">
        <v>467</v>
      </c>
      <c r="R141">
        <v>223</v>
      </c>
      <c r="S141" s="14">
        <f t="shared" si="23"/>
        <v>0.6768115942028986</v>
      </c>
      <c r="T141" s="33">
        <f>IF(E141&lt;1994,"NA",IF(E141&gt;2001,SUMIFS(ADM!E:E,ADM!A:A,ReferendumData!E141,ADM!C:C,ReferendumData!A141,ADM!D:D,ReferendumData!B141),SUMIFS(ADM!K:K,ADM!H:H,ReferendumData!E141,ADM!I:I,ReferendumData!A141,ADM!J:J,ReferendumData!B141)))</f>
        <v>222.84</v>
      </c>
      <c r="U141" s="34">
        <f t="shared" si="22"/>
        <v>3.0963920301561658</v>
      </c>
      <c r="V141" s="47">
        <f>IFERROR(VLOOKUP(C141,Lookups!J:L,3,FALSE),IF(T141&gt;=2000,4,IF(AND(T141&gt;=1000,T141&lt;2000),5,6)))</f>
        <v>6</v>
      </c>
      <c r="W141" s="12" t="s">
        <v>20</v>
      </c>
      <c r="X141" s="39">
        <f t="shared" si="24"/>
        <v>3.0963920301561658</v>
      </c>
      <c r="Y141" s="38">
        <f t="shared" si="25"/>
        <v>0.6768115942028986</v>
      </c>
      <c r="Z141" s="40" t="e">
        <f>IF(C141=ScatterPlots!$A$3,ReferendumData!Y141,-1)</f>
        <v>#N/A</v>
      </c>
      <c r="AA141" s="39">
        <f t="shared" si="26"/>
        <v>3.0963920301561658</v>
      </c>
      <c r="AB141" s="40">
        <f t="shared" si="27"/>
        <v>0.6768115942028986</v>
      </c>
      <c r="AC141" s="40">
        <f t="shared" si="28"/>
        <v>-1</v>
      </c>
      <c r="AD141" s="40">
        <f t="shared" si="29"/>
        <v>-1</v>
      </c>
    </row>
    <row r="142" spans="1:30" x14ac:dyDescent="0.35">
      <c r="A142">
        <v>297</v>
      </c>
      <c r="B142">
        <v>1</v>
      </c>
      <c r="C142" t="str">
        <f t="shared" si="20"/>
        <v>0297-01</v>
      </c>
      <c r="D142" t="s">
        <v>77</v>
      </c>
      <c r="E142">
        <v>1996</v>
      </c>
      <c r="F142">
        <f>VLOOKUP(E142,Lookups!A:B,2,FALSE)</f>
        <v>3</v>
      </c>
      <c r="G142">
        <v>1997</v>
      </c>
      <c r="H142" s="61">
        <v>166.05</v>
      </c>
      <c r="I142">
        <v>10</v>
      </c>
      <c r="J142" t="s">
        <v>19</v>
      </c>
      <c r="K142">
        <v>0</v>
      </c>
      <c r="L142">
        <v>9</v>
      </c>
      <c r="M142">
        <v>0</v>
      </c>
      <c r="N142">
        <v>9</v>
      </c>
      <c r="O142">
        <v>0</v>
      </c>
      <c r="P142">
        <f t="shared" si="21"/>
        <v>2</v>
      </c>
      <c r="Q142">
        <v>476</v>
      </c>
      <c r="R142">
        <v>536</v>
      </c>
      <c r="S142" s="14">
        <f t="shared" si="23"/>
        <v>0.47035573122529645</v>
      </c>
      <c r="T142" s="33">
        <f>IF(E142&lt;1994,"NA",IF(E142&gt;2001,SUMIFS(ADM!E:E,ADM!A:A,ReferendumData!E142,ADM!C:C,ReferendumData!A142,ADM!D:D,ReferendumData!B142),SUMIFS(ADM!K:K,ADM!H:H,ReferendumData!E142,ADM!I:I,ReferendumData!A142,ADM!J:J,ReferendumData!B142)))</f>
        <v>475.53</v>
      </c>
      <c r="U142" s="34">
        <f t="shared" si="22"/>
        <v>2.1281517464723572</v>
      </c>
      <c r="V142" s="47">
        <f>IFERROR(VLOOKUP(C142,Lookups!J:L,3,FALSE),IF(T142&gt;=2000,4,IF(AND(T142&gt;=1000,T142&lt;2000),5,6)))</f>
        <v>6</v>
      </c>
      <c r="W142" s="12" t="s">
        <v>20</v>
      </c>
      <c r="X142" s="39">
        <f t="shared" si="24"/>
        <v>2.1281517464723572</v>
      </c>
      <c r="Y142" s="38">
        <f t="shared" si="25"/>
        <v>0.47035573122529645</v>
      </c>
      <c r="Z142" s="40" t="e">
        <f>IF(C142=ScatterPlots!$A$3,ReferendumData!Y142,-1)</f>
        <v>#N/A</v>
      </c>
      <c r="AA142" s="39">
        <f t="shared" si="26"/>
        <v>2.1281517464723572</v>
      </c>
      <c r="AB142" s="40">
        <f t="shared" si="27"/>
        <v>0.47035573122529645</v>
      </c>
      <c r="AC142" s="40">
        <f t="shared" si="28"/>
        <v>-1</v>
      </c>
      <c r="AD142" s="40">
        <f t="shared" si="29"/>
        <v>-1</v>
      </c>
    </row>
    <row r="143" spans="1:30" x14ac:dyDescent="0.35">
      <c r="A143">
        <v>299</v>
      </c>
      <c r="B143">
        <v>1</v>
      </c>
      <c r="C143" t="str">
        <f t="shared" si="20"/>
        <v>0299-01</v>
      </c>
      <c r="D143" t="s">
        <v>179</v>
      </c>
      <c r="E143">
        <v>1996</v>
      </c>
      <c r="F143">
        <f>VLOOKUP(E143,Lookups!A:B,2,FALSE)</f>
        <v>3</v>
      </c>
      <c r="G143">
        <v>1997</v>
      </c>
      <c r="H143" s="61">
        <v>226.38</v>
      </c>
      <c r="I143">
        <v>5</v>
      </c>
      <c r="J143" t="s">
        <v>19</v>
      </c>
      <c r="K143">
        <v>0</v>
      </c>
      <c r="L143">
        <v>9</v>
      </c>
      <c r="M143">
        <v>0</v>
      </c>
      <c r="N143">
        <v>9</v>
      </c>
      <c r="O143">
        <v>0</v>
      </c>
      <c r="P143">
        <f t="shared" si="21"/>
        <v>3</v>
      </c>
      <c r="Q143">
        <v>1169</v>
      </c>
      <c r="R143">
        <v>1701</v>
      </c>
      <c r="S143" s="14">
        <f t="shared" si="23"/>
        <v>0.40731707317073168</v>
      </c>
      <c r="T143" s="33">
        <f>IF(E143&lt;1994,"NA",IF(E143&gt;2001,SUMIFS(ADM!E:E,ADM!A:A,ReferendumData!E143,ADM!C:C,ReferendumData!A143,ADM!D:D,ReferendumData!B143),SUMIFS(ADM!K:K,ADM!H:H,ReferendumData!E143,ADM!I:I,ReferendumData!A143,ADM!J:J,ReferendumData!B143)))</f>
        <v>1050</v>
      </c>
      <c r="U143" s="34">
        <f t="shared" si="22"/>
        <v>2.7333333333333334</v>
      </c>
      <c r="V143" s="47">
        <f>IFERROR(VLOOKUP(C143,Lookups!J:L,3,FALSE),IF(T143&gt;=2000,4,IF(AND(T143&gt;=1000,T143&lt;2000),5,6)))</f>
        <v>5</v>
      </c>
      <c r="W143" s="12" t="s">
        <v>20</v>
      </c>
      <c r="X143" s="39">
        <f t="shared" si="24"/>
        <v>2.7333333333333334</v>
      </c>
      <c r="Y143" s="38">
        <f t="shared" si="25"/>
        <v>0.40731707317073168</v>
      </c>
      <c r="Z143" s="40" t="e">
        <f>IF(C143=ScatterPlots!$A$3,ReferendumData!Y143,-1)</f>
        <v>#N/A</v>
      </c>
      <c r="AA143" s="39">
        <f t="shared" si="26"/>
        <v>2.7333333333333334</v>
      </c>
      <c r="AB143" s="40">
        <f t="shared" si="27"/>
        <v>0.40731707317073168</v>
      </c>
      <c r="AC143" s="40">
        <f t="shared" si="28"/>
        <v>-1</v>
      </c>
      <c r="AD143" s="40">
        <f t="shared" si="29"/>
        <v>-1</v>
      </c>
    </row>
    <row r="144" spans="1:30" x14ac:dyDescent="0.35">
      <c r="A144">
        <v>317</v>
      </c>
      <c r="B144">
        <v>1</v>
      </c>
      <c r="C144" t="str">
        <f t="shared" si="20"/>
        <v>0317-01</v>
      </c>
      <c r="D144" t="s">
        <v>254</v>
      </c>
      <c r="E144">
        <v>1996</v>
      </c>
      <c r="F144">
        <f>VLOOKUP(E144,Lookups!A:B,2,FALSE)</f>
        <v>3</v>
      </c>
      <c r="G144">
        <v>1997</v>
      </c>
      <c r="H144" s="61">
        <v>315</v>
      </c>
      <c r="I144">
        <v>10</v>
      </c>
      <c r="J144" t="s">
        <v>19</v>
      </c>
      <c r="K144">
        <v>0</v>
      </c>
      <c r="L144">
        <v>9</v>
      </c>
      <c r="M144">
        <v>0</v>
      </c>
      <c r="N144">
        <v>9</v>
      </c>
      <c r="O144">
        <v>0</v>
      </c>
      <c r="P144">
        <f t="shared" si="21"/>
        <v>4</v>
      </c>
      <c r="Q144">
        <v>913</v>
      </c>
      <c r="R144">
        <v>1080</v>
      </c>
      <c r="S144" s="14">
        <f t="shared" si="23"/>
        <v>0.45810336176618166</v>
      </c>
      <c r="T144" s="33">
        <f>IF(E144&lt;1994,"NA",IF(E144&gt;2001,SUMIFS(ADM!E:E,ADM!A:A,ReferendumData!E144,ADM!C:C,ReferendumData!A144,ADM!D:D,ReferendumData!B144),SUMIFS(ADM!K:K,ADM!H:H,ReferendumData!E144,ADM!I:I,ReferendumData!A144,ADM!J:J,ReferendumData!B144)))</f>
        <v>1183.6600000000001</v>
      </c>
      <c r="U144" s="34">
        <f t="shared" si="22"/>
        <v>1.6837605393440682</v>
      </c>
      <c r="V144" s="47">
        <f>IFERROR(VLOOKUP(C144,Lookups!J:L,3,FALSE),IF(T144&gt;=2000,4,IF(AND(T144&gt;=1000,T144&lt;2000),5,6)))</f>
        <v>5</v>
      </c>
      <c r="W144" s="12" t="s">
        <v>20</v>
      </c>
      <c r="X144" s="39">
        <f t="shared" si="24"/>
        <v>1.6837605393440682</v>
      </c>
      <c r="Y144" s="38">
        <f t="shared" si="25"/>
        <v>0.45810336176618166</v>
      </c>
      <c r="Z144" s="40" t="e">
        <f>IF(C144=ScatterPlots!$A$3,ReferendumData!Y144,-1)</f>
        <v>#N/A</v>
      </c>
      <c r="AA144" s="39">
        <f t="shared" si="26"/>
        <v>1.6837605393440682</v>
      </c>
      <c r="AB144" s="40">
        <f t="shared" si="27"/>
        <v>0.45810336176618166</v>
      </c>
      <c r="AC144" s="40">
        <f t="shared" si="28"/>
        <v>-1</v>
      </c>
      <c r="AD144" s="40">
        <f t="shared" si="29"/>
        <v>-1</v>
      </c>
    </row>
    <row r="145" spans="1:30" x14ac:dyDescent="0.35">
      <c r="A145">
        <v>325</v>
      </c>
      <c r="B145">
        <v>1</v>
      </c>
      <c r="C145" t="str">
        <f t="shared" si="20"/>
        <v>0325-01</v>
      </c>
      <c r="D145" t="s">
        <v>24</v>
      </c>
      <c r="E145">
        <v>1996</v>
      </c>
      <c r="F145">
        <f>VLOOKUP(E145,Lookups!A:B,2,FALSE)</f>
        <v>3</v>
      </c>
      <c r="G145">
        <v>1997</v>
      </c>
      <c r="H145" s="61">
        <v>1000</v>
      </c>
      <c r="I145">
        <v>5</v>
      </c>
      <c r="J145" t="s">
        <v>19</v>
      </c>
      <c r="K145">
        <v>0</v>
      </c>
      <c r="L145">
        <v>9</v>
      </c>
      <c r="M145">
        <v>0</v>
      </c>
      <c r="N145">
        <v>9</v>
      </c>
      <c r="O145">
        <v>0</v>
      </c>
      <c r="P145">
        <f t="shared" si="21"/>
        <v>10</v>
      </c>
      <c r="Q145">
        <v>445</v>
      </c>
      <c r="R145">
        <v>1028</v>
      </c>
      <c r="S145" s="14">
        <f t="shared" si="23"/>
        <v>0.30210454854039376</v>
      </c>
      <c r="T145" s="33">
        <f>IF(E145&lt;1994,"NA",IF(E145&gt;2001,SUMIFS(ADM!E:E,ADM!A:A,ReferendumData!E145,ADM!C:C,ReferendumData!A145,ADM!D:D,ReferendumData!B145),SUMIFS(ADM!K:K,ADM!H:H,ReferendumData!E145,ADM!I:I,ReferendumData!A145,ADM!J:J,ReferendumData!B145)))</f>
        <v>461.85</v>
      </c>
      <c r="U145" s="34">
        <f t="shared" si="22"/>
        <v>3.1893471906463136</v>
      </c>
      <c r="V145" s="47">
        <f>IFERROR(VLOOKUP(C145,Lookups!J:L,3,FALSE),IF(T145&gt;=2000,4,IF(AND(T145&gt;=1000,T145&lt;2000),5,6)))</f>
        <v>6</v>
      </c>
      <c r="W145" s="12" t="s">
        <v>20</v>
      </c>
      <c r="X145" s="39">
        <f t="shared" si="24"/>
        <v>3.1893471906463136</v>
      </c>
      <c r="Y145" s="38">
        <f t="shared" si="25"/>
        <v>0.30210454854039376</v>
      </c>
      <c r="Z145" s="40" t="e">
        <f>IF(C145=ScatterPlots!$A$3,ReferendumData!Y145,-1)</f>
        <v>#N/A</v>
      </c>
      <c r="AA145" s="39">
        <f t="shared" si="26"/>
        <v>3.1893471906463136</v>
      </c>
      <c r="AB145" s="40">
        <f t="shared" si="27"/>
        <v>0.30210454854039376</v>
      </c>
      <c r="AC145" s="40">
        <f t="shared" si="28"/>
        <v>-1</v>
      </c>
      <c r="AD145" s="40">
        <f t="shared" si="29"/>
        <v>-1</v>
      </c>
    </row>
    <row r="146" spans="1:30" x14ac:dyDescent="0.35">
      <c r="A146">
        <v>345</v>
      </c>
      <c r="B146">
        <v>1</v>
      </c>
      <c r="C146" t="str">
        <f t="shared" si="20"/>
        <v>0345-01</v>
      </c>
      <c r="D146" t="s">
        <v>225</v>
      </c>
      <c r="E146">
        <v>1996</v>
      </c>
      <c r="F146">
        <f>VLOOKUP(E146,Lookups!A:B,2,FALSE)</f>
        <v>3</v>
      </c>
      <c r="G146">
        <v>1997</v>
      </c>
      <c r="H146" s="61">
        <v>315</v>
      </c>
      <c r="I146">
        <v>7</v>
      </c>
      <c r="J146" t="s">
        <v>19</v>
      </c>
      <c r="K146">
        <v>0</v>
      </c>
      <c r="L146">
        <v>9</v>
      </c>
      <c r="M146">
        <v>0</v>
      </c>
      <c r="N146">
        <v>9</v>
      </c>
      <c r="O146">
        <v>1</v>
      </c>
      <c r="P146">
        <f t="shared" si="21"/>
        <v>4</v>
      </c>
      <c r="Q146">
        <v>2772</v>
      </c>
      <c r="R146">
        <v>1763</v>
      </c>
      <c r="S146" s="14">
        <f t="shared" si="23"/>
        <v>0.61124586549062843</v>
      </c>
      <c r="T146" s="33">
        <f>IF(E146&lt;1994,"NA",IF(E146&gt;2001,SUMIFS(ADM!E:E,ADM!A:A,ReferendumData!E146,ADM!C:C,ReferendumData!A146,ADM!D:D,ReferendumData!B146),SUMIFS(ADM!K:K,ADM!H:H,ReferendumData!E146,ADM!I:I,ReferendumData!A146,ADM!J:J,ReferendumData!B146)))</f>
        <v>1768.48</v>
      </c>
      <c r="U146" s="34">
        <f t="shared" si="22"/>
        <v>2.5643490455080067</v>
      </c>
      <c r="V146" s="47">
        <f>IFERROR(VLOOKUP(C146,Lookups!J:L,3,FALSE),IF(T146&gt;=2000,4,IF(AND(T146&gt;=1000,T146&lt;2000),5,6)))</f>
        <v>5</v>
      </c>
      <c r="W146" s="12" t="s">
        <v>20</v>
      </c>
      <c r="X146" s="39">
        <f t="shared" si="24"/>
        <v>2.5643490455080067</v>
      </c>
      <c r="Y146" s="38">
        <f t="shared" si="25"/>
        <v>0.61124586549062843</v>
      </c>
      <c r="Z146" s="40" t="e">
        <f>IF(C146=ScatterPlots!$A$3,ReferendumData!Y146,-1)</f>
        <v>#N/A</v>
      </c>
      <c r="AA146" s="39">
        <f t="shared" si="26"/>
        <v>2.5643490455080067</v>
      </c>
      <c r="AB146" s="40">
        <f t="shared" si="27"/>
        <v>0.61124586549062843</v>
      </c>
      <c r="AC146" s="40">
        <f t="shared" si="28"/>
        <v>-1</v>
      </c>
      <c r="AD146" s="40">
        <f t="shared" si="29"/>
        <v>-1</v>
      </c>
    </row>
    <row r="147" spans="1:30" x14ac:dyDescent="0.35">
      <c r="A147">
        <v>414</v>
      </c>
      <c r="B147">
        <v>1</v>
      </c>
      <c r="C147" t="str">
        <f t="shared" si="20"/>
        <v>0414-01</v>
      </c>
      <c r="D147" t="s">
        <v>255</v>
      </c>
      <c r="E147">
        <v>1996</v>
      </c>
      <c r="F147">
        <f>VLOOKUP(E147,Lookups!A:B,2,FALSE)</f>
        <v>3</v>
      </c>
      <c r="G147">
        <v>1997</v>
      </c>
      <c r="H147" s="61">
        <v>250</v>
      </c>
      <c r="I147">
        <v>10</v>
      </c>
      <c r="J147" t="s">
        <v>19</v>
      </c>
      <c r="K147">
        <v>0</v>
      </c>
      <c r="L147">
        <v>9</v>
      </c>
      <c r="M147">
        <v>0</v>
      </c>
      <c r="N147">
        <v>9</v>
      </c>
      <c r="O147">
        <v>0</v>
      </c>
      <c r="P147">
        <f t="shared" si="21"/>
        <v>3</v>
      </c>
      <c r="Q147">
        <v>613</v>
      </c>
      <c r="R147">
        <v>758</v>
      </c>
      <c r="S147" s="14">
        <f t="shared" si="23"/>
        <v>0.44711889132020421</v>
      </c>
      <c r="T147" s="33">
        <f>IF(E147&lt;1994,"NA",IF(E147&gt;2001,SUMIFS(ADM!E:E,ADM!A:A,ReferendumData!E147,ADM!C:C,ReferendumData!A147,ADM!D:D,ReferendumData!B147),SUMIFS(ADM!K:K,ADM!H:H,ReferendumData!E147,ADM!I:I,ReferendumData!A147,ADM!J:J,ReferendumData!B147)))</f>
        <v>551.38</v>
      </c>
      <c r="U147" s="34">
        <f t="shared" si="22"/>
        <v>2.4864884471689215</v>
      </c>
      <c r="V147" s="47">
        <f>IFERROR(VLOOKUP(C147,Lookups!J:L,3,FALSE),IF(T147&gt;=2000,4,IF(AND(T147&gt;=1000,T147&lt;2000),5,6)))</f>
        <v>6</v>
      </c>
      <c r="W147" s="12" t="s">
        <v>20</v>
      </c>
      <c r="X147" s="39">
        <f t="shared" si="24"/>
        <v>2.4864884471689215</v>
      </c>
      <c r="Y147" s="38">
        <f t="shared" si="25"/>
        <v>0.44711889132020421</v>
      </c>
      <c r="Z147" s="40" t="e">
        <f>IF(C147=ScatterPlots!$A$3,ReferendumData!Y147,-1)</f>
        <v>#N/A</v>
      </c>
      <c r="AA147" s="39">
        <f t="shared" si="26"/>
        <v>2.4864884471689215</v>
      </c>
      <c r="AB147" s="40">
        <f t="shared" si="27"/>
        <v>0.44711889132020421</v>
      </c>
      <c r="AC147" s="40">
        <f t="shared" si="28"/>
        <v>-1</v>
      </c>
      <c r="AD147" s="40">
        <f t="shared" si="29"/>
        <v>-1</v>
      </c>
    </row>
    <row r="148" spans="1:30" x14ac:dyDescent="0.35">
      <c r="A148">
        <v>423</v>
      </c>
      <c r="B148">
        <v>1</v>
      </c>
      <c r="C148" t="str">
        <f t="shared" si="20"/>
        <v>0423-01</v>
      </c>
      <c r="D148" t="s">
        <v>86</v>
      </c>
      <c r="E148">
        <v>1996</v>
      </c>
      <c r="F148">
        <f>VLOOKUP(E148,Lookups!A:B,2,FALSE)</f>
        <v>3</v>
      </c>
      <c r="G148">
        <v>1997</v>
      </c>
      <c r="H148" s="61">
        <v>315</v>
      </c>
      <c r="I148">
        <v>10</v>
      </c>
      <c r="J148" t="s">
        <v>19</v>
      </c>
      <c r="K148">
        <v>1</v>
      </c>
      <c r="L148">
        <v>9</v>
      </c>
      <c r="M148">
        <v>0</v>
      </c>
      <c r="N148">
        <v>9</v>
      </c>
      <c r="O148">
        <v>0</v>
      </c>
      <c r="P148">
        <f t="shared" si="21"/>
        <v>4</v>
      </c>
      <c r="Q148">
        <v>1574</v>
      </c>
      <c r="R148">
        <v>2018</v>
      </c>
      <c r="S148" s="14">
        <f t="shared" si="23"/>
        <v>0.43819599109131402</v>
      </c>
      <c r="T148" s="33">
        <f>IF(E148&lt;1994,"NA",IF(E148&gt;2001,SUMIFS(ADM!E:E,ADM!A:A,ReferendumData!E148,ADM!C:C,ReferendumData!A148,ADM!D:D,ReferendumData!B148),SUMIFS(ADM!K:K,ADM!H:H,ReferendumData!E148,ADM!I:I,ReferendumData!A148,ADM!J:J,ReferendumData!B148)))</f>
        <v>3143.9</v>
      </c>
      <c r="U148" s="34">
        <f t="shared" si="22"/>
        <v>1.1425299786888896</v>
      </c>
      <c r="V148" s="47">
        <f>IFERROR(VLOOKUP(C148,Lookups!J:L,3,FALSE),IF(T148&gt;=2000,4,IF(AND(T148&gt;=1000,T148&lt;2000),5,6)))</f>
        <v>4</v>
      </c>
      <c r="W148" s="12" t="s">
        <v>20</v>
      </c>
      <c r="X148" s="39">
        <f t="shared" si="24"/>
        <v>1.1425299786888896</v>
      </c>
      <c r="Y148" s="38">
        <f t="shared" si="25"/>
        <v>0.43819599109131402</v>
      </c>
      <c r="Z148" s="40" t="e">
        <f>IF(C148=ScatterPlots!$A$3,ReferendumData!Y148,-1)</f>
        <v>#N/A</v>
      </c>
      <c r="AA148" s="39">
        <f t="shared" si="26"/>
        <v>1.1425299786888896</v>
      </c>
      <c r="AB148" s="40">
        <f t="shared" si="27"/>
        <v>0.43819599109131402</v>
      </c>
      <c r="AC148" s="40">
        <f t="shared" si="28"/>
        <v>-1</v>
      </c>
      <c r="AD148" s="40">
        <f t="shared" si="29"/>
        <v>-1</v>
      </c>
    </row>
    <row r="149" spans="1:30" x14ac:dyDescent="0.35">
      <c r="A149">
        <v>432</v>
      </c>
      <c r="B149">
        <v>1</v>
      </c>
      <c r="C149" t="str">
        <f t="shared" si="20"/>
        <v>0432-01</v>
      </c>
      <c r="D149" t="s">
        <v>256</v>
      </c>
      <c r="E149">
        <v>1996</v>
      </c>
      <c r="F149">
        <f>VLOOKUP(E149,Lookups!A:B,2,FALSE)</f>
        <v>3</v>
      </c>
      <c r="G149">
        <v>1997</v>
      </c>
      <c r="H149" s="61">
        <v>315</v>
      </c>
      <c r="I149">
        <v>5</v>
      </c>
      <c r="J149" t="s">
        <v>19</v>
      </c>
      <c r="K149">
        <v>0</v>
      </c>
      <c r="L149">
        <v>9</v>
      </c>
      <c r="M149">
        <v>0</v>
      </c>
      <c r="N149">
        <v>9</v>
      </c>
      <c r="O149">
        <v>0</v>
      </c>
      <c r="P149">
        <f t="shared" si="21"/>
        <v>4</v>
      </c>
      <c r="Q149">
        <v>548</v>
      </c>
      <c r="R149">
        <v>984</v>
      </c>
      <c r="S149" s="14">
        <f t="shared" si="23"/>
        <v>0.35770234986945171</v>
      </c>
      <c r="T149" s="33">
        <f>IF(E149&lt;1994,"NA",IF(E149&gt;2001,SUMIFS(ADM!E:E,ADM!A:A,ReferendumData!E149,ADM!C:C,ReferendumData!A149,ADM!D:D,ReferendumData!B149),SUMIFS(ADM!K:K,ADM!H:H,ReferendumData!E149,ADM!I:I,ReferendumData!A149,ADM!J:J,ReferendumData!B149)))</f>
        <v>878.38</v>
      </c>
      <c r="U149" s="34">
        <f t="shared" si="22"/>
        <v>1.7441198570094947</v>
      </c>
      <c r="V149" s="47">
        <f>IFERROR(VLOOKUP(C149,Lookups!J:L,3,FALSE),IF(T149&gt;=2000,4,IF(AND(T149&gt;=1000,T149&lt;2000),5,6)))</f>
        <v>6</v>
      </c>
      <c r="W149" s="12" t="s">
        <v>257</v>
      </c>
      <c r="X149" s="39">
        <f t="shared" si="24"/>
        <v>1.7441198570094947</v>
      </c>
      <c r="Y149" s="38">
        <f t="shared" si="25"/>
        <v>0.35770234986945171</v>
      </c>
      <c r="Z149" s="40" t="e">
        <f>IF(C149=ScatterPlots!$A$3,ReferendumData!Y149,-1)</f>
        <v>#N/A</v>
      </c>
      <c r="AA149" s="39">
        <f t="shared" si="26"/>
        <v>1.7441198570094947</v>
      </c>
      <c r="AB149" s="40">
        <f t="shared" si="27"/>
        <v>0.35770234986945171</v>
      </c>
      <c r="AC149" s="40">
        <f t="shared" si="28"/>
        <v>-1</v>
      </c>
      <c r="AD149" s="40">
        <f t="shared" si="29"/>
        <v>-1</v>
      </c>
    </row>
    <row r="150" spans="1:30" x14ac:dyDescent="0.35">
      <c r="A150">
        <v>465</v>
      </c>
      <c r="B150">
        <v>1</v>
      </c>
      <c r="C150" t="str">
        <f t="shared" si="20"/>
        <v>0465-01</v>
      </c>
      <c r="D150" t="s">
        <v>258</v>
      </c>
      <c r="E150">
        <v>1996</v>
      </c>
      <c r="F150">
        <f>VLOOKUP(E150,Lookups!A:B,2,FALSE)</f>
        <v>3</v>
      </c>
      <c r="G150">
        <v>1997</v>
      </c>
      <c r="H150" s="61">
        <v>315</v>
      </c>
      <c r="I150">
        <v>10</v>
      </c>
      <c r="J150" t="s">
        <v>19</v>
      </c>
      <c r="K150">
        <v>0</v>
      </c>
      <c r="L150">
        <v>9</v>
      </c>
      <c r="M150">
        <v>0</v>
      </c>
      <c r="N150">
        <v>9</v>
      </c>
      <c r="O150">
        <v>0</v>
      </c>
      <c r="P150">
        <f t="shared" si="21"/>
        <v>4</v>
      </c>
      <c r="Q150">
        <v>1073</v>
      </c>
      <c r="R150">
        <v>2076</v>
      </c>
      <c r="S150" s="14">
        <f t="shared" si="23"/>
        <v>0.34074309304541123</v>
      </c>
      <c r="T150" s="33">
        <f>IF(E150&lt;1994,"NA",IF(E150&gt;2001,SUMIFS(ADM!E:E,ADM!A:A,ReferendumData!E150,ADM!C:C,ReferendumData!A150,ADM!D:D,ReferendumData!B150),SUMIFS(ADM!K:K,ADM!H:H,ReferendumData!E150,ADM!I:I,ReferendumData!A150,ADM!J:J,ReferendumData!B150)))</f>
        <v>2133.86</v>
      </c>
      <c r="U150" s="34">
        <f t="shared" si="22"/>
        <v>1.4757294292971421</v>
      </c>
      <c r="V150" s="47">
        <f>IFERROR(VLOOKUP(C150,Lookups!J:L,3,FALSE),IF(T150&gt;=2000,4,IF(AND(T150&gt;=1000,T150&lt;2000),5,6)))</f>
        <v>4</v>
      </c>
      <c r="W150" s="12" t="s">
        <v>20</v>
      </c>
      <c r="X150" s="39">
        <f t="shared" si="24"/>
        <v>1.4757294292971421</v>
      </c>
      <c r="Y150" s="38">
        <f t="shared" si="25"/>
        <v>0.34074309304541123</v>
      </c>
      <c r="Z150" s="40" t="e">
        <f>IF(C150=ScatterPlots!$A$3,ReferendumData!Y150,-1)</f>
        <v>#N/A</v>
      </c>
      <c r="AA150" s="39">
        <f t="shared" si="26"/>
        <v>1.4757294292971421</v>
      </c>
      <c r="AB150" s="40">
        <f t="shared" si="27"/>
        <v>0.34074309304541123</v>
      </c>
      <c r="AC150" s="40">
        <f t="shared" si="28"/>
        <v>-1</v>
      </c>
      <c r="AD150" s="40">
        <f t="shared" si="29"/>
        <v>-1</v>
      </c>
    </row>
    <row r="151" spans="1:30" x14ac:dyDescent="0.35">
      <c r="A151">
        <v>477</v>
      </c>
      <c r="B151">
        <v>1</v>
      </c>
      <c r="C151" t="str">
        <f t="shared" si="20"/>
        <v>0477-01</v>
      </c>
      <c r="D151" t="s">
        <v>226</v>
      </c>
      <c r="E151">
        <v>1996</v>
      </c>
      <c r="F151">
        <f>VLOOKUP(E151,Lookups!A:B,2,FALSE)</f>
        <v>3</v>
      </c>
      <c r="G151">
        <v>1997</v>
      </c>
      <c r="H151" s="61">
        <v>315</v>
      </c>
      <c r="I151">
        <v>5</v>
      </c>
      <c r="J151" t="s">
        <v>19</v>
      </c>
      <c r="K151">
        <v>0</v>
      </c>
      <c r="L151">
        <v>9</v>
      </c>
      <c r="M151">
        <v>0</v>
      </c>
      <c r="N151">
        <v>9</v>
      </c>
      <c r="O151">
        <v>0</v>
      </c>
      <c r="P151">
        <f t="shared" si="21"/>
        <v>4</v>
      </c>
      <c r="Q151">
        <v>2524</v>
      </c>
      <c r="R151">
        <v>3061</v>
      </c>
      <c r="S151" s="14">
        <f t="shared" si="23"/>
        <v>0.45192479856759177</v>
      </c>
      <c r="T151" s="33">
        <f>IF(E151&lt;1994,"NA",IF(E151&gt;2001,SUMIFS(ADM!E:E,ADM!A:A,ReferendumData!E151,ADM!C:C,ReferendumData!A151,ADM!D:D,ReferendumData!B151),SUMIFS(ADM!K:K,ADM!H:H,ReferendumData!E151,ADM!I:I,ReferendumData!A151,ADM!J:J,ReferendumData!B151)))</f>
        <v>3018.79</v>
      </c>
      <c r="U151" s="34">
        <f t="shared" si="22"/>
        <v>1.8500790051643208</v>
      </c>
      <c r="V151" s="47">
        <f>IFERROR(VLOOKUP(C151,Lookups!J:L,3,FALSE),IF(T151&gt;=2000,4,IF(AND(T151&gt;=1000,T151&lt;2000),5,6)))</f>
        <v>4</v>
      </c>
      <c r="W151" s="12" t="s">
        <v>20</v>
      </c>
      <c r="X151" s="39">
        <f t="shared" si="24"/>
        <v>1.8500790051643208</v>
      </c>
      <c r="Y151" s="38">
        <f t="shared" si="25"/>
        <v>0.45192479856759177</v>
      </c>
      <c r="Z151" s="40" t="e">
        <f>IF(C151=ScatterPlots!$A$3,ReferendumData!Y151,-1)</f>
        <v>#N/A</v>
      </c>
      <c r="AA151" s="39">
        <f t="shared" si="26"/>
        <v>1.8500790051643208</v>
      </c>
      <c r="AB151" s="40">
        <f t="shared" si="27"/>
        <v>0.45192479856759177</v>
      </c>
      <c r="AC151" s="40">
        <f t="shared" si="28"/>
        <v>-1</v>
      </c>
      <c r="AD151" s="40">
        <f t="shared" si="29"/>
        <v>-1</v>
      </c>
    </row>
    <row r="152" spans="1:30" x14ac:dyDescent="0.35">
      <c r="A152">
        <v>486</v>
      </c>
      <c r="B152">
        <v>1</v>
      </c>
      <c r="C152" t="str">
        <f t="shared" si="20"/>
        <v>0486-01</v>
      </c>
      <c r="D152" t="s">
        <v>90</v>
      </c>
      <c r="E152">
        <v>1996</v>
      </c>
      <c r="F152">
        <f>VLOOKUP(E152,Lookups!A:B,2,FALSE)</f>
        <v>3</v>
      </c>
      <c r="G152">
        <v>1997</v>
      </c>
      <c r="H152" s="61">
        <v>385.81</v>
      </c>
      <c r="I152">
        <v>5</v>
      </c>
      <c r="J152" t="s">
        <v>19</v>
      </c>
      <c r="K152">
        <v>0</v>
      </c>
      <c r="L152">
        <v>9</v>
      </c>
      <c r="M152">
        <v>0</v>
      </c>
      <c r="N152">
        <v>9</v>
      </c>
      <c r="O152">
        <v>1</v>
      </c>
      <c r="P152">
        <f t="shared" si="21"/>
        <v>4</v>
      </c>
      <c r="Q152">
        <v>473</v>
      </c>
      <c r="R152">
        <v>264</v>
      </c>
      <c r="S152" s="14">
        <f t="shared" si="23"/>
        <v>0.64179104477611937</v>
      </c>
      <c r="T152" s="33">
        <f>IF(E152&lt;1994,"NA",IF(E152&gt;2001,SUMIFS(ADM!E:E,ADM!A:A,ReferendumData!E152,ADM!C:C,ReferendumData!A152,ADM!D:D,ReferendumData!B152),SUMIFS(ADM!K:K,ADM!H:H,ReferendumData!E152,ADM!I:I,ReferendumData!A152,ADM!J:J,ReferendumData!B152)))</f>
        <v>405.2</v>
      </c>
      <c r="U152" s="34">
        <f t="shared" si="22"/>
        <v>1.8188548864758145</v>
      </c>
      <c r="V152" s="47">
        <f>IFERROR(VLOOKUP(C152,Lookups!J:L,3,FALSE),IF(T152&gt;=2000,4,IF(AND(T152&gt;=1000,T152&lt;2000),5,6)))</f>
        <v>6</v>
      </c>
      <c r="W152" s="12" t="s">
        <v>20</v>
      </c>
      <c r="X152" s="39">
        <f t="shared" si="24"/>
        <v>1.8188548864758145</v>
      </c>
      <c r="Y152" s="38">
        <f t="shared" si="25"/>
        <v>0.64179104477611937</v>
      </c>
      <c r="Z152" s="40" t="e">
        <f>IF(C152=ScatterPlots!$A$3,ReferendumData!Y152,-1)</f>
        <v>#N/A</v>
      </c>
      <c r="AA152" s="39">
        <f t="shared" si="26"/>
        <v>1.8188548864758145</v>
      </c>
      <c r="AB152" s="40">
        <f t="shared" si="27"/>
        <v>0.64179104477611937</v>
      </c>
      <c r="AC152" s="40">
        <f t="shared" si="28"/>
        <v>-1</v>
      </c>
      <c r="AD152" s="40">
        <f t="shared" si="29"/>
        <v>-1</v>
      </c>
    </row>
    <row r="153" spans="1:30" x14ac:dyDescent="0.35">
      <c r="A153">
        <v>544</v>
      </c>
      <c r="B153">
        <v>1</v>
      </c>
      <c r="C153" t="str">
        <f t="shared" si="20"/>
        <v>0544-01</v>
      </c>
      <c r="D153" t="s">
        <v>259</v>
      </c>
      <c r="E153">
        <v>1996</v>
      </c>
      <c r="F153">
        <f>VLOOKUP(E153,Lookups!A:B,2,FALSE)</f>
        <v>3</v>
      </c>
      <c r="G153">
        <v>1997</v>
      </c>
      <c r="H153" s="61">
        <v>269.54000000000002</v>
      </c>
      <c r="I153">
        <v>10</v>
      </c>
      <c r="J153" t="s">
        <v>19</v>
      </c>
      <c r="K153">
        <v>0</v>
      </c>
      <c r="L153">
        <v>9</v>
      </c>
      <c r="M153">
        <v>0</v>
      </c>
      <c r="N153">
        <v>9</v>
      </c>
      <c r="O153">
        <v>1</v>
      </c>
      <c r="P153">
        <f t="shared" si="21"/>
        <v>3</v>
      </c>
      <c r="Q153">
        <v>4391</v>
      </c>
      <c r="R153">
        <v>3546</v>
      </c>
      <c r="S153" s="14">
        <f t="shared" si="23"/>
        <v>0.55323169963462271</v>
      </c>
      <c r="T153" s="33">
        <f>IF(E153&lt;1994,"NA",IF(E153&gt;2001,SUMIFS(ADM!E:E,ADM!A:A,ReferendumData!E153,ADM!C:C,ReferendumData!A153,ADM!D:D,ReferendumData!B153),SUMIFS(ADM!K:K,ADM!H:H,ReferendumData!E153,ADM!I:I,ReferendumData!A153,ADM!J:J,ReferendumData!B153)))</f>
        <v>3367.63</v>
      </c>
      <c r="U153" s="34">
        <f t="shared" si="22"/>
        <v>2.3568503665782758</v>
      </c>
      <c r="V153" s="47">
        <f>IFERROR(VLOOKUP(C153,Lookups!J:L,3,FALSE),IF(T153&gt;=2000,4,IF(AND(T153&gt;=1000,T153&lt;2000),5,6)))</f>
        <v>4</v>
      </c>
      <c r="W153" s="12" t="s">
        <v>20</v>
      </c>
      <c r="X153" s="39">
        <f t="shared" si="24"/>
        <v>2.3568503665782758</v>
      </c>
      <c r="Y153" s="38">
        <f t="shared" si="25"/>
        <v>0.55323169963462271</v>
      </c>
      <c r="Z153" s="40" t="e">
        <f>IF(C153=ScatterPlots!$A$3,ReferendumData!Y153,-1)</f>
        <v>#N/A</v>
      </c>
      <c r="AA153" s="39">
        <f t="shared" si="26"/>
        <v>2.3568503665782758</v>
      </c>
      <c r="AB153" s="40">
        <f t="shared" si="27"/>
        <v>0.55323169963462271</v>
      </c>
      <c r="AC153" s="40">
        <f t="shared" si="28"/>
        <v>-1</v>
      </c>
      <c r="AD153" s="40">
        <f t="shared" si="29"/>
        <v>-1</v>
      </c>
    </row>
    <row r="154" spans="1:30" x14ac:dyDescent="0.35">
      <c r="A154">
        <v>564</v>
      </c>
      <c r="B154">
        <v>1</v>
      </c>
      <c r="C154" t="str">
        <f t="shared" si="20"/>
        <v>0564-01</v>
      </c>
      <c r="D154" t="s">
        <v>231</v>
      </c>
      <c r="E154">
        <v>1996</v>
      </c>
      <c r="F154">
        <f>VLOOKUP(E154,Lookups!A:B,2,FALSE)</f>
        <v>3</v>
      </c>
      <c r="G154">
        <v>1997</v>
      </c>
      <c r="H154" s="61">
        <v>239.34</v>
      </c>
      <c r="I154">
        <v>10</v>
      </c>
      <c r="J154" t="s">
        <v>19</v>
      </c>
      <c r="K154">
        <v>0</v>
      </c>
      <c r="L154">
        <v>9</v>
      </c>
      <c r="M154">
        <v>0</v>
      </c>
      <c r="N154">
        <v>9</v>
      </c>
      <c r="O154">
        <v>0</v>
      </c>
      <c r="P154">
        <f t="shared" si="21"/>
        <v>3</v>
      </c>
      <c r="Q154">
        <v>2725</v>
      </c>
      <c r="R154">
        <v>2793</v>
      </c>
      <c r="S154" s="14">
        <f t="shared" si="23"/>
        <v>0.49383834722725622</v>
      </c>
      <c r="T154" s="33">
        <f>IF(E154&lt;1994,"NA",IF(E154&gt;2001,SUMIFS(ADM!E:E,ADM!A:A,ReferendumData!E154,ADM!C:C,ReferendumData!A154,ADM!D:D,ReferendumData!B154),SUMIFS(ADM!K:K,ADM!H:H,ReferendumData!E154,ADM!I:I,ReferendumData!A154,ADM!J:J,ReferendumData!B154)))</f>
        <v>2324.5500000000002</v>
      </c>
      <c r="U154" s="34">
        <f t="shared" si="22"/>
        <v>2.373792777096642</v>
      </c>
      <c r="V154" s="47">
        <f>IFERROR(VLOOKUP(C154,Lookups!J:L,3,FALSE),IF(T154&gt;=2000,4,IF(AND(T154&gt;=1000,T154&lt;2000),5,6)))</f>
        <v>4</v>
      </c>
      <c r="W154" s="12" t="s">
        <v>20</v>
      </c>
      <c r="X154" s="39">
        <f t="shared" si="24"/>
        <v>2.373792777096642</v>
      </c>
      <c r="Y154" s="38">
        <f t="shared" si="25"/>
        <v>0.49383834722725622</v>
      </c>
      <c r="Z154" s="40" t="e">
        <f>IF(C154=ScatterPlots!$A$3,ReferendumData!Y154,-1)</f>
        <v>#N/A</v>
      </c>
      <c r="AA154" s="39">
        <f t="shared" si="26"/>
        <v>2.373792777096642</v>
      </c>
      <c r="AB154" s="40">
        <f t="shared" si="27"/>
        <v>0.49383834722725622</v>
      </c>
      <c r="AC154" s="40">
        <f t="shared" si="28"/>
        <v>-1</v>
      </c>
      <c r="AD154" s="40">
        <f t="shared" si="29"/>
        <v>-1</v>
      </c>
    </row>
    <row r="155" spans="1:30" x14ac:dyDescent="0.35">
      <c r="A155">
        <v>676</v>
      </c>
      <c r="B155">
        <v>1</v>
      </c>
      <c r="C155" t="str">
        <f t="shared" si="20"/>
        <v>0676-01</v>
      </c>
      <c r="D155" t="s">
        <v>32</v>
      </c>
      <c r="E155">
        <v>1996</v>
      </c>
      <c r="F155">
        <f>VLOOKUP(E155,Lookups!A:B,2,FALSE)</f>
        <v>3</v>
      </c>
      <c r="G155">
        <v>1997</v>
      </c>
      <c r="H155" s="61">
        <v>793.43</v>
      </c>
      <c r="I155">
        <v>3</v>
      </c>
      <c r="J155" t="s">
        <v>19</v>
      </c>
      <c r="K155">
        <v>0</v>
      </c>
      <c r="L155">
        <v>9</v>
      </c>
      <c r="M155">
        <v>0</v>
      </c>
      <c r="N155">
        <v>9</v>
      </c>
      <c r="O155">
        <v>1</v>
      </c>
      <c r="P155">
        <f t="shared" si="21"/>
        <v>8</v>
      </c>
      <c r="Q155">
        <v>370</v>
      </c>
      <c r="R155">
        <v>186</v>
      </c>
      <c r="S155" s="14">
        <f t="shared" si="23"/>
        <v>0.66546762589928055</v>
      </c>
      <c r="T155" s="33">
        <f>IF(E155&lt;1994,"NA",IF(E155&gt;2001,SUMIFS(ADM!E:E,ADM!A:A,ReferendumData!E155,ADM!C:C,ReferendumData!A155,ADM!D:D,ReferendumData!B155),SUMIFS(ADM!K:K,ADM!H:H,ReferendumData!E155,ADM!I:I,ReferendumData!A155,ADM!J:J,ReferendumData!B155)))</f>
        <v>258.5</v>
      </c>
      <c r="U155" s="34">
        <f t="shared" si="22"/>
        <v>2.1508704061895552</v>
      </c>
      <c r="V155" s="47">
        <f>IFERROR(VLOOKUP(C155,Lookups!J:L,3,FALSE),IF(T155&gt;=2000,4,IF(AND(T155&gt;=1000,T155&lt;2000),5,6)))</f>
        <v>6</v>
      </c>
      <c r="W155" s="12" t="s">
        <v>20</v>
      </c>
      <c r="X155" s="39">
        <f t="shared" si="24"/>
        <v>2.1508704061895552</v>
      </c>
      <c r="Y155" s="38">
        <f t="shared" si="25"/>
        <v>0.66546762589928055</v>
      </c>
      <c r="Z155" s="40" t="e">
        <f>IF(C155=ScatterPlots!$A$3,ReferendumData!Y155,-1)</f>
        <v>#N/A</v>
      </c>
      <c r="AA155" s="39">
        <f t="shared" si="26"/>
        <v>2.1508704061895552</v>
      </c>
      <c r="AB155" s="40">
        <f t="shared" si="27"/>
        <v>0.66546762589928055</v>
      </c>
      <c r="AC155" s="40">
        <f t="shared" si="28"/>
        <v>-1</v>
      </c>
      <c r="AD155" s="40">
        <f t="shared" si="29"/>
        <v>-1</v>
      </c>
    </row>
    <row r="156" spans="1:30" x14ac:dyDescent="0.35">
      <c r="A156">
        <v>698</v>
      </c>
      <c r="B156">
        <v>1</v>
      </c>
      <c r="C156" t="str">
        <f t="shared" si="20"/>
        <v>0698-01</v>
      </c>
      <c r="D156" t="s">
        <v>260</v>
      </c>
      <c r="E156">
        <v>1996</v>
      </c>
      <c r="F156">
        <f>VLOOKUP(E156,Lookups!A:B,2,FALSE)</f>
        <v>3</v>
      </c>
      <c r="G156">
        <v>1997</v>
      </c>
      <c r="H156" s="61">
        <v>133.46</v>
      </c>
      <c r="I156">
        <v>10</v>
      </c>
      <c r="J156" t="s">
        <v>19</v>
      </c>
      <c r="K156">
        <v>1</v>
      </c>
      <c r="L156">
        <v>9</v>
      </c>
      <c r="M156">
        <v>0</v>
      </c>
      <c r="N156">
        <v>9</v>
      </c>
      <c r="O156">
        <v>1</v>
      </c>
      <c r="P156">
        <f t="shared" si="21"/>
        <v>2</v>
      </c>
      <c r="Q156">
        <v>254</v>
      </c>
      <c r="R156">
        <v>207</v>
      </c>
      <c r="S156" s="14">
        <f t="shared" si="23"/>
        <v>0.55097613882863339</v>
      </c>
      <c r="T156" s="33">
        <f>IF(E156&lt;1994,"NA",IF(E156&gt;2001,SUMIFS(ADM!E:E,ADM!A:A,ReferendumData!E156,ADM!C:C,ReferendumData!A156,ADM!D:D,ReferendumData!B156),SUMIFS(ADM!K:K,ADM!H:H,ReferendumData!E156,ADM!I:I,ReferendumData!A156,ADM!J:J,ReferendumData!B156)))</f>
        <v>356.99</v>
      </c>
      <c r="U156" s="34">
        <f t="shared" si="22"/>
        <v>1.2913526989551527</v>
      </c>
      <c r="V156" s="47">
        <f>IFERROR(VLOOKUP(C156,Lookups!J:L,3,FALSE),IF(T156&gt;=2000,4,IF(AND(T156&gt;=1000,T156&lt;2000),5,6)))</f>
        <v>6</v>
      </c>
      <c r="W156" s="12" t="s">
        <v>20</v>
      </c>
      <c r="X156" s="39">
        <f t="shared" si="24"/>
        <v>1.2913526989551527</v>
      </c>
      <c r="Y156" s="38">
        <f t="shared" si="25"/>
        <v>0.55097613882863339</v>
      </c>
      <c r="Z156" s="40" t="e">
        <f>IF(C156=ScatterPlots!$A$3,ReferendumData!Y156,-1)</f>
        <v>#N/A</v>
      </c>
      <c r="AA156" s="39">
        <f t="shared" si="26"/>
        <v>1.2913526989551527</v>
      </c>
      <c r="AB156" s="40">
        <f t="shared" si="27"/>
        <v>0.55097613882863339</v>
      </c>
      <c r="AC156" s="40">
        <f t="shared" si="28"/>
        <v>-1</v>
      </c>
      <c r="AD156" s="40">
        <f t="shared" si="29"/>
        <v>-1</v>
      </c>
    </row>
    <row r="157" spans="1:30" x14ac:dyDescent="0.35">
      <c r="A157">
        <v>743</v>
      </c>
      <c r="B157">
        <v>1</v>
      </c>
      <c r="C157" t="str">
        <f t="shared" ref="C157:C220" si="30">TEXT(A157,"0000")&amp;"-"&amp;TEXT(B157,"00")</f>
        <v>0743-01</v>
      </c>
      <c r="D157" t="s">
        <v>261</v>
      </c>
      <c r="E157">
        <v>1996</v>
      </c>
      <c r="F157">
        <f>VLOOKUP(E157,Lookups!A:B,2,FALSE)</f>
        <v>3</v>
      </c>
      <c r="G157">
        <v>1997</v>
      </c>
      <c r="H157" s="61">
        <v>210.26</v>
      </c>
      <c r="I157">
        <v>5</v>
      </c>
      <c r="J157" t="s">
        <v>19</v>
      </c>
      <c r="K157">
        <v>0</v>
      </c>
      <c r="L157">
        <v>9</v>
      </c>
      <c r="M157">
        <v>0</v>
      </c>
      <c r="N157">
        <v>9</v>
      </c>
      <c r="O157">
        <v>0</v>
      </c>
      <c r="P157">
        <f t="shared" ref="P157:P220" si="31">MAX(1,MIN(10,INT(H157/100)+1))</f>
        <v>3</v>
      </c>
      <c r="Q157">
        <v>1326</v>
      </c>
      <c r="R157">
        <v>1565</v>
      </c>
      <c r="S157" s="14">
        <f t="shared" si="23"/>
        <v>0.45866482186094776</v>
      </c>
      <c r="T157" s="33">
        <f>IF(E157&lt;1994,"NA",IF(E157&gt;2001,SUMIFS(ADM!E:E,ADM!A:A,ReferendumData!E157,ADM!C:C,ReferendumData!A157,ADM!D:D,ReferendumData!B157),SUMIFS(ADM!K:K,ADM!H:H,ReferendumData!E157,ADM!I:I,ReferendumData!A157,ADM!J:J,ReferendumData!B157)))</f>
        <v>1189.28</v>
      </c>
      <c r="U157" s="34">
        <f t="shared" ref="U157:U220" si="32">IFERROR((Q157+R157)/T157,"NA")</f>
        <v>2.4308825507870311</v>
      </c>
      <c r="V157" s="47">
        <f>IFERROR(VLOOKUP(C157,Lookups!J:L,3,FALSE),IF(T157&gt;=2000,4,IF(AND(T157&gt;=1000,T157&lt;2000),5,6)))</f>
        <v>5</v>
      </c>
      <c r="W157" s="12" t="s">
        <v>257</v>
      </c>
      <c r="X157" s="39">
        <f t="shared" si="24"/>
        <v>2.4308825507870311</v>
      </c>
      <c r="Y157" s="38">
        <f t="shared" si="25"/>
        <v>0.45866482186094776</v>
      </c>
      <c r="Z157" s="40" t="e">
        <f>IF(C157=ScatterPlots!$A$3,ReferendumData!Y157,-1)</f>
        <v>#N/A</v>
      </c>
      <c r="AA157" s="39">
        <f t="shared" si="26"/>
        <v>2.4308825507870311</v>
      </c>
      <c r="AB157" s="40">
        <f t="shared" si="27"/>
        <v>0.45866482186094776</v>
      </c>
      <c r="AC157" s="40">
        <f t="shared" si="28"/>
        <v>-1</v>
      </c>
      <c r="AD157" s="40">
        <f t="shared" si="29"/>
        <v>-1</v>
      </c>
    </row>
    <row r="158" spans="1:30" x14ac:dyDescent="0.35">
      <c r="A158">
        <v>775</v>
      </c>
      <c r="B158">
        <v>1</v>
      </c>
      <c r="C158" t="str">
        <f t="shared" si="30"/>
        <v>0775-01</v>
      </c>
      <c r="D158" t="s">
        <v>262</v>
      </c>
      <c r="E158">
        <v>1996</v>
      </c>
      <c r="F158">
        <f>VLOOKUP(E158,Lookups!A:B,2,FALSE)</f>
        <v>3</v>
      </c>
      <c r="G158">
        <v>1997</v>
      </c>
      <c r="H158" s="61">
        <v>200</v>
      </c>
      <c r="I158">
        <v>10</v>
      </c>
      <c r="J158" t="s">
        <v>19</v>
      </c>
      <c r="K158">
        <v>0</v>
      </c>
      <c r="L158">
        <v>9</v>
      </c>
      <c r="M158">
        <v>0</v>
      </c>
      <c r="N158">
        <v>9</v>
      </c>
      <c r="O158">
        <v>0</v>
      </c>
      <c r="P158">
        <f t="shared" si="31"/>
        <v>3</v>
      </c>
      <c r="Q158">
        <v>715</v>
      </c>
      <c r="R158">
        <v>798</v>
      </c>
      <c r="S158" s="14">
        <f t="shared" si="23"/>
        <v>0.47257105089226703</v>
      </c>
      <c r="T158" s="33">
        <f>IF(E158&lt;1994,"NA",IF(E158&gt;2001,SUMIFS(ADM!E:E,ADM!A:A,ReferendumData!E158,ADM!C:C,ReferendumData!A158,ADM!D:D,ReferendumData!B158),SUMIFS(ADM!K:K,ADM!H:H,ReferendumData!E158,ADM!I:I,ReferendumData!A158,ADM!J:J,ReferendumData!B158)))</f>
        <v>621.5</v>
      </c>
      <c r="U158" s="34">
        <f t="shared" si="32"/>
        <v>2.4344328238133546</v>
      </c>
      <c r="V158" s="47">
        <f>IFERROR(VLOOKUP(C158,Lookups!J:L,3,FALSE),IF(T158&gt;=2000,4,IF(AND(T158&gt;=1000,T158&lt;2000),5,6)))</f>
        <v>6</v>
      </c>
      <c r="W158" s="12" t="s">
        <v>20</v>
      </c>
      <c r="X158" s="39">
        <f t="shared" si="24"/>
        <v>2.4344328238133546</v>
      </c>
      <c r="Y158" s="38">
        <f t="shared" si="25"/>
        <v>0.47257105089226703</v>
      </c>
      <c r="Z158" s="40" t="e">
        <f>IF(C158=ScatterPlots!$A$3,ReferendumData!Y158,-1)</f>
        <v>#N/A</v>
      </c>
      <c r="AA158" s="39">
        <f t="shared" si="26"/>
        <v>2.4344328238133546</v>
      </c>
      <c r="AB158" s="40">
        <f t="shared" si="27"/>
        <v>0.47257105089226703</v>
      </c>
      <c r="AC158" s="40">
        <f t="shared" si="28"/>
        <v>-1</v>
      </c>
      <c r="AD158" s="40">
        <f t="shared" si="29"/>
        <v>-1</v>
      </c>
    </row>
    <row r="159" spans="1:30" x14ac:dyDescent="0.35">
      <c r="A159">
        <v>801</v>
      </c>
      <c r="B159">
        <v>1</v>
      </c>
      <c r="C159" t="str">
        <f t="shared" si="30"/>
        <v>0801-01</v>
      </c>
      <c r="D159" t="s">
        <v>263</v>
      </c>
      <c r="E159">
        <v>1996</v>
      </c>
      <c r="F159">
        <f>VLOOKUP(E159,Lookups!A:B,2,FALSE)</f>
        <v>3</v>
      </c>
      <c r="G159">
        <v>1997</v>
      </c>
      <c r="H159" s="61">
        <v>534.84</v>
      </c>
      <c r="I159">
        <v>10</v>
      </c>
      <c r="J159" t="s">
        <v>19</v>
      </c>
      <c r="K159">
        <v>0</v>
      </c>
      <c r="L159">
        <v>9</v>
      </c>
      <c r="M159">
        <v>0</v>
      </c>
      <c r="N159">
        <v>9</v>
      </c>
      <c r="O159">
        <v>0</v>
      </c>
      <c r="P159">
        <f t="shared" si="31"/>
        <v>6</v>
      </c>
      <c r="Q159">
        <v>172</v>
      </c>
      <c r="R159">
        <v>284</v>
      </c>
      <c r="S159" s="14">
        <f t="shared" si="23"/>
        <v>0.37719298245614036</v>
      </c>
      <c r="T159" s="33">
        <f>IF(E159&lt;1994,"NA",IF(E159&gt;2001,SUMIFS(ADM!E:E,ADM!A:A,ReferendumData!E159,ADM!C:C,ReferendumData!A159,ADM!D:D,ReferendumData!B159),SUMIFS(ADM!K:K,ADM!H:H,ReferendumData!E159,ADM!I:I,ReferendumData!A159,ADM!J:J,ReferendumData!B159)))</f>
        <v>172</v>
      </c>
      <c r="U159" s="34">
        <f t="shared" si="32"/>
        <v>2.6511627906976742</v>
      </c>
      <c r="V159" s="47">
        <f>IFERROR(VLOOKUP(C159,Lookups!J:L,3,FALSE),IF(T159&gt;=2000,4,IF(AND(T159&gt;=1000,T159&lt;2000),5,6)))</f>
        <v>6</v>
      </c>
      <c r="W159" s="12" t="s">
        <v>20</v>
      </c>
      <c r="X159" s="39">
        <f t="shared" si="24"/>
        <v>2.6511627906976742</v>
      </c>
      <c r="Y159" s="38">
        <f t="shared" si="25"/>
        <v>0.37719298245614036</v>
      </c>
      <c r="Z159" s="40" t="e">
        <f>IF(C159=ScatterPlots!$A$3,ReferendumData!Y159,-1)</f>
        <v>#N/A</v>
      </c>
      <c r="AA159" s="39">
        <f t="shared" si="26"/>
        <v>2.6511627906976742</v>
      </c>
      <c r="AB159" s="40">
        <f t="shared" si="27"/>
        <v>0.37719298245614036</v>
      </c>
      <c r="AC159" s="40">
        <f t="shared" si="28"/>
        <v>-1</v>
      </c>
      <c r="AD159" s="40">
        <f t="shared" si="29"/>
        <v>-1</v>
      </c>
    </row>
    <row r="160" spans="1:30" x14ac:dyDescent="0.35">
      <c r="A160">
        <v>813</v>
      </c>
      <c r="B160">
        <v>1</v>
      </c>
      <c r="C160" t="str">
        <f t="shared" si="30"/>
        <v>0813-01</v>
      </c>
      <c r="D160" t="s">
        <v>154</v>
      </c>
      <c r="E160">
        <v>1996</v>
      </c>
      <c r="F160">
        <f>VLOOKUP(E160,Lookups!A:B,2,FALSE)</f>
        <v>3</v>
      </c>
      <c r="G160">
        <v>1997</v>
      </c>
      <c r="H160" s="61">
        <v>200</v>
      </c>
      <c r="I160">
        <v>5</v>
      </c>
      <c r="J160" t="s">
        <v>19</v>
      </c>
      <c r="K160">
        <v>0</v>
      </c>
      <c r="L160">
        <v>9</v>
      </c>
      <c r="M160">
        <v>0</v>
      </c>
      <c r="N160">
        <v>9</v>
      </c>
      <c r="O160">
        <v>0</v>
      </c>
      <c r="P160">
        <f t="shared" si="31"/>
        <v>3</v>
      </c>
      <c r="Q160">
        <v>1823</v>
      </c>
      <c r="R160">
        <v>2013</v>
      </c>
      <c r="S160" s="14">
        <f t="shared" si="23"/>
        <v>0.47523461939520334</v>
      </c>
      <c r="T160" s="33">
        <f>IF(E160&lt;1994,"NA",IF(E160&gt;2001,SUMIFS(ADM!E:E,ADM!A:A,ReferendumData!E160,ADM!C:C,ReferendumData!A160,ADM!D:D,ReferendumData!B160),SUMIFS(ADM!K:K,ADM!H:H,ReferendumData!E160,ADM!I:I,ReferendumData!A160,ADM!J:J,ReferendumData!B160)))</f>
        <v>1450.67</v>
      </c>
      <c r="U160" s="34">
        <f t="shared" si="32"/>
        <v>2.6442953945418322</v>
      </c>
      <c r="V160" s="47">
        <f>IFERROR(VLOOKUP(C160,Lookups!J:L,3,FALSE),IF(T160&gt;=2000,4,IF(AND(T160&gt;=1000,T160&lt;2000),5,6)))</f>
        <v>5</v>
      </c>
      <c r="W160" s="12" t="s">
        <v>20</v>
      </c>
      <c r="X160" s="39">
        <f t="shared" si="24"/>
        <v>2.6442953945418322</v>
      </c>
      <c r="Y160" s="38">
        <f t="shared" si="25"/>
        <v>0.47523461939520334</v>
      </c>
      <c r="Z160" s="40" t="e">
        <f>IF(C160=ScatterPlots!$A$3,ReferendumData!Y160,-1)</f>
        <v>#N/A</v>
      </c>
      <c r="AA160" s="39">
        <f t="shared" si="26"/>
        <v>2.6442953945418322</v>
      </c>
      <c r="AB160" s="40">
        <f t="shared" si="27"/>
        <v>0.47523461939520334</v>
      </c>
      <c r="AC160" s="40">
        <f t="shared" si="28"/>
        <v>-1</v>
      </c>
      <c r="AD160" s="40">
        <f t="shared" si="29"/>
        <v>-1</v>
      </c>
    </row>
    <row r="161" spans="1:30" x14ac:dyDescent="0.35">
      <c r="A161">
        <v>832</v>
      </c>
      <c r="B161">
        <v>1</v>
      </c>
      <c r="C161" t="str">
        <f t="shared" si="30"/>
        <v>0832-01</v>
      </c>
      <c r="D161" t="s">
        <v>35</v>
      </c>
      <c r="E161">
        <v>1996</v>
      </c>
      <c r="F161">
        <f>VLOOKUP(E161,Lookups!A:B,2,FALSE)</f>
        <v>3</v>
      </c>
      <c r="G161">
        <v>1997</v>
      </c>
      <c r="H161" s="61">
        <v>164.9</v>
      </c>
      <c r="I161">
        <v>5</v>
      </c>
      <c r="J161" t="s">
        <v>19</v>
      </c>
      <c r="K161">
        <v>0</v>
      </c>
      <c r="L161">
        <v>9</v>
      </c>
      <c r="M161">
        <v>0</v>
      </c>
      <c r="N161">
        <v>9</v>
      </c>
      <c r="O161">
        <v>1</v>
      </c>
      <c r="P161">
        <f t="shared" si="31"/>
        <v>2</v>
      </c>
      <c r="Q161">
        <v>3433</v>
      </c>
      <c r="R161">
        <v>2218</v>
      </c>
      <c r="S161" s="14">
        <f t="shared" si="23"/>
        <v>0.60750309679702708</v>
      </c>
      <c r="T161" s="33">
        <f>IF(E161&lt;1994,"NA",IF(E161&gt;2001,SUMIFS(ADM!E:E,ADM!A:A,ReferendumData!E161,ADM!C:C,ReferendumData!A161,ADM!D:D,ReferendumData!B161),SUMIFS(ADM!K:K,ADM!H:H,ReferendumData!E161,ADM!I:I,ReferendumData!A161,ADM!J:J,ReferendumData!B161)))</f>
        <v>2716.77</v>
      </c>
      <c r="U161" s="34">
        <f t="shared" si="32"/>
        <v>2.0800435811643974</v>
      </c>
      <c r="V161" s="47">
        <f>IFERROR(VLOOKUP(C161,Lookups!J:L,3,FALSE),IF(T161&gt;=2000,4,IF(AND(T161&gt;=1000,T161&lt;2000),5,6)))</f>
        <v>3</v>
      </c>
      <c r="W161" s="12" t="s">
        <v>20</v>
      </c>
      <c r="X161" s="39">
        <f t="shared" si="24"/>
        <v>2.0800435811643974</v>
      </c>
      <c r="Y161" s="38">
        <f t="shared" si="25"/>
        <v>0.60750309679702708</v>
      </c>
      <c r="Z161" s="40" t="e">
        <f>IF(C161=ScatterPlots!$A$3,ReferendumData!Y161,-1)</f>
        <v>#N/A</v>
      </c>
      <c r="AA161" s="39">
        <f t="shared" si="26"/>
        <v>2.0800435811643974</v>
      </c>
      <c r="AB161" s="40">
        <f t="shared" si="27"/>
        <v>0.60750309679702708</v>
      </c>
      <c r="AC161" s="40">
        <f t="shared" si="28"/>
        <v>-1</v>
      </c>
      <c r="AD161" s="40">
        <f t="shared" si="29"/>
        <v>-1</v>
      </c>
    </row>
    <row r="162" spans="1:30" x14ac:dyDescent="0.35">
      <c r="A162">
        <v>833</v>
      </c>
      <c r="B162">
        <v>1</v>
      </c>
      <c r="C162" t="str">
        <f t="shared" si="30"/>
        <v>0833-01</v>
      </c>
      <c r="D162" t="s">
        <v>157</v>
      </c>
      <c r="E162">
        <v>1996</v>
      </c>
      <c r="F162">
        <f>VLOOKUP(E162,Lookups!A:B,2,FALSE)</f>
        <v>3</v>
      </c>
      <c r="G162">
        <v>1997</v>
      </c>
      <c r="H162" s="61">
        <v>295</v>
      </c>
      <c r="I162">
        <v>10</v>
      </c>
      <c r="J162" t="s">
        <v>19</v>
      </c>
      <c r="K162">
        <v>1</v>
      </c>
      <c r="L162">
        <v>9</v>
      </c>
      <c r="M162">
        <v>0</v>
      </c>
      <c r="N162">
        <v>9</v>
      </c>
      <c r="O162">
        <v>0</v>
      </c>
      <c r="P162">
        <f t="shared" si="31"/>
        <v>3</v>
      </c>
      <c r="Q162">
        <v>6688</v>
      </c>
      <c r="R162">
        <v>9616</v>
      </c>
      <c r="S162" s="14">
        <f t="shared" si="23"/>
        <v>0.41020608439646711</v>
      </c>
      <c r="T162" s="33">
        <f>IF(E162&lt;1994,"NA",IF(E162&gt;2001,SUMIFS(ADM!E:E,ADM!A:A,ReferendumData!E162,ADM!C:C,ReferendumData!A162,ADM!D:D,ReferendumData!B162),SUMIFS(ADM!K:K,ADM!H:H,ReferendumData!E162,ADM!I:I,ReferendumData!A162,ADM!J:J,ReferendumData!B162)))</f>
        <v>14380.07</v>
      </c>
      <c r="U162" s="34">
        <f t="shared" si="32"/>
        <v>1.1337914210431521</v>
      </c>
      <c r="V162" s="47">
        <f>IFERROR(VLOOKUP(C162,Lookups!J:L,3,FALSE),IF(T162&gt;=2000,4,IF(AND(T162&gt;=1000,T162&lt;2000),5,6)))</f>
        <v>2</v>
      </c>
      <c r="W162" s="12" t="s">
        <v>20</v>
      </c>
      <c r="X162" s="39">
        <f t="shared" si="24"/>
        <v>1.1337914210431521</v>
      </c>
      <c r="Y162" s="38">
        <f t="shared" si="25"/>
        <v>0.41020608439646711</v>
      </c>
      <c r="Z162" s="40" t="e">
        <f>IF(C162=ScatterPlots!$A$3,ReferendumData!Y162,-1)</f>
        <v>#N/A</v>
      </c>
      <c r="AA162" s="39">
        <f t="shared" si="26"/>
        <v>1.1337914210431521</v>
      </c>
      <c r="AB162" s="40">
        <f t="shared" si="27"/>
        <v>0.41020608439646711</v>
      </c>
      <c r="AC162" s="40">
        <f t="shared" si="28"/>
        <v>-1</v>
      </c>
      <c r="AD162" s="40">
        <f t="shared" si="29"/>
        <v>-1</v>
      </c>
    </row>
    <row r="163" spans="1:30" x14ac:dyDescent="0.35">
      <c r="A163">
        <v>837</v>
      </c>
      <c r="B163">
        <v>1</v>
      </c>
      <c r="C163" t="str">
        <f t="shared" si="30"/>
        <v>0837-01</v>
      </c>
      <c r="D163" t="s">
        <v>36</v>
      </c>
      <c r="E163">
        <v>1996</v>
      </c>
      <c r="F163">
        <f>VLOOKUP(E163,Lookups!A:B,2,FALSE)</f>
        <v>3</v>
      </c>
      <c r="G163">
        <v>1997</v>
      </c>
      <c r="H163" s="61">
        <v>217.13</v>
      </c>
      <c r="I163">
        <v>10</v>
      </c>
      <c r="J163" t="s">
        <v>19</v>
      </c>
      <c r="K163">
        <v>0</v>
      </c>
      <c r="L163">
        <v>9</v>
      </c>
      <c r="M163">
        <v>0</v>
      </c>
      <c r="N163">
        <v>9</v>
      </c>
      <c r="O163">
        <v>1</v>
      </c>
      <c r="P163">
        <f t="shared" si="31"/>
        <v>3</v>
      </c>
      <c r="Q163">
        <v>897</v>
      </c>
      <c r="R163">
        <v>576</v>
      </c>
      <c r="S163" s="14">
        <f t="shared" si="23"/>
        <v>0.6089613034623218</v>
      </c>
      <c r="T163" s="33">
        <f>IF(E163&lt;1994,"NA",IF(E163&gt;2001,SUMIFS(ADM!E:E,ADM!A:A,ReferendumData!E163,ADM!C:C,ReferendumData!A163,ADM!D:D,ReferendumData!B163),SUMIFS(ADM!K:K,ADM!H:H,ReferendumData!E163,ADM!I:I,ReferendumData!A163,ADM!J:J,ReferendumData!B163)))</f>
        <v>640.99</v>
      </c>
      <c r="U163" s="34">
        <f t="shared" si="32"/>
        <v>2.2980077692319694</v>
      </c>
      <c r="V163" s="47">
        <f>IFERROR(VLOOKUP(C163,Lookups!J:L,3,FALSE),IF(T163&gt;=2000,4,IF(AND(T163&gt;=1000,T163&lt;2000),5,6)))</f>
        <v>6</v>
      </c>
      <c r="W163" s="12" t="s">
        <v>257</v>
      </c>
      <c r="X163" s="39">
        <f t="shared" si="24"/>
        <v>2.2980077692319694</v>
      </c>
      <c r="Y163" s="38">
        <f t="shared" si="25"/>
        <v>0.6089613034623218</v>
      </c>
      <c r="Z163" s="40" t="e">
        <f>IF(C163=ScatterPlots!$A$3,ReferendumData!Y163,-1)</f>
        <v>#N/A</v>
      </c>
      <c r="AA163" s="39">
        <f t="shared" si="26"/>
        <v>2.2980077692319694</v>
      </c>
      <c r="AB163" s="40">
        <f t="shared" si="27"/>
        <v>0.6089613034623218</v>
      </c>
      <c r="AC163" s="40">
        <f t="shared" si="28"/>
        <v>-1</v>
      </c>
      <c r="AD163" s="40">
        <f t="shared" si="29"/>
        <v>-1</v>
      </c>
    </row>
    <row r="164" spans="1:30" x14ac:dyDescent="0.35">
      <c r="A164">
        <v>840</v>
      </c>
      <c r="B164">
        <v>1</v>
      </c>
      <c r="C164" t="str">
        <f t="shared" si="30"/>
        <v>0840-01</v>
      </c>
      <c r="D164" t="s">
        <v>204</v>
      </c>
      <c r="E164">
        <v>1996</v>
      </c>
      <c r="F164">
        <f>VLOOKUP(E164,Lookups!A:B,2,FALSE)</f>
        <v>3</v>
      </c>
      <c r="G164">
        <v>1997</v>
      </c>
      <c r="H164" s="61">
        <v>314.11</v>
      </c>
      <c r="I164">
        <v>10</v>
      </c>
      <c r="J164" t="s">
        <v>19</v>
      </c>
      <c r="K164">
        <v>0</v>
      </c>
      <c r="L164">
        <v>9</v>
      </c>
      <c r="M164">
        <v>0</v>
      </c>
      <c r="N164">
        <v>9</v>
      </c>
      <c r="O164">
        <v>1</v>
      </c>
      <c r="P164">
        <f t="shared" si="31"/>
        <v>4</v>
      </c>
      <c r="Q164">
        <v>1649</v>
      </c>
      <c r="R164">
        <v>1421</v>
      </c>
      <c r="S164" s="14">
        <f t="shared" si="23"/>
        <v>0.53713355048859934</v>
      </c>
      <c r="T164" s="33">
        <f>IF(E164&lt;1994,"NA",IF(E164&gt;2001,SUMIFS(ADM!E:E,ADM!A:A,ReferendumData!E164,ADM!C:C,ReferendumData!A164,ADM!D:D,ReferendumData!B164),SUMIFS(ADM!K:K,ADM!H:H,ReferendumData!E164,ADM!I:I,ReferendumData!A164,ADM!J:J,ReferendumData!B164)))</f>
        <v>1349.98</v>
      </c>
      <c r="U164" s="34">
        <f t="shared" si="32"/>
        <v>2.2741077645594747</v>
      </c>
      <c r="V164" s="47">
        <f>IFERROR(VLOOKUP(C164,Lookups!J:L,3,FALSE),IF(T164&gt;=2000,4,IF(AND(T164&gt;=1000,T164&lt;2000),5,6)))</f>
        <v>5</v>
      </c>
      <c r="W164" s="12" t="s">
        <v>20</v>
      </c>
      <c r="X164" s="39">
        <f t="shared" si="24"/>
        <v>2.2741077645594747</v>
      </c>
      <c r="Y164" s="38">
        <f t="shared" si="25"/>
        <v>0.53713355048859934</v>
      </c>
      <c r="Z164" s="40" t="e">
        <f>IF(C164=ScatterPlots!$A$3,ReferendumData!Y164,-1)</f>
        <v>#N/A</v>
      </c>
      <c r="AA164" s="39">
        <f t="shared" si="26"/>
        <v>2.2741077645594747</v>
      </c>
      <c r="AB164" s="40">
        <f t="shared" si="27"/>
        <v>0.53713355048859934</v>
      </c>
      <c r="AC164" s="40">
        <f t="shared" si="28"/>
        <v>-1</v>
      </c>
      <c r="AD164" s="40">
        <f t="shared" si="29"/>
        <v>-1</v>
      </c>
    </row>
    <row r="165" spans="1:30" x14ac:dyDescent="0.35">
      <c r="A165">
        <v>850</v>
      </c>
      <c r="B165">
        <v>1</v>
      </c>
      <c r="C165" t="str">
        <f t="shared" si="30"/>
        <v>0850-01</v>
      </c>
      <c r="D165" t="s">
        <v>239</v>
      </c>
      <c r="E165">
        <v>1996</v>
      </c>
      <c r="F165">
        <f>VLOOKUP(E165,Lookups!A:B,2,FALSE)</f>
        <v>3</v>
      </c>
      <c r="G165">
        <v>1997</v>
      </c>
      <c r="H165" s="61">
        <v>628.62</v>
      </c>
      <c r="I165">
        <v>5</v>
      </c>
      <c r="J165" t="s">
        <v>19</v>
      </c>
      <c r="K165">
        <v>1</v>
      </c>
      <c r="L165">
        <v>9</v>
      </c>
      <c r="M165">
        <v>0</v>
      </c>
      <c r="N165">
        <v>9</v>
      </c>
      <c r="O165">
        <v>1</v>
      </c>
      <c r="P165">
        <f t="shared" si="31"/>
        <v>7</v>
      </c>
      <c r="Q165">
        <v>380</v>
      </c>
      <c r="R165">
        <v>114</v>
      </c>
      <c r="S165" s="14">
        <f t="shared" si="23"/>
        <v>0.76923076923076927</v>
      </c>
      <c r="T165" s="33">
        <f>IF(E165&lt;1994,"NA",IF(E165&gt;2001,SUMIFS(ADM!E:E,ADM!A:A,ReferendumData!E165,ADM!C:C,ReferendumData!A165,ADM!D:D,ReferendumData!B165),SUMIFS(ADM!K:K,ADM!H:H,ReferendumData!E165,ADM!I:I,ReferendumData!A165,ADM!J:J,ReferendumData!B165)))</f>
        <v>251.85</v>
      </c>
      <c r="U165" s="34">
        <f t="shared" si="32"/>
        <v>1.9614850109191979</v>
      </c>
      <c r="V165" s="47">
        <f>IFERROR(VLOOKUP(C165,Lookups!J:L,3,FALSE),IF(T165&gt;=2000,4,IF(AND(T165&gt;=1000,T165&lt;2000),5,6)))</f>
        <v>6</v>
      </c>
      <c r="W165" s="12" t="s">
        <v>20</v>
      </c>
      <c r="X165" s="39">
        <f t="shared" si="24"/>
        <v>1.9614850109191979</v>
      </c>
      <c r="Y165" s="38">
        <f t="shared" si="25"/>
        <v>0.76923076923076927</v>
      </c>
      <c r="Z165" s="40" t="e">
        <f>IF(C165=ScatterPlots!$A$3,ReferendumData!Y165,-1)</f>
        <v>#N/A</v>
      </c>
      <c r="AA165" s="39">
        <f t="shared" si="26"/>
        <v>1.9614850109191979</v>
      </c>
      <c r="AB165" s="40">
        <f t="shared" si="27"/>
        <v>0.76923076923076927</v>
      </c>
      <c r="AC165" s="40">
        <f t="shared" si="28"/>
        <v>-1</v>
      </c>
      <c r="AD165" s="40">
        <f t="shared" si="29"/>
        <v>-1</v>
      </c>
    </row>
    <row r="166" spans="1:30" x14ac:dyDescent="0.35">
      <c r="A166">
        <v>2172</v>
      </c>
      <c r="B166">
        <v>1</v>
      </c>
      <c r="C166" t="str">
        <f t="shared" si="30"/>
        <v>2172-01</v>
      </c>
      <c r="D166" t="s">
        <v>264</v>
      </c>
      <c r="E166">
        <v>1996</v>
      </c>
      <c r="F166">
        <f>VLOOKUP(E166,Lookups!A:B,2,FALSE)</f>
        <v>3</v>
      </c>
      <c r="G166">
        <v>1997</v>
      </c>
      <c r="H166" s="61">
        <v>312.85000000000002</v>
      </c>
      <c r="I166">
        <v>10</v>
      </c>
      <c r="J166" t="s">
        <v>19</v>
      </c>
      <c r="K166">
        <v>0</v>
      </c>
      <c r="L166">
        <v>9</v>
      </c>
      <c r="M166">
        <v>0</v>
      </c>
      <c r="N166">
        <v>9</v>
      </c>
      <c r="O166">
        <v>1</v>
      </c>
      <c r="P166">
        <f t="shared" si="31"/>
        <v>4</v>
      </c>
      <c r="Q166">
        <v>1444</v>
      </c>
      <c r="R166">
        <v>1218</v>
      </c>
      <c r="S166" s="14">
        <f t="shared" si="23"/>
        <v>0.54244928625093913</v>
      </c>
      <c r="T166" s="33">
        <f>IF(E166&lt;1994,"NA",IF(E166&gt;2001,SUMIFS(ADM!E:E,ADM!A:A,ReferendumData!E166,ADM!C:C,ReferendumData!A166,ADM!D:D,ReferendumData!B166),SUMIFS(ADM!K:K,ADM!H:H,ReferendumData!E166,ADM!I:I,ReferendumData!A166,ADM!J:J,ReferendumData!B166)))</f>
        <v>1084.22</v>
      </c>
      <c r="U166" s="34">
        <f t="shared" si="32"/>
        <v>2.4552212650569074</v>
      </c>
      <c r="V166" s="47">
        <f>IFERROR(VLOOKUP(C166,Lookups!J:L,3,FALSE),IF(T166&gt;=2000,4,IF(AND(T166&gt;=1000,T166&lt;2000),5,6)))</f>
        <v>5</v>
      </c>
      <c r="W166" s="12" t="s">
        <v>257</v>
      </c>
      <c r="X166" s="39">
        <f t="shared" si="24"/>
        <v>2.4552212650569074</v>
      </c>
      <c r="Y166" s="38">
        <f t="shared" si="25"/>
        <v>0.54244928625093913</v>
      </c>
      <c r="Z166" s="40" t="e">
        <f>IF(C166=ScatterPlots!$A$3,ReferendumData!Y166,-1)</f>
        <v>#N/A</v>
      </c>
      <c r="AA166" s="39">
        <f t="shared" si="26"/>
        <v>2.4552212650569074</v>
      </c>
      <c r="AB166" s="40">
        <f t="shared" si="27"/>
        <v>0.54244928625093913</v>
      </c>
      <c r="AC166" s="40">
        <f t="shared" si="28"/>
        <v>-1</v>
      </c>
      <c r="AD166" s="40">
        <f t="shared" si="29"/>
        <v>-1</v>
      </c>
    </row>
    <row r="167" spans="1:30" x14ac:dyDescent="0.35">
      <c r="A167">
        <v>2198</v>
      </c>
      <c r="B167">
        <v>1</v>
      </c>
      <c r="C167" t="str">
        <f t="shared" si="30"/>
        <v>2198-01</v>
      </c>
      <c r="D167" t="s">
        <v>265</v>
      </c>
      <c r="E167">
        <v>1996</v>
      </c>
      <c r="F167">
        <f>VLOOKUP(E167,Lookups!A:B,2,FALSE)</f>
        <v>3</v>
      </c>
      <c r="G167">
        <v>1997</v>
      </c>
      <c r="H167" s="61">
        <v>341.28</v>
      </c>
      <c r="I167">
        <v>10</v>
      </c>
      <c r="J167" t="s">
        <v>19</v>
      </c>
      <c r="K167">
        <v>0</v>
      </c>
      <c r="L167">
        <v>9</v>
      </c>
      <c r="M167">
        <v>0</v>
      </c>
      <c r="N167">
        <v>9</v>
      </c>
      <c r="O167">
        <v>0</v>
      </c>
      <c r="P167">
        <f t="shared" si="31"/>
        <v>4</v>
      </c>
      <c r="Q167">
        <v>692</v>
      </c>
      <c r="R167">
        <v>1687</v>
      </c>
      <c r="S167" s="14">
        <f t="shared" si="23"/>
        <v>0.29087852038671713</v>
      </c>
      <c r="T167" s="33">
        <f>IF(E167&lt;1994,"NA",IF(E167&gt;2001,SUMIFS(ADM!E:E,ADM!A:A,ReferendumData!E167,ADM!C:C,ReferendumData!A167,ADM!D:D,ReferendumData!B167),SUMIFS(ADM!K:K,ADM!H:H,ReferendumData!E167,ADM!I:I,ReferendumData!A167,ADM!J:J,ReferendumData!B167)))</f>
        <v>965.96</v>
      </c>
      <c r="U167" s="34">
        <f t="shared" si="32"/>
        <v>2.4628348999958591</v>
      </c>
      <c r="V167" s="47">
        <f>IFERROR(VLOOKUP(C167,Lookups!J:L,3,FALSE),IF(T167&gt;=2000,4,IF(AND(T167&gt;=1000,T167&lt;2000),5,6)))</f>
        <v>6</v>
      </c>
      <c r="W167" s="12" t="s">
        <v>20</v>
      </c>
      <c r="X167" s="39">
        <f t="shared" si="24"/>
        <v>2.4628348999958591</v>
      </c>
      <c r="Y167" s="38">
        <f t="shared" si="25"/>
        <v>0.29087852038671713</v>
      </c>
      <c r="Z167" s="40" t="e">
        <f>IF(C167=ScatterPlots!$A$3,ReferendumData!Y167,-1)</f>
        <v>#N/A</v>
      </c>
      <c r="AA167" s="39">
        <f t="shared" si="26"/>
        <v>2.4628348999958591</v>
      </c>
      <c r="AB167" s="40">
        <f t="shared" si="27"/>
        <v>0.29087852038671713</v>
      </c>
      <c r="AC167" s="40">
        <f t="shared" si="28"/>
        <v>-1</v>
      </c>
      <c r="AD167" s="40">
        <f t="shared" si="29"/>
        <v>-1</v>
      </c>
    </row>
    <row r="168" spans="1:30" x14ac:dyDescent="0.35">
      <c r="A168">
        <v>2342</v>
      </c>
      <c r="B168">
        <v>1</v>
      </c>
      <c r="C168" t="str">
        <f t="shared" si="30"/>
        <v>2342-01</v>
      </c>
      <c r="D168" t="s">
        <v>266</v>
      </c>
      <c r="E168">
        <v>1996</v>
      </c>
      <c r="F168">
        <f>VLOOKUP(E168,Lookups!A:B,2,FALSE)</f>
        <v>3</v>
      </c>
      <c r="G168">
        <v>1997</v>
      </c>
      <c r="H168" s="61">
        <v>315</v>
      </c>
      <c r="I168">
        <v>5</v>
      </c>
      <c r="J168" t="s">
        <v>19</v>
      </c>
      <c r="K168">
        <v>1</v>
      </c>
      <c r="L168">
        <v>9</v>
      </c>
      <c r="M168">
        <v>0</v>
      </c>
      <c r="N168">
        <v>9</v>
      </c>
      <c r="O168">
        <v>0</v>
      </c>
      <c r="P168">
        <f t="shared" si="31"/>
        <v>4</v>
      </c>
      <c r="Q168">
        <v>681</v>
      </c>
      <c r="R168">
        <v>935</v>
      </c>
      <c r="S168" s="14">
        <f t="shared" si="23"/>
        <v>0.4214108910891089</v>
      </c>
      <c r="T168" s="33">
        <f>IF(E168&lt;1994,"NA",IF(E168&gt;2001,SUMIFS(ADM!E:E,ADM!A:A,ReferendumData!E168,ADM!C:C,ReferendumData!A168,ADM!D:D,ReferendumData!B168),SUMIFS(ADM!K:K,ADM!H:H,ReferendumData!E168,ADM!I:I,ReferendumData!A168,ADM!J:J,ReferendumData!B168)))</f>
        <v>1047.74</v>
      </c>
      <c r="U168" s="34">
        <f t="shared" si="32"/>
        <v>1.5423673812205319</v>
      </c>
      <c r="V168" s="47">
        <f>IFERROR(VLOOKUP(C168,Lookups!J:L,3,FALSE),IF(T168&gt;=2000,4,IF(AND(T168&gt;=1000,T168&lt;2000),5,6)))</f>
        <v>5</v>
      </c>
      <c r="W168" s="12" t="s">
        <v>20</v>
      </c>
      <c r="X168" s="39">
        <f t="shared" si="24"/>
        <v>1.5423673812205319</v>
      </c>
      <c r="Y168" s="38">
        <f t="shared" si="25"/>
        <v>0.4214108910891089</v>
      </c>
      <c r="Z168" s="40" t="e">
        <f>IF(C168=ScatterPlots!$A$3,ReferendumData!Y168,-1)</f>
        <v>#N/A</v>
      </c>
      <c r="AA168" s="39">
        <f t="shared" si="26"/>
        <v>1.5423673812205319</v>
      </c>
      <c r="AB168" s="40">
        <f t="shared" si="27"/>
        <v>0.4214108910891089</v>
      </c>
      <c r="AC168" s="40">
        <f t="shared" si="28"/>
        <v>-1</v>
      </c>
      <c r="AD168" s="40">
        <f t="shared" si="29"/>
        <v>-1</v>
      </c>
    </row>
    <row r="169" spans="1:30" x14ac:dyDescent="0.35">
      <c r="A169">
        <v>2534</v>
      </c>
      <c r="B169">
        <v>1</v>
      </c>
      <c r="C169" t="str">
        <f t="shared" si="30"/>
        <v>2534-01</v>
      </c>
      <c r="D169" t="s">
        <v>267</v>
      </c>
      <c r="E169">
        <v>1996</v>
      </c>
      <c r="F169">
        <f>VLOOKUP(E169,Lookups!A:B,2,FALSE)</f>
        <v>3</v>
      </c>
      <c r="G169">
        <v>1997</v>
      </c>
      <c r="H169" s="61">
        <v>367.88</v>
      </c>
      <c r="I169">
        <v>5</v>
      </c>
      <c r="J169" t="s">
        <v>19</v>
      </c>
      <c r="K169">
        <v>0</v>
      </c>
      <c r="L169">
        <v>9</v>
      </c>
      <c r="M169">
        <v>0</v>
      </c>
      <c r="N169">
        <v>9</v>
      </c>
      <c r="O169">
        <v>0</v>
      </c>
      <c r="P169">
        <f t="shared" si="31"/>
        <v>4</v>
      </c>
      <c r="Q169">
        <v>1086</v>
      </c>
      <c r="R169">
        <v>1659</v>
      </c>
      <c r="S169" s="14">
        <f t="shared" si="23"/>
        <v>0.39562841530054643</v>
      </c>
      <c r="T169" s="33">
        <f>IF(E169&lt;1994,"NA",IF(E169&gt;2001,SUMIFS(ADM!E:E,ADM!A:A,ReferendumData!E169,ADM!C:C,ReferendumData!A169,ADM!D:D,ReferendumData!B169),SUMIFS(ADM!K:K,ADM!H:H,ReferendumData!E169,ADM!I:I,ReferendumData!A169,ADM!J:J,ReferendumData!B169)))</f>
        <v>1076.19</v>
      </c>
      <c r="U169" s="34">
        <f t="shared" si="32"/>
        <v>2.5506648454269225</v>
      </c>
      <c r="V169" s="47">
        <f>IFERROR(VLOOKUP(C169,Lookups!J:L,3,FALSE),IF(T169&gt;=2000,4,IF(AND(T169&gt;=1000,T169&lt;2000),5,6)))</f>
        <v>5</v>
      </c>
      <c r="W169" s="12" t="s">
        <v>257</v>
      </c>
      <c r="X169" s="39">
        <f t="shared" si="24"/>
        <v>2.5506648454269225</v>
      </c>
      <c r="Y169" s="38">
        <f t="shared" si="25"/>
        <v>0.39562841530054643</v>
      </c>
      <c r="Z169" s="40" t="e">
        <f>IF(C169=ScatterPlots!$A$3,ReferendumData!Y169,-1)</f>
        <v>#N/A</v>
      </c>
      <c r="AA169" s="39">
        <f t="shared" si="26"/>
        <v>2.5506648454269225</v>
      </c>
      <c r="AB169" s="40">
        <f t="shared" si="27"/>
        <v>0.39562841530054643</v>
      </c>
      <c r="AC169" s="40">
        <f t="shared" si="28"/>
        <v>-1</v>
      </c>
      <c r="AD169" s="40">
        <f t="shared" si="29"/>
        <v>-1</v>
      </c>
    </row>
    <row r="170" spans="1:30" x14ac:dyDescent="0.35">
      <c r="A170">
        <v>2753</v>
      </c>
      <c r="B170">
        <v>1</v>
      </c>
      <c r="C170" t="str">
        <f t="shared" si="30"/>
        <v>2753-01</v>
      </c>
      <c r="D170" t="s">
        <v>268</v>
      </c>
      <c r="E170">
        <v>1996</v>
      </c>
      <c r="F170">
        <f>VLOOKUP(E170,Lookups!A:B,2,FALSE)</f>
        <v>3</v>
      </c>
      <c r="G170">
        <v>1997</v>
      </c>
      <c r="H170" s="61">
        <v>261.52999999999997</v>
      </c>
      <c r="I170">
        <v>5</v>
      </c>
      <c r="J170" t="s">
        <v>19</v>
      </c>
      <c r="K170">
        <v>0</v>
      </c>
      <c r="L170">
        <v>9</v>
      </c>
      <c r="M170">
        <v>0</v>
      </c>
      <c r="N170">
        <v>9</v>
      </c>
      <c r="O170">
        <v>1</v>
      </c>
      <c r="P170">
        <f t="shared" si="31"/>
        <v>3</v>
      </c>
      <c r="Q170">
        <v>1859</v>
      </c>
      <c r="R170">
        <v>1695</v>
      </c>
      <c r="S170" s="14">
        <f t="shared" si="23"/>
        <v>0.52307259425998875</v>
      </c>
      <c r="T170" s="33">
        <f>IF(E170&lt;1994,"NA",IF(E170&gt;2001,SUMIFS(ADM!E:E,ADM!A:A,ReferendumData!E170,ADM!C:C,ReferendumData!A170,ADM!D:D,ReferendumData!B170),SUMIFS(ADM!K:K,ADM!H:H,ReferendumData!E170,ADM!I:I,ReferendumData!A170,ADM!J:J,ReferendumData!B170)))</f>
        <v>1577.18</v>
      </c>
      <c r="U170" s="34">
        <f t="shared" si="32"/>
        <v>2.2533889600426078</v>
      </c>
      <c r="V170" s="47">
        <f>IFERROR(VLOOKUP(C170,Lookups!J:L,3,FALSE),IF(T170&gt;=2000,4,IF(AND(T170&gt;=1000,T170&lt;2000),5,6)))</f>
        <v>5</v>
      </c>
      <c r="W170" s="12" t="s">
        <v>20</v>
      </c>
      <c r="X170" s="39">
        <f t="shared" si="24"/>
        <v>2.2533889600426078</v>
      </c>
      <c r="Y170" s="38">
        <f t="shared" si="25"/>
        <v>0.52307259425998875</v>
      </c>
      <c r="Z170" s="40" t="e">
        <f>IF(C170=ScatterPlots!$A$3,ReferendumData!Y170,-1)</f>
        <v>#N/A</v>
      </c>
      <c r="AA170" s="39">
        <f t="shared" si="26"/>
        <v>2.2533889600426078</v>
      </c>
      <c r="AB170" s="40">
        <f t="shared" si="27"/>
        <v>0.52307259425998875</v>
      </c>
      <c r="AC170" s="40">
        <f t="shared" si="28"/>
        <v>-1</v>
      </c>
      <c r="AD170" s="40">
        <f t="shared" si="29"/>
        <v>-1</v>
      </c>
    </row>
    <row r="171" spans="1:30" x14ac:dyDescent="0.35">
      <c r="A171">
        <v>13</v>
      </c>
      <c r="B171">
        <v>1</v>
      </c>
      <c r="C171" t="str">
        <f t="shared" si="30"/>
        <v>0013-01</v>
      </c>
      <c r="D171" t="s">
        <v>269</v>
      </c>
      <c r="E171">
        <v>1996</v>
      </c>
      <c r="F171">
        <f>VLOOKUP(E171,Lookups!A:B,2,FALSE)</f>
        <v>3</v>
      </c>
      <c r="G171">
        <v>1998</v>
      </c>
      <c r="H171" s="61">
        <v>257.2</v>
      </c>
      <c r="I171">
        <v>10</v>
      </c>
      <c r="J171" t="s">
        <v>19</v>
      </c>
      <c r="K171">
        <v>0</v>
      </c>
      <c r="L171">
        <v>9</v>
      </c>
      <c r="M171">
        <v>1</v>
      </c>
      <c r="N171">
        <v>9</v>
      </c>
      <c r="O171">
        <v>1</v>
      </c>
      <c r="P171">
        <f t="shared" si="31"/>
        <v>3</v>
      </c>
      <c r="Q171">
        <v>1270</v>
      </c>
      <c r="R171">
        <v>1084</v>
      </c>
      <c r="S171" s="14">
        <f t="shared" si="23"/>
        <v>0.53950722175021237</v>
      </c>
      <c r="T171" s="33">
        <f>IF(E171&lt;1994,"NA",IF(E171&gt;2001,SUMIFS(ADM!E:E,ADM!A:A,ReferendumData!E171,ADM!C:C,ReferendumData!A171,ADM!D:D,ReferendumData!B171),SUMIFS(ADM!K:K,ADM!H:H,ReferendumData!E171,ADM!I:I,ReferendumData!A171,ADM!J:J,ReferendumData!B171)))</f>
        <v>3113.2</v>
      </c>
      <c r="U171" s="34">
        <f t="shared" si="32"/>
        <v>0.75613516638828215</v>
      </c>
      <c r="V171" s="47">
        <f>IFERROR(VLOOKUP(C171,Lookups!J:L,3,FALSE),IF(T171&gt;=2000,4,IF(AND(T171&gt;=1000,T171&lt;2000),5,6)))</f>
        <v>2</v>
      </c>
      <c r="W171" s="12" t="s">
        <v>20</v>
      </c>
      <c r="X171" s="39">
        <f t="shared" si="24"/>
        <v>0.75613516638828215</v>
      </c>
      <c r="Y171" s="38">
        <f t="shared" si="25"/>
        <v>0.53950722175021237</v>
      </c>
      <c r="Z171" s="40" t="e">
        <f>IF(C171=ScatterPlots!$A$3,ReferendumData!Y171,-1)</f>
        <v>#N/A</v>
      </c>
      <c r="AA171" s="39">
        <f t="shared" si="26"/>
        <v>0.75613516638828215</v>
      </c>
      <c r="AB171" s="40">
        <f t="shared" si="27"/>
        <v>0.53950722175021237</v>
      </c>
      <c r="AC171" s="40">
        <f t="shared" si="28"/>
        <v>-1</v>
      </c>
      <c r="AD171" s="40">
        <f t="shared" si="29"/>
        <v>-1</v>
      </c>
    </row>
    <row r="172" spans="1:30" x14ac:dyDescent="0.35">
      <c r="A172">
        <v>241</v>
      </c>
      <c r="B172">
        <v>1</v>
      </c>
      <c r="C172" t="str">
        <f t="shared" si="30"/>
        <v>0241-01</v>
      </c>
      <c r="D172" t="s">
        <v>74</v>
      </c>
      <c r="E172">
        <v>1996</v>
      </c>
      <c r="F172">
        <f>VLOOKUP(E172,Lookups!A:B,2,FALSE)</f>
        <v>3</v>
      </c>
      <c r="G172">
        <v>1998</v>
      </c>
      <c r="H172" s="61">
        <v>150</v>
      </c>
      <c r="I172">
        <v>10</v>
      </c>
      <c r="J172" t="s">
        <v>19</v>
      </c>
      <c r="K172">
        <v>0</v>
      </c>
      <c r="L172">
        <v>9</v>
      </c>
      <c r="M172">
        <v>1</v>
      </c>
      <c r="N172">
        <v>9</v>
      </c>
      <c r="O172">
        <v>1</v>
      </c>
      <c r="P172">
        <f t="shared" si="31"/>
        <v>2</v>
      </c>
      <c r="Q172">
        <v>6503</v>
      </c>
      <c r="R172">
        <v>4465</v>
      </c>
      <c r="S172" s="14">
        <f t="shared" si="23"/>
        <v>0.59290663749088257</v>
      </c>
      <c r="T172" s="33">
        <f>IF(E172&lt;1994,"NA",IF(E172&gt;2001,SUMIFS(ADM!E:E,ADM!A:A,ReferendumData!E172,ADM!C:C,ReferendumData!A172,ADM!D:D,ReferendumData!B172),SUMIFS(ADM!K:K,ADM!H:H,ReferendumData!E172,ADM!I:I,ReferendumData!A172,ADM!J:J,ReferendumData!B172)))</f>
        <v>4231.5200000000004</v>
      </c>
      <c r="U172" s="34">
        <f t="shared" si="32"/>
        <v>2.5919764056414714</v>
      </c>
      <c r="V172" s="47">
        <f>IFERROR(VLOOKUP(C172,Lookups!J:L,3,FALSE),IF(T172&gt;=2000,4,IF(AND(T172&gt;=1000,T172&lt;2000),5,6)))</f>
        <v>4</v>
      </c>
      <c r="W172" s="12" t="s">
        <v>20</v>
      </c>
      <c r="X172" s="39">
        <f t="shared" si="24"/>
        <v>2.5919764056414714</v>
      </c>
      <c r="Y172" s="38">
        <f t="shared" si="25"/>
        <v>0.59290663749088257</v>
      </c>
      <c r="Z172" s="40" t="e">
        <f>IF(C172=ScatterPlots!$A$3,ReferendumData!Y172,-1)</f>
        <v>#N/A</v>
      </c>
      <c r="AA172" s="39">
        <f t="shared" si="26"/>
        <v>2.5919764056414714</v>
      </c>
      <c r="AB172" s="40">
        <f t="shared" si="27"/>
        <v>0.59290663749088257</v>
      </c>
      <c r="AC172" s="40">
        <f t="shared" si="28"/>
        <v>-1</v>
      </c>
      <c r="AD172" s="40">
        <f t="shared" si="29"/>
        <v>-1</v>
      </c>
    </row>
    <row r="173" spans="1:30" x14ac:dyDescent="0.35">
      <c r="A173">
        <v>518</v>
      </c>
      <c r="B173">
        <v>1</v>
      </c>
      <c r="C173" t="str">
        <f t="shared" si="30"/>
        <v>0518-01</v>
      </c>
      <c r="D173" t="s">
        <v>59</v>
      </c>
      <c r="E173">
        <v>1996</v>
      </c>
      <c r="F173">
        <f>VLOOKUP(E173,Lookups!A:B,2,FALSE)</f>
        <v>3</v>
      </c>
      <c r="G173">
        <v>1998</v>
      </c>
      <c r="H173" s="61">
        <v>210.29</v>
      </c>
      <c r="I173">
        <v>5</v>
      </c>
      <c r="J173" t="s">
        <v>19</v>
      </c>
      <c r="K173">
        <v>0</v>
      </c>
      <c r="L173">
        <v>9</v>
      </c>
      <c r="M173">
        <v>1</v>
      </c>
      <c r="N173">
        <v>9</v>
      </c>
      <c r="O173">
        <v>1</v>
      </c>
      <c r="P173">
        <f t="shared" si="31"/>
        <v>3</v>
      </c>
      <c r="Q173">
        <v>3148</v>
      </c>
      <c r="R173">
        <v>2892</v>
      </c>
      <c r="S173" s="14">
        <f t="shared" si="23"/>
        <v>0.52119205298013249</v>
      </c>
      <c r="T173" s="33">
        <f>IF(E173&lt;1994,"NA",IF(E173&gt;2001,SUMIFS(ADM!E:E,ADM!A:A,ReferendumData!E173,ADM!C:C,ReferendumData!A173,ADM!D:D,ReferendumData!B173),SUMIFS(ADM!K:K,ADM!H:H,ReferendumData!E173,ADM!I:I,ReferendumData!A173,ADM!J:J,ReferendumData!B173)))</f>
        <v>2678.28</v>
      </c>
      <c r="U173" s="34">
        <f t="shared" si="32"/>
        <v>2.2551786967755425</v>
      </c>
      <c r="V173" s="47">
        <f>IFERROR(VLOOKUP(C173,Lookups!J:L,3,FALSE),IF(T173&gt;=2000,4,IF(AND(T173&gt;=1000,T173&lt;2000),5,6)))</f>
        <v>4</v>
      </c>
      <c r="W173" s="12" t="s">
        <v>20</v>
      </c>
      <c r="X173" s="39">
        <f t="shared" si="24"/>
        <v>2.2551786967755425</v>
      </c>
      <c r="Y173" s="38">
        <f t="shared" si="25"/>
        <v>0.52119205298013249</v>
      </c>
      <c r="Z173" s="40" t="e">
        <f>IF(C173=ScatterPlots!$A$3,ReferendumData!Y173,-1)</f>
        <v>#N/A</v>
      </c>
      <c r="AA173" s="39">
        <f t="shared" si="26"/>
        <v>2.2551786967755425</v>
      </c>
      <c r="AB173" s="40">
        <f t="shared" si="27"/>
        <v>0.52119205298013249</v>
      </c>
      <c r="AC173" s="40">
        <f t="shared" si="28"/>
        <v>-1</v>
      </c>
      <c r="AD173" s="40">
        <f t="shared" si="29"/>
        <v>-1</v>
      </c>
    </row>
    <row r="174" spans="1:30" x14ac:dyDescent="0.35">
      <c r="A174">
        <v>518</v>
      </c>
      <c r="B174">
        <v>1</v>
      </c>
      <c r="C174" t="str">
        <f t="shared" si="30"/>
        <v>0518-01</v>
      </c>
      <c r="D174" t="s">
        <v>59</v>
      </c>
      <c r="E174">
        <v>1996</v>
      </c>
      <c r="F174">
        <f>VLOOKUP(E174,Lookups!A:B,2,FALSE)</f>
        <v>3</v>
      </c>
      <c r="G174">
        <v>1998</v>
      </c>
      <c r="H174" s="61">
        <v>89.71</v>
      </c>
      <c r="I174">
        <v>5</v>
      </c>
      <c r="J174" t="s">
        <v>19</v>
      </c>
      <c r="K174">
        <v>0</v>
      </c>
      <c r="L174">
        <v>9</v>
      </c>
      <c r="M174">
        <v>1</v>
      </c>
      <c r="N174">
        <v>9</v>
      </c>
      <c r="O174">
        <v>0</v>
      </c>
      <c r="P174">
        <f t="shared" si="31"/>
        <v>1</v>
      </c>
      <c r="Q174">
        <v>2787</v>
      </c>
      <c r="R174">
        <v>3241</v>
      </c>
      <c r="S174" s="14">
        <f t="shared" si="23"/>
        <v>0.46234240212342403</v>
      </c>
      <c r="T174" s="33">
        <f>IF(E174&lt;1994,"NA",IF(E174&gt;2001,SUMIFS(ADM!E:E,ADM!A:A,ReferendumData!E174,ADM!C:C,ReferendumData!A174,ADM!D:D,ReferendumData!B174),SUMIFS(ADM!K:K,ADM!H:H,ReferendumData!E174,ADM!I:I,ReferendumData!A174,ADM!J:J,ReferendumData!B174)))</f>
        <v>2678.28</v>
      </c>
      <c r="U174" s="34">
        <f t="shared" si="32"/>
        <v>2.2506982092985051</v>
      </c>
      <c r="V174" s="47">
        <f>IFERROR(VLOOKUP(C174,Lookups!J:L,3,FALSE),IF(T174&gt;=2000,4,IF(AND(T174&gt;=1000,T174&lt;2000),5,6)))</f>
        <v>4</v>
      </c>
      <c r="W174" s="12" t="s">
        <v>20</v>
      </c>
      <c r="X174" s="39">
        <f t="shared" si="24"/>
        <v>2.2506982092985051</v>
      </c>
      <c r="Y174" s="38">
        <f t="shared" si="25"/>
        <v>0.46234240212342403</v>
      </c>
      <c r="Z174" s="40" t="e">
        <f>IF(C174=ScatterPlots!$A$3,ReferendumData!Y174,-1)</f>
        <v>#N/A</v>
      </c>
      <c r="AA174" s="39">
        <f t="shared" si="26"/>
        <v>2.2506982092985051</v>
      </c>
      <c r="AB174" s="40">
        <f t="shared" si="27"/>
        <v>0.46234240212342403</v>
      </c>
      <c r="AC174" s="40">
        <f t="shared" si="28"/>
        <v>-1</v>
      </c>
      <c r="AD174" s="40">
        <f t="shared" si="29"/>
        <v>-1</v>
      </c>
    </row>
    <row r="175" spans="1:30" x14ac:dyDescent="0.35">
      <c r="A175">
        <v>534</v>
      </c>
      <c r="B175">
        <v>1</v>
      </c>
      <c r="C175" t="str">
        <f t="shared" si="30"/>
        <v>0534-01</v>
      </c>
      <c r="D175" t="s">
        <v>92</v>
      </c>
      <c r="E175">
        <v>1996</v>
      </c>
      <c r="F175">
        <f>VLOOKUP(E175,Lookups!A:B,2,FALSE)</f>
        <v>3</v>
      </c>
      <c r="G175">
        <v>1998</v>
      </c>
      <c r="H175" s="61">
        <v>120.67</v>
      </c>
      <c r="I175">
        <v>10</v>
      </c>
      <c r="J175" t="s">
        <v>19</v>
      </c>
      <c r="K175">
        <v>0</v>
      </c>
      <c r="L175">
        <v>9</v>
      </c>
      <c r="M175">
        <v>1</v>
      </c>
      <c r="N175">
        <v>9</v>
      </c>
      <c r="O175">
        <v>0</v>
      </c>
      <c r="P175">
        <f t="shared" si="31"/>
        <v>2</v>
      </c>
      <c r="Q175">
        <v>1636</v>
      </c>
      <c r="R175">
        <v>1869</v>
      </c>
      <c r="S175" s="14">
        <f t="shared" si="23"/>
        <v>0.46676176890156917</v>
      </c>
      <c r="T175" s="33">
        <f>IF(E175&lt;1994,"NA",IF(E175&gt;2001,SUMIFS(ADM!E:E,ADM!A:A,ReferendumData!E175,ADM!C:C,ReferendumData!A175,ADM!D:D,ReferendumData!B175),SUMIFS(ADM!K:K,ADM!H:H,ReferendumData!E175,ADM!I:I,ReferendumData!A175,ADM!J:J,ReferendumData!B175)))</f>
        <v>1770.56</v>
      </c>
      <c r="U175" s="34">
        <f t="shared" si="32"/>
        <v>1.9795996746791975</v>
      </c>
      <c r="V175" s="47">
        <f>IFERROR(VLOOKUP(C175,Lookups!J:L,3,FALSE),IF(T175&gt;=2000,4,IF(AND(T175&gt;=1000,T175&lt;2000),5,6)))</f>
        <v>5</v>
      </c>
      <c r="W175" s="12" t="s">
        <v>20</v>
      </c>
      <c r="X175" s="39">
        <f t="shared" si="24"/>
        <v>1.9795996746791975</v>
      </c>
      <c r="Y175" s="38">
        <f t="shared" si="25"/>
        <v>0.46676176890156917</v>
      </c>
      <c r="Z175" s="40" t="e">
        <f>IF(C175=ScatterPlots!$A$3,ReferendumData!Y175,-1)</f>
        <v>#N/A</v>
      </c>
      <c r="AA175" s="39">
        <f t="shared" si="26"/>
        <v>1.9795996746791975</v>
      </c>
      <c r="AB175" s="40">
        <f t="shared" si="27"/>
        <v>0.46676176890156917</v>
      </c>
      <c r="AC175" s="40">
        <f t="shared" si="28"/>
        <v>-1</v>
      </c>
      <c r="AD175" s="40">
        <f t="shared" si="29"/>
        <v>-1</v>
      </c>
    </row>
    <row r="176" spans="1:30" x14ac:dyDescent="0.35">
      <c r="A176">
        <v>738</v>
      </c>
      <c r="B176">
        <v>1</v>
      </c>
      <c r="C176" t="str">
        <f t="shared" si="30"/>
        <v>0738-01</v>
      </c>
      <c r="D176" t="s">
        <v>34</v>
      </c>
      <c r="E176">
        <v>1996</v>
      </c>
      <c r="F176">
        <f>VLOOKUP(E176,Lookups!A:B,2,FALSE)</f>
        <v>3</v>
      </c>
      <c r="G176">
        <v>1998</v>
      </c>
      <c r="H176" s="61">
        <v>150</v>
      </c>
      <c r="I176">
        <v>3</v>
      </c>
      <c r="J176" t="s">
        <v>19</v>
      </c>
      <c r="K176">
        <v>0</v>
      </c>
      <c r="L176">
        <v>9</v>
      </c>
      <c r="M176">
        <v>1</v>
      </c>
      <c r="N176">
        <v>9</v>
      </c>
      <c r="O176">
        <v>0</v>
      </c>
      <c r="P176">
        <f t="shared" si="31"/>
        <v>2</v>
      </c>
      <c r="Q176">
        <v>936</v>
      </c>
      <c r="R176">
        <v>963</v>
      </c>
      <c r="S176" s="14">
        <f t="shared" si="23"/>
        <v>0.49289099526066349</v>
      </c>
      <c r="T176" s="33">
        <f>IF(E176&lt;1994,"NA",IF(E176&gt;2001,SUMIFS(ADM!E:E,ADM!A:A,ReferendumData!E176,ADM!C:C,ReferendumData!A176,ADM!D:D,ReferendumData!B176),SUMIFS(ADM!K:K,ADM!H:H,ReferendumData!E176,ADM!I:I,ReferendumData!A176,ADM!J:J,ReferendumData!B176)))</f>
        <v>1120.46</v>
      </c>
      <c r="U176" s="34">
        <f t="shared" si="32"/>
        <v>1.6948396194420148</v>
      </c>
      <c r="V176" s="47">
        <f>IFERROR(VLOOKUP(C176,Lookups!J:L,3,FALSE),IF(T176&gt;=2000,4,IF(AND(T176&gt;=1000,T176&lt;2000),5,6)))</f>
        <v>5</v>
      </c>
      <c r="W176" s="12" t="s">
        <v>20</v>
      </c>
      <c r="X176" s="39">
        <f t="shared" si="24"/>
        <v>1.6948396194420148</v>
      </c>
      <c r="Y176" s="38">
        <f t="shared" si="25"/>
        <v>0.49289099526066349</v>
      </c>
      <c r="Z176" s="40" t="e">
        <f>IF(C176=ScatterPlots!$A$3,ReferendumData!Y176,-1)</f>
        <v>#N/A</v>
      </c>
      <c r="AA176" s="39">
        <f t="shared" si="26"/>
        <v>1.6948396194420148</v>
      </c>
      <c r="AB176" s="40">
        <f t="shared" si="27"/>
        <v>0.49289099526066349</v>
      </c>
      <c r="AC176" s="40">
        <f t="shared" si="28"/>
        <v>-1</v>
      </c>
      <c r="AD176" s="40">
        <f t="shared" si="29"/>
        <v>-1</v>
      </c>
    </row>
    <row r="177" spans="1:30" x14ac:dyDescent="0.35">
      <c r="A177">
        <v>4</v>
      </c>
      <c r="B177">
        <v>1</v>
      </c>
      <c r="C177" t="str">
        <f t="shared" si="30"/>
        <v>0004-01</v>
      </c>
      <c r="D177" t="s">
        <v>270</v>
      </c>
      <c r="E177">
        <v>1997</v>
      </c>
      <c r="F177">
        <f>VLOOKUP(E177,Lookups!A:B,2,FALSE)</f>
        <v>1</v>
      </c>
      <c r="G177">
        <v>1998</v>
      </c>
      <c r="H177" s="61">
        <v>315</v>
      </c>
      <c r="I177">
        <v>7</v>
      </c>
      <c r="J177" t="s">
        <v>19</v>
      </c>
      <c r="K177">
        <v>0</v>
      </c>
      <c r="L177">
        <v>9</v>
      </c>
      <c r="M177">
        <v>0</v>
      </c>
      <c r="N177">
        <v>9</v>
      </c>
      <c r="O177">
        <v>1</v>
      </c>
      <c r="P177">
        <f t="shared" si="31"/>
        <v>4</v>
      </c>
      <c r="Q177">
        <v>825</v>
      </c>
      <c r="R177">
        <v>320</v>
      </c>
      <c r="S177" s="14">
        <f t="shared" si="23"/>
        <v>0.72052401746724892</v>
      </c>
      <c r="T177" s="33">
        <f>IF(E177&lt;1994,"NA",IF(E177&gt;2001,SUMIFS(ADM!E:E,ADM!A:A,ReferendumData!E177,ADM!C:C,ReferendumData!A177,ADM!D:D,ReferendumData!B177),SUMIFS(ADM!K:K,ADM!H:H,ReferendumData!E177,ADM!I:I,ReferendumData!A177,ADM!J:J,ReferendumData!B177)))</f>
        <v>622.95000000000005</v>
      </c>
      <c r="U177" s="34">
        <f t="shared" si="32"/>
        <v>1.8380287342483344</v>
      </c>
      <c r="V177" s="47">
        <f>IFERROR(VLOOKUP(C177,Lookups!J:L,3,FALSE),IF(T177&gt;=2000,4,IF(AND(T177&gt;=1000,T177&lt;2000),5,6)))</f>
        <v>6</v>
      </c>
      <c r="W177" s="12" t="s">
        <v>20</v>
      </c>
      <c r="X177" s="39">
        <f t="shared" si="24"/>
        <v>1.8380287342483344</v>
      </c>
      <c r="Y177" s="38">
        <f t="shared" si="25"/>
        <v>0.72052401746724892</v>
      </c>
      <c r="Z177" s="40" t="e">
        <f>IF(C177=ScatterPlots!$A$3,ReferendumData!Y177,-1)</f>
        <v>#N/A</v>
      </c>
      <c r="AA177" s="39">
        <f t="shared" si="26"/>
        <v>1.8380287342483344</v>
      </c>
      <c r="AB177" s="40">
        <f t="shared" si="27"/>
        <v>-1</v>
      </c>
      <c r="AC177" s="40">
        <f t="shared" si="28"/>
        <v>-1</v>
      </c>
      <c r="AD177" s="40">
        <f t="shared" si="29"/>
        <v>0.72052401746724892</v>
      </c>
    </row>
    <row r="178" spans="1:30" x14ac:dyDescent="0.35">
      <c r="A178">
        <v>14</v>
      </c>
      <c r="B178">
        <v>1</v>
      </c>
      <c r="C178" t="str">
        <f t="shared" si="30"/>
        <v>0014-01</v>
      </c>
      <c r="D178" t="s">
        <v>66</v>
      </c>
      <c r="E178">
        <v>1997</v>
      </c>
      <c r="F178">
        <f>VLOOKUP(E178,Lookups!A:B,2,FALSE)</f>
        <v>1</v>
      </c>
      <c r="G178">
        <v>1998</v>
      </c>
      <c r="H178" s="61">
        <v>68.52</v>
      </c>
      <c r="I178">
        <v>10</v>
      </c>
      <c r="J178" t="s">
        <v>19</v>
      </c>
      <c r="K178">
        <v>0</v>
      </c>
      <c r="L178">
        <v>9</v>
      </c>
      <c r="M178">
        <v>0</v>
      </c>
      <c r="N178">
        <v>9</v>
      </c>
      <c r="O178">
        <v>1</v>
      </c>
      <c r="P178">
        <f t="shared" si="31"/>
        <v>1</v>
      </c>
      <c r="Q178">
        <v>1432</v>
      </c>
      <c r="R178">
        <v>452</v>
      </c>
      <c r="S178" s="14">
        <f t="shared" si="23"/>
        <v>0.76008492569002128</v>
      </c>
      <c r="T178" s="33">
        <f>IF(E178&lt;1994,"NA",IF(E178&gt;2001,SUMIFS(ADM!E:E,ADM!A:A,ReferendumData!E178,ADM!C:C,ReferendumData!A178,ADM!D:D,ReferendumData!B178),SUMIFS(ADM!K:K,ADM!H:H,ReferendumData!E178,ADM!I:I,ReferendumData!A178,ADM!J:J,ReferendumData!B178)))</f>
        <v>2418.9299999999998</v>
      </c>
      <c r="U178" s="34">
        <f t="shared" si="32"/>
        <v>0.77885676724832886</v>
      </c>
      <c r="V178" s="47">
        <f>IFERROR(VLOOKUP(C178,Lookups!J:L,3,FALSE),IF(T178&gt;=2000,4,IF(AND(T178&gt;=1000,T178&lt;2000),5,6)))</f>
        <v>3</v>
      </c>
      <c r="W178" s="12" t="s">
        <v>20</v>
      </c>
      <c r="X178" s="39">
        <f t="shared" si="24"/>
        <v>0.77885676724832886</v>
      </c>
      <c r="Y178" s="38">
        <f t="shared" si="25"/>
        <v>0.76008492569002128</v>
      </c>
      <c r="Z178" s="40" t="e">
        <f>IF(C178=ScatterPlots!$A$3,ReferendumData!Y178,-1)</f>
        <v>#N/A</v>
      </c>
      <c r="AA178" s="39">
        <f t="shared" si="26"/>
        <v>0.77885676724832886</v>
      </c>
      <c r="AB178" s="40">
        <f t="shared" si="27"/>
        <v>-1</v>
      </c>
      <c r="AC178" s="40">
        <f t="shared" si="28"/>
        <v>-1</v>
      </c>
      <c r="AD178" s="40">
        <f t="shared" si="29"/>
        <v>0.76008492569002128</v>
      </c>
    </row>
    <row r="179" spans="1:30" x14ac:dyDescent="0.35">
      <c r="A179">
        <v>22</v>
      </c>
      <c r="B179">
        <v>1</v>
      </c>
      <c r="C179" t="str">
        <f t="shared" si="30"/>
        <v>0022-01</v>
      </c>
      <c r="D179" t="s">
        <v>114</v>
      </c>
      <c r="E179">
        <v>1997</v>
      </c>
      <c r="F179">
        <f>VLOOKUP(E179,Lookups!A:B,2,FALSE)</f>
        <v>1</v>
      </c>
      <c r="G179">
        <v>1998</v>
      </c>
      <c r="H179" s="61">
        <v>315</v>
      </c>
      <c r="I179">
        <v>10</v>
      </c>
      <c r="J179" t="s">
        <v>19</v>
      </c>
      <c r="K179">
        <v>0</v>
      </c>
      <c r="L179">
        <v>9</v>
      </c>
      <c r="M179">
        <v>0</v>
      </c>
      <c r="N179">
        <v>9</v>
      </c>
      <c r="O179">
        <v>1</v>
      </c>
      <c r="P179">
        <f t="shared" si="31"/>
        <v>4</v>
      </c>
      <c r="Q179">
        <v>1065</v>
      </c>
      <c r="R179">
        <v>293</v>
      </c>
      <c r="S179" s="14">
        <f t="shared" si="23"/>
        <v>0.78424153166421207</v>
      </c>
      <c r="T179" s="33">
        <f>IF(E179&lt;1994,"NA",IF(E179&gt;2001,SUMIFS(ADM!E:E,ADM!A:A,ReferendumData!E179,ADM!C:C,ReferendumData!A179,ADM!D:D,ReferendumData!B179),SUMIFS(ADM!K:K,ADM!H:H,ReferendumData!E179,ADM!I:I,ReferendumData!A179,ADM!J:J,ReferendumData!B179)))</f>
        <v>2843.09</v>
      </c>
      <c r="U179" s="34">
        <f t="shared" si="32"/>
        <v>0.47764931817142614</v>
      </c>
      <c r="V179" s="47">
        <f>IFERROR(VLOOKUP(C179,Lookups!J:L,3,FALSE),IF(T179&gt;=2000,4,IF(AND(T179&gt;=1000,T179&lt;2000),5,6)))</f>
        <v>4</v>
      </c>
      <c r="W179" s="12" t="s">
        <v>20</v>
      </c>
      <c r="X179" s="39">
        <f t="shared" si="24"/>
        <v>0.47764931817142614</v>
      </c>
      <c r="Y179" s="38">
        <f t="shared" si="25"/>
        <v>0.78424153166421207</v>
      </c>
      <c r="Z179" s="40" t="e">
        <f>IF(C179=ScatterPlots!$A$3,ReferendumData!Y179,-1)</f>
        <v>#N/A</v>
      </c>
      <c r="AA179" s="39">
        <f t="shared" si="26"/>
        <v>0.47764931817142614</v>
      </c>
      <c r="AB179" s="40">
        <f t="shared" si="27"/>
        <v>-1</v>
      </c>
      <c r="AC179" s="40">
        <f t="shared" si="28"/>
        <v>-1</v>
      </c>
      <c r="AD179" s="40">
        <f t="shared" si="29"/>
        <v>0.78424153166421207</v>
      </c>
    </row>
    <row r="180" spans="1:30" x14ac:dyDescent="0.35">
      <c r="A180">
        <v>31</v>
      </c>
      <c r="B180">
        <v>1</v>
      </c>
      <c r="C180" t="str">
        <f t="shared" si="30"/>
        <v>0031-01</v>
      </c>
      <c r="D180" t="s">
        <v>271</v>
      </c>
      <c r="E180">
        <v>1997</v>
      </c>
      <c r="F180">
        <f>VLOOKUP(E180,Lookups!A:B,2,FALSE)</f>
        <v>1</v>
      </c>
      <c r="G180">
        <v>1998</v>
      </c>
      <c r="H180" s="61">
        <v>315</v>
      </c>
      <c r="I180">
        <v>10</v>
      </c>
      <c r="J180" t="s">
        <v>19</v>
      </c>
      <c r="K180">
        <v>0</v>
      </c>
      <c r="L180">
        <v>9</v>
      </c>
      <c r="M180">
        <v>0</v>
      </c>
      <c r="N180">
        <v>9</v>
      </c>
      <c r="O180">
        <v>1</v>
      </c>
      <c r="P180">
        <f t="shared" si="31"/>
        <v>4</v>
      </c>
      <c r="Q180">
        <v>3902</v>
      </c>
      <c r="R180">
        <v>2748</v>
      </c>
      <c r="S180" s="14">
        <f t="shared" si="23"/>
        <v>0.58676691729323305</v>
      </c>
      <c r="T180" s="33">
        <f>IF(E180&lt;1994,"NA",IF(E180&gt;2001,SUMIFS(ADM!E:E,ADM!A:A,ReferendumData!E180,ADM!C:C,ReferendumData!A180,ADM!D:D,ReferendumData!B180),SUMIFS(ADM!K:K,ADM!H:H,ReferendumData!E180,ADM!I:I,ReferendumData!A180,ADM!J:J,ReferendumData!B180)))</f>
        <v>5605.91</v>
      </c>
      <c r="U180" s="34">
        <f t="shared" si="32"/>
        <v>1.1862480846107055</v>
      </c>
      <c r="V180" s="47">
        <f>IFERROR(VLOOKUP(C180,Lookups!J:L,3,FALSE),IF(T180&gt;=2000,4,IF(AND(T180&gt;=1000,T180&lt;2000),5,6)))</f>
        <v>4</v>
      </c>
      <c r="W180" s="12" t="s">
        <v>20</v>
      </c>
      <c r="X180" s="39">
        <f t="shared" si="24"/>
        <v>1.1862480846107055</v>
      </c>
      <c r="Y180" s="38">
        <f t="shared" si="25"/>
        <v>0.58676691729323305</v>
      </c>
      <c r="Z180" s="40" t="e">
        <f>IF(C180=ScatterPlots!$A$3,ReferendumData!Y180,-1)</f>
        <v>#N/A</v>
      </c>
      <c r="AA180" s="39">
        <f t="shared" si="26"/>
        <v>1.1862480846107055</v>
      </c>
      <c r="AB180" s="40">
        <f t="shared" si="27"/>
        <v>-1</v>
      </c>
      <c r="AC180" s="40">
        <f t="shared" si="28"/>
        <v>-1</v>
      </c>
      <c r="AD180" s="40">
        <f t="shared" si="29"/>
        <v>0.58676691729323305</v>
      </c>
    </row>
    <row r="181" spans="1:30" x14ac:dyDescent="0.35">
      <c r="A181">
        <v>38</v>
      </c>
      <c r="B181">
        <v>1</v>
      </c>
      <c r="C181" t="str">
        <f t="shared" si="30"/>
        <v>0038-01</v>
      </c>
      <c r="D181" t="s">
        <v>116</v>
      </c>
      <c r="E181">
        <v>1997</v>
      </c>
      <c r="F181">
        <f>VLOOKUP(E181,Lookups!A:B,2,FALSE)</f>
        <v>1</v>
      </c>
      <c r="G181">
        <v>1998</v>
      </c>
      <c r="H181" s="61">
        <v>315</v>
      </c>
      <c r="I181">
        <v>4</v>
      </c>
      <c r="J181" t="s">
        <v>19</v>
      </c>
      <c r="K181">
        <v>0</v>
      </c>
      <c r="L181">
        <v>9</v>
      </c>
      <c r="M181">
        <v>0</v>
      </c>
      <c r="N181">
        <v>9</v>
      </c>
      <c r="O181">
        <v>1</v>
      </c>
      <c r="P181">
        <f t="shared" si="31"/>
        <v>4</v>
      </c>
      <c r="Q181">
        <v>97</v>
      </c>
      <c r="R181">
        <v>10</v>
      </c>
      <c r="S181" s="14">
        <f t="shared" si="23"/>
        <v>0.90654205607476634</v>
      </c>
      <c r="T181" s="33">
        <f>IF(E181&lt;1994,"NA",IF(E181&gt;2001,SUMIFS(ADM!E:E,ADM!A:A,ReferendumData!E181,ADM!C:C,ReferendumData!A181,ADM!D:D,ReferendumData!B181),SUMIFS(ADM!K:K,ADM!H:H,ReferendumData!E181,ADM!I:I,ReferendumData!A181,ADM!J:J,ReferendumData!B181)))</f>
        <v>1454.9</v>
      </c>
      <c r="U181" s="34">
        <f t="shared" si="32"/>
        <v>7.3544573510206879E-2</v>
      </c>
      <c r="V181" s="47">
        <f>IFERROR(VLOOKUP(C181,Lookups!J:L,3,FALSE),IF(T181&gt;=2000,4,IF(AND(T181&gt;=1000,T181&lt;2000),5,6)))</f>
        <v>5</v>
      </c>
      <c r="W181" s="12" t="s">
        <v>20</v>
      </c>
      <c r="X181" s="39">
        <f t="shared" si="24"/>
        <v>7.3544573510206879E-2</v>
      </c>
      <c r="Y181" s="38">
        <f t="shared" si="25"/>
        <v>0.90654205607476634</v>
      </c>
      <c r="Z181" s="40" t="e">
        <f>IF(C181=ScatterPlots!$A$3,ReferendumData!Y181,-1)</f>
        <v>#N/A</v>
      </c>
      <c r="AA181" s="39">
        <f t="shared" si="26"/>
        <v>7.3544573510206879E-2</v>
      </c>
      <c r="AB181" s="40">
        <f t="shared" si="27"/>
        <v>-1</v>
      </c>
      <c r="AC181" s="40">
        <f t="shared" si="28"/>
        <v>-1</v>
      </c>
      <c r="AD181" s="40">
        <f t="shared" si="29"/>
        <v>0.90654205607476634</v>
      </c>
    </row>
    <row r="182" spans="1:30" x14ac:dyDescent="0.35">
      <c r="A182">
        <v>47</v>
      </c>
      <c r="B182">
        <v>1</v>
      </c>
      <c r="C182" t="str">
        <f t="shared" si="30"/>
        <v>0047-01</v>
      </c>
      <c r="D182" t="s">
        <v>38</v>
      </c>
      <c r="E182">
        <v>1997</v>
      </c>
      <c r="F182">
        <f>VLOOKUP(E182,Lookups!A:B,2,FALSE)</f>
        <v>1</v>
      </c>
      <c r="G182">
        <v>1998</v>
      </c>
      <c r="H182" s="61">
        <v>315</v>
      </c>
      <c r="I182">
        <v>10</v>
      </c>
      <c r="J182" t="s">
        <v>19</v>
      </c>
      <c r="K182">
        <v>0</v>
      </c>
      <c r="L182">
        <v>9</v>
      </c>
      <c r="M182">
        <v>0</v>
      </c>
      <c r="N182">
        <v>9</v>
      </c>
      <c r="O182">
        <v>1</v>
      </c>
      <c r="P182">
        <f t="shared" si="31"/>
        <v>4</v>
      </c>
      <c r="Q182">
        <v>2252</v>
      </c>
      <c r="R182">
        <v>1688</v>
      </c>
      <c r="S182" s="14">
        <f t="shared" si="23"/>
        <v>0.57157360406091373</v>
      </c>
      <c r="T182" s="33">
        <f>IF(E182&lt;1994,"NA",IF(E182&gt;2001,SUMIFS(ADM!E:E,ADM!A:A,ReferendumData!E182,ADM!C:C,ReferendumData!A182,ADM!D:D,ReferendumData!B182),SUMIFS(ADM!K:K,ADM!H:H,ReferendumData!E182,ADM!I:I,ReferendumData!A182,ADM!J:J,ReferendumData!B182)))</f>
        <v>3429.27</v>
      </c>
      <c r="U182" s="34">
        <f t="shared" si="32"/>
        <v>1.1489325716551919</v>
      </c>
      <c r="V182" s="47">
        <f>IFERROR(VLOOKUP(C182,Lookups!J:L,3,FALSE),IF(T182&gt;=2000,4,IF(AND(T182&gt;=1000,T182&lt;2000),5,6)))</f>
        <v>4</v>
      </c>
      <c r="W182" s="12" t="s">
        <v>20</v>
      </c>
      <c r="X182" s="39">
        <f t="shared" si="24"/>
        <v>1.1489325716551919</v>
      </c>
      <c r="Y182" s="38">
        <f t="shared" si="25"/>
        <v>0.57157360406091373</v>
      </c>
      <c r="Z182" s="40" t="e">
        <f>IF(C182=ScatterPlots!$A$3,ReferendumData!Y182,-1)</f>
        <v>#N/A</v>
      </c>
      <c r="AA182" s="39">
        <f t="shared" si="26"/>
        <v>1.1489325716551919</v>
      </c>
      <c r="AB182" s="40">
        <f t="shared" si="27"/>
        <v>-1</v>
      </c>
      <c r="AC182" s="40">
        <f t="shared" si="28"/>
        <v>-1</v>
      </c>
      <c r="AD182" s="40">
        <f t="shared" si="29"/>
        <v>0.57157360406091373</v>
      </c>
    </row>
    <row r="183" spans="1:30" x14ac:dyDescent="0.35">
      <c r="A183">
        <v>77</v>
      </c>
      <c r="B183">
        <v>1</v>
      </c>
      <c r="C183" t="str">
        <f t="shared" si="30"/>
        <v>0077-01</v>
      </c>
      <c r="D183" t="s">
        <v>68</v>
      </c>
      <c r="E183">
        <v>1997</v>
      </c>
      <c r="F183">
        <f>VLOOKUP(E183,Lookups!A:B,2,FALSE)</f>
        <v>1</v>
      </c>
      <c r="G183">
        <v>1998</v>
      </c>
      <c r="H183" s="61">
        <v>305</v>
      </c>
      <c r="I183">
        <v>5</v>
      </c>
      <c r="J183" t="s">
        <v>19</v>
      </c>
      <c r="K183">
        <v>0</v>
      </c>
      <c r="L183">
        <v>9</v>
      </c>
      <c r="M183">
        <v>0</v>
      </c>
      <c r="N183">
        <v>9</v>
      </c>
      <c r="O183">
        <v>1</v>
      </c>
      <c r="P183">
        <f t="shared" si="31"/>
        <v>4</v>
      </c>
      <c r="Q183">
        <v>3421</v>
      </c>
      <c r="R183">
        <v>1885</v>
      </c>
      <c r="S183" s="14">
        <f t="shared" si="23"/>
        <v>0.64474180173388618</v>
      </c>
      <c r="T183" s="33">
        <f>IF(E183&lt;1994,"NA",IF(E183&gt;2001,SUMIFS(ADM!E:E,ADM!A:A,ReferendumData!E183,ADM!C:C,ReferendumData!A183,ADM!D:D,ReferendumData!B183),SUMIFS(ADM!K:K,ADM!H:H,ReferendumData!E183,ADM!I:I,ReferendumData!A183,ADM!J:J,ReferendumData!B183)))</f>
        <v>7217.75</v>
      </c>
      <c r="U183" s="34">
        <f t="shared" si="32"/>
        <v>0.7351321395171625</v>
      </c>
      <c r="V183" s="47">
        <f>IFERROR(VLOOKUP(C183,Lookups!J:L,3,FALSE),IF(T183&gt;=2000,4,IF(AND(T183&gt;=1000,T183&lt;2000),5,6)))</f>
        <v>4</v>
      </c>
      <c r="W183" s="12" t="s">
        <v>20</v>
      </c>
      <c r="X183" s="39">
        <f t="shared" si="24"/>
        <v>0.7351321395171625</v>
      </c>
      <c r="Y183" s="38">
        <f t="shared" si="25"/>
        <v>0.64474180173388618</v>
      </c>
      <c r="Z183" s="40" t="e">
        <f>IF(C183=ScatterPlots!$A$3,ReferendumData!Y183,-1)</f>
        <v>#N/A</v>
      </c>
      <c r="AA183" s="39">
        <f t="shared" si="26"/>
        <v>0.7351321395171625</v>
      </c>
      <c r="AB183" s="40">
        <f t="shared" si="27"/>
        <v>-1</v>
      </c>
      <c r="AC183" s="40">
        <f t="shared" si="28"/>
        <v>-1</v>
      </c>
      <c r="AD183" s="40">
        <f t="shared" si="29"/>
        <v>0.64474180173388618</v>
      </c>
    </row>
    <row r="184" spans="1:30" x14ac:dyDescent="0.35">
      <c r="A184">
        <v>88</v>
      </c>
      <c r="B184">
        <v>1</v>
      </c>
      <c r="C184" t="str">
        <f t="shared" si="30"/>
        <v>0088-01</v>
      </c>
      <c r="D184" t="s">
        <v>40</v>
      </c>
      <c r="E184">
        <v>1997</v>
      </c>
      <c r="F184">
        <f>VLOOKUP(E184,Lookups!A:B,2,FALSE)</f>
        <v>1</v>
      </c>
      <c r="G184">
        <v>1998</v>
      </c>
      <c r="H184" s="61">
        <v>146</v>
      </c>
      <c r="I184">
        <v>5</v>
      </c>
      <c r="J184" t="s">
        <v>19</v>
      </c>
      <c r="K184">
        <v>0</v>
      </c>
      <c r="L184">
        <v>9</v>
      </c>
      <c r="M184">
        <v>0</v>
      </c>
      <c r="N184">
        <v>9</v>
      </c>
      <c r="O184">
        <v>1</v>
      </c>
      <c r="P184">
        <f t="shared" si="31"/>
        <v>2</v>
      </c>
      <c r="Q184">
        <v>1685</v>
      </c>
      <c r="R184">
        <v>1469</v>
      </c>
      <c r="S184" s="14">
        <f t="shared" si="23"/>
        <v>0.53424223208623967</v>
      </c>
      <c r="T184" s="33">
        <f>IF(E184&lt;1994,"NA",IF(E184&gt;2001,SUMIFS(ADM!E:E,ADM!A:A,ReferendumData!E184,ADM!C:C,ReferendumData!A184,ADM!D:D,ReferendumData!B184),SUMIFS(ADM!K:K,ADM!H:H,ReferendumData!E184,ADM!I:I,ReferendumData!A184,ADM!J:J,ReferendumData!B184)))</f>
        <v>2886.44</v>
      </c>
      <c r="U184" s="34">
        <f t="shared" si="32"/>
        <v>1.0926955003395185</v>
      </c>
      <c r="V184" s="47">
        <f>IFERROR(VLOOKUP(C184,Lookups!J:L,3,FALSE),IF(T184&gt;=2000,4,IF(AND(T184&gt;=1000,T184&lt;2000),5,6)))</f>
        <v>4</v>
      </c>
      <c r="W184" s="12" t="s">
        <v>20</v>
      </c>
      <c r="X184" s="39">
        <f t="shared" si="24"/>
        <v>1.0926955003395185</v>
      </c>
      <c r="Y184" s="38">
        <f t="shared" si="25"/>
        <v>0.53424223208623967</v>
      </c>
      <c r="Z184" s="40" t="e">
        <f>IF(C184=ScatterPlots!$A$3,ReferendumData!Y184,-1)</f>
        <v>#N/A</v>
      </c>
      <c r="AA184" s="39">
        <f t="shared" si="26"/>
        <v>1.0926955003395185</v>
      </c>
      <c r="AB184" s="40">
        <f t="shared" si="27"/>
        <v>-1</v>
      </c>
      <c r="AC184" s="40">
        <f t="shared" si="28"/>
        <v>-1</v>
      </c>
      <c r="AD184" s="40">
        <f t="shared" si="29"/>
        <v>0.53424223208623967</v>
      </c>
    </row>
    <row r="185" spans="1:30" x14ac:dyDescent="0.35">
      <c r="A185">
        <v>93</v>
      </c>
      <c r="B185">
        <v>1</v>
      </c>
      <c r="C185" t="str">
        <f t="shared" si="30"/>
        <v>0093-01</v>
      </c>
      <c r="D185" t="s">
        <v>70</v>
      </c>
      <c r="E185">
        <v>1997</v>
      </c>
      <c r="F185">
        <f>VLOOKUP(E185,Lookups!A:B,2,FALSE)</f>
        <v>1</v>
      </c>
      <c r="G185">
        <v>1998</v>
      </c>
      <c r="H185" s="61">
        <v>309.08</v>
      </c>
      <c r="I185">
        <v>10</v>
      </c>
      <c r="J185" t="s">
        <v>19</v>
      </c>
      <c r="K185">
        <v>0</v>
      </c>
      <c r="L185">
        <v>9</v>
      </c>
      <c r="M185">
        <v>0</v>
      </c>
      <c r="N185">
        <v>9</v>
      </c>
      <c r="O185">
        <v>1</v>
      </c>
      <c r="P185">
        <f t="shared" si="31"/>
        <v>4</v>
      </c>
      <c r="Q185">
        <v>237</v>
      </c>
      <c r="R185">
        <v>117</v>
      </c>
      <c r="S185" s="14">
        <f t="shared" si="23"/>
        <v>0.66949152542372881</v>
      </c>
      <c r="T185" s="33">
        <f>IF(E185&lt;1994,"NA",IF(E185&gt;2001,SUMIFS(ADM!E:E,ADM!A:A,ReferendumData!E185,ADM!C:C,ReferendumData!A185,ADM!D:D,ReferendumData!B185),SUMIFS(ADM!K:K,ADM!H:H,ReferendumData!E185,ADM!I:I,ReferendumData!A185,ADM!J:J,ReferendumData!B185)))</f>
        <v>849.95</v>
      </c>
      <c r="U185" s="34">
        <f t="shared" si="32"/>
        <v>0.41649508794634976</v>
      </c>
      <c r="V185" s="47">
        <f>IFERROR(VLOOKUP(C185,Lookups!J:L,3,FALSE),IF(T185&gt;=2000,4,IF(AND(T185&gt;=1000,T185&lt;2000),5,6)))</f>
        <v>6</v>
      </c>
      <c r="W185" s="12" t="s">
        <v>20</v>
      </c>
      <c r="X185" s="39">
        <f t="shared" si="24"/>
        <v>0.41649508794634976</v>
      </c>
      <c r="Y185" s="38">
        <f t="shared" si="25"/>
        <v>0.66949152542372881</v>
      </c>
      <c r="Z185" s="40" t="e">
        <f>IF(C185=ScatterPlots!$A$3,ReferendumData!Y185,-1)</f>
        <v>#N/A</v>
      </c>
      <c r="AA185" s="39">
        <f t="shared" si="26"/>
        <v>0.41649508794634976</v>
      </c>
      <c r="AB185" s="40">
        <f t="shared" si="27"/>
        <v>-1</v>
      </c>
      <c r="AC185" s="40">
        <f t="shared" si="28"/>
        <v>-1</v>
      </c>
      <c r="AD185" s="40">
        <f t="shared" si="29"/>
        <v>0.66949152542372881</v>
      </c>
    </row>
    <row r="186" spans="1:30" x14ac:dyDescent="0.35">
      <c r="A186">
        <v>111</v>
      </c>
      <c r="B186">
        <v>1</v>
      </c>
      <c r="C186" t="str">
        <f t="shared" si="30"/>
        <v>0111-01</v>
      </c>
      <c r="D186" t="s">
        <v>272</v>
      </c>
      <c r="E186">
        <v>1997</v>
      </c>
      <c r="F186">
        <f>VLOOKUP(E186,Lookups!A:B,2,FALSE)</f>
        <v>1</v>
      </c>
      <c r="G186">
        <v>1998</v>
      </c>
      <c r="H186" s="61">
        <v>240</v>
      </c>
      <c r="I186">
        <v>5</v>
      </c>
      <c r="J186" t="s">
        <v>19</v>
      </c>
      <c r="K186">
        <v>0</v>
      </c>
      <c r="L186">
        <v>9</v>
      </c>
      <c r="M186">
        <v>0</v>
      </c>
      <c r="N186">
        <v>9</v>
      </c>
      <c r="O186">
        <v>1</v>
      </c>
      <c r="P186">
        <f t="shared" si="31"/>
        <v>3</v>
      </c>
      <c r="Q186">
        <v>269</v>
      </c>
      <c r="R186">
        <v>246</v>
      </c>
      <c r="S186" s="14">
        <f t="shared" si="23"/>
        <v>0.52233009708737865</v>
      </c>
      <c r="T186" s="33">
        <f>IF(E186&lt;1994,"NA",IF(E186&gt;2001,SUMIFS(ADM!E:E,ADM!A:A,ReferendumData!E186,ADM!C:C,ReferendumData!A186,ADM!D:D,ReferendumData!B186),SUMIFS(ADM!K:K,ADM!H:H,ReferendumData!E186,ADM!I:I,ReferendumData!A186,ADM!J:J,ReferendumData!B186)))</f>
        <v>1354.37</v>
      </c>
      <c r="U186" s="34">
        <f t="shared" si="32"/>
        <v>0.38025059621816787</v>
      </c>
      <c r="V186" s="47">
        <f>IFERROR(VLOOKUP(C186,Lookups!J:L,3,FALSE),IF(T186&gt;=2000,4,IF(AND(T186&gt;=1000,T186&lt;2000),5,6)))</f>
        <v>3</v>
      </c>
      <c r="W186" s="12" t="s">
        <v>20</v>
      </c>
      <c r="X186" s="39">
        <f t="shared" si="24"/>
        <v>0.38025059621816787</v>
      </c>
      <c r="Y186" s="38">
        <f t="shared" si="25"/>
        <v>0.52233009708737865</v>
      </c>
      <c r="Z186" s="40" t="e">
        <f>IF(C186=ScatterPlots!$A$3,ReferendumData!Y186,-1)</f>
        <v>#N/A</v>
      </c>
      <c r="AA186" s="39">
        <f t="shared" si="26"/>
        <v>0.38025059621816787</v>
      </c>
      <c r="AB186" s="40">
        <f t="shared" si="27"/>
        <v>-1</v>
      </c>
      <c r="AC186" s="40">
        <f t="shared" si="28"/>
        <v>-1</v>
      </c>
      <c r="AD186" s="40">
        <f t="shared" si="29"/>
        <v>0.52233009708737865</v>
      </c>
    </row>
    <row r="187" spans="1:30" x14ac:dyDescent="0.35">
      <c r="A187">
        <v>112</v>
      </c>
      <c r="B187">
        <v>1</v>
      </c>
      <c r="C187" t="str">
        <f t="shared" si="30"/>
        <v>0112-01</v>
      </c>
      <c r="D187" t="s">
        <v>214</v>
      </c>
      <c r="E187">
        <v>1997</v>
      </c>
      <c r="F187">
        <f>VLOOKUP(E187,Lookups!A:B,2,FALSE)</f>
        <v>1</v>
      </c>
      <c r="G187">
        <v>1998</v>
      </c>
      <c r="H187" s="61">
        <v>176.45</v>
      </c>
      <c r="I187">
        <v>8</v>
      </c>
      <c r="J187" t="s">
        <v>19</v>
      </c>
      <c r="K187">
        <v>0</v>
      </c>
      <c r="L187">
        <v>9</v>
      </c>
      <c r="M187">
        <v>0</v>
      </c>
      <c r="N187">
        <v>9</v>
      </c>
      <c r="O187">
        <v>1</v>
      </c>
      <c r="P187">
        <f t="shared" si="31"/>
        <v>2</v>
      </c>
      <c r="Q187">
        <v>4767</v>
      </c>
      <c r="R187">
        <v>2566</v>
      </c>
      <c r="S187" s="14">
        <f t="shared" si="23"/>
        <v>0.65007500340924584</v>
      </c>
      <c r="T187" s="33">
        <f>IF(E187&lt;1994,"NA",IF(E187&gt;2001,SUMIFS(ADM!E:E,ADM!A:A,ReferendumData!E187,ADM!C:C,ReferendumData!A187,ADM!D:D,ReferendumData!B187),SUMIFS(ADM!K:K,ADM!H:H,ReferendumData!E187,ADM!I:I,ReferendumData!A187,ADM!J:J,ReferendumData!B187)))</f>
        <v>6340.68</v>
      </c>
      <c r="U187" s="34">
        <f t="shared" si="32"/>
        <v>1.1565005646082123</v>
      </c>
      <c r="V187" s="47">
        <f>IFERROR(VLOOKUP(C187,Lookups!J:L,3,FALSE),IF(T187&gt;=2000,4,IF(AND(T187&gt;=1000,T187&lt;2000),5,6)))</f>
        <v>3</v>
      </c>
      <c r="W187" s="12" t="s">
        <v>20</v>
      </c>
      <c r="X187" s="39">
        <f t="shared" si="24"/>
        <v>1.1565005646082123</v>
      </c>
      <c r="Y187" s="38">
        <f t="shared" si="25"/>
        <v>0.65007500340924584</v>
      </c>
      <c r="Z187" s="40" t="e">
        <f>IF(C187=ScatterPlots!$A$3,ReferendumData!Y187,-1)</f>
        <v>#N/A</v>
      </c>
      <c r="AA187" s="39">
        <f t="shared" si="26"/>
        <v>1.1565005646082123</v>
      </c>
      <c r="AB187" s="40">
        <f t="shared" si="27"/>
        <v>-1</v>
      </c>
      <c r="AC187" s="40">
        <f t="shared" si="28"/>
        <v>-1</v>
      </c>
      <c r="AD187" s="40">
        <f t="shared" si="29"/>
        <v>0.65007500340924584</v>
      </c>
    </row>
    <row r="188" spans="1:30" x14ac:dyDescent="0.35">
      <c r="A188">
        <v>112</v>
      </c>
      <c r="B188">
        <v>1</v>
      </c>
      <c r="C188" t="str">
        <f t="shared" si="30"/>
        <v>0112-01</v>
      </c>
      <c r="D188" t="s">
        <v>214</v>
      </c>
      <c r="E188">
        <v>1997</v>
      </c>
      <c r="F188">
        <f>VLOOKUP(E188,Lookups!A:B,2,FALSE)</f>
        <v>1</v>
      </c>
      <c r="G188">
        <v>1998</v>
      </c>
      <c r="H188" s="61">
        <v>56.47</v>
      </c>
      <c r="I188">
        <v>8</v>
      </c>
      <c r="J188" t="s">
        <v>19</v>
      </c>
      <c r="K188">
        <v>0</v>
      </c>
      <c r="L188">
        <v>9</v>
      </c>
      <c r="M188">
        <v>0</v>
      </c>
      <c r="N188">
        <v>9</v>
      </c>
      <c r="O188">
        <v>1</v>
      </c>
      <c r="P188">
        <f t="shared" si="31"/>
        <v>1</v>
      </c>
      <c r="Q188">
        <v>4459</v>
      </c>
      <c r="R188">
        <v>2862</v>
      </c>
      <c r="S188" s="14">
        <f t="shared" si="23"/>
        <v>0.6090697992077585</v>
      </c>
      <c r="T188" s="33">
        <f>IF(E188&lt;1994,"NA",IF(E188&gt;2001,SUMIFS(ADM!E:E,ADM!A:A,ReferendumData!E188,ADM!C:C,ReferendumData!A188,ADM!D:D,ReferendumData!B188),SUMIFS(ADM!K:K,ADM!H:H,ReferendumData!E188,ADM!I:I,ReferendumData!A188,ADM!J:J,ReferendumData!B188)))</f>
        <v>6340.68</v>
      </c>
      <c r="U188" s="34">
        <f t="shared" si="32"/>
        <v>1.1546080231142402</v>
      </c>
      <c r="V188" s="47">
        <f>IFERROR(VLOOKUP(C188,Lookups!J:L,3,FALSE),IF(T188&gt;=2000,4,IF(AND(T188&gt;=1000,T188&lt;2000),5,6)))</f>
        <v>3</v>
      </c>
      <c r="W188" s="12" t="s">
        <v>20</v>
      </c>
      <c r="X188" s="39">
        <f t="shared" si="24"/>
        <v>1.1546080231142402</v>
      </c>
      <c r="Y188" s="38">
        <f t="shared" si="25"/>
        <v>0.6090697992077585</v>
      </c>
      <c r="Z188" s="40" t="e">
        <f>IF(C188=ScatterPlots!$A$3,ReferendumData!Y188,-1)</f>
        <v>#N/A</v>
      </c>
      <c r="AA188" s="39">
        <f t="shared" si="26"/>
        <v>1.1546080231142402</v>
      </c>
      <c r="AB188" s="40">
        <f t="shared" si="27"/>
        <v>-1</v>
      </c>
      <c r="AC188" s="40">
        <f t="shared" si="28"/>
        <v>-1</v>
      </c>
      <c r="AD188" s="40">
        <f t="shared" si="29"/>
        <v>0.6090697992077585</v>
      </c>
    </row>
    <row r="189" spans="1:30" x14ac:dyDescent="0.35">
      <c r="A189">
        <v>181</v>
      </c>
      <c r="B189">
        <v>1</v>
      </c>
      <c r="C189" t="str">
        <f t="shared" si="30"/>
        <v>0181-01</v>
      </c>
      <c r="D189" t="s">
        <v>273</v>
      </c>
      <c r="E189">
        <v>1997</v>
      </c>
      <c r="F189">
        <f>VLOOKUP(E189,Lookups!A:B,2,FALSE)</f>
        <v>1</v>
      </c>
      <c r="G189">
        <v>1998</v>
      </c>
      <c r="H189" s="61">
        <v>315</v>
      </c>
      <c r="I189">
        <v>10</v>
      </c>
      <c r="J189" t="s">
        <v>19</v>
      </c>
      <c r="K189">
        <v>0</v>
      </c>
      <c r="L189">
        <v>9</v>
      </c>
      <c r="M189">
        <v>0</v>
      </c>
      <c r="N189">
        <v>9</v>
      </c>
      <c r="O189">
        <v>1</v>
      </c>
      <c r="P189">
        <f t="shared" si="31"/>
        <v>4</v>
      </c>
      <c r="Q189">
        <v>2816</v>
      </c>
      <c r="R189">
        <v>2626</v>
      </c>
      <c r="S189" s="14">
        <f t="shared" si="23"/>
        <v>0.51745681734656379</v>
      </c>
      <c r="T189" s="33">
        <f>IF(E189&lt;1994,"NA",IF(E189&gt;2001,SUMIFS(ADM!E:E,ADM!A:A,ReferendumData!E189,ADM!C:C,ReferendumData!A189,ADM!D:D,ReferendumData!B189),SUMIFS(ADM!K:K,ADM!H:H,ReferendumData!E189,ADM!I:I,ReferendumData!A189,ADM!J:J,ReferendumData!B189)))</f>
        <v>7196.08</v>
      </c>
      <c r="U189" s="34">
        <f t="shared" si="32"/>
        <v>0.75624506675856851</v>
      </c>
      <c r="V189" s="47">
        <f>IFERROR(VLOOKUP(C189,Lookups!J:L,3,FALSE),IF(T189&gt;=2000,4,IF(AND(T189&gt;=1000,T189&lt;2000),5,6)))</f>
        <v>4</v>
      </c>
      <c r="W189" s="12" t="s">
        <v>20</v>
      </c>
      <c r="X189" s="39">
        <f t="shared" si="24"/>
        <v>0.75624506675856851</v>
      </c>
      <c r="Y189" s="38">
        <f t="shared" si="25"/>
        <v>0.51745681734656379</v>
      </c>
      <c r="Z189" s="40" t="e">
        <f>IF(C189=ScatterPlots!$A$3,ReferendumData!Y189,-1)</f>
        <v>#N/A</v>
      </c>
      <c r="AA189" s="39">
        <f t="shared" si="26"/>
        <v>0.75624506675856851</v>
      </c>
      <c r="AB189" s="40">
        <f t="shared" si="27"/>
        <v>-1</v>
      </c>
      <c r="AC189" s="40">
        <f t="shared" si="28"/>
        <v>-1</v>
      </c>
      <c r="AD189" s="40">
        <f t="shared" si="29"/>
        <v>0.51745681734656379</v>
      </c>
    </row>
    <row r="190" spans="1:30" x14ac:dyDescent="0.35">
      <c r="A190">
        <v>191</v>
      </c>
      <c r="B190">
        <v>1</v>
      </c>
      <c r="C190" t="str">
        <f t="shared" si="30"/>
        <v>0191-01</v>
      </c>
      <c r="D190" t="s">
        <v>46</v>
      </c>
      <c r="E190">
        <v>1997</v>
      </c>
      <c r="F190">
        <f>VLOOKUP(E190,Lookups!A:B,2,FALSE)</f>
        <v>1</v>
      </c>
      <c r="G190">
        <v>1998</v>
      </c>
      <c r="H190" s="61">
        <v>276.44</v>
      </c>
      <c r="I190">
        <v>8</v>
      </c>
      <c r="J190" t="s">
        <v>19</v>
      </c>
      <c r="K190">
        <v>0</v>
      </c>
      <c r="L190">
        <v>9</v>
      </c>
      <c r="M190">
        <v>0</v>
      </c>
      <c r="N190">
        <v>9</v>
      </c>
      <c r="O190">
        <v>1</v>
      </c>
      <c r="P190">
        <f t="shared" si="31"/>
        <v>3</v>
      </c>
      <c r="Q190">
        <v>3132</v>
      </c>
      <c r="R190">
        <v>2728</v>
      </c>
      <c r="S190" s="14">
        <f t="shared" si="23"/>
        <v>0.5344709897610922</v>
      </c>
      <c r="T190" s="33">
        <f>IF(E190&lt;1994,"NA",IF(E190&gt;2001,SUMIFS(ADM!E:E,ADM!A:A,ReferendumData!E190,ADM!C:C,ReferendumData!A190,ADM!D:D,ReferendumData!B190),SUMIFS(ADM!K:K,ADM!H:H,ReferendumData!E190,ADM!I:I,ReferendumData!A190,ADM!J:J,ReferendumData!B190)))</f>
        <v>11503.43</v>
      </c>
      <c r="U190" s="34">
        <f t="shared" si="32"/>
        <v>0.50941327934363922</v>
      </c>
      <c r="V190" s="47">
        <f>IFERROR(VLOOKUP(C190,Lookups!J:L,3,FALSE),IF(T190&gt;=2000,4,IF(AND(T190&gt;=1000,T190&lt;2000),5,6)))</f>
        <v>3</v>
      </c>
      <c r="W190" s="12" t="s">
        <v>20</v>
      </c>
      <c r="X190" s="39">
        <f t="shared" si="24"/>
        <v>0.50941327934363922</v>
      </c>
      <c r="Y190" s="38">
        <f t="shared" si="25"/>
        <v>0.5344709897610922</v>
      </c>
      <c r="Z190" s="40" t="e">
        <f>IF(C190=ScatterPlots!$A$3,ReferendumData!Y190,-1)</f>
        <v>#N/A</v>
      </c>
      <c r="AA190" s="39">
        <f t="shared" si="26"/>
        <v>0.50941327934363922</v>
      </c>
      <c r="AB190" s="40">
        <f t="shared" si="27"/>
        <v>-1</v>
      </c>
      <c r="AC190" s="40">
        <f t="shared" si="28"/>
        <v>-1</v>
      </c>
      <c r="AD190" s="40">
        <f t="shared" si="29"/>
        <v>0.5344709897610922</v>
      </c>
    </row>
    <row r="191" spans="1:30" x14ac:dyDescent="0.35">
      <c r="A191">
        <v>195</v>
      </c>
      <c r="B191">
        <v>1</v>
      </c>
      <c r="C191" t="str">
        <f t="shared" si="30"/>
        <v>0195-01</v>
      </c>
      <c r="D191" t="s">
        <v>71</v>
      </c>
      <c r="E191">
        <v>1997</v>
      </c>
      <c r="F191">
        <f>VLOOKUP(E191,Lookups!A:B,2,FALSE)</f>
        <v>1</v>
      </c>
      <c r="G191">
        <v>1998</v>
      </c>
      <c r="H191" s="61">
        <v>314.74</v>
      </c>
      <c r="I191">
        <v>10</v>
      </c>
      <c r="J191" t="s">
        <v>19</v>
      </c>
      <c r="K191">
        <v>0</v>
      </c>
      <c r="L191">
        <v>9</v>
      </c>
      <c r="M191">
        <v>0</v>
      </c>
      <c r="N191">
        <v>9</v>
      </c>
      <c r="O191">
        <v>1</v>
      </c>
      <c r="P191">
        <f t="shared" si="31"/>
        <v>4</v>
      </c>
      <c r="Q191">
        <v>195</v>
      </c>
      <c r="R191">
        <v>72</v>
      </c>
      <c r="S191" s="14">
        <f t="shared" si="23"/>
        <v>0.7303370786516854</v>
      </c>
      <c r="T191" s="33">
        <f>IF(E191&lt;1994,"NA",IF(E191&gt;2001,SUMIFS(ADM!E:E,ADM!A:A,ReferendumData!E191,ADM!C:C,ReferendumData!A191,ADM!D:D,ReferendumData!B191),SUMIFS(ADM!K:K,ADM!H:H,ReferendumData!E191,ADM!I:I,ReferendumData!A191,ADM!J:J,ReferendumData!B191)))</f>
        <v>432.19</v>
      </c>
      <c r="U191" s="34">
        <f t="shared" si="32"/>
        <v>0.61778384506814132</v>
      </c>
      <c r="V191" s="47">
        <f>IFERROR(VLOOKUP(C191,Lookups!J:L,3,FALSE),IF(T191&gt;=2000,4,IF(AND(T191&gt;=1000,T191&lt;2000),5,6)))</f>
        <v>3</v>
      </c>
      <c r="W191" s="12" t="s">
        <v>274</v>
      </c>
      <c r="X191" s="39">
        <f t="shared" si="24"/>
        <v>0.61778384506814132</v>
      </c>
      <c r="Y191" s="38">
        <f t="shared" si="25"/>
        <v>0.7303370786516854</v>
      </c>
      <c r="Z191" s="40" t="e">
        <f>IF(C191=ScatterPlots!$A$3,ReferendumData!Y191,-1)</f>
        <v>#N/A</v>
      </c>
      <c r="AA191" s="39">
        <f t="shared" si="26"/>
        <v>0.61778384506814132</v>
      </c>
      <c r="AB191" s="40">
        <f t="shared" si="27"/>
        <v>-1</v>
      </c>
      <c r="AC191" s="40">
        <f t="shared" si="28"/>
        <v>-1</v>
      </c>
      <c r="AD191" s="40">
        <f t="shared" si="29"/>
        <v>0.7303370786516854</v>
      </c>
    </row>
    <row r="192" spans="1:30" x14ac:dyDescent="0.35">
      <c r="A192">
        <v>200</v>
      </c>
      <c r="B192">
        <v>1</v>
      </c>
      <c r="C192" t="str">
        <f t="shared" si="30"/>
        <v>0200-01</v>
      </c>
      <c r="D192" t="s">
        <v>48</v>
      </c>
      <c r="E192">
        <v>1997</v>
      </c>
      <c r="F192">
        <f>VLOOKUP(E192,Lookups!A:B,2,FALSE)</f>
        <v>1</v>
      </c>
      <c r="G192">
        <v>1998</v>
      </c>
      <c r="H192" s="61">
        <v>148.80000000000001</v>
      </c>
      <c r="I192">
        <v>10</v>
      </c>
      <c r="J192" t="s">
        <v>19</v>
      </c>
      <c r="K192">
        <v>0</v>
      </c>
      <c r="L192">
        <v>9</v>
      </c>
      <c r="M192">
        <v>0</v>
      </c>
      <c r="N192">
        <v>9</v>
      </c>
      <c r="O192">
        <v>1</v>
      </c>
      <c r="P192">
        <f t="shared" si="31"/>
        <v>2</v>
      </c>
      <c r="Q192">
        <v>1689</v>
      </c>
      <c r="R192">
        <v>777</v>
      </c>
      <c r="S192" s="14">
        <f t="shared" si="23"/>
        <v>0.68491484184914841</v>
      </c>
      <c r="T192" s="33">
        <f>IF(E192&lt;1994,"NA",IF(E192&gt;2001,SUMIFS(ADM!E:E,ADM!A:A,ReferendumData!E192,ADM!C:C,ReferendumData!A192,ADM!D:D,ReferendumData!B192),SUMIFS(ADM!K:K,ADM!H:H,ReferendumData!E192,ADM!I:I,ReferendumData!A192,ADM!J:J,ReferendumData!B192)))</f>
        <v>5212.47</v>
      </c>
      <c r="U192" s="34">
        <f t="shared" si="32"/>
        <v>0.4730962480359599</v>
      </c>
      <c r="V192" s="47">
        <f>IFERROR(VLOOKUP(C192,Lookups!J:L,3,FALSE),IF(T192&gt;=2000,4,IF(AND(T192&gt;=1000,T192&lt;2000),5,6)))</f>
        <v>3</v>
      </c>
      <c r="W192" s="12" t="s">
        <v>20</v>
      </c>
      <c r="X192" s="39">
        <f t="shared" si="24"/>
        <v>0.4730962480359599</v>
      </c>
      <c r="Y192" s="38">
        <f t="shared" si="25"/>
        <v>0.68491484184914841</v>
      </c>
      <c r="Z192" s="40" t="e">
        <f>IF(C192=ScatterPlots!$A$3,ReferendumData!Y192,-1)</f>
        <v>#N/A</v>
      </c>
      <c r="AA192" s="39">
        <f t="shared" si="26"/>
        <v>0.4730962480359599</v>
      </c>
      <c r="AB192" s="40">
        <f t="shared" si="27"/>
        <v>-1</v>
      </c>
      <c r="AC192" s="40">
        <f t="shared" si="28"/>
        <v>-1</v>
      </c>
      <c r="AD192" s="40">
        <f t="shared" si="29"/>
        <v>0.68491484184914841</v>
      </c>
    </row>
    <row r="193" spans="1:30" x14ac:dyDescent="0.35">
      <c r="A193">
        <v>239</v>
      </c>
      <c r="B193">
        <v>1</v>
      </c>
      <c r="C193" t="str">
        <f t="shared" si="30"/>
        <v>0239-01</v>
      </c>
      <c r="D193" t="s">
        <v>73</v>
      </c>
      <c r="E193">
        <v>1997</v>
      </c>
      <c r="F193">
        <f>VLOOKUP(E193,Lookups!A:B,2,FALSE)</f>
        <v>1</v>
      </c>
      <c r="G193">
        <v>1998</v>
      </c>
      <c r="H193" s="61">
        <v>279.35000000000002</v>
      </c>
      <c r="I193">
        <v>5</v>
      </c>
      <c r="J193" t="s">
        <v>19</v>
      </c>
      <c r="K193">
        <v>0</v>
      </c>
      <c r="L193">
        <v>9</v>
      </c>
      <c r="M193">
        <v>0</v>
      </c>
      <c r="N193">
        <v>9</v>
      </c>
      <c r="O193">
        <v>1</v>
      </c>
      <c r="P193">
        <f t="shared" si="31"/>
        <v>3</v>
      </c>
      <c r="Q193">
        <v>775</v>
      </c>
      <c r="R193">
        <v>267</v>
      </c>
      <c r="S193" s="14">
        <f t="shared" si="23"/>
        <v>0.7437619961612284</v>
      </c>
      <c r="T193" s="33">
        <f>IF(E193&lt;1994,"NA",IF(E193&gt;2001,SUMIFS(ADM!E:E,ADM!A:A,ReferendumData!E193,ADM!C:C,ReferendumData!A193,ADM!D:D,ReferendumData!B193),SUMIFS(ADM!K:K,ADM!H:H,ReferendumData!E193,ADM!I:I,ReferendumData!A193,ADM!J:J,ReferendumData!B193)))</f>
        <v>797.5</v>
      </c>
      <c r="U193" s="34">
        <f t="shared" si="32"/>
        <v>1.3065830721003135</v>
      </c>
      <c r="V193" s="47">
        <f>IFERROR(VLOOKUP(C193,Lookups!J:L,3,FALSE),IF(T193&gt;=2000,4,IF(AND(T193&gt;=1000,T193&lt;2000),5,6)))</f>
        <v>6</v>
      </c>
      <c r="W193" s="12" t="s">
        <v>274</v>
      </c>
      <c r="X193" s="39">
        <f t="shared" si="24"/>
        <v>1.3065830721003135</v>
      </c>
      <c r="Y193" s="38">
        <f t="shared" si="25"/>
        <v>0.7437619961612284</v>
      </c>
      <c r="Z193" s="40" t="e">
        <f>IF(C193=ScatterPlots!$A$3,ReferendumData!Y193,-1)</f>
        <v>#N/A</v>
      </c>
      <c r="AA193" s="39">
        <f t="shared" si="26"/>
        <v>1.3065830721003135</v>
      </c>
      <c r="AB193" s="40">
        <f t="shared" si="27"/>
        <v>-1</v>
      </c>
      <c r="AC193" s="40">
        <f t="shared" si="28"/>
        <v>-1</v>
      </c>
      <c r="AD193" s="40">
        <f t="shared" si="29"/>
        <v>0.7437619961612284</v>
      </c>
    </row>
    <row r="194" spans="1:30" x14ac:dyDescent="0.35">
      <c r="A194">
        <v>253</v>
      </c>
      <c r="B194">
        <v>1</v>
      </c>
      <c r="C194" t="str">
        <f t="shared" si="30"/>
        <v>0253-01</v>
      </c>
      <c r="D194" t="s">
        <v>51</v>
      </c>
      <c r="E194">
        <v>1997</v>
      </c>
      <c r="F194">
        <f>VLOOKUP(E194,Lookups!A:B,2,FALSE)</f>
        <v>1</v>
      </c>
      <c r="G194">
        <v>1998</v>
      </c>
      <c r="H194" s="61">
        <v>101</v>
      </c>
      <c r="I194">
        <v>10</v>
      </c>
      <c r="J194" t="s">
        <v>19</v>
      </c>
      <c r="K194">
        <v>0</v>
      </c>
      <c r="L194">
        <v>9</v>
      </c>
      <c r="M194">
        <v>0</v>
      </c>
      <c r="N194">
        <v>9</v>
      </c>
      <c r="O194">
        <v>1</v>
      </c>
      <c r="P194">
        <f t="shared" si="31"/>
        <v>2</v>
      </c>
      <c r="Q194">
        <v>226</v>
      </c>
      <c r="R194">
        <v>71</v>
      </c>
      <c r="S194" s="14">
        <f t="shared" si="23"/>
        <v>0.76094276094276092</v>
      </c>
      <c r="T194" s="33">
        <f>IF(E194&lt;1994,"NA",IF(E194&gt;2001,SUMIFS(ADM!E:E,ADM!A:A,ReferendumData!E194,ADM!C:C,ReferendumData!A194,ADM!D:D,ReferendumData!B194),SUMIFS(ADM!K:K,ADM!H:H,ReferendumData!E194,ADM!I:I,ReferendumData!A194,ADM!J:J,ReferendumData!B194)))</f>
        <v>553.83000000000004</v>
      </c>
      <c r="U194" s="34">
        <f t="shared" si="32"/>
        <v>0.53626564108119812</v>
      </c>
      <c r="V194" s="47">
        <f>IFERROR(VLOOKUP(C194,Lookups!J:L,3,FALSE),IF(T194&gt;=2000,4,IF(AND(T194&gt;=1000,T194&lt;2000),5,6)))</f>
        <v>6</v>
      </c>
      <c r="W194" s="12" t="s">
        <v>20</v>
      </c>
      <c r="X194" s="39">
        <f t="shared" si="24"/>
        <v>0.53626564108119812</v>
      </c>
      <c r="Y194" s="38">
        <f t="shared" si="25"/>
        <v>0.76094276094276092</v>
      </c>
      <c r="Z194" s="40" t="e">
        <f>IF(C194=ScatterPlots!$A$3,ReferendumData!Y194,-1)</f>
        <v>#N/A</v>
      </c>
      <c r="AA194" s="39">
        <f t="shared" si="26"/>
        <v>0.53626564108119812</v>
      </c>
      <c r="AB194" s="40">
        <f t="shared" si="27"/>
        <v>-1</v>
      </c>
      <c r="AC194" s="40">
        <f t="shared" si="28"/>
        <v>-1</v>
      </c>
      <c r="AD194" s="40">
        <f t="shared" si="29"/>
        <v>0.76094276094276092</v>
      </c>
    </row>
    <row r="195" spans="1:30" x14ac:dyDescent="0.35">
      <c r="A195">
        <v>255</v>
      </c>
      <c r="B195">
        <v>1</v>
      </c>
      <c r="C195" t="str">
        <f t="shared" si="30"/>
        <v>0255-01</v>
      </c>
      <c r="D195" t="s">
        <v>177</v>
      </c>
      <c r="E195">
        <v>1997</v>
      </c>
      <c r="F195">
        <f>VLOOKUP(E195,Lookups!A:B,2,FALSE)</f>
        <v>1</v>
      </c>
      <c r="G195">
        <v>1998</v>
      </c>
      <c r="H195" s="61">
        <v>400</v>
      </c>
      <c r="I195">
        <v>10</v>
      </c>
      <c r="J195" t="s">
        <v>19</v>
      </c>
      <c r="K195">
        <v>0</v>
      </c>
      <c r="L195">
        <v>9</v>
      </c>
      <c r="M195">
        <v>0</v>
      </c>
      <c r="N195">
        <v>9</v>
      </c>
      <c r="O195">
        <v>1</v>
      </c>
      <c r="P195">
        <f t="shared" si="31"/>
        <v>5</v>
      </c>
      <c r="Q195">
        <v>651</v>
      </c>
      <c r="R195">
        <v>440</v>
      </c>
      <c r="S195" s="14">
        <f t="shared" si="23"/>
        <v>0.59670027497708522</v>
      </c>
      <c r="T195" s="33">
        <f>IF(E195&lt;1994,"NA",IF(E195&gt;2001,SUMIFS(ADM!E:E,ADM!A:A,ReferendumData!E195,ADM!C:C,ReferendumData!A195,ADM!D:D,ReferendumData!B195),SUMIFS(ADM!K:K,ADM!H:H,ReferendumData!E195,ADM!I:I,ReferendumData!A195,ADM!J:J,ReferendumData!B195)))</f>
        <v>1063.2</v>
      </c>
      <c r="U195" s="34">
        <f t="shared" si="32"/>
        <v>1.0261474793077501</v>
      </c>
      <c r="V195" s="47">
        <f>IFERROR(VLOOKUP(C195,Lookups!J:L,3,FALSE),IF(T195&gt;=2000,4,IF(AND(T195&gt;=1000,T195&lt;2000),5,6)))</f>
        <v>5</v>
      </c>
      <c r="W195" s="12" t="s">
        <v>20</v>
      </c>
      <c r="X195" s="39">
        <f t="shared" si="24"/>
        <v>1.0261474793077501</v>
      </c>
      <c r="Y195" s="38">
        <f t="shared" si="25"/>
        <v>0.59670027497708522</v>
      </c>
      <c r="Z195" s="40" t="e">
        <f>IF(C195=ScatterPlots!$A$3,ReferendumData!Y195,-1)</f>
        <v>#N/A</v>
      </c>
      <c r="AA195" s="39">
        <f t="shared" si="26"/>
        <v>1.0261474793077501</v>
      </c>
      <c r="AB195" s="40">
        <f t="shared" si="27"/>
        <v>-1</v>
      </c>
      <c r="AC195" s="40">
        <f t="shared" si="28"/>
        <v>-1</v>
      </c>
      <c r="AD195" s="40">
        <f t="shared" si="29"/>
        <v>0.59670027497708522</v>
      </c>
    </row>
    <row r="196" spans="1:30" x14ac:dyDescent="0.35">
      <c r="A196">
        <v>294</v>
      </c>
      <c r="B196">
        <v>1</v>
      </c>
      <c r="C196" t="str">
        <f t="shared" si="30"/>
        <v>0294-01</v>
      </c>
      <c r="D196" t="s">
        <v>53</v>
      </c>
      <c r="E196">
        <v>1997</v>
      </c>
      <c r="F196">
        <f>VLOOKUP(E196,Lookups!A:B,2,FALSE)</f>
        <v>1</v>
      </c>
      <c r="G196">
        <v>1998</v>
      </c>
      <c r="H196" s="61">
        <v>315</v>
      </c>
      <c r="I196">
        <v>5</v>
      </c>
      <c r="J196" t="s">
        <v>19</v>
      </c>
      <c r="K196">
        <v>0</v>
      </c>
      <c r="L196">
        <v>9</v>
      </c>
      <c r="M196">
        <v>0</v>
      </c>
      <c r="N196">
        <v>9</v>
      </c>
      <c r="O196">
        <v>1</v>
      </c>
      <c r="P196">
        <f t="shared" si="31"/>
        <v>4</v>
      </c>
      <c r="Q196">
        <v>317</v>
      </c>
      <c r="R196">
        <v>230</v>
      </c>
      <c r="S196" s="14">
        <f t="shared" ref="S196:S259" si="33">Q196/SUM(Q196:R196)</f>
        <v>0.57952468007312619</v>
      </c>
      <c r="T196" s="33">
        <f>IF(E196&lt;1994,"NA",IF(E196&gt;2001,SUMIFS(ADM!E:E,ADM!A:A,ReferendumData!E196,ADM!C:C,ReferendumData!A196,ADM!D:D,ReferendumData!B196),SUMIFS(ADM!K:K,ADM!H:H,ReferendumData!E196,ADM!I:I,ReferendumData!A196,ADM!J:J,ReferendumData!B196)))</f>
        <v>534.20000000000005</v>
      </c>
      <c r="U196" s="34">
        <f t="shared" si="32"/>
        <v>1.0239610632721827</v>
      </c>
      <c r="V196" s="47">
        <f>IFERROR(VLOOKUP(C196,Lookups!J:L,3,FALSE),IF(T196&gt;=2000,4,IF(AND(T196&gt;=1000,T196&lt;2000),5,6)))</f>
        <v>6</v>
      </c>
      <c r="W196" s="12" t="s">
        <v>20</v>
      </c>
      <c r="X196" s="39">
        <f t="shared" ref="X196:X259" si="34">IF(A196=815,0,U196)</f>
        <v>1.0239610632721827</v>
      </c>
      <c r="Y196" s="38">
        <f t="shared" ref="Y196:Y259" si="35">IF(A196=815,0,S196)</f>
        <v>0.57952468007312619</v>
      </c>
      <c r="Z196" s="40" t="e">
        <f>IF(C196=ScatterPlots!$A$3,ReferendumData!Y196,-1)</f>
        <v>#N/A</v>
      </c>
      <c r="AA196" s="39">
        <f t="shared" ref="AA196:AA259" si="36">IF(A196=815,0,U196)</f>
        <v>1.0239610632721827</v>
      </c>
      <c r="AB196" s="40">
        <f t="shared" ref="AB196:AB259" si="37">IF(A196=815,0,IF(F196=3,S196,-1))</f>
        <v>-1</v>
      </c>
      <c r="AC196" s="40">
        <f t="shared" ref="AC196:AC259" si="38">IF(A196=815,0,IF(F196=2,S196,-1))</f>
        <v>-1</v>
      </c>
      <c r="AD196" s="40">
        <f t="shared" ref="AD196:AD259" si="39">IF(A196=815,0,IF(F196=1,S196,-1))</f>
        <v>0.57952468007312619</v>
      </c>
    </row>
    <row r="197" spans="1:30" x14ac:dyDescent="0.35">
      <c r="A197">
        <v>297</v>
      </c>
      <c r="B197">
        <v>1</v>
      </c>
      <c r="C197" t="str">
        <f t="shared" si="30"/>
        <v>0297-01</v>
      </c>
      <c r="D197" t="s">
        <v>77</v>
      </c>
      <c r="E197">
        <v>1997</v>
      </c>
      <c r="F197">
        <f>VLOOKUP(E197,Lookups!A:B,2,FALSE)</f>
        <v>1</v>
      </c>
      <c r="G197">
        <v>1998</v>
      </c>
      <c r="H197" s="61">
        <v>119.84</v>
      </c>
      <c r="I197">
        <v>10</v>
      </c>
      <c r="J197" t="s">
        <v>19</v>
      </c>
      <c r="K197">
        <v>0</v>
      </c>
      <c r="L197">
        <v>9</v>
      </c>
      <c r="M197">
        <v>0</v>
      </c>
      <c r="N197">
        <v>9</v>
      </c>
      <c r="O197">
        <v>1</v>
      </c>
      <c r="P197">
        <f t="shared" si="31"/>
        <v>2</v>
      </c>
      <c r="Q197">
        <v>231</v>
      </c>
      <c r="R197">
        <v>105</v>
      </c>
      <c r="S197" s="14">
        <f t="shared" si="33"/>
        <v>0.6875</v>
      </c>
      <c r="T197" s="33">
        <f>IF(E197&lt;1994,"NA",IF(E197&gt;2001,SUMIFS(ADM!E:E,ADM!A:A,ReferendumData!E197,ADM!C:C,ReferendumData!A197,ADM!D:D,ReferendumData!B197),SUMIFS(ADM!K:K,ADM!H:H,ReferendumData!E197,ADM!I:I,ReferendumData!A197,ADM!J:J,ReferendumData!B197)))</f>
        <v>452.4</v>
      </c>
      <c r="U197" s="34">
        <f t="shared" si="32"/>
        <v>0.7427055702917772</v>
      </c>
      <c r="V197" s="47">
        <f>IFERROR(VLOOKUP(C197,Lookups!J:L,3,FALSE),IF(T197&gt;=2000,4,IF(AND(T197&gt;=1000,T197&lt;2000),5,6)))</f>
        <v>6</v>
      </c>
      <c r="W197" s="12" t="s">
        <v>20</v>
      </c>
      <c r="X197" s="39">
        <f t="shared" si="34"/>
        <v>0.7427055702917772</v>
      </c>
      <c r="Y197" s="38">
        <f t="shared" si="35"/>
        <v>0.6875</v>
      </c>
      <c r="Z197" s="40" t="e">
        <f>IF(C197=ScatterPlots!$A$3,ReferendumData!Y197,-1)</f>
        <v>#N/A</v>
      </c>
      <c r="AA197" s="39">
        <f t="shared" si="36"/>
        <v>0.7427055702917772</v>
      </c>
      <c r="AB197" s="40">
        <f t="shared" si="37"/>
        <v>-1</v>
      </c>
      <c r="AC197" s="40">
        <f t="shared" si="38"/>
        <v>-1</v>
      </c>
      <c r="AD197" s="40">
        <f t="shared" si="39"/>
        <v>0.6875</v>
      </c>
    </row>
    <row r="198" spans="1:30" x14ac:dyDescent="0.35">
      <c r="A198">
        <v>300</v>
      </c>
      <c r="B198">
        <v>1</v>
      </c>
      <c r="C198" t="str">
        <f t="shared" si="30"/>
        <v>0300-01</v>
      </c>
      <c r="D198" t="s">
        <v>54</v>
      </c>
      <c r="E198">
        <v>1997</v>
      </c>
      <c r="F198">
        <f>VLOOKUP(E198,Lookups!A:B,2,FALSE)</f>
        <v>1</v>
      </c>
      <c r="G198">
        <v>1998</v>
      </c>
      <c r="H198" s="61">
        <v>225</v>
      </c>
      <c r="I198">
        <v>10</v>
      </c>
      <c r="J198" t="s">
        <v>19</v>
      </c>
      <c r="K198">
        <v>0</v>
      </c>
      <c r="L198">
        <v>9</v>
      </c>
      <c r="M198">
        <v>0</v>
      </c>
      <c r="N198">
        <v>9</v>
      </c>
      <c r="O198">
        <v>1</v>
      </c>
      <c r="P198">
        <f t="shared" si="31"/>
        <v>3</v>
      </c>
      <c r="Q198">
        <v>1122</v>
      </c>
      <c r="R198">
        <v>608</v>
      </c>
      <c r="S198" s="14">
        <f t="shared" si="33"/>
        <v>0.64855491329479764</v>
      </c>
      <c r="T198" s="33">
        <f>IF(E198&lt;1994,"NA",IF(E198&gt;2001,SUMIFS(ADM!E:E,ADM!A:A,ReferendumData!E198,ADM!C:C,ReferendumData!A198,ADM!D:D,ReferendumData!B198),SUMIFS(ADM!K:K,ADM!H:H,ReferendumData!E198,ADM!I:I,ReferendumData!A198,ADM!J:J,ReferendumData!B198)))</f>
        <v>1501.88</v>
      </c>
      <c r="U198" s="34">
        <f t="shared" si="32"/>
        <v>1.1518896316616507</v>
      </c>
      <c r="V198" s="47">
        <f>IFERROR(VLOOKUP(C198,Lookups!J:L,3,FALSE),IF(T198&gt;=2000,4,IF(AND(T198&gt;=1000,T198&lt;2000),5,6)))</f>
        <v>5</v>
      </c>
      <c r="W198" s="12" t="s">
        <v>20</v>
      </c>
      <c r="X198" s="39">
        <f t="shared" si="34"/>
        <v>1.1518896316616507</v>
      </c>
      <c r="Y198" s="38">
        <f t="shared" si="35"/>
        <v>0.64855491329479764</v>
      </c>
      <c r="Z198" s="40" t="e">
        <f>IF(C198=ScatterPlots!$A$3,ReferendumData!Y198,-1)</f>
        <v>#N/A</v>
      </c>
      <c r="AA198" s="39">
        <f t="shared" si="36"/>
        <v>1.1518896316616507</v>
      </c>
      <c r="AB198" s="40">
        <f t="shared" si="37"/>
        <v>-1</v>
      </c>
      <c r="AC198" s="40">
        <f t="shared" si="38"/>
        <v>-1</v>
      </c>
      <c r="AD198" s="40">
        <f t="shared" si="39"/>
        <v>0.64855491329479764</v>
      </c>
    </row>
    <row r="199" spans="1:30" x14ac:dyDescent="0.35">
      <c r="A199">
        <v>316</v>
      </c>
      <c r="B199">
        <v>1</v>
      </c>
      <c r="C199" t="str">
        <f t="shared" si="30"/>
        <v>0316-01</v>
      </c>
      <c r="D199" t="s">
        <v>275</v>
      </c>
      <c r="E199">
        <v>1997</v>
      </c>
      <c r="F199">
        <f>VLOOKUP(E199,Lookups!A:B,2,FALSE)</f>
        <v>1</v>
      </c>
      <c r="G199">
        <v>1998</v>
      </c>
      <c r="H199" s="61">
        <v>50.1</v>
      </c>
      <c r="I199">
        <v>7</v>
      </c>
      <c r="J199" t="s">
        <v>19</v>
      </c>
      <c r="K199">
        <v>0</v>
      </c>
      <c r="L199">
        <v>9</v>
      </c>
      <c r="M199">
        <v>0</v>
      </c>
      <c r="N199">
        <v>9</v>
      </c>
      <c r="O199">
        <v>1</v>
      </c>
      <c r="P199">
        <f t="shared" si="31"/>
        <v>1</v>
      </c>
      <c r="Q199">
        <v>652</v>
      </c>
      <c r="R199">
        <v>523</v>
      </c>
      <c r="S199" s="14">
        <f t="shared" si="33"/>
        <v>0.5548936170212766</v>
      </c>
      <c r="T199" s="33">
        <f>IF(E199&lt;1994,"NA",IF(E199&gt;2001,SUMIFS(ADM!E:E,ADM!A:A,ReferendumData!E199,ADM!C:C,ReferendumData!A199,ADM!D:D,ReferendumData!B199),SUMIFS(ADM!K:K,ADM!H:H,ReferendumData!E199,ADM!I:I,ReferendumData!A199,ADM!J:J,ReferendumData!B199)))</f>
        <v>1589.31</v>
      </c>
      <c r="U199" s="34">
        <f t="shared" si="32"/>
        <v>0.73931454530582452</v>
      </c>
      <c r="V199" s="47">
        <f>IFERROR(VLOOKUP(C199,Lookups!J:L,3,FALSE),IF(T199&gt;=2000,4,IF(AND(T199&gt;=1000,T199&lt;2000),5,6)))</f>
        <v>5</v>
      </c>
      <c r="W199" s="12" t="s">
        <v>20</v>
      </c>
      <c r="X199" s="39">
        <f t="shared" si="34"/>
        <v>0.73931454530582452</v>
      </c>
      <c r="Y199" s="38">
        <f t="shared" si="35"/>
        <v>0.5548936170212766</v>
      </c>
      <c r="Z199" s="40" t="e">
        <f>IF(C199=ScatterPlots!$A$3,ReferendumData!Y199,-1)</f>
        <v>#N/A</v>
      </c>
      <c r="AA199" s="39">
        <f t="shared" si="36"/>
        <v>0.73931454530582452</v>
      </c>
      <c r="AB199" s="40">
        <f t="shared" si="37"/>
        <v>-1</v>
      </c>
      <c r="AC199" s="40">
        <f t="shared" si="38"/>
        <v>-1</v>
      </c>
      <c r="AD199" s="40">
        <f t="shared" si="39"/>
        <v>0.5548936170212766</v>
      </c>
    </row>
    <row r="200" spans="1:30" x14ac:dyDescent="0.35">
      <c r="A200">
        <v>317</v>
      </c>
      <c r="B200">
        <v>1</v>
      </c>
      <c r="C200" t="str">
        <f t="shared" si="30"/>
        <v>0317-01</v>
      </c>
      <c r="D200" t="s">
        <v>254</v>
      </c>
      <c r="E200">
        <v>1997</v>
      </c>
      <c r="F200">
        <f>VLOOKUP(E200,Lookups!A:B,2,FALSE)</f>
        <v>1</v>
      </c>
      <c r="G200">
        <v>1998</v>
      </c>
      <c r="H200" s="61">
        <v>315</v>
      </c>
      <c r="I200">
        <v>10</v>
      </c>
      <c r="J200" t="s">
        <v>19</v>
      </c>
      <c r="K200">
        <v>0</v>
      </c>
      <c r="L200">
        <v>9</v>
      </c>
      <c r="M200">
        <v>0</v>
      </c>
      <c r="N200">
        <v>9</v>
      </c>
      <c r="O200">
        <v>1</v>
      </c>
      <c r="P200">
        <f t="shared" si="31"/>
        <v>4</v>
      </c>
      <c r="Q200">
        <v>520</v>
      </c>
      <c r="R200">
        <v>416</v>
      </c>
      <c r="S200" s="14">
        <f t="shared" si="33"/>
        <v>0.55555555555555558</v>
      </c>
      <c r="T200" s="33">
        <f>IF(E200&lt;1994,"NA",IF(E200&gt;2001,SUMIFS(ADM!E:E,ADM!A:A,ReferendumData!E200,ADM!C:C,ReferendumData!A200,ADM!D:D,ReferendumData!B200),SUMIFS(ADM!K:K,ADM!H:H,ReferendumData!E200,ADM!I:I,ReferendumData!A200,ADM!J:J,ReferendumData!B200)))</f>
        <v>1191.57</v>
      </c>
      <c r="U200" s="34">
        <f t="shared" si="32"/>
        <v>0.78551826581736706</v>
      </c>
      <c r="V200" s="47">
        <f>IFERROR(VLOOKUP(C200,Lookups!J:L,3,FALSE),IF(T200&gt;=2000,4,IF(AND(T200&gt;=1000,T200&lt;2000),5,6)))</f>
        <v>5</v>
      </c>
      <c r="W200" s="12" t="s">
        <v>20</v>
      </c>
      <c r="X200" s="39">
        <f t="shared" si="34"/>
        <v>0.78551826581736706</v>
      </c>
      <c r="Y200" s="38">
        <f t="shared" si="35"/>
        <v>0.55555555555555558</v>
      </c>
      <c r="Z200" s="40" t="e">
        <f>IF(C200=ScatterPlots!$A$3,ReferendumData!Y200,-1)</f>
        <v>#N/A</v>
      </c>
      <c r="AA200" s="39">
        <f t="shared" si="36"/>
        <v>0.78551826581736706</v>
      </c>
      <c r="AB200" s="40">
        <f t="shared" si="37"/>
        <v>-1</v>
      </c>
      <c r="AC200" s="40">
        <f t="shared" si="38"/>
        <v>-1</v>
      </c>
      <c r="AD200" s="40">
        <f t="shared" si="39"/>
        <v>0.55555555555555558</v>
      </c>
    </row>
    <row r="201" spans="1:30" x14ac:dyDescent="0.35">
      <c r="A201">
        <v>347</v>
      </c>
      <c r="B201">
        <v>1</v>
      </c>
      <c r="C201" t="str">
        <f t="shared" si="30"/>
        <v>0347-01</v>
      </c>
      <c r="D201" t="s">
        <v>181</v>
      </c>
      <c r="E201">
        <v>1997</v>
      </c>
      <c r="F201">
        <f>VLOOKUP(E201,Lookups!A:B,2,FALSE)</f>
        <v>1</v>
      </c>
      <c r="G201">
        <v>1998</v>
      </c>
      <c r="H201" s="61">
        <v>315</v>
      </c>
      <c r="I201">
        <v>5</v>
      </c>
      <c r="J201" t="s">
        <v>19</v>
      </c>
      <c r="K201">
        <v>0</v>
      </c>
      <c r="L201">
        <v>9</v>
      </c>
      <c r="M201">
        <v>0</v>
      </c>
      <c r="N201">
        <v>9</v>
      </c>
      <c r="O201">
        <v>1</v>
      </c>
      <c r="P201">
        <f t="shared" si="31"/>
        <v>4</v>
      </c>
      <c r="Q201">
        <v>1607</v>
      </c>
      <c r="R201">
        <v>355</v>
      </c>
      <c r="S201" s="14">
        <f t="shared" si="33"/>
        <v>0.81906218144750254</v>
      </c>
      <c r="T201" s="33">
        <f>IF(E201&lt;1994,"NA",IF(E201&gt;2001,SUMIFS(ADM!E:E,ADM!A:A,ReferendumData!E201,ADM!C:C,ReferendumData!A201,ADM!D:D,ReferendumData!B201),SUMIFS(ADM!K:K,ADM!H:H,ReferendumData!E201,ADM!I:I,ReferendumData!A201,ADM!J:J,ReferendumData!B201)))</f>
        <v>4549.0200000000004</v>
      </c>
      <c r="U201" s="34">
        <f t="shared" si="32"/>
        <v>0.43130168695675108</v>
      </c>
      <c r="V201" s="47">
        <f>IFERROR(VLOOKUP(C201,Lookups!J:L,3,FALSE),IF(T201&gt;=2000,4,IF(AND(T201&gt;=1000,T201&lt;2000),5,6)))</f>
        <v>4</v>
      </c>
      <c r="W201" s="12" t="s">
        <v>20</v>
      </c>
      <c r="X201" s="39">
        <f t="shared" si="34"/>
        <v>0.43130168695675108</v>
      </c>
      <c r="Y201" s="38">
        <f t="shared" si="35"/>
        <v>0.81906218144750254</v>
      </c>
      <c r="Z201" s="40" t="e">
        <f>IF(C201=ScatterPlots!$A$3,ReferendumData!Y201,-1)</f>
        <v>#N/A</v>
      </c>
      <c r="AA201" s="39">
        <f t="shared" si="36"/>
        <v>0.43130168695675108</v>
      </c>
      <c r="AB201" s="40">
        <f t="shared" si="37"/>
        <v>-1</v>
      </c>
      <c r="AC201" s="40">
        <f t="shared" si="38"/>
        <v>-1</v>
      </c>
      <c r="AD201" s="40">
        <f t="shared" si="39"/>
        <v>0.81906218144750254</v>
      </c>
    </row>
    <row r="202" spans="1:30" x14ac:dyDescent="0.35">
      <c r="A202">
        <v>378</v>
      </c>
      <c r="B202">
        <v>1</v>
      </c>
      <c r="C202" t="str">
        <f t="shared" si="30"/>
        <v>0378-01</v>
      </c>
      <c r="D202" t="s">
        <v>276</v>
      </c>
      <c r="E202">
        <v>1997</v>
      </c>
      <c r="F202">
        <f>VLOOKUP(E202,Lookups!A:B,2,FALSE)</f>
        <v>1</v>
      </c>
      <c r="G202">
        <v>1998</v>
      </c>
      <c r="H202" s="61">
        <v>81.569999999999993</v>
      </c>
      <c r="I202">
        <v>5</v>
      </c>
      <c r="J202" t="s">
        <v>19</v>
      </c>
      <c r="K202">
        <v>0</v>
      </c>
      <c r="L202">
        <v>9</v>
      </c>
      <c r="M202">
        <v>0</v>
      </c>
      <c r="N202">
        <v>9</v>
      </c>
      <c r="O202">
        <v>1</v>
      </c>
      <c r="P202">
        <f t="shared" si="31"/>
        <v>1</v>
      </c>
      <c r="Q202">
        <v>253</v>
      </c>
      <c r="R202">
        <v>98</v>
      </c>
      <c r="S202" s="14">
        <f t="shared" si="33"/>
        <v>0.72079772079772075</v>
      </c>
      <c r="T202" s="33">
        <f>IF(E202&lt;1994,"NA",IF(E202&gt;2001,SUMIFS(ADM!E:E,ADM!A:A,ReferendumData!E202,ADM!C:C,ReferendumData!A202,ADM!D:D,ReferendumData!B202),SUMIFS(ADM!K:K,ADM!H:H,ReferendumData!E202,ADM!I:I,ReferendumData!A202,ADM!J:J,ReferendumData!B202)))</f>
        <v>708.55</v>
      </c>
      <c r="U202" s="34">
        <f t="shared" si="32"/>
        <v>0.49537788441182701</v>
      </c>
      <c r="V202" s="47">
        <f>IFERROR(VLOOKUP(C202,Lookups!J:L,3,FALSE),IF(T202&gt;=2000,4,IF(AND(T202&gt;=1000,T202&lt;2000),5,6)))</f>
        <v>6</v>
      </c>
      <c r="W202" s="12" t="s">
        <v>20</v>
      </c>
      <c r="X202" s="39">
        <f t="shared" si="34"/>
        <v>0.49537788441182701</v>
      </c>
      <c r="Y202" s="38">
        <f t="shared" si="35"/>
        <v>0.72079772079772075</v>
      </c>
      <c r="Z202" s="40" t="e">
        <f>IF(C202=ScatterPlots!$A$3,ReferendumData!Y202,-1)</f>
        <v>#N/A</v>
      </c>
      <c r="AA202" s="39">
        <f t="shared" si="36"/>
        <v>0.49537788441182701</v>
      </c>
      <c r="AB202" s="40">
        <f t="shared" si="37"/>
        <v>-1</v>
      </c>
      <c r="AC202" s="40">
        <f t="shared" si="38"/>
        <v>-1</v>
      </c>
      <c r="AD202" s="40">
        <f t="shared" si="39"/>
        <v>0.72079772079772075</v>
      </c>
    </row>
    <row r="203" spans="1:30" x14ac:dyDescent="0.35">
      <c r="A203">
        <v>414</v>
      </c>
      <c r="B203">
        <v>1</v>
      </c>
      <c r="C203" t="str">
        <f t="shared" si="30"/>
        <v>0414-01</v>
      </c>
      <c r="D203" t="s">
        <v>255</v>
      </c>
      <c r="E203">
        <v>1997</v>
      </c>
      <c r="F203">
        <f>VLOOKUP(E203,Lookups!A:B,2,FALSE)</f>
        <v>1</v>
      </c>
      <c r="G203">
        <v>1998</v>
      </c>
      <c r="H203" s="61">
        <v>185.41</v>
      </c>
      <c r="I203">
        <v>10</v>
      </c>
      <c r="J203" t="s">
        <v>19</v>
      </c>
      <c r="K203">
        <v>0</v>
      </c>
      <c r="L203">
        <v>9</v>
      </c>
      <c r="M203">
        <v>0</v>
      </c>
      <c r="N203">
        <v>9</v>
      </c>
      <c r="O203">
        <v>1</v>
      </c>
      <c r="P203">
        <f t="shared" si="31"/>
        <v>2</v>
      </c>
      <c r="Q203">
        <v>253</v>
      </c>
      <c r="R203">
        <v>186</v>
      </c>
      <c r="S203" s="14">
        <f t="shared" si="33"/>
        <v>0.57630979498861046</v>
      </c>
      <c r="T203" s="33">
        <f>IF(E203&lt;1994,"NA",IF(E203&gt;2001,SUMIFS(ADM!E:E,ADM!A:A,ReferendumData!E203,ADM!C:C,ReferendumData!A203,ADM!D:D,ReferendumData!B203),SUMIFS(ADM!K:K,ADM!H:H,ReferendumData!E203,ADM!I:I,ReferendumData!A203,ADM!J:J,ReferendumData!B203)))</f>
        <v>529.20000000000005</v>
      </c>
      <c r="U203" s="34">
        <f t="shared" si="32"/>
        <v>0.82955404383975806</v>
      </c>
      <c r="V203" s="47">
        <f>IFERROR(VLOOKUP(C203,Lookups!J:L,3,FALSE),IF(T203&gt;=2000,4,IF(AND(T203&gt;=1000,T203&lt;2000),5,6)))</f>
        <v>6</v>
      </c>
      <c r="W203" s="12" t="s">
        <v>20</v>
      </c>
      <c r="X203" s="39">
        <f t="shared" si="34"/>
        <v>0.82955404383975806</v>
      </c>
      <c r="Y203" s="38">
        <f t="shared" si="35"/>
        <v>0.57630979498861046</v>
      </c>
      <c r="Z203" s="40" t="e">
        <f>IF(C203=ScatterPlots!$A$3,ReferendumData!Y203,-1)</f>
        <v>#N/A</v>
      </c>
      <c r="AA203" s="39">
        <f t="shared" si="36"/>
        <v>0.82955404383975806</v>
      </c>
      <c r="AB203" s="40">
        <f t="shared" si="37"/>
        <v>-1</v>
      </c>
      <c r="AC203" s="40">
        <f t="shared" si="38"/>
        <v>-1</v>
      </c>
      <c r="AD203" s="40">
        <f t="shared" si="39"/>
        <v>0.57630979498861046</v>
      </c>
    </row>
    <row r="204" spans="1:30" x14ac:dyDescent="0.35">
      <c r="A204">
        <v>417</v>
      </c>
      <c r="B204">
        <v>1</v>
      </c>
      <c r="C204" t="str">
        <f t="shared" si="30"/>
        <v>0417-01</v>
      </c>
      <c r="D204" t="s">
        <v>28</v>
      </c>
      <c r="E204">
        <v>1997</v>
      </c>
      <c r="F204">
        <f>VLOOKUP(E204,Lookups!A:B,2,FALSE)</f>
        <v>1</v>
      </c>
      <c r="G204">
        <v>1998</v>
      </c>
      <c r="H204" s="61">
        <v>315</v>
      </c>
      <c r="I204">
        <v>5</v>
      </c>
      <c r="J204" t="s">
        <v>19</v>
      </c>
      <c r="K204">
        <v>0</v>
      </c>
      <c r="L204">
        <v>9</v>
      </c>
      <c r="M204">
        <v>0</v>
      </c>
      <c r="N204">
        <v>9</v>
      </c>
      <c r="O204">
        <v>1</v>
      </c>
      <c r="P204">
        <f t="shared" si="31"/>
        <v>4</v>
      </c>
      <c r="Q204">
        <v>660</v>
      </c>
      <c r="R204">
        <v>477</v>
      </c>
      <c r="S204" s="14">
        <f t="shared" si="33"/>
        <v>0.58047493403693928</v>
      </c>
      <c r="T204" s="33">
        <f>IF(E204&lt;1994,"NA",IF(E204&gt;2001,SUMIFS(ADM!E:E,ADM!A:A,ReferendumData!E204,ADM!C:C,ReferendumData!A204,ADM!D:D,ReferendumData!B204),SUMIFS(ADM!K:K,ADM!H:H,ReferendumData!E204,ADM!I:I,ReferendumData!A204,ADM!J:J,ReferendumData!B204)))</f>
        <v>793.42</v>
      </c>
      <c r="U204" s="34">
        <f t="shared" si="32"/>
        <v>1.4330367270802351</v>
      </c>
      <c r="V204" s="47">
        <f>IFERROR(VLOOKUP(C204,Lookups!J:L,3,FALSE),IF(T204&gt;=2000,4,IF(AND(T204&gt;=1000,T204&lt;2000),5,6)))</f>
        <v>6</v>
      </c>
      <c r="W204" s="12" t="s">
        <v>20</v>
      </c>
      <c r="X204" s="39">
        <f t="shared" si="34"/>
        <v>1.4330367270802351</v>
      </c>
      <c r="Y204" s="38">
        <f t="shared" si="35"/>
        <v>0.58047493403693928</v>
      </c>
      <c r="Z204" s="40" t="e">
        <f>IF(C204=ScatterPlots!$A$3,ReferendumData!Y204,-1)</f>
        <v>#N/A</v>
      </c>
      <c r="AA204" s="39">
        <f t="shared" si="36"/>
        <v>1.4330367270802351</v>
      </c>
      <c r="AB204" s="40">
        <f t="shared" si="37"/>
        <v>-1</v>
      </c>
      <c r="AC204" s="40">
        <f t="shared" si="38"/>
        <v>-1</v>
      </c>
      <c r="AD204" s="40">
        <f t="shared" si="39"/>
        <v>0.58047493403693928</v>
      </c>
    </row>
    <row r="205" spans="1:30" x14ac:dyDescent="0.35">
      <c r="A205">
        <v>441</v>
      </c>
      <c r="B205">
        <v>1</v>
      </c>
      <c r="C205" t="str">
        <f t="shared" si="30"/>
        <v>0441-01</v>
      </c>
      <c r="D205" t="s">
        <v>57</v>
      </c>
      <c r="E205">
        <v>1997</v>
      </c>
      <c r="F205">
        <f>VLOOKUP(E205,Lookups!A:B,2,FALSE)</f>
        <v>1</v>
      </c>
      <c r="G205">
        <v>1998</v>
      </c>
      <c r="H205" s="61">
        <v>345</v>
      </c>
      <c r="I205">
        <v>10</v>
      </c>
      <c r="J205" t="s">
        <v>19</v>
      </c>
      <c r="K205">
        <v>0</v>
      </c>
      <c r="L205">
        <v>9</v>
      </c>
      <c r="M205">
        <v>0</v>
      </c>
      <c r="N205">
        <v>9</v>
      </c>
      <c r="O205">
        <v>1</v>
      </c>
      <c r="P205">
        <f t="shared" si="31"/>
        <v>4</v>
      </c>
      <c r="Q205">
        <v>192</v>
      </c>
      <c r="R205">
        <v>101</v>
      </c>
      <c r="S205" s="14">
        <f t="shared" si="33"/>
        <v>0.65529010238907848</v>
      </c>
      <c r="T205" s="33">
        <f>IF(E205&lt;1994,"NA",IF(E205&gt;2001,SUMIFS(ADM!E:E,ADM!A:A,ReferendumData!E205,ADM!C:C,ReferendumData!A205,ADM!D:D,ReferendumData!B205),SUMIFS(ADM!K:K,ADM!H:H,ReferendumData!E205,ADM!I:I,ReferendumData!A205,ADM!J:J,ReferendumData!B205)))</f>
        <v>385.25</v>
      </c>
      <c r="U205" s="34">
        <f t="shared" si="32"/>
        <v>0.76054510058403635</v>
      </c>
      <c r="V205" s="47">
        <f>IFERROR(VLOOKUP(C205,Lookups!J:L,3,FALSE),IF(T205&gt;=2000,4,IF(AND(T205&gt;=1000,T205&lt;2000),5,6)))</f>
        <v>6</v>
      </c>
      <c r="W205" s="12" t="s">
        <v>20</v>
      </c>
      <c r="X205" s="39">
        <f t="shared" si="34"/>
        <v>0.76054510058403635</v>
      </c>
      <c r="Y205" s="38">
        <f t="shared" si="35"/>
        <v>0.65529010238907848</v>
      </c>
      <c r="Z205" s="40" t="e">
        <f>IF(C205=ScatterPlots!$A$3,ReferendumData!Y205,-1)</f>
        <v>#N/A</v>
      </c>
      <c r="AA205" s="39">
        <f t="shared" si="36"/>
        <v>0.76054510058403635</v>
      </c>
      <c r="AB205" s="40">
        <f t="shared" si="37"/>
        <v>-1</v>
      </c>
      <c r="AC205" s="40">
        <f t="shared" si="38"/>
        <v>-1</v>
      </c>
      <c r="AD205" s="40">
        <f t="shared" si="39"/>
        <v>0.65529010238907848</v>
      </c>
    </row>
    <row r="206" spans="1:30" x14ac:dyDescent="0.35">
      <c r="A206">
        <v>477</v>
      </c>
      <c r="B206">
        <v>1</v>
      </c>
      <c r="C206" t="str">
        <f t="shared" si="30"/>
        <v>0477-01</v>
      </c>
      <c r="D206" t="s">
        <v>226</v>
      </c>
      <c r="E206">
        <v>1997</v>
      </c>
      <c r="F206">
        <f>VLOOKUP(E206,Lookups!A:B,2,FALSE)</f>
        <v>1</v>
      </c>
      <c r="G206">
        <v>1998</v>
      </c>
      <c r="H206" s="61">
        <v>315</v>
      </c>
      <c r="I206">
        <v>10</v>
      </c>
      <c r="J206" t="s">
        <v>19</v>
      </c>
      <c r="K206">
        <v>0</v>
      </c>
      <c r="L206">
        <v>9</v>
      </c>
      <c r="M206">
        <v>0</v>
      </c>
      <c r="N206">
        <v>9</v>
      </c>
      <c r="O206">
        <v>1</v>
      </c>
      <c r="P206">
        <f t="shared" si="31"/>
        <v>4</v>
      </c>
      <c r="Q206">
        <v>1838</v>
      </c>
      <c r="R206">
        <v>1266</v>
      </c>
      <c r="S206" s="14">
        <f t="shared" si="33"/>
        <v>0.59213917525773196</v>
      </c>
      <c r="T206" s="33">
        <f>IF(E206&lt;1994,"NA",IF(E206&gt;2001,SUMIFS(ADM!E:E,ADM!A:A,ReferendumData!E206,ADM!C:C,ReferendumData!A206,ADM!D:D,ReferendumData!B206),SUMIFS(ADM!K:K,ADM!H:H,ReferendumData!E206,ADM!I:I,ReferendumData!A206,ADM!J:J,ReferendumData!B206)))</f>
        <v>3063.95</v>
      </c>
      <c r="U206" s="34">
        <f t="shared" si="32"/>
        <v>1.0130713621305831</v>
      </c>
      <c r="V206" s="47">
        <f>IFERROR(VLOOKUP(C206,Lookups!J:L,3,FALSE),IF(T206&gt;=2000,4,IF(AND(T206&gt;=1000,T206&lt;2000),5,6)))</f>
        <v>4</v>
      </c>
      <c r="W206" s="12" t="s">
        <v>20</v>
      </c>
      <c r="X206" s="39">
        <f t="shared" si="34"/>
        <v>1.0130713621305831</v>
      </c>
      <c r="Y206" s="38">
        <f t="shared" si="35"/>
        <v>0.59213917525773196</v>
      </c>
      <c r="Z206" s="40" t="e">
        <f>IF(C206=ScatterPlots!$A$3,ReferendumData!Y206,-1)</f>
        <v>#N/A</v>
      </c>
      <c r="AA206" s="39">
        <f t="shared" si="36"/>
        <v>1.0130713621305831</v>
      </c>
      <c r="AB206" s="40">
        <f t="shared" si="37"/>
        <v>-1</v>
      </c>
      <c r="AC206" s="40">
        <f t="shared" si="38"/>
        <v>-1</v>
      </c>
      <c r="AD206" s="40">
        <f t="shared" si="39"/>
        <v>0.59213917525773196</v>
      </c>
    </row>
    <row r="207" spans="1:30" x14ac:dyDescent="0.35">
      <c r="A207">
        <v>487</v>
      </c>
      <c r="B207">
        <v>1</v>
      </c>
      <c r="C207" t="str">
        <f t="shared" si="30"/>
        <v>0487-01</v>
      </c>
      <c r="D207" t="s">
        <v>91</v>
      </c>
      <c r="E207">
        <v>1997</v>
      </c>
      <c r="F207">
        <f>VLOOKUP(E207,Lookups!A:B,2,FALSE)</f>
        <v>1</v>
      </c>
      <c r="G207">
        <v>1998</v>
      </c>
      <c r="H207" s="61">
        <v>240</v>
      </c>
      <c r="I207">
        <v>8</v>
      </c>
      <c r="J207" t="s">
        <v>19</v>
      </c>
      <c r="K207">
        <v>0</v>
      </c>
      <c r="L207">
        <v>9</v>
      </c>
      <c r="M207">
        <v>0</v>
      </c>
      <c r="N207">
        <v>9</v>
      </c>
      <c r="O207">
        <v>1</v>
      </c>
      <c r="P207">
        <f t="shared" si="31"/>
        <v>3</v>
      </c>
      <c r="Q207">
        <v>212</v>
      </c>
      <c r="R207">
        <v>38</v>
      </c>
      <c r="S207" s="14">
        <f t="shared" si="33"/>
        <v>0.84799999999999998</v>
      </c>
      <c r="T207" s="33">
        <f>IF(E207&lt;1994,"NA",IF(E207&gt;2001,SUMIFS(ADM!E:E,ADM!A:A,ReferendumData!E207,ADM!C:C,ReferendumData!A207,ADM!D:D,ReferendumData!B207),SUMIFS(ADM!K:K,ADM!H:H,ReferendumData!E207,ADM!I:I,ReferendumData!A207,ADM!J:J,ReferendumData!B207)))</f>
        <v>437.41</v>
      </c>
      <c r="U207" s="34">
        <f t="shared" si="32"/>
        <v>0.57154614663587933</v>
      </c>
      <c r="V207" s="47">
        <f>IFERROR(VLOOKUP(C207,Lookups!J:L,3,FALSE),IF(T207&gt;=2000,4,IF(AND(T207&gt;=1000,T207&lt;2000),5,6)))</f>
        <v>6</v>
      </c>
      <c r="W207" s="12" t="s">
        <v>20</v>
      </c>
      <c r="X207" s="39">
        <f t="shared" si="34"/>
        <v>0.57154614663587933</v>
      </c>
      <c r="Y207" s="38">
        <f t="shared" si="35"/>
        <v>0.84799999999999998</v>
      </c>
      <c r="Z207" s="40" t="e">
        <f>IF(C207=ScatterPlots!$A$3,ReferendumData!Y207,-1)</f>
        <v>#N/A</v>
      </c>
      <c r="AA207" s="39">
        <f t="shared" si="36"/>
        <v>0.57154614663587933</v>
      </c>
      <c r="AB207" s="40">
        <f t="shared" si="37"/>
        <v>-1</v>
      </c>
      <c r="AC207" s="40">
        <f t="shared" si="38"/>
        <v>-1</v>
      </c>
      <c r="AD207" s="40">
        <f t="shared" si="39"/>
        <v>0.84799999999999998</v>
      </c>
    </row>
    <row r="208" spans="1:30" x14ac:dyDescent="0.35">
      <c r="A208">
        <v>497</v>
      </c>
      <c r="B208">
        <v>1</v>
      </c>
      <c r="C208" t="str">
        <f t="shared" si="30"/>
        <v>0497-01</v>
      </c>
      <c r="D208" t="s">
        <v>132</v>
      </c>
      <c r="E208">
        <v>1997</v>
      </c>
      <c r="F208">
        <f>VLOOKUP(E208,Lookups!A:B,2,FALSE)</f>
        <v>1</v>
      </c>
      <c r="G208">
        <v>1998</v>
      </c>
      <c r="H208" s="61">
        <v>600</v>
      </c>
      <c r="I208">
        <v>4</v>
      </c>
      <c r="J208" t="s">
        <v>19</v>
      </c>
      <c r="K208">
        <v>0</v>
      </c>
      <c r="L208">
        <v>9</v>
      </c>
      <c r="M208">
        <v>0</v>
      </c>
      <c r="N208">
        <v>9</v>
      </c>
      <c r="O208">
        <v>1</v>
      </c>
      <c r="P208">
        <f t="shared" si="31"/>
        <v>7</v>
      </c>
      <c r="Q208">
        <v>138</v>
      </c>
      <c r="R208">
        <v>19</v>
      </c>
      <c r="S208" s="14">
        <f t="shared" si="33"/>
        <v>0.87898089171974525</v>
      </c>
      <c r="T208" s="33">
        <f>IF(E208&lt;1994,"NA",IF(E208&gt;2001,SUMIFS(ADM!E:E,ADM!A:A,ReferendumData!E208,ADM!C:C,ReferendumData!A208,ADM!D:D,ReferendumData!B208),SUMIFS(ADM!K:K,ADM!H:H,ReferendumData!E208,ADM!I:I,ReferendumData!A208,ADM!J:J,ReferendumData!B208)))</f>
        <v>292.39</v>
      </c>
      <c r="U208" s="34">
        <f t="shared" si="32"/>
        <v>0.53695406819658675</v>
      </c>
      <c r="V208" s="47">
        <f>IFERROR(VLOOKUP(C208,Lookups!J:L,3,FALSE),IF(T208&gt;=2000,4,IF(AND(T208&gt;=1000,T208&lt;2000),5,6)))</f>
        <v>6</v>
      </c>
      <c r="W208" s="12" t="s">
        <v>20</v>
      </c>
      <c r="X208" s="39">
        <f t="shared" si="34"/>
        <v>0.53695406819658675</v>
      </c>
      <c r="Y208" s="38">
        <f t="shared" si="35"/>
        <v>0.87898089171974525</v>
      </c>
      <c r="Z208" s="40" t="e">
        <f>IF(C208=ScatterPlots!$A$3,ReferendumData!Y208,-1)</f>
        <v>#N/A</v>
      </c>
      <c r="AA208" s="39">
        <f t="shared" si="36"/>
        <v>0.53695406819658675</v>
      </c>
      <c r="AB208" s="40">
        <f t="shared" si="37"/>
        <v>-1</v>
      </c>
      <c r="AC208" s="40">
        <f t="shared" si="38"/>
        <v>-1</v>
      </c>
      <c r="AD208" s="40">
        <f t="shared" si="39"/>
        <v>0.87898089171974525</v>
      </c>
    </row>
    <row r="209" spans="1:30" x14ac:dyDescent="0.35">
      <c r="A209">
        <v>499</v>
      </c>
      <c r="B209">
        <v>1</v>
      </c>
      <c r="C209" t="str">
        <f t="shared" si="30"/>
        <v>0499-01</v>
      </c>
      <c r="D209" t="s">
        <v>277</v>
      </c>
      <c r="E209">
        <v>1997</v>
      </c>
      <c r="F209">
        <f>VLOOKUP(E209,Lookups!A:B,2,FALSE)</f>
        <v>1</v>
      </c>
      <c r="G209">
        <v>1998</v>
      </c>
      <c r="H209" s="61">
        <v>289.20999999999998</v>
      </c>
      <c r="I209">
        <v>10</v>
      </c>
      <c r="J209" t="s">
        <v>19</v>
      </c>
      <c r="K209">
        <v>0</v>
      </c>
      <c r="L209">
        <v>9</v>
      </c>
      <c r="M209">
        <v>0</v>
      </c>
      <c r="N209">
        <v>9</v>
      </c>
      <c r="O209">
        <v>1</v>
      </c>
      <c r="P209">
        <f t="shared" si="31"/>
        <v>3</v>
      </c>
      <c r="Q209">
        <v>320</v>
      </c>
      <c r="R209">
        <v>115</v>
      </c>
      <c r="S209" s="14">
        <f t="shared" si="33"/>
        <v>0.73563218390804597</v>
      </c>
      <c r="T209" s="33">
        <f>IF(E209&lt;1994,"NA",IF(E209&gt;2001,SUMIFS(ADM!E:E,ADM!A:A,ReferendumData!E209,ADM!C:C,ReferendumData!A209,ADM!D:D,ReferendumData!B209),SUMIFS(ADM!K:K,ADM!H:H,ReferendumData!E209,ADM!I:I,ReferendumData!A209,ADM!J:J,ReferendumData!B209)))</f>
        <v>442.23</v>
      </c>
      <c r="U209" s="34">
        <f t="shared" si="32"/>
        <v>0.98365104131334369</v>
      </c>
      <c r="V209" s="47">
        <f>IFERROR(VLOOKUP(C209,Lookups!J:L,3,FALSE),IF(T209&gt;=2000,4,IF(AND(T209&gt;=1000,T209&lt;2000),5,6)))</f>
        <v>6</v>
      </c>
      <c r="W209" s="12" t="s">
        <v>20</v>
      </c>
      <c r="X209" s="39">
        <f t="shared" si="34"/>
        <v>0.98365104131334369</v>
      </c>
      <c r="Y209" s="38">
        <f t="shared" si="35"/>
        <v>0.73563218390804597</v>
      </c>
      <c r="Z209" s="40" t="e">
        <f>IF(C209=ScatterPlots!$A$3,ReferendumData!Y209,-1)</f>
        <v>#N/A</v>
      </c>
      <c r="AA209" s="39">
        <f t="shared" si="36"/>
        <v>0.98365104131334369</v>
      </c>
      <c r="AB209" s="40">
        <f t="shared" si="37"/>
        <v>-1</v>
      </c>
      <c r="AC209" s="40">
        <f t="shared" si="38"/>
        <v>-1</v>
      </c>
      <c r="AD209" s="40">
        <f t="shared" si="39"/>
        <v>0.73563218390804597</v>
      </c>
    </row>
    <row r="210" spans="1:30" x14ac:dyDescent="0.35">
      <c r="A210">
        <v>508</v>
      </c>
      <c r="B210">
        <v>1</v>
      </c>
      <c r="C210" t="str">
        <f t="shared" si="30"/>
        <v>0508-01</v>
      </c>
      <c r="D210" t="s">
        <v>278</v>
      </c>
      <c r="E210">
        <v>1997</v>
      </c>
      <c r="F210">
        <f>VLOOKUP(E210,Lookups!A:B,2,FALSE)</f>
        <v>1</v>
      </c>
      <c r="G210">
        <v>1998</v>
      </c>
      <c r="H210" s="61">
        <v>285</v>
      </c>
      <c r="I210">
        <v>10</v>
      </c>
      <c r="J210" t="s">
        <v>19</v>
      </c>
      <c r="K210">
        <v>0</v>
      </c>
      <c r="L210">
        <v>9</v>
      </c>
      <c r="M210">
        <v>0</v>
      </c>
      <c r="N210">
        <v>9</v>
      </c>
      <c r="O210">
        <v>1</v>
      </c>
      <c r="P210">
        <f t="shared" si="31"/>
        <v>3</v>
      </c>
      <c r="Q210">
        <v>2290</v>
      </c>
      <c r="R210">
        <v>1193</v>
      </c>
      <c r="S210" s="14">
        <f t="shared" si="33"/>
        <v>0.65747918461096755</v>
      </c>
      <c r="T210" s="33">
        <f>IF(E210&lt;1994,"NA",IF(E210&gt;2001,SUMIFS(ADM!E:E,ADM!A:A,ReferendumData!E210,ADM!C:C,ReferendumData!A210,ADM!D:D,ReferendumData!B210),SUMIFS(ADM!K:K,ADM!H:H,ReferendumData!E210,ADM!I:I,ReferendumData!A210,ADM!J:J,ReferendumData!B210)))</f>
        <v>1954.1</v>
      </c>
      <c r="U210" s="34">
        <f t="shared" si="32"/>
        <v>1.7824062228135715</v>
      </c>
      <c r="V210" s="47">
        <f>IFERROR(VLOOKUP(C210,Lookups!J:L,3,FALSE),IF(T210&gt;=2000,4,IF(AND(T210&gt;=1000,T210&lt;2000),5,6)))</f>
        <v>5</v>
      </c>
      <c r="W210" s="12" t="s">
        <v>20</v>
      </c>
      <c r="X210" s="39">
        <f t="shared" si="34"/>
        <v>1.7824062228135715</v>
      </c>
      <c r="Y210" s="38">
        <f t="shared" si="35"/>
        <v>0.65747918461096755</v>
      </c>
      <c r="Z210" s="40" t="e">
        <f>IF(C210=ScatterPlots!$A$3,ReferendumData!Y210,-1)</f>
        <v>#N/A</v>
      </c>
      <c r="AA210" s="39">
        <f t="shared" si="36"/>
        <v>1.7824062228135715</v>
      </c>
      <c r="AB210" s="40">
        <f t="shared" si="37"/>
        <v>-1</v>
      </c>
      <c r="AC210" s="40">
        <f t="shared" si="38"/>
        <v>-1</v>
      </c>
      <c r="AD210" s="40">
        <f t="shared" si="39"/>
        <v>0.65747918461096755</v>
      </c>
    </row>
    <row r="211" spans="1:30" x14ac:dyDescent="0.35">
      <c r="A211">
        <v>534</v>
      </c>
      <c r="B211">
        <v>1</v>
      </c>
      <c r="C211" t="str">
        <f t="shared" si="30"/>
        <v>0534-01</v>
      </c>
      <c r="D211" t="s">
        <v>92</v>
      </c>
      <c r="E211">
        <v>1997</v>
      </c>
      <c r="F211">
        <f>VLOOKUP(E211,Lookups!A:B,2,FALSE)</f>
        <v>1</v>
      </c>
      <c r="G211">
        <v>1998</v>
      </c>
      <c r="H211" s="61">
        <v>192.65</v>
      </c>
      <c r="I211">
        <v>10</v>
      </c>
      <c r="J211" t="s">
        <v>19</v>
      </c>
      <c r="K211">
        <v>0</v>
      </c>
      <c r="L211">
        <v>9</v>
      </c>
      <c r="M211">
        <v>0</v>
      </c>
      <c r="N211">
        <v>9</v>
      </c>
      <c r="O211">
        <v>0</v>
      </c>
      <c r="P211">
        <f t="shared" si="31"/>
        <v>2</v>
      </c>
      <c r="Q211">
        <v>586</v>
      </c>
      <c r="R211">
        <v>747</v>
      </c>
      <c r="S211" s="14">
        <f t="shared" si="33"/>
        <v>0.43960990247561893</v>
      </c>
      <c r="T211" s="33">
        <f>IF(E211&lt;1994,"NA",IF(E211&gt;2001,SUMIFS(ADM!E:E,ADM!A:A,ReferendumData!E211,ADM!C:C,ReferendumData!A211,ADM!D:D,ReferendumData!B211),SUMIFS(ADM!K:K,ADM!H:H,ReferendumData!E211,ADM!I:I,ReferendumData!A211,ADM!J:J,ReferendumData!B211)))</f>
        <v>1763.78</v>
      </c>
      <c r="U211" s="34">
        <f t="shared" si="32"/>
        <v>0.75576319042057405</v>
      </c>
      <c r="V211" s="47">
        <f>IFERROR(VLOOKUP(C211,Lookups!J:L,3,FALSE),IF(T211&gt;=2000,4,IF(AND(T211&gt;=1000,T211&lt;2000),5,6)))</f>
        <v>5</v>
      </c>
      <c r="W211" s="12" t="s">
        <v>20</v>
      </c>
      <c r="X211" s="39">
        <f t="shared" si="34"/>
        <v>0.75576319042057405</v>
      </c>
      <c r="Y211" s="38">
        <f t="shared" si="35"/>
        <v>0.43960990247561893</v>
      </c>
      <c r="Z211" s="40" t="e">
        <f>IF(C211=ScatterPlots!$A$3,ReferendumData!Y211,-1)</f>
        <v>#N/A</v>
      </c>
      <c r="AA211" s="39">
        <f t="shared" si="36"/>
        <v>0.75576319042057405</v>
      </c>
      <c r="AB211" s="40">
        <f t="shared" si="37"/>
        <v>-1</v>
      </c>
      <c r="AC211" s="40">
        <f t="shared" si="38"/>
        <v>-1</v>
      </c>
      <c r="AD211" s="40">
        <f t="shared" si="39"/>
        <v>0.43960990247561893</v>
      </c>
    </row>
    <row r="212" spans="1:30" x14ac:dyDescent="0.35">
      <c r="A212">
        <v>545</v>
      </c>
      <c r="B212">
        <v>1</v>
      </c>
      <c r="C212" t="str">
        <f t="shared" si="30"/>
        <v>0545-01</v>
      </c>
      <c r="D212" t="s">
        <v>94</v>
      </c>
      <c r="E212">
        <v>1997</v>
      </c>
      <c r="F212">
        <f>VLOOKUP(E212,Lookups!A:B,2,FALSE)</f>
        <v>1</v>
      </c>
      <c r="G212">
        <v>1998</v>
      </c>
      <c r="H212" s="61">
        <v>380</v>
      </c>
      <c r="I212">
        <v>5</v>
      </c>
      <c r="J212" t="s">
        <v>19</v>
      </c>
      <c r="K212">
        <v>0</v>
      </c>
      <c r="L212">
        <v>9</v>
      </c>
      <c r="M212">
        <v>0</v>
      </c>
      <c r="N212">
        <v>9</v>
      </c>
      <c r="O212">
        <v>0</v>
      </c>
      <c r="P212">
        <f t="shared" si="31"/>
        <v>4</v>
      </c>
      <c r="Q212">
        <v>300</v>
      </c>
      <c r="R212">
        <v>353</v>
      </c>
      <c r="S212" s="14">
        <f t="shared" si="33"/>
        <v>0.45941807044410415</v>
      </c>
      <c r="T212" s="33">
        <f>IF(E212&lt;1994,"NA",IF(E212&gt;2001,SUMIFS(ADM!E:E,ADM!A:A,ReferendumData!E212,ADM!C:C,ReferendumData!A212,ADM!D:D,ReferendumData!B212),SUMIFS(ADM!K:K,ADM!H:H,ReferendumData!E212,ADM!I:I,ReferendumData!A212,ADM!J:J,ReferendumData!B212)))</f>
        <v>476.33</v>
      </c>
      <c r="U212" s="34">
        <f t="shared" si="32"/>
        <v>1.3708983267902506</v>
      </c>
      <c r="V212" s="47">
        <f>IFERROR(VLOOKUP(C212,Lookups!J:L,3,FALSE),IF(T212&gt;=2000,4,IF(AND(T212&gt;=1000,T212&lt;2000),5,6)))</f>
        <v>6</v>
      </c>
      <c r="W212" s="12" t="s">
        <v>20</v>
      </c>
      <c r="X212" s="39">
        <f t="shared" si="34"/>
        <v>1.3708983267902506</v>
      </c>
      <c r="Y212" s="38">
        <f t="shared" si="35"/>
        <v>0.45941807044410415</v>
      </c>
      <c r="Z212" s="40" t="e">
        <f>IF(C212=ScatterPlots!$A$3,ReferendumData!Y212,-1)</f>
        <v>#N/A</v>
      </c>
      <c r="AA212" s="39">
        <f t="shared" si="36"/>
        <v>1.3708983267902506</v>
      </c>
      <c r="AB212" s="40">
        <f t="shared" si="37"/>
        <v>-1</v>
      </c>
      <c r="AC212" s="40">
        <f t="shared" si="38"/>
        <v>-1</v>
      </c>
      <c r="AD212" s="40">
        <f t="shared" si="39"/>
        <v>0.45941807044410415</v>
      </c>
    </row>
    <row r="213" spans="1:30" x14ac:dyDescent="0.35">
      <c r="A213">
        <v>564</v>
      </c>
      <c r="B213">
        <v>1</v>
      </c>
      <c r="C213" t="str">
        <f t="shared" si="30"/>
        <v>0564-01</v>
      </c>
      <c r="D213" t="s">
        <v>231</v>
      </c>
      <c r="E213">
        <v>1997</v>
      </c>
      <c r="F213">
        <f>VLOOKUP(E213,Lookups!A:B,2,FALSE)</f>
        <v>1</v>
      </c>
      <c r="G213">
        <v>1998</v>
      </c>
      <c r="H213" s="61">
        <v>234.95</v>
      </c>
      <c r="I213">
        <v>10</v>
      </c>
      <c r="J213" t="s">
        <v>19</v>
      </c>
      <c r="K213">
        <v>0</v>
      </c>
      <c r="L213">
        <v>9</v>
      </c>
      <c r="M213">
        <v>0</v>
      </c>
      <c r="N213">
        <v>9</v>
      </c>
      <c r="O213">
        <v>1</v>
      </c>
      <c r="P213">
        <f t="shared" si="31"/>
        <v>3</v>
      </c>
      <c r="Q213">
        <v>2013</v>
      </c>
      <c r="R213">
        <v>1693</v>
      </c>
      <c r="S213" s="14">
        <f t="shared" si="33"/>
        <v>0.54317323259579064</v>
      </c>
      <c r="T213" s="33">
        <f>IF(E213&lt;1994,"NA",IF(E213&gt;2001,SUMIFS(ADM!E:E,ADM!A:A,ReferendumData!E213,ADM!C:C,ReferendumData!A213,ADM!D:D,ReferendumData!B213),SUMIFS(ADM!K:K,ADM!H:H,ReferendumData!E213,ADM!I:I,ReferendumData!A213,ADM!J:J,ReferendumData!B213)))</f>
        <v>2305.83</v>
      </c>
      <c r="U213" s="34">
        <f t="shared" si="32"/>
        <v>1.6072303682405034</v>
      </c>
      <c r="V213" s="47">
        <f>IFERROR(VLOOKUP(C213,Lookups!J:L,3,FALSE),IF(T213&gt;=2000,4,IF(AND(T213&gt;=1000,T213&lt;2000),5,6)))</f>
        <v>4</v>
      </c>
      <c r="W213" s="12" t="s">
        <v>20</v>
      </c>
      <c r="X213" s="39">
        <f t="shared" si="34"/>
        <v>1.6072303682405034</v>
      </c>
      <c r="Y213" s="38">
        <f t="shared" si="35"/>
        <v>0.54317323259579064</v>
      </c>
      <c r="Z213" s="40" t="e">
        <f>IF(C213=ScatterPlots!$A$3,ReferendumData!Y213,-1)</f>
        <v>#N/A</v>
      </c>
      <c r="AA213" s="39">
        <f t="shared" si="36"/>
        <v>1.6072303682405034</v>
      </c>
      <c r="AB213" s="40">
        <f t="shared" si="37"/>
        <v>-1</v>
      </c>
      <c r="AC213" s="40">
        <f t="shared" si="38"/>
        <v>-1</v>
      </c>
      <c r="AD213" s="40">
        <f t="shared" si="39"/>
        <v>0.54317323259579064</v>
      </c>
    </row>
    <row r="214" spans="1:30" x14ac:dyDescent="0.35">
      <c r="A214">
        <v>624</v>
      </c>
      <c r="B214">
        <v>1</v>
      </c>
      <c r="C214" t="str">
        <f t="shared" si="30"/>
        <v>0624-01</v>
      </c>
      <c r="D214" t="s">
        <v>194</v>
      </c>
      <c r="E214">
        <v>1997</v>
      </c>
      <c r="F214">
        <f>VLOOKUP(E214,Lookups!A:B,2,FALSE)</f>
        <v>1</v>
      </c>
      <c r="G214">
        <v>1998</v>
      </c>
      <c r="H214" s="61">
        <v>292.08</v>
      </c>
      <c r="I214">
        <v>4</v>
      </c>
      <c r="J214" t="s">
        <v>19</v>
      </c>
      <c r="K214">
        <v>0</v>
      </c>
      <c r="L214">
        <v>9</v>
      </c>
      <c r="M214">
        <v>0</v>
      </c>
      <c r="N214">
        <v>9</v>
      </c>
      <c r="O214">
        <v>1</v>
      </c>
      <c r="P214">
        <f t="shared" si="31"/>
        <v>3</v>
      </c>
      <c r="Q214">
        <v>7574</v>
      </c>
      <c r="R214">
        <v>6031</v>
      </c>
      <c r="S214" s="14">
        <f t="shared" si="33"/>
        <v>0.5567070929805219</v>
      </c>
      <c r="T214" s="33">
        <f>IF(E214&lt;1994,"NA",IF(E214&gt;2001,SUMIFS(ADM!E:E,ADM!A:A,ReferendumData!E214,ADM!C:C,ReferendumData!A214,ADM!D:D,ReferendumData!B214),SUMIFS(ADM!K:K,ADM!H:H,ReferendumData!E214,ADM!I:I,ReferendumData!A214,ADM!J:J,ReferendumData!B214)))</f>
        <v>9621.4</v>
      </c>
      <c r="U214" s="34">
        <f t="shared" si="32"/>
        <v>1.4140353794666058</v>
      </c>
      <c r="V214" s="47">
        <f>IFERROR(VLOOKUP(C214,Lookups!J:L,3,FALSE),IF(T214&gt;=2000,4,IF(AND(T214&gt;=1000,T214&lt;2000),5,6)))</f>
        <v>3</v>
      </c>
      <c r="W214" s="12" t="s">
        <v>20</v>
      </c>
      <c r="X214" s="39">
        <f t="shared" si="34"/>
        <v>1.4140353794666058</v>
      </c>
      <c r="Y214" s="38">
        <f t="shared" si="35"/>
        <v>0.5567070929805219</v>
      </c>
      <c r="Z214" s="40" t="e">
        <f>IF(C214=ScatterPlots!$A$3,ReferendumData!Y214,-1)</f>
        <v>#N/A</v>
      </c>
      <c r="AA214" s="39">
        <f t="shared" si="36"/>
        <v>1.4140353794666058</v>
      </c>
      <c r="AB214" s="40">
        <f t="shared" si="37"/>
        <v>-1</v>
      </c>
      <c r="AC214" s="40">
        <f t="shared" si="38"/>
        <v>-1</v>
      </c>
      <c r="AD214" s="40">
        <f t="shared" si="39"/>
        <v>0.5567070929805219</v>
      </c>
    </row>
    <row r="215" spans="1:30" x14ac:dyDescent="0.35">
      <c r="A215">
        <v>624</v>
      </c>
      <c r="B215">
        <v>1</v>
      </c>
      <c r="C215" t="str">
        <f t="shared" si="30"/>
        <v>0624-01</v>
      </c>
      <c r="D215" t="s">
        <v>194</v>
      </c>
      <c r="E215">
        <v>1997</v>
      </c>
      <c r="F215">
        <f>VLOOKUP(E215,Lookups!A:B,2,FALSE)</f>
        <v>1</v>
      </c>
      <c r="G215">
        <v>1998</v>
      </c>
      <c r="H215" s="61">
        <v>108.92</v>
      </c>
      <c r="I215">
        <v>4</v>
      </c>
      <c r="J215" t="s">
        <v>19</v>
      </c>
      <c r="K215">
        <v>0</v>
      </c>
      <c r="L215">
        <v>9</v>
      </c>
      <c r="M215">
        <v>0</v>
      </c>
      <c r="N215">
        <v>9</v>
      </c>
      <c r="O215">
        <v>1</v>
      </c>
      <c r="P215">
        <f t="shared" si="31"/>
        <v>2</v>
      </c>
      <c r="Q215">
        <v>6964</v>
      </c>
      <c r="R215">
        <v>6416</v>
      </c>
      <c r="S215" s="14">
        <f t="shared" si="33"/>
        <v>0.52047832585949183</v>
      </c>
      <c r="T215" s="33">
        <f>IF(E215&lt;1994,"NA",IF(E215&gt;2001,SUMIFS(ADM!E:E,ADM!A:A,ReferendumData!E215,ADM!C:C,ReferendumData!A215,ADM!D:D,ReferendumData!B215),SUMIFS(ADM!K:K,ADM!H:H,ReferendumData!E215,ADM!I:I,ReferendumData!A215,ADM!J:J,ReferendumData!B215)))</f>
        <v>9621.4</v>
      </c>
      <c r="U215" s="34">
        <f t="shared" si="32"/>
        <v>1.3906500093541481</v>
      </c>
      <c r="V215" s="47">
        <f>IFERROR(VLOOKUP(C215,Lookups!J:L,3,FALSE),IF(T215&gt;=2000,4,IF(AND(T215&gt;=1000,T215&lt;2000),5,6)))</f>
        <v>3</v>
      </c>
      <c r="W215" s="12" t="s">
        <v>20</v>
      </c>
      <c r="X215" s="39">
        <f t="shared" si="34"/>
        <v>1.3906500093541481</v>
      </c>
      <c r="Y215" s="38">
        <f t="shared" si="35"/>
        <v>0.52047832585949183</v>
      </c>
      <c r="Z215" s="40" t="e">
        <f>IF(C215=ScatterPlots!$A$3,ReferendumData!Y215,-1)</f>
        <v>#N/A</v>
      </c>
      <c r="AA215" s="39">
        <f t="shared" si="36"/>
        <v>1.3906500093541481</v>
      </c>
      <c r="AB215" s="40">
        <f t="shared" si="37"/>
        <v>-1</v>
      </c>
      <c r="AC215" s="40">
        <f t="shared" si="38"/>
        <v>-1</v>
      </c>
      <c r="AD215" s="40">
        <f t="shared" si="39"/>
        <v>0.52047832585949183</v>
      </c>
    </row>
    <row r="216" spans="1:30" x14ac:dyDescent="0.35">
      <c r="A216">
        <v>628</v>
      </c>
      <c r="B216">
        <v>1</v>
      </c>
      <c r="C216" t="str">
        <f t="shared" si="30"/>
        <v>0628-01</v>
      </c>
      <c r="D216" t="s">
        <v>135</v>
      </c>
      <c r="E216">
        <v>1997</v>
      </c>
      <c r="F216">
        <f>VLOOKUP(E216,Lookups!A:B,2,FALSE)</f>
        <v>1</v>
      </c>
      <c r="G216">
        <v>1998</v>
      </c>
      <c r="H216" s="61">
        <v>650</v>
      </c>
      <c r="I216">
        <v>10</v>
      </c>
      <c r="J216" t="s">
        <v>19</v>
      </c>
      <c r="K216">
        <v>0</v>
      </c>
      <c r="L216">
        <v>9</v>
      </c>
      <c r="M216">
        <v>0</v>
      </c>
      <c r="N216">
        <v>9</v>
      </c>
      <c r="O216">
        <v>1</v>
      </c>
      <c r="P216">
        <f t="shared" si="31"/>
        <v>7</v>
      </c>
      <c r="Q216">
        <v>102</v>
      </c>
      <c r="R216">
        <v>40</v>
      </c>
      <c r="S216" s="14">
        <f t="shared" si="33"/>
        <v>0.71830985915492962</v>
      </c>
      <c r="T216" s="33">
        <f>IF(E216&lt;1994,"NA",IF(E216&gt;2001,SUMIFS(ADM!E:E,ADM!A:A,ReferendumData!E216,ADM!C:C,ReferendumData!A216,ADM!D:D,ReferendumData!B216),SUMIFS(ADM!K:K,ADM!H:H,ReferendumData!E216,ADM!I:I,ReferendumData!A216,ADM!J:J,ReferendumData!B216)))</f>
        <v>175.8</v>
      </c>
      <c r="U216" s="34">
        <f t="shared" si="32"/>
        <v>0.80773606370875994</v>
      </c>
      <c r="V216" s="47">
        <f>IFERROR(VLOOKUP(C216,Lookups!J:L,3,FALSE),IF(T216&gt;=2000,4,IF(AND(T216&gt;=1000,T216&lt;2000),5,6)))</f>
        <v>6</v>
      </c>
      <c r="W216" s="12" t="s">
        <v>20</v>
      </c>
      <c r="X216" s="39">
        <f t="shared" si="34"/>
        <v>0.80773606370875994</v>
      </c>
      <c r="Y216" s="38">
        <f t="shared" si="35"/>
        <v>0.71830985915492962</v>
      </c>
      <c r="Z216" s="40" t="e">
        <f>IF(C216=ScatterPlots!$A$3,ReferendumData!Y216,-1)</f>
        <v>#N/A</v>
      </c>
      <c r="AA216" s="39">
        <f t="shared" si="36"/>
        <v>0.80773606370875994</v>
      </c>
      <c r="AB216" s="40">
        <f t="shared" si="37"/>
        <v>-1</v>
      </c>
      <c r="AC216" s="40">
        <f t="shared" si="38"/>
        <v>-1</v>
      </c>
      <c r="AD216" s="40">
        <f t="shared" si="39"/>
        <v>0.71830985915492962</v>
      </c>
    </row>
    <row r="217" spans="1:30" x14ac:dyDescent="0.35">
      <c r="A217">
        <v>635</v>
      </c>
      <c r="B217">
        <v>1</v>
      </c>
      <c r="C217" t="str">
        <f t="shared" si="30"/>
        <v>0635-01</v>
      </c>
      <c r="D217" t="s">
        <v>97</v>
      </c>
      <c r="E217">
        <v>1997</v>
      </c>
      <c r="F217">
        <f>VLOOKUP(E217,Lookups!A:B,2,FALSE)</f>
        <v>1</v>
      </c>
      <c r="G217">
        <v>1998</v>
      </c>
      <c r="H217" s="61">
        <v>616.41</v>
      </c>
      <c r="I217">
        <v>5</v>
      </c>
      <c r="J217" t="s">
        <v>19</v>
      </c>
      <c r="K217">
        <v>0</v>
      </c>
      <c r="L217">
        <v>9</v>
      </c>
      <c r="M217">
        <v>0</v>
      </c>
      <c r="N217">
        <v>9</v>
      </c>
      <c r="O217">
        <v>1</v>
      </c>
      <c r="P217">
        <f t="shared" si="31"/>
        <v>7</v>
      </c>
      <c r="Q217">
        <v>117</v>
      </c>
      <c r="R217">
        <v>45</v>
      </c>
      <c r="S217" s="14">
        <f t="shared" si="33"/>
        <v>0.72222222222222221</v>
      </c>
      <c r="T217" s="33">
        <f>IF(E217&lt;1994,"NA",IF(E217&gt;2001,SUMIFS(ADM!E:E,ADM!A:A,ReferendumData!E217,ADM!C:C,ReferendumData!A217,ADM!D:D,ReferendumData!B217),SUMIFS(ADM!K:K,ADM!H:H,ReferendumData!E217,ADM!I:I,ReferendumData!A217,ADM!J:J,ReferendumData!B217)))</f>
        <v>196.03</v>
      </c>
      <c r="U217" s="34">
        <f t="shared" si="32"/>
        <v>0.82640412181808909</v>
      </c>
      <c r="V217" s="47">
        <f>IFERROR(VLOOKUP(C217,Lookups!J:L,3,FALSE),IF(T217&gt;=2000,4,IF(AND(T217&gt;=1000,T217&lt;2000),5,6)))</f>
        <v>6</v>
      </c>
      <c r="W217" s="12" t="s">
        <v>20</v>
      </c>
      <c r="X217" s="39">
        <f t="shared" si="34"/>
        <v>0.82640412181808909</v>
      </c>
      <c r="Y217" s="38">
        <f t="shared" si="35"/>
        <v>0.72222222222222221</v>
      </c>
      <c r="Z217" s="40" t="e">
        <f>IF(C217=ScatterPlots!$A$3,ReferendumData!Y217,-1)</f>
        <v>#N/A</v>
      </c>
      <c r="AA217" s="39">
        <f t="shared" si="36"/>
        <v>0.82640412181808909</v>
      </c>
      <c r="AB217" s="40">
        <f t="shared" si="37"/>
        <v>-1</v>
      </c>
      <c r="AC217" s="40">
        <f t="shared" si="38"/>
        <v>-1</v>
      </c>
      <c r="AD217" s="40">
        <f t="shared" si="39"/>
        <v>0.72222222222222221</v>
      </c>
    </row>
    <row r="218" spans="1:30" x14ac:dyDescent="0.35">
      <c r="A218">
        <v>682</v>
      </c>
      <c r="B218">
        <v>1</v>
      </c>
      <c r="C218" t="str">
        <f t="shared" si="30"/>
        <v>0682-01</v>
      </c>
      <c r="D218" t="s">
        <v>138</v>
      </c>
      <c r="E218">
        <v>1997</v>
      </c>
      <c r="F218">
        <f>VLOOKUP(E218,Lookups!A:B,2,FALSE)</f>
        <v>1</v>
      </c>
      <c r="G218">
        <v>1998</v>
      </c>
      <c r="H218" s="61">
        <v>315</v>
      </c>
      <c r="I218">
        <v>10</v>
      </c>
      <c r="J218" t="s">
        <v>19</v>
      </c>
      <c r="K218">
        <v>0</v>
      </c>
      <c r="L218">
        <v>9</v>
      </c>
      <c r="M218">
        <v>0</v>
      </c>
      <c r="N218">
        <v>9</v>
      </c>
      <c r="O218">
        <v>1</v>
      </c>
      <c r="P218">
        <f t="shared" si="31"/>
        <v>4</v>
      </c>
      <c r="Q218">
        <v>597</v>
      </c>
      <c r="R218">
        <v>375</v>
      </c>
      <c r="S218" s="14">
        <f t="shared" si="33"/>
        <v>0.61419753086419748</v>
      </c>
      <c r="T218" s="33">
        <f>IF(E218&lt;1994,"NA",IF(E218&gt;2001,SUMIFS(ADM!E:E,ADM!A:A,ReferendumData!E218,ADM!C:C,ReferendumData!A218,ADM!D:D,ReferendumData!B218),SUMIFS(ADM!K:K,ADM!H:H,ReferendumData!E218,ADM!I:I,ReferendumData!A218,ADM!J:J,ReferendumData!B218)))</f>
        <v>1498.43</v>
      </c>
      <c r="U218" s="34">
        <f t="shared" si="32"/>
        <v>0.64867895063499792</v>
      </c>
      <c r="V218" s="47">
        <f>IFERROR(VLOOKUP(C218,Lookups!J:L,3,FALSE),IF(T218&gt;=2000,4,IF(AND(T218&gt;=1000,T218&lt;2000),5,6)))</f>
        <v>5</v>
      </c>
      <c r="W218" s="12" t="s">
        <v>20</v>
      </c>
      <c r="X218" s="39">
        <f t="shared" si="34"/>
        <v>0.64867895063499792</v>
      </c>
      <c r="Y218" s="38">
        <f t="shared" si="35"/>
        <v>0.61419753086419748</v>
      </c>
      <c r="Z218" s="40" t="e">
        <f>IF(C218=ScatterPlots!$A$3,ReferendumData!Y218,-1)</f>
        <v>#N/A</v>
      </c>
      <c r="AA218" s="39">
        <f t="shared" si="36"/>
        <v>0.64867895063499792</v>
      </c>
      <c r="AB218" s="40">
        <f t="shared" si="37"/>
        <v>-1</v>
      </c>
      <c r="AC218" s="40">
        <f t="shared" si="38"/>
        <v>-1</v>
      </c>
      <c r="AD218" s="40">
        <f t="shared" si="39"/>
        <v>0.61419753086419748</v>
      </c>
    </row>
    <row r="219" spans="1:30" x14ac:dyDescent="0.35">
      <c r="A219">
        <v>690</v>
      </c>
      <c r="B219">
        <v>1</v>
      </c>
      <c r="C219" t="str">
        <f t="shared" si="30"/>
        <v>0690-01</v>
      </c>
      <c r="D219" t="s">
        <v>139</v>
      </c>
      <c r="E219">
        <v>1997</v>
      </c>
      <c r="F219">
        <f>VLOOKUP(E219,Lookups!A:B,2,FALSE)</f>
        <v>1</v>
      </c>
      <c r="G219">
        <v>1998</v>
      </c>
      <c r="H219" s="61">
        <v>315</v>
      </c>
      <c r="I219">
        <v>10</v>
      </c>
      <c r="J219" t="s">
        <v>19</v>
      </c>
      <c r="K219">
        <v>0</v>
      </c>
      <c r="L219">
        <v>9</v>
      </c>
      <c r="M219">
        <v>0</v>
      </c>
      <c r="N219">
        <v>9</v>
      </c>
      <c r="O219">
        <v>1</v>
      </c>
      <c r="P219">
        <f t="shared" si="31"/>
        <v>4</v>
      </c>
      <c r="Q219">
        <v>398</v>
      </c>
      <c r="R219">
        <v>178</v>
      </c>
      <c r="S219" s="14">
        <f t="shared" si="33"/>
        <v>0.69097222222222221</v>
      </c>
      <c r="T219" s="33">
        <f>IF(E219&lt;1994,"NA",IF(E219&gt;2001,SUMIFS(ADM!E:E,ADM!A:A,ReferendumData!E219,ADM!C:C,ReferendumData!A219,ADM!D:D,ReferendumData!B219),SUMIFS(ADM!K:K,ADM!H:H,ReferendumData!E219,ADM!I:I,ReferendumData!A219,ADM!J:J,ReferendumData!B219)))</f>
        <v>1527.48</v>
      </c>
      <c r="U219" s="34">
        <f t="shared" si="32"/>
        <v>0.37709168041480084</v>
      </c>
      <c r="V219" s="47">
        <f>IFERROR(VLOOKUP(C219,Lookups!J:L,3,FALSE),IF(T219&gt;=2000,4,IF(AND(T219&gt;=1000,T219&lt;2000),5,6)))</f>
        <v>5</v>
      </c>
      <c r="W219" s="12" t="s">
        <v>20</v>
      </c>
      <c r="X219" s="39">
        <f t="shared" si="34"/>
        <v>0.37709168041480084</v>
      </c>
      <c r="Y219" s="38">
        <f t="shared" si="35"/>
        <v>0.69097222222222221</v>
      </c>
      <c r="Z219" s="40" t="e">
        <f>IF(C219=ScatterPlots!$A$3,ReferendumData!Y219,-1)</f>
        <v>#N/A</v>
      </c>
      <c r="AA219" s="39">
        <f t="shared" si="36"/>
        <v>0.37709168041480084</v>
      </c>
      <c r="AB219" s="40">
        <f t="shared" si="37"/>
        <v>-1</v>
      </c>
      <c r="AC219" s="40">
        <f t="shared" si="38"/>
        <v>-1</v>
      </c>
      <c r="AD219" s="40">
        <f t="shared" si="39"/>
        <v>0.69097222222222221</v>
      </c>
    </row>
    <row r="220" spans="1:30" x14ac:dyDescent="0.35">
      <c r="A220">
        <v>709</v>
      </c>
      <c r="B220">
        <v>1</v>
      </c>
      <c r="C220" t="str">
        <f t="shared" si="30"/>
        <v>0709-01</v>
      </c>
      <c r="D220" t="s">
        <v>146</v>
      </c>
      <c r="E220">
        <v>1997</v>
      </c>
      <c r="F220">
        <f>VLOOKUP(E220,Lookups!A:B,2,FALSE)</f>
        <v>1</v>
      </c>
      <c r="G220">
        <v>1998</v>
      </c>
      <c r="H220" s="61">
        <v>315</v>
      </c>
      <c r="I220">
        <v>5</v>
      </c>
      <c r="J220" t="s">
        <v>19</v>
      </c>
      <c r="K220">
        <v>0</v>
      </c>
      <c r="L220">
        <v>9</v>
      </c>
      <c r="M220">
        <v>0</v>
      </c>
      <c r="N220">
        <v>9</v>
      </c>
      <c r="O220">
        <v>1</v>
      </c>
      <c r="P220">
        <f t="shared" si="31"/>
        <v>4</v>
      </c>
      <c r="Q220">
        <v>12347</v>
      </c>
      <c r="R220">
        <v>5468</v>
      </c>
      <c r="S220" s="14">
        <f t="shared" si="33"/>
        <v>0.69306763962952567</v>
      </c>
      <c r="T220" s="33">
        <f>IF(E220&lt;1994,"NA",IF(E220&gt;2001,SUMIFS(ADM!E:E,ADM!A:A,ReferendumData!E220,ADM!C:C,ReferendumData!A220,ADM!D:D,ReferendumData!B220),SUMIFS(ADM!K:K,ADM!H:H,ReferendumData!E220,ADM!I:I,ReferendumData!A220,ADM!J:J,ReferendumData!B220)))</f>
        <v>13719.46</v>
      </c>
      <c r="U220" s="34">
        <f t="shared" si="32"/>
        <v>1.2985204957046415</v>
      </c>
      <c r="V220" s="47">
        <f>IFERROR(VLOOKUP(C220,Lookups!J:L,3,FALSE),IF(T220&gt;=2000,4,IF(AND(T220&gt;=1000,T220&lt;2000),5,6)))</f>
        <v>4</v>
      </c>
      <c r="W220" s="12" t="s">
        <v>20</v>
      </c>
      <c r="X220" s="39">
        <f t="shared" si="34"/>
        <v>1.2985204957046415</v>
      </c>
      <c r="Y220" s="38">
        <f t="shared" si="35"/>
        <v>0.69306763962952567</v>
      </c>
      <c r="Z220" s="40" t="e">
        <f>IF(C220=ScatterPlots!$A$3,ReferendumData!Y220,-1)</f>
        <v>#N/A</v>
      </c>
      <c r="AA220" s="39">
        <f t="shared" si="36"/>
        <v>1.2985204957046415</v>
      </c>
      <c r="AB220" s="40">
        <f t="shared" si="37"/>
        <v>-1</v>
      </c>
      <c r="AC220" s="40">
        <f t="shared" si="38"/>
        <v>-1</v>
      </c>
      <c r="AD220" s="40">
        <f t="shared" si="39"/>
        <v>0.69306763962952567</v>
      </c>
    </row>
    <row r="221" spans="1:30" x14ac:dyDescent="0.35">
      <c r="A221">
        <v>712</v>
      </c>
      <c r="B221">
        <v>1</v>
      </c>
      <c r="C221" t="str">
        <f t="shared" ref="C221:C284" si="40">TEXT(A221,"0000")&amp;"-"&amp;TEXT(B221,"00")</f>
        <v>0712-01</v>
      </c>
      <c r="D221" t="s">
        <v>60</v>
      </c>
      <c r="E221">
        <v>1997</v>
      </c>
      <c r="F221">
        <f>VLOOKUP(E221,Lookups!A:B,2,FALSE)</f>
        <v>1</v>
      </c>
      <c r="G221">
        <v>1998</v>
      </c>
      <c r="H221" s="61">
        <v>265.35000000000002</v>
      </c>
      <c r="I221">
        <v>5</v>
      </c>
      <c r="J221" t="s">
        <v>19</v>
      </c>
      <c r="K221">
        <v>0</v>
      </c>
      <c r="L221">
        <v>9</v>
      </c>
      <c r="M221">
        <v>0</v>
      </c>
      <c r="N221">
        <v>9</v>
      </c>
      <c r="O221">
        <v>1</v>
      </c>
      <c r="P221">
        <f t="shared" ref="P221:P284" si="41">MAX(1,MIN(10,INT(H221/100)+1))</f>
        <v>3</v>
      </c>
      <c r="Q221">
        <v>662</v>
      </c>
      <c r="R221">
        <v>537</v>
      </c>
      <c r="S221" s="14">
        <f t="shared" si="33"/>
        <v>0.55212677231025853</v>
      </c>
      <c r="T221" s="33">
        <f>IF(E221&lt;1994,"NA",IF(E221&gt;2001,SUMIFS(ADM!E:E,ADM!A:A,ReferendumData!E221,ADM!C:C,ReferendumData!A221,ADM!D:D,ReferendumData!B221),SUMIFS(ADM!K:K,ADM!H:H,ReferendumData!E221,ADM!I:I,ReferendumData!A221,ADM!J:J,ReferendumData!B221)))</f>
        <v>817.24</v>
      </c>
      <c r="U221" s="34">
        <f t="shared" ref="U221:U284" si="42">IFERROR((Q221+R221)/T221,"NA")</f>
        <v>1.4671332778620723</v>
      </c>
      <c r="V221" s="47">
        <f>IFERROR(VLOOKUP(C221,Lookups!J:L,3,FALSE),IF(T221&gt;=2000,4,IF(AND(T221&gt;=1000,T221&lt;2000),5,6)))</f>
        <v>6</v>
      </c>
      <c r="W221" s="12" t="s">
        <v>20</v>
      </c>
      <c r="X221" s="39">
        <f t="shared" si="34"/>
        <v>1.4671332778620723</v>
      </c>
      <c r="Y221" s="38">
        <f t="shared" si="35"/>
        <v>0.55212677231025853</v>
      </c>
      <c r="Z221" s="40" t="e">
        <f>IF(C221=ScatterPlots!$A$3,ReferendumData!Y221,-1)</f>
        <v>#N/A</v>
      </c>
      <c r="AA221" s="39">
        <f t="shared" si="36"/>
        <v>1.4671332778620723</v>
      </c>
      <c r="AB221" s="40">
        <f t="shared" si="37"/>
        <v>-1</v>
      </c>
      <c r="AC221" s="40">
        <f t="shared" si="38"/>
        <v>-1</v>
      </c>
      <c r="AD221" s="40">
        <f t="shared" si="39"/>
        <v>0.55212677231025853</v>
      </c>
    </row>
    <row r="222" spans="1:30" x14ac:dyDescent="0.35">
      <c r="A222">
        <v>719</v>
      </c>
      <c r="B222">
        <v>1</v>
      </c>
      <c r="C222" t="str">
        <f t="shared" si="40"/>
        <v>0719-01</v>
      </c>
      <c r="D222" t="s">
        <v>33</v>
      </c>
      <c r="E222">
        <v>1997</v>
      </c>
      <c r="F222">
        <f>VLOOKUP(E222,Lookups!A:B,2,FALSE)</f>
        <v>1</v>
      </c>
      <c r="G222">
        <v>1998</v>
      </c>
      <c r="H222" s="61">
        <v>200</v>
      </c>
      <c r="I222">
        <v>10</v>
      </c>
      <c r="J222" t="s">
        <v>19</v>
      </c>
      <c r="K222">
        <v>0</v>
      </c>
      <c r="L222">
        <v>9</v>
      </c>
      <c r="M222">
        <v>0</v>
      </c>
      <c r="N222">
        <v>9</v>
      </c>
      <c r="O222">
        <v>0</v>
      </c>
      <c r="P222">
        <f t="shared" si="41"/>
        <v>3</v>
      </c>
      <c r="Q222">
        <v>2091</v>
      </c>
      <c r="R222">
        <v>3156</v>
      </c>
      <c r="S222" s="14">
        <f t="shared" si="33"/>
        <v>0.39851343624928531</v>
      </c>
      <c r="T222" s="33">
        <f>IF(E222&lt;1994,"NA",IF(E222&gt;2001,SUMIFS(ADM!E:E,ADM!A:A,ReferendumData!E222,ADM!C:C,ReferendumData!A222,ADM!D:D,ReferendumData!B222),SUMIFS(ADM!K:K,ADM!H:H,ReferendumData!E222,ADM!I:I,ReferendumData!A222,ADM!J:J,ReferendumData!B222)))</f>
        <v>4330.55</v>
      </c>
      <c r="U222" s="34">
        <f t="shared" si="42"/>
        <v>1.2116243895117247</v>
      </c>
      <c r="V222" s="47">
        <f>IFERROR(VLOOKUP(C222,Lookups!J:L,3,FALSE),IF(T222&gt;=2000,4,IF(AND(T222&gt;=1000,T222&lt;2000),5,6)))</f>
        <v>3</v>
      </c>
      <c r="W222" s="12" t="s">
        <v>20</v>
      </c>
      <c r="X222" s="39">
        <f t="shared" si="34"/>
        <v>1.2116243895117247</v>
      </c>
      <c r="Y222" s="38">
        <f t="shared" si="35"/>
        <v>0.39851343624928531</v>
      </c>
      <c r="Z222" s="40" t="e">
        <f>IF(C222=ScatterPlots!$A$3,ReferendumData!Y222,-1)</f>
        <v>#N/A</v>
      </c>
      <c r="AA222" s="39">
        <f t="shared" si="36"/>
        <v>1.2116243895117247</v>
      </c>
      <c r="AB222" s="40">
        <f t="shared" si="37"/>
        <v>-1</v>
      </c>
      <c r="AC222" s="40">
        <f t="shared" si="38"/>
        <v>-1</v>
      </c>
      <c r="AD222" s="40">
        <f t="shared" si="39"/>
        <v>0.39851343624928531</v>
      </c>
    </row>
    <row r="223" spans="1:30" x14ac:dyDescent="0.35">
      <c r="A223">
        <v>720</v>
      </c>
      <c r="B223">
        <v>1</v>
      </c>
      <c r="C223" t="str">
        <f t="shared" si="40"/>
        <v>0720-01</v>
      </c>
      <c r="D223" t="s">
        <v>279</v>
      </c>
      <c r="E223">
        <v>1997</v>
      </c>
      <c r="F223">
        <f>VLOOKUP(E223,Lookups!A:B,2,FALSE)</f>
        <v>1</v>
      </c>
      <c r="G223">
        <v>1998</v>
      </c>
      <c r="H223" s="61">
        <v>675</v>
      </c>
      <c r="I223">
        <v>5</v>
      </c>
      <c r="J223" t="s">
        <v>19</v>
      </c>
      <c r="K223">
        <v>0</v>
      </c>
      <c r="L223">
        <v>9</v>
      </c>
      <c r="M223">
        <v>0</v>
      </c>
      <c r="N223">
        <v>9</v>
      </c>
      <c r="O223">
        <v>1</v>
      </c>
      <c r="P223">
        <f t="shared" si="41"/>
        <v>7</v>
      </c>
      <c r="Q223">
        <v>2409</v>
      </c>
      <c r="R223">
        <v>1229</v>
      </c>
      <c r="S223" s="14">
        <f t="shared" si="33"/>
        <v>0.66217702034084658</v>
      </c>
      <c r="T223" s="33">
        <f>IF(E223&lt;1994,"NA",IF(E223&gt;2001,SUMIFS(ADM!E:E,ADM!A:A,ReferendumData!E223,ADM!C:C,ReferendumData!A223,ADM!D:D,ReferendumData!B223),SUMIFS(ADM!K:K,ADM!H:H,ReferendumData!E223,ADM!I:I,ReferendumData!A223,ADM!J:J,ReferendumData!B223)))</f>
        <v>3362.39</v>
      </c>
      <c r="U223" s="34">
        <f t="shared" si="42"/>
        <v>1.0819684807532737</v>
      </c>
      <c r="V223" s="47">
        <f>IFERROR(VLOOKUP(C223,Lookups!J:L,3,FALSE),IF(T223&gt;=2000,4,IF(AND(T223&gt;=1000,T223&lt;2000),5,6)))</f>
        <v>3</v>
      </c>
      <c r="W223" s="12" t="s">
        <v>20</v>
      </c>
      <c r="X223" s="39">
        <f t="shared" si="34"/>
        <v>1.0819684807532737</v>
      </c>
      <c r="Y223" s="38">
        <f t="shared" si="35"/>
        <v>0.66217702034084658</v>
      </c>
      <c r="Z223" s="40" t="e">
        <f>IF(C223=ScatterPlots!$A$3,ReferendumData!Y223,-1)</f>
        <v>#N/A</v>
      </c>
      <c r="AA223" s="39">
        <f t="shared" si="36"/>
        <v>1.0819684807532737</v>
      </c>
      <c r="AB223" s="40">
        <f t="shared" si="37"/>
        <v>-1</v>
      </c>
      <c r="AC223" s="40">
        <f t="shared" si="38"/>
        <v>-1</v>
      </c>
      <c r="AD223" s="40">
        <f t="shared" si="39"/>
        <v>0.66217702034084658</v>
      </c>
    </row>
    <row r="224" spans="1:30" x14ac:dyDescent="0.35">
      <c r="A224">
        <v>738</v>
      </c>
      <c r="B224">
        <v>1</v>
      </c>
      <c r="C224" t="str">
        <f t="shared" si="40"/>
        <v>0738-01</v>
      </c>
      <c r="D224" t="s">
        <v>34</v>
      </c>
      <c r="E224">
        <v>1997</v>
      </c>
      <c r="F224">
        <f>VLOOKUP(E224,Lookups!A:B,2,FALSE)</f>
        <v>1</v>
      </c>
      <c r="G224">
        <v>1998</v>
      </c>
      <c r="H224" s="61">
        <v>125</v>
      </c>
      <c r="I224">
        <v>5</v>
      </c>
      <c r="J224" t="s">
        <v>19</v>
      </c>
      <c r="K224">
        <v>0</v>
      </c>
      <c r="L224">
        <v>9</v>
      </c>
      <c r="M224">
        <v>0</v>
      </c>
      <c r="N224">
        <v>9</v>
      </c>
      <c r="O224">
        <v>1</v>
      </c>
      <c r="P224">
        <f t="shared" si="41"/>
        <v>2</v>
      </c>
      <c r="Q224">
        <v>381</v>
      </c>
      <c r="R224">
        <v>210</v>
      </c>
      <c r="S224" s="14">
        <f t="shared" si="33"/>
        <v>0.64467005076142136</v>
      </c>
      <c r="T224" s="33">
        <f>IF(E224&lt;1994,"NA",IF(E224&gt;2001,SUMIFS(ADM!E:E,ADM!A:A,ReferendumData!E224,ADM!C:C,ReferendumData!A224,ADM!D:D,ReferendumData!B224),SUMIFS(ADM!K:K,ADM!H:H,ReferendumData!E224,ADM!I:I,ReferendumData!A224,ADM!J:J,ReferendumData!B224)))</f>
        <v>1099.19</v>
      </c>
      <c r="U224" s="34">
        <f t="shared" si="42"/>
        <v>0.53766864691272664</v>
      </c>
      <c r="V224" s="47">
        <f>IFERROR(VLOOKUP(C224,Lookups!J:L,3,FALSE),IF(T224&gt;=2000,4,IF(AND(T224&gt;=1000,T224&lt;2000),5,6)))</f>
        <v>5</v>
      </c>
      <c r="W224" s="12" t="s">
        <v>274</v>
      </c>
      <c r="X224" s="39">
        <f t="shared" si="34"/>
        <v>0.53766864691272664</v>
      </c>
      <c r="Y224" s="38">
        <f t="shared" si="35"/>
        <v>0.64467005076142136</v>
      </c>
      <c r="Z224" s="40" t="e">
        <f>IF(C224=ScatterPlots!$A$3,ReferendumData!Y224,-1)</f>
        <v>#N/A</v>
      </c>
      <c r="AA224" s="39">
        <f t="shared" si="36"/>
        <v>0.53766864691272664</v>
      </c>
      <c r="AB224" s="40">
        <f t="shared" si="37"/>
        <v>-1</v>
      </c>
      <c r="AC224" s="40">
        <f t="shared" si="38"/>
        <v>-1</v>
      </c>
      <c r="AD224" s="40">
        <f t="shared" si="39"/>
        <v>0.64467005076142136</v>
      </c>
    </row>
    <row r="225" spans="1:30" x14ac:dyDescent="0.35">
      <c r="A225">
        <v>740</v>
      </c>
      <c r="B225">
        <v>1</v>
      </c>
      <c r="C225" t="str">
        <f t="shared" si="40"/>
        <v>0740-01</v>
      </c>
      <c r="D225" t="s">
        <v>203</v>
      </c>
      <c r="E225">
        <v>1997</v>
      </c>
      <c r="F225">
        <f>VLOOKUP(E225,Lookups!A:B,2,FALSE)</f>
        <v>1</v>
      </c>
      <c r="G225">
        <v>1998</v>
      </c>
      <c r="H225" s="61">
        <v>276.07</v>
      </c>
      <c r="I225">
        <v>5</v>
      </c>
      <c r="J225" t="s">
        <v>19</v>
      </c>
      <c r="K225">
        <v>0</v>
      </c>
      <c r="L225">
        <v>9</v>
      </c>
      <c r="M225">
        <v>0</v>
      </c>
      <c r="N225">
        <v>9</v>
      </c>
      <c r="O225">
        <v>1</v>
      </c>
      <c r="P225">
        <f t="shared" si="41"/>
        <v>3</v>
      </c>
      <c r="Q225">
        <v>798</v>
      </c>
      <c r="R225">
        <v>285</v>
      </c>
      <c r="S225" s="14">
        <f t="shared" si="33"/>
        <v>0.73684210526315785</v>
      </c>
      <c r="T225" s="33">
        <f>IF(E225&lt;1994,"NA",IF(E225&gt;2001,SUMIFS(ADM!E:E,ADM!A:A,ReferendumData!E225,ADM!C:C,ReferendumData!A225,ADM!D:D,ReferendumData!B225),SUMIFS(ADM!K:K,ADM!H:H,ReferendumData!E225,ADM!I:I,ReferendumData!A225,ADM!J:J,ReferendumData!B225)))</f>
        <v>1507.37</v>
      </c>
      <c r="U225" s="34">
        <f t="shared" si="42"/>
        <v>0.71846991780385705</v>
      </c>
      <c r="V225" s="47">
        <f>IFERROR(VLOOKUP(C225,Lookups!J:L,3,FALSE),IF(T225&gt;=2000,4,IF(AND(T225&gt;=1000,T225&lt;2000),5,6)))</f>
        <v>5</v>
      </c>
      <c r="W225" s="12" t="s">
        <v>20</v>
      </c>
      <c r="X225" s="39">
        <f t="shared" si="34"/>
        <v>0.71846991780385705</v>
      </c>
      <c r="Y225" s="38">
        <f t="shared" si="35"/>
        <v>0.73684210526315785</v>
      </c>
      <c r="Z225" s="40" t="e">
        <f>IF(C225=ScatterPlots!$A$3,ReferendumData!Y225,-1)</f>
        <v>#N/A</v>
      </c>
      <c r="AA225" s="39">
        <f t="shared" si="36"/>
        <v>0.71846991780385705</v>
      </c>
      <c r="AB225" s="40">
        <f t="shared" si="37"/>
        <v>-1</v>
      </c>
      <c r="AC225" s="40">
        <f t="shared" si="38"/>
        <v>-1</v>
      </c>
      <c r="AD225" s="40">
        <f t="shared" si="39"/>
        <v>0.73684210526315785</v>
      </c>
    </row>
    <row r="226" spans="1:30" x14ac:dyDescent="0.35">
      <c r="A226">
        <v>743</v>
      </c>
      <c r="B226">
        <v>1</v>
      </c>
      <c r="C226" t="str">
        <f t="shared" si="40"/>
        <v>0743-01</v>
      </c>
      <c r="D226" t="s">
        <v>261</v>
      </c>
      <c r="E226">
        <v>1997</v>
      </c>
      <c r="F226">
        <f>VLOOKUP(E226,Lookups!A:B,2,FALSE)</f>
        <v>1</v>
      </c>
      <c r="G226">
        <v>1998</v>
      </c>
      <c r="H226" s="61">
        <v>214.47</v>
      </c>
      <c r="I226">
        <v>5</v>
      </c>
      <c r="J226" t="s">
        <v>19</v>
      </c>
      <c r="K226">
        <v>0</v>
      </c>
      <c r="L226">
        <v>9</v>
      </c>
      <c r="M226">
        <v>0</v>
      </c>
      <c r="N226">
        <v>9</v>
      </c>
      <c r="O226">
        <v>1</v>
      </c>
      <c r="P226">
        <f t="shared" si="41"/>
        <v>3</v>
      </c>
      <c r="Q226">
        <v>1002</v>
      </c>
      <c r="R226">
        <v>686</v>
      </c>
      <c r="S226" s="14">
        <f t="shared" si="33"/>
        <v>0.59360189573459721</v>
      </c>
      <c r="T226" s="33">
        <f>IF(E226&lt;1994,"NA",IF(E226&gt;2001,SUMIFS(ADM!E:E,ADM!A:A,ReferendumData!E226,ADM!C:C,ReferendumData!A226,ADM!D:D,ReferendumData!B226),SUMIFS(ADM!K:K,ADM!H:H,ReferendumData!E226,ADM!I:I,ReferendumData!A226,ADM!J:J,ReferendumData!B226)))</f>
        <v>1236.19</v>
      </c>
      <c r="U226" s="34">
        <f t="shared" si="42"/>
        <v>1.3654858880916363</v>
      </c>
      <c r="V226" s="47">
        <f>IFERROR(VLOOKUP(C226,Lookups!J:L,3,FALSE),IF(T226&gt;=2000,4,IF(AND(T226&gt;=1000,T226&lt;2000),5,6)))</f>
        <v>5</v>
      </c>
      <c r="W226" s="12" t="s">
        <v>20</v>
      </c>
      <c r="X226" s="39">
        <f t="shared" si="34"/>
        <v>1.3654858880916363</v>
      </c>
      <c r="Y226" s="38">
        <f t="shared" si="35"/>
        <v>0.59360189573459721</v>
      </c>
      <c r="Z226" s="40" t="e">
        <f>IF(C226=ScatterPlots!$A$3,ReferendumData!Y226,-1)</f>
        <v>#N/A</v>
      </c>
      <c r="AA226" s="39">
        <f t="shared" si="36"/>
        <v>1.3654858880916363</v>
      </c>
      <c r="AB226" s="40">
        <f t="shared" si="37"/>
        <v>-1</v>
      </c>
      <c r="AC226" s="40">
        <f t="shared" si="38"/>
        <v>-1</v>
      </c>
      <c r="AD226" s="40">
        <f t="shared" si="39"/>
        <v>0.59360189573459721</v>
      </c>
    </row>
    <row r="227" spans="1:30" x14ac:dyDescent="0.35">
      <c r="A227">
        <v>745</v>
      </c>
      <c r="B227">
        <v>1</v>
      </c>
      <c r="C227" t="str">
        <f t="shared" si="40"/>
        <v>0745-01</v>
      </c>
      <c r="D227" t="s">
        <v>280</v>
      </c>
      <c r="E227">
        <v>1997</v>
      </c>
      <c r="F227">
        <f>VLOOKUP(E227,Lookups!A:B,2,FALSE)</f>
        <v>1</v>
      </c>
      <c r="G227">
        <v>1998</v>
      </c>
      <c r="H227" s="61">
        <v>311.69</v>
      </c>
      <c r="I227">
        <v>10</v>
      </c>
      <c r="J227" t="s">
        <v>19</v>
      </c>
      <c r="K227">
        <v>0</v>
      </c>
      <c r="L227">
        <v>9</v>
      </c>
      <c r="M227">
        <v>0</v>
      </c>
      <c r="N227">
        <v>9</v>
      </c>
      <c r="O227">
        <v>0</v>
      </c>
      <c r="P227">
        <f t="shared" si="41"/>
        <v>4</v>
      </c>
      <c r="Q227">
        <v>459</v>
      </c>
      <c r="R227">
        <v>962</v>
      </c>
      <c r="S227" s="14">
        <f t="shared" si="33"/>
        <v>0.32301196340605209</v>
      </c>
      <c r="T227" s="33">
        <f>IF(E227&lt;1994,"NA",IF(E227&gt;2001,SUMIFS(ADM!E:E,ADM!A:A,ReferendumData!E227,ADM!C:C,ReferendumData!A227,ADM!D:D,ReferendumData!B227),SUMIFS(ADM!K:K,ADM!H:H,ReferendumData!E227,ADM!I:I,ReferendumData!A227,ADM!J:J,ReferendumData!B227)))</f>
        <v>1680.24</v>
      </c>
      <c r="U227" s="34">
        <f t="shared" si="42"/>
        <v>0.84571251725943908</v>
      </c>
      <c r="V227" s="47">
        <f>IFERROR(VLOOKUP(C227,Lookups!J:L,3,FALSE),IF(T227&gt;=2000,4,IF(AND(T227&gt;=1000,T227&lt;2000),5,6)))</f>
        <v>5</v>
      </c>
      <c r="W227" s="12" t="s">
        <v>20</v>
      </c>
      <c r="X227" s="39">
        <f t="shared" si="34"/>
        <v>0.84571251725943908</v>
      </c>
      <c r="Y227" s="38">
        <f t="shared" si="35"/>
        <v>0.32301196340605209</v>
      </c>
      <c r="Z227" s="40" t="e">
        <f>IF(C227=ScatterPlots!$A$3,ReferendumData!Y227,-1)</f>
        <v>#N/A</v>
      </c>
      <c r="AA227" s="39">
        <f t="shared" si="36"/>
        <v>0.84571251725943908</v>
      </c>
      <c r="AB227" s="40">
        <f t="shared" si="37"/>
        <v>-1</v>
      </c>
      <c r="AC227" s="40">
        <f t="shared" si="38"/>
        <v>-1</v>
      </c>
      <c r="AD227" s="40">
        <f t="shared" si="39"/>
        <v>0.32301196340605209</v>
      </c>
    </row>
    <row r="228" spans="1:30" x14ac:dyDescent="0.35">
      <c r="A228">
        <v>756</v>
      </c>
      <c r="B228">
        <v>1</v>
      </c>
      <c r="C228" t="str">
        <f t="shared" si="40"/>
        <v>0756-01</v>
      </c>
      <c r="D228" t="s">
        <v>281</v>
      </c>
      <c r="E228">
        <v>1997</v>
      </c>
      <c r="F228">
        <f>VLOOKUP(E228,Lookups!A:B,2,FALSE)</f>
        <v>1</v>
      </c>
      <c r="G228">
        <v>1998</v>
      </c>
      <c r="H228" s="61">
        <v>267.25</v>
      </c>
      <c r="I228">
        <v>10</v>
      </c>
      <c r="J228" t="s">
        <v>19</v>
      </c>
      <c r="K228">
        <v>0</v>
      </c>
      <c r="L228">
        <v>9</v>
      </c>
      <c r="M228">
        <v>0</v>
      </c>
      <c r="N228">
        <v>9</v>
      </c>
      <c r="O228">
        <v>1</v>
      </c>
      <c r="P228">
        <f t="shared" si="41"/>
        <v>3</v>
      </c>
      <c r="Q228">
        <v>696</v>
      </c>
      <c r="R228">
        <v>273</v>
      </c>
      <c r="S228" s="14">
        <f t="shared" si="33"/>
        <v>0.71826625386996901</v>
      </c>
      <c r="T228" s="33">
        <f>IF(E228&lt;1994,"NA",IF(E228&gt;2001,SUMIFS(ADM!E:E,ADM!A:A,ReferendumData!E228,ADM!C:C,ReferendumData!A228,ADM!D:D,ReferendumData!B228),SUMIFS(ADM!K:K,ADM!H:H,ReferendumData!E228,ADM!I:I,ReferendumData!A228,ADM!J:J,ReferendumData!B228)))</f>
        <v>920.95</v>
      </c>
      <c r="U228" s="34">
        <f t="shared" si="42"/>
        <v>1.0521743851457734</v>
      </c>
      <c r="V228" s="47">
        <f>IFERROR(VLOOKUP(C228,Lookups!J:L,3,FALSE),IF(T228&gt;=2000,4,IF(AND(T228&gt;=1000,T228&lt;2000),5,6)))</f>
        <v>6</v>
      </c>
      <c r="W228" s="12" t="s">
        <v>20</v>
      </c>
      <c r="X228" s="39">
        <f t="shared" si="34"/>
        <v>1.0521743851457734</v>
      </c>
      <c r="Y228" s="38">
        <f t="shared" si="35"/>
        <v>0.71826625386996901</v>
      </c>
      <c r="Z228" s="40" t="e">
        <f>IF(C228=ScatterPlots!$A$3,ReferendumData!Y228,-1)</f>
        <v>#N/A</v>
      </c>
      <c r="AA228" s="39">
        <f t="shared" si="36"/>
        <v>1.0521743851457734</v>
      </c>
      <c r="AB228" s="40">
        <f t="shared" si="37"/>
        <v>-1</v>
      </c>
      <c r="AC228" s="40">
        <f t="shared" si="38"/>
        <v>-1</v>
      </c>
      <c r="AD228" s="40">
        <f t="shared" si="39"/>
        <v>0.71826625386996901</v>
      </c>
    </row>
    <row r="229" spans="1:30" x14ac:dyDescent="0.35">
      <c r="A229">
        <v>769</v>
      </c>
      <c r="B229">
        <v>1</v>
      </c>
      <c r="C229" t="str">
        <f t="shared" si="40"/>
        <v>0769-01</v>
      </c>
      <c r="D229" t="s">
        <v>102</v>
      </c>
      <c r="E229">
        <v>1997</v>
      </c>
      <c r="F229">
        <f>VLOOKUP(E229,Lookups!A:B,2,FALSE)</f>
        <v>1</v>
      </c>
      <c r="G229">
        <v>1998</v>
      </c>
      <c r="H229" s="61">
        <v>315</v>
      </c>
      <c r="I229">
        <v>10</v>
      </c>
      <c r="J229" t="s">
        <v>19</v>
      </c>
      <c r="K229">
        <v>0</v>
      </c>
      <c r="L229">
        <v>9</v>
      </c>
      <c r="M229">
        <v>0</v>
      </c>
      <c r="N229">
        <v>9</v>
      </c>
      <c r="O229">
        <v>1</v>
      </c>
      <c r="P229">
        <f t="shared" si="41"/>
        <v>4</v>
      </c>
      <c r="Q229">
        <v>1941</v>
      </c>
      <c r="R229">
        <v>510</v>
      </c>
      <c r="S229" s="14">
        <f t="shared" si="33"/>
        <v>0.79192166462668301</v>
      </c>
      <c r="T229" s="33">
        <f>IF(E229&lt;1994,"NA",IF(E229&gt;2001,SUMIFS(ADM!E:E,ADM!A:A,ReferendumData!E229,ADM!C:C,ReferendumData!A229,ADM!D:D,ReferendumData!B229),SUMIFS(ADM!K:K,ADM!H:H,ReferendumData!E229,ADM!I:I,ReferendumData!A229,ADM!J:J,ReferendumData!B229)))</f>
        <v>1003.31</v>
      </c>
      <c r="U229" s="34">
        <f t="shared" si="42"/>
        <v>2.4429139548095806</v>
      </c>
      <c r="V229" s="47">
        <f>IFERROR(VLOOKUP(C229,Lookups!J:L,3,FALSE),IF(T229&gt;=2000,4,IF(AND(T229&gt;=1000,T229&lt;2000),5,6)))</f>
        <v>5</v>
      </c>
      <c r="W229" s="12" t="s">
        <v>20</v>
      </c>
      <c r="X229" s="39">
        <f t="shared" si="34"/>
        <v>2.4429139548095806</v>
      </c>
      <c r="Y229" s="38">
        <f t="shared" si="35"/>
        <v>0.79192166462668301</v>
      </c>
      <c r="Z229" s="40" t="e">
        <f>IF(C229=ScatterPlots!$A$3,ReferendumData!Y229,-1)</f>
        <v>#N/A</v>
      </c>
      <c r="AA229" s="39">
        <f t="shared" si="36"/>
        <v>2.4429139548095806</v>
      </c>
      <c r="AB229" s="40">
        <f t="shared" si="37"/>
        <v>-1</v>
      </c>
      <c r="AC229" s="40">
        <f t="shared" si="38"/>
        <v>-1</v>
      </c>
      <c r="AD229" s="40">
        <f t="shared" si="39"/>
        <v>0.79192166462668301</v>
      </c>
    </row>
    <row r="230" spans="1:30" x14ac:dyDescent="0.35">
      <c r="A230">
        <v>771</v>
      </c>
      <c r="B230">
        <v>1</v>
      </c>
      <c r="C230" t="str">
        <f t="shared" si="40"/>
        <v>0771-01</v>
      </c>
      <c r="D230" t="s">
        <v>282</v>
      </c>
      <c r="E230">
        <v>1997</v>
      </c>
      <c r="F230">
        <f>VLOOKUP(E230,Lookups!A:B,2,FALSE)</f>
        <v>1</v>
      </c>
      <c r="G230">
        <v>1998</v>
      </c>
      <c r="H230" s="61">
        <v>289.08999999999997</v>
      </c>
      <c r="I230">
        <v>10</v>
      </c>
      <c r="J230" t="s">
        <v>19</v>
      </c>
      <c r="K230">
        <v>0</v>
      </c>
      <c r="L230">
        <v>9</v>
      </c>
      <c r="M230">
        <v>0</v>
      </c>
      <c r="N230">
        <v>9</v>
      </c>
      <c r="O230">
        <v>1</v>
      </c>
      <c r="P230">
        <f t="shared" si="41"/>
        <v>3</v>
      </c>
      <c r="Q230">
        <v>196</v>
      </c>
      <c r="R230">
        <v>75</v>
      </c>
      <c r="S230" s="14">
        <f t="shared" si="33"/>
        <v>0.7232472324723247</v>
      </c>
      <c r="T230" s="33">
        <f>IF(E230&lt;1994,"NA",IF(E230&gt;2001,SUMIFS(ADM!E:E,ADM!A:A,ReferendumData!E230,ADM!C:C,ReferendumData!A230,ADM!D:D,ReferendumData!B230),SUMIFS(ADM!K:K,ADM!H:H,ReferendumData!E230,ADM!I:I,ReferendumData!A230,ADM!J:J,ReferendumData!B230)))</f>
        <v>318.81</v>
      </c>
      <c r="U230" s="34">
        <f t="shared" si="42"/>
        <v>0.85003607164141648</v>
      </c>
      <c r="V230" s="47">
        <f>IFERROR(VLOOKUP(C230,Lookups!J:L,3,FALSE),IF(T230&gt;=2000,4,IF(AND(T230&gt;=1000,T230&lt;2000),5,6)))</f>
        <v>6</v>
      </c>
      <c r="W230" s="12" t="s">
        <v>20</v>
      </c>
      <c r="X230" s="39">
        <f t="shared" si="34"/>
        <v>0.85003607164141648</v>
      </c>
      <c r="Y230" s="38">
        <f t="shared" si="35"/>
        <v>0.7232472324723247</v>
      </c>
      <c r="Z230" s="40" t="e">
        <f>IF(C230=ScatterPlots!$A$3,ReferendumData!Y230,-1)</f>
        <v>#N/A</v>
      </c>
      <c r="AA230" s="39">
        <f t="shared" si="36"/>
        <v>0.85003607164141648</v>
      </c>
      <c r="AB230" s="40">
        <f t="shared" si="37"/>
        <v>-1</v>
      </c>
      <c r="AC230" s="40">
        <f t="shared" si="38"/>
        <v>-1</v>
      </c>
      <c r="AD230" s="40">
        <f t="shared" si="39"/>
        <v>0.7232472324723247</v>
      </c>
    </row>
    <row r="231" spans="1:30" x14ac:dyDescent="0.35">
      <c r="A231">
        <v>775</v>
      </c>
      <c r="B231">
        <v>1</v>
      </c>
      <c r="C231" t="str">
        <f t="shared" si="40"/>
        <v>0775-01</v>
      </c>
      <c r="D231" t="s">
        <v>262</v>
      </c>
      <c r="E231">
        <v>1997</v>
      </c>
      <c r="F231">
        <f>VLOOKUP(E231,Lookups!A:B,2,FALSE)</f>
        <v>1</v>
      </c>
      <c r="G231">
        <v>1998</v>
      </c>
      <c r="H231" s="61">
        <v>200</v>
      </c>
      <c r="I231">
        <v>10</v>
      </c>
      <c r="J231" t="s">
        <v>19</v>
      </c>
      <c r="K231">
        <v>0</v>
      </c>
      <c r="L231">
        <v>9</v>
      </c>
      <c r="M231">
        <v>0</v>
      </c>
      <c r="N231">
        <v>9</v>
      </c>
      <c r="O231">
        <v>1</v>
      </c>
      <c r="P231">
        <f t="shared" si="41"/>
        <v>3</v>
      </c>
      <c r="Q231">
        <v>543</v>
      </c>
      <c r="R231">
        <v>391</v>
      </c>
      <c r="S231" s="14">
        <f t="shared" si="33"/>
        <v>0.5813704496788008</v>
      </c>
      <c r="T231" s="33">
        <f>IF(E231&lt;1994,"NA",IF(E231&gt;2001,SUMIFS(ADM!E:E,ADM!A:A,ReferendumData!E231,ADM!C:C,ReferendumData!A231,ADM!D:D,ReferendumData!B231),SUMIFS(ADM!K:K,ADM!H:H,ReferendumData!E231,ADM!I:I,ReferendumData!A231,ADM!J:J,ReferendumData!B231)))</f>
        <v>633.80999999999995</v>
      </c>
      <c r="U231" s="34">
        <f t="shared" si="42"/>
        <v>1.4736277433300202</v>
      </c>
      <c r="V231" s="47">
        <f>IFERROR(VLOOKUP(C231,Lookups!J:L,3,FALSE),IF(T231&gt;=2000,4,IF(AND(T231&gt;=1000,T231&lt;2000),5,6)))</f>
        <v>6</v>
      </c>
      <c r="W231" s="12" t="s">
        <v>20</v>
      </c>
      <c r="X231" s="39">
        <f t="shared" si="34"/>
        <v>1.4736277433300202</v>
      </c>
      <c r="Y231" s="38">
        <f t="shared" si="35"/>
        <v>0.5813704496788008</v>
      </c>
      <c r="Z231" s="40" t="e">
        <f>IF(C231=ScatterPlots!$A$3,ReferendumData!Y231,-1)</f>
        <v>#N/A</v>
      </c>
      <c r="AA231" s="39">
        <f t="shared" si="36"/>
        <v>1.4736277433300202</v>
      </c>
      <c r="AB231" s="40">
        <f t="shared" si="37"/>
        <v>-1</v>
      </c>
      <c r="AC231" s="40">
        <f t="shared" si="38"/>
        <v>-1</v>
      </c>
      <c r="AD231" s="40">
        <f t="shared" si="39"/>
        <v>0.5813704496788008</v>
      </c>
    </row>
    <row r="232" spans="1:30" x14ac:dyDescent="0.35">
      <c r="A232">
        <v>777</v>
      </c>
      <c r="B232">
        <v>1</v>
      </c>
      <c r="C232" t="str">
        <f t="shared" si="40"/>
        <v>0777-01</v>
      </c>
      <c r="D232" t="s">
        <v>103</v>
      </c>
      <c r="E232">
        <v>1997</v>
      </c>
      <c r="F232">
        <f>VLOOKUP(E232,Lookups!A:B,2,FALSE)</f>
        <v>1</v>
      </c>
      <c r="G232">
        <v>1998</v>
      </c>
      <c r="H232" s="61">
        <v>315</v>
      </c>
      <c r="I232">
        <v>5</v>
      </c>
      <c r="J232" t="s">
        <v>19</v>
      </c>
      <c r="K232">
        <v>0</v>
      </c>
      <c r="L232">
        <v>9</v>
      </c>
      <c r="M232">
        <v>0</v>
      </c>
      <c r="N232">
        <v>9</v>
      </c>
      <c r="O232">
        <v>1</v>
      </c>
      <c r="P232">
        <f t="shared" si="41"/>
        <v>4</v>
      </c>
      <c r="Q232">
        <v>561</v>
      </c>
      <c r="R232">
        <v>405</v>
      </c>
      <c r="S232" s="14">
        <f t="shared" si="33"/>
        <v>0.58074534161490687</v>
      </c>
      <c r="T232" s="33">
        <f>IF(E232&lt;1994,"NA",IF(E232&gt;2001,SUMIFS(ADM!E:E,ADM!A:A,ReferendumData!E232,ADM!C:C,ReferendumData!A232,ADM!D:D,ReferendumData!B232),SUMIFS(ADM!K:K,ADM!H:H,ReferendumData!E232,ADM!I:I,ReferendumData!A232,ADM!J:J,ReferendumData!B232)))</f>
        <v>1243.1500000000001</v>
      </c>
      <c r="U232" s="34">
        <f t="shared" si="42"/>
        <v>0.77705827937095273</v>
      </c>
      <c r="V232" s="47">
        <f>IFERROR(VLOOKUP(C232,Lookups!J:L,3,FALSE),IF(T232&gt;=2000,4,IF(AND(T232&gt;=1000,T232&lt;2000),5,6)))</f>
        <v>5</v>
      </c>
      <c r="W232" s="12" t="s">
        <v>20</v>
      </c>
      <c r="X232" s="39">
        <f t="shared" si="34"/>
        <v>0.77705827937095273</v>
      </c>
      <c r="Y232" s="38">
        <f t="shared" si="35"/>
        <v>0.58074534161490687</v>
      </c>
      <c r="Z232" s="40" t="e">
        <f>IF(C232=ScatterPlots!$A$3,ReferendumData!Y232,-1)</f>
        <v>#N/A</v>
      </c>
      <c r="AA232" s="39">
        <f t="shared" si="36"/>
        <v>0.77705827937095273</v>
      </c>
      <c r="AB232" s="40">
        <f t="shared" si="37"/>
        <v>-1</v>
      </c>
      <c r="AC232" s="40">
        <f t="shared" si="38"/>
        <v>-1</v>
      </c>
      <c r="AD232" s="40">
        <f t="shared" si="39"/>
        <v>0.58074534161490687</v>
      </c>
    </row>
    <row r="233" spans="1:30" x14ac:dyDescent="0.35">
      <c r="A233">
        <v>786</v>
      </c>
      <c r="B233">
        <v>1</v>
      </c>
      <c r="C233" t="str">
        <f t="shared" si="40"/>
        <v>0786-01</v>
      </c>
      <c r="D233" t="s">
        <v>105</v>
      </c>
      <c r="E233">
        <v>1997</v>
      </c>
      <c r="F233">
        <f>VLOOKUP(E233,Lookups!A:B,2,FALSE)</f>
        <v>1</v>
      </c>
      <c r="G233">
        <v>1998</v>
      </c>
      <c r="H233" s="61">
        <v>315</v>
      </c>
      <c r="I233">
        <v>5</v>
      </c>
      <c r="J233" t="s">
        <v>19</v>
      </c>
      <c r="K233">
        <v>0</v>
      </c>
      <c r="L233">
        <v>9</v>
      </c>
      <c r="M233">
        <v>0</v>
      </c>
      <c r="N233">
        <v>9</v>
      </c>
      <c r="O233">
        <v>1</v>
      </c>
      <c r="P233">
        <f t="shared" si="41"/>
        <v>4</v>
      </c>
      <c r="Q233">
        <v>451</v>
      </c>
      <c r="R233">
        <v>253</v>
      </c>
      <c r="S233" s="14">
        <f t="shared" si="33"/>
        <v>0.640625</v>
      </c>
      <c r="T233" s="33">
        <f>IF(E233&lt;1994,"NA",IF(E233&gt;2001,SUMIFS(ADM!E:E,ADM!A:A,ReferendumData!E233,ADM!C:C,ReferendumData!A233,ADM!D:D,ReferendumData!B233),SUMIFS(ADM!K:K,ADM!H:H,ReferendumData!E233,ADM!I:I,ReferendumData!A233,ADM!J:J,ReferendumData!B233)))</f>
        <v>524.61</v>
      </c>
      <c r="U233" s="34">
        <f t="shared" si="42"/>
        <v>1.3419492575436991</v>
      </c>
      <c r="V233" s="47">
        <f>IFERROR(VLOOKUP(C233,Lookups!J:L,3,FALSE),IF(T233&gt;=2000,4,IF(AND(T233&gt;=1000,T233&lt;2000),5,6)))</f>
        <v>6</v>
      </c>
      <c r="W233" s="12" t="s">
        <v>20</v>
      </c>
      <c r="X233" s="39">
        <f t="shared" si="34"/>
        <v>1.3419492575436991</v>
      </c>
      <c r="Y233" s="38">
        <f t="shared" si="35"/>
        <v>0.640625</v>
      </c>
      <c r="Z233" s="40" t="e">
        <f>IF(C233=ScatterPlots!$A$3,ReferendumData!Y233,-1)</f>
        <v>#N/A</v>
      </c>
      <c r="AA233" s="39">
        <f t="shared" si="36"/>
        <v>1.3419492575436991</v>
      </c>
      <c r="AB233" s="40">
        <f t="shared" si="37"/>
        <v>-1</v>
      </c>
      <c r="AC233" s="40">
        <f t="shared" si="38"/>
        <v>-1</v>
      </c>
      <c r="AD233" s="40">
        <f t="shared" si="39"/>
        <v>0.640625</v>
      </c>
    </row>
    <row r="234" spans="1:30" x14ac:dyDescent="0.35">
      <c r="A234">
        <v>836</v>
      </c>
      <c r="B234">
        <v>1</v>
      </c>
      <c r="C234" t="str">
        <f t="shared" si="40"/>
        <v>0836-01</v>
      </c>
      <c r="D234" t="s">
        <v>109</v>
      </c>
      <c r="E234">
        <v>1997</v>
      </c>
      <c r="F234">
        <f>VLOOKUP(E234,Lookups!A:B,2,FALSE)</f>
        <v>1</v>
      </c>
      <c r="G234">
        <v>1998</v>
      </c>
      <c r="H234" s="61">
        <v>1000</v>
      </c>
      <c r="I234">
        <v>10</v>
      </c>
      <c r="J234" t="s">
        <v>19</v>
      </c>
      <c r="K234">
        <v>0</v>
      </c>
      <c r="L234">
        <v>9</v>
      </c>
      <c r="M234">
        <v>0</v>
      </c>
      <c r="N234">
        <v>9</v>
      </c>
      <c r="O234">
        <v>1</v>
      </c>
      <c r="P234">
        <f t="shared" si="41"/>
        <v>10</v>
      </c>
      <c r="Q234">
        <v>253</v>
      </c>
      <c r="R234">
        <v>65</v>
      </c>
      <c r="S234" s="14">
        <f t="shared" si="33"/>
        <v>0.79559748427672961</v>
      </c>
      <c r="T234" s="33">
        <f>IF(E234&lt;1994,"NA",IF(E234&gt;2001,SUMIFS(ADM!E:E,ADM!A:A,ReferendumData!E234,ADM!C:C,ReferendumData!A234,ADM!D:D,ReferendumData!B234),SUMIFS(ADM!K:K,ADM!H:H,ReferendumData!E234,ADM!I:I,ReferendumData!A234,ADM!J:J,ReferendumData!B234)))</f>
        <v>237.62</v>
      </c>
      <c r="U234" s="34">
        <f t="shared" si="42"/>
        <v>1.3382711892938304</v>
      </c>
      <c r="V234" s="47">
        <f>IFERROR(VLOOKUP(C234,Lookups!J:L,3,FALSE),IF(T234&gt;=2000,4,IF(AND(T234&gt;=1000,T234&lt;2000),5,6)))</f>
        <v>6</v>
      </c>
      <c r="W234" s="12" t="s">
        <v>20</v>
      </c>
      <c r="X234" s="39">
        <f t="shared" si="34"/>
        <v>1.3382711892938304</v>
      </c>
      <c r="Y234" s="38">
        <f t="shared" si="35"/>
        <v>0.79559748427672961</v>
      </c>
      <c r="Z234" s="40" t="e">
        <f>IF(C234=ScatterPlots!$A$3,ReferendumData!Y234,-1)</f>
        <v>#N/A</v>
      </c>
      <c r="AA234" s="39">
        <f t="shared" si="36"/>
        <v>1.3382711892938304</v>
      </c>
      <c r="AB234" s="40">
        <f t="shared" si="37"/>
        <v>-1</v>
      </c>
      <c r="AC234" s="40">
        <f t="shared" si="38"/>
        <v>-1</v>
      </c>
      <c r="AD234" s="40">
        <f t="shared" si="39"/>
        <v>0.79559748427672961</v>
      </c>
    </row>
    <row r="235" spans="1:30" x14ac:dyDescent="0.35">
      <c r="A235">
        <v>877</v>
      </c>
      <c r="B235">
        <v>1</v>
      </c>
      <c r="C235" t="str">
        <f t="shared" si="40"/>
        <v>0877-01</v>
      </c>
      <c r="D235" t="s">
        <v>63</v>
      </c>
      <c r="E235">
        <v>1997</v>
      </c>
      <c r="F235">
        <f>VLOOKUP(E235,Lookups!A:B,2,FALSE)</f>
        <v>1</v>
      </c>
      <c r="G235">
        <v>1998</v>
      </c>
      <c r="H235" s="61">
        <v>97</v>
      </c>
      <c r="I235">
        <v>10</v>
      </c>
      <c r="J235" t="s">
        <v>19</v>
      </c>
      <c r="K235">
        <v>0</v>
      </c>
      <c r="L235">
        <v>9</v>
      </c>
      <c r="M235">
        <v>0</v>
      </c>
      <c r="N235">
        <v>9</v>
      </c>
      <c r="O235">
        <v>1</v>
      </c>
      <c r="P235">
        <f t="shared" si="41"/>
        <v>1</v>
      </c>
      <c r="Q235">
        <v>1389</v>
      </c>
      <c r="R235">
        <v>573</v>
      </c>
      <c r="S235" s="14">
        <f t="shared" si="33"/>
        <v>0.70795107033639149</v>
      </c>
      <c r="T235" s="33">
        <f>IF(E235&lt;1994,"NA",IF(E235&gt;2001,SUMIFS(ADM!E:E,ADM!A:A,ReferendumData!E235,ADM!C:C,ReferendumData!A235,ADM!D:D,ReferendumData!B235),SUMIFS(ADM!K:K,ADM!H:H,ReferendumData!E235,ADM!I:I,ReferendumData!A235,ADM!J:J,ReferendumData!B235)))</f>
        <v>4695.2</v>
      </c>
      <c r="U235" s="34">
        <f t="shared" si="42"/>
        <v>0.41787357301073436</v>
      </c>
      <c r="V235" s="47">
        <f>IFERROR(VLOOKUP(C235,Lookups!J:L,3,FALSE),IF(T235&gt;=2000,4,IF(AND(T235&gt;=1000,T235&lt;2000),5,6)))</f>
        <v>4</v>
      </c>
      <c r="W235" s="12" t="s">
        <v>20</v>
      </c>
      <c r="X235" s="39">
        <f t="shared" si="34"/>
        <v>0.41787357301073436</v>
      </c>
      <c r="Y235" s="38">
        <f t="shared" si="35"/>
        <v>0.70795107033639149</v>
      </c>
      <c r="Z235" s="40" t="e">
        <f>IF(C235=ScatterPlots!$A$3,ReferendumData!Y235,-1)</f>
        <v>#N/A</v>
      </c>
      <c r="AA235" s="39">
        <f t="shared" si="36"/>
        <v>0.41787357301073436</v>
      </c>
      <c r="AB235" s="40">
        <f t="shared" si="37"/>
        <v>-1</v>
      </c>
      <c r="AC235" s="40">
        <f t="shared" si="38"/>
        <v>-1</v>
      </c>
      <c r="AD235" s="40">
        <f t="shared" si="39"/>
        <v>0.70795107033639149</v>
      </c>
    </row>
    <row r="236" spans="1:30" x14ac:dyDescent="0.35">
      <c r="A236">
        <v>879</v>
      </c>
      <c r="B236">
        <v>1</v>
      </c>
      <c r="C236" t="str">
        <f t="shared" si="40"/>
        <v>0879-01</v>
      </c>
      <c r="D236" t="s">
        <v>159</v>
      </c>
      <c r="E236">
        <v>1997</v>
      </c>
      <c r="F236">
        <f>VLOOKUP(E236,Lookups!A:B,2,FALSE)</f>
        <v>1</v>
      </c>
      <c r="G236">
        <v>1998</v>
      </c>
      <c r="H236" s="61">
        <v>138.87</v>
      </c>
      <c r="I236">
        <v>5</v>
      </c>
      <c r="J236" t="s">
        <v>19</v>
      </c>
      <c r="K236">
        <v>0</v>
      </c>
      <c r="L236">
        <v>9</v>
      </c>
      <c r="M236">
        <v>0</v>
      </c>
      <c r="N236">
        <v>9</v>
      </c>
      <c r="O236">
        <v>1</v>
      </c>
      <c r="P236">
        <f t="shared" si="41"/>
        <v>2</v>
      </c>
      <c r="Q236">
        <v>1149</v>
      </c>
      <c r="R236">
        <v>261</v>
      </c>
      <c r="S236" s="14">
        <f t="shared" si="33"/>
        <v>0.81489361702127661</v>
      </c>
      <c r="T236" s="33">
        <f>IF(E236&lt;1994,"NA",IF(E236&gt;2001,SUMIFS(ADM!E:E,ADM!A:A,ReferendumData!E236,ADM!C:C,ReferendumData!A236,ADM!D:D,ReferendumData!B236),SUMIFS(ADM!K:K,ADM!H:H,ReferendumData!E236,ADM!I:I,ReferendumData!A236,ADM!J:J,ReferendumData!B236)))</f>
        <v>1658.3</v>
      </c>
      <c r="U236" s="34">
        <f t="shared" si="42"/>
        <v>0.85026834710245436</v>
      </c>
      <c r="V236" s="47">
        <f>IFERROR(VLOOKUP(C236,Lookups!J:L,3,FALSE),IF(T236&gt;=2000,4,IF(AND(T236&gt;=1000,T236&lt;2000),5,6)))</f>
        <v>5</v>
      </c>
      <c r="W236" s="12" t="s">
        <v>274</v>
      </c>
      <c r="X236" s="39">
        <f t="shared" si="34"/>
        <v>0.85026834710245436</v>
      </c>
      <c r="Y236" s="38">
        <f t="shared" si="35"/>
        <v>0.81489361702127661</v>
      </c>
      <c r="Z236" s="40" t="e">
        <f>IF(C236=ScatterPlots!$A$3,ReferendumData!Y236,-1)</f>
        <v>#N/A</v>
      </c>
      <c r="AA236" s="39">
        <f t="shared" si="36"/>
        <v>0.85026834710245436</v>
      </c>
      <c r="AB236" s="40">
        <f t="shared" si="37"/>
        <v>-1</v>
      </c>
      <c r="AC236" s="40">
        <f t="shared" si="38"/>
        <v>-1</v>
      </c>
      <c r="AD236" s="40">
        <f t="shared" si="39"/>
        <v>0.81489361702127661</v>
      </c>
    </row>
    <row r="237" spans="1:30" x14ac:dyDescent="0.35">
      <c r="A237">
        <v>891</v>
      </c>
      <c r="B237">
        <v>1</v>
      </c>
      <c r="C237" t="str">
        <f t="shared" si="40"/>
        <v>0891-01</v>
      </c>
      <c r="D237" t="s">
        <v>165</v>
      </c>
      <c r="E237">
        <v>1997</v>
      </c>
      <c r="F237">
        <f>VLOOKUP(E237,Lookups!A:B,2,FALSE)</f>
        <v>1</v>
      </c>
      <c r="G237">
        <v>1998</v>
      </c>
      <c r="H237" s="61">
        <v>315</v>
      </c>
      <c r="I237">
        <v>10</v>
      </c>
      <c r="J237" t="s">
        <v>19</v>
      </c>
      <c r="K237">
        <v>0</v>
      </c>
      <c r="L237">
        <v>9</v>
      </c>
      <c r="M237">
        <v>0</v>
      </c>
      <c r="N237">
        <v>9</v>
      </c>
      <c r="O237">
        <v>1</v>
      </c>
      <c r="P237">
        <f t="shared" si="41"/>
        <v>4</v>
      </c>
      <c r="Q237">
        <v>590</v>
      </c>
      <c r="R237">
        <v>117</v>
      </c>
      <c r="S237" s="14">
        <f t="shared" si="33"/>
        <v>0.83451202263083446</v>
      </c>
      <c r="T237" s="33">
        <f>IF(E237&lt;1994,"NA",IF(E237&gt;2001,SUMIFS(ADM!E:E,ADM!A:A,ReferendumData!E237,ADM!C:C,ReferendumData!A237,ADM!D:D,ReferendumData!B237),SUMIFS(ADM!K:K,ADM!H:H,ReferendumData!E237,ADM!I:I,ReferendumData!A237,ADM!J:J,ReferendumData!B237)))</f>
        <v>787.4</v>
      </c>
      <c r="U237" s="34">
        <f t="shared" si="42"/>
        <v>0.89789179578359157</v>
      </c>
      <c r="V237" s="47">
        <f>IFERROR(VLOOKUP(C237,Lookups!J:L,3,FALSE),IF(T237&gt;=2000,4,IF(AND(T237&gt;=1000,T237&lt;2000),5,6)))</f>
        <v>6</v>
      </c>
      <c r="W237" s="12" t="s">
        <v>20</v>
      </c>
      <c r="X237" s="39">
        <f t="shared" si="34"/>
        <v>0.89789179578359157</v>
      </c>
      <c r="Y237" s="38">
        <f t="shared" si="35"/>
        <v>0.83451202263083446</v>
      </c>
      <c r="Z237" s="40" t="e">
        <f>IF(C237=ScatterPlots!$A$3,ReferendumData!Y237,-1)</f>
        <v>#N/A</v>
      </c>
      <c r="AA237" s="39">
        <f t="shared" si="36"/>
        <v>0.89789179578359157</v>
      </c>
      <c r="AB237" s="40">
        <f t="shared" si="37"/>
        <v>-1</v>
      </c>
      <c r="AC237" s="40">
        <f t="shared" si="38"/>
        <v>-1</v>
      </c>
      <c r="AD237" s="40">
        <f t="shared" si="39"/>
        <v>0.83451202263083446</v>
      </c>
    </row>
    <row r="238" spans="1:30" x14ac:dyDescent="0.35">
      <c r="A238">
        <v>2164</v>
      </c>
      <c r="B238">
        <v>1</v>
      </c>
      <c r="C238" t="str">
        <f t="shared" si="40"/>
        <v>2164-01</v>
      </c>
      <c r="D238" t="s">
        <v>283</v>
      </c>
      <c r="E238">
        <v>1997</v>
      </c>
      <c r="F238">
        <f>VLOOKUP(E238,Lookups!A:B,2,FALSE)</f>
        <v>1</v>
      </c>
      <c r="G238">
        <v>1998</v>
      </c>
      <c r="H238" s="61">
        <v>205</v>
      </c>
      <c r="I238">
        <v>5</v>
      </c>
      <c r="J238" t="s">
        <v>19</v>
      </c>
      <c r="K238">
        <v>0</v>
      </c>
      <c r="L238">
        <v>9</v>
      </c>
      <c r="M238">
        <v>0</v>
      </c>
      <c r="N238">
        <v>9</v>
      </c>
      <c r="O238">
        <v>1</v>
      </c>
      <c r="P238">
        <f t="shared" si="41"/>
        <v>3</v>
      </c>
      <c r="Q238">
        <v>714</v>
      </c>
      <c r="R238">
        <v>651</v>
      </c>
      <c r="S238" s="14">
        <f t="shared" si="33"/>
        <v>0.52307692307692311</v>
      </c>
      <c r="T238" s="33">
        <f>IF(E238&lt;1994,"NA",IF(E238&gt;2001,SUMIFS(ADM!E:E,ADM!A:A,ReferendumData!E238,ADM!C:C,ReferendumData!A238,ADM!D:D,ReferendumData!B238),SUMIFS(ADM!K:K,ADM!H:H,ReferendumData!E238,ADM!I:I,ReferendumData!A238,ADM!J:J,ReferendumData!B238)))</f>
        <v>1271.53</v>
      </c>
      <c r="U238" s="34">
        <f t="shared" si="42"/>
        <v>1.0735098660668643</v>
      </c>
      <c r="V238" s="47">
        <f>IFERROR(VLOOKUP(C238,Lookups!J:L,3,FALSE),IF(T238&gt;=2000,4,IF(AND(T238&gt;=1000,T238&lt;2000),5,6)))</f>
        <v>5</v>
      </c>
      <c r="W238" s="12" t="s">
        <v>20</v>
      </c>
      <c r="X238" s="39">
        <f t="shared" si="34"/>
        <v>1.0735098660668643</v>
      </c>
      <c r="Y238" s="38">
        <f t="shared" si="35"/>
        <v>0.52307692307692311</v>
      </c>
      <c r="Z238" s="40" t="e">
        <f>IF(C238=ScatterPlots!$A$3,ReferendumData!Y238,-1)</f>
        <v>#N/A</v>
      </c>
      <c r="AA238" s="39">
        <f t="shared" si="36"/>
        <v>1.0735098660668643</v>
      </c>
      <c r="AB238" s="40">
        <f t="shared" si="37"/>
        <v>-1</v>
      </c>
      <c r="AC238" s="40">
        <f t="shared" si="38"/>
        <v>-1</v>
      </c>
      <c r="AD238" s="40">
        <f t="shared" si="39"/>
        <v>0.52307692307692311</v>
      </c>
    </row>
    <row r="239" spans="1:30" x14ac:dyDescent="0.35">
      <c r="A239">
        <v>2170</v>
      </c>
      <c r="B239">
        <v>1</v>
      </c>
      <c r="C239" t="str">
        <f t="shared" si="40"/>
        <v>2170-01</v>
      </c>
      <c r="D239" t="s">
        <v>284</v>
      </c>
      <c r="E239">
        <v>1997</v>
      </c>
      <c r="F239">
        <f>VLOOKUP(E239,Lookups!A:B,2,FALSE)</f>
        <v>1</v>
      </c>
      <c r="G239">
        <v>1998</v>
      </c>
      <c r="H239" s="61">
        <v>315</v>
      </c>
      <c r="I239">
        <v>6</v>
      </c>
      <c r="J239" t="s">
        <v>19</v>
      </c>
      <c r="K239">
        <v>0</v>
      </c>
      <c r="L239">
        <v>9</v>
      </c>
      <c r="M239">
        <v>0</v>
      </c>
      <c r="N239">
        <v>9</v>
      </c>
      <c r="O239">
        <v>0</v>
      </c>
      <c r="P239">
        <f t="shared" si="41"/>
        <v>4</v>
      </c>
      <c r="Q239">
        <v>1088</v>
      </c>
      <c r="R239">
        <v>1206</v>
      </c>
      <c r="S239" s="14">
        <f t="shared" si="33"/>
        <v>0.47428073234524848</v>
      </c>
      <c r="T239" s="33">
        <f>IF(E239&lt;1994,"NA",IF(E239&gt;2001,SUMIFS(ADM!E:E,ADM!A:A,ReferendumData!E239,ADM!C:C,ReferendumData!A239,ADM!D:D,ReferendumData!B239),SUMIFS(ADM!K:K,ADM!H:H,ReferendumData!E239,ADM!I:I,ReferendumData!A239,ADM!J:J,ReferendumData!B239)))</f>
        <v>1860.51</v>
      </c>
      <c r="U239" s="34">
        <f t="shared" si="42"/>
        <v>1.2329952539894975</v>
      </c>
      <c r="V239" s="47">
        <f>IFERROR(VLOOKUP(C239,Lookups!J:L,3,FALSE),IF(T239&gt;=2000,4,IF(AND(T239&gt;=1000,T239&lt;2000),5,6)))</f>
        <v>5</v>
      </c>
      <c r="W239" s="12" t="s">
        <v>20</v>
      </c>
      <c r="X239" s="39">
        <f t="shared" si="34"/>
        <v>1.2329952539894975</v>
      </c>
      <c r="Y239" s="38">
        <f t="shared" si="35"/>
        <v>0.47428073234524848</v>
      </c>
      <c r="Z239" s="40" t="e">
        <f>IF(C239=ScatterPlots!$A$3,ReferendumData!Y239,-1)</f>
        <v>#N/A</v>
      </c>
      <c r="AA239" s="39">
        <f t="shared" si="36"/>
        <v>1.2329952539894975</v>
      </c>
      <c r="AB239" s="40">
        <f t="shared" si="37"/>
        <v>-1</v>
      </c>
      <c r="AC239" s="40">
        <f t="shared" si="38"/>
        <v>-1</v>
      </c>
      <c r="AD239" s="40">
        <f t="shared" si="39"/>
        <v>0.47428073234524848</v>
      </c>
    </row>
    <row r="240" spans="1:30" x14ac:dyDescent="0.35">
      <c r="A240">
        <v>2198</v>
      </c>
      <c r="B240">
        <v>1</v>
      </c>
      <c r="C240" t="str">
        <f t="shared" si="40"/>
        <v>2198-01</v>
      </c>
      <c r="D240" t="s">
        <v>265</v>
      </c>
      <c r="E240">
        <v>1997</v>
      </c>
      <c r="F240">
        <f>VLOOKUP(E240,Lookups!A:B,2,FALSE)</f>
        <v>1</v>
      </c>
      <c r="G240">
        <v>1998</v>
      </c>
      <c r="H240" s="61">
        <v>170.83</v>
      </c>
      <c r="I240">
        <v>10</v>
      </c>
      <c r="J240" t="s">
        <v>19</v>
      </c>
      <c r="K240">
        <v>0</v>
      </c>
      <c r="L240">
        <v>9</v>
      </c>
      <c r="M240">
        <v>0</v>
      </c>
      <c r="N240">
        <v>9</v>
      </c>
      <c r="O240">
        <v>0</v>
      </c>
      <c r="P240">
        <f t="shared" si="41"/>
        <v>2</v>
      </c>
      <c r="Q240">
        <v>491</v>
      </c>
      <c r="R240">
        <v>649</v>
      </c>
      <c r="S240" s="14">
        <f t="shared" si="33"/>
        <v>0.43070175438596492</v>
      </c>
      <c r="T240" s="33">
        <f>IF(E240&lt;1994,"NA",IF(E240&gt;2001,SUMIFS(ADM!E:E,ADM!A:A,ReferendumData!E240,ADM!C:C,ReferendumData!A240,ADM!D:D,ReferendumData!B240),SUMIFS(ADM!K:K,ADM!H:H,ReferendumData!E240,ADM!I:I,ReferendumData!A240,ADM!J:J,ReferendumData!B240)))</f>
        <v>939.09</v>
      </c>
      <c r="U240" s="34">
        <f t="shared" si="42"/>
        <v>1.2139411557997635</v>
      </c>
      <c r="V240" s="47">
        <f>IFERROR(VLOOKUP(C240,Lookups!J:L,3,FALSE),IF(T240&gt;=2000,4,IF(AND(T240&gt;=1000,T240&lt;2000),5,6)))</f>
        <v>6</v>
      </c>
      <c r="W240" s="12" t="s">
        <v>20</v>
      </c>
      <c r="X240" s="39">
        <f t="shared" si="34"/>
        <v>1.2139411557997635</v>
      </c>
      <c r="Y240" s="38">
        <f t="shared" si="35"/>
        <v>0.43070175438596492</v>
      </c>
      <c r="Z240" s="40" t="e">
        <f>IF(C240=ScatterPlots!$A$3,ReferendumData!Y240,-1)</f>
        <v>#N/A</v>
      </c>
      <c r="AA240" s="39">
        <f t="shared" si="36"/>
        <v>1.2139411557997635</v>
      </c>
      <c r="AB240" s="40">
        <f t="shared" si="37"/>
        <v>-1</v>
      </c>
      <c r="AC240" s="40">
        <f t="shared" si="38"/>
        <v>-1</v>
      </c>
      <c r="AD240" s="40">
        <f t="shared" si="39"/>
        <v>0.43070175438596492</v>
      </c>
    </row>
    <row r="241" spans="1:30" x14ac:dyDescent="0.35">
      <c r="A241">
        <v>2310</v>
      </c>
      <c r="B241">
        <v>1</v>
      </c>
      <c r="C241" t="str">
        <f t="shared" si="40"/>
        <v>2310-01</v>
      </c>
      <c r="D241" t="s">
        <v>285</v>
      </c>
      <c r="E241">
        <v>1997</v>
      </c>
      <c r="F241">
        <f>VLOOKUP(E241,Lookups!A:B,2,FALSE)</f>
        <v>1</v>
      </c>
      <c r="G241">
        <v>1998</v>
      </c>
      <c r="H241" s="61">
        <v>315</v>
      </c>
      <c r="I241">
        <v>5</v>
      </c>
      <c r="J241" t="s">
        <v>19</v>
      </c>
      <c r="K241">
        <v>0</v>
      </c>
      <c r="L241">
        <v>9</v>
      </c>
      <c r="M241">
        <v>0</v>
      </c>
      <c r="N241">
        <v>9</v>
      </c>
      <c r="O241">
        <v>0</v>
      </c>
      <c r="P241">
        <f t="shared" si="41"/>
        <v>4</v>
      </c>
      <c r="Q241">
        <v>438</v>
      </c>
      <c r="R241">
        <v>861</v>
      </c>
      <c r="S241" s="14">
        <f t="shared" si="33"/>
        <v>0.33718244803695152</v>
      </c>
      <c r="T241" s="33">
        <f>IF(E241&lt;1994,"NA",IF(E241&gt;2001,SUMIFS(ADM!E:E,ADM!A:A,ReferendumData!E241,ADM!C:C,ReferendumData!A241,ADM!D:D,ReferendumData!B241),SUMIFS(ADM!K:K,ADM!H:H,ReferendumData!E241,ADM!I:I,ReferendumData!A241,ADM!J:J,ReferendumData!B241)))</f>
        <v>1413.83</v>
      </c>
      <c r="U241" s="34">
        <f t="shared" si="42"/>
        <v>0.91878090010821678</v>
      </c>
      <c r="V241" s="47">
        <f>IFERROR(VLOOKUP(C241,Lookups!J:L,3,FALSE),IF(T241&gt;=2000,4,IF(AND(T241&gt;=1000,T241&lt;2000),5,6)))</f>
        <v>5</v>
      </c>
      <c r="W241" s="12" t="s">
        <v>20</v>
      </c>
      <c r="X241" s="39">
        <f t="shared" si="34"/>
        <v>0.91878090010821678</v>
      </c>
      <c r="Y241" s="38">
        <f t="shared" si="35"/>
        <v>0.33718244803695152</v>
      </c>
      <c r="Z241" s="40" t="e">
        <f>IF(C241=ScatterPlots!$A$3,ReferendumData!Y241,-1)</f>
        <v>#N/A</v>
      </c>
      <c r="AA241" s="39">
        <f t="shared" si="36"/>
        <v>0.91878090010821678</v>
      </c>
      <c r="AB241" s="40">
        <f t="shared" si="37"/>
        <v>-1</v>
      </c>
      <c r="AC241" s="40">
        <f t="shared" si="38"/>
        <v>-1</v>
      </c>
      <c r="AD241" s="40">
        <f t="shared" si="39"/>
        <v>0.33718244803695152</v>
      </c>
    </row>
    <row r="242" spans="1:30" x14ac:dyDescent="0.35">
      <c r="A242">
        <v>2364</v>
      </c>
      <c r="B242">
        <v>1</v>
      </c>
      <c r="C242" t="str">
        <f t="shared" si="40"/>
        <v>2364-01</v>
      </c>
      <c r="D242" t="s">
        <v>286</v>
      </c>
      <c r="E242">
        <v>1997</v>
      </c>
      <c r="F242">
        <f>VLOOKUP(E242,Lookups!A:B,2,FALSE)</f>
        <v>1</v>
      </c>
      <c r="G242">
        <v>1998</v>
      </c>
      <c r="H242" s="61">
        <v>85.45</v>
      </c>
      <c r="I242">
        <v>7</v>
      </c>
      <c r="J242" t="s">
        <v>19</v>
      </c>
      <c r="K242">
        <v>0</v>
      </c>
      <c r="L242">
        <v>9</v>
      </c>
      <c r="M242">
        <v>0</v>
      </c>
      <c r="N242">
        <v>9</v>
      </c>
      <c r="O242">
        <v>1</v>
      </c>
      <c r="P242">
        <f t="shared" si="41"/>
        <v>1</v>
      </c>
      <c r="Q242">
        <v>438</v>
      </c>
      <c r="R242">
        <v>342</v>
      </c>
      <c r="S242" s="14">
        <f t="shared" si="33"/>
        <v>0.56153846153846154</v>
      </c>
      <c r="T242" s="33">
        <f>IF(E242&lt;1994,"NA",IF(E242&gt;2001,SUMIFS(ADM!E:E,ADM!A:A,ReferendumData!E242,ADM!C:C,ReferendumData!A242,ADM!D:D,ReferendumData!B242),SUMIFS(ADM!K:K,ADM!H:H,ReferendumData!E242,ADM!I:I,ReferendumData!A242,ADM!J:J,ReferendumData!B242)))</f>
        <v>959.11</v>
      </c>
      <c r="U242" s="34">
        <f t="shared" si="42"/>
        <v>0.81325395418669388</v>
      </c>
      <c r="V242" s="47">
        <f>IFERROR(VLOOKUP(C242,Lookups!J:L,3,FALSE),IF(T242&gt;=2000,4,IF(AND(T242&gt;=1000,T242&lt;2000),5,6)))</f>
        <v>6</v>
      </c>
      <c r="W242" s="12" t="s">
        <v>20</v>
      </c>
      <c r="X242" s="39">
        <f t="shared" si="34"/>
        <v>0.81325395418669388</v>
      </c>
      <c r="Y242" s="38">
        <f t="shared" si="35"/>
        <v>0.56153846153846154</v>
      </c>
      <c r="Z242" s="40" t="e">
        <f>IF(C242=ScatterPlots!$A$3,ReferendumData!Y242,-1)</f>
        <v>#N/A</v>
      </c>
      <c r="AA242" s="39">
        <f t="shared" si="36"/>
        <v>0.81325395418669388</v>
      </c>
      <c r="AB242" s="40">
        <f t="shared" si="37"/>
        <v>-1</v>
      </c>
      <c r="AC242" s="40">
        <f t="shared" si="38"/>
        <v>-1</v>
      </c>
      <c r="AD242" s="40">
        <f t="shared" si="39"/>
        <v>0.56153846153846154</v>
      </c>
    </row>
    <row r="243" spans="1:30" x14ac:dyDescent="0.35">
      <c r="A243">
        <v>2609</v>
      </c>
      <c r="B243">
        <v>1</v>
      </c>
      <c r="C243" t="str">
        <f t="shared" si="40"/>
        <v>2609-01</v>
      </c>
      <c r="D243" t="s">
        <v>287</v>
      </c>
      <c r="E243">
        <v>1997</v>
      </c>
      <c r="F243">
        <f>VLOOKUP(E243,Lookups!A:B,2,FALSE)</f>
        <v>1</v>
      </c>
      <c r="G243">
        <v>1998</v>
      </c>
      <c r="H243" s="61">
        <v>232.5</v>
      </c>
      <c r="I243">
        <v>10</v>
      </c>
      <c r="J243" t="s">
        <v>19</v>
      </c>
      <c r="K243">
        <v>0</v>
      </c>
      <c r="L243">
        <v>9</v>
      </c>
      <c r="M243">
        <v>0</v>
      </c>
      <c r="N243">
        <v>9</v>
      </c>
      <c r="O243">
        <v>1</v>
      </c>
      <c r="P243">
        <f t="shared" si="41"/>
        <v>3</v>
      </c>
      <c r="Q243">
        <v>601</v>
      </c>
      <c r="R243">
        <v>303</v>
      </c>
      <c r="S243" s="14">
        <f t="shared" si="33"/>
        <v>0.66482300884955747</v>
      </c>
      <c r="T243" s="33">
        <f>IF(E243&lt;1994,"NA",IF(E243&gt;2001,SUMIFS(ADM!E:E,ADM!A:A,ReferendumData!E243,ADM!C:C,ReferendumData!A243,ADM!D:D,ReferendumData!B243),SUMIFS(ADM!K:K,ADM!H:H,ReferendumData!E243,ADM!I:I,ReferendumData!A243,ADM!J:J,ReferendumData!B243)))</f>
        <v>497.63</v>
      </c>
      <c r="U243" s="34">
        <f t="shared" si="42"/>
        <v>1.8166107348833471</v>
      </c>
      <c r="V243" s="47">
        <f>IFERROR(VLOOKUP(C243,Lookups!J:L,3,FALSE),IF(T243&gt;=2000,4,IF(AND(T243&gt;=1000,T243&lt;2000),5,6)))</f>
        <v>6</v>
      </c>
      <c r="W243" s="12" t="s">
        <v>20</v>
      </c>
      <c r="X243" s="39">
        <f t="shared" si="34"/>
        <v>1.8166107348833471</v>
      </c>
      <c r="Y243" s="38">
        <f t="shared" si="35"/>
        <v>0.66482300884955747</v>
      </c>
      <c r="Z243" s="40" t="e">
        <f>IF(C243=ScatterPlots!$A$3,ReferendumData!Y243,-1)</f>
        <v>#N/A</v>
      </c>
      <c r="AA243" s="39">
        <f t="shared" si="36"/>
        <v>1.8166107348833471</v>
      </c>
      <c r="AB243" s="40">
        <f t="shared" si="37"/>
        <v>-1</v>
      </c>
      <c r="AC243" s="40">
        <f t="shared" si="38"/>
        <v>-1</v>
      </c>
      <c r="AD243" s="40">
        <f t="shared" si="39"/>
        <v>0.66482300884955747</v>
      </c>
    </row>
    <row r="244" spans="1:30" x14ac:dyDescent="0.35">
      <c r="A244">
        <v>15</v>
      </c>
      <c r="B244">
        <v>1</v>
      </c>
      <c r="C244" t="str">
        <f t="shared" si="40"/>
        <v>0015-01</v>
      </c>
      <c r="D244" t="s">
        <v>67</v>
      </c>
      <c r="E244">
        <v>1997</v>
      </c>
      <c r="F244">
        <f>VLOOKUP(E244,Lookups!A:B,2,FALSE)</f>
        <v>1</v>
      </c>
      <c r="G244">
        <v>1999</v>
      </c>
      <c r="H244" s="61">
        <v>204</v>
      </c>
      <c r="I244">
        <v>5</v>
      </c>
      <c r="J244" t="s">
        <v>19</v>
      </c>
      <c r="K244">
        <v>0</v>
      </c>
      <c r="L244">
        <v>9</v>
      </c>
      <c r="M244">
        <v>1</v>
      </c>
      <c r="N244">
        <v>9</v>
      </c>
      <c r="O244">
        <v>1</v>
      </c>
      <c r="P244">
        <f t="shared" si="41"/>
        <v>3</v>
      </c>
      <c r="Q244">
        <v>1265</v>
      </c>
      <c r="R244">
        <v>637</v>
      </c>
      <c r="S244" s="14">
        <f t="shared" si="33"/>
        <v>0.66508937960042058</v>
      </c>
      <c r="T244" s="33">
        <f>IF(E244&lt;1994,"NA",IF(E244&gt;2001,SUMIFS(ADM!E:E,ADM!A:A,ReferendumData!E244,ADM!C:C,ReferendumData!A244,ADM!D:D,ReferendumData!B244),SUMIFS(ADM!K:K,ADM!H:H,ReferendumData!E244,ADM!I:I,ReferendumData!A244,ADM!J:J,ReferendumData!B244)))</f>
        <v>5725.02</v>
      </c>
      <c r="U244" s="34">
        <f t="shared" si="42"/>
        <v>0.33222591362126241</v>
      </c>
      <c r="V244" s="47">
        <f>IFERROR(VLOOKUP(C244,Lookups!J:L,3,FALSE),IF(T244&gt;=2000,4,IF(AND(T244&gt;=1000,T244&lt;2000),5,6)))</f>
        <v>3</v>
      </c>
      <c r="W244" s="12" t="s">
        <v>288</v>
      </c>
      <c r="X244" s="39">
        <f t="shared" si="34"/>
        <v>0.33222591362126241</v>
      </c>
      <c r="Y244" s="38">
        <f t="shared" si="35"/>
        <v>0.66508937960042058</v>
      </c>
      <c r="Z244" s="40" t="e">
        <f>IF(C244=ScatterPlots!$A$3,ReferendumData!Y244,-1)</f>
        <v>#N/A</v>
      </c>
      <c r="AA244" s="39">
        <f t="shared" si="36"/>
        <v>0.33222591362126241</v>
      </c>
      <c r="AB244" s="40">
        <f t="shared" si="37"/>
        <v>-1</v>
      </c>
      <c r="AC244" s="40">
        <f t="shared" si="38"/>
        <v>-1</v>
      </c>
      <c r="AD244" s="40">
        <f t="shared" si="39"/>
        <v>0.66508937960042058</v>
      </c>
    </row>
    <row r="245" spans="1:30" x14ac:dyDescent="0.35">
      <c r="A245">
        <v>91</v>
      </c>
      <c r="B245">
        <v>1</v>
      </c>
      <c r="C245" t="str">
        <f t="shared" si="40"/>
        <v>0091-01</v>
      </c>
      <c r="D245" t="s">
        <v>41</v>
      </c>
      <c r="E245">
        <v>1997</v>
      </c>
      <c r="F245">
        <f>VLOOKUP(E245,Lookups!A:B,2,FALSE)</f>
        <v>1</v>
      </c>
      <c r="G245">
        <v>1999</v>
      </c>
      <c r="H245" s="61">
        <v>315</v>
      </c>
      <c r="I245">
        <v>10</v>
      </c>
      <c r="J245" t="s">
        <v>19</v>
      </c>
      <c r="K245">
        <v>0</v>
      </c>
      <c r="L245">
        <v>9</v>
      </c>
      <c r="M245">
        <v>1</v>
      </c>
      <c r="N245">
        <v>9</v>
      </c>
      <c r="O245">
        <v>1</v>
      </c>
      <c r="P245">
        <f t="shared" si="41"/>
        <v>4</v>
      </c>
      <c r="Q245">
        <v>421</v>
      </c>
      <c r="R245">
        <v>170</v>
      </c>
      <c r="S245" s="14">
        <f t="shared" si="33"/>
        <v>0.71235194585448391</v>
      </c>
      <c r="T245" s="33">
        <f>IF(E245&lt;1994,"NA",IF(E245&gt;2001,SUMIFS(ADM!E:E,ADM!A:A,ReferendumData!E245,ADM!C:C,ReferendumData!A245,ADM!D:D,ReferendumData!B245),SUMIFS(ADM!K:K,ADM!H:H,ReferendumData!E245,ADM!I:I,ReferendumData!A245,ADM!J:J,ReferendumData!B245)))</f>
        <v>701.65</v>
      </c>
      <c r="U245" s="34">
        <f t="shared" si="42"/>
        <v>0.84230029216846014</v>
      </c>
      <c r="V245" s="47">
        <f>IFERROR(VLOOKUP(C245,Lookups!J:L,3,FALSE),IF(T245&gt;=2000,4,IF(AND(T245&gt;=1000,T245&lt;2000),5,6)))</f>
        <v>6</v>
      </c>
      <c r="W245" s="12" t="s">
        <v>20</v>
      </c>
      <c r="X245" s="39">
        <f t="shared" si="34"/>
        <v>0.84230029216846014</v>
      </c>
      <c r="Y245" s="38">
        <f t="shared" si="35"/>
        <v>0.71235194585448391</v>
      </c>
      <c r="Z245" s="40" t="e">
        <f>IF(C245=ScatterPlots!$A$3,ReferendumData!Y245,-1)</f>
        <v>#N/A</v>
      </c>
      <c r="AA245" s="39">
        <f t="shared" si="36"/>
        <v>0.84230029216846014</v>
      </c>
      <c r="AB245" s="40">
        <f t="shared" si="37"/>
        <v>-1</v>
      </c>
      <c r="AC245" s="40">
        <f t="shared" si="38"/>
        <v>-1</v>
      </c>
      <c r="AD245" s="40">
        <f t="shared" si="39"/>
        <v>0.71235194585448391</v>
      </c>
    </row>
    <row r="246" spans="1:30" x14ac:dyDescent="0.35">
      <c r="A246">
        <v>138</v>
      </c>
      <c r="B246">
        <v>1</v>
      </c>
      <c r="C246" t="str">
        <f t="shared" si="40"/>
        <v>0138-01</v>
      </c>
      <c r="D246" t="s">
        <v>45</v>
      </c>
      <c r="E246">
        <v>1997</v>
      </c>
      <c r="F246">
        <f>VLOOKUP(E246,Lookups!A:B,2,FALSE)</f>
        <v>1</v>
      </c>
      <c r="G246">
        <v>1999</v>
      </c>
      <c r="H246" s="61">
        <v>315</v>
      </c>
      <c r="I246">
        <v>10</v>
      </c>
      <c r="J246" t="s">
        <v>19</v>
      </c>
      <c r="K246">
        <v>0</v>
      </c>
      <c r="L246">
        <v>9</v>
      </c>
      <c r="M246">
        <v>1</v>
      </c>
      <c r="N246">
        <v>9</v>
      </c>
      <c r="O246">
        <v>0</v>
      </c>
      <c r="P246">
        <f t="shared" si="41"/>
        <v>4</v>
      </c>
      <c r="Q246">
        <v>672</v>
      </c>
      <c r="R246">
        <v>885</v>
      </c>
      <c r="S246" s="14">
        <f t="shared" si="33"/>
        <v>0.43159922928709055</v>
      </c>
      <c r="T246" s="33">
        <f>IF(E246&lt;1994,"NA",IF(E246&gt;2001,SUMIFS(ADM!E:E,ADM!A:A,ReferendumData!E246,ADM!C:C,ReferendumData!A246,ADM!D:D,ReferendumData!B246),SUMIFS(ADM!K:K,ADM!H:H,ReferendumData!E246,ADM!I:I,ReferendumData!A246,ADM!J:J,ReferendumData!B246)))</f>
        <v>3377.46</v>
      </c>
      <c r="U246" s="34">
        <f t="shared" si="42"/>
        <v>0.46099731751079215</v>
      </c>
      <c r="V246" s="47">
        <f>IFERROR(VLOOKUP(C246,Lookups!J:L,3,FALSE),IF(T246&gt;=2000,4,IF(AND(T246&gt;=1000,T246&lt;2000),5,6)))</f>
        <v>4</v>
      </c>
      <c r="W246" s="12" t="s">
        <v>20</v>
      </c>
      <c r="X246" s="39">
        <f t="shared" si="34"/>
        <v>0.46099731751079215</v>
      </c>
      <c r="Y246" s="38">
        <f t="shared" si="35"/>
        <v>0.43159922928709055</v>
      </c>
      <c r="Z246" s="40" t="e">
        <f>IF(C246=ScatterPlots!$A$3,ReferendumData!Y246,-1)</f>
        <v>#N/A</v>
      </c>
      <c r="AA246" s="39">
        <f t="shared" si="36"/>
        <v>0.46099731751079215</v>
      </c>
      <c r="AB246" s="40">
        <f t="shared" si="37"/>
        <v>-1</v>
      </c>
      <c r="AC246" s="40">
        <f t="shared" si="38"/>
        <v>-1</v>
      </c>
      <c r="AD246" s="40">
        <f t="shared" si="39"/>
        <v>0.43159922928709055</v>
      </c>
    </row>
    <row r="247" spans="1:30" x14ac:dyDescent="0.35">
      <c r="A247">
        <v>199</v>
      </c>
      <c r="B247">
        <v>1</v>
      </c>
      <c r="C247" t="str">
        <f t="shared" si="40"/>
        <v>0199-01</v>
      </c>
      <c r="D247" t="s">
        <v>289</v>
      </c>
      <c r="E247">
        <v>1997</v>
      </c>
      <c r="F247">
        <f>VLOOKUP(E247,Lookups!A:B,2,FALSE)</f>
        <v>1</v>
      </c>
      <c r="G247">
        <v>1999</v>
      </c>
      <c r="H247" s="61">
        <v>361</v>
      </c>
      <c r="I247">
        <v>10</v>
      </c>
      <c r="J247" t="s">
        <v>19</v>
      </c>
      <c r="K247">
        <v>0</v>
      </c>
      <c r="L247">
        <v>9</v>
      </c>
      <c r="M247">
        <v>1</v>
      </c>
      <c r="N247">
        <v>9</v>
      </c>
      <c r="O247">
        <v>0</v>
      </c>
      <c r="P247">
        <f t="shared" si="41"/>
        <v>4</v>
      </c>
      <c r="Q247">
        <v>1014</v>
      </c>
      <c r="R247">
        <v>1042</v>
      </c>
      <c r="S247" s="14">
        <f t="shared" si="33"/>
        <v>0.49319066147859925</v>
      </c>
      <c r="T247" s="33">
        <f>IF(E247&lt;1994,"NA",IF(E247&gt;2001,SUMIFS(ADM!E:E,ADM!A:A,ReferendumData!E247,ADM!C:C,ReferendumData!A247,ADM!D:D,ReferendumData!B247),SUMIFS(ADM!K:K,ADM!H:H,ReferendumData!E247,ADM!I:I,ReferendumData!A247,ADM!J:J,ReferendumData!B247)))</f>
        <v>4357.1499999999996</v>
      </c>
      <c r="U247" s="34">
        <f t="shared" si="42"/>
        <v>0.47186807890478871</v>
      </c>
      <c r="V247" s="47">
        <f>IFERROR(VLOOKUP(C247,Lookups!J:L,3,FALSE),IF(T247&gt;=2000,4,IF(AND(T247&gt;=1000,T247&lt;2000),5,6)))</f>
        <v>3</v>
      </c>
      <c r="W247" s="12" t="s">
        <v>20</v>
      </c>
      <c r="X247" s="39">
        <f t="shared" si="34"/>
        <v>0.47186807890478871</v>
      </c>
      <c r="Y247" s="38">
        <f t="shared" si="35"/>
        <v>0.49319066147859925</v>
      </c>
      <c r="Z247" s="40" t="e">
        <f>IF(C247=ScatterPlots!$A$3,ReferendumData!Y247,-1)</f>
        <v>#N/A</v>
      </c>
      <c r="AA247" s="39">
        <f t="shared" si="36"/>
        <v>0.47186807890478871</v>
      </c>
      <c r="AB247" s="40">
        <f t="shared" si="37"/>
        <v>-1</v>
      </c>
      <c r="AC247" s="40">
        <f t="shared" si="38"/>
        <v>-1</v>
      </c>
      <c r="AD247" s="40">
        <f t="shared" si="39"/>
        <v>0.49319066147859925</v>
      </c>
    </row>
    <row r="248" spans="1:30" x14ac:dyDescent="0.35">
      <c r="A248">
        <v>316</v>
      </c>
      <c r="B248">
        <v>1</v>
      </c>
      <c r="C248" t="str">
        <f t="shared" si="40"/>
        <v>0316-01</v>
      </c>
      <c r="D248" t="s">
        <v>275</v>
      </c>
      <c r="E248">
        <v>1997</v>
      </c>
      <c r="F248">
        <f>VLOOKUP(E248,Lookups!A:B,2,FALSE)</f>
        <v>1</v>
      </c>
      <c r="G248">
        <v>1999</v>
      </c>
      <c r="H248" s="61">
        <v>336.11</v>
      </c>
      <c r="I248">
        <v>10</v>
      </c>
      <c r="J248" t="s">
        <v>19</v>
      </c>
      <c r="K248">
        <v>0</v>
      </c>
      <c r="L248">
        <v>9</v>
      </c>
      <c r="M248">
        <v>1</v>
      </c>
      <c r="N248">
        <v>9</v>
      </c>
      <c r="O248">
        <v>1</v>
      </c>
      <c r="P248">
        <f t="shared" si="41"/>
        <v>4</v>
      </c>
      <c r="Q248">
        <v>671</v>
      </c>
      <c r="R248">
        <v>518</v>
      </c>
      <c r="S248" s="14">
        <f t="shared" si="33"/>
        <v>0.56433978132884777</v>
      </c>
      <c r="T248" s="33">
        <f>IF(E248&lt;1994,"NA",IF(E248&gt;2001,SUMIFS(ADM!E:E,ADM!A:A,ReferendumData!E248,ADM!C:C,ReferendumData!A248,ADM!D:D,ReferendumData!B248),SUMIFS(ADM!K:K,ADM!H:H,ReferendumData!E248,ADM!I:I,ReferendumData!A248,ADM!J:J,ReferendumData!B248)))</f>
        <v>1589.31</v>
      </c>
      <c r="U248" s="34">
        <f t="shared" si="42"/>
        <v>0.74812339946265993</v>
      </c>
      <c r="V248" s="47">
        <f>IFERROR(VLOOKUP(C248,Lookups!J:L,3,FALSE),IF(T248&gt;=2000,4,IF(AND(T248&gt;=1000,T248&lt;2000),5,6)))</f>
        <v>5</v>
      </c>
      <c r="W248" s="12" t="s">
        <v>20</v>
      </c>
      <c r="X248" s="39">
        <f t="shared" si="34"/>
        <v>0.74812339946265993</v>
      </c>
      <c r="Y248" s="38">
        <f t="shared" si="35"/>
        <v>0.56433978132884777</v>
      </c>
      <c r="Z248" s="40" t="e">
        <f>IF(C248=ScatterPlots!$A$3,ReferendumData!Y248,-1)</f>
        <v>#N/A</v>
      </c>
      <c r="AA248" s="39">
        <f t="shared" si="36"/>
        <v>0.74812339946265993</v>
      </c>
      <c r="AB248" s="40">
        <f t="shared" si="37"/>
        <v>-1</v>
      </c>
      <c r="AC248" s="40">
        <f t="shared" si="38"/>
        <v>-1</v>
      </c>
      <c r="AD248" s="40">
        <f t="shared" si="39"/>
        <v>0.56433978132884777</v>
      </c>
    </row>
    <row r="249" spans="1:30" x14ac:dyDescent="0.35">
      <c r="A249">
        <v>381</v>
      </c>
      <c r="B249">
        <v>1</v>
      </c>
      <c r="C249" t="str">
        <f t="shared" si="40"/>
        <v>0381-01</v>
      </c>
      <c r="D249" t="s">
        <v>126</v>
      </c>
      <c r="E249">
        <v>1997</v>
      </c>
      <c r="F249">
        <f>VLOOKUP(E249,Lookups!A:B,2,FALSE)</f>
        <v>1</v>
      </c>
      <c r="G249">
        <v>1999</v>
      </c>
      <c r="H249" s="61">
        <v>315</v>
      </c>
      <c r="I249">
        <v>10</v>
      </c>
      <c r="J249" t="s">
        <v>19</v>
      </c>
      <c r="K249">
        <v>0</v>
      </c>
      <c r="L249">
        <v>9</v>
      </c>
      <c r="M249">
        <v>1</v>
      </c>
      <c r="N249">
        <v>9</v>
      </c>
      <c r="O249">
        <v>1</v>
      </c>
      <c r="P249">
        <f t="shared" si="41"/>
        <v>4</v>
      </c>
      <c r="Q249">
        <v>1758</v>
      </c>
      <c r="R249">
        <v>221</v>
      </c>
      <c r="S249" s="14">
        <f t="shared" si="33"/>
        <v>0.88832743810005055</v>
      </c>
      <c r="T249" s="33">
        <f>IF(E249&lt;1994,"NA",IF(E249&gt;2001,SUMIFS(ADM!E:E,ADM!A:A,ReferendumData!E249,ADM!C:C,ReferendumData!A249,ADM!D:D,ReferendumData!B249),SUMIFS(ADM!K:K,ADM!H:H,ReferendumData!E249,ADM!I:I,ReferendumData!A249,ADM!J:J,ReferendumData!B249)))</f>
        <v>2250.06</v>
      </c>
      <c r="U249" s="34">
        <f t="shared" si="42"/>
        <v>0.87953210136618576</v>
      </c>
      <c r="V249" s="47">
        <f>IFERROR(VLOOKUP(C249,Lookups!J:L,3,FALSE),IF(T249&gt;=2000,4,IF(AND(T249&gt;=1000,T249&lt;2000),5,6)))</f>
        <v>4</v>
      </c>
      <c r="W249" s="12" t="s">
        <v>20</v>
      </c>
      <c r="X249" s="39">
        <f t="shared" si="34"/>
        <v>0.87953210136618576</v>
      </c>
      <c r="Y249" s="38">
        <f t="shared" si="35"/>
        <v>0.88832743810005055</v>
      </c>
      <c r="Z249" s="40" t="e">
        <f>IF(C249=ScatterPlots!$A$3,ReferendumData!Y249,-1)</f>
        <v>#N/A</v>
      </c>
      <c r="AA249" s="39">
        <f t="shared" si="36"/>
        <v>0.87953210136618576</v>
      </c>
      <c r="AB249" s="40">
        <f t="shared" si="37"/>
        <v>-1</v>
      </c>
      <c r="AC249" s="40">
        <f t="shared" si="38"/>
        <v>-1</v>
      </c>
      <c r="AD249" s="40">
        <f t="shared" si="39"/>
        <v>0.88832743810005055</v>
      </c>
    </row>
    <row r="250" spans="1:30" x14ac:dyDescent="0.35">
      <c r="A250">
        <v>507</v>
      </c>
      <c r="B250">
        <v>1</v>
      </c>
      <c r="C250" t="str">
        <f t="shared" si="40"/>
        <v>0507-01</v>
      </c>
      <c r="D250" t="s">
        <v>133</v>
      </c>
      <c r="E250">
        <v>1997</v>
      </c>
      <c r="F250">
        <f>VLOOKUP(E250,Lookups!A:B,2,FALSE)</f>
        <v>1</v>
      </c>
      <c r="G250">
        <v>1999</v>
      </c>
      <c r="H250" s="61">
        <v>600</v>
      </c>
      <c r="I250">
        <v>5</v>
      </c>
      <c r="J250" t="s">
        <v>19</v>
      </c>
      <c r="K250">
        <v>0</v>
      </c>
      <c r="L250">
        <v>9</v>
      </c>
      <c r="M250">
        <v>1</v>
      </c>
      <c r="N250">
        <v>9</v>
      </c>
      <c r="O250">
        <v>1</v>
      </c>
      <c r="P250">
        <f t="shared" si="41"/>
        <v>7</v>
      </c>
      <c r="Q250">
        <v>405</v>
      </c>
      <c r="R250">
        <v>89</v>
      </c>
      <c r="S250" s="14">
        <f t="shared" si="33"/>
        <v>0.81983805668016196</v>
      </c>
      <c r="T250" s="33">
        <f>IF(E250&lt;1994,"NA",IF(E250&gt;2001,SUMIFS(ADM!E:E,ADM!A:A,ReferendumData!E250,ADM!C:C,ReferendumData!A250,ADM!D:D,ReferendumData!B250),SUMIFS(ADM!K:K,ADM!H:H,ReferendumData!E250,ADM!I:I,ReferendumData!A250,ADM!J:J,ReferendumData!B250)))</f>
        <v>398.15</v>
      </c>
      <c r="U250" s="34">
        <f t="shared" si="42"/>
        <v>1.2407384151701621</v>
      </c>
      <c r="V250" s="47">
        <f>IFERROR(VLOOKUP(C250,Lookups!J:L,3,FALSE),IF(T250&gt;=2000,4,IF(AND(T250&gt;=1000,T250&lt;2000),5,6)))</f>
        <v>6</v>
      </c>
      <c r="W250" s="12" t="s">
        <v>20</v>
      </c>
      <c r="X250" s="39">
        <f t="shared" si="34"/>
        <v>1.2407384151701621</v>
      </c>
      <c r="Y250" s="38">
        <f t="shared" si="35"/>
        <v>0.81983805668016196</v>
      </c>
      <c r="Z250" s="40" t="e">
        <f>IF(C250=ScatterPlots!$A$3,ReferendumData!Y250,-1)</f>
        <v>#N/A</v>
      </c>
      <c r="AA250" s="39">
        <f t="shared" si="36"/>
        <v>1.2407384151701621</v>
      </c>
      <c r="AB250" s="40">
        <f t="shared" si="37"/>
        <v>-1</v>
      </c>
      <c r="AC250" s="40">
        <f t="shared" si="38"/>
        <v>-1</v>
      </c>
      <c r="AD250" s="40">
        <f t="shared" si="39"/>
        <v>0.81983805668016196</v>
      </c>
    </row>
    <row r="251" spans="1:30" x14ac:dyDescent="0.35">
      <c r="A251">
        <v>611</v>
      </c>
      <c r="B251">
        <v>1</v>
      </c>
      <c r="C251" t="str">
        <f t="shared" si="40"/>
        <v>0611-01</v>
      </c>
      <c r="D251" t="s">
        <v>134</v>
      </c>
      <c r="E251">
        <v>1997</v>
      </c>
      <c r="F251">
        <f>VLOOKUP(E251,Lookups!A:B,2,FALSE)</f>
        <v>1</v>
      </c>
      <c r="G251">
        <v>1999</v>
      </c>
      <c r="H251" s="61">
        <v>291.14999999999998</v>
      </c>
      <c r="I251">
        <v>5</v>
      </c>
      <c r="J251" t="s">
        <v>19</v>
      </c>
      <c r="K251">
        <v>0</v>
      </c>
      <c r="L251">
        <v>9</v>
      </c>
      <c r="M251">
        <v>1</v>
      </c>
      <c r="N251">
        <v>9</v>
      </c>
      <c r="O251">
        <v>1</v>
      </c>
      <c r="P251">
        <f t="shared" si="41"/>
        <v>3</v>
      </c>
      <c r="Q251">
        <v>49</v>
      </c>
      <c r="R251">
        <v>26</v>
      </c>
      <c r="S251" s="14">
        <f t="shared" si="33"/>
        <v>0.65333333333333332</v>
      </c>
      <c r="T251" s="33">
        <f>IF(E251&lt;1994,"NA",IF(E251&gt;2001,SUMIFS(ADM!E:E,ADM!A:A,ReferendumData!E251,ADM!C:C,ReferendumData!A251,ADM!D:D,ReferendumData!B251),SUMIFS(ADM!K:K,ADM!H:H,ReferendumData!E251,ADM!I:I,ReferendumData!A251,ADM!J:J,ReferendumData!B251)))</f>
        <v>151.38999999999999</v>
      </c>
      <c r="U251" s="34">
        <f t="shared" si="42"/>
        <v>0.49540920800581284</v>
      </c>
      <c r="V251" s="47">
        <f>IFERROR(VLOOKUP(C251,Lookups!J:L,3,FALSE),IF(T251&gt;=2000,4,IF(AND(T251&gt;=1000,T251&lt;2000),5,6)))</f>
        <v>6</v>
      </c>
      <c r="W251" s="12" t="s">
        <v>20</v>
      </c>
      <c r="X251" s="39">
        <f t="shared" si="34"/>
        <v>0.49540920800581284</v>
      </c>
      <c r="Y251" s="38">
        <f t="shared" si="35"/>
        <v>0.65333333333333332</v>
      </c>
      <c r="Z251" s="40" t="e">
        <f>IF(C251=ScatterPlots!$A$3,ReferendumData!Y251,-1)</f>
        <v>#N/A</v>
      </c>
      <c r="AA251" s="39">
        <f t="shared" si="36"/>
        <v>0.49540920800581284</v>
      </c>
      <c r="AB251" s="40">
        <f t="shared" si="37"/>
        <v>-1</v>
      </c>
      <c r="AC251" s="40">
        <f t="shared" si="38"/>
        <v>-1</v>
      </c>
      <c r="AD251" s="40">
        <f t="shared" si="39"/>
        <v>0.65333333333333332</v>
      </c>
    </row>
    <row r="252" spans="1:30" x14ac:dyDescent="0.35">
      <c r="A252">
        <v>659</v>
      </c>
      <c r="B252">
        <v>1</v>
      </c>
      <c r="C252" t="str">
        <f t="shared" si="40"/>
        <v>0659-01</v>
      </c>
      <c r="D252" t="s">
        <v>136</v>
      </c>
      <c r="E252">
        <v>1997</v>
      </c>
      <c r="F252">
        <f>VLOOKUP(E252,Lookups!A:B,2,FALSE)</f>
        <v>1</v>
      </c>
      <c r="G252">
        <v>1999</v>
      </c>
      <c r="H252" s="61">
        <v>500</v>
      </c>
      <c r="I252">
        <v>5</v>
      </c>
      <c r="J252" t="s">
        <v>19</v>
      </c>
      <c r="K252">
        <v>0</v>
      </c>
      <c r="L252">
        <v>9</v>
      </c>
      <c r="M252">
        <v>1</v>
      </c>
      <c r="N252">
        <v>9</v>
      </c>
      <c r="O252">
        <v>1</v>
      </c>
      <c r="P252">
        <f t="shared" si="41"/>
        <v>6</v>
      </c>
      <c r="Q252">
        <v>2365</v>
      </c>
      <c r="R252">
        <v>1994</v>
      </c>
      <c r="S252" s="14">
        <f t="shared" si="33"/>
        <v>0.54255563202569401</v>
      </c>
      <c r="T252" s="33">
        <f>IF(E252&lt;1994,"NA",IF(E252&gt;2001,SUMIFS(ADM!E:E,ADM!A:A,ReferendumData!E252,ADM!C:C,ReferendumData!A252,ADM!D:D,ReferendumData!B252),SUMIFS(ADM!K:K,ADM!H:H,ReferendumData!E252,ADM!I:I,ReferendumData!A252,ADM!J:J,ReferendumData!B252)))</f>
        <v>3634.6</v>
      </c>
      <c r="U252" s="34">
        <f t="shared" si="42"/>
        <v>1.1993066637319101</v>
      </c>
      <c r="V252" s="47">
        <f>IFERROR(VLOOKUP(C252,Lookups!J:L,3,FALSE),IF(T252&gt;=2000,4,IF(AND(T252&gt;=1000,T252&lt;2000),5,6)))</f>
        <v>3</v>
      </c>
      <c r="W252" s="12" t="s">
        <v>20</v>
      </c>
      <c r="X252" s="39">
        <f t="shared" si="34"/>
        <v>1.1993066637319101</v>
      </c>
      <c r="Y252" s="38">
        <f t="shared" si="35"/>
        <v>0.54255563202569401</v>
      </c>
      <c r="Z252" s="40" t="e">
        <f>IF(C252=ScatterPlots!$A$3,ReferendumData!Y252,-1)</f>
        <v>#N/A</v>
      </c>
      <c r="AA252" s="39">
        <f t="shared" si="36"/>
        <v>1.1993066637319101</v>
      </c>
      <c r="AB252" s="40">
        <f t="shared" si="37"/>
        <v>-1</v>
      </c>
      <c r="AC252" s="40">
        <f t="shared" si="38"/>
        <v>-1</v>
      </c>
      <c r="AD252" s="40">
        <f t="shared" si="39"/>
        <v>0.54255563202569401</v>
      </c>
    </row>
    <row r="253" spans="1:30" x14ac:dyDescent="0.35">
      <c r="A253">
        <v>719</v>
      </c>
      <c r="B253">
        <v>1</v>
      </c>
      <c r="C253" t="str">
        <f t="shared" si="40"/>
        <v>0719-01</v>
      </c>
      <c r="D253" t="s">
        <v>33</v>
      </c>
      <c r="E253">
        <v>1997</v>
      </c>
      <c r="F253">
        <f>VLOOKUP(E253,Lookups!A:B,2,FALSE)</f>
        <v>1</v>
      </c>
      <c r="G253">
        <v>1999</v>
      </c>
      <c r="H253" s="61">
        <v>321</v>
      </c>
      <c r="I253">
        <v>10</v>
      </c>
      <c r="J253" t="s">
        <v>19</v>
      </c>
      <c r="K253">
        <v>0</v>
      </c>
      <c r="L253">
        <v>9</v>
      </c>
      <c r="M253">
        <v>1</v>
      </c>
      <c r="N253">
        <v>9</v>
      </c>
      <c r="O253">
        <v>0</v>
      </c>
      <c r="P253">
        <f t="shared" si="41"/>
        <v>4</v>
      </c>
      <c r="Q253">
        <v>2595</v>
      </c>
      <c r="R253">
        <v>2679</v>
      </c>
      <c r="S253" s="14">
        <f t="shared" si="33"/>
        <v>0.49203640500568829</v>
      </c>
      <c r="T253" s="33">
        <f>IF(E253&lt;1994,"NA",IF(E253&gt;2001,SUMIFS(ADM!E:E,ADM!A:A,ReferendumData!E253,ADM!C:C,ReferendumData!A253,ADM!D:D,ReferendumData!B253),SUMIFS(ADM!K:K,ADM!H:H,ReferendumData!E253,ADM!I:I,ReferendumData!A253,ADM!J:J,ReferendumData!B253)))</f>
        <v>4330.55</v>
      </c>
      <c r="U253" s="34">
        <f t="shared" si="42"/>
        <v>1.217859163385713</v>
      </c>
      <c r="V253" s="47">
        <f>IFERROR(VLOOKUP(C253,Lookups!J:L,3,FALSE),IF(T253&gt;=2000,4,IF(AND(T253&gt;=1000,T253&lt;2000),5,6)))</f>
        <v>3</v>
      </c>
      <c r="W253" s="12" t="s">
        <v>20</v>
      </c>
      <c r="X253" s="39">
        <f t="shared" si="34"/>
        <v>1.217859163385713</v>
      </c>
      <c r="Y253" s="38">
        <f t="shared" si="35"/>
        <v>0.49203640500568829</v>
      </c>
      <c r="Z253" s="40" t="e">
        <f>IF(C253=ScatterPlots!$A$3,ReferendumData!Y253,-1)</f>
        <v>#N/A</v>
      </c>
      <c r="AA253" s="39">
        <f t="shared" si="36"/>
        <v>1.217859163385713</v>
      </c>
      <c r="AB253" s="40">
        <f t="shared" si="37"/>
        <v>-1</v>
      </c>
      <c r="AC253" s="40">
        <f t="shared" si="38"/>
        <v>-1</v>
      </c>
      <c r="AD253" s="40">
        <f t="shared" si="39"/>
        <v>0.49203640500568829</v>
      </c>
    </row>
    <row r="254" spans="1:30" x14ac:dyDescent="0.35">
      <c r="A254">
        <v>727</v>
      </c>
      <c r="B254">
        <v>1</v>
      </c>
      <c r="C254" t="str">
        <f t="shared" si="40"/>
        <v>0727-01</v>
      </c>
      <c r="D254" t="s">
        <v>62</v>
      </c>
      <c r="E254">
        <v>1997</v>
      </c>
      <c r="F254">
        <f>VLOOKUP(E254,Lookups!A:B,2,FALSE)</f>
        <v>1</v>
      </c>
      <c r="G254">
        <v>1999</v>
      </c>
      <c r="H254" s="61">
        <v>310.3</v>
      </c>
      <c r="I254">
        <v>5</v>
      </c>
      <c r="J254" t="s">
        <v>19</v>
      </c>
      <c r="K254">
        <v>0</v>
      </c>
      <c r="L254">
        <v>9</v>
      </c>
      <c r="M254">
        <v>1</v>
      </c>
      <c r="N254">
        <v>9</v>
      </c>
      <c r="O254">
        <v>0</v>
      </c>
      <c r="P254">
        <f t="shared" si="41"/>
        <v>4</v>
      </c>
      <c r="Q254">
        <v>304</v>
      </c>
      <c r="R254">
        <v>367</v>
      </c>
      <c r="S254" s="14">
        <f t="shared" si="33"/>
        <v>0.45305514157973176</v>
      </c>
      <c r="T254" s="33">
        <f>IF(E254&lt;1994,"NA",IF(E254&gt;2001,SUMIFS(ADM!E:E,ADM!A:A,ReferendumData!E254,ADM!C:C,ReferendumData!A254,ADM!D:D,ReferendumData!B254),SUMIFS(ADM!K:K,ADM!H:H,ReferendumData!E254,ADM!I:I,ReferendumData!A254,ADM!J:J,ReferendumData!B254)))</f>
        <v>2061.42</v>
      </c>
      <c r="U254" s="34">
        <f t="shared" si="42"/>
        <v>0.32550377894849181</v>
      </c>
      <c r="V254" s="47">
        <f>IFERROR(VLOOKUP(C254,Lookups!J:L,3,FALSE),IF(T254&gt;=2000,4,IF(AND(T254&gt;=1000,T254&lt;2000),5,6)))</f>
        <v>4</v>
      </c>
      <c r="W254" s="12" t="s">
        <v>20</v>
      </c>
      <c r="X254" s="39">
        <f t="shared" si="34"/>
        <v>0.32550377894849181</v>
      </c>
      <c r="Y254" s="38">
        <f t="shared" si="35"/>
        <v>0.45305514157973176</v>
      </c>
      <c r="Z254" s="40" t="e">
        <f>IF(C254=ScatterPlots!$A$3,ReferendumData!Y254,-1)</f>
        <v>#N/A</v>
      </c>
      <c r="AA254" s="39">
        <f t="shared" si="36"/>
        <v>0.32550377894849181</v>
      </c>
      <c r="AB254" s="40">
        <f t="shared" si="37"/>
        <v>-1</v>
      </c>
      <c r="AC254" s="40">
        <f t="shared" si="38"/>
        <v>-1</v>
      </c>
      <c r="AD254" s="40">
        <f t="shared" si="39"/>
        <v>0.45305514157973176</v>
      </c>
    </row>
    <row r="255" spans="1:30" x14ac:dyDescent="0.35">
      <c r="A255">
        <v>728</v>
      </c>
      <c r="B255">
        <v>1</v>
      </c>
      <c r="C255" t="str">
        <f t="shared" si="40"/>
        <v>0728-01</v>
      </c>
      <c r="D255" t="s">
        <v>148</v>
      </c>
      <c r="E255">
        <v>1997</v>
      </c>
      <c r="F255">
        <f>VLOOKUP(E255,Lookups!A:B,2,FALSE)</f>
        <v>1</v>
      </c>
      <c r="G255">
        <v>1999</v>
      </c>
      <c r="H255" s="61">
        <v>407.18</v>
      </c>
      <c r="I255">
        <v>10</v>
      </c>
      <c r="J255" t="s">
        <v>19</v>
      </c>
      <c r="K255">
        <v>0</v>
      </c>
      <c r="L255">
        <v>9</v>
      </c>
      <c r="M255">
        <v>1</v>
      </c>
      <c r="N255">
        <v>9</v>
      </c>
      <c r="O255">
        <v>1</v>
      </c>
      <c r="P255">
        <f t="shared" si="41"/>
        <v>5</v>
      </c>
      <c r="Q255">
        <v>3375</v>
      </c>
      <c r="R255">
        <v>2445</v>
      </c>
      <c r="S255" s="14">
        <f t="shared" si="33"/>
        <v>0.57989690721649489</v>
      </c>
      <c r="T255" s="33">
        <f>IF(E255&lt;1994,"NA",IF(E255&gt;2001,SUMIFS(ADM!E:E,ADM!A:A,ReferendumData!E255,ADM!C:C,ReferendumData!A255,ADM!D:D,ReferendumData!B255),SUMIFS(ADM!K:K,ADM!H:H,ReferendumData!E255,ADM!I:I,ReferendumData!A255,ADM!J:J,ReferendumData!B255)))</f>
        <v>8422.5</v>
      </c>
      <c r="U255" s="34">
        <f t="shared" si="42"/>
        <v>0.69100623330365096</v>
      </c>
      <c r="V255" s="47">
        <f>IFERROR(VLOOKUP(C255,Lookups!J:L,3,FALSE),IF(T255&gt;=2000,4,IF(AND(T255&gt;=1000,T255&lt;2000),5,6)))</f>
        <v>4</v>
      </c>
      <c r="W255" s="12" t="s">
        <v>20</v>
      </c>
      <c r="X255" s="39">
        <f t="shared" si="34"/>
        <v>0.69100623330365096</v>
      </c>
      <c r="Y255" s="38">
        <f t="shared" si="35"/>
        <v>0.57989690721649489</v>
      </c>
      <c r="Z255" s="40" t="e">
        <f>IF(C255=ScatterPlots!$A$3,ReferendumData!Y255,-1)</f>
        <v>#N/A</v>
      </c>
      <c r="AA255" s="39">
        <f t="shared" si="36"/>
        <v>0.69100623330365096</v>
      </c>
      <c r="AB255" s="40">
        <f t="shared" si="37"/>
        <v>-1</v>
      </c>
      <c r="AC255" s="40">
        <f t="shared" si="38"/>
        <v>-1</v>
      </c>
      <c r="AD255" s="40">
        <f t="shared" si="39"/>
        <v>0.57989690721649489</v>
      </c>
    </row>
    <row r="256" spans="1:30" x14ac:dyDescent="0.35">
      <c r="A256">
        <v>728</v>
      </c>
      <c r="B256">
        <v>1</v>
      </c>
      <c r="C256" t="str">
        <f t="shared" si="40"/>
        <v>0728-01</v>
      </c>
      <c r="D256" t="s">
        <v>148</v>
      </c>
      <c r="E256">
        <v>1997</v>
      </c>
      <c r="F256">
        <f>VLOOKUP(E256,Lookups!A:B,2,FALSE)</f>
        <v>1</v>
      </c>
      <c r="G256">
        <v>1999</v>
      </c>
      <c r="H256" s="61">
        <v>81.22</v>
      </c>
      <c r="I256">
        <v>10</v>
      </c>
      <c r="J256" t="s">
        <v>19</v>
      </c>
      <c r="K256">
        <v>0</v>
      </c>
      <c r="L256">
        <v>9</v>
      </c>
      <c r="M256">
        <v>1</v>
      </c>
      <c r="N256">
        <v>9</v>
      </c>
      <c r="O256">
        <v>1</v>
      </c>
      <c r="P256">
        <f t="shared" si="41"/>
        <v>1</v>
      </c>
      <c r="Q256">
        <v>3113</v>
      </c>
      <c r="R256">
        <v>2686</v>
      </c>
      <c r="S256" s="14">
        <f t="shared" si="33"/>
        <v>0.53681669253319542</v>
      </c>
      <c r="T256" s="33">
        <f>IF(E256&lt;1994,"NA",IF(E256&gt;2001,SUMIFS(ADM!E:E,ADM!A:A,ReferendumData!E256,ADM!C:C,ReferendumData!A256,ADM!D:D,ReferendumData!B256),SUMIFS(ADM!K:K,ADM!H:H,ReferendumData!E256,ADM!I:I,ReferendumData!A256,ADM!J:J,ReferendumData!B256)))</f>
        <v>8422.5</v>
      </c>
      <c r="U256" s="34">
        <f t="shared" si="42"/>
        <v>0.6885129118432769</v>
      </c>
      <c r="V256" s="47">
        <f>IFERROR(VLOOKUP(C256,Lookups!J:L,3,FALSE),IF(T256&gt;=2000,4,IF(AND(T256&gt;=1000,T256&lt;2000),5,6)))</f>
        <v>4</v>
      </c>
      <c r="W256" s="12" t="s">
        <v>20</v>
      </c>
      <c r="X256" s="39">
        <f t="shared" si="34"/>
        <v>0.6885129118432769</v>
      </c>
      <c r="Y256" s="38">
        <f t="shared" si="35"/>
        <v>0.53681669253319542</v>
      </c>
      <c r="Z256" s="40" t="e">
        <f>IF(C256=ScatterPlots!$A$3,ReferendumData!Y256,-1)</f>
        <v>#N/A</v>
      </c>
      <c r="AA256" s="39">
        <f t="shared" si="36"/>
        <v>0.6885129118432769</v>
      </c>
      <c r="AB256" s="40">
        <f t="shared" si="37"/>
        <v>-1</v>
      </c>
      <c r="AC256" s="40">
        <f t="shared" si="38"/>
        <v>-1</v>
      </c>
      <c r="AD256" s="40">
        <f t="shared" si="39"/>
        <v>0.53681669253319542</v>
      </c>
    </row>
    <row r="257" spans="1:30" x14ac:dyDescent="0.35">
      <c r="A257">
        <v>741</v>
      </c>
      <c r="B257">
        <v>1</v>
      </c>
      <c r="C257" t="str">
        <f t="shared" si="40"/>
        <v>0741-01</v>
      </c>
      <c r="D257" t="s">
        <v>149</v>
      </c>
      <c r="E257">
        <v>1997</v>
      </c>
      <c r="F257">
        <f>VLOOKUP(E257,Lookups!A:B,2,FALSE)</f>
        <v>1</v>
      </c>
      <c r="G257">
        <v>1999</v>
      </c>
      <c r="H257" s="61">
        <v>315</v>
      </c>
      <c r="I257">
        <v>10</v>
      </c>
      <c r="J257" t="s">
        <v>19</v>
      </c>
      <c r="K257">
        <v>0</v>
      </c>
      <c r="L257">
        <v>9</v>
      </c>
      <c r="M257">
        <v>1</v>
      </c>
      <c r="N257">
        <v>9</v>
      </c>
      <c r="O257">
        <v>1</v>
      </c>
      <c r="P257">
        <f t="shared" si="41"/>
        <v>4</v>
      </c>
      <c r="Q257">
        <v>529</v>
      </c>
      <c r="R257">
        <v>337</v>
      </c>
      <c r="S257" s="14">
        <f t="shared" si="33"/>
        <v>0.61085450346420322</v>
      </c>
      <c r="T257" s="33">
        <f>IF(E257&lt;1994,"NA",IF(E257&gt;2001,SUMIFS(ADM!E:E,ADM!A:A,ReferendumData!E257,ADM!C:C,ReferendumData!A257,ADM!D:D,ReferendumData!B257),SUMIFS(ADM!K:K,ADM!H:H,ReferendumData!E257,ADM!I:I,ReferendumData!A257,ADM!J:J,ReferendumData!B257)))</f>
        <v>1308.77</v>
      </c>
      <c r="U257" s="34">
        <f t="shared" si="42"/>
        <v>0.66168998372517707</v>
      </c>
      <c r="V257" s="47">
        <f>IFERROR(VLOOKUP(C257,Lookups!J:L,3,FALSE),IF(T257&gt;=2000,4,IF(AND(T257&gt;=1000,T257&lt;2000),5,6)))</f>
        <v>5</v>
      </c>
      <c r="W257" s="12" t="s">
        <v>20</v>
      </c>
      <c r="X257" s="39">
        <f t="shared" si="34"/>
        <v>0.66168998372517707</v>
      </c>
      <c r="Y257" s="38">
        <f t="shared" si="35"/>
        <v>0.61085450346420322</v>
      </c>
      <c r="Z257" s="40" t="e">
        <f>IF(C257=ScatterPlots!$A$3,ReferendumData!Y257,-1)</f>
        <v>#N/A</v>
      </c>
      <c r="AA257" s="39">
        <f t="shared" si="36"/>
        <v>0.66168998372517707</v>
      </c>
      <c r="AB257" s="40">
        <f t="shared" si="37"/>
        <v>-1</v>
      </c>
      <c r="AC257" s="40">
        <f t="shared" si="38"/>
        <v>-1</v>
      </c>
      <c r="AD257" s="40">
        <f t="shared" si="39"/>
        <v>0.61085450346420322</v>
      </c>
    </row>
    <row r="258" spans="1:30" x14ac:dyDescent="0.35">
      <c r="A258">
        <v>881</v>
      </c>
      <c r="B258">
        <v>1</v>
      </c>
      <c r="C258" t="str">
        <f t="shared" si="40"/>
        <v>0881-01</v>
      </c>
      <c r="D258" t="s">
        <v>161</v>
      </c>
      <c r="E258">
        <v>1997</v>
      </c>
      <c r="F258">
        <f>VLOOKUP(E258,Lookups!A:B,2,FALSE)</f>
        <v>1</v>
      </c>
      <c r="G258">
        <v>1999</v>
      </c>
      <c r="H258" s="61">
        <v>315</v>
      </c>
      <c r="I258">
        <v>10</v>
      </c>
      <c r="J258" t="s">
        <v>19</v>
      </c>
      <c r="K258">
        <v>0</v>
      </c>
      <c r="L258">
        <v>9</v>
      </c>
      <c r="M258">
        <v>1</v>
      </c>
      <c r="N258">
        <v>9</v>
      </c>
      <c r="O258">
        <v>1</v>
      </c>
      <c r="P258">
        <f t="shared" si="41"/>
        <v>4</v>
      </c>
      <c r="Q258">
        <v>615</v>
      </c>
      <c r="R258">
        <v>297</v>
      </c>
      <c r="S258" s="14">
        <f t="shared" si="33"/>
        <v>0.67434210526315785</v>
      </c>
      <c r="T258" s="33">
        <f>IF(E258&lt;1994,"NA",IF(E258&gt;2001,SUMIFS(ADM!E:E,ADM!A:A,ReferendumData!E258,ADM!C:C,ReferendumData!A258,ADM!D:D,ReferendumData!B258),SUMIFS(ADM!K:K,ADM!H:H,ReferendumData!E258,ADM!I:I,ReferendumData!A258,ADM!J:J,ReferendumData!B258)))</f>
        <v>944.43</v>
      </c>
      <c r="U258" s="34">
        <f t="shared" si="42"/>
        <v>0.96566182776913068</v>
      </c>
      <c r="V258" s="47">
        <f>IFERROR(VLOOKUP(C258,Lookups!J:L,3,FALSE),IF(T258&gt;=2000,4,IF(AND(T258&gt;=1000,T258&lt;2000),5,6)))</f>
        <v>6</v>
      </c>
      <c r="W258" s="12" t="s">
        <v>20</v>
      </c>
      <c r="X258" s="39">
        <f t="shared" si="34"/>
        <v>0.96566182776913068</v>
      </c>
      <c r="Y258" s="38">
        <f t="shared" si="35"/>
        <v>0.67434210526315785</v>
      </c>
      <c r="Z258" s="40" t="e">
        <f>IF(C258=ScatterPlots!$A$3,ReferendumData!Y258,-1)</f>
        <v>#N/A</v>
      </c>
      <c r="AA258" s="39">
        <f t="shared" si="36"/>
        <v>0.96566182776913068</v>
      </c>
      <c r="AB258" s="40">
        <f t="shared" si="37"/>
        <v>-1</v>
      </c>
      <c r="AC258" s="40">
        <f t="shared" si="38"/>
        <v>-1</v>
      </c>
      <c r="AD258" s="40">
        <f t="shared" si="39"/>
        <v>0.67434210526315785</v>
      </c>
    </row>
    <row r="259" spans="1:30" x14ac:dyDescent="0.35">
      <c r="A259">
        <v>882</v>
      </c>
      <c r="B259">
        <v>1</v>
      </c>
      <c r="C259" t="str">
        <f t="shared" si="40"/>
        <v>0882-01</v>
      </c>
      <c r="D259" t="s">
        <v>162</v>
      </c>
      <c r="E259">
        <v>1997</v>
      </c>
      <c r="F259">
        <f>VLOOKUP(E259,Lookups!A:B,2,FALSE)</f>
        <v>1</v>
      </c>
      <c r="G259">
        <v>1999</v>
      </c>
      <c r="H259" s="61">
        <v>96.19</v>
      </c>
      <c r="I259">
        <v>10</v>
      </c>
      <c r="J259" t="s">
        <v>19</v>
      </c>
      <c r="K259">
        <v>0</v>
      </c>
      <c r="L259">
        <v>9</v>
      </c>
      <c r="M259">
        <v>1</v>
      </c>
      <c r="N259">
        <v>9</v>
      </c>
      <c r="O259">
        <v>1</v>
      </c>
      <c r="P259">
        <f t="shared" si="41"/>
        <v>1</v>
      </c>
      <c r="Q259">
        <v>849</v>
      </c>
      <c r="R259">
        <v>309</v>
      </c>
      <c r="S259" s="14">
        <f t="shared" si="33"/>
        <v>0.73316062176165808</v>
      </c>
      <c r="T259" s="33">
        <f>IF(E259&lt;1994,"NA",IF(E259&gt;2001,SUMIFS(ADM!E:E,ADM!A:A,ReferendumData!E259,ADM!C:C,ReferendumData!A259,ADM!D:D,ReferendumData!B259),SUMIFS(ADM!K:K,ADM!H:H,ReferendumData!E259,ADM!I:I,ReferendumData!A259,ADM!J:J,ReferendumData!B259)))</f>
        <v>3429.29</v>
      </c>
      <c r="U259" s="34">
        <f t="shared" si="42"/>
        <v>0.33767922806178541</v>
      </c>
      <c r="V259" s="47">
        <f>IFERROR(VLOOKUP(C259,Lookups!J:L,3,FALSE),IF(T259&gt;=2000,4,IF(AND(T259&gt;=1000,T259&lt;2000),5,6)))</f>
        <v>4</v>
      </c>
      <c r="W259" s="12" t="s">
        <v>20</v>
      </c>
      <c r="X259" s="39">
        <f t="shared" si="34"/>
        <v>0.33767922806178541</v>
      </c>
      <c r="Y259" s="38">
        <f t="shared" si="35"/>
        <v>0.73316062176165808</v>
      </c>
      <c r="Z259" s="40" t="e">
        <f>IF(C259=ScatterPlots!$A$3,ReferendumData!Y259,-1)</f>
        <v>#N/A</v>
      </c>
      <c r="AA259" s="39">
        <f t="shared" si="36"/>
        <v>0.33767922806178541</v>
      </c>
      <c r="AB259" s="40">
        <f t="shared" si="37"/>
        <v>-1</v>
      </c>
      <c r="AC259" s="40">
        <f t="shared" si="38"/>
        <v>-1</v>
      </c>
      <c r="AD259" s="40">
        <f t="shared" si="39"/>
        <v>0.73316062176165808</v>
      </c>
    </row>
    <row r="260" spans="1:30" x14ac:dyDescent="0.35">
      <c r="A260">
        <v>12</v>
      </c>
      <c r="B260">
        <v>1</v>
      </c>
      <c r="C260" t="str">
        <f t="shared" si="40"/>
        <v>0012-01</v>
      </c>
      <c r="D260" t="s">
        <v>290</v>
      </c>
      <c r="E260">
        <v>1998</v>
      </c>
      <c r="F260">
        <f>VLOOKUP(E260,Lookups!A:B,2,FALSE)</f>
        <v>2</v>
      </c>
      <c r="G260">
        <v>1999</v>
      </c>
      <c r="H260" s="61">
        <v>141</v>
      </c>
      <c r="I260">
        <v>9</v>
      </c>
      <c r="J260" t="s">
        <v>19</v>
      </c>
      <c r="K260">
        <v>0</v>
      </c>
      <c r="L260">
        <v>9</v>
      </c>
      <c r="M260">
        <v>0</v>
      </c>
      <c r="N260">
        <v>9</v>
      </c>
      <c r="O260">
        <v>1</v>
      </c>
      <c r="P260">
        <f t="shared" si="41"/>
        <v>2</v>
      </c>
      <c r="Q260">
        <v>6106</v>
      </c>
      <c r="R260">
        <v>5565</v>
      </c>
      <c r="S260" s="14">
        <f t="shared" ref="S260:S323" si="43">Q260/SUM(Q260:R260)</f>
        <v>0.52317710564647413</v>
      </c>
      <c r="T260" s="33">
        <f>IF(E260&lt;1994,"NA",IF(E260&gt;2001,SUMIFS(ADM!E:E,ADM!A:A,ReferendumData!E260,ADM!C:C,ReferendumData!A260,ADM!D:D,ReferendumData!B260),SUMIFS(ADM!K:K,ADM!H:H,ReferendumData!E260,ADM!I:I,ReferendumData!A260,ADM!J:J,ReferendumData!B260)))</f>
        <v>6386.17</v>
      </c>
      <c r="U260" s="34">
        <f t="shared" si="42"/>
        <v>1.8275429561067118</v>
      </c>
      <c r="V260" s="47">
        <f>IFERROR(VLOOKUP(C260,Lookups!J:L,3,FALSE),IF(T260&gt;=2000,4,IF(AND(T260&gt;=1000,T260&lt;2000),5,6)))</f>
        <v>3</v>
      </c>
      <c r="W260" s="12" t="s">
        <v>20</v>
      </c>
      <c r="X260" s="39">
        <f t="shared" ref="X260:X323" si="44">IF(A260=815,0,U260)</f>
        <v>1.8275429561067118</v>
      </c>
      <c r="Y260" s="38">
        <f t="shared" ref="Y260:Y323" si="45">IF(A260=815,0,S260)</f>
        <v>0.52317710564647413</v>
      </c>
      <c r="Z260" s="40" t="e">
        <f>IF(C260=ScatterPlots!$A$3,ReferendumData!Y260,-1)</f>
        <v>#N/A</v>
      </c>
      <c r="AA260" s="39">
        <f t="shared" ref="AA260:AA323" si="46">IF(A260=815,0,U260)</f>
        <v>1.8275429561067118</v>
      </c>
      <c r="AB260" s="40">
        <f t="shared" ref="AB260:AB323" si="47">IF(A260=815,0,IF(F260=3,S260,-1))</f>
        <v>-1</v>
      </c>
      <c r="AC260" s="40">
        <f t="shared" ref="AC260:AC323" si="48">IF(A260=815,0,IF(F260=2,S260,-1))</f>
        <v>0.52317710564647413</v>
      </c>
      <c r="AD260" s="40">
        <f t="shared" ref="AD260:AD323" si="49">IF(A260=815,0,IF(F260=1,S260,-1))</f>
        <v>-1</v>
      </c>
    </row>
    <row r="261" spans="1:30" x14ac:dyDescent="0.35">
      <c r="A261">
        <v>16</v>
      </c>
      <c r="B261">
        <v>1</v>
      </c>
      <c r="C261" t="str">
        <f t="shared" si="40"/>
        <v>0016-01</v>
      </c>
      <c r="D261" t="s">
        <v>37</v>
      </c>
      <c r="E261">
        <v>1998</v>
      </c>
      <c r="F261">
        <f>VLOOKUP(E261,Lookups!A:B,2,FALSE)</f>
        <v>2</v>
      </c>
      <c r="G261">
        <v>1999</v>
      </c>
      <c r="H261" s="61">
        <v>350</v>
      </c>
      <c r="I261">
        <v>10</v>
      </c>
      <c r="J261" t="s">
        <v>19</v>
      </c>
      <c r="K261">
        <v>0</v>
      </c>
      <c r="L261">
        <v>9</v>
      </c>
      <c r="M261">
        <v>0</v>
      </c>
      <c r="N261">
        <v>9</v>
      </c>
      <c r="O261">
        <v>0</v>
      </c>
      <c r="P261">
        <f t="shared" si="41"/>
        <v>4</v>
      </c>
      <c r="Q261">
        <v>4439</v>
      </c>
      <c r="R261">
        <v>5183</v>
      </c>
      <c r="S261" s="14">
        <f t="shared" si="43"/>
        <v>0.46133859904385782</v>
      </c>
      <c r="T261" s="33">
        <f>IF(E261&lt;1994,"NA",IF(E261&gt;2001,SUMIFS(ADM!E:E,ADM!A:A,ReferendumData!E261,ADM!C:C,ReferendumData!A261,ADM!D:D,ReferendumData!B261),SUMIFS(ADM!K:K,ADM!H:H,ReferendumData!E261,ADM!I:I,ReferendumData!A261,ADM!J:J,ReferendumData!B261)))</f>
        <v>3966.28</v>
      </c>
      <c r="U261" s="34">
        <f t="shared" si="42"/>
        <v>2.4259507649485159</v>
      </c>
      <c r="V261" s="47">
        <f>IFERROR(VLOOKUP(C261,Lookups!J:L,3,FALSE),IF(T261&gt;=2000,4,IF(AND(T261&gt;=1000,T261&lt;2000),5,6)))</f>
        <v>3</v>
      </c>
      <c r="W261" s="12" t="s">
        <v>20</v>
      </c>
      <c r="X261" s="39">
        <f t="shared" si="44"/>
        <v>2.4259507649485159</v>
      </c>
      <c r="Y261" s="38">
        <f t="shared" si="45"/>
        <v>0.46133859904385782</v>
      </c>
      <c r="Z261" s="40" t="e">
        <f>IF(C261=ScatterPlots!$A$3,ReferendumData!Y261,-1)</f>
        <v>#N/A</v>
      </c>
      <c r="AA261" s="39">
        <f t="shared" si="46"/>
        <v>2.4259507649485159</v>
      </c>
      <c r="AB261" s="40">
        <f t="shared" si="47"/>
        <v>-1</v>
      </c>
      <c r="AC261" s="40">
        <f t="shared" si="48"/>
        <v>0.46133859904385782</v>
      </c>
      <c r="AD261" s="40">
        <f t="shared" si="49"/>
        <v>-1</v>
      </c>
    </row>
    <row r="262" spans="1:30" x14ac:dyDescent="0.35">
      <c r="A262">
        <v>21</v>
      </c>
      <c r="B262">
        <v>1</v>
      </c>
      <c r="C262" t="str">
        <f t="shared" si="40"/>
        <v>0021-01</v>
      </c>
      <c r="D262" t="s">
        <v>249</v>
      </c>
      <c r="E262">
        <v>1998</v>
      </c>
      <c r="F262">
        <f>VLOOKUP(E262,Lookups!A:B,2,FALSE)</f>
        <v>2</v>
      </c>
      <c r="G262">
        <v>1999</v>
      </c>
      <c r="H262" s="61">
        <v>459</v>
      </c>
      <c r="I262">
        <v>5</v>
      </c>
      <c r="J262" t="s">
        <v>19</v>
      </c>
      <c r="K262">
        <v>0</v>
      </c>
      <c r="L262">
        <v>9</v>
      </c>
      <c r="M262">
        <v>0</v>
      </c>
      <c r="N262">
        <v>9</v>
      </c>
      <c r="O262">
        <v>0</v>
      </c>
      <c r="P262">
        <f t="shared" si="41"/>
        <v>5</v>
      </c>
      <c r="Q262">
        <v>467</v>
      </c>
      <c r="R262">
        <v>524</v>
      </c>
      <c r="S262" s="14">
        <f t="shared" si="43"/>
        <v>0.47124117053481335</v>
      </c>
      <c r="T262" s="33">
        <f>IF(E262&lt;1994,"NA",IF(E262&gt;2001,SUMIFS(ADM!E:E,ADM!A:A,ReferendumData!E262,ADM!C:C,ReferendumData!A262,ADM!D:D,ReferendumData!B262),SUMIFS(ADM!K:K,ADM!H:H,ReferendumData!E262,ADM!I:I,ReferendumData!A262,ADM!J:J,ReferendumData!B262)))</f>
        <v>330.25</v>
      </c>
      <c r="U262" s="34">
        <f t="shared" si="42"/>
        <v>3.0007570022710066</v>
      </c>
      <c r="V262" s="47">
        <f>IFERROR(VLOOKUP(C262,Lookups!J:L,3,FALSE),IF(T262&gt;=2000,4,IF(AND(T262&gt;=1000,T262&lt;2000),5,6)))</f>
        <v>6</v>
      </c>
      <c r="W262" s="12" t="s">
        <v>20</v>
      </c>
      <c r="X262" s="39">
        <f t="shared" si="44"/>
        <v>3.0007570022710066</v>
      </c>
      <c r="Y262" s="38">
        <f t="shared" si="45"/>
        <v>0.47124117053481335</v>
      </c>
      <c r="Z262" s="40" t="e">
        <f>IF(C262=ScatterPlots!$A$3,ReferendumData!Y262,-1)</f>
        <v>#N/A</v>
      </c>
      <c r="AA262" s="39">
        <f t="shared" si="46"/>
        <v>3.0007570022710066</v>
      </c>
      <c r="AB262" s="40">
        <f t="shared" si="47"/>
        <v>-1</v>
      </c>
      <c r="AC262" s="40">
        <f t="shared" si="48"/>
        <v>0.47124117053481335</v>
      </c>
      <c r="AD262" s="40">
        <f t="shared" si="49"/>
        <v>-1</v>
      </c>
    </row>
    <row r="263" spans="1:30" x14ac:dyDescent="0.35">
      <c r="A263">
        <v>99</v>
      </c>
      <c r="B263">
        <v>1</v>
      </c>
      <c r="C263" t="str">
        <f t="shared" si="40"/>
        <v>0099-01</v>
      </c>
      <c r="D263" t="s">
        <v>117</v>
      </c>
      <c r="E263">
        <v>1998</v>
      </c>
      <c r="F263">
        <f>VLOOKUP(E263,Lookups!A:B,2,FALSE)</f>
        <v>2</v>
      </c>
      <c r="G263">
        <v>1999</v>
      </c>
      <c r="H263" s="61">
        <v>101.17</v>
      </c>
      <c r="I263">
        <v>10</v>
      </c>
      <c r="J263" t="s">
        <v>19</v>
      </c>
      <c r="K263">
        <v>0</v>
      </c>
      <c r="L263">
        <v>9</v>
      </c>
      <c r="M263">
        <v>0</v>
      </c>
      <c r="N263">
        <v>9</v>
      </c>
      <c r="O263">
        <v>0</v>
      </c>
      <c r="P263">
        <f t="shared" si="41"/>
        <v>2</v>
      </c>
      <c r="Q263">
        <v>861</v>
      </c>
      <c r="R263">
        <v>1072</v>
      </c>
      <c r="S263" s="14">
        <f t="shared" si="43"/>
        <v>0.44542162441800309</v>
      </c>
      <c r="T263" s="33">
        <f>IF(E263&lt;1994,"NA",IF(E263&gt;2001,SUMIFS(ADM!E:E,ADM!A:A,ReferendumData!E263,ADM!C:C,ReferendumData!A263,ADM!D:D,ReferendumData!B263),SUMIFS(ADM!K:K,ADM!H:H,ReferendumData!E263,ADM!I:I,ReferendumData!A263,ADM!J:J,ReferendumData!B263)))</f>
        <v>998.78</v>
      </c>
      <c r="U263" s="34">
        <f t="shared" si="42"/>
        <v>1.9353611405915216</v>
      </c>
      <c r="V263" s="47">
        <f>IFERROR(VLOOKUP(C263,Lookups!J:L,3,FALSE),IF(T263&gt;=2000,4,IF(AND(T263&gt;=1000,T263&lt;2000),5,6)))</f>
        <v>6</v>
      </c>
      <c r="W263" s="12" t="s">
        <v>20</v>
      </c>
      <c r="X263" s="39">
        <f t="shared" si="44"/>
        <v>1.9353611405915216</v>
      </c>
      <c r="Y263" s="38">
        <f t="shared" si="45"/>
        <v>0.44542162441800309</v>
      </c>
      <c r="Z263" s="40" t="e">
        <f>IF(C263=ScatterPlots!$A$3,ReferendumData!Y263,-1)</f>
        <v>#N/A</v>
      </c>
      <c r="AA263" s="39">
        <f t="shared" si="46"/>
        <v>1.9353611405915216</v>
      </c>
      <c r="AB263" s="40">
        <f t="shared" si="47"/>
        <v>-1</v>
      </c>
      <c r="AC263" s="40">
        <f t="shared" si="48"/>
        <v>0.44542162441800309</v>
      </c>
      <c r="AD263" s="40">
        <f t="shared" si="49"/>
        <v>-1</v>
      </c>
    </row>
    <row r="264" spans="1:30" x14ac:dyDescent="0.35">
      <c r="A264">
        <v>100</v>
      </c>
      <c r="B264">
        <v>1</v>
      </c>
      <c r="C264" t="str">
        <f t="shared" si="40"/>
        <v>0100-01</v>
      </c>
      <c r="D264" t="s">
        <v>118</v>
      </c>
      <c r="E264">
        <v>1998</v>
      </c>
      <c r="F264">
        <f>VLOOKUP(E264,Lookups!A:B,2,FALSE)</f>
        <v>2</v>
      </c>
      <c r="G264">
        <v>1999</v>
      </c>
      <c r="H264" s="61">
        <v>113.16</v>
      </c>
      <c r="I264">
        <v>10</v>
      </c>
      <c r="J264" t="s">
        <v>19</v>
      </c>
      <c r="K264">
        <v>0</v>
      </c>
      <c r="L264">
        <v>9</v>
      </c>
      <c r="M264">
        <v>0</v>
      </c>
      <c r="N264">
        <v>9</v>
      </c>
      <c r="O264">
        <v>0</v>
      </c>
      <c r="P264">
        <f t="shared" si="41"/>
        <v>2</v>
      </c>
      <c r="Q264">
        <v>299</v>
      </c>
      <c r="R264">
        <v>380</v>
      </c>
      <c r="S264" s="14">
        <f t="shared" si="43"/>
        <v>0.44035346097201766</v>
      </c>
      <c r="T264" s="33">
        <f>IF(E264&lt;1994,"NA",IF(E264&gt;2001,SUMIFS(ADM!E:E,ADM!A:A,ReferendumData!E264,ADM!C:C,ReferendumData!A264,ADM!D:D,ReferendumData!B264),SUMIFS(ADM!K:K,ADM!H:H,ReferendumData!E264,ADM!I:I,ReferendumData!A264,ADM!J:J,ReferendumData!B264)))</f>
        <v>344.39</v>
      </c>
      <c r="U264" s="34">
        <f t="shared" si="42"/>
        <v>1.9716019628909087</v>
      </c>
      <c r="V264" s="47">
        <f>IFERROR(VLOOKUP(C264,Lookups!J:L,3,FALSE),IF(T264&gt;=2000,4,IF(AND(T264&gt;=1000,T264&lt;2000),5,6)))</f>
        <v>6</v>
      </c>
      <c r="W264" s="12" t="s">
        <v>20</v>
      </c>
      <c r="X264" s="39">
        <f t="shared" si="44"/>
        <v>1.9716019628909087</v>
      </c>
      <c r="Y264" s="38">
        <f t="shared" si="45"/>
        <v>0.44035346097201766</v>
      </c>
      <c r="Z264" s="40" t="e">
        <f>IF(C264=ScatterPlots!$A$3,ReferendumData!Y264,-1)</f>
        <v>#N/A</v>
      </c>
      <c r="AA264" s="39">
        <f t="shared" si="46"/>
        <v>1.9716019628909087</v>
      </c>
      <c r="AB264" s="40">
        <f t="shared" si="47"/>
        <v>-1</v>
      </c>
      <c r="AC264" s="40">
        <f t="shared" si="48"/>
        <v>0.44035346097201766</v>
      </c>
      <c r="AD264" s="40">
        <f t="shared" si="49"/>
        <v>-1</v>
      </c>
    </row>
    <row r="265" spans="1:30" x14ac:dyDescent="0.35">
      <c r="A265">
        <v>110</v>
      </c>
      <c r="B265">
        <v>1</v>
      </c>
      <c r="C265" t="str">
        <f t="shared" si="40"/>
        <v>0110-01</v>
      </c>
      <c r="D265" t="s">
        <v>42</v>
      </c>
      <c r="E265">
        <v>1998</v>
      </c>
      <c r="F265">
        <f>VLOOKUP(E265,Lookups!A:B,2,FALSE)</f>
        <v>2</v>
      </c>
      <c r="G265">
        <v>1999</v>
      </c>
      <c r="H265" s="61">
        <v>50</v>
      </c>
      <c r="I265">
        <v>10</v>
      </c>
      <c r="J265" t="s">
        <v>19</v>
      </c>
      <c r="K265">
        <v>0</v>
      </c>
      <c r="L265">
        <v>9</v>
      </c>
      <c r="M265">
        <v>0</v>
      </c>
      <c r="N265">
        <v>9</v>
      </c>
      <c r="O265">
        <v>1</v>
      </c>
      <c r="P265">
        <f t="shared" si="41"/>
        <v>1</v>
      </c>
      <c r="Q265">
        <v>1571</v>
      </c>
      <c r="R265">
        <v>1351</v>
      </c>
      <c r="S265" s="14">
        <f t="shared" si="43"/>
        <v>0.53764544832306638</v>
      </c>
      <c r="T265" s="33">
        <f>IF(E265&lt;1994,"NA",IF(E265&gt;2001,SUMIFS(ADM!E:E,ADM!A:A,ReferendumData!E265,ADM!C:C,ReferendumData!A265,ADM!D:D,ReferendumData!B265),SUMIFS(ADM!K:K,ADM!H:H,ReferendumData!E265,ADM!I:I,ReferendumData!A265,ADM!J:J,ReferendumData!B265)))</f>
        <v>1850.61</v>
      </c>
      <c r="U265" s="34">
        <f t="shared" si="42"/>
        <v>1.5789388363836789</v>
      </c>
      <c r="V265" s="47">
        <f>IFERROR(VLOOKUP(C265,Lookups!J:L,3,FALSE),IF(T265&gt;=2000,4,IF(AND(T265&gt;=1000,T265&lt;2000),5,6)))</f>
        <v>3</v>
      </c>
      <c r="W265" s="12" t="s">
        <v>20</v>
      </c>
      <c r="X265" s="39">
        <f t="shared" si="44"/>
        <v>1.5789388363836789</v>
      </c>
      <c r="Y265" s="38">
        <f t="shared" si="45"/>
        <v>0.53764544832306638</v>
      </c>
      <c r="Z265" s="40" t="e">
        <f>IF(C265=ScatterPlots!$A$3,ReferendumData!Y265,-1)</f>
        <v>#N/A</v>
      </c>
      <c r="AA265" s="39">
        <f t="shared" si="46"/>
        <v>1.5789388363836789</v>
      </c>
      <c r="AB265" s="40">
        <f t="shared" si="47"/>
        <v>-1</v>
      </c>
      <c r="AC265" s="40">
        <f t="shared" si="48"/>
        <v>0.53764544832306638</v>
      </c>
      <c r="AD265" s="40">
        <f t="shared" si="49"/>
        <v>-1</v>
      </c>
    </row>
    <row r="266" spans="1:30" x14ac:dyDescent="0.35">
      <c r="A266">
        <v>138</v>
      </c>
      <c r="B266">
        <v>1</v>
      </c>
      <c r="C266" t="str">
        <f t="shared" si="40"/>
        <v>0138-01</v>
      </c>
      <c r="D266" t="s">
        <v>45</v>
      </c>
      <c r="E266">
        <v>1998</v>
      </c>
      <c r="F266">
        <f>VLOOKUP(E266,Lookups!A:B,2,FALSE)</f>
        <v>2</v>
      </c>
      <c r="G266">
        <v>1999</v>
      </c>
      <c r="H266" s="61">
        <v>315</v>
      </c>
      <c r="I266">
        <v>5</v>
      </c>
      <c r="J266" t="s">
        <v>19</v>
      </c>
      <c r="K266">
        <v>0</v>
      </c>
      <c r="L266">
        <v>9</v>
      </c>
      <c r="M266">
        <v>0</v>
      </c>
      <c r="N266">
        <v>9</v>
      </c>
      <c r="O266">
        <v>1</v>
      </c>
      <c r="P266">
        <f t="shared" si="41"/>
        <v>4</v>
      </c>
      <c r="Q266">
        <v>3688</v>
      </c>
      <c r="R266">
        <v>2911</v>
      </c>
      <c r="S266" s="14">
        <f t="shared" si="43"/>
        <v>0.55887255644794664</v>
      </c>
      <c r="T266" s="33">
        <f>IF(E266&lt;1994,"NA",IF(E266&gt;2001,SUMIFS(ADM!E:E,ADM!A:A,ReferendumData!E266,ADM!C:C,ReferendumData!A266,ADM!D:D,ReferendumData!B266),SUMIFS(ADM!K:K,ADM!H:H,ReferendumData!E266,ADM!I:I,ReferendumData!A266,ADM!J:J,ReferendumData!B266)))</f>
        <v>3481.87</v>
      </c>
      <c r="U266" s="34">
        <f t="shared" si="42"/>
        <v>1.8952459454258774</v>
      </c>
      <c r="V266" s="47">
        <f>IFERROR(VLOOKUP(C266,Lookups!J:L,3,FALSE),IF(T266&gt;=2000,4,IF(AND(T266&gt;=1000,T266&lt;2000),5,6)))</f>
        <v>4</v>
      </c>
      <c r="W266" s="12" t="s">
        <v>20</v>
      </c>
      <c r="X266" s="39">
        <f t="shared" si="44"/>
        <v>1.8952459454258774</v>
      </c>
      <c r="Y266" s="38">
        <f t="shared" si="45"/>
        <v>0.55887255644794664</v>
      </c>
      <c r="Z266" s="40" t="e">
        <f>IF(C266=ScatterPlots!$A$3,ReferendumData!Y266,-1)</f>
        <v>#N/A</v>
      </c>
      <c r="AA266" s="39">
        <f t="shared" si="46"/>
        <v>1.8952459454258774</v>
      </c>
      <c r="AB266" s="40">
        <f t="shared" si="47"/>
        <v>-1</v>
      </c>
      <c r="AC266" s="40">
        <f t="shared" si="48"/>
        <v>0.55887255644794664</v>
      </c>
      <c r="AD266" s="40">
        <f t="shared" si="49"/>
        <v>-1</v>
      </c>
    </row>
    <row r="267" spans="1:30" x14ac:dyDescent="0.35">
      <c r="A267">
        <v>146</v>
      </c>
      <c r="B267">
        <v>1</v>
      </c>
      <c r="C267" t="str">
        <f t="shared" si="40"/>
        <v>0146-01</v>
      </c>
      <c r="D267" t="s">
        <v>172</v>
      </c>
      <c r="E267">
        <v>1998</v>
      </c>
      <c r="F267">
        <f>VLOOKUP(E267,Lookups!A:B,2,FALSE)</f>
        <v>2</v>
      </c>
      <c r="G267">
        <v>1999</v>
      </c>
      <c r="H267" s="61">
        <v>350</v>
      </c>
      <c r="I267">
        <v>5</v>
      </c>
      <c r="J267" t="s">
        <v>19</v>
      </c>
      <c r="K267">
        <v>0</v>
      </c>
      <c r="L267">
        <v>9</v>
      </c>
      <c r="M267">
        <v>0</v>
      </c>
      <c r="N267">
        <v>9</v>
      </c>
      <c r="O267">
        <v>1</v>
      </c>
      <c r="P267">
        <f t="shared" si="41"/>
        <v>4</v>
      </c>
      <c r="Q267">
        <v>804</v>
      </c>
      <c r="R267">
        <v>676</v>
      </c>
      <c r="S267" s="14">
        <f t="shared" si="43"/>
        <v>0.54324324324324325</v>
      </c>
      <c r="T267" s="33">
        <f>IF(E267&lt;1994,"NA",IF(E267&gt;2001,SUMIFS(ADM!E:E,ADM!A:A,ReferendumData!E267,ADM!C:C,ReferendumData!A267,ADM!D:D,ReferendumData!B267),SUMIFS(ADM!K:K,ADM!H:H,ReferendumData!E267,ADM!I:I,ReferendumData!A267,ADM!J:J,ReferendumData!B267)))</f>
        <v>805.33</v>
      </c>
      <c r="U267" s="34">
        <f t="shared" si="42"/>
        <v>1.8377559509766181</v>
      </c>
      <c r="V267" s="47">
        <f>IFERROR(VLOOKUP(C267,Lookups!J:L,3,FALSE),IF(T267&gt;=2000,4,IF(AND(T267&gt;=1000,T267&lt;2000),5,6)))</f>
        <v>6</v>
      </c>
      <c r="W267" s="12" t="s">
        <v>20</v>
      </c>
      <c r="X267" s="39">
        <f t="shared" si="44"/>
        <v>1.8377559509766181</v>
      </c>
      <c r="Y267" s="38">
        <f t="shared" si="45"/>
        <v>0.54324324324324325</v>
      </c>
      <c r="Z267" s="40" t="e">
        <f>IF(C267=ScatterPlots!$A$3,ReferendumData!Y267,-1)</f>
        <v>#N/A</v>
      </c>
      <c r="AA267" s="39">
        <f t="shared" si="46"/>
        <v>1.8377559509766181</v>
      </c>
      <c r="AB267" s="40">
        <f t="shared" si="47"/>
        <v>-1</v>
      </c>
      <c r="AC267" s="40">
        <f t="shared" si="48"/>
        <v>0.54324324324324325</v>
      </c>
      <c r="AD267" s="40">
        <f t="shared" si="49"/>
        <v>-1</v>
      </c>
    </row>
    <row r="268" spans="1:30" x14ac:dyDescent="0.35">
      <c r="A268">
        <v>150</v>
      </c>
      <c r="B268">
        <v>1</v>
      </c>
      <c r="C268" t="str">
        <f t="shared" si="40"/>
        <v>0150-01</v>
      </c>
      <c r="D268" t="s">
        <v>119</v>
      </c>
      <c r="E268">
        <v>1998</v>
      </c>
      <c r="F268">
        <f>VLOOKUP(E268,Lookups!A:B,2,FALSE)</f>
        <v>2</v>
      </c>
      <c r="G268">
        <v>1999</v>
      </c>
      <c r="H268" s="61">
        <v>158.97999999999999</v>
      </c>
      <c r="I268">
        <v>5</v>
      </c>
      <c r="J268" t="s">
        <v>19</v>
      </c>
      <c r="K268">
        <v>0</v>
      </c>
      <c r="L268">
        <v>9</v>
      </c>
      <c r="M268">
        <v>0</v>
      </c>
      <c r="N268">
        <v>9</v>
      </c>
      <c r="O268">
        <v>1</v>
      </c>
      <c r="P268">
        <f t="shared" si="41"/>
        <v>2</v>
      </c>
      <c r="Q268">
        <v>802</v>
      </c>
      <c r="R268">
        <v>610</v>
      </c>
      <c r="S268" s="14">
        <f t="shared" si="43"/>
        <v>0.56798866855524077</v>
      </c>
      <c r="T268" s="33">
        <f>IF(E268&lt;1994,"NA",IF(E268&gt;2001,SUMIFS(ADM!E:E,ADM!A:A,ReferendumData!E268,ADM!C:C,ReferendumData!A268,ADM!D:D,ReferendumData!B268),SUMIFS(ADM!K:K,ADM!H:H,ReferendumData!E268,ADM!I:I,ReferendumData!A268,ADM!J:J,ReferendumData!B268)))</f>
        <v>851.21</v>
      </c>
      <c r="U268" s="34">
        <f t="shared" si="42"/>
        <v>1.6588150985068313</v>
      </c>
      <c r="V268" s="47">
        <f>IFERROR(VLOOKUP(C268,Lookups!J:L,3,FALSE),IF(T268&gt;=2000,4,IF(AND(T268&gt;=1000,T268&lt;2000),5,6)))</f>
        <v>6</v>
      </c>
      <c r="W268" s="12" t="s">
        <v>20</v>
      </c>
      <c r="X268" s="39">
        <f t="shared" si="44"/>
        <v>1.6588150985068313</v>
      </c>
      <c r="Y268" s="38">
        <f t="shared" si="45"/>
        <v>0.56798866855524077</v>
      </c>
      <c r="Z268" s="40" t="e">
        <f>IF(C268=ScatterPlots!$A$3,ReferendumData!Y268,-1)</f>
        <v>#N/A</v>
      </c>
      <c r="AA268" s="39">
        <f t="shared" si="46"/>
        <v>1.6588150985068313</v>
      </c>
      <c r="AB268" s="40">
        <f t="shared" si="47"/>
        <v>-1</v>
      </c>
      <c r="AC268" s="40">
        <f t="shared" si="48"/>
        <v>0.56798866855524077</v>
      </c>
      <c r="AD268" s="40">
        <f t="shared" si="49"/>
        <v>-1</v>
      </c>
    </row>
    <row r="269" spans="1:30" x14ac:dyDescent="0.35">
      <c r="A269">
        <v>152</v>
      </c>
      <c r="B269">
        <v>1</v>
      </c>
      <c r="C269" t="str">
        <f t="shared" si="40"/>
        <v>0152-01</v>
      </c>
      <c r="D269" t="s">
        <v>291</v>
      </c>
      <c r="E269">
        <v>1998</v>
      </c>
      <c r="F269">
        <f>VLOOKUP(E269,Lookups!A:B,2,FALSE)</f>
        <v>2</v>
      </c>
      <c r="G269">
        <v>1999</v>
      </c>
      <c r="H269" s="61">
        <v>290.76</v>
      </c>
      <c r="I269">
        <v>10</v>
      </c>
      <c r="J269" t="s">
        <v>19</v>
      </c>
      <c r="K269">
        <v>0</v>
      </c>
      <c r="L269">
        <v>9</v>
      </c>
      <c r="M269">
        <v>0</v>
      </c>
      <c r="N269">
        <v>9</v>
      </c>
      <c r="O269">
        <v>1</v>
      </c>
      <c r="P269">
        <f t="shared" si="41"/>
        <v>3</v>
      </c>
      <c r="Q269">
        <v>6336</v>
      </c>
      <c r="R269">
        <v>4703</v>
      </c>
      <c r="S269" s="14">
        <f t="shared" si="43"/>
        <v>0.57396503306458924</v>
      </c>
      <c r="T269" s="33">
        <f>IF(E269&lt;1994,"NA",IF(E269&gt;2001,SUMIFS(ADM!E:E,ADM!A:A,ReferendumData!E269,ADM!C:C,ReferendumData!A269,ADM!D:D,ReferendumData!B269),SUMIFS(ADM!K:K,ADM!H:H,ReferendumData!E269,ADM!I:I,ReferendumData!A269,ADM!J:J,ReferendumData!B269)))</f>
        <v>5873.62</v>
      </c>
      <c r="U269" s="34">
        <f t="shared" si="42"/>
        <v>1.8794201872099319</v>
      </c>
      <c r="V269" s="47">
        <f>IFERROR(VLOOKUP(C269,Lookups!J:L,3,FALSE),IF(T269&gt;=2000,4,IF(AND(T269&gt;=1000,T269&lt;2000),5,6)))</f>
        <v>4</v>
      </c>
      <c r="W269" s="12" t="s">
        <v>20</v>
      </c>
      <c r="X269" s="39">
        <f t="shared" si="44"/>
        <v>1.8794201872099319</v>
      </c>
      <c r="Y269" s="38">
        <f t="shared" si="45"/>
        <v>0.57396503306458924</v>
      </c>
      <c r="Z269" s="40" t="e">
        <f>IF(C269=ScatterPlots!$A$3,ReferendumData!Y269,-1)</f>
        <v>#N/A</v>
      </c>
      <c r="AA269" s="39">
        <f t="shared" si="46"/>
        <v>1.8794201872099319</v>
      </c>
      <c r="AB269" s="40">
        <f t="shared" si="47"/>
        <v>-1</v>
      </c>
      <c r="AC269" s="40">
        <f t="shared" si="48"/>
        <v>0.57396503306458924</v>
      </c>
      <c r="AD269" s="40">
        <f t="shared" si="49"/>
        <v>-1</v>
      </c>
    </row>
    <row r="270" spans="1:30" x14ac:dyDescent="0.35">
      <c r="A270">
        <v>162</v>
      </c>
      <c r="B270">
        <v>1</v>
      </c>
      <c r="C270" t="str">
        <f t="shared" si="40"/>
        <v>0162-01</v>
      </c>
      <c r="D270" t="s">
        <v>292</v>
      </c>
      <c r="E270">
        <v>1998</v>
      </c>
      <c r="F270">
        <f>VLOOKUP(E270,Lookups!A:B,2,FALSE)</f>
        <v>2</v>
      </c>
      <c r="G270">
        <v>1999</v>
      </c>
      <c r="H270" s="61">
        <v>315</v>
      </c>
      <c r="I270">
        <v>10</v>
      </c>
      <c r="J270" t="s">
        <v>19</v>
      </c>
      <c r="K270">
        <v>0</v>
      </c>
      <c r="L270">
        <v>9</v>
      </c>
      <c r="M270">
        <v>0</v>
      </c>
      <c r="N270">
        <v>9</v>
      </c>
      <c r="O270">
        <v>0</v>
      </c>
      <c r="P270">
        <f t="shared" si="41"/>
        <v>4</v>
      </c>
      <c r="Q270">
        <v>669</v>
      </c>
      <c r="R270">
        <v>1346</v>
      </c>
      <c r="S270" s="14">
        <f t="shared" si="43"/>
        <v>0.33200992555831266</v>
      </c>
      <c r="T270" s="33">
        <f>IF(E270&lt;1994,"NA",IF(E270&gt;2001,SUMIFS(ADM!E:E,ADM!A:A,ReferendumData!E270,ADM!C:C,ReferendumData!A270,ADM!D:D,ReferendumData!B270),SUMIFS(ADM!K:K,ADM!H:H,ReferendumData!E270,ADM!I:I,ReferendumData!A270,ADM!J:J,ReferendumData!B270)))</f>
        <v>1174.33</v>
      </c>
      <c r="U270" s="34">
        <f t="shared" si="42"/>
        <v>1.7158720291570513</v>
      </c>
      <c r="V270" s="47">
        <f>IFERROR(VLOOKUP(C270,Lookups!J:L,3,FALSE),IF(T270&gt;=2000,4,IF(AND(T270&gt;=1000,T270&lt;2000),5,6)))</f>
        <v>5</v>
      </c>
      <c r="W270" s="12" t="s">
        <v>20</v>
      </c>
      <c r="X270" s="39">
        <f t="shared" si="44"/>
        <v>1.7158720291570513</v>
      </c>
      <c r="Y270" s="38">
        <f t="shared" si="45"/>
        <v>0.33200992555831266</v>
      </c>
      <c r="Z270" s="40" t="e">
        <f>IF(C270=ScatterPlots!$A$3,ReferendumData!Y270,-1)</f>
        <v>#N/A</v>
      </c>
      <c r="AA270" s="39">
        <f t="shared" si="46"/>
        <v>1.7158720291570513</v>
      </c>
      <c r="AB270" s="40">
        <f t="shared" si="47"/>
        <v>-1</v>
      </c>
      <c r="AC270" s="40">
        <f t="shared" si="48"/>
        <v>0.33200992555831266</v>
      </c>
      <c r="AD270" s="40">
        <f t="shared" si="49"/>
        <v>-1</v>
      </c>
    </row>
    <row r="271" spans="1:30" x14ac:dyDescent="0.35">
      <c r="A271">
        <v>192</v>
      </c>
      <c r="B271">
        <v>1</v>
      </c>
      <c r="C271" t="str">
        <f t="shared" si="40"/>
        <v>0192-01</v>
      </c>
      <c r="D271" t="s">
        <v>120</v>
      </c>
      <c r="E271">
        <v>1998</v>
      </c>
      <c r="F271">
        <f>VLOOKUP(E271,Lookups!A:B,2,FALSE)</f>
        <v>2</v>
      </c>
      <c r="G271">
        <v>1999</v>
      </c>
      <c r="H271" s="61">
        <v>175</v>
      </c>
      <c r="I271">
        <v>10</v>
      </c>
      <c r="J271" t="s">
        <v>19</v>
      </c>
      <c r="K271">
        <v>0</v>
      </c>
      <c r="L271">
        <v>9</v>
      </c>
      <c r="M271">
        <v>0</v>
      </c>
      <c r="N271">
        <v>9</v>
      </c>
      <c r="O271">
        <v>1</v>
      </c>
      <c r="P271">
        <f t="shared" si="41"/>
        <v>2</v>
      </c>
      <c r="Q271">
        <v>3483</v>
      </c>
      <c r="R271">
        <v>3414</v>
      </c>
      <c r="S271" s="14">
        <f t="shared" si="43"/>
        <v>0.50500217485863419</v>
      </c>
      <c r="T271" s="33">
        <f>IF(E271&lt;1994,"NA",IF(E271&gt;2001,SUMIFS(ADM!E:E,ADM!A:A,ReferendumData!E271,ADM!C:C,ReferendumData!A271,ADM!D:D,ReferendumData!B271),SUMIFS(ADM!K:K,ADM!H:H,ReferendumData!E271,ADM!I:I,ReferendumData!A271,ADM!J:J,ReferendumData!B271)))</f>
        <v>4216.05</v>
      </c>
      <c r="U271" s="34">
        <f t="shared" si="42"/>
        <v>1.6358914149500123</v>
      </c>
      <c r="V271" s="47">
        <f>IFERROR(VLOOKUP(C271,Lookups!J:L,3,FALSE),IF(T271&gt;=2000,4,IF(AND(T271&gt;=1000,T271&lt;2000),5,6)))</f>
        <v>3</v>
      </c>
      <c r="W271" s="12" t="s">
        <v>20</v>
      </c>
      <c r="X271" s="39">
        <f t="shared" si="44"/>
        <v>1.6358914149500123</v>
      </c>
      <c r="Y271" s="38">
        <f t="shared" si="45"/>
        <v>0.50500217485863419</v>
      </c>
      <c r="Z271" s="40" t="e">
        <f>IF(C271=ScatterPlots!$A$3,ReferendumData!Y271,-1)</f>
        <v>#N/A</v>
      </c>
      <c r="AA271" s="39">
        <f t="shared" si="46"/>
        <v>1.6358914149500123</v>
      </c>
      <c r="AB271" s="40">
        <f t="shared" si="47"/>
        <v>-1</v>
      </c>
      <c r="AC271" s="40">
        <f t="shared" si="48"/>
        <v>0.50500217485863419</v>
      </c>
      <c r="AD271" s="40">
        <f t="shared" si="49"/>
        <v>-1</v>
      </c>
    </row>
    <row r="272" spans="1:30" x14ac:dyDescent="0.35">
      <c r="A272">
        <v>192</v>
      </c>
      <c r="B272">
        <v>1</v>
      </c>
      <c r="C272" t="str">
        <f t="shared" si="40"/>
        <v>0192-01</v>
      </c>
      <c r="D272" t="s">
        <v>120</v>
      </c>
      <c r="E272">
        <v>1998</v>
      </c>
      <c r="F272">
        <f>VLOOKUP(E272,Lookups!A:B,2,FALSE)</f>
        <v>2</v>
      </c>
      <c r="G272">
        <v>1999</v>
      </c>
      <c r="H272" s="61">
        <v>85</v>
      </c>
      <c r="I272">
        <v>10</v>
      </c>
      <c r="J272" t="s">
        <v>19</v>
      </c>
      <c r="K272">
        <v>0</v>
      </c>
      <c r="L272">
        <v>9</v>
      </c>
      <c r="M272">
        <v>0</v>
      </c>
      <c r="N272">
        <v>9</v>
      </c>
      <c r="O272">
        <v>0</v>
      </c>
      <c r="P272">
        <f t="shared" si="41"/>
        <v>1</v>
      </c>
      <c r="Q272">
        <v>2849</v>
      </c>
      <c r="R272">
        <v>3955</v>
      </c>
      <c r="S272" s="14">
        <f t="shared" si="43"/>
        <v>0.41872427983539096</v>
      </c>
      <c r="T272" s="33">
        <f>IF(E272&lt;1994,"NA",IF(E272&gt;2001,SUMIFS(ADM!E:E,ADM!A:A,ReferendumData!E272,ADM!C:C,ReferendumData!A272,ADM!D:D,ReferendumData!B272),SUMIFS(ADM!K:K,ADM!H:H,ReferendumData!E272,ADM!I:I,ReferendumData!A272,ADM!J:J,ReferendumData!B272)))</f>
        <v>4216.05</v>
      </c>
      <c r="U272" s="34">
        <f t="shared" si="42"/>
        <v>1.6138328530259365</v>
      </c>
      <c r="V272" s="47">
        <f>IFERROR(VLOOKUP(C272,Lookups!J:L,3,FALSE),IF(T272&gt;=2000,4,IF(AND(T272&gt;=1000,T272&lt;2000),5,6)))</f>
        <v>3</v>
      </c>
      <c r="W272" s="12" t="s">
        <v>20</v>
      </c>
      <c r="X272" s="39">
        <f t="shared" si="44"/>
        <v>1.6138328530259365</v>
      </c>
      <c r="Y272" s="38">
        <f t="shared" si="45"/>
        <v>0.41872427983539096</v>
      </c>
      <c r="Z272" s="40" t="e">
        <f>IF(C272=ScatterPlots!$A$3,ReferendumData!Y272,-1)</f>
        <v>#N/A</v>
      </c>
      <c r="AA272" s="39">
        <f t="shared" si="46"/>
        <v>1.6138328530259365</v>
      </c>
      <c r="AB272" s="40">
        <f t="shared" si="47"/>
        <v>-1</v>
      </c>
      <c r="AC272" s="40">
        <f t="shared" si="48"/>
        <v>0.41872427983539096</v>
      </c>
      <c r="AD272" s="40">
        <f t="shared" si="49"/>
        <v>-1</v>
      </c>
    </row>
    <row r="273" spans="1:30" x14ac:dyDescent="0.35">
      <c r="A273">
        <v>194</v>
      </c>
      <c r="B273">
        <v>1</v>
      </c>
      <c r="C273" t="str">
        <f t="shared" si="40"/>
        <v>0194-01</v>
      </c>
      <c r="D273" t="s">
        <v>121</v>
      </c>
      <c r="E273">
        <v>1998</v>
      </c>
      <c r="F273">
        <f>VLOOKUP(E273,Lookups!A:B,2,FALSE)</f>
        <v>2</v>
      </c>
      <c r="G273">
        <v>1999</v>
      </c>
      <c r="H273" s="61">
        <v>272.87</v>
      </c>
      <c r="I273">
        <v>5</v>
      </c>
      <c r="J273" t="s">
        <v>19</v>
      </c>
      <c r="K273">
        <v>0</v>
      </c>
      <c r="L273">
        <v>9</v>
      </c>
      <c r="M273">
        <v>0</v>
      </c>
      <c r="N273">
        <v>9</v>
      </c>
      <c r="O273">
        <v>1</v>
      </c>
      <c r="P273">
        <f t="shared" si="41"/>
        <v>3</v>
      </c>
      <c r="Q273">
        <v>8002</v>
      </c>
      <c r="R273">
        <v>6904</v>
      </c>
      <c r="S273" s="14">
        <f t="shared" si="43"/>
        <v>0.5368308063866899</v>
      </c>
      <c r="T273" s="33">
        <f>IF(E273&lt;1994,"NA",IF(E273&gt;2001,SUMIFS(ADM!E:E,ADM!A:A,ReferendumData!E273,ADM!C:C,ReferendumData!A273,ADM!D:D,ReferendumData!B273),SUMIFS(ADM!K:K,ADM!H:H,ReferendumData!E273,ADM!I:I,ReferendumData!A273,ADM!J:J,ReferendumData!B273)))</f>
        <v>8687.5400000000009</v>
      </c>
      <c r="U273" s="34">
        <f t="shared" si="42"/>
        <v>1.7157906611077471</v>
      </c>
      <c r="V273" s="47">
        <f>IFERROR(VLOOKUP(C273,Lookups!J:L,3,FALSE),IF(T273&gt;=2000,4,IF(AND(T273&gt;=1000,T273&lt;2000),5,6)))</f>
        <v>3</v>
      </c>
      <c r="W273" s="12" t="s">
        <v>20</v>
      </c>
      <c r="X273" s="39">
        <f t="shared" si="44"/>
        <v>1.7157906611077471</v>
      </c>
      <c r="Y273" s="38">
        <f t="shared" si="45"/>
        <v>0.5368308063866899</v>
      </c>
      <c r="Z273" s="40" t="e">
        <f>IF(C273=ScatterPlots!$A$3,ReferendumData!Y273,-1)</f>
        <v>#N/A</v>
      </c>
      <c r="AA273" s="39">
        <f t="shared" si="46"/>
        <v>1.7157906611077471</v>
      </c>
      <c r="AB273" s="40">
        <f t="shared" si="47"/>
        <v>-1</v>
      </c>
      <c r="AC273" s="40">
        <f t="shared" si="48"/>
        <v>0.5368308063866899</v>
      </c>
      <c r="AD273" s="40">
        <f t="shared" si="49"/>
        <v>-1</v>
      </c>
    </row>
    <row r="274" spans="1:30" x14ac:dyDescent="0.35">
      <c r="A274">
        <v>194</v>
      </c>
      <c r="B274">
        <v>1</v>
      </c>
      <c r="C274" t="str">
        <f t="shared" si="40"/>
        <v>0194-01</v>
      </c>
      <c r="D274" t="s">
        <v>121</v>
      </c>
      <c r="E274">
        <v>1998</v>
      </c>
      <c r="F274">
        <f>VLOOKUP(E274,Lookups!A:B,2,FALSE)</f>
        <v>2</v>
      </c>
      <c r="G274">
        <v>1999</v>
      </c>
      <c r="H274" s="61">
        <v>50</v>
      </c>
      <c r="I274">
        <v>3</v>
      </c>
      <c r="J274" t="s">
        <v>19</v>
      </c>
      <c r="K274">
        <v>0</v>
      </c>
      <c r="L274">
        <v>9</v>
      </c>
      <c r="M274">
        <v>0</v>
      </c>
      <c r="N274">
        <v>9</v>
      </c>
      <c r="O274">
        <v>1</v>
      </c>
      <c r="P274">
        <f t="shared" si="41"/>
        <v>1</v>
      </c>
      <c r="Q274">
        <v>7424</v>
      </c>
      <c r="R274">
        <v>7419</v>
      </c>
      <c r="S274" s="14">
        <f t="shared" si="43"/>
        <v>0.50016842956275687</v>
      </c>
      <c r="T274" s="33">
        <f>IF(E274&lt;1994,"NA",IF(E274&gt;2001,SUMIFS(ADM!E:E,ADM!A:A,ReferendumData!E274,ADM!C:C,ReferendumData!A274,ADM!D:D,ReferendumData!B274),SUMIFS(ADM!K:K,ADM!H:H,ReferendumData!E274,ADM!I:I,ReferendumData!A274,ADM!J:J,ReferendumData!B274)))</f>
        <v>8687.5400000000009</v>
      </c>
      <c r="U274" s="34">
        <f t="shared" si="42"/>
        <v>1.7085388959360186</v>
      </c>
      <c r="V274" s="47">
        <f>IFERROR(VLOOKUP(C274,Lookups!J:L,3,FALSE),IF(T274&gt;=2000,4,IF(AND(T274&gt;=1000,T274&lt;2000),5,6)))</f>
        <v>3</v>
      </c>
      <c r="W274" s="12" t="s">
        <v>20</v>
      </c>
      <c r="X274" s="39">
        <f t="shared" si="44"/>
        <v>1.7085388959360186</v>
      </c>
      <c r="Y274" s="38">
        <f t="shared" si="45"/>
        <v>0.50016842956275687</v>
      </c>
      <c r="Z274" s="40" t="e">
        <f>IF(C274=ScatterPlots!$A$3,ReferendumData!Y274,-1)</f>
        <v>#N/A</v>
      </c>
      <c r="AA274" s="39">
        <f t="shared" si="46"/>
        <v>1.7085388959360186</v>
      </c>
      <c r="AB274" s="40">
        <f t="shared" si="47"/>
        <v>-1</v>
      </c>
      <c r="AC274" s="40">
        <f t="shared" si="48"/>
        <v>0.50016842956275687</v>
      </c>
      <c r="AD274" s="40">
        <f t="shared" si="49"/>
        <v>-1</v>
      </c>
    </row>
    <row r="275" spans="1:30" x14ac:dyDescent="0.35">
      <c r="A275">
        <v>199</v>
      </c>
      <c r="B275">
        <v>1</v>
      </c>
      <c r="C275" t="str">
        <f t="shared" si="40"/>
        <v>0199-01</v>
      </c>
      <c r="D275" t="s">
        <v>289</v>
      </c>
      <c r="E275">
        <v>1998</v>
      </c>
      <c r="F275">
        <f>VLOOKUP(E275,Lookups!A:B,2,FALSE)</f>
        <v>2</v>
      </c>
      <c r="G275">
        <v>1999</v>
      </c>
      <c r="H275" s="61">
        <v>361</v>
      </c>
      <c r="I275">
        <v>10</v>
      </c>
      <c r="J275" t="s">
        <v>19</v>
      </c>
      <c r="K275">
        <v>0</v>
      </c>
      <c r="L275">
        <v>9</v>
      </c>
      <c r="M275">
        <v>0</v>
      </c>
      <c r="N275">
        <v>9</v>
      </c>
      <c r="O275">
        <v>1</v>
      </c>
      <c r="P275">
        <f t="shared" si="41"/>
        <v>4</v>
      </c>
      <c r="Q275">
        <v>6116</v>
      </c>
      <c r="R275">
        <v>4679</v>
      </c>
      <c r="S275" s="14">
        <f t="shared" si="43"/>
        <v>0.56655859194071334</v>
      </c>
      <c r="T275" s="33">
        <f>IF(E275&lt;1994,"NA",IF(E275&gt;2001,SUMIFS(ADM!E:E,ADM!A:A,ReferendumData!E275,ADM!C:C,ReferendumData!A275,ADM!D:D,ReferendumData!B275),SUMIFS(ADM!K:K,ADM!H:H,ReferendumData!E275,ADM!I:I,ReferendumData!A275,ADM!J:J,ReferendumData!B275)))</f>
        <v>4410.3100000000004</v>
      </c>
      <c r="U275" s="34">
        <f t="shared" si="42"/>
        <v>2.4476737462899432</v>
      </c>
      <c r="V275" s="47">
        <f>IFERROR(VLOOKUP(C275,Lookups!J:L,3,FALSE),IF(T275&gt;=2000,4,IF(AND(T275&gt;=1000,T275&lt;2000),5,6)))</f>
        <v>3</v>
      </c>
      <c r="W275" s="12" t="s">
        <v>20</v>
      </c>
      <c r="X275" s="39">
        <f t="shared" si="44"/>
        <v>2.4476737462899432</v>
      </c>
      <c r="Y275" s="38">
        <f t="shared" si="45"/>
        <v>0.56655859194071334</v>
      </c>
      <c r="Z275" s="40" t="e">
        <f>IF(C275=ScatterPlots!$A$3,ReferendumData!Y275,-1)</f>
        <v>#N/A</v>
      </c>
      <c r="AA275" s="39">
        <f t="shared" si="46"/>
        <v>2.4476737462899432</v>
      </c>
      <c r="AB275" s="40">
        <f t="shared" si="47"/>
        <v>-1</v>
      </c>
      <c r="AC275" s="40">
        <f t="shared" si="48"/>
        <v>0.56655859194071334</v>
      </c>
      <c r="AD275" s="40">
        <f t="shared" si="49"/>
        <v>-1</v>
      </c>
    </row>
    <row r="276" spans="1:30" x14ac:dyDescent="0.35">
      <c r="A276">
        <v>204</v>
      </c>
      <c r="B276">
        <v>1</v>
      </c>
      <c r="C276" t="str">
        <f t="shared" si="40"/>
        <v>0204-01</v>
      </c>
      <c r="D276" t="s">
        <v>293</v>
      </c>
      <c r="E276">
        <v>1998</v>
      </c>
      <c r="F276">
        <f>VLOOKUP(E276,Lookups!A:B,2,FALSE)</f>
        <v>2</v>
      </c>
      <c r="G276">
        <v>1999</v>
      </c>
      <c r="H276" s="61">
        <v>350</v>
      </c>
      <c r="I276">
        <v>5</v>
      </c>
      <c r="J276" t="s">
        <v>19</v>
      </c>
      <c r="K276">
        <v>0</v>
      </c>
      <c r="L276">
        <v>9</v>
      </c>
      <c r="M276">
        <v>0</v>
      </c>
      <c r="N276">
        <v>9</v>
      </c>
      <c r="O276">
        <v>1</v>
      </c>
      <c r="P276">
        <f t="shared" si="41"/>
        <v>4</v>
      </c>
      <c r="Q276">
        <v>1883</v>
      </c>
      <c r="R276">
        <v>1248</v>
      </c>
      <c r="S276" s="14">
        <f t="shared" si="43"/>
        <v>0.60140530182050467</v>
      </c>
      <c r="T276" s="33">
        <f>IF(E276&lt;1994,"NA",IF(E276&gt;2001,SUMIFS(ADM!E:E,ADM!A:A,ReferendumData!E276,ADM!C:C,ReferendumData!A276,ADM!D:D,ReferendumData!B276),SUMIFS(ADM!K:K,ADM!H:H,ReferendumData!E276,ADM!I:I,ReferendumData!A276,ADM!J:J,ReferendumData!B276)))</f>
        <v>1684.46</v>
      </c>
      <c r="U276" s="34">
        <f t="shared" si="42"/>
        <v>1.8587559217790863</v>
      </c>
      <c r="V276" s="47">
        <f>IFERROR(VLOOKUP(C276,Lookups!J:L,3,FALSE),IF(T276&gt;=2000,4,IF(AND(T276&gt;=1000,T276&lt;2000),5,6)))</f>
        <v>5</v>
      </c>
      <c r="W276" s="12" t="s">
        <v>20</v>
      </c>
      <c r="X276" s="39">
        <f t="shared" si="44"/>
        <v>1.8587559217790863</v>
      </c>
      <c r="Y276" s="38">
        <f t="shared" si="45"/>
        <v>0.60140530182050467</v>
      </c>
      <c r="Z276" s="40" t="e">
        <f>IF(C276=ScatterPlots!$A$3,ReferendumData!Y276,-1)</f>
        <v>#N/A</v>
      </c>
      <c r="AA276" s="39">
        <f t="shared" si="46"/>
        <v>1.8587559217790863</v>
      </c>
      <c r="AB276" s="40">
        <f t="shared" si="47"/>
        <v>-1</v>
      </c>
      <c r="AC276" s="40">
        <f t="shared" si="48"/>
        <v>0.60140530182050467</v>
      </c>
      <c r="AD276" s="40">
        <f t="shared" si="49"/>
        <v>-1</v>
      </c>
    </row>
    <row r="277" spans="1:30" x14ac:dyDescent="0.35">
      <c r="A277">
        <v>206</v>
      </c>
      <c r="B277">
        <v>1</v>
      </c>
      <c r="C277" t="str">
        <f t="shared" si="40"/>
        <v>0206-01</v>
      </c>
      <c r="D277" t="s">
        <v>294</v>
      </c>
      <c r="E277">
        <v>1998</v>
      </c>
      <c r="F277">
        <f>VLOOKUP(E277,Lookups!A:B,2,FALSE)</f>
        <v>2</v>
      </c>
      <c r="G277">
        <v>1999</v>
      </c>
      <c r="H277" s="61">
        <v>350</v>
      </c>
      <c r="I277">
        <v>10</v>
      </c>
      <c r="J277" t="s">
        <v>19</v>
      </c>
      <c r="K277">
        <v>0</v>
      </c>
      <c r="L277">
        <v>9</v>
      </c>
      <c r="M277">
        <v>0</v>
      </c>
      <c r="N277">
        <v>9</v>
      </c>
      <c r="O277">
        <v>0</v>
      </c>
      <c r="P277">
        <f t="shared" si="41"/>
        <v>4</v>
      </c>
      <c r="Q277">
        <v>4400</v>
      </c>
      <c r="R277">
        <v>6581</v>
      </c>
      <c r="S277" s="14">
        <f t="shared" si="43"/>
        <v>0.40069210454421272</v>
      </c>
      <c r="T277" s="33">
        <f>IF(E277&lt;1994,"NA",IF(E277&gt;2001,SUMIFS(ADM!E:E,ADM!A:A,ReferendumData!E277,ADM!C:C,ReferendumData!A277,ADM!D:D,ReferendumData!B277),SUMIFS(ADM!K:K,ADM!H:H,ReferendumData!E277,ADM!I:I,ReferendumData!A277,ADM!J:J,ReferendumData!B277)))</f>
        <v>4343.76</v>
      </c>
      <c r="U277" s="34">
        <f t="shared" si="42"/>
        <v>2.5279941801572829</v>
      </c>
      <c r="V277" s="47">
        <f>IFERROR(VLOOKUP(C277,Lookups!J:L,3,FALSE),IF(T277&gt;=2000,4,IF(AND(T277&gt;=1000,T277&lt;2000),5,6)))</f>
        <v>4</v>
      </c>
      <c r="W277" s="12" t="s">
        <v>20</v>
      </c>
      <c r="X277" s="39">
        <f t="shared" si="44"/>
        <v>2.5279941801572829</v>
      </c>
      <c r="Y277" s="38">
        <f t="shared" si="45"/>
        <v>0.40069210454421272</v>
      </c>
      <c r="Z277" s="40" t="e">
        <f>IF(C277=ScatterPlots!$A$3,ReferendumData!Y277,-1)</f>
        <v>#N/A</v>
      </c>
      <c r="AA277" s="39">
        <f t="shared" si="46"/>
        <v>2.5279941801572829</v>
      </c>
      <c r="AB277" s="40">
        <f t="shared" si="47"/>
        <v>-1</v>
      </c>
      <c r="AC277" s="40">
        <f t="shared" si="48"/>
        <v>0.40069210454421272</v>
      </c>
      <c r="AD277" s="40">
        <f t="shared" si="49"/>
        <v>-1</v>
      </c>
    </row>
    <row r="278" spans="1:30" x14ac:dyDescent="0.35">
      <c r="A278">
        <v>256</v>
      </c>
      <c r="B278">
        <v>1</v>
      </c>
      <c r="C278" t="str">
        <f t="shared" si="40"/>
        <v>0256-01</v>
      </c>
      <c r="D278" t="s">
        <v>295</v>
      </c>
      <c r="E278">
        <v>1998</v>
      </c>
      <c r="F278">
        <f>VLOOKUP(E278,Lookups!A:B,2,FALSE)</f>
        <v>2</v>
      </c>
      <c r="G278">
        <v>1999</v>
      </c>
      <c r="H278" s="61">
        <v>500</v>
      </c>
      <c r="I278">
        <v>5</v>
      </c>
      <c r="J278" t="s">
        <v>19</v>
      </c>
      <c r="K278">
        <v>0</v>
      </c>
      <c r="L278">
        <v>9</v>
      </c>
      <c r="M278">
        <v>0</v>
      </c>
      <c r="N278">
        <v>9</v>
      </c>
      <c r="O278">
        <v>0</v>
      </c>
      <c r="P278">
        <f t="shared" si="41"/>
        <v>6</v>
      </c>
      <c r="Q278">
        <v>2153</v>
      </c>
      <c r="R278">
        <v>3774</v>
      </c>
      <c r="S278" s="14">
        <f t="shared" si="43"/>
        <v>0.36325291040998819</v>
      </c>
      <c r="T278" s="33">
        <f>IF(E278&lt;1994,"NA",IF(E278&gt;2001,SUMIFS(ADM!E:E,ADM!A:A,ReferendumData!E278,ADM!C:C,ReferendumData!A278,ADM!D:D,ReferendumData!B278),SUMIFS(ADM!K:K,ADM!H:H,ReferendumData!E278,ADM!I:I,ReferendumData!A278,ADM!J:J,ReferendumData!B278)))</f>
        <v>3453.93</v>
      </c>
      <c r="U278" s="34">
        <f t="shared" si="42"/>
        <v>1.7160162481578956</v>
      </c>
      <c r="V278" s="47">
        <f>IFERROR(VLOOKUP(C278,Lookups!J:L,3,FALSE),IF(T278&gt;=2000,4,IF(AND(T278&gt;=1000,T278&lt;2000),5,6)))</f>
        <v>4</v>
      </c>
      <c r="W278" s="12" t="s">
        <v>20</v>
      </c>
      <c r="X278" s="39">
        <f t="shared" si="44"/>
        <v>1.7160162481578956</v>
      </c>
      <c r="Y278" s="38">
        <f t="shared" si="45"/>
        <v>0.36325291040998819</v>
      </c>
      <c r="Z278" s="40" t="e">
        <f>IF(C278=ScatterPlots!$A$3,ReferendumData!Y278,-1)</f>
        <v>#N/A</v>
      </c>
      <c r="AA278" s="39">
        <f t="shared" si="46"/>
        <v>1.7160162481578956</v>
      </c>
      <c r="AB278" s="40">
        <f t="shared" si="47"/>
        <v>-1</v>
      </c>
      <c r="AC278" s="40">
        <f t="shared" si="48"/>
        <v>0.36325291040998819</v>
      </c>
      <c r="AD278" s="40">
        <f t="shared" si="49"/>
        <v>-1</v>
      </c>
    </row>
    <row r="279" spans="1:30" x14ac:dyDescent="0.35">
      <c r="A279">
        <v>273</v>
      </c>
      <c r="B279">
        <v>1</v>
      </c>
      <c r="C279" t="str">
        <f t="shared" si="40"/>
        <v>0273-01</v>
      </c>
      <c r="D279" t="s">
        <v>123</v>
      </c>
      <c r="E279">
        <v>1998</v>
      </c>
      <c r="F279">
        <f>VLOOKUP(E279,Lookups!A:B,2,FALSE)</f>
        <v>2</v>
      </c>
      <c r="G279">
        <v>1999</v>
      </c>
      <c r="H279" s="61">
        <v>555.4</v>
      </c>
      <c r="I279">
        <v>5</v>
      </c>
      <c r="J279" t="s">
        <v>19</v>
      </c>
      <c r="K279">
        <v>0</v>
      </c>
      <c r="L279">
        <v>9</v>
      </c>
      <c r="M279">
        <v>0</v>
      </c>
      <c r="N279">
        <v>9</v>
      </c>
      <c r="O279">
        <v>1</v>
      </c>
      <c r="P279">
        <f t="shared" si="41"/>
        <v>6</v>
      </c>
      <c r="Q279">
        <v>14414</v>
      </c>
      <c r="R279">
        <v>5972</v>
      </c>
      <c r="S279" s="14">
        <f t="shared" si="43"/>
        <v>0.70705386049249486</v>
      </c>
      <c r="T279" s="33">
        <f>IF(E279&lt;1994,"NA",IF(E279&gt;2001,SUMIFS(ADM!E:E,ADM!A:A,ReferendumData!E279,ADM!C:C,ReferendumData!A279,ADM!D:D,ReferendumData!B279),SUMIFS(ADM!K:K,ADM!H:H,ReferendumData!E279,ADM!I:I,ReferendumData!A279,ADM!J:J,ReferendumData!B279)))</f>
        <v>6366.82</v>
      </c>
      <c r="U279" s="34">
        <f t="shared" si="42"/>
        <v>3.2019124146748301</v>
      </c>
      <c r="V279" s="47">
        <f>IFERROR(VLOOKUP(C279,Lookups!J:L,3,FALSE),IF(T279&gt;=2000,4,IF(AND(T279&gt;=1000,T279&lt;2000),5,6)))</f>
        <v>2</v>
      </c>
      <c r="W279" s="12" t="s">
        <v>20</v>
      </c>
      <c r="X279" s="39">
        <f t="shared" si="44"/>
        <v>3.2019124146748301</v>
      </c>
      <c r="Y279" s="38">
        <f t="shared" si="45"/>
        <v>0.70705386049249486</v>
      </c>
      <c r="Z279" s="40" t="e">
        <f>IF(C279=ScatterPlots!$A$3,ReferendumData!Y279,-1)</f>
        <v>#N/A</v>
      </c>
      <c r="AA279" s="39">
        <f t="shared" si="46"/>
        <v>3.2019124146748301</v>
      </c>
      <c r="AB279" s="40">
        <f t="shared" si="47"/>
        <v>-1</v>
      </c>
      <c r="AC279" s="40">
        <f t="shared" si="48"/>
        <v>0.70705386049249486</v>
      </c>
      <c r="AD279" s="40">
        <f t="shared" si="49"/>
        <v>-1</v>
      </c>
    </row>
    <row r="280" spans="1:30" x14ac:dyDescent="0.35">
      <c r="A280">
        <v>294</v>
      </c>
      <c r="B280">
        <v>1</v>
      </c>
      <c r="C280" t="str">
        <f t="shared" si="40"/>
        <v>0294-01</v>
      </c>
      <c r="D280" t="s">
        <v>53</v>
      </c>
      <c r="E280">
        <v>1998</v>
      </c>
      <c r="F280">
        <f>VLOOKUP(E280,Lookups!A:B,2,FALSE)</f>
        <v>2</v>
      </c>
      <c r="G280">
        <v>1999</v>
      </c>
      <c r="H280" s="61">
        <v>400</v>
      </c>
      <c r="I280">
        <v>10</v>
      </c>
      <c r="J280" t="s">
        <v>19</v>
      </c>
      <c r="K280">
        <v>0</v>
      </c>
      <c r="L280">
        <v>9</v>
      </c>
      <c r="M280">
        <v>0</v>
      </c>
      <c r="N280">
        <v>9</v>
      </c>
      <c r="O280">
        <v>0</v>
      </c>
      <c r="P280">
        <f t="shared" si="41"/>
        <v>5</v>
      </c>
      <c r="Q280">
        <v>451</v>
      </c>
      <c r="R280">
        <v>753</v>
      </c>
      <c r="S280" s="14">
        <f t="shared" si="43"/>
        <v>0.37458471760797341</v>
      </c>
      <c r="T280" s="33">
        <f>IF(E280&lt;1994,"NA",IF(E280&gt;2001,SUMIFS(ADM!E:E,ADM!A:A,ReferendumData!E280,ADM!C:C,ReferendumData!A280,ADM!D:D,ReferendumData!B280),SUMIFS(ADM!K:K,ADM!H:H,ReferendumData!E280,ADM!I:I,ReferendumData!A280,ADM!J:J,ReferendumData!B280)))</f>
        <v>524.61</v>
      </c>
      <c r="U280" s="34">
        <f t="shared" si="42"/>
        <v>2.295038218867349</v>
      </c>
      <c r="V280" s="47">
        <f>IFERROR(VLOOKUP(C280,Lookups!J:L,3,FALSE),IF(T280&gt;=2000,4,IF(AND(T280&gt;=1000,T280&lt;2000),5,6)))</f>
        <v>6</v>
      </c>
      <c r="W280" s="12" t="s">
        <v>20</v>
      </c>
      <c r="X280" s="39">
        <f t="shared" si="44"/>
        <v>2.295038218867349</v>
      </c>
      <c r="Y280" s="38">
        <f t="shared" si="45"/>
        <v>0.37458471760797341</v>
      </c>
      <c r="Z280" s="40" t="e">
        <f>IF(C280=ScatterPlots!$A$3,ReferendumData!Y280,-1)</f>
        <v>#N/A</v>
      </c>
      <c r="AA280" s="39">
        <f t="shared" si="46"/>
        <v>2.295038218867349</v>
      </c>
      <c r="AB280" s="40">
        <f t="shared" si="47"/>
        <v>-1</v>
      </c>
      <c r="AC280" s="40">
        <f t="shared" si="48"/>
        <v>0.37458471760797341</v>
      </c>
      <c r="AD280" s="40">
        <f t="shared" si="49"/>
        <v>-1</v>
      </c>
    </row>
    <row r="281" spans="1:30" x14ac:dyDescent="0.35">
      <c r="A281">
        <v>299</v>
      </c>
      <c r="B281">
        <v>1</v>
      </c>
      <c r="C281" t="str">
        <f t="shared" si="40"/>
        <v>0299-01</v>
      </c>
      <c r="D281" t="s">
        <v>179</v>
      </c>
      <c r="E281">
        <v>1998</v>
      </c>
      <c r="F281">
        <f>VLOOKUP(E281,Lookups!A:B,2,FALSE)</f>
        <v>2</v>
      </c>
      <c r="G281">
        <v>1999</v>
      </c>
      <c r="H281" s="61">
        <v>350</v>
      </c>
      <c r="I281">
        <v>5</v>
      </c>
      <c r="J281" t="s">
        <v>19</v>
      </c>
      <c r="K281">
        <v>0</v>
      </c>
      <c r="L281">
        <v>9</v>
      </c>
      <c r="M281">
        <v>0</v>
      </c>
      <c r="N281">
        <v>9</v>
      </c>
      <c r="O281">
        <v>1</v>
      </c>
      <c r="P281">
        <f t="shared" si="41"/>
        <v>4</v>
      </c>
      <c r="Q281">
        <v>1429</v>
      </c>
      <c r="R281">
        <v>828</v>
      </c>
      <c r="S281" s="14">
        <f t="shared" si="43"/>
        <v>0.6331413380593709</v>
      </c>
      <c r="T281" s="33">
        <f>IF(E281&lt;1994,"NA",IF(E281&gt;2001,SUMIFS(ADM!E:E,ADM!A:A,ReferendumData!E281,ADM!C:C,ReferendumData!A281,ADM!D:D,ReferendumData!B281),SUMIFS(ADM!K:K,ADM!H:H,ReferendumData!E281,ADM!I:I,ReferendumData!A281,ADM!J:J,ReferendumData!B281)))</f>
        <v>1057.02</v>
      </c>
      <c r="U281" s="34">
        <f t="shared" si="42"/>
        <v>2.1352481504607295</v>
      </c>
      <c r="V281" s="47">
        <f>IFERROR(VLOOKUP(C281,Lookups!J:L,3,FALSE),IF(T281&gt;=2000,4,IF(AND(T281&gt;=1000,T281&lt;2000),5,6)))</f>
        <v>5</v>
      </c>
      <c r="W281" s="12" t="s">
        <v>20</v>
      </c>
      <c r="X281" s="39">
        <f t="shared" si="44"/>
        <v>2.1352481504607295</v>
      </c>
      <c r="Y281" s="38">
        <f t="shared" si="45"/>
        <v>0.6331413380593709</v>
      </c>
      <c r="Z281" s="40" t="e">
        <f>IF(C281=ScatterPlots!$A$3,ReferendumData!Y281,-1)</f>
        <v>#N/A</v>
      </c>
      <c r="AA281" s="39">
        <f t="shared" si="46"/>
        <v>2.1352481504607295</v>
      </c>
      <c r="AB281" s="40">
        <f t="shared" si="47"/>
        <v>-1</v>
      </c>
      <c r="AC281" s="40">
        <f t="shared" si="48"/>
        <v>0.6331413380593709</v>
      </c>
      <c r="AD281" s="40">
        <f t="shared" si="49"/>
        <v>-1</v>
      </c>
    </row>
    <row r="282" spans="1:30" x14ac:dyDescent="0.35">
      <c r="A282">
        <v>316</v>
      </c>
      <c r="B282">
        <v>1</v>
      </c>
      <c r="C282" t="str">
        <f t="shared" si="40"/>
        <v>0316-01</v>
      </c>
      <c r="D282" t="s">
        <v>275</v>
      </c>
      <c r="E282">
        <v>1998</v>
      </c>
      <c r="F282">
        <f>VLOOKUP(E282,Lookups!A:B,2,FALSE)</f>
        <v>2</v>
      </c>
      <c r="G282">
        <v>1999</v>
      </c>
      <c r="H282" s="61">
        <v>96.08</v>
      </c>
      <c r="I282">
        <v>5</v>
      </c>
      <c r="J282" t="s">
        <v>19</v>
      </c>
      <c r="K282">
        <v>0</v>
      </c>
      <c r="L282">
        <v>9</v>
      </c>
      <c r="M282">
        <v>0</v>
      </c>
      <c r="N282">
        <v>1</v>
      </c>
      <c r="O282">
        <v>1</v>
      </c>
      <c r="P282">
        <f t="shared" si="41"/>
        <v>1</v>
      </c>
      <c r="Q282">
        <v>1705</v>
      </c>
      <c r="R282">
        <v>1655</v>
      </c>
      <c r="S282" s="14">
        <f t="shared" si="43"/>
        <v>0.50744047619047616</v>
      </c>
      <c r="T282" s="33">
        <f>IF(E282&lt;1994,"NA",IF(E282&gt;2001,SUMIFS(ADM!E:E,ADM!A:A,ReferendumData!E282,ADM!C:C,ReferendumData!A282,ADM!D:D,ReferendumData!B282),SUMIFS(ADM!K:K,ADM!H:H,ReferendumData!E282,ADM!I:I,ReferendumData!A282,ADM!J:J,ReferendumData!B282)))</f>
        <v>1599.18</v>
      </c>
      <c r="U282" s="34">
        <f t="shared" si="42"/>
        <v>2.1010768018609536</v>
      </c>
      <c r="V282" s="47">
        <f>IFERROR(VLOOKUP(C282,Lookups!J:L,3,FALSE),IF(T282&gt;=2000,4,IF(AND(T282&gt;=1000,T282&lt;2000),5,6)))</f>
        <v>5</v>
      </c>
      <c r="W282" s="12" t="s">
        <v>296</v>
      </c>
      <c r="X282" s="39">
        <f t="shared" si="44"/>
        <v>2.1010768018609536</v>
      </c>
      <c r="Y282" s="38">
        <f t="shared" si="45"/>
        <v>0.50744047619047616</v>
      </c>
      <c r="Z282" s="40" t="e">
        <f>IF(C282=ScatterPlots!$A$3,ReferendumData!Y282,-1)</f>
        <v>#N/A</v>
      </c>
      <c r="AA282" s="39">
        <f t="shared" si="46"/>
        <v>2.1010768018609536</v>
      </c>
      <c r="AB282" s="40">
        <f t="shared" si="47"/>
        <v>-1</v>
      </c>
      <c r="AC282" s="40">
        <f t="shared" si="48"/>
        <v>0.50744047619047616</v>
      </c>
      <c r="AD282" s="40">
        <f t="shared" si="49"/>
        <v>-1</v>
      </c>
    </row>
    <row r="283" spans="1:30" x14ac:dyDescent="0.35">
      <c r="A283">
        <v>316</v>
      </c>
      <c r="B283">
        <v>1</v>
      </c>
      <c r="C283" t="str">
        <f t="shared" si="40"/>
        <v>0316-01</v>
      </c>
      <c r="D283" t="s">
        <v>275</v>
      </c>
      <c r="E283">
        <v>1998</v>
      </c>
      <c r="F283">
        <f>VLOOKUP(E283,Lookups!A:B,2,FALSE)</f>
        <v>2</v>
      </c>
      <c r="G283">
        <v>1999</v>
      </c>
      <c r="H283" s="61">
        <v>37.020000000000003</v>
      </c>
      <c r="I283">
        <v>5</v>
      </c>
      <c r="J283" t="s">
        <v>19</v>
      </c>
      <c r="K283">
        <v>0</v>
      </c>
      <c r="L283">
        <v>9</v>
      </c>
      <c r="M283">
        <v>0</v>
      </c>
      <c r="N283">
        <v>9</v>
      </c>
      <c r="O283">
        <v>1</v>
      </c>
      <c r="P283">
        <f t="shared" si="41"/>
        <v>1</v>
      </c>
      <c r="Q283">
        <v>1731</v>
      </c>
      <c r="R283">
        <v>1613</v>
      </c>
      <c r="S283" s="14">
        <f t="shared" si="43"/>
        <v>0.51764354066985641</v>
      </c>
      <c r="T283" s="33">
        <f>IF(E283&lt;1994,"NA",IF(E283&gt;2001,SUMIFS(ADM!E:E,ADM!A:A,ReferendumData!E283,ADM!C:C,ReferendumData!A283,ADM!D:D,ReferendumData!B283),SUMIFS(ADM!K:K,ADM!H:H,ReferendumData!E283,ADM!I:I,ReferendumData!A283,ADM!J:J,ReferendumData!B283)))</f>
        <v>1599.18</v>
      </c>
      <c r="U283" s="34">
        <f t="shared" si="42"/>
        <v>2.0910716742330444</v>
      </c>
      <c r="V283" s="47">
        <f>IFERROR(VLOOKUP(C283,Lookups!J:L,3,FALSE),IF(T283&gt;=2000,4,IF(AND(T283&gt;=1000,T283&lt;2000),5,6)))</f>
        <v>5</v>
      </c>
      <c r="W283" s="12" t="s">
        <v>20</v>
      </c>
      <c r="X283" s="39">
        <f t="shared" si="44"/>
        <v>2.0910716742330444</v>
      </c>
      <c r="Y283" s="38">
        <f t="shared" si="45"/>
        <v>0.51764354066985641</v>
      </c>
      <c r="Z283" s="40" t="e">
        <f>IF(C283=ScatterPlots!$A$3,ReferendumData!Y283,-1)</f>
        <v>#N/A</v>
      </c>
      <c r="AA283" s="39">
        <f t="shared" si="46"/>
        <v>2.0910716742330444</v>
      </c>
      <c r="AB283" s="40">
        <f t="shared" si="47"/>
        <v>-1</v>
      </c>
      <c r="AC283" s="40">
        <f t="shared" si="48"/>
        <v>0.51764354066985641</v>
      </c>
      <c r="AD283" s="40">
        <f t="shared" si="49"/>
        <v>-1</v>
      </c>
    </row>
    <row r="284" spans="1:30" x14ac:dyDescent="0.35">
      <c r="A284">
        <v>319</v>
      </c>
      <c r="B284">
        <v>1</v>
      </c>
      <c r="C284" t="str">
        <f t="shared" si="40"/>
        <v>0319-01</v>
      </c>
      <c r="D284" t="s">
        <v>297</v>
      </c>
      <c r="E284">
        <v>1998</v>
      </c>
      <c r="F284">
        <f>VLOOKUP(E284,Lookups!A:B,2,FALSE)</f>
        <v>2</v>
      </c>
      <c r="G284">
        <v>1999</v>
      </c>
      <c r="H284" s="61">
        <v>309.01</v>
      </c>
      <c r="I284">
        <v>10</v>
      </c>
      <c r="J284" t="s">
        <v>19</v>
      </c>
      <c r="K284">
        <v>0</v>
      </c>
      <c r="L284">
        <v>9</v>
      </c>
      <c r="M284">
        <v>0</v>
      </c>
      <c r="N284">
        <v>9</v>
      </c>
      <c r="O284">
        <v>1</v>
      </c>
      <c r="P284">
        <f t="shared" si="41"/>
        <v>4</v>
      </c>
      <c r="Q284">
        <v>1057</v>
      </c>
      <c r="R284">
        <v>847</v>
      </c>
      <c r="S284" s="14">
        <f t="shared" si="43"/>
        <v>0.55514705882352944</v>
      </c>
      <c r="T284" s="33">
        <f>IF(E284&lt;1994,"NA",IF(E284&gt;2001,SUMIFS(ADM!E:E,ADM!A:A,ReferendumData!E284,ADM!C:C,ReferendumData!A284,ADM!D:D,ReferendumData!B284),SUMIFS(ADM!K:K,ADM!H:H,ReferendumData!E284,ADM!I:I,ReferendumData!A284,ADM!J:J,ReferendumData!B284)))</f>
        <v>755.89</v>
      </c>
      <c r="U284" s="34">
        <f t="shared" si="42"/>
        <v>2.518885022953075</v>
      </c>
      <c r="V284" s="47">
        <f>IFERROR(VLOOKUP(C284,Lookups!J:L,3,FALSE),IF(T284&gt;=2000,4,IF(AND(T284&gt;=1000,T284&lt;2000),5,6)))</f>
        <v>6</v>
      </c>
      <c r="W284" s="12" t="s">
        <v>20</v>
      </c>
      <c r="X284" s="39">
        <f t="shared" si="44"/>
        <v>2.518885022953075</v>
      </c>
      <c r="Y284" s="38">
        <f t="shared" si="45"/>
        <v>0.55514705882352944</v>
      </c>
      <c r="Z284" s="40" t="e">
        <f>IF(C284=ScatterPlots!$A$3,ReferendumData!Y284,-1)</f>
        <v>#N/A</v>
      </c>
      <c r="AA284" s="39">
        <f t="shared" si="46"/>
        <v>2.518885022953075</v>
      </c>
      <c r="AB284" s="40">
        <f t="shared" si="47"/>
        <v>-1</v>
      </c>
      <c r="AC284" s="40">
        <f t="shared" si="48"/>
        <v>0.55514705882352944</v>
      </c>
      <c r="AD284" s="40">
        <f t="shared" si="49"/>
        <v>-1</v>
      </c>
    </row>
    <row r="285" spans="1:30" x14ac:dyDescent="0.35">
      <c r="A285">
        <v>391</v>
      </c>
      <c r="B285">
        <v>1</v>
      </c>
      <c r="C285" t="str">
        <f t="shared" ref="C285:C348" si="50">TEXT(A285,"0000")&amp;"-"&amp;TEXT(B285,"00")</f>
        <v>0391-01</v>
      </c>
      <c r="D285" t="s">
        <v>127</v>
      </c>
      <c r="E285">
        <v>1998</v>
      </c>
      <c r="F285">
        <f>VLOOKUP(E285,Lookups!A:B,2,FALSE)</f>
        <v>2</v>
      </c>
      <c r="G285">
        <v>1999</v>
      </c>
      <c r="H285" s="61">
        <v>350</v>
      </c>
      <c r="I285">
        <v>3</v>
      </c>
      <c r="J285" t="s">
        <v>19</v>
      </c>
      <c r="K285">
        <v>0</v>
      </c>
      <c r="L285">
        <v>9</v>
      </c>
      <c r="M285">
        <v>0</v>
      </c>
      <c r="N285">
        <v>9</v>
      </c>
      <c r="O285">
        <v>0</v>
      </c>
      <c r="P285">
        <f t="shared" ref="P285:P348" si="51">MAX(1,MIN(10,INT(H285/100)+1))</f>
        <v>4</v>
      </c>
      <c r="Q285">
        <v>588</v>
      </c>
      <c r="R285">
        <v>596</v>
      </c>
      <c r="S285" s="14">
        <f t="shared" si="43"/>
        <v>0.4966216216216216</v>
      </c>
      <c r="T285" s="33">
        <f>IF(E285&lt;1994,"NA",IF(E285&gt;2001,SUMIFS(ADM!E:E,ADM!A:A,ReferendumData!E285,ADM!C:C,ReferendumData!A285,ADM!D:D,ReferendumData!B285),SUMIFS(ADM!K:K,ADM!H:H,ReferendumData!E285,ADM!I:I,ReferendumData!A285,ADM!J:J,ReferendumData!B285)))</f>
        <v>446.82</v>
      </c>
      <c r="U285" s="34">
        <f t="shared" ref="U285:U348" si="52">IFERROR((Q285+R285)/T285,"NA")</f>
        <v>2.6498366232487354</v>
      </c>
      <c r="V285" s="47">
        <f>IFERROR(VLOOKUP(C285,Lookups!J:L,3,FALSE),IF(T285&gt;=2000,4,IF(AND(T285&gt;=1000,T285&lt;2000),5,6)))</f>
        <v>6</v>
      </c>
      <c r="W285" s="12" t="s">
        <v>20</v>
      </c>
      <c r="X285" s="39">
        <f t="shared" si="44"/>
        <v>2.6498366232487354</v>
      </c>
      <c r="Y285" s="38">
        <f t="shared" si="45"/>
        <v>0.4966216216216216</v>
      </c>
      <c r="Z285" s="40" t="e">
        <f>IF(C285=ScatterPlots!$A$3,ReferendumData!Y285,-1)</f>
        <v>#N/A</v>
      </c>
      <c r="AA285" s="39">
        <f t="shared" si="46"/>
        <v>2.6498366232487354</v>
      </c>
      <c r="AB285" s="40">
        <f t="shared" si="47"/>
        <v>-1</v>
      </c>
      <c r="AC285" s="40">
        <f t="shared" si="48"/>
        <v>0.4966216216216216</v>
      </c>
      <c r="AD285" s="40">
        <f t="shared" si="49"/>
        <v>-1</v>
      </c>
    </row>
    <row r="286" spans="1:30" x14ac:dyDescent="0.35">
      <c r="A286">
        <v>409</v>
      </c>
      <c r="B286">
        <v>1</v>
      </c>
      <c r="C286" t="str">
        <f t="shared" si="50"/>
        <v>0409-01</v>
      </c>
      <c r="D286" t="s">
        <v>298</v>
      </c>
      <c r="E286">
        <v>1998</v>
      </c>
      <c r="F286">
        <f>VLOOKUP(E286,Lookups!A:B,2,FALSE)</f>
        <v>2</v>
      </c>
      <c r="G286">
        <v>1999</v>
      </c>
      <c r="H286" s="61">
        <v>350</v>
      </c>
      <c r="I286">
        <v>10</v>
      </c>
      <c r="J286" t="s">
        <v>19</v>
      </c>
      <c r="K286">
        <v>0</v>
      </c>
      <c r="L286">
        <v>9</v>
      </c>
      <c r="M286">
        <v>0</v>
      </c>
      <c r="N286">
        <v>9</v>
      </c>
      <c r="O286">
        <v>0</v>
      </c>
      <c r="P286">
        <f t="shared" si="51"/>
        <v>4</v>
      </c>
      <c r="Q286">
        <v>429</v>
      </c>
      <c r="R286">
        <v>520</v>
      </c>
      <c r="S286" s="14">
        <f t="shared" si="43"/>
        <v>0.45205479452054792</v>
      </c>
      <c r="T286" s="33">
        <f>IF(E286&lt;1994,"NA",IF(E286&gt;2001,SUMIFS(ADM!E:E,ADM!A:A,ReferendumData!E286,ADM!C:C,ReferendumData!A286,ADM!D:D,ReferendumData!B286),SUMIFS(ADM!K:K,ADM!H:H,ReferendumData!E286,ADM!I:I,ReferendumData!A286,ADM!J:J,ReferendumData!B286)))</f>
        <v>390.46</v>
      </c>
      <c r="U286" s="34">
        <f t="shared" si="52"/>
        <v>2.4304666291041337</v>
      </c>
      <c r="V286" s="47">
        <f>IFERROR(VLOOKUP(C286,Lookups!J:L,3,FALSE),IF(T286&gt;=2000,4,IF(AND(T286&gt;=1000,T286&lt;2000),5,6)))</f>
        <v>6</v>
      </c>
      <c r="W286" s="12" t="s">
        <v>20</v>
      </c>
      <c r="X286" s="39">
        <f t="shared" si="44"/>
        <v>2.4304666291041337</v>
      </c>
      <c r="Y286" s="38">
        <f t="shared" si="45"/>
        <v>0.45205479452054792</v>
      </c>
      <c r="Z286" s="40" t="e">
        <f>IF(C286=ScatterPlots!$A$3,ReferendumData!Y286,-1)</f>
        <v>#N/A</v>
      </c>
      <c r="AA286" s="39">
        <f t="shared" si="46"/>
        <v>2.4304666291041337</v>
      </c>
      <c r="AB286" s="40">
        <f t="shared" si="47"/>
        <v>-1</v>
      </c>
      <c r="AC286" s="40">
        <f t="shared" si="48"/>
        <v>0.45205479452054792</v>
      </c>
      <c r="AD286" s="40">
        <f t="shared" si="49"/>
        <v>-1</v>
      </c>
    </row>
    <row r="287" spans="1:30" x14ac:dyDescent="0.35">
      <c r="A287">
        <v>413</v>
      </c>
      <c r="B287">
        <v>1</v>
      </c>
      <c r="C287" t="str">
        <f t="shared" si="50"/>
        <v>0413-01</v>
      </c>
      <c r="D287" t="s">
        <v>55</v>
      </c>
      <c r="E287">
        <v>1998</v>
      </c>
      <c r="F287">
        <f>VLOOKUP(E287,Lookups!A:B,2,FALSE)</f>
        <v>2</v>
      </c>
      <c r="G287">
        <v>1999</v>
      </c>
      <c r="H287" s="61">
        <v>445</v>
      </c>
      <c r="I287">
        <v>5</v>
      </c>
      <c r="J287" t="s">
        <v>19</v>
      </c>
      <c r="K287">
        <v>0</v>
      </c>
      <c r="L287">
        <v>9</v>
      </c>
      <c r="M287">
        <v>0</v>
      </c>
      <c r="N287">
        <v>9</v>
      </c>
      <c r="O287">
        <v>1</v>
      </c>
      <c r="P287">
        <f t="shared" si="51"/>
        <v>5</v>
      </c>
      <c r="Q287">
        <v>3139</v>
      </c>
      <c r="R287">
        <v>2508</v>
      </c>
      <c r="S287" s="14">
        <f t="shared" si="43"/>
        <v>0.55587037364972547</v>
      </c>
      <c r="T287" s="33">
        <f>IF(E287&lt;1994,"NA",IF(E287&gt;2001,SUMIFS(ADM!E:E,ADM!A:A,ReferendumData!E287,ADM!C:C,ReferendumData!A287,ADM!D:D,ReferendumData!B287),SUMIFS(ADM!K:K,ADM!H:H,ReferendumData!E287,ADM!I:I,ReferendumData!A287,ADM!J:J,ReferendumData!B287)))</f>
        <v>2165.59</v>
      </c>
      <c r="U287" s="34">
        <f t="shared" si="52"/>
        <v>2.6076034706477218</v>
      </c>
      <c r="V287" s="47">
        <f>IFERROR(VLOOKUP(C287,Lookups!J:L,3,FALSE),IF(T287&gt;=2000,4,IF(AND(T287&gt;=1000,T287&lt;2000),5,6)))</f>
        <v>4</v>
      </c>
      <c r="W287" s="12" t="s">
        <v>20</v>
      </c>
      <c r="X287" s="39">
        <f t="shared" si="44"/>
        <v>2.6076034706477218</v>
      </c>
      <c r="Y287" s="38">
        <f t="shared" si="45"/>
        <v>0.55587037364972547</v>
      </c>
      <c r="Z287" s="40" t="e">
        <f>IF(C287=ScatterPlots!$A$3,ReferendumData!Y287,-1)</f>
        <v>#N/A</v>
      </c>
      <c r="AA287" s="39">
        <f t="shared" si="46"/>
        <v>2.6076034706477218</v>
      </c>
      <c r="AB287" s="40">
        <f t="shared" si="47"/>
        <v>-1</v>
      </c>
      <c r="AC287" s="40">
        <f t="shared" si="48"/>
        <v>0.55587037364972547</v>
      </c>
      <c r="AD287" s="40">
        <f t="shared" si="49"/>
        <v>-1</v>
      </c>
    </row>
    <row r="288" spans="1:30" x14ac:dyDescent="0.35">
      <c r="A288">
        <v>415</v>
      </c>
      <c r="B288">
        <v>1</v>
      </c>
      <c r="C288" t="str">
        <f t="shared" si="50"/>
        <v>0415-01</v>
      </c>
      <c r="D288" t="s">
        <v>128</v>
      </c>
      <c r="E288">
        <v>1998</v>
      </c>
      <c r="F288">
        <f>VLOOKUP(E288,Lookups!A:B,2,FALSE)</f>
        <v>2</v>
      </c>
      <c r="G288">
        <v>1999</v>
      </c>
      <c r="H288" s="61">
        <v>507</v>
      </c>
      <c r="I288">
        <v>7</v>
      </c>
      <c r="J288" t="s">
        <v>19</v>
      </c>
      <c r="K288">
        <v>0</v>
      </c>
      <c r="L288">
        <v>9</v>
      </c>
      <c r="M288">
        <v>0</v>
      </c>
      <c r="N288">
        <v>9</v>
      </c>
      <c r="O288">
        <v>0</v>
      </c>
      <c r="P288">
        <f t="shared" si="51"/>
        <v>6</v>
      </c>
      <c r="Q288">
        <v>187</v>
      </c>
      <c r="R288">
        <v>230</v>
      </c>
      <c r="S288" s="14">
        <f t="shared" si="43"/>
        <v>0.44844124700239807</v>
      </c>
      <c r="T288" s="33">
        <f>IF(E288&lt;1994,"NA",IF(E288&gt;2001,SUMIFS(ADM!E:E,ADM!A:A,ReferendumData!E288,ADM!C:C,ReferendumData!A288,ADM!D:D,ReferendumData!B288),SUMIFS(ADM!K:K,ADM!H:H,ReferendumData!E288,ADM!I:I,ReferendumData!A288,ADM!J:J,ReferendumData!B288)))</f>
        <v>219.21</v>
      </c>
      <c r="U288" s="34">
        <f t="shared" si="52"/>
        <v>1.9022854796770219</v>
      </c>
      <c r="V288" s="47">
        <f>IFERROR(VLOOKUP(C288,Lookups!J:L,3,FALSE),IF(T288&gt;=2000,4,IF(AND(T288&gt;=1000,T288&lt;2000),5,6)))</f>
        <v>6</v>
      </c>
      <c r="W288" s="12" t="s">
        <v>20</v>
      </c>
      <c r="X288" s="39">
        <f t="shared" si="44"/>
        <v>1.9022854796770219</v>
      </c>
      <c r="Y288" s="38">
        <f t="shared" si="45"/>
        <v>0.44844124700239807</v>
      </c>
      <c r="Z288" s="40" t="e">
        <f>IF(C288=ScatterPlots!$A$3,ReferendumData!Y288,-1)</f>
        <v>#N/A</v>
      </c>
      <c r="AA288" s="39">
        <f t="shared" si="46"/>
        <v>1.9022854796770219</v>
      </c>
      <c r="AB288" s="40">
        <f t="shared" si="47"/>
        <v>-1</v>
      </c>
      <c r="AC288" s="40">
        <f t="shared" si="48"/>
        <v>0.44844124700239807</v>
      </c>
      <c r="AD288" s="40">
        <f t="shared" si="49"/>
        <v>-1</v>
      </c>
    </row>
    <row r="289" spans="1:30" x14ac:dyDescent="0.35">
      <c r="A289">
        <v>418</v>
      </c>
      <c r="B289">
        <v>1</v>
      </c>
      <c r="C289" t="str">
        <f t="shared" si="50"/>
        <v>0418-01</v>
      </c>
      <c r="D289" t="s">
        <v>299</v>
      </c>
      <c r="E289">
        <v>1998</v>
      </c>
      <c r="F289">
        <f>VLOOKUP(E289,Lookups!A:B,2,FALSE)</f>
        <v>2</v>
      </c>
      <c r="G289">
        <v>1999</v>
      </c>
      <c r="H289" s="61">
        <v>350</v>
      </c>
      <c r="I289">
        <v>10</v>
      </c>
      <c r="J289" t="s">
        <v>19</v>
      </c>
      <c r="K289">
        <v>0</v>
      </c>
      <c r="L289">
        <v>9</v>
      </c>
      <c r="M289">
        <v>0</v>
      </c>
      <c r="N289">
        <v>9</v>
      </c>
      <c r="O289">
        <v>1</v>
      </c>
      <c r="P289">
        <f t="shared" si="51"/>
        <v>4</v>
      </c>
      <c r="Q289">
        <v>195</v>
      </c>
      <c r="R289">
        <v>155</v>
      </c>
      <c r="S289" s="14">
        <f t="shared" si="43"/>
        <v>0.55714285714285716</v>
      </c>
      <c r="T289" s="33">
        <f>IF(E289&lt;1994,"NA",IF(E289&gt;2001,SUMIFS(ADM!E:E,ADM!A:A,ReferendumData!E289,ADM!C:C,ReferendumData!A289,ADM!D:D,ReferendumData!B289),SUMIFS(ADM!K:K,ADM!H:H,ReferendumData!E289,ADM!I:I,ReferendumData!A289,ADM!J:J,ReferendumData!B289)))</f>
        <v>190.06</v>
      </c>
      <c r="U289" s="34">
        <f t="shared" si="52"/>
        <v>1.8415237293486266</v>
      </c>
      <c r="V289" s="47">
        <f>IFERROR(VLOOKUP(C289,Lookups!J:L,3,FALSE),IF(T289&gt;=2000,4,IF(AND(T289&gt;=1000,T289&lt;2000),5,6)))</f>
        <v>6</v>
      </c>
      <c r="W289" s="12" t="s">
        <v>20</v>
      </c>
      <c r="X289" s="39">
        <f t="shared" si="44"/>
        <v>1.8415237293486266</v>
      </c>
      <c r="Y289" s="38">
        <f t="shared" si="45"/>
        <v>0.55714285714285716</v>
      </c>
      <c r="Z289" s="40" t="e">
        <f>IF(C289=ScatterPlots!$A$3,ReferendumData!Y289,-1)</f>
        <v>#N/A</v>
      </c>
      <c r="AA289" s="39">
        <f t="shared" si="46"/>
        <v>1.8415237293486266</v>
      </c>
      <c r="AB289" s="40">
        <f t="shared" si="47"/>
        <v>-1</v>
      </c>
      <c r="AC289" s="40">
        <f t="shared" si="48"/>
        <v>0.55714285714285716</v>
      </c>
      <c r="AD289" s="40">
        <f t="shared" si="49"/>
        <v>-1</v>
      </c>
    </row>
    <row r="290" spans="1:30" x14ac:dyDescent="0.35">
      <c r="A290">
        <v>423</v>
      </c>
      <c r="B290">
        <v>1</v>
      </c>
      <c r="C290" t="str">
        <f t="shared" si="50"/>
        <v>0423-01</v>
      </c>
      <c r="D290" t="s">
        <v>86</v>
      </c>
      <c r="E290">
        <v>1998</v>
      </c>
      <c r="F290">
        <f>VLOOKUP(E290,Lookups!A:B,2,FALSE)</f>
        <v>2</v>
      </c>
      <c r="G290">
        <v>1999</v>
      </c>
      <c r="H290" s="61">
        <v>350</v>
      </c>
      <c r="I290">
        <v>10</v>
      </c>
      <c r="J290" t="s">
        <v>19</v>
      </c>
      <c r="K290">
        <v>0</v>
      </c>
      <c r="L290">
        <v>9</v>
      </c>
      <c r="M290">
        <v>0</v>
      </c>
      <c r="N290">
        <v>9</v>
      </c>
      <c r="O290">
        <v>0</v>
      </c>
      <c r="P290">
        <f t="shared" si="51"/>
        <v>4</v>
      </c>
      <c r="Q290">
        <v>3198</v>
      </c>
      <c r="R290">
        <v>3859</v>
      </c>
      <c r="S290" s="14">
        <f t="shared" si="43"/>
        <v>0.45316706815927449</v>
      </c>
      <c r="T290" s="33">
        <f>IF(E290&lt;1994,"NA",IF(E290&gt;2001,SUMIFS(ADM!E:E,ADM!A:A,ReferendumData!E290,ADM!C:C,ReferendumData!A290,ADM!D:D,ReferendumData!B290),SUMIFS(ADM!K:K,ADM!H:H,ReferendumData!E290,ADM!I:I,ReferendumData!A290,ADM!J:J,ReferendumData!B290)))</f>
        <v>3118.43</v>
      </c>
      <c r="U290" s="34">
        <f t="shared" si="52"/>
        <v>2.2629977264200254</v>
      </c>
      <c r="V290" s="47">
        <f>IFERROR(VLOOKUP(C290,Lookups!J:L,3,FALSE),IF(T290&gt;=2000,4,IF(AND(T290&gt;=1000,T290&lt;2000),5,6)))</f>
        <v>4</v>
      </c>
      <c r="W290" s="12" t="s">
        <v>20</v>
      </c>
      <c r="X290" s="39">
        <f t="shared" si="44"/>
        <v>2.2629977264200254</v>
      </c>
      <c r="Y290" s="38">
        <f t="shared" si="45"/>
        <v>0.45316706815927449</v>
      </c>
      <c r="Z290" s="40" t="e">
        <f>IF(C290=ScatterPlots!$A$3,ReferendumData!Y290,-1)</f>
        <v>#N/A</v>
      </c>
      <c r="AA290" s="39">
        <f t="shared" si="46"/>
        <v>2.2629977264200254</v>
      </c>
      <c r="AB290" s="40">
        <f t="shared" si="47"/>
        <v>-1</v>
      </c>
      <c r="AC290" s="40">
        <f t="shared" si="48"/>
        <v>0.45316706815927449</v>
      </c>
      <c r="AD290" s="40">
        <f t="shared" si="49"/>
        <v>-1</v>
      </c>
    </row>
    <row r="291" spans="1:30" x14ac:dyDescent="0.35">
      <c r="A291">
        <v>465</v>
      </c>
      <c r="B291">
        <v>1</v>
      </c>
      <c r="C291" t="str">
        <f t="shared" si="50"/>
        <v>0465-01</v>
      </c>
      <c r="D291" t="s">
        <v>258</v>
      </c>
      <c r="E291">
        <v>1998</v>
      </c>
      <c r="F291">
        <f>VLOOKUP(E291,Lookups!A:B,2,FALSE)</f>
        <v>2</v>
      </c>
      <c r="G291">
        <v>1999</v>
      </c>
      <c r="H291" s="61">
        <v>350</v>
      </c>
      <c r="I291">
        <v>10</v>
      </c>
      <c r="J291" t="s">
        <v>19</v>
      </c>
      <c r="K291">
        <v>0</v>
      </c>
      <c r="L291">
        <v>9</v>
      </c>
      <c r="M291">
        <v>0</v>
      </c>
      <c r="N291">
        <v>9</v>
      </c>
      <c r="O291">
        <v>1</v>
      </c>
      <c r="P291">
        <f t="shared" si="51"/>
        <v>4</v>
      </c>
      <c r="Q291">
        <v>2620</v>
      </c>
      <c r="R291">
        <v>2554</v>
      </c>
      <c r="S291" s="14">
        <f t="shared" si="43"/>
        <v>0.50637804406648623</v>
      </c>
      <c r="T291" s="33">
        <f>IF(E291&lt;1994,"NA",IF(E291&gt;2001,SUMIFS(ADM!E:E,ADM!A:A,ReferendumData!E291,ADM!C:C,ReferendumData!A291,ADM!D:D,ReferendumData!B291),SUMIFS(ADM!K:K,ADM!H:H,ReferendumData!E291,ADM!I:I,ReferendumData!A291,ADM!J:J,ReferendumData!B291)))</f>
        <v>2179.4499999999998</v>
      </c>
      <c r="U291" s="34">
        <f t="shared" si="52"/>
        <v>2.3739934387116017</v>
      </c>
      <c r="V291" s="47">
        <f>IFERROR(VLOOKUP(C291,Lookups!J:L,3,FALSE),IF(T291&gt;=2000,4,IF(AND(T291&gt;=1000,T291&lt;2000),5,6)))</f>
        <v>4</v>
      </c>
      <c r="W291" s="12" t="s">
        <v>20</v>
      </c>
      <c r="X291" s="39">
        <f t="shared" si="44"/>
        <v>2.3739934387116017</v>
      </c>
      <c r="Y291" s="38">
        <f t="shared" si="45"/>
        <v>0.50637804406648623</v>
      </c>
      <c r="Z291" s="40" t="e">
        <f>IF(C291=ScatterPlots!$A$3,ReferendumData!Y291,-1)</f>
        <v>#N/A</v>
      </c>
      <c r="AA291" s="39">
        <f t="shared" si="46"/>
        <v>2.3739934387116017</v>
      </c>
      <c r="AB291" s="40">
        <f t="shared" si="47"/>
        <v>-1</v>
      </c>
      <c r="AC291" s="40">
        <f t="shared" si="48"/>
        <v>0.50637804406648623</v>
      </c>
      <c r="AD291" s="40">
        <f t="shared" si="49"/>
        <v>-1</v>
      </c>
    </row>
    <row r="292" spans="1:30" x14ac:dyDescent="0.35">
      <c r="A292">
        <v>485</v>
      </c>
      <c r="B292">
        <v>1</v>
      </c>
      <c r="C292" t="str">
        <f t="shared" si="50"/>
        <v>0485-01</v>
      </c>
      <c r="D292" t="s">
        <v>300</v>
      </c>
      <c r="E292">
        <v>1998</v>
      </c>
      <c r="F292">
        <f>VLOOKUP(E292,Lookups!A:B,2,FALSE)</f>
        <v>2</v>
      </c>
      <c r="G292">
        <v>1999</v>
      </c>
      <c r="H292" s="61">
        <v>350</v>
      </c>
      <c r="I292">
        <v>10</v>
      </c>
      <c r="J292" t="s">
        <v>19</v>
      </c>
      <c r="K292">
        <v>0</v>
      </c>
      <c r="L292">
        <v>9</v>
      </c>
      <c r="M292">
        <v>0</v>
      </c>
      <c r="N292">
        <v>9</v>
      </c>
      <c r="O292">
        <v>0</v>
      </c>
      <c r="P292">
        <f t="shared" si="51"/>
        <v>4</v>
      </c>
      <c r="Q292">
        <v>568</v>
      </c>
      <c r="R292">
        <v>713</v>
      </c>
      <c r="S292" s="14">
        <f t="shared" si="43"/>
        <v>0.44340359094457454</v>
      </c>
      <c r="T292" s="33">
        <f>IF(E292&lt;1994,"NA",IF(E292&gt;2001,SUMIFS(ADM!E:E,ADM!A:A,ReferendumData!E292,ADM!C:C,ReferendumData!A292,ADM!D:D,ReferendumData!B292),SUMIFS(ADM!K:K,ADM!H:H,ReferendumData!E292,ADM!I:I,ReferendumData!A292,ADM!J:J,ReferendumData!B292)))</f>
        <v>733.8</v>
      </c>
      <c r="U292" s="34">
        <f t="shared" si="52"/>
        <v>1.7457072771872446</v>
      </c>
      <c r="V292" s="47">
        <f>IFERROR(VLOOKUP(C292,Lookups!J:L,3,FALSE),IF(T292&gt;=2000,4,IF(AND(T292&gt;=1000,T292&lt;2000),5,6)))</f>
        <v>6</v>
      </c>
      <c r="W292" s="12" t="s">
        <v>20</v>
      </c>
      <c r="X292" s="39">
        <f t="shared" si="44"/>
        <v>1.7457072771872446</v>
      </c>
      <c r="Y292" s="38">
        <f t="shared" si="45"/>
        <v>0.44340359094457454</v>
      </c>
      <c r="Z292" s="40" t="e">
        <f>IF(C292=ScatterPlots!$A$3,ReferendumData!Y292,-1)</f>
        <v>#N/A</v>
      </c>
      <c r="AA292" s="39">
        <f t="shared" si="46"/>
        <v>1.7457072771872446</v>
      </c>
      <c r="AB292" s="40">
        <f t="shared" si="47"/>
        <v>-1</v>
      </c>
      <c r="AC292" s="40">
        <f t="shared" si="48"/>
        <v>0.44340359094457454</v>
      </c>
      <c r="AD292" s="40">
        <f t="shared" si="49"/>
        <v>-1</v>
      </c>
    </row>
    <row r="293" spans="1:30" x14ac:dyDescent="0.35">
      <c r="A293">
        <v>534</v>
      </c>
      <c r="B293">
        <v>1</v>
      </c>
      <c r="C293" t="str">
        <f t="shared" si="50"/>
        <v>0534-01</v>
      </c>
      <c r="D293" t="s">
        <v>92</v>
      </c>
      <c r="E293">
        <v>1998</v>
      </c>
      <c r="F293">
        <f>VLOOKUP(E293,Lookups!A:B,2,FALSE)</f>
        <v>2</v>
      </c>
      <c r="G293">
        <v>1999</v>
      </c>
      <c r="H293" s="61">
        <v>227.65</v>
      </c>
      <c r="I293">
        <v>10</v>
      </c>
      <c r="J293" t="s">
        <v>19</v>
      </c>
      <c r="K293">
        <v>0</v>
      </c>
      <c r="L293">
        <v>9</v>
      </c>
      <c r="M293">
        <v>0</v>
      </c>
      <c r="N293">
        <v>9</v>
      </c>
      <c r="O293">
        <v>1</v>
      </c>
      <c r="P293">
        <f t="shared" si="51"/>
        <v>3</v>
      </c>
      <c r="Q293">
        <v>1829</v>
      </c>
      <c r="R293">
        <v>1525</v>
      </c>
      <c r="S293" s="14">
        <f t="shared" si="43"/>
        <v>0.54531902206320815</v>
      </c>
      <c r="T293" s="33">
        <f>IF(E293&lt;1994,"NA",IF(E293&gt;2001,SUMIFS(ADM!E:E,ADM!A:A,ReferendumData!E293,ADM!C:C,ReferendumData!A293,ADM!D:D,ReferendumData!B293),SUMIFS(ADM!K:K,ADM!H:H,ReferendumData!E293,ADM!I:I,ReferendumData!A293,ADM!J:J,ReferendumData!B293)))</f>
        <v>1721.4</v>
      </c>
      <c r="U293" s="34">
        <f t="shared" si="52"/>
        <v>1.9484140815615196</v>
      </c>
      <c r="V293" s="47">
        <f>IFERROR(VLOOKUP(C293,Lookups!J:L,3,FALSE),IF(T293&gt;=2000,4,IF(AND(T293&gt;=1000,T293&lt;2000),5,6)))</f>
        <v>5</v>
      </c>
      <c r="W293" s="12" t="s">
        <v>20</v>
      </c>
      <c r="X293" s="39">
        <f t="shared" si="44"/>
        <v>1.9484140815615196</v>
      </c>
      <c r="Y293" s="38">
        <f t="shared" si="45"/>
        <v>0.54531902206320815</v>
      </c>
      <c r="Z293" s="40" t="e">
        <f>IF(C293=ScatterPlots!$A$3,ReferendumData!Y293,-1)</f>
        <v>#N/A</v>
      </c>
      <c r="AA293" s="39">
        <f t="shared" si="46"/>
        <v>1.9484140815615196</v>
      </c>
      <c r="AB293" s="40">
        <f t="shared" si="47"/>
        <v>-1</v>
      </c>
      <c r="AC293" s="40">
        <f t="shared" si="48"/>
        <v>0.54531902206320815</v>
      </c>
      <c r="AD293" s="40">
        <f t="shared" si="49"/>
        <v>-1</v>
      </c>
    </row>
    <row r="294" spans="1:30" x14ac:dyDescent="0.35">
      <c r="A294">
        <v>544</v>
      </c>
      <c r="B294">
        <v>1</v>
      </c>
      <c r="C294" t="str">
        <f t="shared" si="50"/>
        <v>0544-01</v>
      </c>
      <c r="D294" t="s">
        <v>259</v>
      </c>
      <c r="E294">
        <v>1998</v>
      </c>
      <c r="F294">
        <f>VLOOKUP(E294,Lookups!A:B,2,FALSE)</f>
        <v>2</v>
      </c>
      <c r="G294">
        <v>1999</v>
      </c>
      <c r="H294" s="61">
        <v>80.459999999999994</v>
      </c>
      <c r="I294">
        <v>10</v>
      </c>
      <c r="J294" t="s">
        <v>19</v>
      </c>
      <c r="K294">
        <v>0</v>
      </c>
      <c r="L294">
        <v>9</v>
      </c>
      <c r="M294">
        <v>0</v>
      </c>
      <c r="N294">
        <v>9</v>
      </c>
      <c r="O294">
        <v>0</v>
      </c>
      <c r="P294">
        <f t="shared" si="51"/>
        <v>1</v>
      </c>
      <c r="Q294">
        <v>3226</v>
      </c>
      <c r="R294">
        <v>4866</v>
      </c>
      <c r="S294" s="14">
        <f t="shared" si="43"/>
        <v>0.39866534849233809</v>
      </c>
      <c r="T294" s="33">
        <f>IF(E294&lt;1994,"NA",IF(E294&gt;2001,SUMIFS(ADM!E:E,ADM!A:A,ReferendumData!E294,ADM!C:C,ReferendumData!A294,ADM!D:D,ReferendumData!B294),SUMIFS(ADM!K:K,ADM!H:H,ReferendumData!E294,ADM!I:I,ReferendumData!A294,ADM!J:J,ReferendumData!B294)))</f>
        <v>3236.77</v>
      </c>
      <c r="U294" s="34">
        <f t="shared" si="52"/>
        <v>2.50002317124788</v>
      </c>
      <c r="V294" s="47">
        <f>IFERROR(VLOOKUP(C294,Lookups!J:L,3,FALSE),IF(T294&gt;=2000,4,IF(AND(T294&gt;=1000,T294&lt;2000),5,6)))</f>
        <v>4</v>
      </c>
      <c r="W294" s="12" t="s">
        <v>20</v>
      </c>
      <c r="X294" s="39">
        <f t="shared" si="44"/>
        <v>2.50002317124788</v>
      </c>
      <c r="Y294" s="38">
        <f t="shared" si="45"/>
        <v>0.39866534849233809</v>
      </c>
      <c r="Z294" s="40" t="e">
        <f>IF(C294=ScatterPlots!$A$3,ReferendumData!Y294,-1)</f>
        <v>#N/A</v>
      </c>
      <c r="AA294" s="39">
        <f t="shared" si="46"/>
        <v>2.50002317124788</v>
      </c>
      <c r="AB294" s="40">
        <f t="shared" si="47"/>
        <v>-1</v>
      </c>
      <c r="AC294" s="40">
        <f t="shared" si="48"/>
        <v>0.39866534849233809</v>
      </c>
      <c r="AD294" s="40">
        <f t="shared" si="49"/>
        <v>-1</v>
      </c>
    </row>
    <row r="295" spans="1:30" x14ac:dyDescent="0.35">
      <c r="A295">
        <v>545</v>
      </c>
      <c r="B295">
        <v>1</v>
      </c>
      <c r="C295" t="str">
        <f t="shared" si="50"/>
        <v>0545-01</v>
      </c>
      <c r="D295" t="s">
        <v>94</v>
      </c>
      <c r="E295">
        <v>1998</v>
      </c>
      <c r="F295">
        <f>VLOOKUP(E295,Lookups!A:B,2,FALSE)</f>
        <v>2</v>
      </c>
      <c r="G295">
        <v>1999</v>
      </c>
      <c r="H295" s="61">
        <v>350</v>
      </c>
      <c r="I295">
        <v>10</v>
      </c>
      <c r="J295" t="s">
        <v>19</v>
      </c>
      <c r="K295">
        <v>0</v>
      </c>
      <c r="L295">
        <v>9</v>
      </c>
      <c r="M295">
        <v>0</v>
      </c>
      <c r="N295">
        <v>9</v>
      </c>
      <c r="O295">
        <v>0</v>
      </c>
      <c r="P295">
        <f t="shared" si="51"/>
        <v>4</v>
      </c>
      <c r="Q295">
        <v>652</v>
      </c>
      <c r="R295">
        <v>707</v>
      </c>
      <c r="S295" s="14">
        <f t="shared" si="43"/>
        <v>0.47976453274466518</v>
      </c>
      <c r="T295" s="33">
        <f>IF(E295&lt;1994,"NA",IF(E295&gt;2001,SUMIFS(ADM!E:E,ADM!A:A,ReferendumData!E295,ADM!C:C,ReferendumData!A295,ADM!D:D,ReferendumData!B295),SUMIFS(ADM!K:K,ADM!H:H,ReferendumData!E295,ADM!I:I,ReferendumData!A295,ADM!J:J,ReferendumData!B295)))</f>
        <v>459.15</v>
      </c>
      <c r="U295" s="34">
        <f t="shared" si="52"/>
        <v>2.9598170532505717</v>
      </c>
      <c r="V295" s="47">
        <f>IFERROR(VLOOKUP(C295,Lookups!J:L,3,FALSE),IF(T295&gt;=2000,4,IF(AND(T295&gt;=1000,T295&lt;2000),5,6)))</f>
        <v>6</v>
      </c>
      <c r="W295" s="12" t="s">
        <v>20</v>
      </c>
      <c r="X295" s="39">
        <f t="shared" si="44"/>
        <v>2.9598170532505717</v>
      </c>
      <c r="Y295" s="38">
        <f t="shared" si="45"/>
        <v>0.47976453274466518</v>
      </c>
      <c r="Z295" s="40" t="e">
        <f>IF(C295=ScatterPlots!$A$3,ReferendumData!Y295,-1)</f>
        <v>#N/A</v>
      </c>
      <c r="AA295" s="39">
        <f t="shared" si="46"/>
        <v>2.9598170532505717</v>
      </c>
      <c r="AB295" s="40">
        <f t="shared" si="47"/>
        <v>-1</v>
      </c>
      <c r="AC295" s="40">
        <f t="shared" si="48"/>
        <v>0.47976453274466518</v>
      </c>
      <c r="AD295" s="40">
        <f t="shared" si="49"/>
        <v>-1</v>
      </c>
    </row>
    <row r="296" spans="1:30" x14ac:dyDescent="0.35">
      <c r="A296">
        <v>584</v>
      </c>
      <c r="B296">
        <v>1</v>
      </c>
      <c r="C296" t="str">
        <f t="shared" si="50"/>
        <v>0584-01</v>
      </c>
      <c r="D296" t="s">
        <v>301</v>
      </c>
      <c r="E296">
        <v>1998</v>
      </c>
      <c r="F296">
        <f>VLOOKUP(E296,Lookups!A:B,2,FALSE)</f>
        <v>2</v>
      </c>
      <c r="G296">
        <v>1999</v>
      </c>
      <c r="H296" s="61">
        <v>350</v>
      </c>
      <c r="I296">
        <v>10</v>
      </c>
      <c r="J296" t="s">
        <v>19</v>
      </c>
      <c r="K296">
        <v>0</v>
      </c>
      <c r="L296">
        <v>9</v>
      </c>
      <c r="M296">
        <v>0</v>
      </c>
      <c r="N296">
        <v>9</v>
      </c>
      <c r="O296">
        <v>0</v>
      </c>
      <c r="P296">
        <f t="shared" si="51"/>
        <v>4</v>
      </c>
      <c r="Q296">
        <v>173</v>
      </c>
      <c r="R296">
        <v>202</v>
      </c>
      <c r="S296" s="14">
        <f t="shared" si="43"/>
        <v>0.46133333333333332</v>
      </c>
      <c r="T296" s="33">
        <f>IF(E296&lt;1994,"NA",IF(E296&gt;2001,SUMIFS(ADM!E:E,ADM!A:A,ReferendumData!E296,ADM!C:C,ReferendumData!A296,ADM!D:D,ReferendumData!B296),SUMIFS(ADM!K:K,ADM!H:H,ReferendumData!E296,ADM!I:I,ReferendumData!A296,ADM!J:J,ReferendumData!B296)))</f>
        <v>168.98</v>
      </c>
      <c r="U296" s="34">
        <f t="shared" si="52"/>
        <v>2.2191975381701976</v>
      </c>
      <c r="V296" s="47">
        <f>IFERROR(VLOOKUP(C296,Lookups!J:L,3,FALSE),IF(T296&gt;=2000,4,IF(AND(T296&gt;=1000,T296&lt;2000),5,6)))</f>
        <v>6</v>
      </c>
      <c r="W296" s="12" t="s">
        <v>20</v>
      </c>
      <c r="X296" s="39">
        <f t="shared" si="44"/>
        <v>2.2191975381701976</v>
      </c>
      <c r="Y296" s="38">
        <f t="shared" si="45"/>
        <v>0.46133333333333332</v>
      </c>
      <c r="Z296" s="40" t="e">
        <f>IF(C296=ScatterPlots!$A$3,ReferendumData!Y296,-1)</f>
        <v>#N/A</v>
      </c>
      <c r="AA296" s="39">
        <f t="shared" si="46"/>
        <v>2.2191975381701976</v>
      </c>
      <c r="AB296" s="40">
        <f t="shared" si="47"/>
        <v>-1</v>
      </c>
      <c r="AC296" s="40">
        <f t="shared" si="48"/>
        <v>0.46133333333333332</v>
      </c>
      <c r="AD296" s="40">
        <f t="shared" si="49"/>
        <v>-1</v>
      </c>
    </row>
    <row r="297" spans="1:30" x14ac:dyDescent="0.35">
      <c r="A297">
        <v>695</v>
      </c>
      <c r="B297">
        <v>1</v>
      </c>
      <c r="C297" t="str">
        <f t="shared" si="50"/>
        <v>0695-01</v>
      </c>
      <c r="D297" t="s">
        <v>140</v>
      </c>
      <c r="E297">
        <v>1998</v>
      </c>
      <c r="F297">
        <f>VLOOKUP(E297,Lookups!A:B,2,FALSE)</f>
        <v>2</v>
      </c>
      <c r="G297">
        <v>1999</v>
      </c>
      <c r="H297" s="61">
        <v>158.41</v>
      </c>
      <c r="I297">
        <v>10</v>
      </c>
      <c r="J297" t="s">
        <v>19</v>
      </c>
      <c r="K297">
        <v>0</v>
      </c>
      <c r="L297">
        <v>9</v>
      </c>
      <c r="M297">
        <v>0</v>
      </c>
      <c r="N297">
        <v>9</v>
      </c>
      <c r="O297">
        <v>1</v>
      </c>
      <c r="P297">
        <f t="shared" si="51"/>
        <v>2</v>
      </c>
      <c r="Q297">
        <v>1693</v>
      </c>
      <c r="R297">
        <v>1145</v>
      </c>
      <c r="S297" s="14">
        <f t="shared" si="43"/>
        <v>0.59654686398872447</v>
      </c>
      <c r="T297" s="33">
        <f>IF(E297&lt;1994,"NA",IF(E297&gt;2001,SUMIFS(ADM!E:E,ADM!A:A,ReferendumData!E297,ADM!C:C,ReferendumData!A297,ADM!D:D,ReferendumData!B297),SUMIFS(ADM!K:K,ADM!H:H,ReferendumData!E297,ADM!I:I,ReferendumData!A297,ADM!J:J,ReferendumData!B297)))</f>
        <v>1012.74</v>
      </c>
      <c r="U297" s="34">
        <f t="shared" si="52"/>
        <v>2.8022987143788138</v>
      </c>
      <c r="V297" s="47">
        <f>IFERROR(VLOOKUP(C297,Lookups!J:L,3,FALSE),IF(T297&gt;=2000,4,IF(AND(T297&gt;=1000,T297&lt;2000),5,6)))</f>
        <v>5</v>
      </c>
      <c r="W297" s="12" t="s">
        <v>20</v>
      </c>
      <c r="X297" s="39">
        <f t="shared" si="44"/>
        <v>2.8022987143788138</v>
      </c>
      <c r="Y297" s="38">
        <f t="shared" si="45"/>
        <v>0.59654686398872447</v>
      </c>
      <c r="Z297" s="40" t="e">
        <f>IF(C297=ScatterPlots!$A$3,ReferendumData!Y297,-1)</f>
        <v>#N/A</v>
      </c>
      <c r="AA297" s="39">
        <f t="shared" si="46"/>
        <v>2.8022987143788138</v>
      </c>
      <c r="AB297" s="40">
        <f t="shared" si="47"/>
        <v>-1</v>
      </c>
      <c r="AC297" s="40">
        <f t="shared" si="48"/>
        <v>0.59654686398872447</v>
      </c>
      <c r="AD297" s="40">
        <f t="shared" si="49"/>
        <v>-1</v>
      </c>
    </row>
    <row r="298" spans="1:30" x14ac:dyDescent="0.35">
      <c r="A298">
        <v>700</v>
      </c>
      <c r="B298">
        <v>1</v>
      </c>
      <c r="C298" t="str">
        <f t="shared" si="50"/>
        <v>0700-01</v>
      </c>
      <c r="D298" t="s">
        <v>198</v>
      </c>
      <c r="E298">
        <v>1998</v>
      </c>
      <c r="F298">
        <f>VLOOKUP(E298,Lookups!A:B,2,FALSE)</f>
        <v>2</v>
      </c>
      <c r="G298">
        <v>1999</v>
      </c>
      <c r="H298" s="61">
        <v>67.239999999999995</v>
      </c>
      <c r="I298">
        <v>10</v>
      </c>
      <c r="J298" t="s">
        <v>19</v>
      </c>
      <c r="K298">
        <v>0</v>
      </c>
      <c r="L298">
        <v>9</v>
      </c>
      <c r="M298">
        <v>0</v>
      </c>
      <c r="N298">
        <v>9</v>
      </c>
      <c r="O298">
        <v>1</v>
      </c>
      <c r="P298">
        <f t="shared" si="51"/>
        <v>1</v>
      </c>
      <c r="Q298">
        <v>1371</v>
      </c>
      <c r="R298">
        <v>1346</v>
      </c>
      <c r="S298" s="14">
        <f t="shared" si="43"/>
        <v>0.50460066249539937</v>
      </c>
      <c r="T298" s="33">
        <f>IF(E298&lt;1994,"NA",IF(E298&gt;2001,SUMIFS(ADM!E:E,ADM!A:A,ReferendumData!E298,ADM!C:C,ReferendumData!A298,ADM!D:D,ReferendumData!B298),SUMIFS(ADM!K:K,ADM!H:H,ReferendumData!E298,ADM!I:I,ReferendumData!A298,ADM!J:J,ReferendumData!B298)))</f>
        <v>1859.54</v>
      </c>
      <c r="U298" s="34">
        <f t="shared" si="52"/>
        <v>1.4611140389558708</v>
      </c>
      <c r="V298" s="47">
        <f>IFERROR(VLOOKUP(C298,Lookups!J:L,3,FALSE),IF(T298&gt;=2000,4,IF(AND(T298&gt;=1000,T298&lt;2000),5,6)))</f>
        <v>5</v>
      </c>
      <c r="W298" s="12" t="s">
        <v>20</v>
      </c>
      <c r="X298" s="39">
        <f t="shared" si="44"/>
        <v>1.4611140389558708</v>
      </c>
      <c r="Y298" s="38">
        <f t="shared" si="45"/>
        <v>0.50460066249539937</v>
      </c>
      <c r="Z298" s="40" t="e">
        <f>IF(C298=ScatterPlots!$A$3,ReferendumData!Y298,-1)</f>
        <v>#N/A</v>
      </c>
      <c r="AA298" s="39">
        <f t="shared" si="46"/>
        <v>1.4611140389558708</v>
      </c>
      <c r="AB298" s="40">
        <f t="shared" si="47"/>
        <v>-1</v>
      </c>
      <c r="AC298" s="40">
        <f t="shared" si="48"/>
        <v>0.50460066249539937</v>
      </c>
      <c r="AD298" s="40">
        <f t="shared" si="49"/>
        <v>-1</v>
      </c>
    </row>
    <row r="299" spans="1:30" x14ac:dyDescent="0.35">
      <c r="A299">
        <v>701</v>
      </c>
      <c r="B299">
        <v>1</v>
      </c>
      <c r="C299" t="str">
        <f t="shared" si="50"/>
        <v>0701-01</v>
      </c>
      <c r="D299" t="s">
        <v>142</v>
      </c>
      <c r="E299">
        <v>1998</v>
      </c>
      <c r="F299">
        <f>VLOOKUP(E299,Lookups!A:B,2,FALSE)</f>
        <v>2</v>
      </c>
      <c r="G299">
        <v>1999</v>
      </c>
      <c r="H299" s="61">
        <v>144.91</v>
      </c>
      <c r="I299">
        <v>10</v>
      </c>
      <c r="J299" t="s">
        <v>19</v>
      </c>
      <c r="K299">
        <v>0</v>
      </c>
      <c r="L299">
        <v>9</v>
      </c>
      <c r="M299">
        <v>0</v>
      </c>
      <c r="N299">
        <v>9</v>
      </c>
      <c r="O299">
        <v>1</v>
      </c>
      <c r="P299">
        <f t="shared" si="51"/>
        <v>2</v>
      </c>
      <c r="Q299">
        <v>4053</v>
      </c>
      <c r="R299">
        <v>3897</v>
      </c>
      <c r="S299" s="14">
        <f t="shared" si="43"/>
        <v>0.50981132075471702</v>
      </c>
      <c r="T299" s="33">
        <f>IF(E299&lt;1994,"NA",IF(E299&gt;2001,SUMIFS(ADM!E:E,ADM!A:A,ReferendumData!E299,ADM!C:C,ReferendumData!A299,ADM!D:D,ReferendumData!B299),SUMIFS(ADM!K:K,ADM!H:H,ReferendumData!E299,ADM!I:I,ReferendumData!A299,ADM!J:J,ReferendumData!B299)))</f>
        <v>3016.33</v>
      </c>
      <c r="U299" s="34">
        <f t="shared" si="52"/>
        <v>2.6356532607506473</v>
      </c>
      <c r="V299" s="47">
        <f>IFERROR(VLOOKUP(C299,Lookups!J:L,3,FALSE),IF(T299&gt;=2000,4,IF(AND(T299&gt;=1000,T299&lt;2000),5,6)))</f>
        <v>4</v>
      </c>
      <c r="W299" s="12" t="s">
        <v>20</v>
      </c>
      <c r="X299" s="39">
        <f t="shared" si="44"/>
        <v>2.6356532607506473</v>
      </c>
      <c r="Y299" s="38">
        <f t="shared" si="45"/>
        <v>0.50981132075471702</v>
      </c>
      <c r="Z299" s="40" t="e">
        <f>IF(C299=ScatterPlots!$A$3,ReferendumData!Y299,-1)</f>
        <v>#N/A</v>
      </c>
      <c r="AA299" s="39">
        <f t="shared" si="46"/>
        <v>2.6356532607506473</v>
      </c>
      <c r="AB299" s="40">
        <f t="shared" si="47"/>
        <v>-1</v>
      </c>
      <c r="AC299" s="40">
        <f t="shared" si="48"/>
        <v>0.50981132075471702</v>
      </c>
      <c r="AD299" s="40">
        <f t="shared" si="49"/>
        <v>-1</v>
      </c>
    </row>
    <row r="300" spans="1:30" x14ac:dyDescent="0.35">
      <c r="A300">
        <v>704</v>
      </c>
      <c r="B300">
        <v>1</v>
      </c>
      <c r="C300" t="str">
        <f t="shared" si="50"/>
        <v>0704-01</v>
      </c>
      <c r="D300" t="s">
        <v>143</v>
      </c>
      <c r="E300">
        <v>1998</v>
      </c>
      <c r="F300">
        <f>VLOOKUP(E300,Lookups!A:B,2,FALSE)</f>
        <v>2</v>
      </c>
      <c r="G300">
        <v>1999</v>
      </c>
      <c r="H300" s="61">
        <v>350</v>
      </c>
      <c r="I300">
        <v>10</v>
      </c>
      <c r="J300" t="s">
        <v>19</v>
      </c>
      <c r="K300">
        <v>0</v>
      </c>
      <c r="L300">
        <v>9</v>
      </c>
      <c r="M300">
        <v>0</v>
      </c>
      <c r="N300">
        <v>9</v>
      </c>
      <c r="O300">
        <v>1</v>
      </c>
      <c r="P300">
        <f t="shared" si="51"/>
        <v>4</v>
      </c>
      <c r="Q300">
        <v>2867</v>
      </c>
      <c r="R300">
        <v>2185</v>
      </c>
      <c r="S300" s="14">
        <f t="shared" si="43"/>
        <v>0.56749802058590659</v>
      </c>
      <c r="T300" s="33">
        <f>IF(E300&lt;1994,"NA",IF(E300&gt;2001,SUMIFS(ADM!E:E,ADM!A:A,ReferendumData!E300,ADM!C:C,ReferendumData!A300,ADM!D:D,ReferendumData!B300),SUMIFS(ADM!K:K,ADM!H:H,ReferendumData!E300,ADM!I:I,ReferendumData!A300,ADM!J:J,ReferendumData!B300)))</f>
        <v>2097.67</v>
      </c>
      <c r="U300" s="34">
        <f t="shared" si="52"/>
        <v>2.4083864478206771</v>
      </c>
      <c r="V300" s="47">
        <f>IFERROR(VLOOKUP(C300,Lookups!J:L,3,FALSE),IF(T300&gt;=2000,4,IF(AND(T300&gt;=1000,T300&lt;2000),5,6)))</f>
        <v>4</v>
      </c>
      <c r="W300" s="12" t="s">
        <v>20</v>
      </c>
      <c r="X300" s="39">
        <f t="shared" si="44"/>
        <v>2.4083864478206771</v>
      </c>
      <c r="Y300" s="38">
        <f t="shared" si="45"/>
        <v>0.56749802058590659</v>
      </c>
      <c r="Z300" s="40" t="e">
        <f>IF(C300=ScatterPlots!$A$3,ReferendumData!Y300,-1)</f>
        <v>#N/A</v>
      </c>
      <c r="AA300" s="39">
        <f t="shared" si="46"/>
        <v>2.4083864478206771</v>
      </c>
      <c r="AB300" s="40">
        <f t="shared" si="47"/>
        <v>-1</v>
      </c>
      <c r="AC300" s="40">
        <f t="shared" si="48"/>
        <v>0.56749802058590659</v>
      </c>
      <c r="AD300" s="40">
        <f t="shared" si="49"/>
        <v>-1</v>
      </c>
    </row>
    <row r="301" spans="1:30" x14ac:dyDescent="0.35">
      <c r="A301">
        <v>706</v>
      </c>
      <c r="B301">
        <v>1</v>
      </c>
      <c r="C301" t="str">
        <f t="shared" si="50"/>
        <v>0706-01</v>
      </c>
      <c r="D301" t="s">
        <v>144</v>
      </c>
      <c r="E301">
        <v>1998</v>
      </c>
      <c r="F301">
        <f>VLOOKUP(E301,Lookups!A:B,2,FALSE)</f>
        <v>2</v>
      </c>
      <c r="G301">
        <v>1999</v>
      </c>
      <c r="H301" s="61">
        <v>299.25</v>
      </c>
      <c r="I301">
        <v>10</v>
      </c>
      <c r="J301" t="s">
        <v>19</v>
      </c>
      <c r="K301">
        <v>0</v>
      </c>
      <c r="L301">
        <v>9</v>
      </c>
      <c r="M301">
        <v>0</v>
      </c>
      <c r="N301">
        <v>9</v>
      </c>
      <c r="O301">
        <v>1</v>
      </c>
      <c r="P301">
        <f t="shared" si="51"/>
        <v>3</v>
      </c>
      <c r="Q301">
        <v>2980</v>
      </c>
      <c r="R301">
        <v>2336</v>
      </c>
      <c r="S301" s="14">
        <f t="shared" si="43"/>
        <v>0.56057185854025582</v>
      </c>
      <c r="T301" s="33">
        <f>IF(E301&lt;1994,"NA",IF(E301&gt;2001,SUMIFS(ADM!E:E,ADM!A:A,ReferendumData!E301,ADM!C:C,ReferendumData!A301,ADM!D:D,ReferendumData!B301),SUMIFS(ADM!K:K,ADM!H:H,ReferendumData!E301,ADM!I:I,ReferendumData!A301,ADM!J:J,ReferendumData!B301)))</f>
        <v>1728.16</v>
      </c>
      <c r="U301" s="34">
        <f t="shared" si="52"/>
        <v>3.0761040644384776</v>
      </c>
      <c r="V301" s="47">
        <f>IFERROR(VLOOKUP(C301,Lookups!J:L,3,FALSE),IF(T301&gt;=2000,4,IF(AND(T301&gt;=1000,T301&lt;2000),5,6)))</f>
        <v>5</v>
      </c>
      <c r="W301" s="12" t="s">
        <v>20</v>
      </c>
      <c r="X301" s="39">
        <f t="shared" si="44"/>
        <v>3.0761040644384776</v>
      </c>
      <c r="Y301" s="38">
        <f t="shared" si="45"/>
        <v>0.56057185854025582</v>
      </c>
      <c r="Z301" s="40" t="e">
        <f>IF(C301=ScatterPlots!$A$3,ReferendumData!Y301,-1)</f>
        <v>#N/A</v>
      </c>
      <c r="AA301" s="39">
        <f t="shared" si="46"/>
        <v>3.0761040644384776</v>
      </c>
      <c r="AB301" s="40">
        <f t="shared" si="47"/>
        <v>-1</v>
      </c>
      <c r="AC301" s="40">
        <f t="shared" si="48"/>
        <v>0.56057185854025582</v>
      </c>
      <c r="AD301" s="40">
        <f t="shared" si="49"/>
        <v>-1</v>
      </c>
    </row>
    <row r="302" spans="1:30" x14ac:dyDescent="0.35">
      <c r="A302">
        <v>707</v>
      </c>
      <c r="B302">
        <v>1</v>
      </c>
      <c r="C302" t="str">
        <f t="shared" si="50"/>
        <v>0707-01</v>
      </c>
      <c r="D302" t="s">
        <v>145</v>
      </c>
      <c r="E302">
        <v>1998</v>
      </c>
      <c r="F302">
        <f>VLOOKUP(E302,Lookups!A:B,2,FALSE)</f>
        <v>2</v>
      </c>
      <c r="G302">
        <v>1999</v>
      </c>
      <c r="H302" s="61">
        <v>350</v>
      </c>
      <c r="I302">
        <v>10</v>
      </c>
      <c r="J302" t="s">
        <v>19</v>
      </c>
      <c r="K302">
        <v>0</v>
      </c>
      <c r="L302">
        <v>9</v>
      </c>
      <c r="M302">
        <v>0</v>
      </c>
      <c r="N302">
        <v>9</v>
      </c>
      <c r="O302">
        <v>1</v>
      </c>
      <c r="P302">
        <f t="shared" si="51"/>
        <v>4</v>
      </c>
      <c r="Q302">
        <v>57</v>
      </c>
      <c r="R302">
        <v>5</v>
      </c>
      <c r="S302" s="14">
        <f t="shared" si="43"/>
        <v>0.91935483870967738</v>
      </c>
      <c r="T302" s="33">
        <f>IF(E302&lt;1994,"NA",IF(E302&gt;2001,SUMIFS(ADM!E:E,ADM!A:A,ReferendumData!E302,ADM!C:C,ReferendumData!A302,ADM!D:D,ReferendumData!B302),SUMIFS(ADM!K:K,ADM!H:H,ReferendumData!E302,ADM!I:I,ReferendumData!A302,ADM!J:J,ReferendumData!B302)))</f>
        <v>95.19</v>
      </c>
      <c r="U302" s="34">
        <f t="shared" si="52"/>
        <v>0.65132892110515817</v>
      </c>
      <c r="V302" s="47">
        <f>IFERROR(VLOOKUP(C302,Lookups!J:L,3,FALSE),IF(T302&gt;=2000,4,IF(AND(T302&gt;=1000,T302&lt;2000),5,6)))</f>
        <v>6</v>
      </c>
      <c r="W302" s="12" t="s">
        <v>20</v>
      </c>
      <c r="X302" s="39">
        <f t="shared" si="44"/>
        <v>0.65132892110515817</v>
      </c>
      <c r="Y302" s="38">
        <f t="shared" si="45"/>
        <v>0.91935483870967738</v>
      </c>
      <c r="Z302" s="40" t="e">
        <f>IF(C302=ScatterPlots!$A$3,ReferendumData!Y302,-1)</f>
        <v>#N/A</v>
      </c>
      <c r="AA302" s="39">
        <f t="shared" si="46"/>
        <v>0.65132892110515817</v>
      </c>
      <c r="AB302" s="40">
        <f t="shared" si="47"/>
        <v>-1</v>
      </c>
      <c r="AC302" s="40">
        <f t="shared" si="48"/>
        <v>0.91935483870967738</v>
      </c>
      <c r="AD302" s="40">
        <f t="shared" si="49"/>
        <v>-1</v>
      </c>
    </row>
    <row r="303" spans="1:30" x14ac:dyDescent="0.35">
      <c r="A303">
        <v>719</v>
      </c>
      <c r="B303">
        <v>1</v>
      </c>
      <c r="C303" t="str">
        <f t="shared" si="50"/>
        <v>0719-01</v>
      </c>
      <c r="D303" t="s">
        <v>33</v>
      </c>
      <c r="E303">
        <v>1998</v>
      </c>
      <c r="F303">
        <f>VLOOKUP(E303,Lookups!A:B,2,FALSE)</f>
        <v>2</v>
      </c>
      <c r="G303">
        <v>1999</v>
      </c>
      <c r="H303" s="61">
        <v>698</v>
      </c>
      <c r="I303">
        <v>10</v>
      </c>
      <c r="J303" t="s">
        <v>19</v>
      </c>
      <c r="K303">
        <v>0</v>
      </c>
      <c r="L303">
        <v>9</v>
      </c>
      <c r="M303">
        <v>0</v>
      </c>
      <c r="N303">
        <v>9</v>
      </c>
      <c r="O303">
        <v>1</v>
      </c>
      <c r="P303">
        <f t="shared" si="51"/>
        <v>7</v>
      </c>
      <c r="Q303">
        <v>5726</v>
      </c>
      <c r="R303">
        <v>5149</v>
      </c>
      <c r="S303" s="14">
        <f t="shared" si="43"/>
        <v>0.52652873563218394</v>
      </c>
      <c r="T303" s="33">
        <f>IF(E303&lt;1994,"NA",IF(E303&gt;2001,SUMIFS(ADM!E:E,ADM!A:A,ReferendumData!E303,ADM!C:C,ReferendumData!A303,ADM!D:D,ReferendumData!B303),SUMIFS(ADM!K:K,ADM!H:H,ReferendumData!E303,ADM!I:I,ReferendumData!A303,ADM!J:J,ReferendumData!B303)))</f>
        <v>4560.4399999999996</v>
      </c>
      <c r="U303" s="34">
        <f t="shared" si="52"/>
        <v>2.3846383243722098</v>
      </c>
      <c r="V303" s="47">
        <f>IFERROR(VLOOKUP(C303,Lookups!J:L,3,FALSE),IF(T303&gt;=2000,4,IF(AND(T303&gt;=1000,T303&lt;2000),5,6)))</f>
        <v>3</v>
      </c>
      <c r="W303" s="12" t="s">
        <v>20</v>
      </c>
      <c r="X303" s="39">
        <f t="shared" si="44"/>
        <v>2.3846383243722098</v>
      </c>
      <c r="Y303" s="38">
        <f t="shared" si="45"/>
        <v>0.52652873563218394</v>
      </c>
      <c r="Z303" s="40" t="e">
        <f>IF(C303=ScatterPlots!$A$3,ReferendumData!Y303,-1)</f>
        <v>#N/A</v>
      </c>
      <c r="AA303" s="39">
        <f t="shared" si="46"/>
        <v>2.3846383243722098</v>
      </c>
      <c r="AB303" s="40">
        <f t="shared" si="47"/>
        <v>-1</v>
      </c>
      <c r="AC303" s="40">
        <f t="shared" si="48"/>
        <v>0.52652873563218394</v>
      </c>
      <c r="AD303" s="40">
        <f t="shared" si="49"/>
        <v>-1</v>
      </c>
    </row>
    <row r="304" spans="1:30" x14ac:dyDescent="0.35">
      <c r="A304">
        <v>727</v>
      </c>
      <c r="B304">
        <v>1</v>
      </c>
      <c r="C304" t="str">
        <f t="shared" si="50"/>
        <v>0727-01</v>
      </c>
      <c r="D304" t="s">
        <v>62</v>
      </c>
      <c r="E304">
        <v>1998</v>
      </c>
      <c r="F304">
        <f>VLOOKUP(E304,Lookups!A:B,2,FALSE)</f>
        <v>2</v>
      </c>
      <c r="G304">
        <v>1999</v>
      </c>
      <c r="H304" s="61">
        <v>310.3</v>
      </c>
      <c r="I304">
        <v>5</v>
      </c>
      <c r="J304" t="s">
        <v>19</v>
      </c>
      <c r="K304">
        <v>0</v>
      </c>
      <c r="L304">
        <v>9</v>
      </c>
      <c r="M304">
        <v>0</v>
      </c>
      <c r="N304">
        <v>9</v>
      </c>
      <c r="O304">
        <v>0</v>
      </c>
      <c r="P304">
        <f t="shared" si="51"/>
        <v>4</v>
      </c>
      <c r="Q304">
        <v>750</v>
      </c>
      <c r="R304">
        <v>900</v>
      </c>
      <c r="S304" s="14">
        <f t="shared" si="43"/>
        <v>0.45454545454545453</v>
      </c>
      <c r="T304" s="33">
        <f>IF(E304&lt;1994,"NA",IF(E304&gt;2001,SUMIFS(ADM!E:E,ADM!A:A,ReferendumData!E304,ADM!C:C,ReferendumData!A304,ADM!D:D,ReferendumData!B304),SUMIFS(ADM!K:K,ADM!H:H,ReferendumData!E304,ADM!I:I,ReferendumData!A304,ADM!J:J,ReferendumData!B304)))</f>
        <v>2207.89</v>
      </c>
      <c r="U304" s="34">
        <f t="shared" si="52"/>
        <v>0.74731983930358858</v>
      </c>
      <c r="V304" s="47">
        <f>IFERROR(VLOOKUP(C304,Lookups!J:L,3,FALSE),IF(T304&gt;=2000,4,IF(AND(T304&gt;=1000,T304&lt;2000),5,6)))</f>
        <v>4</v>
      </c>
      <c r="W304" s="12" t="s">
        <v>20</v>
      </c>
      <c r="X304" s="39">
        <f t="shared" si="44"/>
        <v>0.74731983930358858</v>
      </c>
      <c r="Y304" s="38">
        <f t="shared" si="45"/>
        <v>0.45454545454545453</v>
      </c>
      <c r="Z304" s="40" t="e">
        <f>IF(C304=ScatterPlots!$A$3,ReferendumData!Y304,-1)</f>
        <v>#N/A</v>
      </c>
      <c r="AA304" s="39">
        <f t="shared" si="46"/>
        <v>0.74731983930358858</v>
      </c>
      <c r="AB304" s="40">
        <f t="shared" si="47"/>
        <v>-1</v>
      </c>
      <c r="AC304" s="40">
        <f t="shared" si="48"/>
        <v>0.45454545454545453</v>
      </c>
      <c r="AD304" s="40">
        <f t="shared" si="49"/>
        <v>-1</v>
      </c>
    </row>
    <row r="305" spans="1:30" x14ac:dyDescent="0.35">
      <c r="A305">
        <v>742</v>
      </c>
      <c r="B305">
        <v>1</v>
      </c>
      <c r="C305" t="str">
        <f t="shared" si="50"/>
        <v>0742-01</v>
      </c>
      <c r="D305" t="s">
        <v>150</v>
      </c>
      <c r="E305">
        <v>1998</v>
      </c>
      <c r="F305">
        <f>VLOOKUP(E305,Lookups!A:B,2,FALSE)</f>
        <v>2</v>
      </c>
      <c r="G305">
        <v>1999</v>
      </c>
      <c r="H305" s="61">
        <v>332.07</v>
      </c>
      <c r="I305">
        <v>10</v>
      </c>
      <c r="J305" t="s">
        <v>19</v>
      </c>
      <c r="K305">
        <v>0</v>
      </c>
      <c r="L305">
        <v>9</v>
      </c>
      <c r="M305">
        <v>0</v>
      </c>
      <c r="N305">
        <v>9</v>
      </c>
      <c r="O305">
        <v>1</v>
      </c>
      <c r="P305">
        <f t="shared" si="51"/>
        <v>4</v>
      </c>
      <c r="Q305">
        <v>16215</v>
      </c>
      <c r="R305">
        <v>15830</v>
      </c>
      <c r="S305" s="14">
        <f t="shared" si="43"/>
        <v>0.5060071774067717</v>
      </c>
      <c r="T305" s="33">
        <f>IF(E305&lt;1994,"NA",IF(E305&gt;2001,SUMIFS(ADM!E:E,ADM!A:A,ReferendumData!E305,ADM!C:C,ReferendumData!A305,ADM!D:D,ReferendumData!B305),SUMIFS(ADM!K:K,ADM!H:H,ReferendumData!E305,ADM!I:I,ReferendumData!A305,ADM!J:J,ReferendumData!B305)))</f>
        <v>11183.37</v>
      </c>
      <c r="U305" s="34">
        <f t="shared" si="52"/>
        <v>2.865415344390823</v>
      </c>
      <c r="V305" s="47">
        <f>IFERROR(VLOOKUP(C305,Lookups!J:L,3,FALSE),IF(T305&gt;=2000,4,IF(AND(T305&gt;=1000,T305&lt;2000),5,6)))</f>
        <v>4</v>
      </c>
      <c r="W305" s="12" t="s">
        <v>20</v>
      </c>
      <c r="X305" s="39">
        <f t="shared" si="44"/>
        <v>2.865415344390823</v>
      </c>
      <c r="Y305" s="38">
        <f t="shared" si="45"/>
        <v>0.5060071774067717</v>
      </c>
      <c r="Z305" s="40" t="e">
        <f>IF(C305=ScatterPlots!$A$3,ReferendumData!Y305,-1)</f>
        <v>#N/A</v>
      </c>
      <c r="AA305" s="39">
        <f t="shared" si="46"/>
        <v>2.865415344390823</v>
      </c>
      <c r="AB305" s="40">
        <f t="shared" si="47"/>
        <v>-1</v>
      </c>
      <c r="AC305" s="40">
        <f t="shared" si="48"/>
        <v>0.5060071774067717</v>
      </c>
      <c r="AD305" s="40">
        <f t="shared" si="49"/>
        <v>-1</v>
      </c>
    </row>
    <row r="306" spans="1:30" x14ac:dyDescent="0.35">
      <c r="A306">
        <v>745</v>
      </c>
      <c r="B306">
        <v>1</v>
      </c>
      <c r="C306" t="str">
        <f t="shared" si="50"/>
        <v>0745-01</v>
      </c>
      <c r="D306" t="s">
        <v>280</v>
      </c>
      <c r="E306">
        <v>1998</v>
      </c>
      <c r="F306">
        <f>VLOOKUP(E306,Lookups!A:B,2,FALSE)</f>
        <v>2</v>
      </c>
      <c r="G306">
        <v>1999</v>
      </c>
      <c r="H306" s="61">
        <v>315</v>
      </c>
      <c r="I306">
        <v>10</v>
      </c>
      <c r="J306" t="s">
        <v>19</v>
      </c>
      <c r="K306">
        <v>0</v>
      </c>
      <c r="L306">
        <v>9</v>
      </c>
      <c r="M306">
        <v>0</v>
      </c>
      <c r="N306">
        <v>9</v>
      </c>
      <c r="O306">
        <v>1</v>
      </c>
      <c r="P306">
        <f t="shared" si="51"/>
        <v>4</v>
      </c>
      <c r="Q306">
        <v>1754</v>
      </c>
      <c r="R306">
        <v>1652</v>
      </c>
      <c r="S306" s="14">
        <f t="shared" si="43"/>
        <v>0.51497357604227834</v>
      </c>
      <c r="T306" s="33">
        <f>IF(E306&lt;1994,"NA",IF(E306&gt;2001,SUMIFS(ADM!E:E,ADM!A:A,ReferendumData!E306,ADM!C:C,ReferendumData!A306,ADM!D:D,ReferendumData!B306),SUMIFS(ADM!K:K,ADM!H:H,ReferendumData!E306,ADM!I:I,ReferendumData!A306,ADM!J:J,ReferendumData!B306)))</f>
        <v>1628.09</v>
      </c>
      <c r="U306" s="34">
        <f t="shared" si="52"/>
        <v>2.0920219398190518</v>
      </c>
      <c r="V306" s="47">
        <f>IFERROR(VLOOKUP(C306,Lookups!J:L,3,FALSE),IF(T306&gt;=2000,4,IF(AND(T306&gt;=1000,T306&lt;2000),5,6)))</f>
        <v>5</v>
      </c>
      <c r="W306" s="12" t="s">
        <v>20</v>
      </c>
      <c r="X306" s="39">
        <f t="shared" si="44"/>
        <v>2.0920219398190518</v>
      </c>
      <c r="Y306" s="38">
        <f t="shared" si="45"/>
        <v>0.51497357604227834</v>
      </c>
      <c r="Z306" s="40" t="e">
        <f>IF(C306=ScatterPlots!$A$3,ReferendumData!Y306,-1)</f>
        <v>#N/A</v>
      </c>
      <c r="AA306" s="39">
        <f t="shared" si="46"/>
        <v>2.0920219398190518</v>
      </c>
      <c r="AB306" s="40">
        <f t="shared" si="47"/>
        <v>-1</v>
      </c>
      <c r="AC306" s="40">
        <f t="shared" si="48"/>
        <v>0.51497357604227834</v>
      </c>
      <c r="AD306" s="40">
        <f t="shared" si="49"/>
        <v>-1</v>
      </c>
    </row>
    <row r="307" spans="1:30" x14ac:dyDescent="0.35">
      <c r="A307">
        <v>750</v>
      </c>
      <c r="B307">
        <v>1</v>
      </c>
      <c r="C307" t="str">
        <f t="shared" si="50"/>
        <v>0750-01</v>
      </c>
      <c r="D307" t="s">
        <v>151</v>
      </c>
      <c r="E307">
        <v>1998</v>
      </c>
      <c r="F307">
        <f>VLOOKUP(E307,Lookups!A:B,2,FALSE)</f>
        <v>2</v>
      </c>
      <c r="G307">
        <v>1999</v>
      </c>
      <c r="H307" s="61">
        <v>350</v>
      </c>
      <c r="I307">
        <v>10</v>
      </c>
      <c r="J307" t="s">
        <v>19</v>
      </c>
      <c r="K307">
        <v>0</v>
      </c>
      <c r="L307">
        <v>9</v>
      </c>
      <c r="M307">
        <v>0</v>
      </c>
      <c r="N307">
        <v>9</v>
      </c>
      <c r="O307">
        <v>1</v>
      </c>
      <c r="P307">
        <f t="shared" si="51"/>
        <v>4</v>
      </c>
      <c r="Q307">
        <v>2779</v>
      </c>
      <c r="R307">
        <v>2544</v>
      </c>
      <c r="S307" s="14">
        <f t="shared" si="43"/>
        <v>0.52207401841067069</v>
      </c>
      <c r="T307" s="33">
        <f>IF(E307&lt;1994,"NA",IF(E307&gt;2001,SUMIFS(ADM!E:E,ADM!A:A,ReferendumData!E307,ADM!C:C,ReferendumData!A307,ADM!D:D,ReferendumData!B307),SUMIFS(ADM!K:K,ADM!H:H,ReferendumData!E307,ADM!I:I,ReferendumData!A307,ADM!J:J,ReferendumData!B307)))</f>
        <v>2169.81</v>
      </c>
      <c r="U307" s="34">
        <f t="shared" si="52"/>
        <v>2.4532101889105498</v>
      </c>
      <c r="V307" s="47">
        <f>IFERROR(VLOOKUP(C307,Lookups!J:L,3,FALSE),IF(T307&gt;=2000,4,IF(AND(T307&gt;=1000,T307&lt;2000),5,6)))</f>
        <v>4</v>
      </c>
      <c r="W307" s="12" t="s">
        <v>20</v>
      </c>
      <c r="X307" s="39">
        <f t="shared" si="44"/>
        <v>2.4532101889105498</v>
      </c>
      <c r="Y307" s="38">
        <f t="shared" si="45"/>
        <v>0.52207401841067069</v>
      </c>
      <c r="Z307" s="40" t="e">
        <f>IF(C307=ScatterPlots!$A$3,ReferendumData!Y307,-1)</f>
        <v>#N/A</v>
      </c>
      <c r="AA307" s="39">
        <f t="shared" si="46"/>
        <v>2.4532101889105498</v>
      </c>
      <c r="AB307" s="40">
        <f t="shared" si="47"/>
        <v>-1</v>
      </c>
      <c r="AC307" s="40">
        <f t="shared" si="48"/>
        <v>0.52207401841067069</v>
      </c>
      <c r="AD307" s="40">
        <f t="shared" si="49"/>
        <v>-1</v>
      </c>
    </row>
    <row r="308" spans="1:30" x14ac:dyDescent="0.35">
      <c r="A308">
        <v>801</v>
      </c>
      <c r="B308">
        <v>1</v>
      </c>
      <c r="C308" t="str">
        <f t="shared" si="50"/>
        <v>0801-01</v>
      </c>
      <c r="D308" t="s">
        <v>263</v>
      </c>
      <c r="E308">
        <v>1998</v>
      </c>
      <c r="F308">
        <f>VLOOKUP(E308,Lookups!A:B,2,FALSE)</f>
        <v>2</v>
      </c>
      <c r="G308">
        <v>1999</v>
      </c>
      <c r="H308" s="61">
        <v>1318.3</v>
      </c>
      <c r="I308">
        <v>10</v>
      </c>
      <c r="J308" t="s">
        <v>19</v>
      </c>
      <c r="K308">
        <v>0</v>
      </c>
      <c r="L308">
        <v>9</v>
      </c>
      <c r="M308">
        <v>0</v>
      </c>
      <c r="N308">
        <v>9</v>
      </c>
      <c r="O308">
        <v>1</v>
      </c>
      <c r="P308">
        <f t="shared" si="51"/>
        <v>10</v>
      </c>
      <c r="Q308">
        <v>258</v>
      </c>
      <c r="R308">
        <v>205</v>
      </c>
      <c r="S308" s="14">
        <f t="shared" si="43"/>
        <v>0.55723542116630664</v>
      </c>
      <c r="T308" s="33">
        <f>IF(E308&lt;1994,"NA",IF(E308&gt;2001,SUMIFS(ADM!E:E,ADM!A:A,ReferendumData!E308,ADM!C:C,ReferendumData!A308,ADM!D:D,ReferendumData!B308),SUMIFS(ADM!K:K,ADM!H:H,ReferendumData!E308,ADM!I:I,ReferendumData!A308,ADM!J:J,ReferendumData!B308)))</f>
        <v>154.91999999999999</v>
      </c>
      <c r="U308" s="34">
        <f t="shared" si="52"/>
        <v>2.98863929770204</v>
      </c>
      <c r="V308" s="47">
        <f>IFERROR(VLOOKUP(C308,Lookups!J:L,3,FALSE),IF(T308&gt;=2000,4,IF(AND(T308&gt;=1000,T308&lt;2000),5,6)))</f>
        <v>6</v>
      </c>
      <c r="W308" s="12" t="s">
        <v>20</v>
      </c>
      <c r="X308" s="39">
        <f t="shared" si="44"/>
        <v>2.98863929770204</v>
      </c>
      <c r="Y308" s="38">
        <f t="shared" si="45"/>
        <v>0.55723542116630664</v>
      </c>
      <c r="Z308" s="40" t="e">
        <f>IF(C308=ScatterPlots!$A$3,ReferendumData!Y308,-1)</f>
        <v>#N/A</v>
      </c>
      <c r="AA308" s="39">
        <f t="shared" si="46"/>
        <v>2.98863929770204</v>
      </c>
      <c r="AB308" s="40">
        <f t="shared" si="47"/>
        <v>-1</v>
      </c>
      <c r="AC308" s="40">
        <f t="shared" si="48"/>
        <v>0.55723542116630664</v>
      </c>
      <c r="AD308" s="40">
        <f t="shared" si="49"/>
        <v>-1</v>
      </c>
    </row>
    <row r="309" spans="1:30" x14ac:dyDescent="0.35">
      <c r="A309">
        <v>806</v>
      </c>
      <c r="B309">
        <v>1</v>
      </c>
      <c r="C309" t="str">
        <f t="shared" si="50"/>
        <v>0806-01</v>
      </c>
      <c r="D309" t="s">
        <v>107</v>
      </c>
      <c r="E309">
        <v>1998</v>
      </c>
      <c r="F309">
        <f>VLOOKUP(E309,Lookups!A:B,2,FALSE)</f>
        <v>2</v>
      </c>
      <c r="G309">
        <v>1999</v>
      </c>
      <c r="H309" s="61">
        <v>350</v>
      </c>
      <c r="I309">
        <v>5</v>
      </c>
      <c r="J309" t="s">
        <v>19</v>
      </c>
      <c r="K309">
        <v>0</v>
      </c>
      <c r="L309">
        <v>9</v>
      </c>
      <c r="M309">
        <v>0</v>
      </c>
      <c r="N309">
        <v>9</v>
      </c>
      <c r="O309">
        <v>1</v>
      </c>
      <c r="P309">
        <f t="shared" si="51"/>
        <v>4</v>
      </c>
      <c r="Q309">
        <v>655</v>
      </c>
      <c r="R309">
        <v>395</v>
      </c>
      <c r="S309" s="14">
        <f t="shared" si="43"/>
        <v>0.62380952380952381</v>
      </c>
      <c r="T309" s="33">
        <f>IF(E309&lt;1994,"NA",IF(E309&gt;2001,SUMIFS(ADM!E:E,ADM!A:A,ReferendumData!E309,ADM!C:C,ReferendumData!A309,ADM!D:D,ReferendumData!B309),SUMIFS(ADM!K:K,ADM!H:H,ReferendumData!E309,ADM!I:I,ReferendumData!A309,ADM!J:J,ReferendumData!B309)))</f>
        <v>573.41999999999996</v>
      </c>
      <c r="U309" s="34">
        <f t="shared" si="52"/>
        <v>1.831118551846814</v>
      </c>
      <c r="V309" s="47">
        <f>IFERROR(VLOOKUP(C309,Lookups!J:L,3,FALSE),IF(T309&gt;=2000,4,IF(AND(T309&gt;=1000,T309&lt;2000),5,6)))</f>
        <v>6</v>
      </c>
      <c r="W309" s="12" t="s">
        <v>20</v>
      </c>
      <c r="X309" s="39">
        <f t="shared" si="44"/>
        <v>1.831118551846814</v>
      </c>
      <c r="Y309" s="38">
        <f t="shared" si="45"/>
        <v>0.62380952380952381</v>
      </c>
      <c r="Z309" s="40" t="e">
        <f>IF(C309=ScatterPlots!$A$3,ReferendumData!Y309,-1)</f>
        <v>#N/A</v>
      </c>
      <c r="AA309" s="39">
        <f t="shared" si="46"/>
        <v>1.831118551846814</v>
      </c>
      <c r="AB309" s="40">
        <f t="shared" si="47"/>
        <v>-1</v>
      </c>
      <c r="AC309" s="40">
        <f t="shared" si="48"/>
        <v>0.62380952380952381</v>
      </c>
      <c r="AD309" s="40">
        <f t="shared" si="49"/>
        <v>-1</v>
      </c>
    </row>
    <row r="310" spans="1:30" x14ac:dyDescent="0.35">
      <c r="A310">
        <v>818</v>
      </c>
      <c r="B310">
        <v>1</v>
      </c>
      <c r="C310" t="str">
        <f t="shared" si="50"/>
        <v>0818-01</v>
      </c>
      <c r="D310" t="s">
        <v>302</v>
      </c>
      <c r="E310">
        <v>1998</v>
      </c>
      <c r="F310">
        <f>VLOOKUP(E310,Lookups!A:B,2,FALSE)</f>
        <v>2</v>
      </c>
      <c r="G310">
        <v>1999</v>
      </c>
      <c r="H310" s="61">
        <v>350</v>
      </c>
      <c r="I310">
        <v>5</v>
      </c>
      <c r="J310" t="s">
        <v>19</v>
      </c>
      <c r="K310">
        <v>0</v>
      </c>
      <c r="L310">
        <v>9</v>
      </c>
      <c r="M310">
        <v>0</v>
      </c>
      <c r="N310">
        <v>9</v>
      </c>
      <c r="O310">
        <v>0</v>
      </c>
      <c r="P310">
        <f t="shared" si="51"/>
        <v>4</v>
      </c>
      <c r="Q310">
        <v>400</v>
      </c>
      <c r="R310">
        <v>403</v>
      </c>
      <c r="S310" s="14">
        <f t="shared" si="43"/>
        <v>0.49813200498132004</v>
      </c>
      <c r="T310" s="33">
        <f>IF(E310&lt;1994,"NA",IF(E310&gt;2001,SUMIFS(ADM!E:E,ADM!A:A,ReferendumData!E310,ADM!C:C,ReferendumData!A310,ADM!D:D,ReferendumData!B310),SUMIFS(ADM!K:K,ADM!H:H,ReferendumData!E310,ADM!I:I,ReferendumData!A310,ADM!J:J,ReferendumData!B310)))</f>
        <v>391.2</v>
      </c>
      <c r="U310" s="34">
        <f t="shared" si="52"/>
        <v>2.0526584867075663</v>
      </c>
      <c r="V310" s="47">
        <f>IFERROR(VLOOKUP(C310,Lookups!J:L,3,FALSE),IF(T310&gt;=2000,4,IF(AND(T310&gt;=1000,T310&lt;2000),5,6)))</f>
        <v>6</v>
      </c>
      <c r="W310" s="12" t="s">
        <v>20</v>
      </c>
      <c r="X310" s="39">
        <f t="shared" si="44"/>
        <v>2.0526584867075663</v>
      </c>
      <c r="Y310" s="38">
        <f t="shared" si="45"/>
        <v>0.49813200498132004</v>
      </c>
      <c r="Z310" s="40" t="e">
        <f>IF(C310=ScatterPlots!$A$3,ReferendumData!Y310,-1)</f>
        <v>#N/A</v>
      </c>
      <c r="AA310" s="39">
        <f t="shared" si="46"/>
        <v>2.0526584867075663</v>
      </c>
      <c r="AB310" s="40">
        <f t="shared" si="47"/>
        <v>-1</v>
      </c>
      <c r="AC310" s="40">
        <f t="shared" si="48"/>
        <v>0.49813200498132004</v>
      </c>
      <c r="AD310" s="40">
        <f t="shared" si="49"/>
        <v>-1</v>
      </c>
    </row>
    <row r="311" spans="1:30" x14ac:dyDescent="0.35">
      <c r="A311">
        <v>820</v>
      </c>
      <c r="B311">
        <v>1</v>
      </c>
      <c r="C311" t="str">
        <f t="shared" si="50"/>
        <v>0820-01</v>
      </c>
      <c r="D311" t="s">
        <v>155</v>
      </c>
      <c r="E311">
        <v>1998</v>
      </c>
      <c r="F311">
        <f>VLOOKUP(E311,Lookups!A:B,2,FALSE)</f>
        <v>2</v>
      </c>
      <c r="G311">
        <v>1999</v>
      </c>
      <c r="H311" s="61">
        <v>350</v>
      </c>
      <c r="I311">
        <v>10</v>
      </c>
      <c r="J311" t="s">
        <v>19</v>
      </c>
      <c r="K311">
        <v>0</v>
      </c>
      <c r="L311">
        <v>9</v>
      </c>
      <c r="M311">
        <v>0</v>
      </c>
      <c r="N311">
        <v>9</v>
      </c>
      <c r="O311">
        <v>1</v>
      </c>
      <c r="P311">
        <f t="shared" si="51"/>
        <v>4</v>
      </c>
      <c r="Q311">
        <v>753</v>
      </c>
      <c r="R311">
        <v>535</v>
      </c>
      <c r="S311" s="14">
        <f t="shared" si="43"/>
        <v>0.58462732919254656</v>
      </c>
      <c r="T311" s="33">
        <f>IF(E311&lt;1994,"NA",IF(E311&gt;2001,SUMIFS(ADM!E:E,ADM!A:A,ReferendumData!E311,ADM!C:C,ReferendumData!A311,ADM!D:D,ReferendumData!B311),SUMIFS(ADM!K:K,ADM!H:H,ReferendumData!E311,ADM!I:I,ReferendumData!A311,ADM!J:J,ReferendumData!B311)))</f>
        <v>565.4</v>
      </c>
      <c r="U311" s="34">
        <f t="shared" si="52"/>
        <v>2.2780332507958967</v>
      </c>
      <c r="V311" s="47">
        <f>IFERROR(VLOOKUP(C311,Lookups!J:L,3,FALSE),IF(T311&gt;=2000,4,IF(AND(T311&gt;=1000,T311&lt;2000),5,6)))</f>
        <v>6</v>
      </c>
      <c r="W311" s="12" t="s">
        <v>20</v>
      </c>
      <c r="X311" s="39">
        <f t="shared" si="44"/>
        <v>2.2780332507958967</v>
      </c>
      <c r="Y311" s="38">
        <f t="shared" si="45"/>
        <v>0.58462732919254656</v>
      </c>
      <c r="Z311" s="40" t="e">
        <f>IF(C311=ScatterPlots!$A$3,ReferendumData!Y311,-1)</f>
        <v>#N/A</v>
      </c>
      <c r="AA311" s="39">
        <f t="shared" si="46"/>
        <v>2.2780332507958967</v>
      </c>
      <c r="AB311" s="40">
        <f t="shared" si="47"/>
        <v>-1</v>
      </c>
      <c r="AC311" s="40">
        <f t="shared" si="48"/>
        <v>0.58462732919254656</v>
      </c>
      <c r="AD311" s="40">
        <f t="shared" si="49"/>
        <v>-1</v>
      </c>
    </row>
    <row r="312" spans="1:30" x14ac:dyDescent="0.35">
      <c r="A312">
        <v>833</v>
      </c>
      <c r="B312">
        <v>1</v>
      </c>
      <c r="C312" t="str">
        <f t="shared" si="50"/>
        <v>0833-01</v>
      </c>
      <c r="D312" t="s">
        <v>157</v>
      </c>
      <c r="E312">
        <v>1998</v>
      </c>
      <c r="F312">
        <f>VLOOKUP(E312,Lookups!A:B,2,FALSE)</f>
        <v>2</v>
      </c>
      <c r="G312">
        <v>1999</v>
      </c>
      <c r="H312" s="61">
        <v>300</v>
      </c>
      <c r="I312">
        <v>5</v>
      </c>
      <c r="J312" t="s">
        <v>19</v>
      </c>
      <c r="K312">
        <v>0</v>
      </c>
      <c r="L312">
        <v>9</v>
      </c>
      <c r="M312">
        <v>0</v>
      </c>
      <c r="N312">
        <v>9</v>
      </c>
      <c r="O312">
        <v>1</v>
      </c>
      <c r="P312">
        <f t="shared" si="51"/>
        <v>4</v>
      </c>
      <c r="Q312">
        <v>19344</v>
      </c>
      <c r="R312">
        <v>13123</v>
      </c>
      <c r="S312" s="14">
        <f t="shared" si="43"/>
        <v>0.59580497120152776</v>
      </c>
      <c r="T312" s="33">
        <f>IF(E312&lt;1994,"NA",IF(E312&gt;2001,SUMIFS(ADM!E:E,ADM!A:A,ReferendumData!E312,ADM!C:C,ReferendumData!A312,ADM!D:D,ReferendumData!B312),SUMIFS(ADM!K:K,ADM!H:H,ReferendumData!E312,ADM!I:I,ReferendumData!A312,ADM!J:J,ReferendumData!B312)))</f>
        <v>14993.07</v>
      </c>
      <c r="U312" s="34">
        <f t="shared" si="52"/>
        <v>2.165467112472629</v>
      </c>
      <c r="V312" s="47">
        <f>IFERROR(VLOOKUP(C312,Lookups!J:L,3,FALSE),IF(T312&gt;=2000,4,IF(AND(T312&gt;=1000,T312&lt;2000),5,6)))</f>
        <v>2</v>
      </c>
      <c r="W312" s="12" t="s">
        <v>20</v>
      </c>
      <c r="X312" s="39">
        <f t="shared" si="44"/>
        <v>2.165467112472629</v>
      </c>
      <c r="Y312" s="38">
        <f t="shared" si="45"/>
        <v>0.59580497120152776</v>
      </c>
      <c r="Z312" s="40" t="e">
        <f>IF(C312=ScatterPlots!$A$3,ReferendumData!Y312,-1)</f>
        <v>#N/A</v>
      </c>
      <c r="AA312" s="39">
        <f t="shared" si="46"/>
        <v>2.165467112472629</v>
      </c>
      <c r="AB312" s="40">
        <f t="shared" si="47"/>
        <v>-1</v>
      </c>
      <c r="AC312" s="40">
        <f t="shared" si="48"/>
        <v>0.59580497120152776</v>
      </c>
      <c r="AD312" s="40">
        <f t="shared" si="49"/>
        <v>-1</v>
      </c>
    </row>
    <row r="313" spans="1:30" x14ac:dyDescent="0.35">
      <c r="A313">
        <v>833</v>
      </c>
      <c r="B313">
        <v>1</v>
      </c>
      <c r="C313" t="str">
        <f t="shared" si="50"/>
        <v>0833-01</v>
      </c>
      <c r="D313" t="s">
        <v>157</v>
      </c>
      <c r="E313">
        <v>1998</v>
      </c>
      <c r="F313">
        <f>VLOOKUP(E313,Lookups!A:B,2,FALSE)</f>
        <v>2</v>
      </c>
      <c r="G313">
        <v>1999</v>
      </c>
      <c r="H313" s="61">
        <v>100</v>
      </c>
      <c r="I313">
        <v>5</v>
      </c>
      <c r="J313" t="s">
        <v>19</v>
      </c>
      <c r="K313">
        <v>0</v>
      </c>
      <c r="L313">
        <v>9</v>
      </c>
      <c r="M313">
        <v>0</v>
      </c>
      <c r="N313">
        <v>9</v>
      </c>
      <c r="O313">
        <v>1</v>
      </c>
      <c r="P313">
        <f t="shared" si="51"/>
        <v>2</v>
      </c>
      <c r="Q313">
        <v>17347</v>
      </c>
      <c r="R313">
        <v>14059</v>
      </c>
      <c r="S313" s="14">
        <f t="shared" si="43"/>
        <v>0.55234668534674902</v>
      </c>
      <c r="T313" s="33">
        <f>IF(E313&lt;1994,"NA",IF(E313&gt;2001,SUMIFS(ADM!E:E,ADM!A:A,ReferendumData!E313,ADM!C:C,ReferendumData!A313,ADM!D:D,ReferendumData!B313),SUMIFS(ADM!K:K,ADM!H:H,ReferendumData!E313,ADM!I:I,ReferendumData!A313,ADM!J:J,ReferendumData!B313)))</f>
        <v>14993.07</v>
      </c>
      <c r="U313" s="34">
        <f t="shared" si="52"/>
        <v>2.0947010852347119</v>
      </c>
      <c r="V313" s="47">
        <f>IFERROR(VLOOKUP(C313,Lookups!J:L,3,FALSE),IF(T313&gt;=2000,4,IF(AND(T313&gt;=1000,T313&lt;2000),5,6)))</f>
        <v>2</v>
      </c>
      <c r="W313" s="12" t="s">
        <v>20</v>
      </c>
      <c r="X313" s="39">
        <f t="shared" si="44"/>
        <v>2.0947010852347119</v>
      </c>
      <c r="Y313" s="38">
        <f t="shared" si="45"/>
        <v>0.55234668534674902</v>
      </c>
      <c r="Z313" s="40" t="e">
        <f>IF(C313=ScatterPlots!$A$3,ReferendumData!Y313,-1)</f>
        <v>#N/A</v>
      </c>
      <c r="AA313" s="39">
        <f t="shared" si="46"/>
        <v>2.0947010852347119</v>
      </c>
      <c r="AB313" s="40">
        <f t="shared" si="47"/>
        <v>-1</v>
      </c>
      <c r="AC313" s="40">
        <f t="shared" si="48"/>
        <v>0.55234668534674902</v>
      </c>
      <c r="AD313" s="40">
        <f t="shared" si="49"/>
        <v>-1</v>
      </c>
    </row>
    <row r="314" spans="1:30" x14ac:dyDescent="0.35">
      <c r="A314">
        <v>837</v>
      </c>
      <c r="B314">
        <v>1</v>
      </c>
      <c r="C314" t="str">
        <f t="shared" si="50"/>
        <v>0837-01</v>
      </c>
      <c r="D314" t="s">
        <v>36</v>
      </c>
      <c r="E314">
        <v>1998</v>
      </c>
      <c r="F314">
        <f>VLOOKUP(E314,Lookups!A:B,2,FALSE)</f>
        <v>2</v>
      </c>
      <c r="G314">
        <v>1999</v>
      </c>
      <c r="H314" s="61">
        <v>182.79</v>
      </c>
      <c r="I314">
        <v>10</v>
      </c>
      <c r="J314" t="s">
        <v>19</v>
      </c>
      <c r="K314">
        <v>0</v>
      </c>
      <c r="L314">
        <v>9</v>
      </c>
      <c r="M314">
        <v>0</v>
      </c>
      <c r="N314">
        <v>9</v>
      </c>
      <c r="O314">
        <v>0</v>
      </c>
      <c r="P314">
        <f t="shared" si="51"/>
        <v>2</v>
      </c>
      <c r="Q314">
        <v>685</v>
      </c>
      <c r="R314">
        <v>726</v>
      </c>
      <c r="S314" s="14">
        <f t="shared" si="43"/>
        <v>0.48547129695251595</v>
      </c>
      <c r="T314" s="33">
        <f>IF(E314&lt;1994,"NA",IF(E314&gt;2001,SUMIFS(ADM!E:E,ADM!A:A,ReferendumData!E314,ADM!C:C,ReferendumData!A314,ADM!D:D,ReferendumData!B314),SUMIFS(ADM!K:K,ADM!H:H,ReferendumData!E314,ADM!I:I,ReferendumData!A314,ADM!J:J,ReferendumData!B314)))</f>
        <v>665.68</v>
      </c>
      <c r="U314" s="34">
        <f t="shared" si="52"/>
        <v>2.1196370628530228</v>
      </c>
      <c r="V314" s="47">
        <f>IFERROR(VLOOKUP(C314,Lookups!J:L,3,FALSE),IF(T314&gt;=2000,4,IF(AND(T314&gt;=1000,T314&lt;2000),5,6)))</f>
        <v>6</v>
      </c>
      <c r="W314" s="12" t="s">
        <v>20</v>
      </c>
      <c r="X314" s="39">
        <f t="shared" si="44"/>
        <v>2.1196370628530228</v>
      </c>
      <c r="Y314" s="38">
        <f t="shared" si="45"/>
        <v>0.48547129695251595</v>
      </c>
      <c r="Z314" s="40" t="e">
        <f>IF(C314=ScatterPlots!$A$3,ReferendumData!Y314,-1)</f>
        <v>#N/A</v>
      </c>
      <c r="AA314" s="39">
        <f t="shared" si="46"/>
        <v>2.1196370628530228</v>
      </c>
      <c r="AB314" s="40">
        <f t="shared" si="47"/>
        <v>-1</v>
      </c>
      <c r="AC314" s="40">
        <f t="shared" si="48"/>
        <v>0.48547129695251595</v>
      </c>
      <c r="AD314" s="40">
        <f t="shared" si="49"/>
        <v>-1</v>
      </c>
    </row>
    <row r="315" spans="1:30" x14ac:dyDescent="0.35">
      <c r="A315">
        <v>852</v>
      </c>
      <c r="B315">
        <v>1</v>
      </c>
      <c r="C315" t="str">
        <f t="shared" si="50"/>
        <v>0852-01</v>
      </c>
      <c r="D315" t="s">
        <v>65</v>
      </c>
      <c r="E315">
        <v>1998</v>
      </c>
      <c r="F315">
        <f>VLOOKUP(E315,Lookups!A:B,2,FALSE)</f>
        <v>2</v>
      </c>
      <c r="G315">
        <v>1999</v>
      </c>
      <c r="H315" s="61">
        <v>800</v>
      </c>
      <c r="I315">
        <v>10</v>
      </c>
      <c r="J315" t="s">
        <v>19</v>
      </c>
      <c r="K315">
        <v>0</v>
      </c>
      <c r="L315">
        <v>9</v>
      </c>
      <c r="M315">
        <v>0</v>
      </c>
      <c r="N315">
        <v>9</v>
      </c>
      <c r="O315">
        <v>1</v>
      </c>
      <c r="P315">
        <f t="shared" si="51"/>
        <v>9</v>
      </c>
      <c r="Q315">
        <v>241</v>
      </c>
      <c r="R315">
        <v>169</v>
      </c>
      <c r="S315" s="14">
        <f t="shared" si="43"/>
        <v>0.58780487804878045</v>
      </c>
      <c r="T315" s="33">
        <f>IF(E315&lt;1994,"NA",IF(E315&gt;2001,SUMIFS(ADM!E:E,ADM!A:A,ReferendumData!E315,ADM!C:C,ReferendumData!A315,ADM!D:D,ReferendumData!B315),SUMIFS(ADM!K:K,ADM!H:H,ReferendumData!E315,ADM!I:I,ReferendumData!A315,ADM!J:J,ReferendumData!B315)))</f>
        <v>211.04</v>
      </c>
      <c r="U315" s="34">
        <f t="shared" si="52"/>
        <v>1.9427596664139499</v>
      </c>
      <c r="V315" s="47">
        <f>IFERROR(VLOOKUP(C315,Lookups!J:L,3,FALSE),IF(T315&gt;=2000,4,IF(AND(T315&gt;=1000,T315&lt;2000),5,6)))</f>
        <v>6</v>
      </c>
      <c r="W315" s="12" t="s">
        <v>20</v>
      </c>
      <c r="X315" s="39">
        <f t="shared" si="44"/>
        <v>1.9427596664139499</v>
      </c>
      <c r="Y315" s="38">
        <f t="shared" si="45"/>
        <v>0.58780487804878045</v>
      </c>
      <c r="Z315" s="40" t="e">
        <f>IF(C315=ScatterPlots!$A$3,ReferendumData!Y315,-1)</f>
        <v>#N/A</v>
      </c>
      <c r="AA315" s="39">
        <f t="shared" si="46"/>
        <v>1.9427596664139499</v>
      </c>
      <c r="AB315" s="40">
        <f t="shared" si="47"/>
        <v>-1</v>
      </c>
      <c r="AC315" s="40">
        <f t="shared" si="48"/>
        <v>0.58780487804878045</v>
      </c>
      <c r="AD315" s="40">
        <f t="shared" si="49"/>
        <v>-1</v>
      </c>
    </row>
    <row r="316" spans="1:30" x14ac:dyDescent="0.35">
      <c r="A316">
        <v>877</v>
      </c>
      <c r="B316">
        <v>1</v>
      </c>
      <c r="C316" t="str">
        <f t="shared" si="50"/>
        <v>0877-01</v>
      </c>
      <c r="D316" t="s">
        <v>63</v>
      </c>
      <c r="E316">
        <v>1998</v>
      </c>
      <c r="F316">
        <f>VLOOKUP(E316,Lookups!A:B,2,FALSE)</f>
        <v>2</v>
      </c>
      <c r="G316">
        <v>1999</v>
      </c>
      <c r="H316" s="61">
        <v>217.16</v>
      </c>
      <c r="I316">
        <v>10</v>
      </c>
      <c r="J316" t="s">
        <v>19</v>
      </c>
      <c r="K316">
        <v>0</v>
      </c>
      <c r="L316">
        <v>9</v>
      </c>
      <c r="M316">
        <v>0</v>
      </c>
      <c r="N316">
        <v>9</v>
      </c>
      <c r="O316">
        <v>0</v>
      </c>
      <c r="P316">
        <f t="shared" si="51"/>
        <v>3</v>
      </c>
      <c r="Q316">
        <v>3292</v>
      </c>
      <c r="R316">
        <v>6302</v>
      </c>
      <c r="S316" s="14">
        <f t="shared" si="43"/>
        <v>0.3431311236189285</v>
      </c>
      <c r="T316" s="33">
        <f>IF(E316&lt;1994,"NA",IF(E316&gt;2001,SUMIFS(ADM!E:E,ADM!A:A,ReferendumData!E316,ADM!C:C,ReferendumData!A316,ADM!D:D,ReferendumData!B316),SUMIFS(ADM!K:K,ADM!H:H,ReferendumData!E316,ADM!I:I,ReferendumData!A316,ADM!J:J,ReferendumData!B316)))</f>
        <v>4790.42</v>
      </c>
      <c r="U316" s="34">
        <f t="shared" si="52"/>
        <v>2.0027471495192488</v>
      </c>
      <c r="V316" s="47">
        <f>IFERROR(VLOOKUP(C316,Lookups!J:L,3,FALSE),IF(T316&gt;=2000,4,IF(AND(T316&gt;=1000,T316&lt;2000),5,6)))</f>
        <v>4</v>
      </c>
      <c r="W316" s="12" t="s">
        <v>20</v>
      </c>
      <c r="X316" s="39">
        <f t="shared" si="44"/>
        <v>2.0027471495192488</v>
      </c>
      <c r="Y316" s="38">
        <f t="shared" si="45"/>
        <v>0.3431311236189285</v>
      </c>
      <c r="Z316" s="40" t="e">
        <f>IF(C316=ScatterPlots!$A$3,ReferendumData!Y316,-1)</f>
        <v>#N/A</v>
      </c>
      <c r="AA316" s="39">
        <f t="shared" si="46"/>
        <v>2.0027471495192488</v>
      </c>
      <c r="AB316" s="40">
        <f t="shared" si="47"/>
        <v>-1</v>
      </c>
      <c r="AC316" s="40">
        <f t="shared" si="48"/>
        <v>0.3431311236189285</v>
      </c>
      <c r="AD316" s="40">
        <f t="shared" si="49"/>
        <v>-1</v>
      </c>
    </row>
    <row r="317" spans="1:30" x14ac:dyDescent="0.35">
      <c r="A317">
        <v>881</v>
      </c>
      <c r="B317">
        <v>1</v>
      </c>
      <c r="C317" t="str">
        <f t="shared" si="50"/>
        <v>0881-01</v>
      </c>
      <c r="D317" t="s">
        <v>161</v>
      </c>
      <c r="E317">
        <v>1998</v>
      </c>
      <c r="F317">
        <f>VLOOKUP(E317,Lookups!A:B,2,FALSE)</f>
        <v>2</v>
      </c>
      <c r="G317">
        <v>1999</v>
      </c>
      <c r="H317" s="61">
        <v>35</v>
      </c>
      <c r="I317">
        <v>10</v>
      </c>
      <c r="J317" t="s">
        <v>19</v>
      </c>
      <c r="K317">
        <v>0</v>
      </c>
      <c r="L317">
        <v>9</v>
      </c>
      <c r="M317">
        <v>0</v>
      </c>
      <c r="N317">
        <v>9</v>
      </c>
      <c r="O317">
        <v>1</v>
      </c>
      <c r="P317">
        <f t="shared" si="51"/>
        <v>1</v>
      </c>
      <c r="Q317">
        <v>977</v>
      </c>
      <c r="R317">
        <v>865</v>
      </c>
      <c r="S317" s="14">
        <f t="shared" si="43"/>
        <v>0.53040173724212814</v>
      </c>
      <c r="T317" s="33">
        <f>IF(E317&lt;1994,"NA",IF(E317&gt;2001,SUMIFS(ADM!E:E,ADM!A:A,ReferendumData!E317,ADM!C:C,ReferendumData!A317,ADM!D:D,ReferendumData!B317),SUMIFS(ADM!K:K,ADM!H:H,ReferendumData!E317,ADM!I:I,ReferendumData!A317,ADM!J:J,ReferendumData!B317)))</f>
        <v>920.92</v>
      </c>
      <c r="U317" s="34">
        <f t="shared" si="52"/>
        <v>2.0001737393041741</v>
      </c>
      <c r="V317" s="47">
        <f>IFERROR(VLOOKUP(C317,Lookups!J:L,3,FALSE),IF(T317&gt;=2000,4,IF(AND(T317&gt;=1000,T317&lt;2000),5,6)))</f>
        <v>6</v>
      </c>
      <c r="W317" s="12" t="s">
        <v>20</v>
      </c>
      <c r="X317" s="39">
        <f t="shared" si="44"/>
        <v>2.0001737393041741</v>
      </c>
      <c r="Y317" s="38">
        <f t="shared" si="45"/>
        <v>0.53040173724212814</v>
      </c>
      <c r="Z317" s="40" t="e">
        <f>IF(C317=ScatterPlots!$A$3,ReferendumData!Y317,-1)</f>
        <v>#N/A</v>
      </c>
      <c r="AA317" s="39">
        <f t="shared" si="46"/>
        <v>2.0001737393041741</v>
      </c>
      <c r="AB317" s="40">
        <f t="shared" si="47"/>
        <v>-1</v>
      </c>
      <c r="AC317" s="40">
        <f t="shared" si="48"/>
        <v>0.53040173724212814</v>
      </c>
      <c r="AD317" s="40">
        <f t="shared" si="49"/>
        <v>-1</v>
      </c>
    </row>
    <row r="318" spans="1:30" x14ac:dyDescent="0.35">
      <c r="A318">
        <v>885</v>
      </c>
      <c r="B318">
        <v>1</v>
      </c>
      <c r="C318" t="str">
        <f t="shared" si="50"/>
        <v>0885-01</v>
      </c>
      <c r="D318" t="s">
        <v>164</v>
      </c>
      <c r="E318">
        <v>1998</v>
      </c>
      <c r="F318">
        <f>VLOOKUP(E318,Lookups!A:B,2,FALSE)</f>
        <v>2</v>
      </c>
      <c r="G318">
        <v>1999</v>
      </c>
      <c r="H318" s="61">
        <v>350</v>
      </c>
      <c r="I318">
        <v>10</v>
      </c>
      <c r="J318" t="s">
        <v>19</v>
      </c>
      <c r="K318">
        <v>0</v>
      </c>
      <c r="L318">
        <v>9</v>
      </c>
      <c r="M318">
        <v>0</v>
      </c>
      <c r="N318">
        <v>9</v>
      </c>
      <c r="O318">
        <v>1</v>
      </c>
      <c r="P318">
        <f t="shared" si="51"/>
        <v>4</v>
      </c>
      <c r="Q318">
        <v>2379</v>
      </c>
      <c r="R318">
        <v>1857</v>
      </c>
      <c r="S318" s="14">
        <f t="shared" si="43"/>
        <v>0.56161473087818692</v>
      </c>
      <c r="T318" s="33">
        <f>IF(E318&lt;1994,"NA",IF(E318&gt;2001,SUMIFS(ADM!E:E,ADM!A:A,ReferendumData!E318,ADM!C:C,ReferendumData!A318,ADM!D:D,ReferendumData!B318),SUMIFS(ADM!K:K,ADM!H:H,ReferendumData!E318,ADM!I:I,ReferendumData!A318,ADM!J:J,ReferendumData!B318)))</f>
        <v>2399.61</v>
      </c>
      <c r="U318" s="34">
        <f t="shared" si="52"/>
        <v>1.765286859114606</v>
      </c>
      <c r="V318" s="47">
        <f>IFERROR(VLOOKUP(C318,Lookups!J:L,3,FALSE),IF(T318&gt;=2000,4,IF(AND(T318&gt;=1000,T318&lt;2000),5,6)))</f>
        <v>4</v>
      </c>
      <c r="W318" s="12" t="s">
        <v>20</v>
      </c>
      <c r="X318" s="39">
        <f t="shared" si="44"/>
        <v>1.765286859114606</v>
      </c>
      <c r="Y318" s="38">
        <f t="shared" si="45"/>
        <v>0.56161473087818692</v>
      </c>
      <c r="Z318" s="40" t="e">
        <f>IF(C318=ScatterPlots!$A$3,ReferendumData!Y318,-1)</f>
        <v>#N/A</v>
      </c>
      <c r="AA318" s="39">
        <f t="shared" si="46"/>
        <v>1.765286859114606</v>
      </c>
      <c r="AB318" s="40">
        <f t="shared" si="47"/>
        <v>-1</v>
      </c>
      <c r="AC318" s="40">
        <f t="shared" si="48"/>
        <v>0.56161473087818692</v>
      </c>
      <c r="AD318" s="40">
        <f t="shared" si="49"/>
        <v>-1</v>
      </c>
    </row>
    <row r="319" spans="1:30" x14ac:dyDescent="0.35">
      <c r="A319">
        <v>2154</v>
      </c>
      <c r="B319">
        <v>1</v>
      </c>
      <c r="C319" t="str">
        <f t="shared" si="50"/>
        <v>2154-01</v>
      </c>
      <c r="D319" t="s">
        <v>167</v>
      </c>
      <c r="E319">
        <v>1998</v>
      </c>
      <c r="F319">
        <f>VLOOKUP(E319,Lookups!A:B,2,FALSE)</f>
        <v>2</v>
      </c>
      <c r="G319">
        <v>1999</v>
      </c>
      <c r="H319" s="61">
        <v>247.38</v>
      </c>
      <c r="I319">
        <v>10</v>
      </c>
      <c r="J319" t="s">
        <v>19</v>
      </c>
      <c r="K319">
        <v>0</v>
      </c>
      <c r="L319">
        <v>9</v>
      </c>
      <c r="M319">
        <v>0</v>
      </c>
      <c r="N319">
        <v>9</v>
      </c>
      <c r="O319">
        <v>1</v>
      </c>
      <c r="P319">
        <f t="shared" si="51"/>
        <v>3</v>
      </c>
      <c r="Q319">
        <v>2391</v>
      </c>
      <c r="R319">
        <v>2202</v>
      </c>
      <c r="S319" s="14">
        <f t="shared" si="43"/>
        <v>0.52057478772044419</v>
      </c>
      <c r="T319" s="33">
        <f>IF(E319&lt;1994,"NA",IF(E319&gt;2001,SUMIFS(ADM!E:E,ADM!A:A,ReferendumData!E319,ADM!C:C,ReferendumData!A319,ADM!D:D,ReferendumData!B319),SUMIFS(ADM!K:K,ADM!H:H,ReferendumData!E319,ADM!I:I,ReferendumData!A319,ADM!J:J,ReferendumData!B319)))</f>
        <v>1528.85</v>
      </c>
      <c r="U319" s="34">
        <f t="shared" si="52"/>
        <v>3.0042188573110509</v>
      </c>
      <c r="V319" s="47">
        <f>IFERROR(VLOOKUP(C319,Lookups!J:L,3,FALSE),IF(T319&gt;=2000,4,IF(AND(T319&gt;=1000,T319&lt;2000),5,6)))</f>
        <v>5</v>
      </c>
      <c r="W319" s="12" t="s">
        <v>20</v>
      </c>
      <c r="X319" s="39">
        <f t="shared" si="44"/>
        <v>3.0042188573110509</v>
      </c>
      <c r="Y319" s="38">
        <f t="shared" si="45"/>
        <v>0.52057478772044419</v>
      </c>
      <c r="Z319" s="40" t="e">
        <f>IF(C319=ScatterPlots!$A$3,ReferendumData!Y319,-1)</f>
        <v>#N/A</v>
      </c>
      <c r="AA319" s="39">
        <f t="shared" si="46"/>
        <v>3.0042188573110509</v>
      </c>
      <c r="AB319" s="40">
        <f t="shared" si="47"/>
        <v>-1</v>
      </c>
      <c r="AC319" s="40">
        <f t="shared" si="48"/>
        <v>0.52057478772044419</v>
      </c>
      <c r="AD319" s="40">
        <f t="shared" si="49"/>
        <v>-1</v>
      </c>
    </row>
    <row r="320" spans="1:30" x14ac:dyDescent="0.35">
      <c r="A320">
        <v>2170</v>
      </c>
      <c r="B320">
        <v>1</v>
      </c>
      <c r="C320" t="str">
        <f t="shared" si="50"/>
        <v>2170-01</v>
      </c>
      <c r="D320" t="s">
        <v>284</v>
      </c>
      <c r="E320">
        <v>1998</v>
      </c>
      <c r="F320">
        <f>VLOOKUP(E320,Lookups!A:B,2,FALSE)</f>
        <v>2</v>
      </c>
      <c r="G320">
        <v>1999</v>
      </c>
      <c r="H320" s="61">
        <v>350</v>
      </c>
      <c r="I320">
        <v>10</v>
      </c>
      <c r="J320" t="s">
        <v>19</v>
      </c>
      <c r="K320">
        <v>0</v>
      </c>
      <c r="L320">
        <v>9</v>
      </c>
      <c r="M320">
        <v>0</v>
      </c>
      <c r="N320">
        <v>9</v>
      </c>
      <c r="O320">
        <v>0</v>
      </c>
      <c r="P320">
        <f t="shared" si="51"/>
        <v>4</v>
      </c>
      <c r="Q320">
        <v>1956</v>
      </c>
      <c r="R320">
        <v>1978</v>
      </c>
      <c r="S320" s="14">
        <f t="shared" si="43"/>
        <v>0.49720386375190645</v>
      </c>
      <c r="T320" s="33">
        <f>IF(E320&lt;1994,"NA",IF(E320&gt;2001,SUMIFS(ADM!E:E,ADM!A:A,ReferendumData!E320,ADM!C:C,ReferendumData!A320,ADM!D:D,ReferendumData!B320),SUMIFS(ADM!K:K,ADM!H:H,ReferendumData!E320,ADM!I:I,ReferendumData!A320,ADM!J:J,ReferendumData!B320)))</f>
        <v>1855.12</v>
      </c>
      <c r="U320" s="34">
        <f t="shared" si="52"/>
        <v>2.120617534175687</v>
      </c>
      <c r="V320" s="47">
        <f>IFERROR(VLOOKUP(C320,Lookups!J:L,3,FALSE),IF(T320&gt;=2000,4,IF(AND(T320&gt;=1000,T320&lt;2000),5,6)))</f>
        <v>5</v>
      </c>
      <c r="W320" s="12" t="s">
        <v>20</v>
      </c>
      <c r="X320" s="39">
        <f t="shared" si="44"/>
        <v>2.120617534175687</v>
      </c>
      <c r="Y320" s="38">
        <f t="shared" si="45"/>
        <v>0.49720386375190645</v>
      </c>
      <c r="Z320" s="40" t="e">
        <f>IF(C320=ScatterPlots!$A$3,ReferendumData!Y320,-1)</f>
        <v>#N/A</v>
      </c>
      <c r="AA320" s="39">
        <f t="shared" si="46"/>
        <v>2.120617534175687</v>
      </c>
      <c r="AB320" s="40">
        <f t="shared" si="47"/>
        <v>-1</v>
      </c>
      <c r="AC320" s="40">
        <f t="shared" si="48"/>
        <v>0.49720386375190645</v>
      </c>
      <c r="AD320" s="40">
        <f t="shared" si="49"/>
        <v>-1</v>
      </c>
    </row>
    <row r="321" spans="1:30" x14ac:dyDescent="0.35">
      <c r="A321">
        <v>2310</v>
      </c>
      <c r="B321">
        <v>1</v>
      </c>
      <c r="C321" t="str">
        <f t="shared" si="50"/>
        <v>2310-01</v>
      </c>
      <c r="D321" t="s">
        <v>285</v>
      </c>
      <c r="E321">
        <v>1998</v>
      </c>
      <c r="F321">
        <f>VLOOKUP(E321,Lookups!A:B,2,FALSE)</f>
        <v>2</v>
      </c>
      <c r="G321">
        <v>1999</v>
      </c>
      <c r="H321" s="61">
        <v>300</v>
      </c>
      <c r="I321">
        <v>5</v>
      </c>
      <c r="J321" t="s">
        <v>19</v>
      </c>
      <c r="K321">
        <v>0</v>
      </c>
      <c r="L321">
        <v>9</v>
      </c>
      <c r="M321">
        <v>0</v>
      </c>
      <c r="N321">
        <v>9</v>
      </c>
      <c r="O321">
        <v>1</v>
      </c>
      <c r="P321">
        <f t="shared" si="51"/>
        <v>4</v>
      </c>
      <c r="Q321">
        <v>1994</v>
      </c>
      <c r="R321">
        <v>1512</v>
      </c>
      <c r="S321" s="14">
        <f t="shared" si="43"/>
        <v>0.56873930405019968</v>
      </c>
      <c r="T321" s="33">
        <f>IF(E321&lt;1994,"NA",IF(E321&gt;2001,SUMIFS(ADM!E:E,ADM!A:A,ReferendumData!E321,ADM!C:C,ReferendumData!A321,ADM!D:D,ReferendumData!B321),SUMIFS(ADM!K:K,ADM!H:H,ReferendumData!E321,ADM!I:I,ReferendumData!A321,ADM!J:J,ReferendumData!B321)))</f>
        <v>1357.03</v>
      </c>
      <c r="U321" s="34">
        <f t="shared" si="52"/>
        <v>2.5835832663979428</v>
      </c>
      <c r="V321" s="47">
        <f>IFERROR(VLOOKUP(C321,Lookups!J:L,3,FALSE),IF(T321&gt;=2000,4,IF(AND(T321&gt;=1000,T321&lt;2000),5,6)))</f>
        <v>5</v>
      </c>
      <c r="W321" s="12" t="s">
        <v>20</v>
      </c>
      <c r="X321" s="39">
        <f t="shared" si="44"/>
        <v>2.5835832663979428</v>
      </c>
      <c r="Y321" s="38">
        <f t="shared" si="45"/>
        <v>0.56873930405019968</v>
      </c>
      <c r="Z321" s="40" t="e">
        <f>IF(C321=ScatterPlots!$A$3,ReferendumData!Y321,-1)</f>
        <v>#N/A</v>
      </c>
      <c r="AA321" s="39">
        <f t="shared" si="46"/>
        <v>2.5835832663979428</v>
      </c>
      <c r="AB321" s="40">
        <f t="shared" si="47"/>
        <v>-1</v>
      </c>
      <c r="AC321" s="40">
        <f t="shared" si="48"/>
        <v>0.56873930405019968</v>
      </c>
      <c r="AD321" s="40">
        <f t="shared" si="49"/>
        <v>-1</v>
      </c>
    </row>
    <row r="322" spans="1:30" x14ac:dyDescent="0.35">
      <c r="A322">
        <v>2342</v>
      </c>
      <c r="B322">
        <v>1</v>
      </c>
      <c r="C322" t="str">
        <f t="shared" si="50"/>
        <v>2342-01</v>
      </c>
      <c r="D322" t="s">
        <v>245</v>
      </c>
      <c r="E322">
        <v>1998</v>
      </c>
      <c r="F322">
        <f>VLOOKUP(E322,Lookups!A:B,2,FALSE)</f>
        <v>2</v>
      </c>
      <c r="G322">
        <v>1999</v>
      </c>
      <c r="H322" s="61">
        <v>400</v>
      </c>
      <c r="I322">
        <v>10</v>
      </c>
      <c r="J322" t="s">
        <v>19</v>
      </c>
      <c r="K322">
        <v>0</v>
      </c>
      <c r="L322">
        <v>9</v>
      </c>
      <c r="M322">
        <v>0</v>
      </c>
      <c r="N322">
        <v>9</v>
      </c>
      <c r="O322">
        <v>1</v>
      </c>
      <c r="P322">
        <f t="shared" si="51"/>
        <v>5</v>
      </c>
      <c r="Q322">
        <v>1513</v>
      </c>
      <c r="R322">
        <v>1437</v>
      </c>
      <c r="S322" s="14">
        <f t="shared" si="43"/>
        <v>0.51288135593220341</v>
      </c>
      <c r="T322" s="33">
        <f>IF(E322&lt;1994,"NA",IF(E322&gt;2001,SUMIFS(ADM!E:E,ADM!A:A,ReferendumData!E322,ADM!C:C,ReferendumData!A322,ADM!D:D,ReferendumData!B322),SUMIFS(ADM!K:K,ADM!H:H,ReferendumData!E322,ADM!I:I,ReferendumData!A322,ADM!J:J,ReferendumData!B322)))</f>
        <v>1040.18</v>
      </c>
      <c r="U322" s="34">
        <f t="shared" si="52"/>
        <v>2.8360476071449172</v>
      </c>
      <c r="V322" s="47">
        <f>IFERROR(VLOOKUP(C322,Lookups!J:L,3,FALSE),IF(T322&gt;=2000,4,IF(AND(T322&gt;=1000,T322&lt;2000),5,6)))</f>
        <v>5</v>
      </c>
      <c r="W322" s="12" t="s">
        <v>20</v>
      </c>
      <c r="X322" s="39">
        <f t="shared" si="44"/>
        <v>2.8360476071449172</v>
      </c>
      <c r="Y322" s="38">
        <f t="shared" si="45"/>
        <v>0.51288135593220341</v>
      </c>
      <c r="Z322" s="40" t="e">
        <f>IF(C322=ScatterPlots!$A$3,ReferendumData!Y322,-1)</f>
        <v>#N/A</v>
      </c>
      <c r="AA322" s="39">
        <f t="shared" si="46"/>
        <v>2.8360476071449172</v>
      </c>
      <c r="AB322" s="40">
        <f t="shared" si="47"/>
        <v>-1</v>
      </c>
      <c r="AC322" s="40">
        <f t="shared" si="48"/>
        <v>0.51288135593220341</v>
      </c>
      <c r="AD322" s="40">
        <f t="shared" si="49"/>
        <v>-1</v>
      </c>
    </row>
    <row r="323" spans="1:30" x14ac:dyDescent="0.35">
      <c r="A323">
        <v>2397</v>
      </c>
      <c r="B323">
        <v>1</v>
      </c>
      <c r="C323" t="str">
        <f t="shared" si="50"/>
        <v>2397-01</v>
      </c>
      <c r="D323" t="s">
        <v>303</v>
      </c>
      <c r="E323">
        <v>1998</v>
      </c>
      <c r="F323">
        <f>VLOOKUP(E323,Lookups!A:B,2,FALSE)</f>
        <v>2</v>
      </c>
      <c r="G323">
        <v>1999</v>
      </c>
      <c r="H323" s="61">
        <v>350</v>
      </c>
      <c r="I323">
        <v>3</v>
      </c>
      <c r="J323" t="s">
        <v>19</v>
      </c>
      <c r="K323">
        <v>0</v>
      </c>
      <c r="L323">
        <v>9</v>
      </c>
      <c r="M323">
        <v>0</v>
      </c>
      <c r="N323">
        <v>9</v>
      </c>
      <c r="O323">
        <v>1</v>
      </c>
      <c r="P323">
        <f t="shared" si="51"/>
        <v>4</v>
      </c>
      <c r="Q323">
        <v>1997</v>
      </c>
      <c r="R323">
        <v>1281</v>
      </c>
      <c r="S323" s="14">
        <f t="shared" si="43"/>
        <v>0.60921293471629046</v>
      </c>
      <c r="T323" s="33">
        <f>IF(E323&lt;1994,"NA",IF(E323&gt;2001,SUMIFS(ADM!E:E,ADM!A:A,ReferendumData!E323,ADM!C:C,ReferendumData!A323,ADM!D:D,ReferendumData!B323),SUMIFS(ADM!K:K,ADM!H:H,ReferendumData!E323,ADM!I:I,ReferendumData!A323,ADM!J:J,ReferendumData!B323)))</f>
        <v>1524.95</v>
      </c>
      <c r="U323" s="34">
        <f t="shared" si="52"/>
        <v>2.149578674710646</v>
      </c>
      <c r="V323" s="47">
        <f>IFERROR(VLOOKUP(C323,Lookups!J:L,3,FALSE),IF(T323&gt;=2000,4,IF(AND(T323&gt;=1000,T323&lt;2000),5,6)))</f>
        <v>5</v>
      </c>
      <c r="W323" s="12" t="s">
        <v>20</v>
      </c>
      <c r="X323" s="39">
        <f t="shared" si="44"/>
        <v>2.149578674710646</v>
      </c>
      <c r="Y323" s="38">
        <f t="shared" si="45"/>
        <v>0.60921293471629046</v>
      </c>
      <c r="Z323" s="40" t="e">
        <f>IF(C323=ScatterPlots!$A$3,ReferendumData!Y323,-1)</f>
        <v>#N/A</v>
      </c>
      <c r="AA323" s="39">
        <f t="shared" si="46"/>
        <v>2.149578674710646</v>
      </c>
      <c r="AB323" s="40">
        <f t="shared" si="47"/>
        <v>-1</v>
      </c>
      <c r="AC323" s="40">
        <f t="shared" si="48"/>
        <v>0.60921293471629046</v>
      </c>
      <c r="AD323" s="40">
        <f t="shared" si="49"/>
        <v>-1</v>
      </c>
    </row>
    <row r="324" spans="1:30" x14ac:dyDescent="0.35">
      <c r="A324">
        <v>2759</v>
      </c>
      <c r="B324">
        <v>1</v>
      </c>
      <c r="C324" t="str">
        <f t="shared" si="50"/>
        <v>2759-01</v>
      </c>
      <c r="D324" t="s">
        <v>304</v>
      </c>
      <c r="E324">
        <v>1998</v>
      </c>
      <c r="F324">
        <f>VLOOKUP(E324,Lookups!A:B,2,FALSE)</f>
        <v>2</v>
      </c>
      <c r="G324">
        <v>1999</v>
      </c>
      <c r="H324" s="61">
        <v>315</v>
      </c>
      <c r="I324">
        <v>10</v>
      </c>
      <c r="J324" t="s">
        <v>19</v>
      </c>
      <c r="K324">
        <v>0</v>
      </c>
      <c r="L324">
        <v>9</v>
      </c>
      <c r="M324">
        <v>0</v>
      </c>
      <c r="N324">
        <v>9</v>
      </c>
      <c r="O324">
        <v>1</v>
      </c>
      <c r="P324">
        <f t="shared" si="51"/>
        <v>4</v>
      </c>
      <c r="Q324">
        <v>677</v>
      </c>
      <c r="R324">
        <v>578</v>
      </c>
      <c r="S324" s="14">
        <f t="shared" ref="S324:S387" si="53">Q324/SUM(Q324:R324)</f>
        <v>0.53944223107569722</v>
      </c>
      <c r="T324" s="33">
        <f>IF(E324&lt;1994,"NA",IF(E324&gt;2001,SUMIFS(ADM!E:E,ADM!A:A,ReferendumData!E324,ADM!C:C,ReferendumData!A324,ADM!D:D,ReferendumData!B324),SUMIFS(ADM!K:K,ADM!H:H,ReferendumData!E324,ADM!I:I,ReferendumData!A324,ADM!J:J,ReferendumData!B324)))</f>
        <v>597.73</v>
      </c>
      <c r="U324" s="34">
        <f t="shared" si="52"/>
        <v>2.0996101918926606</v>
      </c>
      <c r="V324" s="47">
        <f>IFERROR(VLOOKUP(C324,Lookups!J:L,3,FALSE),IF(T324&gt;=2000,4,IF(AND(T324&gt;=1000,T324&lt;2000),5,6)))</f>
        <v>6</v>
      </c>
      <c r="W324" s="12" t="s">
        <v>20</v>
      </c>
      <c r="X324" s="39">
        <f t="shared" ref="X324:X387" si="54">IF(A324=815,0,U324)</f>
        <v>2.0996101918926606</v>
      </c>
      <c r="Y324" s="38">
        <f t="shared" ref="Y324:Y387" si="55">IF(A324=815,0,S324)</f>
        <v>0.53944223107569722</v>
      </c>
      <c r="Z324" s="40" t="e">
        <f>IF(C324=ScatterPlots!$A$3,ReferendumData!Y324,-1)</f>
        <v>#N/A</v>
      </c>
      <c r="AA324" s="39">
        <f t="shared" ref="AA324:AA387" si="56">IF(A324=815,0,U324)</f>
        <v>2.0996101918926606</v>
      </c>
      <c r="AB324" s="40">
        <f t="shared" ref="AB324:AB387" si="57">IF(A324=815,0,IF(F324=3,S324,-1))</f>
        <v>-1</v>
      </c>
      <c r="AC324" s="40">
        <f t="shared" ref="AC324:AC387" si="58">IF(A324=815,0,IF(F324=2,S324,-1))</f>
        <v>0.53944223107569722</v>
      </c>
      <c r="AD324" s="40">
        <f t="shared" ref="AD324:AD387" si="59">IF(A324=815,0,IF(F324=1,S324,-1))</f>
        <v>-1</v>
      </c>
    </row>
    <row r="325" spans="1:30" x14ac:dyDescent="0.35">
      <c r="A325">
        <v>2860</v>
      </c>
      <c r="B325">
        <v>1</v>
      </c>
      <c r="C325" t="str">
        <f t="shared" si="50"/>
        <v>2860-01</v>
      </c>
      <c r="D325" t="s">
        <v>305</v>
      </c>
      <c r="E325">
        <v>1998</v>
      </c>
      <c r="F325">
        <f>VLOOKUP(E325,Lookups!A:B,2,FALSE)</f>
        <v>2</v>
      </c>
      <c r="G325">
        <v>1999</v>
      </c>
      <c r="H325" s="61">
        <v>455</v>
      </c>
      <c r="I325">
        <v>5</v>
      </c>
      <c r="J325" t="s">
        <v>19</v>
      </c>
      <c r="K325">
        <v>0</v>
      </c>
      <c r="L325">
        <v>9</v>
      </c>
      <c r="M325">
        <v>0</v>
      </c>
      <c r="N325">
        <v>9</v>
      </c>
      <c r="O325">
        <v>0</v>
      </c>
      <c r="P325">
        <f t="shared" si="51"/>
        <v>5</v>
      </c>
      <c r="Q325">
        <v>2084</v>
      </c>
      <c r="R325">
        <v>2421</v>
      </c>
      <c r="S325" s="14">
        <f t="shared" si="53"/>
        <v>0.46259711431742506</v>
      </c>
      <c r="T325" s="33">
        <f>IF(E325&lt;1994,"NA",IF(E325&gt;2001,SUMIFS(ADM!E:E,ADM!A:A,ReferendumData!E325,ADM!C:C,ReferendumData!A325,ADM!D:D,ReferendumData!B325),SUMIFS(ADM!K:K,ADM!H:H,ReferendumData!E325,ADM!I:I,ReferendumData!A325,ADM!J:J,ReferendumData!B325)))</f>
        <v>1656.31</v>
      </c>
      <c r="U325" s="34">
        <f t="shared" si="52"/>
        <v>2.719901467720415</v>
      </c>
      <c r="V325" s="47">
        <f>IFERROR(VLOOKUP(C325,Lookups!J:L,3,FALSE),IF(T325&gt;=2000,4,IF(AND(T325&gt;=1000,T325&lt;2000),5,6)))</f>
        <v>5</v>
      </c>
      <c r="W325" s="12" t="s">
        <v>20</v>
      </c>
      <c r="X325" s="39">
        <f t="shared" si="54"/>
        <v>2.719901467720415</v>
      </c>
      <c r="Y325" s="38">
        <f t="shared" si="55"/>
        <v>0.46259711431742506</v>
      </c>
      <c r="Z325" s="40" t="e">
        <f>IF(C325=ScatterPlots!$A$3,ReferendumData!Y325,-1)</f>
        <v>#N/A</v>
      </c>
      <c r="AA325" s="39">
        <f t="shared" si="56"/>
        <v>2.719901467720415</v>
      </c>
      <c r="AB325" s="40">
        <f t="shared" si="57"/>
        <v>-1</v>
      </c>
      <c r="AC325" s="40">
        <f t="shared" si="58"/>
        <v>0.46259711431742506</v>
      </c>
      <c r="AD325" s="40">
        <f t="shared" si="59"/>
        <v>-1</v>
      </c>
    </row>
    <row r="326" spans="1:30" x14ac:dyDescent="0.35">
      <c r="A326">
        <v>299</v>
      </c>
      <c r="B326">
        <v>1</v>
      </c>
      <c r="C326" t="str">
        <f t="shared" si="50"/>
        <v>0299-01</v>
      </c>
      <c r="D326" t="s">
        <v>179</v>
      </c>
      <c r="E326">
        <v>1998</v>
      </c>
      <c r="F326">
        <f>VLOOKUP(E326,Lookups!A:B,2,FALSE)</f>
        <v>2</v>
      </c>
      <c r="G326">
        <v>2000</v>
      </c>
      <c r="H326" s="61">
        <v>188.62</v>
      </c>
      <c r="I326">
        <v>4</v>
      </c>
      <c r="J326" t="s">
        <v>19</v>
      </c>
      <c r="K326">
        <v>0</v>
      </c>
      <c r="L326">
        <v>9</v>
      </c>
      <c r="M326">
        <v>1</v>
      </c>
      <c r="N326">
        <v>9</v>
      </c>
      <c r="O326">
        <v>1</v>
      </c>
      <c r="P326">
        <f t="shared" si="51"/>
        <v>2</v>
      </c>
      <c r="Q326">
        <v>1429</v>
      </c>
      <c r="R326">
        <v>828</v>
      </c>
      <c r="S326" s="14">
        <f t="shared" si="53"/>
        <v>0.6331413380593709</v>
      </c>
      <c r="T326" s="33">
        <f>IF(E326&lt;1994,"NA",IF(E326&gt;2001,SUMIFS(ADM!E:E,ADM!A:A,ReferendumData!E326,ADM!C:C,ReferendumData!A326,ADM!D:D,ReferendumData!B326),SUMIFS(ADM!K:K,ADM!H:H,ReferendumData!E326,ADM!I:I,ReferendumData!A326,ADM!J:J,ReferendumData!B326)))</f>
        <v>1057.02</v>
      </c>
      <c r="U326" s="34">
        <f t="shared" si="52"/>
        <v>2.1352481504607295</v>
      </c>
      <c r="V326" s="47">
        <f>IFERROR(VLOOKUP(C326,Lookups!J:L,3,FALSE),IF(T326&gt;=2000,4,IF(AND(T326&gt;=1000,T326&lt;2000),5,6)))</f>
        <v>5</v>
      </c>
      <c r="W326" s="12" t="s">
        <v>20</v>
      </c>
      <c r="X326" s="39">
        <f t="shared" si="54"/>
        <v>2.1352481504607295</v>
      </c>
      <c r="Y326" s="38">
        <f t="shared" si="55"/>
        <v>0.6331413380593709</v>
      </c>
      <c r="Z326" s="40" t="e">
        <f>IF(C326=ScatterPlots!$A$3,ReferendumData!Y326,-1)</f>
        <v>#N/A</v>
      </c>
      <c r="AA326" s="39">
        <f t="shared" si="56"/>
        <v>2.1352481504607295</v>
      </c>
      <c r="AB326" s="40">
        <f t="shared" si="57"/>
        <v>-1</v>
      </c>
      <c r="AC326" s="40">
        <f t="shared" si="58"/>
        <v>0.6331413380593709</v>
      </c>
      <c r="AD326" s="40">
        <f t="shared" si="59"/>
        <v>-1</v>
      </c>
    </row>
    <row r="327" spans="1:30" x14ac:dyDescent="0.35">
      <c r="A327">
        <v>411</v>
      </c>
      <c r="B327">
        <v>1</v>
      </c>
      <c r="C327" t="str">
        <f t="shared" si="50"/>
        <v>0411-01</v>
      </c>
      <c r="D327" t="s">
        <v>182</v>
      </c>
      <c r="E327">
        <v>1998</v>
      </c>
      <c r="F327">
        <f>VLOOKUP(E327,Lookups!A:B,2,FALSE)</f>
        <v>2</v>
      </c>
      <c r="G327">
        <v>2000</v>
      </c>
      <c r="H327" s="61">
        <v>452.27</v>
      </c>
      <c r="I327">
        <v>5</v>
      </c>
      <c r="J327" t="s">
        <v>19</v>
      </c>
      <c r="K327">
        <v>0</v>
      </c>
      <c r="L327">
        <v>9</v>
      </c>
      <c r="M327">
        <v>1</v>
      </c>
      <c r="N327">
        <v>9</v>
      </c>
      <c r="O327">
        <v>1</v>
      </c>
      <c r="P327">
        <f t="shared" si="51"/>
        <v>5</v>
      </c>
      <c r="Q327">
        <v>482</v>
      </c>
      <c r="R327">
        <v>223</v>
      </c>
      <c r="S327" s="14">
        <f t="shared" si="53"/>
        <v>0.68368794326241134</v>
      </c>
      <c r="T327" s="33">
        <f>IF(E327&lt;1994,"NA",IF(E327&gt;2001,SUMIFS(ADM!E:E,ADM!A:A,ReferendumData!E327,ADM!C:C,ReferendumData!A327,ADM!D:D,ReferendumData!B327),SUMIFS(ADM!K:K,ADM!H:H,ReferendumData!E327,ADM!I:I,ReferendumData!A327,ADM!J:J,ReferendumData!B327)))</f>
        <v>225.17</v>
      </c>
      <c r="U327" s="34">
        <f t="shared" si="52"/>
        <v>3.1309677132832974</v>
      </c>
      <c r="V327" s="47">
        <f>IFERROR(VLOOKUP(C327,Lookups!J:L,3,FALSE),IF(T327&gt;=2000,4,IF(AND(T327&gt;=1000,T327&lt;2000),5,6)))</f>
        <v>6</v>
      </c>
      <c r="W327" s="12" t="s">
        <v>20</v>
      </c>
      <c r="X327" s="39">
        <f t="shared" si="54"/>
        <v>3.1309677132832974</v>
      </c>
      <c r="Y327" s="38">
        <f t="shared" si="55"/>
        <v>0.68368794326241134</v>
      </c>
      <c r="Z327" s="40" t="e">
        <f>IF(C327=ScatterPlots!$A$3,ReferendumData!Y327,-1)</f>
        <v>#N/A</v>
      </c>
      <c r="AA327" s="39">
        <f t="shared" si="56"/>
        <v>3.1309677132832974</v>
      </c>
      <c r="AB327" s="40">
        <f t="shared" si="57"/>
        <v>-1</v>
      </c>
      <c r="AC327" s="40">
        <f t="shared" si="58"/>
        <v>0.68368794326241134</v>
      </c>
      <c r="AD327" s="40">
        <f t="shared" si="59"/>
        <v>-1</v>
      </c>
    </row>
    <row r="328" spans="1:30" x14ac:dyDescent="0.35">
      <c r="A328">
        <v>466</v>
      </c>
      <c r="B328">
        <v>1</v>
      </c>
      <c r="C328" t="str">
        <f t="shared" si="50"/>
        <v>0466-01</v>
      </c>
      <c r="D328" t="s">
        <v>185</v>
      </c>
      <c r="E328">
        <v>1998</v>
      </c>
      <c r="F328">
        <f>VLOOKUP(E328,Lookups!A:B,2,FALSE)</f>
        <v>2</v>
      </c>
      <c r="G328">
        <v>2000</v>
      </c>
      <c r="H328" s="61">
        <v>350</v>
      </c>
      <c r="I328">
        <v>5</v>
      </c>
      <c r="J328" t="s">
        <v>19</v>
      </c>
      <c r="K328">
        <v>0</v>
      </c>
      <c r="L328">
        <v>9</v>
      </c>
      <c r="M328">
        <v>1</v>
      </c>
      <c r="N328">
        <v>9</v>
      </c>
      <c r="O328">
        <v>0</v>
      </c>
      <c r="P328">
        <f t="shared" si="51"/>
        <v>4</v>
      </c>
      <c r="Q328">
        <v>1855</v>
      </c>
      <c r="R328">
        <v>2301</v>
      </c>
      <c r="S328" s="14">
        <f t="shared" si="53"/>
        <v>0.44634263715110684</v>
      </c>
      <c r="T328" s="33">
        <f>IF(E328&lt;1994,"NA",IF(E328&gt;2001,SUMIFS(ADM!E:E,ADM!A:A,ReferendumData!E328,ADM!C:C,ReferendumData!A328,ADM!D:D,ReferendumData!B328),SUMIFS(ADM!K:K,ADM!H:H,ReferendumData!E328,ADM!I:I,ReferendumData!A328,ADM!J:J,ReferendumData!B328)))</f>
        <v>2180.54</v>
      </c>
      <c r="U328" s="34">
        <f t="shared" si="52"/>
        <v>1.9059499023177746</v>
      </c>
      <c r="V328" s="47">
        <f>IFERROR(VLOOKUP(C328,Lookups!J:L,3,FALSE),IF(T328&gt;=2000,4,IF(AND(T328&gt;=1000,T328&lt;2000),5,6)))</f>
        <v>4</v>
      </c>
      <c r="W328" s="12" t="s">
        <v>20</v>
      </c>
      <c r="X328" s="39">
        <f t="shared" si="54"/>
        <v>1.9059499023177746</v>
      </c>
      <c r="Y328" s="38">
        <f t="shared" si="55"/>
        <v>0.44634263715110684</v>
      </c>
      <c r="Z328" s="40" t="e">
        <f>IF(C328=ScatterPlots!$A$3,ReferendumData!Y328,-1)</f>
        <v>#N/A</v>
      </c>
      <c r="AA328" s="39">
        <f t="shared" si="56"/>
        <v>1.9059499023177746</v>
      </c>
      <c r="AB328" s="40">
        <f t="shared" si="57"/>
        <v>-1</v>
      </c>
      <c r="AC328" s="40">
        <f t="shared" si="58"/>
        <v>0.44634263715110684</v>
      </c>
      <c r="AD328" s="40">
        <f t="shared" si="59"/>
        <v>-1</v>
      </c>
    </row>
    <row r="329" spans="1:30" x14ac:dyDescent="0.35">
      <c r="A329">
        <v>883</v>
      </c>
      <c r="B329">
        <v>1</v>
      </c>
      <c r="C329" t="str">
        <f t="shared" si="50"/>
        <v>0883-01</v>
      </c>
      <c r="D329" t="s">
        <v>163</v>
      </c>
      <c r="E329">
        <v>1998</v>
      </c>
      <c r="F329">
        <f>VLOOKUP(E329,Lookups!A:B,2,FALSE)</f>
        <v>2</v>
      </c>
      <c r="G329">
        <v>2000</v>
      </c>
      <c r="H329" s="61">
        <v>230</v>
      </c>
      <c r="I329">
        <v>10</v>
      </c>
      <c r="J329" t="s">
        <v>19</v>
      </c>
      <c r="K329">
        <v>0</v>
      </c>
      <c r="L329">
        <v>9</v>
      </c>
      <c r="M329">
        <v>1</v>
      </c>
      <c r="N329">
        <v>9</v>
      </c>
      <c r="O329">
        <v>1</v>
      </c>
      <c r="P329">
        <f t="shared" si="51"/>
        <v>3</v>
      </c>
      <c r="Q329">
        <v>1697</v>
      </c>
      <c r="R329">
        <v>1583</v>
      </c>
      <c r="S329" s="14">
        <f t="shared" si="53"/>
        <v>0.51737804878048776</v>
      </c>
      <c r="T329" s="33">
        <f>IF(E329&lt;1994,"NA",IF(E329&gt;2001,SUMIFS(ADM!E:E,ADM!A:A,ReferendumData!E329,ADM!C:C,ReferendumData!A329,ADM!D:D,ReferendumData!B329),SUMIFS(ADM!K:K,ADM!H:H,ReferendumData!E329,ADM!I:I,ReferendumData!A329,ADM!J:J,ReferendumData!B329)))</f>
        <v>1779.55</v>
      </c>
      <c r="U329" s="34">
        <f t="shared" si="52"/>
        <v>1.8431625972858308</v>
      </c>
      <c r="V329" s="47">
        <f>IFERROR(VLOOKUP(C329,Lookups!J:L,3,FALSE),IF(T329&gt;=2000,4,IF(AND(T329&gt;=1000,T329&lt;2000),5,6)))</f>
        <v>5</v>
      </c>
      <c r="W329" s="12" t="s">
        <v>20</v>
      </c>
      <c r="X329" s="39">
        <f t="shared" si="54"/>
        <v>1.8431625972858308</v>
      </c>
      <c r="Y329" s="38">
        <f t="shared" si="55"/>
        <v>0.51737804878048776</v>
      </c>
      <c r="Z329" s="40" t="e">
        <f>IF(C329=ScatterPlots!$A$3,ReferendumData!Y329,-1)</f>
        <v>#N/A</v>
      </c>
      <c r="AA329" s="39">
        <f t="shared" si="56"/>
        <v>1.8431625972858308</v>
      </c>
      <c r="AB329" s="40">
        <f t="shared" si="57"/>
        <v>-1</v>
      </c>
      <c r="AC329" s="40">
        <f t="shared" si="58"/>
        <v>0.51737804878048776</v>
      </c>
      <c r="AD329" s="40">
        <f t="shared" si="59"/>
        <v>-1</v>
      </c>
    </row>
    <row r="330" spans="1:30" x14ac:dyDescent="0.35">
      <c r="A330">
        <v>2134</v>
      </c>
      <c r="B330">
        <v>1</v>
      </c>
      <c r="C330" t="str">
        <f t="shared" si="50"/>
        <v>2134-01</v>
      </c>
      <c r="D330" t="s">
        <v>206</v>
      </c>
      <c r="E330">
        <v>1998</v>
      </c>
      <c r="F330">
        <f>VLOOKUP(E330,Lookups!A:B,2,FALSE)</f>
        <v>2</v>
      </c>
      <c r="G330">
        <v>2000</v>
      </c>
      <c r="H330" s="61">
        <v>370</v>
      </c>
      <c r="I330">
        <v>10</v>
      </c>
      <c r="J330" t="s">
        <v>19</v>
      </c>
      <c r="K330">
        <v>0</v>
      </c>
      <c r="L330">
        <v>9</v>
      </c>
      <c r="M330">
        <v>1</v>
      </c>
      <c r="N330">
        <v>9</v>
      </c>
      <c r="O330">
        <v>1</v>
      </c>
      <c r="P330">
        <f t="shared" si="51"/>
        <v>4</v>
      </c>
      <c r="Q330">
        <v>1915</v>
      </c>
      <c r="R330">
        <v>1512</v>
      </c>
      <c r="S330" s="14">
        <f t="shared" si="53"/>
        <v>0.55879778231689525</v>
      </c>
      <c r="T330" s="33">
        <f>IF(E330&lt;1994,"NA",IF(E330&gt;2001,SUMIFS(ADM!E:E,ADM!A:A,ReferendumData!E330,ADM!C:C,ReferendumData!A330,ADM!D:D,ReferendumData!B330),SUMIFS(ADM!K:K,ADM!H:H,ReferendumData!E330,ADM!I:I,ReferendumData!A330,ADM!J:J,ReferendumData!B330)))</f>
        <v>1211.07</v>
      </c>
      <c r="U330" s="34">
        <f t="shared" si="52"/>
        <v>2.8297290825468391</v>
      </c>
      <c r="V330" s="47">
        <f>IFERROR(VLOOKUP(C330,Lookups!J:L,3,FALSE),IF(T330&gt;=2000,4,IF(AND(T330&gt;=1000,T330&lt;2000),5,6)))</f>
        <v>5</v>
      </c>
      <c r="W330" s="12" t="s">
        <v>20</v>
      </c>
      <c r="X330" s="39">
        <f t="shared" si="54"/>
        <v>2.8297290825468391</v>
      </c>
      <c r="Y330" s="38">
        <f t="shared" si="55"/>
        <v>0.55879778231689525</v>
      </c>
      <c r="Z330" s="40" t="e">
        <f>IF(C330=ScatterPlots!$A$3,ReferendumData!Y330,-1)</f>
        <v>#N/A</v>
      </c>
      <c r="AA330" s="39">
        <f t="shared" si="56"/>
        <v>2.8297290825468391</v>
      </c>
      <c r="AB330" s="40">
        <f t="shared" si="57"/>
        <v>-1</v>
      </c>
      <c r="AC330" s="40">
        <f t="shared" si="58"/>
        <v>0.55879778231689525</v>
      </c>
      <c r="AD330" s="40">
        <f t="shared" si="59"/>
        <v>-1</v>
      </c>
    </row>
    <row r="331" spans="1:30" x14ac:dyDescent="0.35">
      <c r="A331">
        <v>1</v>
      </c>
      <c r="B331">
        <v>1</v>
      </c>
      <c r="C331" t="str">
        <f t="shared" si="50"/>
        <v>0001-01</v>
      </c>
      <c r="D331" t="s">
        <v>170</v>
      </c>
      <c r="E331">
        <v>1999</v>
      </c>
      <c r="F331">
        <f>VLOOKUP(E331,Lookups!A:B,2,FALSE)</f>
        <v>1</v>
      </c>
      <c r="G331">
        <v>2000</v>
      </c>
      <c r="H331" s="61">
        <v>380.56</v>
      </c>
      <c r="I331">
        <v>10</v>
      </c>
      <c r="J331" t="s">
        <v>19</v>
      </c>
      <c r="K331">
        <v>0</v>
      </c>
      <c r="L331">
        <v>9</v>
      </c>
      <c r="M331">
        <v>0</v>
      </c>
      <c r="N331">
        <v>9</v>
      </c>
      <c r="O331">
        <v>1</v>
      </c>
      <c r="P331">
        <f t="shared" si="51"/>
        <v>4</v>
      </c>
      <c r="Q331">
        <v>1385</v>
      </c>
      <c r="R331">
        <v>942</v>
      </c>
      <c r="S331" s="14">
        <f t="shared" si="53"/>
        <v>0.59518693596905892</v>
      </c>
      <c r="T331" s="33">
        <f>IF(E331&lt;1994,"NA",IF(E331&gt;2001,SUMIFS(ADM!E:E,ADM!A:A,ReferendumData!E331,ADM!C:C,ReferendumData!A331,ADM!D:D,ReferendumData!B331),SUMIFS(ADM!K:K,ADM!H:H,ReferendumData!E331,ADM!I:I,ReferendumData!A331,ADM!J:J,ReferendumData!B331)))</f>
        <v>1339.24</v>
      </c>
      <c r="U331" s="34">
        <f t="shared" si="52"/>
        <v>1.7375526417968399</v>
      </c>
      <c r="V331" s="47">
        <f>IFERROR(VLOOKUP(C331,Lookups!J:L,3,FALSE),IF(T331&gt;=2000,4,IF(AND(T331&gt;=1000,T331&lt;2000),5,6)))</f>
        <v>5</v>
      </c>
      <c r="W331" s="12" t="s">
        <v>20</v>
      </c>
      <c r="X331" s="39">
        <f t="shared" si="54"/>
        <v>1.7375526417968399</v>
      </c>
      <c r="Y331" s="38">
        <f t="shared" si="55"/>
        <v>0.59518693596905892</v>
      </c>
      <c r="Z331" s="40" t="e">
        <f>IF(C331=ScatterPlots!$A$3,ReferendumData!Y331,-1)</f>
        <v>#N/A</v>
      </c>
      <c r="AA331" s="39">
        <f t="shared" si="56"/>
        <v>1.7375526417968399</v>
      </c>
      <c r="AB331" s="40">
        <f t="shared" si="57"/>
        <v>-1</v>
      </c>
      <c r="AC331" s="40">
        <f t="shared" si="58"/>
        <v>-1</v>
      </c>
      <c r="AD331" s="40">
        <f t="shared" si="59"/>
        <v>0.59518693596905892</v>
      </c>
    </row>
    <row r="332" spans="1:30" x14ac:dyDescent="0.35">
      <c r="A332">
        <v>11</v>
      </c>
      <c r="B332">
        <v>1</v>
      </c>
      <c r="C332" t="str">
        <f t="shared" si="50"/>
        <v>0011-01</v>
      </c>
      <c r="D332" t="s">
        <v>113</v>
      </c>
      <c r="E332">
        <v>1999</v>
      </c>
      <c r="F332">
        <f>VLOOKUP(E332,Lookups!A:B,2,FALSE)</f>
        <v>1</v>
      </c>
      <c r="G332">
        <v>2000</v>
      </c>
      <c r="H332" s="61">
        <v>131</v>
      </c>
      <c r="I332">
        <v>10</v>
      </c>
      <c r="J332" t="s">
        <v>19</v>
      </c>
      <c r="K332">
        <v>0</v>
      </c>
      <c r="L332">
        <v>9</v>
      </c>
      <c r="M332">
        <v>0</v>
      </c>
      <c r="N332">
        <v>9</v>
      </c>
      <c r="O332">
        <v>1</v>
      </c>
      <c r="P332">
        <f t="shared" si="51"/>
        <v>2</v>
      </c>
      <c r="Q332">
        <v>13196</v>
      </c>
      <c r="R332">
        <v>10912</v>
      </c>
      <c r="S332" s="14">
        <f t="shared" si="53"/>
        <v>0.54737016757922685</v>
      </c>
      <c r="T332" s="33">
        <f>IF(E332&lt;1994,"NA",IF(E332&gt;2001,SUMIFS(ADM!E:E,ADM!A:A,ReferendumData!E332,ADM!C:C,ReferendumData!A332,ADM!D:D,ReferendumData!B332),SUMIFS(ADM!K:K,ADM!H:H,ReferendumData!E332,ADM!I:I,ReferendumData!A332,ADM!J:J,ReferendumData!B332)))</f>
        <v>41705.71</v>
      </c>
      <c r="U332" s="34">
        <f t="shared" si="52"/>
        <v>0.57805034370593378</v>
      </c>
      <c r="V332" s="47">
        <f>IFERROR(VLOOKUP(C332,Lookups!J:L,3,FALSE),IF(T332&gt;=2000,4,IF(AND(T332&gt;=1000,T332&lt;2000),5,6)))</f>
        <v>3</v>
      </c>
      <c r="W332" s="12" t="s">
        <v>20</v>
      </c>
      <c r="X332" s="39">
        <f t="shared" si="54"/>
        <v>0.57805034370593378</v>
      </c>
      <c r="Y332" s="38">
        <f t="shared" si="55"/>
        <v>0.54737016757922685</v>
      </c>
      <c r="Z332" s="40" t="e">
        <f>IF(C332=ScatterPlots!$A$3,ReferendumData!Y332,-1)</f>
        <v>#N/A</v>
      </c>
      <c r="AA332" s="39">
        <f t="shared" si="56"/>
        <v>0.57805034370593378</v>
      </c>
      <c r="AB332" s="40">
        <f t="shared" si="57"/>
        <v>-1</v>
      </c>
      <c r="AC332" s="40">
        <f t="shared" si="58"/>
        <v>-1</v>
      </c>
      <c r="AD332" s="40">
        <f t="shared" si="59"/>
        <v>0.54737016757922685</v>
      </c>
    </row>
    <row r="333" spans="1:30" x14ac:dyDescent="0.35">
      <c r="A333">
        <v>15</v>
      </c>
      <c r="B333">
        <v>1</v>
      </c>
      <c r="C333" t="str">
        <f t="shared" si="50"/>
        <v>0015-01</v>
      </c>
      <c r="D333" t="s">
        <v>67</v>
      </c>
      <c r="E333">
        <v>1999</v>
      </c>
      <c r="F333">
        <f>VLOOKUP(E333,Lookups!A:B,2,FALSE)</f>
        <v>1</v>
      </c>
      <c r="G333">
        <v>2000</v>
      </c>
      <c r="H333" s="61">
        <v>211</v>
      </c>
      <c r="I333">
        <v>10</v>
      </c>
      <c r="J333" t="s">
        <v>19</v>
      </c>
      <c r="K333">
        <v>0</v>
      </c>
      <c r="L333">
        <v>9</v>
      </c>
      <c r="M333">
        <v>0</v>
      </c>
      <c r="N333">
        <v>9</v>
      </c>
      <c r="O333">
        <v>1</v>
      </c>
      <c r="P333">
        <f t="shared" si="51"/>
        <v>3</v>
      </c>
      <c r="Q333">
        <v>1953</v>
      </c>
      <c r="R333">
        <v>1859</v>
      </c>
      <c r="S333" s="14">
        <f t="shared" si="53"/>
        <v>0.51232948583420779</v>
      </c>
      <c r="T333" s="33">
        <f>IF(E333&lt;1994,"NA",IF(E333&gt;2001,SUMIFS(ADM!E:E,ADM!A:A,ReferendumData!E333,ADM!C:C,ReferendumData!A333,ADM!D:D,ReferendumData!B333),SUMIFS(ADM!K:K,ADM!H:H,ReferendumData!E333,ADM!I:I,ReferendumData!A333,ADM!J:J,ReferendumData!B333)))</f>
        <v>5918.06</v>
      </c>
      <c r="U333" s="34">
        <f t="shared" si="52"/>
        <v>0.6441300020614863</v>
      </c>
      <c r="V333" s="47">
        <f>IFERROR(VLOOKUP(C333,Lookups!J:L,3,FALSE),IF(T333&gt;=2000,4,IF(AND(T333&gt;=1000,T333&lt;2000),5,6)))</f>
        <v>3</v>
      </c>
      <c r="W333" s="12" t="s">
        <v>20</v>
      </c>
      <c r="X333" s="39">
        <f t="shared" si="54"/>
        <v>0.6441300020614863</v>
      </c>
      <c r="Y333" s="38">
        <f t="shared" si="55"/>
        <v>0.51232948583420779</v>
      </c>
      <c r="Z333" s="40" t="e">
        <f>IF(C333=ScatterPlots!$A$3,ReferendumData!Y333,-1)</f>
        <v>#N/A</v>
      </c>
      <c r="AA333" s="39">
        <f t="shared" si="56"/>
        <v>0.6441300020614863</v>
      </c>
      <c r="AB333" s="40">
        <f t="shared" si="57"/>
        <v>-1</v>
      </c>
      <c r="AC333" s="40">
        <f t="shared" si="58"/>
        <v>-1</v>
      </c>
      <c r="AD333" s="40">
        <f t="shared" si="59"/>
        <v>0.51232948583420779</v>
      </c>
    </row>
    <row r="334" spans="1:30" x14ac:dyDescent="0.35">
      <c r="A334">
        <v>16</v>
      </c>
      <c r="B334">
        <v>1</v>
      </c>
      <c r="C334" t="str">
        <f t="shared" si="50"/>
        <v>0016-01</v>
      </c>
      <c r="D334" t="s">
        <v>37</v>
      </c>
      <c r="E334">
        <v>1999</v>
      </c>
      <c r="F334">
        <f>VLOOKUP(E334,Lookups!A:B,2,FALSE)</f>
        <v>1</v>
      </c>
      <c r="G334">
        <v>2000</v>
      </c>
      <c r="H334" s="61">
        <v>250</v>
      </c>
      <c r="I334">
        <v>10</v>
      </c>
      <c r="J334" t="s">
        <v>19</v>
      </c>
      <c r="K334">
        <v>0</v>
      </c>
      <c r="L334">
        <v>9</v>
      </c>
      <c r="M334">
        <v>0</v>
      </c>
      <c r="N334">
        <v>9</v>
      </c>
      <c r="O334">
        <v>1</v>
      </c>
      <c r="P334">
        <f t="shared" si="51"/>
        <v>3</v>
      </c>
      <c r="Q334">
        <v>1930</v>
      </c>
      <c r="R334">
        <v>1342</v>
      </c>
      <c r="S334" s="14">
        <f t="shared" si="53"/>
        <v>0.58985330073349629</v>
      </c>
      <c r="T334" s="33">
        <f>IF(E334&lt;1994,"NA",IF(E334&gt;2001,SUMIFS(ADM!E:E,ADM!A:A,ReferendumData!E334,ADM!C:C,ReferendumData!A334,ADM!D:D,ReferendumData!B334),SUMIFS(ADM!K:K,ADM!H:H,ReferendumData!E334,ADM!I:I,ReferendumData!A334,ADM!J:J,ReferendumData!B334)))</f>
        <v>4012.05</v>
      </c>
      <c r="U334" s="34">
        <f t="shared" si="52"/>
        <v>0.81554317618175243</v>
      </c>
      <c r="V334" s="47">
        <f>IFERROR(VLOOKUP(C334,Lookups!J:L,3,FALSE),IF(T334&gt;=2000,4,IF(AND(T334&gt;=1000,T334&lt;2000),5,6)))</f>
        <v>3</v>
      </c>
      <c r="W334" s="12" t="s">
        <v>20</v>
      </c>
      <c r="X334" s="39">
        <f t="shared" si="54"/>
        <v>0.81554317618175243</v>
      </c>
      <c r="Y334" s="38">
        <f t="shared" si="55"/>
        <v>0.58985330073349629</v>
      </c>
      <c r="Z334" s="40" t="e">
        <f>IF(C334=ScatterPlots!$A$3,ReferendumData!Y334,-1)</f>
        <v>#N/A</v>
      </c>
      <c r="AA334" s="39">
        <f t="shared" si="56"/>
        <v>0.81554317618175243</v>
      </c>
      <c r="AB334" s="40">
        <f t="shared" si="57"/>
        <v>-1</v>
      </c>
      <c r="AC334" s="40">
        <f t="shared" si="58"/>
        <v>-1</v>
      </c>
      <c r="AD334" s="40">
        <f t="shared" si="59"/>
        <v>0.58985330073349629</v>
      </c>
    </row>
    <row r="335" spans="1:30" x14ac:dyDescent="0.35">
      <c r="A335">
        <v>16</v>
      </c>
      <c r="B335">
        <v>1</v>
      </c>
      <c r="C335" t="str">
        <f t="shared" si="50"/>
        <v>0016-01</v>
      </c>
      <c r="D335" t="s">
        <v>37</v>
      </c>
      <c r="E335">
        <v>1999</v>
      </c>
      <c r="F335">
        <f>VLOOKUP(E335,Lookups!A:B,2,FALSE)</f>
        <v>1</v>
      </c>
      <c r="G335">
        <v>2000</v>
      </c>
      <c r="H335" s="61">
        <v>100</v>
      </c>
      <c r="I335">
        <v>10</v>
      </c>
      <c r="J335" t="s">
        <v>19</v>
      </c>
      <c r="K335">
        <v>0</v>
      </c>
      <c r="L335">
        <v>9</v>
      </c>
      <c r="M335">
        <v>0</v>
      </c>
      <c r="N335">
        <v>9</v>
      </c>
      <c r="O335">
        <v>1</v>
      </c>
      <c r="P335">
        <f t="shared" si="51"/>
        <v>2</v>
      </c>
      <c r="Q335">
        <v>1875</v>
      </c>
      <c r="R335">
        <v>1394</v>
      </c>
      <c r="S335" s="14">
        <f t="shared" si="53"/>
        <v>0.57356989905169775</v>
      </c>
      <c r="T335" s="33">
        <f>IF(E335&lt;1994,"NA",IF(E335&gt;2001,SUMIFS(ADM!E:E,ADM!A:A,ReferendumData!E335,ADM!C:C,ReferendumData!A335,ADM!D:D,ReferendumData!B335),SUMIFS(ADM!K:K,ADM!H:H,ReferendumData!E335,ADM!I:I,ReferendumData!A335,ADM!J:J,ReferendumData!B335)))</f>
        <v>4012.05</v>
      </c>
      <c r="U335" s="34">
        <f t="shared" si="52"/>
        <v>0.81479542877082789</v>
      </c>
      <c r="V335" s="47">
        <f>IFERROR(VLOOKUP(C335,Lookups!J:L,3,FALSE),IF(T335&gt;=2000,4,IF(AND(T335&gt;=1000,T335&lt;2000),5,6)))</f>
        <v>3</v>
      </c>
      <c r="W335" s="12" t="s">
        <v>20</v>
      </c>
      <c r="X335" s="39">
        <f t="shared" si="54"/>
        <v>0.81479542877082789</v>
      </c>
      <c r="Y335" s="38">
        <f t="shared" si="55"/>
        <v>0.57356989905169775</v>
      </c>
      <c r="Z335" s="40" t="e">
        <f>IF(C335=ScatterPlots!$A$3,ReferendumData!Y335,-1)</f>
        <v>#N/A</v>
      </c>
      <c r="AA335" s="39">
        <f t="shared" si="56"/>
        <v>0.81479542877082789</v>
      </c>
      <c r="AB335" s="40">
        <f t="shared" si="57"/>
        <v>-1</v>
      </c>
      <c r="AC335" s="40">
        <f t="shared" si="58"/>
        <v>-1</v>
      </c>
      <c r="AD335" s="40">
        <f t="shared" si="59"/>
        <v>0.57356989905169775</v>
      </c>
    </row>
    <row r="336" spans="1:30" x14ac:dyDescent="0.35">
      <c r="A336">
        <v>77</v>
      </c>
      <c r="B336">
        <v>1</v>
      </c>
      <c r="C336" t="str">
        <f t="shared" si="50"/>
        <v>0077-01</v>
      </c>
      <c r="D336" t="s">
        <v>68</v>
      </c>
      <c r="E336">
        <v>1999</v>
      </c>
      <c r="F336">
        <f>VLOOKUP(E336,Lookups!A:B,2,FALSE)</f>
        <v>1</v>
      </c>
      <c r="G336">
        <v>2000</v>
      </c>
      <c r="H336" s="61">
        <v>195</v>
      </c>
      <c r="I336">
        <v>10</v>
      </c>
      <c r="J336" t="s">
        <v>19</v>
      </c>
      <c r="K336">
        <v>0</v>
      </c>
      <c r="L336">
        <v>9</v>
      </c>
      <c r="M336">
        <v>0</v>
      </c>
      <c r="N336">
        <v>9</v>
      </c>
      <c r="O336">
        <v>1</v>
      </c>
      <c r="P336">
        <f t="shared" si="51"/>
        <v>2</v>
      </c>
      <c r="Q336">
        <v>2701</v>
      </c>
      <c r="R336">
        <v>1938</v>
      </c>
      <c r="S336" s="14">
        <f t="shared" si="53"/>
        <v>0.58223755119637854</v>
      </c>
      <c r="T336" s="33">
        <f>IF(E336&lt;1994,"NA",IF(E336&gt;2001,SUMIFS(ADM!E:E,ADM!A:A,ReferendumData!E336,ADM!C:C,ReferendumData!A336,ADM!D:D,ReferendumData!B336),SUMIFS(ADM!K:K,ADM!H:H,ReferendumData!E336,ADM!I:I,ReferendumData!A336,ADM!J:J,ReferendumData!B336)))</f>
        <v>6975.03</v>
      </c>
      <c r="U336" s="34">
        <f t="shared" si="52"/>
        <v>0.66508674514661592</v>
      </c>
      <c r="V336" s="47">
        <f>IFERROR(VLOOKUP(C336,Lookups!J:L,3,FALSE),IF(T336&gt;=2000,4,IF(AND(T336&gt;=1000,T336&lt;2000),5,6)))</f>
        <v>4</v>
      </c>
      <c r="W336" s="12" t="s">
        <v>20</v>
      </c>
      <c r="X336" s="39">
        <f t="shared" si="54"/>
        <v>0.66508674514661592</v>
      </c>
      <c r="Y336" s="38">
        <f t="shared" si="55"/>
        <v>0.58223755119637854</v>
      </c>
      <c r="Z336" s="40" t="e">
        <f>IF(C336=ScatterPlots!$A$3,ReferendumData!Y336,-1)</f>
        <v>#N/A</v>
      </c>
      <c r="AA336" s="39">
        <f t="shared" si="56"/>
        <v>0.66508674514661592</v>
      </c>
      <c r="AB336" s="40">
        <f t="shared" si="57"/>
        <v>-1</v>
      </c>
      <c r="AC336" s="40">
        <f t="shared" si="58"/>
        <v>-1</v>
      </c>
      <c r="AD336" s="40">
        <f t="shared" si="59"/>
        <v>0.58223755119637854</v>
      </c>
    </row>
    <row r="337" spans="1:30" x14ac:dyDescent="0.35">
      <c r="A337">
        <v>84</v>
      </c>
      <c r="B337">
        <v>1</v>
      </c>
      <c r="C337" t="str">
        <f t="shared" si="50"/>
        <v>0084-01</v>
      </c>
      <c r="D337" t="s">
        <v>69</v>
      </c>
      <c r="E337">
        <v>1999</v>
      </c>
      <c r="F337">
        <f>VLOOKUP(E337,Lookups!A:B,2,FALSE)</f>
        <v>1</v>
      </c>
      <c r="G337">
        <v>2000</v>
      </c>
      <c r="H337" s="61">
        <v>350</v>
      </c>
      <c r="I337">
        <v>5</v>
      </c>
      <c r="J337" t="s">
        <v>19</v>
      </c>
      <c r="K337">
        <v>0</v>
      </c>
      <c r="L337">
        <v>9</v>
      </c>
      <c r="M337">
        <v>0</v>
      </c>
      <c r="N337">
        <v>9</v>
      </c>
      <c r="O337">
        <v>1</v>
      </c>
      <c r="P337">
        <f t="shared" si="51"/>
        <v>4</v>
      </c>
      <c r="Q337">
        <v>718</v>
      </c>
      <c r="R337">
        <v>574</v>
      </c>
      <c r="S337" s="14">
        <f t="shared" si="53"/>
        <v>0.55572755417956654</v>
      </c>
      <c r="T337" s="33">
        <f>IF(E337&lt;1994,"NA",IF(E337&gt;2001,SUMIFS(ADM!E:E,ADM!A:A,ReferendumData!E337,ADM!C:C,ReferendumData!A337,ADM!D:D,ReferendumData!B337),SUMIFS(ADM!K:K,ADM!H:H,ReferendumData!E337,ADM!I:I,ReferendumData!A337,ADM!J:J,ReferendumData!B337)))</f>
        <v>659.28</v>
      </c>
      <c r="U337" s="34">
        <f t="shared" si="52"/>
        <v>1.9597136269870161</v>
      </c>
      <c r="V337" s="47">
        <f>IFERROR(VLOOKUP(C337,Lookups!J:L,3,FALSE),IF(T337&gt;=2000,4,IF(AND(T337&gt;=1000,T337&lt;2000),5,6)))</f>
        <v>6</v>
      </c>
      <c r="W337" s="12" t="s">
        <v>20</v>
      </c>
      <c r="X337" s="39">
        <f t="shared" si="54"/>
        <v>1.9597136269870161</v>
      </c>
      <c r="Y337" s="38">
        <f t="shared" si="55"/>
        <v>0.55572755417956654</v>
      </c>
      <c r="Z337" s="40" t="e">
        <f>IF(C337=ScatterPlots!$A$3,ReferendumData!Y337,-1)</f>
        <v>#N/A</v>
      </c>
      <c r="AA337" s="39">
        <f t="shared" si="56"/>
        <v>1.9597136269870161</v>
      </c>
      <c r="AB337" s="40">
        <f t="shared" si="57"/>
        <v>-1</v>
      </c>
      <c r="AC337" s="40">
        <f t="shared" si="58"/>
        <v>-1</v>
      </c>
      <c r="AD337" s="40">
        <f t="shared" si="59"/>
        <v>0.55572755417956654</v>
      </c>
    </row>
    <row r="338" spans="1:30" x14ac:dyDescent="0.35">
      <c r="A338">
        <v>99</v>
      </c>
      <c r="B338">
        <v>1</v>
      </c>
      <c r="C338" t="str">
        <f t="shared" si="50"/>
        <v>0099-01</v>
      </c>
      <c r="D338" t="s">
        <v>117</v>
      </c>
      <c r="E338">
        <v>1999</v>
      </c>
      <c r="F338">
        <f>VLOOKUP(E338,Lookups!A:B,2,FALSE)</f>
        <v>1</v>
      </c>
      <c r="G338">
        <v>2000</v>
      </c>
      <c r="H338" s="61">
        <v>116.02</v>
      </c>
      <c r="I338">
        <v>5</v>
      </c>
      <c r="J338" t="s">
        <v>19</v>
      </c>
      <c r="K338">
        <v>0</v>
      </c>
      <c r="L338">
        <v>9</v>
      </c>
      <c r="M338">
        <v>0</v>
      </c>
      <c r="N338">
        <v>9</v>
      </c>
      <c r="O338">
        <v>0</v>
      </c>
      <c r="P338">
        <f t="shared" si="51"/>
        <v>2</v>
      </c>
      <c r="Q338">
        <v>482</v>
      </c>
      <c r="R338">
        <v>551</v>
      </c>
      <c r="S338" s="14">
        <f t="shared" si="53"/>
        <v>0.46660212971926429</v>
      </c>
      <c r="T338" s="33">
        <f>IF(E338&lt;1994,"NA",IF(E338&gt;2001,SUMIFS(ADM!E:E,ADM!A:A,ReferendumData!E338,ADM!C:C,ReferendumData!A338,ADM!D:D,ReferendumData!B338),SUMIFS(ADM!K:K,ADM!H:H,ReferendumData!E338,ADM!I:I,ReferendumData!A338,ADM!J:J,ReferendumData!B338)))</f>
        <v>973.77</v>
      </c>
      <c r="U338" s="34">
        <f t="shared" si="52"/>
        <v>1.0608254515953459</v>
      </c>
      <c r="V338" s="47">
        <f>IFERROR(VLOOKUP(C338,Lookups!J:L,3,FALSE),IF(T338&gt;=2000,4,IF(AND(T338&gt;=1000,T338&lt;2000),5,6)))</f>
        <v>6</v>
      </c>
      <c r="W338" s="12" t="s">
        <v>20</v>
      </c>
      <c r="X338" s="39">
        <f t="shared" si="54"/>
        <v>1.0608254515953459</v>
      </c>
      <c r="Y338" s="38">
        <f t="shared" si="55"/>
        <v>0.46660212971926429</v>
      </c>
      <c r="Z338" s="40" t="e">
        <f>IF(C338=ScatterPlots!$A$3,ReferendumData!Y338,-1)</f>
        <v>#N/A</v>
      </c>
      <c r="AA338" s="39">
        <f t="shared" si="56"/>
        <v>1.0608254515953459</v>
      </c>
      <c r="AB338" s="40">
        <f t="shared" si="57"/>
        <v>-1</v>
      </c>
      <c r="AC338" s="40">
        <f t="shared" si="58"/>
        <v>-1</v>
      </c>
      <c r="AD338" s="40">
        <f t="shared" si="59"/>
        <v>0.46660212971926429</v>
      </c>
    </row>
    <row r="339" spans="1:30" x14ac:dyDescent="0.35">
      <c r="A339">
        <v>112</v>
      </c>
      <c r="B339">
        <v>1</v>
      </c>
      <c r="C339" t="str">
        <f t="shared" si="50"/>
        <v>0112-01</v>
      </c>
      <c r="D339" t="s">
        <v>214</v>
      </c>
      <c r="E339">
        <v>1999</v>
      </c>
      <c r="F339">
        <f>VLOOKUP(E339,Lookups!A:B,2,FALSE)</f>
        <v>1</v>
      </c>
      <c r="G339">
        <v>2000</v>
      </c>
      <c r="H339" s="61">
        <v>112.43</v>
      </c>
      <c r="I339">
        <v>10</v>
      </c>
      <c r="J339" t="s">
        <v>19</v>
      </c>
      <c r="K339">
        <v>0</v>
      </c>
      <c r="L339">
        <v>9</v>
      </c>
      <c r="M339">
        <v>0</v>
      </c>
      <c r="N339">
        <v>9</v>
      </c>
      <c r="O339">
        <v>1</v>
      </c>
      <c r="P339">
        <f t="shared" si="51"/>
        <v>2</v>
      </c>
      <c r="Q339">
        <v>3988</v>
      </c>
      <c r="R339">
        <v>2358</v>
      </c>
      <c r="S339" s="14">
        <f t="shared" si="53"/>
        <v>0.62842735581468645</v>
      </c>
      <c r="T339" s="33">
        <f>IF(E339&lt;1994,"NA",IF(E339&gt;2001,SUMIFS(ADM!E:E,ADM!A:A,ReferendumData!E339,ADM!C:C,ReferendumData!A339,ADM!D:D,ReferendumData!B339),SUMIFS(ADM!K:K,ADM!H:H,ReferendumData!E339,ADM!I:I,ReferendumData!A339,ADM!J:J,ReferendumData!B339)))</f>
        <v>7001.95</v>
      </c>
      <c r="U339" s="34">
        <f t="shared" si="52"/>
        <v>0.90631895400566986</v>
      </c>
      <c r="V339" s="47">
        <f>IFERROR(VLOOKUP(C339,Lookups!J:L,3,FALSE),IF(T339&gt;=2000,4,IF(AND(T339&gt;=1000,T339&lt;2000),5,6)))</f>
        <v>3</v>
      </c>
      <c r="W339" s="12" t="s">
        <v>20</v>
      </c>
      <c r="X339" s="39">
        <f t="shared" si="54"/>
        <v>0.90631895400566986</v>
      </c>
      <c r="Y339" s="38">
        <f t="shared" si="55"/>
        <v>0.62842735581468645</v>
      </c>
      <c r="Z339" s="40" t="e">
        <f>IF(C339=ScatterPlots!$A$3,ReferendumData!Y339,-1)</f>
        <v>#N/A</v>
      </c>
      <c r="AA339" s="39">
        <f t="shared" si="56"/>
        <v>0.90631895400566986</v>
      </c>
      <c r="AB339" s="40">
        <f t="shared" si="57"/>
        <v>-1</v>
      </c>
      <c r="AC339" s="40">
        <f t="shared" si="58"/>
        <v>-1</v>
      </c>
      <c r="AD339" s="40">
        <f t="shared" si="59"/>
        <v>0.62842735581468645</v>
      </c>
    </row>
    <row r="340" spans="1:30" x14ac:dyDescent="0.35">
      <c r="A340">
        <v>129</v>
      </c>
      <c r="B340">
        <v>1</v>
      </c>
      <c r="C340" t="str">
        <f t="shared" si="50"/>
        <v>0129-01</v>
      </c>
      <c r="D340" t="s">
        <v>44</v>
      </c>
      <c r="E340">
        <v>1999</v>
      </c>
      <c r="F340">
        <f>VLOOKUP(E340,Lookups!A:B,2,FALSE)</f>
        <v>1</v>
      </c>
      <c r="G340">
        <v>2000</v>
      </c>
      <c r="H340" s="61">
        <v>415</v>
      </c>
      <c r="I340">
        <v>10</v>
      </c>
      <c r="J340" t="s">
        <v>19</v>
      </c>
      <c r="K340">
        <v>0</v>
      </c>
      <c r="L340">
        <v>9</v>
      </c>
      <c r="M340">
        <v>0</v>
      </c>
      <c r="N340">
        <v>9</v>
      </c>
      <c r="O340">
        <v>1</v>
      </c>
      <c r="P340">
        <f t="shared" si="51"/>
        <v>5</v>
      </c>
      <c r="Q340">
        <v>832</v>
      </c>
      <c r="R340">
        <v>775</v>
      </c>
      <c r="S340" s="14">
        <f t="shared" si="53"/>
        <v>0.51773490976975733</v>
      </c>
      <c r="T340" s="33">
        <f>IF(E340&lt;1994,"NA",IF(E340&gt;2001,SUMIFS(ADM!E:E,ADM!A:A,ReferendumData!E340,ADM!C:C,ReferendumData!A340,ADM!D:D,ReferendumData!B340),SUMIFS(ADM!K:K,ADM!H:H,ReferendumData!E340,ADM!I:I,ReferendumData!A340,ADM!J:J,ReferendumData!B340)))</f>
        <v>1521.34</v>
      </c>
      <c r="U340" s="34">
        <f t="shared" si="52"/>
        <v>1.0563056253040084</v>
      </c>
      <c r="V340" s="47">
        <f>IFERROR(VLOOKUP(C340,Lookups!J:L,3,FALSE),IF(T340&gt;=2000,4,IF(AND(T340&gt;=1000,T340&lt;2000),5,6)))</f>
        <v>5</v>
      </c>
      <c r="W340" s="12" t="s">
        <v>20</v>
      </c>
      <c r="X340" s="39">
        <f t="shared" si="54"/>
        <v>1.0563056253040084</v>
      </c>
      <c r="Y340" s="38">
        <f t="shared" si="55"/>
        <v>0.51773490976975733</v>
      </c>
      <c r="Z340" s="40" t="e">
        <f>IF(C340=ScatterPlots!$A$3,ReferendumData!Y340,-1)</f>
        <v>#N/A</v>
      </c>
      <c r="AA340" s="39">
        <f t="shared" si="56"/>
        <v>1.0563056253040084</v>
      </c>
      <c r="AB340" s="40">
        <f t="shared" si="57"/>
        <v>-1</v>
      </c>
      <c r="AC340" s="40">
        <f t="shared" si="58"/>
        <v>-1</v>
      </c>
      <c r="AD340" s="40">
        <f t="shared" si="59"/>
        <v>0.51773490976975733</v>
      </c>
    </row>
    <row r="341" spans="1:30" x14ac:dyDescent="0.35">
      <c r="A341">
        <v>182</v>
      </c>
      <c r="B341">
        <v>1</v>
      </c>
      <c r="C341" t="str">
        <f t="shared" si="50"/>
        <v>0182-01</v>
      </c>
      <c r="D341" t="s">
        <v>306</v>
      </c>
      <c r="E341">
        <v>1999</v>
      </c>
      <c r="F341">
        <f>VLOOKUP(E341,Lookups!A:B,2,FALSE)</f>
        <v>1</v>
      </c>
      <c r="G341">
        <v>2000</v>
      </c>
      <c r="H341" s="61">
        <v>276.76</v>
      </c>
      <c r="I341">
        <v>5</v>
      </c>
      <c r="J341" t="s">
        <v>19</v>
      </c>
      <c r="K341">
        <v>0</v>
      </c>
      <c r="L341">
        <v>9</v>
      </c>
      <c r="M341">
        <v>0</v>
      </c>
      <c r="N341">
        <v>9</v>
      </c>
      <c r="O341">
        <v>0</v>
      </c>
      <c r="P341">
        <f t="shared" si="51"/>
        <v>3</v>
      </c>
      <c r="Q341">
        <v>645</v>
      </c>
      <c r="R341">
        <v>1237</v>
      </c>
      <c r="S341" s="14">
        <f t="shared" si="53"/>
        <v>0.34272051009564292</v>
      </c>
      <c r="T341" s="33">
        <f>IF(E341&lt;1994,"NA",IF(E341&gt;2001,SUMIFS(ADM!E:E,ADM!A:A,ReferendumData!E341,ADM!C:C,ReferendumData!A341,ADM!D:D,ReferendumData!B341),SUMIFS(ADM!K:K,ADM!H:H,ReferendumData!E341,ADM!I:I,ReferendumData!A341,ADM!J:J,ReferendumData!B341)))</f>
        <v>1701.58</v>
      </c>
      <c r="U341" s="34">
        <f t="shared" si="52"/>
        <v>1.1060308654309525</v>
      </c>
      <c r="V341" s="47">
        <f>IFERROR(VLOOKUP(C341,Lookups!J:L,3,FALSE),IF(T341&gt;=2000,4,IF(AND(T341&gt;=1000,T341&lt;2000),5,6)))</f>
        <v>5</v>
      </c>
      <c r="W341" s="12" t="s">
        <v>20</v>
      </c>
      <c r="X341" s="39">
        <f t="shared" si="54"/>
        <v>1.1060308654309525</v>
      </c>
      <c r="Y341" s="38">
        <f t="shared" si="55"/>
        <v>0.34272051009564292</v>
      </c>
      <c r="Z341" s="40" t="e">
        <f>IF(C341=ScatterPlots!$A$3,ReferendumData!Y341,-1)</f>
        <v>#N/A</v>
      </c>
      <c r="AA341" s="39">
        <f t="shared" si="56"/>
        <v>1.1060308654309525</v>
      </c>
      <c r="AB341" s="40">
        <f t="shared" si="57"/>
        <v>-1</v>
      </c>
      <c r="AC341" s="40">
        <f t="shared" si="58"/>
        <v>-1</v>
      </c>
      <c r="AD341" s="40">
        <f t="shared" si="59"/>
        <v>0.34272051009564292</v>
      </c>
    </row>
    <row r="342" spans="1:30" x14ac:dyDescent="0.35">
      <c r="A342">
        <v>196</v>
      </c>
      <c r="B342">
        <v>1</v>
      </c>
      <c r="C342" t="str">
        <f t="shared" si="50"/>
        <v>0196-01</v>
      </c>
      <c r="D342" t="s">
        <v>47</v>
      </c>
      <c r="E342">
        <v>1999</v>
      </c>
      <c r="F342">
        <f>VLOOKUP(E342,Lookups!A:B,2,FALSE)</f>
        <v>1</v>
      </c>
      <c r="G342">
        <v>2000</v>
      </c>
      <c r="H342" s="61">
        <v>0</v>
      </c>
      <c r="I342">
        <v>1</v>
      </c>
      <c r="J342" t="s">
        <v>19</v>
      </c>
      <c r="K342">
        <v>0</v>
      </c>
      <c r="L342">
        <v>9</v>
      </c>
      <c r="M342">
        <v>0</v>
      </c>
      <c r="N342">
        <v>9</v>
      </c>
      <c r="O342">
        <v>0</v>
      </c>
      <c r="P342">
        <f t="shared" si="51"/>
        <v>1</v>
      </c>
      <c r="Q342">
        <v>8328</v>
      </c>
      <c r="R342">
        <v>8584</v>
      </c>
      <c r="S342" s="14">
        <f t="shared" si="53"/>
        <v>0.49243140964995269</v>
      </c>
      <c r="T342" s="33">
        <f>IF(E342&lt;1994,"NA",IF(E342&gt;2001,SUMIFS(ADM!E:E,ADM!A:A,ReferendumData!E342,ADM!C:C,ReferendumData!A342,ADM!D:D,ReferendumData!B342),SUMIFS(ADM!K:K,ADM!H:H,ReferendumData!E342,ADM!I:I,ReferendumData!A342,ADM!J:J,ReferendumData!B342)))</f>
        <v>28142.79</v>
      </c>
      <c r="U342" s="34">
        <f t="shared" si="52"/>
        <v>0.60093544385613507</v>
      </c>
      <c r="V342" s="47">
        <f>IFERROR(VLOOKUP(C342,Lookups!J:L,3,FALSE),IF(T342&gt;=2000,4,IF(AND(T342&gt;=1000,T342&lt;2000),5,6)))</f>
        <v>3</v>
      </c>
      <c r="W342" s="12" t="s">
        <v>20</v>
      </c>
      <c r="X342" s="39">
        <f t="shared" si="54"/>
        <v>0.60093544385613507</v>
      </c>
      <c r="Y342" s="38">
        <f t="shared" si="55"/>
        <v>0.49243140964995269</v>
      </c>
      <c r="Z342" s="40" t="e">
        <f>IF(C342=ScatterPlots!$A$3,ReferendumData!Y342,-1)</f>
        <v>#N/A</v>
      </c>
      <c r="AA342" s="39">
        <f t="shared" si="56"/>
        <v>0.60093544385613507</v>
      </c>
      <c r="AB342" s="40">
        <f t="shared" si="57"/>
        <v>-1</v>
      </c>
      <c r="AC342" s="40">
        <f t="shared" si="58"/>
        <v>-1</v>
      </c>
      <c r="AD342" s="40">
        <f t="shared" si="59"/>
        <v>0.49243140964995269</v>
      </c>
    </row>
    <row r="343" spans="1:30" x14ac:dyDescent="0.35">
      <c r="A343">
        <v>206</v>
      </c>
      <c r="B343">
        <v>1</v>
      </c>
      <c r="C343" t="str">
        <f t="shared" si="50"/>
        <v>0206-01</v>
      </c>
      <c r="D343" t="s">
        <v>294</v>
      </c>
      <c r="E343">
        <v>1999</v>
      </c>
      <c r="F343">
        <f>VLOOKUP(E343,Lookups!A:B,2,FALSE)</f>
        <v>1</v>
      </c>
      <c r="G343">
        <v>2000</v>
      </c>
      <c r="H343" s="61">
        <v>415</v>
      </c>
      <c r="I343">
        <v>10</v>
      </c>
      <c r="J343" t="s">
        <v>19</v>
      </c>
      <c r="K343">
        <v>0</v>
      </c>
      <c r="L343">
        <v>9</v>
      </c>
      <c r="M343">
        <v>0</v>
      </c>
      <c r="N343">
        <v>9</v>
      </c>
      <c r="O343">
        <v>1</v>
      </c>
      <c r="P343">
        <f t="shared" si="51"/>
        <v>5</v>
      </c>
      <c r="Q343">
        <v>4370</v>
      </c>
      <c r="R343">
        <v>2604</v>
      </c>
      <c r="S343" s="14">
        <f t="shared" si="53"/>
        <v>0.62661313449956979</v>
      </c>
      <c r="T343" s="33">
        <f>IF(E343&lt;1994,"NA",IF(E343&gt;2001,SUMIFS(ADM!E:E,ADM!A:A,ReferendumData!E343,ADM!C:C,ReferendumData!A343,ADM!D:D,ReferendumData!B343),SUMIFS(ADM!K:K,ADM!H:H,ReferendumData!E343,ADM!I:I,ReferendumData!A343,ADM!J:J,ReferendumData!B343)))</f>
        <v>4304</v>
      </c>
      <c r="U343" s="34">
        <f t="shared" si="52"/>
        <v>1.620353159851301</v>
      </c>
      <c r="V343" s="47">
        <f>IFERROR(VLOOKUP(C343,Lookups!J:L,3,FALSE),IF(T343&gt;=2000,4,IF(AND(T343&gt;=1000,T343&lt;2000),5,6)))</f>
        <v>4</v>
      </c>
      <c r="W343" s="12" t="s">
        <v>20</v>
      </c>
      <c r="X343" s="39">
        <f t="shared" si="54"/>
        <v>1.620353159851301</v>
      </c>
      <c r="Y343" s="38">
        <f t="shared" si="55"/>
        <v>0.62661313449956979</v>
      </c>
      <c r="Z343" s="40" t="e">
        <f>IF(C343=ScatterPlots!$A$3,ReferendumData!Y343,-1)</f>
        <v>#N/A</v>
      </c>
      <c r="AA343" s="39">
        <f t="shared" si="56"/>
        <v>1.620353159851301</v>
      </c>
      <c r="AB343" s="40">
        <f t="shared" si="57"/>
        <v>-1</v>
      </c>
      <c r="AC343" s="40">
        <f t="shared" si="58"/>
        <v>-1</v>
      </c>
      <c r="AD343" s="40">
        <f t="shared" si="59"/>
        <v>0.62661313449956979</v>
      </c>
    </row>
    <row r="344" spans="1:30" x14ac:dyDescent="0.35">
      <c r="A344">
        <v>264</v>
      </c>
      <c r="B344">
        <v>1</v>
      </c>
      <c r="C344" t="str">
        <f t="shared" si="50"/>
        <v>0264-01</v>
      </c>
      <c r="D344" t="s">
        <v>76</v>
      </c>
      <c r="E344">
        <v>1999</v>
      </c>
      <c r="F344">
        <f>VLOOKUP(E344,Lookups!A:B,2,FALSE)</f>
        <v>1</v>
      </c>
      <c r="G344">
        <v>2000</v>
      </c>
      <c r="H344" s="61">
        <v>926.28</v>
      </c>
      <c r="I344">
        <v>10</v>
      </c>
      <c r="J344" t="s">
        <v>19</v>
      </c>
      <c r="K344">
        <v>0</v>
      </c>
      <c r="L344">
        <v>9</v>
      </c>
      <c r="M344">
        <v>0</v>
      </c>
      <c r="N344">
        <v>9</v>
      </c>
      <c r="O344">
        <v>1</v>
      </c>
      <c r="P344">
        <f t="shared" si="51"/>
        <v>10</v>
      </c>
      <c r="Q344">
        <v>325</v>
      </c>
      <c r="R344">
        <v>94</v>
      </c>
      <c r="S344" s="14">
        <f t="shared" si="53"/>
        <v>0.77565632458233891</v>
      </c>
      <c r="T344" s="33">
        <f>IF(E344&lt;1994,"NA",IF(E344&gt;2001,SUMIFS(ADM!E:E,ADM!A:A,ReferendumData!E344,ADM!C:C,ReferendumData!A344,ADM!D:D,ReferendumData!B344),SUMIFS(ADM!K:K,ADM!H:H,ReferendumData!E344,ADM!I:I,ReferendumData!A344,ADM!J:J,ReferendumData!B344)))</f>
        <v>201.14</v>
      </c>
      <c r="U344" s="34">
        <f t="shared" si="52"/>
        <v>2.0831261807696135</v>
      </c>
      <c r="V344" s="47">
        <f>IFERROR(VLOOKUP(C344,Lookups!J:L,3,FALSE),IF(T344&gt;=2000,4,IF(AND(T344&gt;=1000,T344&lt;2000),5,6)))</f>
        <v>6</v>
      </c>
      <c r="W344" s="12" t="s">
        <v>20</v>
      </c>
      <c r="X344" s="39">
        <f t="shared" si="54"/>
        <v>2.0831261807696135</v>
      </c>
      <c r="Y344" s="38">
        <f t="shared" si="55"/>
        <v>0.77565632458233891</v>
      </c>
      <c r="Z344" s="40" t="e">
        <f>IF(C344=ScatterPlots!$A$3,ReferendumData!Y344,-1)</f>
        <v>#N/A</v>
      </c>
      <c r="AA344" s="39">
        <f t="shared" si="56"/>
        <v>2.0831261807696135</v>
      </c>
      <c r="AB344" s="40">
        <f t="shared" si="57"/>
        <v>-1</v>
      </c>
      <c r="AC344" s="40">
        <f t="shared" si="58"/>
        <v>-1</v>
      </c>
      <c r="AD344" s="40">
        <f t="shared" si="59"/>
        <v>0.77565632458233891</v>
      </c>
    </row>
    <row r="345" spans="1:30" x14ac:dyDescent="0.35">
      <c r="A345">
        <v>272</v>
      </c>
      <c r="B345">
        <v>1</v>
      </c>
      <c r="C345" t="str">
        <f t="shared" si="50"/>
        <v>0272-01</v>
      </c>
      <c r="D345" t="s">
        <v>307</v>
      </c>
      <c r="E345">
        <v>1999</v>
      </c>
      <c r="F345">
        <f>VLOOKUP(E345,Lookups!A:B,2,FALSE)</f>
        <v>1</v>
      </c>
      <c r="G345">
        <v>2000</v>
      </c>
      <c r="H345" s="61">
        <v>981.25</v>
      </c>
      <c r="I345">
        <v>10</v>
      </c>
      <c r="J345" t="s">
        <v>19</v>
      </c>
      <c r="K345">
        <v>0</v>
      </c>
      <c r="L345">
        <v>9</v>
      </c>
      <c r="M345">
        <v>0</v>
      </c>
      <c r="N345">
        <v>9</v>
      </c>
      <c r="O345">
        <v>1</v>
      </c>
      <c r="P345">
        <f t="shared" si="51"/>
        <v>10</v>
      </c>
      <c r="Q345">
        <v>3323</v>
      </c>
      <c r="R345">
        <v>2783</v>
      </c>
      <c r="S345" s="14">
        <f t="shared" si="53"/>
        <v>0.54421880117916799</v>
      </c>
      <c r="T345" s="33">
        <f>IF(E345&lt;1994,"NA",IF(E345&gt;2001,SUMIFS(ADM!E:E,ADM!A:A,ReferendumData!E345,ADM!C:C,ReferendumData!A345,ADM!D:D,ReferendumData!B345),SUMIFS(ADM!K:K,ADM!H:H,ReferendumData!E345,ADM!I:I,ReferendumData!A345,ADM!J:J,ReferendumData!B345)))</f>
        <v>10166.64</v>
      </c>
      <c r="U345" s="34">
        <f t="shared" si="52"/>
        <v>0.60059173925702103</v>
      </c>
      <c r="V345" s="47">
        <f>IFERROR(VLOOKUP(C345,Lookups!J:L,3,FALSE),IF(T345&gt;=2000,4,IF(AND(T345&gt;=1000,T345&lt;2000),5,6)))</f>
        <v>3</v>
      </c>
      <c r="W345" s="12" t="s">
        <v>20</v>
      </c>
      <c r="X345" s="39">
        <f t="shared" si="54"/>
        <v>0.60059173925702103</v>
      </c>
      <c r="Y345" s="38">
        <f t="shared" si="55"/>
        <v>0.54421880117916799</v>
      </c>
      <c r="Z345" s="40" t="e">
        <f>IF(C345=ScatterPlots!$A$3,ReferendumData!Y345,-1)</f>
        <v>#N/A</v>
      </c>
      <c r="AA345" s="39">
        <f t="shared" si="56"/>
        <v>0.60059173925702103</v>
      </c>
      <c r="AB345" s="40">
        <f t="shared" si="57"/>
        <v>-1</v>
      </c>
      <c r="AC345" s="40">
        <f t="shared" si="58"/>
        <v>-1</v>
      </c>
      <c r="AD345" s="40">
        <f t="shared" si="59"/>
        <v>0.54421880117916799</v>
      </c>
    </row>
    <row r="346" spans="1:30" x14ac:dyDescent="0.35">
      <c r="A346">
        <v>277</v>
      </c>
      <c r="B346">
        <v>1</v>
      </c>
      <c r="C346" t="str">
        <f t="shared" si="50"/>
        <v>0277-01</v>
      </c>
      <c r="D346" t="s">
        <v>178</v>
      </c>
      <c r="E346">
        <v>1999</v>
      </c>
      <c r="F346">
        <f>VLOOKUP(E346,Lookups!A:B,2,FALSE)</f>
        <v>1</v>
      </c>
      <c r="G346">
        <v>2000</v>
      </c>
      <c r="H346" s="61">
        <v>103.15</v>
      </c>
      <c r="I346">
        <v>6</v>
      </c>
      <c r="J346" t="s">
        <v>19</v>
      </c>
      <c r="K346">
        <v>0</v>
      </c>
      <c r="L346">
        <v>9</v>
      </c>
      <c r="M346">
        <v>0</v>
      </c>
      <c r="N346">
        <v>9</v>
      </c>
      <c r="O346">
        <v>1</v>
      </c>
      <c r="P346">
        <f t="shared" si="51"/>
        <v>2</v>
      </c>
      <c r="Q346">
        <v>1319</v>
      </c>
      <c r="R346">
        <v>1098</v>
      </c>
      <c r="S346" s="14">
        <f t="shared" si="53"/>
        <v>0.54571783202316926</v>
      </c>
      <c r="T346" s="33">
        <f>IF(E346&lt;1994,"NA",IF(E346&gt;2001,SUMIFS(ADM!E:E,ADM!A:A,ReferendumData!E346,ADM!C:C,ReferendumData!A346,ADM!D:D,ReferendumData!B346),SUMIFS(ADM!K:K,ADM!H:H,ReferendumData!E346,ADM!I:I,ReferendumData!A346,ADM!J:J,ReferendumData!B346)))</f>
        <v>2616.23</v>
      </c>
      <c r="U346" s="34">
        <f t="shared" si="52"/>
        <v>0.92384843840182251</v>
      </c>
      <c r="V346" s="47">
        <f>IFERROR(VLOOKUP(C346,Lookups!J:L,3,FALSE),IF(T346&gt;=2000,4,IF(AND(T346&gt;=1000,T346&lt;2000),5,6)))</f>
        <v>3</v>
      </c>
      <c r="W346" s="12" t="s">
        <v>308</v>
      </c>
      <c r="X346" s="39">
        <f t="shared" si="54"/>
        <v>0.92384843840182251</v>
      </c>
      <c r="Y346" s="38">
        <f t="shared" si="55"/>
        <v>0.54571783202316926</v>
      </c>
      <c r="Z346" s="40" t="e">
        <f>IF(C346=ScatterPlots!$A$3,ReferendumData!Y346,-1)</f>
        <v>#N/A</v>
      </c>
      <c r="AA346" s="39">
        <f t="shared" si="56"/>
        <v>0.92384843840182251</v>
      </c>
      <c r="AB346" s="40">
        <f t="shared" si="57"/>
        <v>-1</v>
      </c>
      <c r="AC346" s="40">
        <f t="shared" si="58"/>
        <v>-1</v>
      </c>
      <c r="AD346" s="40">
        <f t="shared" si="59"/>
        <v>0.54571783202316926</v>
      </c>
    </row>
    <row r="347" spans="1:30" x14ac:dyDescent="0.35">
      <c r="A347">
        <v>294</v>
      </c>
      <c r="B347">
        <v>1</v>
      </c>
      <c r="C347" t="str">
        <f t="shared" si="50"/>
        <v>0294-01</v>
      </c>
      <c r="D347" t="s">
        <v>53</v>
      </c>
      <c r="E347">
        <v>1999</v>
      </c>
      <c r="F347">
        <f>VLOOKUP(E347,Lookups!A:B,2,FALSE)</f>
        <v>1</v>
      </c>
      <c r="G347">
        <v>2000</v>
      </c>
      <c r="H347" s="61">
        <v>499</v>
      </c>
      <c r="I347">
        <v>3</v>
      </c>
      <c r="J347" t="s">
        <v>19</v>
      </c>
      <c r="K347">
        <v>0</v>
      </c>
      <c r="L347">
        <v>9</v>
      </c>
      <c r="M347">
        <v>0</v>
      </c>
      <c r="N347">
        <v>9</v>
      </c>
      <c r="O347">
        <v>1</v>
      </c>
      <c r="P347">
        <f t="shared" si="51"/>
        <v>5</v>
      </c>
      <c r="Q347">
        <v>682</v>
      </c>
      <c r="R347">
        <v>436</v>
      </c>
      <c r="S347" s="14">
        <f t="shared" si="53"/>
        <v>0.61001788908765653</v>
      </c>
      <c r="T347" s="33">
        <f>IF(E347&lt;1994,"NA",IF(E347&gt;2001,SUMIFS(ADM!E:E,ADM!A:A,ReferendumData!E347,ADM!C:C,ReferendumData!A347,ADM!D:D,ReferendumData!B347),SUMIFS(ADM!K:K,ADM!H:H,ReferendumData!E347,ADM!I:I,ReferendumData!A347,ADM!J:J,ReferendumData!B347)))</f>
        <v>535.84</v>
      </c>
      <c r="U347" s="34">
        <f t="shared" si="52"/>
        <v>2.0864437145416539</v>
      </c>
      <c r="V347" s="47">
        <f>IFERROR(VLOOKUP(C347,Lookups!J:L,3,FALSE),IF(T347&gt;=2000,4,IF(AND(T347&gt;=1000,T347&lt;2000),5,6)))</f>
        <v>6</v>
      </c>
      <c r="W347" s="12" t="s">
        <v>309</v>
      </c>
      <c r="X347" s="39">
        <f t="shared" si="54"/>
        <v>2.0864437145416539</v>
      </c>
      <c r="Y347" s="38">
        <f t="shared" si="55"/>
        <v>0.61001788908765653</v>
      </c>
      <c r="Z347" s="40" t="e">
        <f>IF(C347=ScatterPlots!$A$3,ReferendumData!Y347,-1)</f>
        <v>#N/A</v>
      </c>
      <c r="AA347" s="39">
        <f t="shared" si="56"/>
        <v>2.0864437145416539</v>
      </c>
      <c r="AB347" s="40">
        <f t="shared" si="57"/>
        <v>-1</v>
      </c>
      <c r="AC347" s="40">
        <f t="shared" si="58"/>
        <v>-1</v>
      </c>
      <c r="AD347" s="40">
        <f t="shared" si="59"/>
        <v>0.61001788908765653</v>
      </c>
    </row>
    <row r="348" spans="1:30" x14ac:dyDescent="0.35">
      <c r="A348">
        <v>297</v>
      </c>
      <c r="B348">
        <v>1</v>
      </c>
      <c r="C348" t="str">
        <f t="shared" si="50"/>
        <v>0297-01</v>
      </c>
      <c r="D348" t="s">
        <v>37</v>
      </c>
      <c r="E348">
        <v>1999</v>
      </c>
      <c r="F348">
        <f>VLOOKUP(E348,Lookups!A:B,2,FALSE)</f>
        <v>1</v>
      </c>
      <c r="G348">
        <v>2000</v>
      </c>
      <c r="H348" s="61">
        <v>325</v>
      </c>
      <c r="I348">
        <v>10</v>
      </c>
      <c r="J348" t="s">
        <v>19</v>
      </c>
      <c r="K348">
        <v>0</v>
      </c>
      <c r="L348">
        <v>9</v>
      </c>
      <c r="M348">
        <v>0</v>
      </c>
      <c r="N348">
        <v>9</v>
      </c>
      <c r="O348">
        <v>1</v>
      </c>
      <c r="P348">
        <f t="shared" si="51"/>
        <v>4</v>
      </c>
      <c r="Q348">
        <v>222</v>
      </c>
      <c r="R348">
        <v>142</v>
      </c>
      <c r="S348" s="14">
        <f t="shared" si="53"/>
        <v>0.60989010989010994</v>
      </c>
      <c r="T348" s="33">
        <f>IF(E348&lt;1994,"NA",IF(E348&gt;2001,SUMIFS(ADM!E:E,ADM!A:A,ReferendumData!E348,ADM!C:C,ReferendumData!A348,ADM!D:D,ReferendumData!B348),SUMIFS(ADM!K:K,ADM!H:H,ReferendumData!E348,ADM!I:I,ReferendumData!A348,ADM!J:J,ReferendumData!B348)))</f>
        <v>421.88</v>
      </c>
      <c r="U348" s="34">
        <f t="shared" si="52"/>
        <v>0.86280458898264911</v>
      </c>
      <c r="V348" s="47">
        <f>IFERROR(VLOOKUP(C348,Lookups!J:L,3,FALSE),IF(T348&gt;=2000,4,IF(AND(T348&gt;=1000,T348&lt;2000),5,6)))</f>
        <v>6</v>
      </c>
      <c r="W348" s="12" t="s">
        <v>20</v>
      </c>
      <c r="X348" s="39">
        <f t="shared" si="54"/>
        <v>0.86280458898264911</v>
      </c>
      <c r="Y348" s="38">
        <f t="shared" si="55"/>
        <v>0.60989010989010994</v>
      </c>
      <c r="Z348" s="40" t="e">
        <f>IF(C348=ScatterPlots!$A$3,ReferendumData!Y348,-1)</f>
        <v>#N/A</v>
      </c>
      <c r="AA348" s="39">
        <f t="shared" si="56"/>
        <v>0.86280458898264911</v>
      </c>
      <c r="AB348" s="40">
        <f t="shared" si="57"/>
        <v>-1</v>
      </c>
      <c r="AC348" s="40">
        <f t="shared" si="58"/>
        <v>-1</v>
      </c>
      <c r="AD348" s="40">
        <f t="shared" si="59"/>
        <v>0.60989010989010994</v>
      </c>
    </row>
    <row r="349" spans="1:30" x14ac:dyDescent="0.35">
      <c r="A349">
        <v>314</v>
      </c>
      <c r="B349">
        <v>1</v>
      </c>
      <c r="C349" t="str">
        <f t="shared" ref="C349:C412" si="60">TEXT(A349,"0000")&amp;"-"&amp;TEXT(B349,"00")</f>
        <v>0314-01</v>
      </c>
      <c r="D349" t="s">
        <v>78</v>
      </c>
      <c r="E349">
        <v>1999</v>
      </c>
      <c r="F349">
        <f>VLOOKUP(E349,Lookups!A:B,2,FALSE)</f>
        <v>1</v>
      </c>
      <c r="G349">
        <v>2000</v>
      </c>
      <c r="H349" s="61">
        <v>415</v>
      </c>
      <c r="I349">
        <v>6</v>
      </c>
      <c r="J349" t="s">
        <v>19</v>
      </c>
      <c r="K349">
        <v>0</v>
      </c>
      <c r="L349">
        <v>9</v>
      </c>
      <c r="M349">
        <v>0</v>
      </c>
      <c r="N349">
        <v>9</v>
      </c>
      <c r="O349">
        <v>1</v>
      </c>
      <c r="P349">
        <f t="shared" ref="P349:P412" si="61">MAX(1,MIN(10,INT(H349/100)+1))</f>
        <v>5</v>
      </c>
      <c r="Q349">
        <v>728</v>
      </c>
      <c r="R349">
        <v>572</v>
      </c>
      <c r="S349" s="14">
        <f t="shared" si="53"/>
        <v>0.56000000000000005</v>
      </c>
      <c r="T349" s="33">
        <f>IF(E349&lt;1994,"NA",IF(E349&gt;2001,SUMIFS(ADM!E:E,ADM!A:A,ReferendumData!E349,ADM!C:C,ReferendumData!A349,ADM!D:D,ReferendumData!B349),SUMIFS(ADM!K:K,ADM!H:H,ReferendumData!E349,ADM!I:I,ReferendumData!A349,ADM!J:J,ReferendumData!B349)))</f>
        <v>1052.3499999999999</v>
      </c>
      <c r="U349" s="34">
        <f t="shared" ref="U349:U412" si="62">IFERROR((Q349+R349)/T349,"NA")</f>
        <v>1.2353304508956147</v>
      </c>
      <c r="V349" s="47">
        <f>IFERROR(VLOOKUP(C349,Lookups!J:L,3,FALSE),IF(T349&gt;=2000,4,IF(AND(T349&gt;=1000,T349&lt;2000),5,6)))</f>
        <v>5</v>
      </c>
      <c r="W349" s="12" t="s">
        <v>20</v>
      </c>
      <c r="X349" s="39">
        <f t="shared" si="54"/>
        <v>1.2353304508956147</v>
      </c>
      <c r="Y349" s="38">
        <f t="shared" si="55"/>
        <v>0.56000000000000005</v>
      </c>
      <c r="Z349" s="40" t="e">
        <f>IF(C349=ScatterPlots!$A$3,ReferendumData!Y349,-1)</f>
        <v>#N/A</v>
      </c>
      <c r="AA349" s="39">
        <f t="shared" si="56"/>
        <v>1.2353304508956147</v>
      </c>
      <c r="AB349" s="40">
        <f t="shared" si="57"/>
        <v>-1</v>
      </c>
      <c r="AC349" s="40">
        <f t="shared" si="58"/>
        <v>-1</v>
      </c>
      <c r="AD349" s="40">
        <f t="shared" si="59"/>
        <v>0.56000000000000005</v>
      </c>
    </row>
    <row r="350" spans="1:30" x14ac:dyDescent="0.35">
      <c r="A350">
        <v>332</v>
      </c>
      <c r="B350">
        <v>1</v>
      </c>
      <c r="C350" t="str">
        <f t="shared" si="60"/>
        <v>0332-01</v>
      </c>
      <c r="D350" t="s">
        <v>310</v>
      </c>
      <c r="E350">
        <v>1999</v>
      </c>
      <c r="F350">
        <f>VLOOKUP(E350,Lookups!A:B,2,FALSE)</f>
        <v>1</v>
      </c>
      <c r="G350">
        <v>2000</v>
      </c>
      <c r="H350" s="61">
        <v>415</v>
      </c>
      <c r="I350">
        <v>6</v>
      </c>
      <c r="J350" t="s">
        <v>19</v>
      </c>
      <c r="K350">
        <v>0</v>
      </c>
      <c r="L350">
        <v>9</v>
      </c>
      <c r="M350">
        <v>0</v>
      </c>
      <c r="N350">
        <v>9</v>
      </c>
      <c r="O350">
        <v>0</v>
      </c>
      <c r="P350">
        <f t="shared" si="61"/>
        <v>5</v>
      </c>
      <c r="Q350">
        <v>820</v>
      </c>
      <c r="R350">
        <v>875</v>
      </c>
      <c r="S350" s="14">
        <f t="shared" si="53"/>
        <v>0.48377581120943952</v>
      </c>
      <c r="T350" s="33">
        <f>IF(E350&lt;1994,"NA",IF(E350&gt;2001,SUMIFS(ADM!E:E,ADM!A:A,ReferendumData!E350,ADM!C:C,ReferendumData!A350,ADM!D:D,ReferendumData!B350),SUMIFS(ADM!K:K,ADM!H:H,ReferendumData!E350,ADM!I:I,ReferendumData!A350,ADM!J:J,ReferendumData!B350)))</f>
        <v>1963.76</v>
      </c>
      <c r="U350" s="34">
        <f t="shared" si="62"/>
        <v>0.8631400985863853</v>
      </c>
      <c r="V350" s="47">
        <f>IFERROR(VLOOKUP(C350,Lookups!J:L,3,FALSE),IF(T350&gt;=2000,4,IF(AND(T350&gt;=1000,T350&lt;2000),5,6)))</f>
        <v>5</v>
      </c>
      <c r="W350" s="12" t="s">
        <v>20</v>
      </c>
      <c r="X350" s="39">
        <f t="shared" si="54"/>
        <v>0.8631400985863853</v>
      </c>
      <c r="Y350" s="38">
        <f t="shared" si="55"/>
        <v>0.48377581120943952</v>
      </c>
      <c r="Z350" s="40" t="e">
        <f>IF(C350=ScatterPlots!$A$3,ReferendumData!Y350,-1)</f>
        <v>#N/A</v>
      </c>
      <c r="AA350" s="39">
        <f t="shared" si="56"/>
        <v>0.8631400985863853</v>
      </c>
      <c r="AB350" s="40">
        <f t="shared" si="57"/>
        <v>-1</v>
      </c>
      <c r="AC350" s="40">
        <f t="shared" si="58"/>
        <v>-1</v>
      </c>
      <c r="AD350" s="40">
        <f t="shared" si="59"/>
        <v>0.48377581120943952</v>
      </c>
    </row>
    <row r="351" spans="1:30" x14ac:dyDescent="0.35">
      <c r="A351">
        <v>333</v>
      </c>
      <c r="B351">
        <v>1</v>
      </c>
      <c r="C351" t="str">
        <f t="shared" si="60"/>
        <v>0333-01</v>
      </c>
      <c r="D351" t="s">
        <v>80</v>
      </c>
      <c r="E351">
        <v>1999</v>
      </c>
      <c r="F351">
        <f>VLOOKUP(E351,Lookups!A:B,2,FALSE)</f>
        <v>1</v>
      </c>
      <c r="G351">
        <v>2000</v>
      </c>
      <c r="H351" s="61">
        <v>415</v>
      </c>
      <c r="I351">
        <v>5</v>
      </c>
      <c r="J351" t="s">
        <v>19</v>
      </c>
      <c r="K351">
        <v>0</v>
      </c>
      <c r="L351">
        <v>9</v>
      </c>
      <c r="M351">
        <v>0</v>
      </c>
      <c r="N351">
        <v>9</v>
      </c>
      <c r="O351">
        <v>1</v>
      </c>
      <c r="P351">
        <f t="shared" si="61"/>
        <v>5</v>
      </c>
      <c r="Q351">
        <v>416</v>
      </c>
      <c r="R351">
        <v>210</v>
      </c>
      <c r="S351" s="14">
        <f t="shared" si="53"/>
        <v>0.66453674121405748</v>
      </c>
      <c r="T351" s="33">
        <f>IF(E351&lt;1994,"NA",IF(E351&gt;2001,SUMIFS(ADM!E:E,ADM!A:A,ReferendumData!E351,ADM!C:C,ReferendumData!A351,ADM!D:D,ReferendumData!B351),SUMIFS(ADM!K:K,ADM!H:H,ReferendumData!E351,ADM!I:I,ReferendumData!A351,ADM!J:J,ReferendumData!B351)))</f>
        <v>776.37</v>
      </c>
      <c r="U351" s="34">
        <f t="shared" si="62"/>
        <v>0.80631657585944849</v>
      </c>
      <c r="V351" s="47">
        <f>IFERROR(VLOOKUP(C351,Lookups!J:L,3,FALSE),IF(T351&gt;=2000,4,IF(AND(T351&gt;=1000,T351&lt;2000),5,6)))</f>
        <v>6</v>
      </c>
      <c r="W351" s="12" t="s">
        <v>20</v>
      </c>
      <c r="X351" s="39">
        <f t="shared" si="54"/>
        <v>0.80631657585944849</v>
      </c>
      <c r="Y351" s="38">
        <f t="shared" si="55"/>
        <v>0.66453674121405748</v>
      </c>
      <c r="Z351" s="40" t="e">
        <f>IF(C351=ScatterPlots!$A$3,ReferendumData!Y351,-1)</f>
        <v>#N/A</v>
      </c>
      <c r="AA351" s="39">
        <f t="shared" si="56"/>
        <v>0.80631657585944849</v>
      </c>
      <c r="AB351" s="40">
        <f t="shared" si="57"/>
        <v>-1</v>
      </c>
      <c r="AC351" s="40">
        <f t="shared" si="58"/>
        <v>-1</v>
      </c>
      <c r="AD351" s="40">
        <f t="shared" si="59"/>
        <v>0.66453674121405748</v>
      </c>
    </row>
    <row r="352" spans="1:30" x14ac:dyDescent="0.35">
      <c r="A352">
        <v>391</v>
      </c>
      <c r="B352">
        <v>1</v>
      </c>
      <c r="C352" t="str">
        <f t="shared" si="60"/>
        <v>0391-01</v>
      </c>
      <c r="D352" t="s">
        <v>127</v>
      </c>
      <c r="E352">
        <v>1999</v>
      </c>
      <c r="F352">
        <f>VLOOKUP(E352,Lookups!A:B,2,FALSE)</f>
        <v>1</v>
      </c>
      <c r="G352">
        <v>2000</v>
      </c>
      <c r="H352" s="61">
        <v>415</v>
      </c>
      <c r="I352">
        <v>5</v>
      </c>
      <c r="J352" t="s">
        <v>19</v>
      </c>
      <c r="K352">
        <v>0</v>
      </c>
      <c r="L352">
        <v>9</v>
      </c>
      <c r="M352">
        <v>0</v>
      </c>
      <c r="N352">
        <v>9</v>
      </c>
      <c r="O352">
        <v>1</v>
      </c>
      <c r="P352">
        <f t="shared" si="61"/>
        <v>5</v>
      </c>
      <c r="Q352">
        <v>599</v>
      </c>
      <c r="R352">
        <v>171</v>
      </c>
      <c r="S352" s="14">
        <f t="shared" si="53"/>
        <v>0.7779220779220779</v>
      </c>
      <c r="T352" s="33">
        <f>IF(E352&lt;1994,"NA",IF(E352&gt;2001,SUMIFS(ADM!E:E,ADM!A:A,ReferendumData!E352,ADM!C:C,ReferendumData!A352,ADM!D:D,ReferendumData!B352),SUMIFS(ADM!K:K,ADM!H:H,ReferendumData!E352,ADM!I:I,ReferendumData!A352,ADM!J:J,ReferendumData!B352)))</f>
        <v>432.96</v>
      </c>
      <c r="U352" s="34">
        <f t="shared" si="62"/>
        <v>1.7784552845528456</v>
      </c>
      <c r="V352" s="47">
        <f>IFERROR(VLOOKUP(C352,Lookups!J:L,3,FALSE),IF(T352&gt;=2000,4,IF(AND(T352&gt;=1000,T352&lt;2000),5,6)))</f>
        <v>6</v>
      </c>
      <c r="W352" s="12" t="s">
        <v>20</v>
      </c>
      <c r="X352" s="39">
        <f t="shared" si="54"/>
        <v>1.7784552845528456</v>
      </c>
      <c r="Y352" s="38">
        <f t="shared" si="55"/>
        <v>0.7779220779220779</v>
      </c>
      <c r="Z352" s="40" t="e">
        <f>IF(C352=ScatterPlots!$A$3,ReferendumData!Y352,-1)</f>
        <v>#N/A</v>
      </c>
      <c r="AA352" s="39">
        <f t="shared" si="56"/>
        <v>1.7784552845528456</v>
      </c>
      <c r="AB352" s="40">
        <f t="shared" si="57"/>
        <v>-1</v>
      </c>
      <c r="AC352" s="40">
        <f t="shared" si="58"/>
        <v>-1</v>
      </c>
      <c r="AD352" s="40">
        <f t="shared" si="59"/>
        <v>0.7779220779220779</v>
      </c>
    </row>
    <row r="353" spans="1:30" x14ac:dyDescent="0.35">
      <c r="A353">
        <v>415</v>
      </c>
      <c r="B353">
        <v>1</v>
      </c>
      <c r="C353" t="str">
        <f t="shared" si="60"/>
        <v>0415-01</v>
      </c>
      <c r="D353" t="s">
        <v>128</v>
      </c>
      <c r="E353">
        <v>1999</v>
      </c>
      <c r="F353">
        <f>VLOOKUP(E353,Lookups!A:B,2,FALSE)</f>
        <v>1</v>
      </c>
      <c r="G353">
        <v>2000</v>
      </c>
      <c r="H353" s="61">
        <v>378.11</v>
      </c>
      <c r="I353">
        <v>5</v>
      </c>
      <c r="J353" t="s">
        <v>19</v>
      </c>
      <c r="K353">
        <v>0</v>
      </c>
      <c r="L353">
        <v>9</v>
      </c>
      <c r="M353">
        <v>0</v>
      </c>
      <c r="N353">
        <v>9</v>
      </c>
      <c r="O353">
        <v>1</v>
      </c>
      <c r="P353">
        <f t="shared" si="61"/>
        <v>4</v>
      </c>
      <c r="Q353">
        <v>170</v>
      </c>
      <c r="R353">
        <v>62</v>
      </c>
      <c r="S353" s="14">
        <f t="shared" si="53"/>
        <v>0.73275862068965514</v>
      </c>
      <c r="T353" s="33">
        <f>IF(E353&lt;1994,"NA",IF(E353&gt;2001,SUMIFS(ADM!E:E,ADM!A:A,ReferendumData!E353,ADM!C:C,ReferendumData!A353,ADM!D:D,ReferendumData!B353),SUMIFS(ADM!K:K,ADM!H:H,ReferendumData!E353,ADM!I:I,ReferendumData!A353,ADM!J:J,ReferendumData!B353)))</f>
        <v>186.78</v>
      </c>
      <c r="U353" s="34">
        <f t="shared" si="62"/>
        <v>1.2421030088874612</v>
      </c>
      <c r="V353" s="47">
        <f>IFERROR(VLOOKUP(C353,Lookups!J:L,3,FALSE),IF(T353&gt;=2000,4,IF(AND(T353&gt;=1000,T353&lt;2000),5,6)))</f>
        <v>6</v>
      </c>
      <c r="W353" s="12" t="s">
        <v>20</v>
      </c>
      <c r="X353" s="39">
        <f t="shared" si="54"/>
        <v>1.2421030088874612</v>
      </c>
      <c r="Y353" s="38">
        <f t="shared" si="55"/>
        <v>0.73275862068965514</v>
      </c>
      <c r="Z353" s="40" t="e">
        <f>IF(C353=ScatterPlots!$A$3,ReferendumData!Y353,-1)</f>
        <v>#N/A</v>
      </c>
      <c r="AA353" s="39">
        <f t="shared" si="56"/>
        <v>1.2421030088874612</v>
      </c>
      <c r="AB353" s="40">
        <f t="shared" si="57"/>
        <v>-1</v>
      </c>
      <c r="AC353" s="40">
        <f t="shared" si="58"/>
        <v>-1</v>
      </c>
      <c r="AD353" s="40">
        <f t="shared" si="59"/>
        <v>0.73275862068965514</v>
      </c>
    </row>
    <row r="354" spans="1:30" x14ac:dyDescent="0.35">
      <c r="A354">
        <v>423</v>
      </c>
      <c r="B354">
        <v>1</v>
      </c>
      <c r="C354" t="str">
        <f t="shared" si="60"/>
        <v>0423-01</v>
      </c>
      <c r="D354" t="s">
        <v>86</v>
      </c>
      <c r="E354">
        <v>1999</v>
      </c>
      <c r="F354">
        <f>VLOOKUP(E354,Lookups!A:B,2,FALSE)</f>
        <v>1</v>
      </c>
      <c r="G354">
        <v>2000</v>
      </c>
      <c r="H354" s="61">
        <v>350</v>
      </c>
      <c r="I354">
        <v>5</v>
      </c>
      <c r="J354" t="s">
        <v>19</v>
      </c>
      <c r="K354">
        <v>0</v>
      </c>
      <c r="L354">
        <v>9</v>
      </c>
      <c r="M354">
        <v>0</v>
      </c>
      <c r="N354">
        <v>9</v>
      </c>
      <c r="O354">
        <v>1</v>
      </c>
      <c r="P354">
        <f t="shared" si="61"/>
        <v>4</v>
      </c>
      <c r="Q354">
        <v>3857</v>
      </c>
      <c r="R354">
        <v>2004</v>
      </c>
      <c r="S354" s="14">
        <f t="shared" si="53"/>
        <v>0.65807882613888413</v>
      </c>
      <c r="T354" s="33">
        <f>IF(E354&lt;1994,"NA",IF(E354&gt;2001,SUMIFS(ADM!E:E,ADM!A:A,ReferendumData!E354,ADM!C:C,ReferendumData!A354,ADM!D:D,ReferendumData!B354),SUMIFS(ADM!K:K,ADM!H:H,ReferendumData!E354,ADM!I:I,ReferendumData!A354,ADM!J:J,ReferendumData!B354)))</f>
        <v>3038.21</v>
      </c>
      <c r="U354" s="34">
        <f t="shared" si="62"/>
        <v>1.929096408740673</v>
      </c>
      <c r="V354" s="47">
        <f>IFERROR(VLOOKUP(C354,Lookups!J:L,3,FALSE),IF(T354&gt;=2000,4,IF(AND(T354&gt;=1000,T354&lt;2000),5,6)))</f>
        <v>4</v>
      </c>
      <c r="W354" s="12" t="s">
        <v>20</v>
      </c>
      <c r="X354" s="39">
        <f t="shared" si="54"/>
        <v>1.929096408740673</v>
      </c>
      <c r="Y354" s="38">
        <f t="shared" si="55"/>
        <v>0.65807882613888413</v>
      </c>
      <c r="Z354" s="40" t="e">
        <f>IF(C354=ScatterPlots!$A$3,ReferendumData!Y354,-1)</f>
        <v>#N/A</v>
      </c>
      <c r="AA354" s="39">
        <f t="shared" si="56"/>
        <v>1.929096408740673</v>
      </c>
      <c r="AB354" s="40">
        <f t="shared" si="57"/>
        <v>-1</v>
      </c>
      <c r="AC354" s="40">
        <f t="shared" si="58"/>
        <v>-1</v>
      </c>
      <c r="AD354" s="40">
        <f t="shared" si="59"/>
        <v>0.65807882613888413</v>
      </c>
    </row>
    <row r="355" spans="1:30" x14ac:dyDescent="0.35">
      <c r="A355">
        <v>424</v>
      </c>
      <c r="B355">
        <v>1</v>
      </c>
      <c r="C355" t="str">
        <f t="shared" si="60"/>
        <v>0424-01</v>
      </c>
      <c r="D355" t="s">
        <v>311</v>
      </c>
      <c r="E355">
        <v>1999</v>
      </c>
      <c r="F355">
        <f>VLOOKUP(E355,Lookups!A:B,2,FALSE)</f>
        <v>1</v>
      </c>
      <c r="G355">
        <v>2000</v>
      </c>
      <c r="H355" s="61">
        <v>415</v>
      </c>
      <c r="I355">
        <v>10</v>
      </c>
      <c r="J355" t="s">
        <v>19</v>
      </c>
      <c r="K355">
        <v>0</v>
      </c>
      <c r="L355">
        <v>9</v>
      </c>
      <c r="M355">
        <v>0</v>
      </c>
      <c r="N355">
        <v>9</v>
      </c>
      <c r="O355">
        <v>1</v>
      </c>
      <c r="P355">
        <f t="shared" si="61"/>
        <v>5</v>
      </c>
      <c r="Q355">
        <v>316</v>
      </c>
      <c r="R355">
        <v>197</v>
      </c>
      <c r="S355" s="14">
        <f t="shared" si="53"/>
        <v>0.61598440545808963</v>
      </c>
      <c r="T355" s="33">
        <f>IF(E355&lt;1994,"NA",IF(E355&gt;2001,SUMIFS(ADM!E:E,ADM!A:A,ReferendumData!E355,ADM!C:C,ReferendumData!A355,ADM!D:D,ReferendumData!B355),SUMIFS(ADM!K:K,ADM!H:H,ReferendumData!E355,ADM!I:I,ReferendumData!A355,ADM!J:J,ReferendumData!B355)))</f>
        <v>509.32</v>
      </c>
      <c r="U355" s="34">
        <f t="shared" si="62"/>
        <v>1.0072253200345558</v>
      </c>
      <c r="V355" s="47">
        <f>IFERROR(VLOOKUP(C355,Lookups!J:L,3,FALSE),IF(T355&gt;=2000,4,IF(AND(T355&gt;=1000,T355&lt;2000),5,6)))</f>
        <v>6</v>
      </c>
      <c r="W355" s="12" t="s">
        <v>20</v>
      </c>
      <c r="X355" s="39">
        <f t="shared" si="54"/>
        <v>1.0072253200345558</v>
      </c>
      <c r="Y355" s="38">
        <f t="shared" si="55"/>
        <v>0.61598440545808963</v>
      </c>
      <c r="Z355" s="40" t="e">
        <f>IF(C355=ScatterPlots!$A$3,ReferendumData!Y355,-1)</f>
        <v>#N/A</v>
      </c>
      <c r="AA355" s="39">
        <f t="shared" si="56"/>
        <v>1.0072253200345558</v>
      </c>
      <c r="AB355" s="40">
        <f t="shared" si="57"/>
        <v>-1</v>
      </c>
      <c r="AC355" s="40">
        <f t="shared" si="58"/>
        <v>-1</v>
      </c>
      <c r="AD355" s="40">
        <f t="shared" si="59"/>
        <v>0.61598440545808963</v>
      </c>
    </row>
    <row r="356" spans="1:30" x14ac:dyDescent="0.35">
      <c r="A356">
        <v>466</v>
      </c>
      <c r="B356">
        <v>1</v>
      </c>
      <c r="C356" t="str">
        <f t="shared" si="60"/>
        <v>0466-01</v>
      </c>
      <c r="D356" t="s">
        <v>185</v>
      </c>
      <c r="E356">
        <v>1999</v>
      </c>
      <c r="F356">
        <f>VLOOKUP(E356,Lookups!A:B,2,FALSE)</f>
        <v>1</v>
      </c>
      <c r="G356">
        <v>2000</v>
      </c>
      <c r="H356" s="61">
        <v>350</v>
      </c>
      <c r="I356">
        <v>5</v>
      </c>
      <c r="J356" t="s">
        <v>19</v>
      </c>
      <c r="K356">
        <v>0</v>
      </c>
      <c r="L356">
        <v>9</v>
      </c>
      <c r="M356">
        <v>0</v>
      </c>
      <c r="N356">
        <v>9</v>
      </c>
      <c r="O356">
        <v>1</v>
      </c>
      <c r="P356">
        <f t="shared" si="61"/>
        <v>4</v>
      </c>
      <c r="Q356">
        <v>1810</v>
      </c>
      <c r="R356">
        <v>897</v>
      </c>
      <c r="S356" s="14">
        <f t="shared" si="53"/>
        <v>0.66863686738086447</v>
      </c>
      <c r="T356" s="33">
        <f>IF(E356&lt;1994,"NA",IF(E356&gt;2001,SUMIFS(ADM!E:E,ADM!A:A,ReferendumData!E356,ADM!C:C,ReferendumData!A356,ADM!D:D,ReferendumData!B356),SUMIFS(ADM!K:K,ADM!H:H,ReferendumData!E356,ADM!I:I,ReferendumData!A356,ADM!J:J,ReferendumData!B356)))</f>
        <v>2124.62</v>
      </c>
      <c r="U356" s="34">
        <f t="shared" si="62"/>
        <v>1.2741101938228954</v>
      </c>
      <c r="V356" s="47">
        <f>IFERROR(VLOOKUP(C356,Lookups!J:L,3,FALSE),IF(T356&gt;=2000,4,IF(AND(T356&gt;=1000,T356&lt;2000),5,6)))</f>
        <v>4</v>
      </c>
      <c r="W356" s="12" t="s">
        <v>20</v>
      </c>
      <c r="X356" s="39">
        <f t="shared" si="54"/>
        <v>1.2741101938228954</v>
      </c>
      <c r="Y356" s="38">
        <f t="shared" si="55"/>
        <v>0.66863686738086447</v>
      </c>
      <c r="Z356" s="40" t="e">
        <f>IF(C356=ScatterPlots!$A$3,ReferendumData!Y356,-1)</f>
        <v>#N/A</v>
      </c>
      <c r="AA356" s="39">
        <f t="shared" si="56"/>
        <v>1.2741101938228954</v>
      </c>
      <c r="AB356" s="40">
        <f t="shared" si="57"/>
        <v>-1</v>
      </c>
      <c r="AC356" s="40">
        <f t="shared" si="58"/>
        <v>-1</v>
      </c>
      <c r="AD356" s="40">
        <f t="shared" si="59"/>
        <v>0.66863686738086447</v>
      </c>
    </row>
    <row r="357" spans="1:30" x14ac:dyDescent="0.35">
      <c r="A357">
        <v>485</v>
      </c>
      <c r="B357">
        <v>1</v>
      </c>
      <c r="C357" t="str">
        <f t="shared" si="60"/>
        <v>0485-01</v>
      </c>
      <c r="D357" t="s">
        <v>300</v>
      </c>
      <c r="E357">
        <v>1999</v>
      </c>
      <c r="F357">
        <f>VLOOKUP(E357,Lookups!A:B,2,FALSE)</f>
        <v>1</v>
      </c>
      <c r="G357">
        <v>2000</v>
      </c>
      <c r="H357" s="61">
        <v>415</v>
      </c>
      <c r="I357">
        <v>10</v>
      </c>
      <c r="J357" t="s">
        <v>19</v>
      </c>
      <c r="K357">
        <v>0</v>
      </c>
      <c r="L357">
        <v>9</v>
      </c>
      <c r="M357">
        <v>0</v>
      </c>
      <c r="N357">
        <v>9</v>
      </c>
      <c r="O357">
        <v>1</v>
      </c>
      <c r="P357">
        <f t="shared" si="61"/>
        <v>5</v>
      </c>
      <c r="Q357">
        <v>537</v>
      </c>
      <c r="R357">
        <v>326</v>
      </c>
      <c r="S357" s="14">
        <f t="shared" si="53"/>
        <v>0.6222479721900348</v>
      </c>
      <c r="T357" s="33">
        <f>IF(E357&lt;1994,"NA",IF(E357&gt;2001,SUMIFS(ADM!E:E,ADM!A:A,ReferendumData!E357,ADM!C:C,ReferendumData!A357,ADM!D:D,ReferendumData!B357),SUMIFS(ADM!K:K,ADM!H:H,ReferendumData!E357,ADM!I:I,ReferendumData!A357,ADM!J:J,ReferendumData!B357)))</f>
        <v>712.46</v>
      </c>
      <c r="U357" s="34">
        <f t="shared" si="62"/>
        <v>1.2112960727619795</v>
      </c>
      <c r="V357" s="47">
        <f>IFERROR(VLOOKUP(C357,Lookups!J:L,3,FALSE),IF(T357&gt;=2000,4,IF(AND(T357&gt;=1000,T357&lt;2000),5,6)))</f>
        <v>6</v>
      </c>
      <c r="W357" s="12" t="s">
        <v>20</v>
      </c>
      <c r="X357" s="39">
        <f t="shared" si="54"/>
        <v>1.2112960727619795</v>
      </c>
      <c r="Y357" s="38">
        <f t="shared" si="55"/>
        <v>0.6222479721900348</v>
      </c>
      <c r="Z357" s="40" t="e">
        <f>IF(C357=ScatterPlots!$A$3,ReferendumData!Y357,-1)</f>
        <v>#N/A</v>
      </c>
      <c r="AA357" s="39">
        <f t="shared" si="56"/>
        <v>1.2112960727619795</v>
      </c>
      <c r="AB357" s="40">
        <f t="shared" si="57"/>
        <v>-1</v>
      </c>
      <c r="AC357" s="40">
        <f t="shared" si="58"/>
        <v>-1</v>
      </c>
      <c r="AD357" s="40">
        <f t="shared" si="59"/>
        <v>0.6222479721900348</v>
      </c>
    </row>
    <row r="358" spans="1:30" x14ac:dyDescent="0.35">
      <c r="A358">
        <v>544</v>
      </c>
      <c r="B358">
        <v>1</v>
      </c>
      <c r="C358" t="str">
        <f t="shared" si="60"/>
        <v>0544-01</v>
      </c>
      <c r="D358" t="s">
        <v>259</v>
      </c>
      <c r="E358">
        <v>1999</v>
      </c>
      <c r="F358">
        <f>VLOOKUP(E358,Lookups!A:B,2,FALSE)</f>
        <v>1</v>
      </c>
      <c r="G358">
        <v>2000</v>
      </c>
      <c r="H358" s="61">
        <v>145.46</v>
      </c>
      <c r="I358">
        <v>10</v>
      </c>
      <c r="J358" t="s">
        <v>19</v>
      </c>
      <c r="K358">
        <v>0</v>
      </c>
      <c r="L358">
        <v>9</v>
      </c>
      <c r="M358">
        <v>0</v>
      </c>
      <c r="N358">
        <v>9</v>
      </c>
      <c r="O358">
        <v>1</v>
      </c>
      <c r="P358">
        <f t="shared" si="61"/>
        <v>2</v>
      </c>
      <c r="Q358">
        <v>3012</v>
      </c>
      <c r="R358">
        <v>1337</v>
      </c>
      <c r="S358" s="14">
        <f t="shared" si="53"/>
        <v>0.69257300528857213</v>
      </c>
      <c r="T358" s="33">
        <f>IF(E358&lt;1994,"NA",IF(E358&gt;2001,SUMIFS(ADM!E:E,ADM!A:A,ReferendumData!E358,ADM!C:C,ReferendumData!A358,ADM!D:D,ReferendumData!B358),SUMIFS(ADM!K:K,ADM!H:H,ReferendumData!E358,ADM!I:I,ReferendumData!A358,ADM!J:J,ReferendumData!B358)))</f>
        <v>3164.49</v>
      </c>
      <c r="U358" s="34">
        <f t="shared" si="62"/>
        <v>1.3743130804647827</v>
      </c>
      <c r="V358" s="47">
        <f>IFERROR(VLOOKUP(C358,Lookups!J:L,3,FALSE),IF(T358&gt;=2000,4,IF(AND(T358&gt;=1000,T358&lt;2000),5,6)))</f>
        <v>4</v>
      </c>
      <c r="W358" s="12" t="s">
        <v>20</v>
      </c>
      <c r="X358" s="39">
        <f t="shared" si="54"/>
        <v>1.3743130804647827</v>
      </c>
      <c r="Y358" s="38">
        <f t="shared" si="55"/>
        <v>0.69257300528857213</v>
      </c>
      <c r="Z358" s="40" t="e">
        <f>IF(C358=ScatterPlots!$A$3,ReferendumData!Y358,-1)</f>
        <v>#N/A</v>
      </c>
      <c r="AA358" s="39">
        <f t="shared" si="56"/>
        <v>1.3743130804647827</v>
      </c>
      <c r="AB358" s="40">
        <f t="shared" si="57"/>
        <v>-1</v>
      </c>
      <c r="AC358" s="40">
        <f t="shared" si="58"/>
        <v>-1</v>
      </c>
      <c r="AD358" s="40">
        <f t="shared" si="59"/>
        <v>0.69257300528857213</v>
      </c>
    </row>
    <row r="359" spans="1:30" x14ac:dyDescent="0.35">
      <c r="A359">
        <v>545</v>
      </c>
      <c r="B359">
        <v>1</v>
      </c>
      <c r="C359" t="str">
        <f t="shared" si="60"/>
        <v>0545-01</v>
      </c>
      <c r="D359" t="s">
        <v>94</v>
      </c>
      <c r="E359">
        <v>1999</v>
      </c>
      <c r="F359">
        <f>VLOOKUP(E359,Lookups!A:B,2,FALSE)</f>
        <v>1</v>
      </c>
      <c r="G359">
        <v>2000</v>
      </c>
      <c r="H359" s="61">
        <v>415</v>
      </c>
      <c r="I359">
        <v>10</v>
      </c>
      <c r="J359" t="s">
        <v>19</v>
      </c>
      <c r="K359">
        <v>0</v>
      </c>
      <c r="L359">
        <v>9</v>
      </c>
      <c r="M359">
        <v>0</v>
      </c>
      <c r="N359">
        <v>9</v>
      </c>
      <c r="O359">
        <v>1</v>
      </c>
      <c r="P359">
        <f t="shared" si="61"/>
        <v>5</v>
      </c>
      <c r="Q359">
        <v>748</v>
      </c>
      <c r="R359">
        <v>319</v>
      </c>
      <c r="S359" s="14">
        <f t="shared" si="53"/>
        <v>0.7010309278350515</v>
      </c>
      <c r="T359" s="33">
        <f>IF(E359&lt;1994,"NA",IF(E359&gt;2001,SUMIFS(ADM!E:E,ADM!A:A,ReferendumData!E359,ADM!C:C,ReferendumData!A359,ADM!D:D,ReferendumData!B359),SUMIFS(ADM!K:K,ADM!H:H,ReferendumData!E359,ADM!I:I,ReferendumData!A359,ADM!J:J,ReferendumData!B359)))</f>
        <v>449.63</v>
      </c>
      <c r="U359" s="34">
        <f t="shared" si="62"/>
        <v>2.3730622956653247</v>
      </c>
      <c r="V359" s="47">
        <f>IFERROR(VLOOKUP(C359,Lookups!J:L,3,FALSE),IF(T359&gt;=2000,4,IF(AND(T359&gt;=1000,T359&lt;2000),5,6)))</f>
        <v>6</v>
      </c>
      <c r="W359" s="12" t="s">
        <v>20</v>
      </c>
      <c r="X359" s="39">
        <f t="shared" si="54"/>
        <v>2.3730622956653247</v>
      </c>
      <c r="Y359" s="38">
        <f t="shared" si="55"/>
        <v>0.7010309278350515</v>
      </c>
      <c r="Z359" s="40" t="e">
        <f>IF(C359=ScatterPlots!$A$3,ReferendumData!Y359,-1)</f>
        <v>#N/A</v>
      </c>
      <c r="AA359" s="39">
        <f t="shared" si="56"/>
        <v>2.3730622956653247</v>
      </c>
      <c r="AB359" s="40">
        <f t="shared" si="57"/>
        <v>-1</v>
      </c>
      <c r="AC359" s="40">
        <f t="shared" si="58"/>
        <v>-1</v>
      </c>
      <c r="AD359" s="40">
        <f t="shared" si="59"/>
        <v>0.7010309278350515</v>
      </c>
    </row>
    <row r="360" spans="1:30" x14ac:dyDescent="0.35">
      <c r="A360">
        <v>550</v>
      </c>
      <c r="B360">
        <v>1</v>
      </c>
      <c r="C360" t="str">
        <f t="shared" si="60"/>
        <v>0550-01</v>
      </c>
      <c r="D360" t="s">
        <v>190</v>
      </c>
      <c r="E360">
        <v>1999</v>
      </c>
      <c r="F360">
        <f>VLOOKUP(E360,Lookups!A:B,2,FALSE)</f>
        <v>1</v>
      </c>
      <c r="G360">
        <v>2000</v>
      </c>
      <c r="H360" s="61">
        <v>193.24</v>
      </c>
      <c r="I360">
        <v>10</v>
      </c>
      <c r="J360" t="s">
        <v>19</v>
      </c>
      <c r="K360">
        <v>0</v>
      </c>
      <c r="L360">
        <v>9</v>
      </c>
      <c r="M360">
        <v>0</v>
      </c>
      <c r="N360">
        <v>9</v>
      </c>
      <c r="O360">
        <v>1</v>
      </c>
      <c r="P360">
        <f t="shared" si="61"/>
        <v>2</v>
      </c>
      <c r="Q360">
        <v>367</v>
      </c>
      <c r="R360">
        <v>347</v>
      </c>
      <c r="S360" s="14">
        <f t="shared" si="53"/>
        <v>0.51400560224089631</v>
      </c>
      <c r="T360" s="33">
        <f>IF(E360&lt;1994,"NA",IF(E360&gt;2001,SUMIFS(ADM!E:E,ADM!A:A,ReferendumData!E360,ADM!C:C,ReferendumData!A360,ADM!D:D,ReferendumData!B360),SUMIFS(ADM!K:K,ADM!H:H,ReferendumData!E360,ADM!I:I,ReferendumData!A360,ADM!J:J,ReferendumData!B360)))</f>
        <v>399.82</v>
      </c>
      <c r="U360" s="34">
        <f t="shared" si="62"/>
        <v>1.7858036116252314</v>
      </c>
      <c r="V360" s="47">
        <f>IFERROR(VLOOKUP(C360,Lookups!J:L,3,FALSE),IF(T360&gt;=2000,4,IF(AND(T360&gt;=1000,T360&lt;2000),5,6)))</f>
        <v>6</v>
      </c>
      <c r="W360" s="12" t="s">
        <v>20</v>
      </c>
      <c r="X360" s="39">
        <f t="shared" si="54"/>
        <v>1.7858036116252314</v>
      </c>
      <c r="Y360" s="38">
        <f t="shared" si="55"/>
        <v>0.51400560224089631</v>
      </c>
      <c r="Z360" s="40" t="e">
        <f>IF(C360=ScatterPlots!$A$3,ReferendumData!Y360,-1)</f>
        <v>#N/A</v>
      </c>
      <c r="AA360" s="39">
        <f t="shared" si="56"/>
        <v>1.7858036116252314</v>
      </c>
      <c r="AB360" s="40">
        <f t="shared" si="57"/>
        <v>-1</v>
      </c>
      <c r="AC360" s="40">
        <f t="shared" si="58"/>
        <v>-1</v>
      </c>
      <c r="AD360" s="40">
        <f t="shared" si="59"/>
        <v>0.51400560224089631</v>
      </c>
    </row>
    <row r="361" spans="1:30" x14ac:dyDescent="0.35">
      <c r="A361">
        <v>578</v>
      </c>
      <c r="B361">
        <v>1</v>
      </c>
      <c r="C361" t="str">
        <f t="shared" si="60"/>
        <v>0578-01</v>
      </c>
      <c r="D361" t="s">
        <v>312</v>
      </c>
      <c r="E361">
        <v>1999</v>
      </c>
      <c r="F361">
        <f>VLOOKUP(E361,Lookups!A:B,2,FALSE)</f>
        <v>1</v>
      </c>
      <c r="G361">
        <v>2000</v>
      </c>
      <c r="H361" s="61">
        <v>415</v>
      </c>
      <c r="I361">
        <v>10</v>
      </c>
      <c r="J361" t="s">
        <v>19</v>
      </c>
      <c r="K361">
        <v>0</v>
      </c>
      <c r="L361">
        <v>9</v>
      </c>
      <c r="M361">
        <v>0</v>
      </c>
      <c r="N361">
        <v>9</v>
      </c>
      <c r="O361">
        <v>0</v>
      </c>
      <c r="P361">
        <f t="shared" si="61"/>
        <v>5</v>
      </c>
      <c r="Q361">
        <v>1025</v>
      </c>
      <c r="R361">
        <v>1030</v>
      </c>
      <c r="S361" s="14">
        <f t="shared" si="53"/>
        <v>0.49878345498783455</v>
      </c>
      <c r="T361" s="33">
        <f>IF(E361&lt;1994,"NA",IF(E361&gt;2001,SUMIFS(ADM!E:E,ADM!A:A,ReferendumData!E361,ADM!C:C,ReferendumData!A361,ADM!D:D,ReferendumData!B361),SUMIFS(ADM!K:K,ADM!H:H,ReferendumData!E361,ADM!I:I,ReferendumData!A361,ADM!J:J,ReferendumData!B361)))</f>
        <v>1752.19</v>
      </c>
      <c r="U361" s="34">
        <f t="shared" si="62"/>
        <v>1.1728180163110165</v>
      </c>
      <c r="V361" s="47">
        <f>IFERROR(VLOOKUP(C361,Lookups!J:L,3,FALSE),IF(T361&gt;=2000,4,IF(AND(T361&gt;=1000,T361&lt;2000),5,6)))</f>
        <v>5</v>
      </c>
      <c r="W361" s="12" t="s">
        <v>20</v>
      </c>
      <c r="X361" s="39">
        <f t="shared" si="54"/>
        <v>1.1728180163110165</v>
      </c>
      <c r="Y361" s="38">
        <f t="shared" si="55"/>
        <v>0.49878345498783455</v>
      </c>
      <c r="Z361" s="40" t="e">
        <f>IF(C361=ScatterPlots!$A$3,ReferendumData!Y361,-1)</f>
        <v>#N/A</v>
      </c>
      <c r="AA361" s="39">
        <f t="shared" si="56"/>
        <v>1.1728180163110165</v>
      </c>
      <c r="AB361" s="40">
        <f t="shared" si="57"/>
        <v>-1</v>
      </c>
      <c r="AC361" s="40">
        <f t="shared" si="58"/>
        <v>-1</v>
      </c>
      <c r="AD361" s="40">
        <f t="shared" si="59"/>
        <v>0.49878345498783455</v>
      </c>
    </row>
    <row r="362" spans="1:30" x14ac:dyDescent="0.35">
      <c r="A362">
        <v>622</v>
      </c>
      <c r="B362">
        <v>1</v>
      </c>
      <c r="C362" t="str">
        <f t="shared" si="60"/>
        <v>0622-01</v>
      </c>
      <c r="D362" t="s">
        <v>313</v>
      </c>
      <c r="E362">
        <v>1999</v>
      </c>
      <c r="F362">
        <f>VLOOKUP(E362,Lookups!A:B,2,FALSE)</f>
        <v>1</v>
      </c>
      <c r="G362">
        <v>2000</v>
      </c>
      <c r="H362" s="61">
        <v>340</v>
      </c>
      <c r="I362">
        <v>8</v>
      </c>
      <c r="J362" t="s">
        <v>19</v>
      </c>
      <c r="K362">
        <v>0</v>
      </c>
      <c r="L362">
        <v>9</v>
      </c>
      <c r="M362">
        <v>0</v>
      </c>
      <c r="N362">
        <v>9</v>
      </c>
      <c r="O362">
        <v>0</v>
      </c>
      <c r="P362">
        <f t="shared" si="61"/>
        <v>4</v>
      </c>
      <c r="Q362">
        <v>6333</v>
      </c>
      <c r="R362">
        <v>6791</v>
      </c>
      <c r="S362" s="14">
        <f t="shared" si="53"/>
        <v>0.48255105150868638</v>
      </c>
      <c r="T362" s="33">
        <f>IF(E362&lt;1994,"NA",IF(E362&gt;2001,SUMIFS(ADM!E:E,ADM!A:A,ReferendumData!E362,ADM!C:C,ReferendumData!A362,ADM!D:D,ReferendumData!B362),SUMIFS(ADM!K:K,ADM!H:H,ReferendumData!E362,ADM!I:I,ReferendumData!A362,ADM!J:J,ReferendumData!B362)))</f>
        <v>11646.82</v>
      </c>
      <c r="U362" s="34">
        <f t="shared" si="62"/>
        <v>1.1268311865384715</v>
      </c>
      <c r="V362" s="47">
        <f>IFERROR(VLOOKUP(C362,Lookups!J:L,3,FALSE),IF(T362&gt;=2000,4,IF(AND(T362&gt;=1000,T362&lt;2000),5,6)))</f>
        <v>2</v>
      </c>
      <c r="W362" s="12" t="s">
        <v>20</v>
      </c>
      <c r="X362" s="39">
        <f t="shared" si="54"/>
        <v>1.1268311865384715</v>
      </c>
      <c r="Y362" s="38">
        <f t="shared" si="55"/>
        <v>0.48255105150868638</v>
      </c>
      <c r="Z362" s="40" t="e">
        <f>IF(C362=ScatterPlots!$A$3,ReferendumData!Y362,-1)</f>
        <v>#N/A</v>
      </c>
      <c r="AA362" s="39">
        <f t="shared" si="56"/>
        <v>1.1268311865384715</v>
      </c>
      <c r="AB362" s="40">
        <f t="shared" si="57"/>
        <v>-1</v>
      </c>
      <c r="AC362" s="40">
        <f t="shared" si="58"/>
        <v>-1</v>
      </c>
      <c r="AD362" s="40">
        <f t="shared" si="59"/>
        <v>0.48255105150868638</v>
      </c>
    </row>
    <row r="363" spans="1:30" x14ac:dyDescent="0.35">
      <c r="A363">
        <v>624</v>
      </c>
      <c r="B363">
        <v>1</v>
      </c>
      <c r="C363" t="str">
        <f t="shared" si="60"/>
        <v>0624-01</v>
      </c>
      <c r="D363" t="s">
        <v>194</v>
      </c>
      <c r="E363">
        <v>1999</v>
      </c>
      <c r="F363">
        <f>VLOOKUP(E363,Lookups!A:B,2,FALSE)</f>
        <v>1</v>
      </c>
      <c r="G363">
        <v>2000</v>
      </c>
      <c r="H363" s="61">
        <v>115</v>
      </c>
      <c r="I363">
        <v>10</v>
      </c>
      <c r="J363" t="s">
        <v>19</v>
      </c>
      <c r="K363">
        <v>0</v>
      </c>
      <c r="L363">
        <v>9</v>
      </c>
      <c r="M363">
        <v>0</v>
      </c>
      <c r="N363">
        <v>9</v>
      </c>
      <c r="O363">
        <v>0</v>
      </c>
      <c r="P363">
        <f t="shared" si="61"/>
        <v>2</v>
      </c>
      <c r="Q363">
        <v>4250</v>
      </c>
      <c r="R363">
        <v>4687</v>
      </c>
      <c r="S363" s="14">
        <f t="shared" si="53"/>
        <v>0.47555107978068706</v>
      </c>
      <c r="T363" s="33">
        <f>IF(E363&lt;1994,"NA",IF(E363&gt;2001,SUMIFS(ADM!E:E,ADM!A:A,ReferendumData!E363,ADM!C:C,ReferendumData!A363,ADM!D:D,ReferendumData!B363),SUMIFS(ADM!K:K,ADM!H:H,ReferendumData!E363,ADM!I:I,ReferendumData!A363,ADM!J:J,ReferendumData!B363)))</f>
        <v>9353.99</v>
      </c>
      <c r="U363" s="34">
        <f t="shared" si="62"/>
        <v>0.95542116251995135</v>
      </c>
      <c r="V363" s="47">
        <f>IFERROR(VLOOKUP(C363,Lookups!J:L,3,FALSE),IF(T363&gt;=2000,4,IF(AND(T363&gt;=1000,T363&lt;2000),5,6)))</f>
        <v>3</v>
      </c>
      <c r="W363" s="12" t="s">
        <v>20</v>
      </c>
      <c r="X363" s="39">
        <f t="shared" si="54"/>
        <v>0.95542116251995135</v>
      </c>
      <c r="Y363" s="38">
        <f t="shared" si="55"/>
        <v>0.47555107978068706</v>
      </c>
      <c r="Z363" s="40" t="e">
        <f>IF(C363=ScatterPlots!$A$3,ReferendumData!Y363,-1)</f>
        <v>#N/A</v>
      </c>
      <c r="AA363" s="39">
        <f t="shared" si="56"/>
        <v>0.95542116251995135</v>
      </c>
      <c r="AB363" s="40">
        <f t="shared" si="57"/>
        <v>-1</v>
      </c>
      <c r="AC363" s="40">
        <f t="shared" si="58"/>
        <v>-1</v>
      </c>
      <c r="AD363" s="40">
        <f t="shared" si="59"/>
        <v>0.47555107978068706</v>
      </c>
    </row>
    <row r="364" spans="1:30" x14ac:dyDescent="0.35">
      <c r="A364">
        <v>624</v>
      </c>
      <c r="B364">
        <v>1</v>
      </c>
      <c r="C364" t="str">
        <f t="shared" si="60"/>
        <v>0624-01</v>
      </c>
      <c r="D364" t="s">
        <v>194</v>
      </c>
      <c r="E364">
        <v>1999</v>
      </c>
      <c r="F364">
        <f>VLOOKUP(E364,Lookups!A:B,2,FALSE)</f>
        <v>1</v>
      </c>
      <c r="G364">
        <v>2000</v>
      </c>
      <c r="H364" s="61">
        <v>70</v>
      </c>
      <c r="I364">
        <v>10</v>
      </c>
      <c r="J364" t="s">
        <v>19</v>
      </c>
      <c r="K364">
        <v>0</v>
      </c>
      <c r="L364">
        <v>9</v>
      </c>
      <c r="M364">
        <v>0</v>
      </c>
      <c r="N364">
        <v>9</v>
      </c>
      <c r="O364">
        <v>0</v>
      </c>
      <c r="P364">
        <f t="shared" si="61"/>
        <v>1</v>
      </c>
      <c r="Q364">
        <v>4000</v>
      </c>
      <c r="R364">
        <v>4743</v>
      </c>
      <c r="S364" s="14">
        <f t="shared" si="53"/>
        <v>0.45750886423424453</v>
      </c>
      <c r="T364" s="33">
        <f>IF(E364&lt;1994,"NA",IF(E364&gt;2001,SUMIFS(ADM!E:E,ADM!A:A,ReferendumData!E364,ADM!C:C,ReferendumData!A364,ADM!D:D,ReferendumData!B364),SUMIFS(ADM!K:K,ADM!H:H,ReferendumData!E364,ADM!I:I,ReferendumData!A364,ADM!J:J,ReferendumData!B364)))</f>
        <v>9353.99</v>
      </c>
      <c r="U364" s="34">
        <f t="shared" si="62"/>
        <v>0.93468134988384644</v>
      </c>
      <c r="V364" s="47">
        <f>IFERROR(VLOOKUP(C364,Lookups!J:L,3,FALSE),IF(T364&gt;=2000,4,IF(AND(T364&gt;=1000,T364&lt;2000),5,6)))</f>
        <v>3</v>
      </c>
      <c r="W364" s="12" t="s">
        <v>314</v>
      </c>
      <c r="X364" s="39">
        <f t="shared" si="54"/>
        <v>0.93468134988384644</v>
      </c>
      <c r="Y364" s="38">
        <f t="shared" si="55"/>
        <v>0.45750886423424453</v>
      </c>
      <c r="Z364" s="40" t="e">
        <f>IF(C364=ScatterPlots!$A$3,ReferendumData!Y364,-1)</f>
        <v>#N/A</v>
      </c>
      <c r="AA364" s="39">
        <f t="shared" si="56"/>
        <v>0.93468134988384644</v>
      </c>
      <c r="AB364" s="40">
        <f t="shared" si="57"/>
        <v>-1</v>
      </c>
      <c r="AC364" s="40">
        <f t="shared" si="58"/>
        <v>-1</v>
      </c>
      <c r="AD364" s="40">
        <f t="shared" si="59"/>
        <v>0.45750886423424453</v>
      </c>
    </row>
    <row r="365" spans="1:30" x14ac:dyDescent="0.35">
      <c r="A365">
        <v>627</v>
      </c>
      <c r="B365">
        <v>1</v>
      </c>
      <c r="C365" t="str">
        <f t="shared" si="60"/>
        <v>0627-01</v>
      </c>
      <c r="D365" t="s">
        <v>234</v>
      </c>
      <c r="E365">
        <v>1999</v>
      </c>
      <c r="F365">
        <f>VLOOKUP(E365,Lookups!A:B,2,FALSE)</f>
        <v>1</v>
      </c>
      <c r="G365">
        <v>2000</v>
      </c>
      <c r="H365" s="61">
        <v>760.89</v>
      </c>
      <c r="I365">
        <v>5</v>
      </c>
      <c r="J365" t="s">
        <v>19</v>
      </c>
      <c r="K365">
        <v>0</v>
      </c>
      <c r="L365">
        <v>9</v>
      </c>
      <c r="M365">
        <v>0</v>
      </c>
      <c r="N365">
        <v>9</v>
      </c>
      <c r="O365">
        <v>1</v>
      </c>
      <c r="P365">
        <f t="shared" si="61"/>
        <v>8</v>
      </c>
      <c r="Q365">
        <v>274</v>
      </c>
      <c r="R365">
        <v>164</v>
      </c>
      <c r="S365" s="14">
        <f t="shared" si="53"/>
        <v>0.62557077625570778</v>
      </c>
      <c r="T365" s="33">
        <f>IF(E365&lt;1994,"NA",IF(E365&gt;2001,SUMIFS(ADM!E:E,ADM!A:A,ReferendumData!E365,ADM!C:C,ReferendumData!A365,ADM!D:D,ReferendumData!B365),SUMIFS(ADM!K:K,ADM!H:H,ReferendumData!E365,ADM!I:I,ReferendumData!A365,ADM!J:J,ReferendumData!B365)))</f>
        <v>219.14</v>
      </c>
      <c r="U365" s="34">
        <f t="shared" si="62"/>
        <v>1.9987222779958018</v>
      </c>
      <c r="V365" s="47">
        <f>IFERROR(VLOOKUP(C365,Lookups!J:L,3,FALSE),IF(T365&gt;=2000,4,IF(AND(T365&gt;=1000,T365&lt;2000),5,6)))</f>
        <v>6</v>
      </c>
      <c r="W365" s="12" t="s">
        <v>20</v>
      </c>
      <c r="X365" s="39">
        <f t="shared" si="54"/>
        <v>1.9987222779958018</v>
      </c>
      <c r="Y365" s="38">
        <f t="shared" si="55"/>
        <v>0.62557077625570778</v>
      </c>
      <c r="Z365" s="40" t="e">
        <f>IF(C365=ScatterPlots!$A$3,ReferendumData!Y365,-1)</f>
        <v>#N/A</v>
      </c>
      <c r="AA365" s="39">
        <f t="shared" si="56"/>
        <v>1.9987222779958018</v>
      </c>
      <c r="AB365" s="40">
        <f t="shared" si="57"/>
        <v>-1</v>
      </c>
      <c r="AC365" s="40">
        <f t="shared" si="58"/>
        <v>-1</v>
      </c>
      <c r="AD365" s="40">
        <f t="shared" si="59"/>
        <v>0.62557077625570778</v>
      </c>
    </row>
    <row r="366" spans="1:30" x14ac:dyDescent="0.35">
      <c r="A366">
        <v>630</v>
      </c>
      <c r="B366">
        <v>1</v>
      </c>
      <c r="C366" t="str">
        <f t="shared" si="60"/>
        <v>0630-01</v>
      </c>
      <c r="D366" t="s">
        <v>195</v>
      </c>
      <c r="E366">
        <v>1999</v>
      </c>
      <c r="F366">
        <f>VLOOKUP(E366,Lookups!A:B,2,FALSE)</f>
        <v>1</v>
      </c>
      <c r="G366">
        <v>2000</v>
      </c>
      <c r="H366" s="61">
        <v>415</v>
      </c>
      <c r="I366">
        <v>5</v>
      </c>
      <c r="J366" t="s">
        <v>19</v>
      </c>
      <c r="K366">
        <v>0</v>
      </c>
      <c r="L366">
        <v>9</v>
      </c>
      <c r="M366">
        <v>0</v>
      </c>
      <c r="N366">
        <v>9</v>
      </c>
      <c r="O366">
        <v>1</v>
      </c>
      <c r="P366">
        <f t="shared" si="61"/>
        <v>5</v>
      </c>
      <c r="Q366">
        <v>246</v>
      </c>
      <c r="R366">
        <v>60</v>
      </c>
      <c r="S366" s="14">
        <f t="shared" si="53"/>
        <v>0.80392156862745101</v>
      </c>
      <c r="T366" s="33">
        <f>IF(E366&lt;1994,"NA",IF(E366&gt;2001,SUMIFS(ADM!E:E,ADM!A:A,ReferendumData!E366,ADM!C:C,ReferendumData!A366,ADM!D:D,ReferendumData!B366),SUMIFS(ADM!K:K,ADM!H:H,ReferendumData!E366,ADM!I:I,ReferendumData!A366,ADM!J:J,ReferendumData!B366)))</f>
        <v>429.72</v>
      </c>
      <c r="U366" s="34">
        <f t="shared" si="62"/>
        <v>0.71209159452666848</v>
      </c>
      <c r="V366" s="47">
        <f>IFERROR(VLOOKUP(C366,Lookups!J:L,3,FALSE),IF(T366&gt;=2000,4,IF(AND(T366&gt;=1000,T366&lt;2000),5,6)))</f>
        <v>6</v>
      </c>
      <c r="W366" s="12" t="s">
        <v>20</v>
      </c>
      <c r="X366" s="39">
        <f t="shared" si="54"/>
        <v>0.71209159452666848</v>
      </c>
      <c r="Y366" s="38">
        <f t="shared" si="55"/>
        <v>0.80392156862745101</v>
      </c>
      <c r="Z366" s="40" t="e">
        <f>IF(C366=ScatterPlots!$A$3,ReferendumData!Y366,-1)</f>
        <v>#N/A</v>
      </c>
      <c r="AA366" s="39">
        <f t="shared" si="56"/>
        <v>0.71209159452666848</v>
      </c>
      <c r="AB366" s="40">
        <f t="shared" si="57"/>
        <v>-1</v>
      </c>
      <c r="AC366" s="40">
        <f t="shared" si="58"/>
        <v>-1</v>
      </c>
      <c r="AD366" s="40">
        <f t="shared" si="59"/>
        <v>0.80392156862745101</v>
      </c>
    </row>
    <row r="367" spans="1:30" x14ac:dyDescent="0.35">
      <c r="A367">
        <v>659</v>
      </c>
      <c r="B367">
        <v>1</v>
      </c>
      <c r="C367" t="str">
        <f t="shared" si="60"/>
        <v>0659-01</v>
      </c>
      <c r="D367" t="s">
        <v>136</v>
      </c>
      <c r="E367">
        <v>1999</v>
      </c>
      <c r="F367">
        <f>VLOOKUP(E367,Lookups!A:B,2,FALSE)</f>
        <v>1</v>
      </c>
      <c r="G367">
        <v>2000</v>
      </c>
      <c r="H367" s="61">
        <v>150</v>
      </c>
      <c r="I367">
        <v>8</v>
      </c>
      <c r="J367" t="s">
        <v>19</v>
      </c>
      <c r="K367">
        <v>0</v>
      </c>
      <c r="L367">
        <v>9</v>
      </c>
      <c r="M367">
        <v>0</v>
      </c>
      <c r="N367">
        <v>9</v>
      </c>
      <c r="O367">
        <v>0</v>
      </c>
      <c r="P367">
        <f t="shared" si="61"/>
        <v>2</v>
      </c>
      <c r="Q367">
        <v>1877</v>
      </c>
      <c r="R367">
        <v>2219</v>
      </c>
      <c r="S367" s="14">
        <f t="shared" si="53"/>
        <v>0.458251953125</v>
      </c>
      <c r="T367" s="33">
        <f>IF(E367&lt;1994,"NA",IF(E367&gt;2001,SUMIFS(ADM!E:E,ADM!A:A,ReferendumData!E367,ADM!C:C,ReferendumData!A367,ADM!D:D,ReferendumData!B367),SUMIFS(ADM!K:K,ADM!H:H,ReferendumData!E367,ADM!I:I,ReferendumData!A367,ADM!J:J,ReferendumData!B367)))</f>
        <v>3700.05</v>
      </c>
      <c r="U367" s="34">
        <f t="shared" si="62"/>
        <v>1.1070120674044945</v>
      </c>
      <c r="V367" s="47">
        <f>IFERROR(VLOOKUP(C367,Lookups!J:L,3,FALSE),IF(T367&gt;=2000,4,IF(AND(T367&gt;=1000,T367&lt;2000),5,6)))</f>
        <v>3</v>
      </c>
      <c r="W367" s="12" t="s">
        <v>20</v>
      </c>
      <c r="X367" s="39">
        <f t="shared" si="54"/>
        <v>1.1070120674044945</v>
      </c>
      <c r="Y367" s="38">
        <f t="shared" si="55"/>
        <v>0.458251953125</v>
      </c>
      <c r="Z367" s="40" t="e">
        <f>IF(C367=ScatterPlots!$A$3,ReferendumData!Y367,-1)</f>
        <v>#N/A</v>
      </c>
      <c r="AA367" s="39">
        <f t="shared" si="56"/>
        <v>1.1070120674044945</v>
      </c>
      <c r="AB367" s="40">
        <f t="shared" si="57"/>
        <v>-1</v>
      </c>
      <c r="AC367" s="40">
        <f t="shared" si="58"/>
        <v>-1</v>
      </c>
      <c r="AD367" s="40">
        <f t="shared" si="59"/>
        <v>0.458251953125</v>
      </c>
    </row>
    <row r="368" spans="1:30" x14ac:dyDescent="0.35">
      <c r="A368">
        <v>676</v>
      </c>
      <c r="B368">
        <v>1</v>
      </c>
      <c r="C368" t="str">
        <f t="shared" si="60"/>
        <v>0676-01</v>
      </c>
      <c r="D368" t="s">
        <v>32</v>
      </c>
      <c r="E368">
        <v>1999</v>
      </c>
      <c r="F368">
        <f>VLOOKUP(E368,Lookups!A:B,2,FALSE)</f>
        <v>1</v>
      </c>
      <c r="G368">
        <v>2000</v>
      </c>
      <c r="H368" s="61">
        <v>1251.56</v>
      </c>
      <c r="I368">
        <v>5</v>
      </c>
      <c r="J368" t="s">
        <v>19</v>
      </c>
      <c r="K368">
        <v>0</v>
      </c>
      <c r="L368">
        <v>9</v>
      </c>
      <c r="M368">
        <v>0</v>
      </c>
      <c r="N368">
        <v>9</v>
      </c>
      <c r="O368">
        <v>1</v>
      </c>
      <c r="P368">
        <f t="shared" si="61"/>
        <v>10</v>
      </c>
      <c r="Q368">
        <v>178</v>
      </c>
      <c r="R368">
        <v>50</v>
      </c>
      <c r="S368" s="14">
        <f t="shared" si="53"/>
        <v>0.7807017543859649</v>
      </c>
      <c r="T368" s="33">
        <f>IF(E368&lt;1994,"NA",IF(E368&gt;2001,SUMIFS(ADM!E:E,ADM!A:A,ReferendumData!E368,ADM!C:C,ReferendumData!A368,ADM!D:D,ReferendumData!B368),SUMIFS(ADM!K:K,ADM!H:H,ReferendumData!E368,ADM!I:I,ReferendumData!A368,ADM!J:J,ReferendumData!B368)))</f>
        <v>220.4</v>
      </c>
      <c r="U368" s="34">
        <f t="shared" si="62"/>
        <v>1.0344827586206897</v>
      </c>
      <c r="V368" s="47">
        <f>IFERROR(VLOOKUP(C368,Lookups!J:L,3,FALSE),IF(T368&gt;=2000,4,IF(AND(T368&gt;=1000,T368&lt;2000),5,6)))</f>
        <v>6</v>
      </c>
      <c r="W368" s="12" t="s">
        <v>20</v>
      </c>
      <c r="X368" s="39">
        <f t="shared" si="54"/>
        <v>1.0344827586206897</v>
      </c>
      <c r="Y368" s="38">
        <f t="shared" si="55"/>
        <v>0.7807017543859649</v>
      </c>
      <c r="Z368" s="40" t="e">
        <f>IF(C368=ScatterPlots!$A$3,ReferendumData!Y368,-1)</f>
        <v>#N/A</v>
      </c>
      <c r="AA368" s="39">
        <f t="shared" si="56"/>
        <v>1.0344827586206897</v>
      </c>
      <c r="AB368" s="40">
        <f t="shared" si="57"/>
        <v>-1</v>
      </c>
      <c r="AC368" s="40">
        <f t="shared" si="58"/>
        <v>-1</v>
      </c>
      <c r="AD368" s="40">
        <f t="shared" si="59"/>
        <v>0.7807017543859649</v>
      </c>
    </row>
    <row r="369" spans="1:30" x14ac:dyDescent="0.35">
      <c r="A369">
        <v>707</v>
      </c>
      <c r="B369">
        <v>1</v>
      </c>
      <c r="C369" t="str">
        <f t="shared" si="60"/>
        <v>0707-01</v>
      </c>
      <c r="D369" t="s">
        <v>145</v>
      </c>
      <c r="E369">
        <v>1999</v>
      </c>
      <c r="F369">
        <f>VLOOKUP(E369,Lookups!A:B,2,FALSE)</f>
        <v>1</v>
      </c>
      <c r="G369">
        <v>2000</v>
      </c>
      <c r="H369" s="61">
        <v>65</v>
      </c>
      <c r="I369">
        <v>10</v>
      </c>
      <c r="J369" t="s">
        <v>19</v>
      </c>
      <c r="K369">
        <v>0</v>
      </c>
      <c r="L369">
        <v>9</v>
      </c>
      <c r="M369">
        <v>0</v>
      </c>
      <c r="N369">
        <v>9</v>
      </c>
      <c r="O369">
        <v>1</v>
      </c>
      <c r="P369">
        <f t="shared" si="61"/>
        <v>1</v>
      </c>
      <c r="Q369">
        <v>70</v>
      </c>
      <c r="R369">
        <v>15</v>
      </c>
      <c r="S369" s="14">
        <f t="shared" si="53"/>
        <v>0.82352941176470584</v>
      </c>
      <c r="T369" s="33">
        <f>IF(E369&lt;1994,"NA",IF(E369&gt;2001,SUMIFS(ADM!E:E,ADM!A:A,ReferendumData!E369,ADM!C:C,ReferendumData!A369,ADM!D:D,ReferendumData!B369),SUMIFS(ADM!K:K,ADM!H:H,ReferendumData!E369,ADM!I:I,ReferendumData!A369,ADM!J:J,ReferendumData!B369)))</f>
        <v>83.61</v>
      </c>
      <c r="U369" s="34">
        <f t="shared" si="62"/>
        <v>1.0166248056452578</v>
      </c>
      <c r="V369" s="47">
        <f>IFERROR(VLOOKUP(C369,Lookups!J:L,3,FALSE),IF(T369&gt;=2000,4,IF(AND(T369&gt;=1000,T369&lt;2000),5,6)))</f>
        <v>6</v>
      </c>
      <c r="W369" s="12" t="s">
        <v>20</v>
      </c>
      <c r="X369" s="39">
        <f t="shared" si="54"/>
        <v>1.0166248056452578</v>
      </c>
      <c r="Y369" s="38">
        <f t="shared" si="55"/>
        <v>0.82352941176470584</v>
      </c>
      <c r="Z369" s="40" t="e">
        <f>IF(C369=ScatterPlots!$A$3,ReferendumData!Y369,-1)</f>
        <v>#N/A</v>
      </c>
      <c r="AA369" s="39">
        <f t="shared" si="56"/>
        <v>1.0166248056452578</v>
      </c>
      <c r="AB369" s="40">
        <f t="shared" si="57"/>
        <v>-1</v>
      </c>
      <c r="AC369" s="40">
        <f t="shared" si="58"/>
        <v>-1</v>
      </c>
      <c r="AD369" s="40">
        <f t="shared" si="59"/>
        <v>0.82352941176470584</v>
      </c>
    </row>
    <row r="370" spans="1:30" x14ac:dyDescent="0.35">
      <c r="A370">
        <v>726</v>
      </c>
      <c r="B370">
        <v>1</v>
      </c>
      <c r="C370" t="str">
        <f t="shared" si="60"/>
        <v>0726-01</v>
      </c>
      <c r="D370" t="s">
        <v>315</v>
      </c>
      <c r="E370">
        <v>1999</v>
      </c>
      <c r="F370">
        <f>VLOOKUP(E370,Lookups!A:B,2,FALSE)</f>
        <v>1</v>
      </c>
      <c r="G370">
        <v>2000</v>
      </c>
      <c r="H370" s="61">
        <v>315</v>
      </c>
      <c r="I370">
        <v>10</v>
      </c>
      <c r="J370" t="s">
        <v>19</v>
      </c>
      <c r="K370">
        <v>0</v>
      </c>
      <c r="L370">
        <v>9</v>
      </c>
      <c r="M370">
        <v>0</v>
      </c>
      <c r="N370">
        <v>9</v>
      </c>
      <c r="O370">
        <v>1</v>
      </c>
      <c r="P370">
        <f t="shared" si="61"/>
        <v>4</v>
      </c>
      <c r="Q370">
        <v>721</v>
      </c>
      <c r="R370">
        <v>560</v>
      </c>
      <c r="S370" s="14">
        <f t="shared" si="53"/>
        <v>0.56284153005464477</v>
      </c>
      <c r="T370" s="33">
        <f>IF(E370&lt;1994,"NA",IF(E370&gt;2001,SUMIFS(ADM!E:E,ADM!A:A,ReferendumData!E370,ADM!C:C,ReferendumData!A370,ADM!D:D,ReferendumData!B370),SUMIFS(ADM!K:K,ADM!H:H,ReferendumData!E370,ADM!I:I,ReferendumData!A370,ADM!J:J,ReferendumData!B370)))</f>
        <v>2025.32</v>
      </c>
      <c r="U370" s="34">
        <f t="shared" si="62"/>
        <v>0.63249264313787457</v>
      </c>
      <c r="V370" s="47">
        <f>IFERROR(VLOOKUP(C370,Lookups!J:L,3,FALSE),IF(T370&gt;=2000,4,IF(AND(T370&gt;=1000,T370&lt;2000),5,6)))</f>
        <v>4</v>
      </c>
      <c r="W370" s="12" t="s">
        <v>20</v>
      </c>
      <c r="X370" s="39">
        <f t="shared" si="54"/>
        <v>0.63249264313787457</v>
      </c>
      <c r="Y370" s="38">
        <f t="shared" si="55"/>
        <v>0.56284153005464477</v>
      </c>
      <c r="Z370" s="40" t="e">
        <f>IF(C370=ScatterPlots!$A$3,ReferendumData!Y370,-1)</f>
        <v>#N/A</v>
      </c>
      <c r="AA370" s="39">
        <f t="shared" si="56"/>
        <v>0.63249264313787457</v>
      </c>
      <c r="AB370" s="40">
        <f t="shared" si="57"/>
        <v>-1</v>
      </c>
      <c r="AC370" s="40">
        <f t="shared" si="58"/>
        <v>-1</v>
      </c>
      <c r="AD370" s="40">
        <f t="shared" si="59"/>
        <v>0.56284153005464477</v>
      </c>
    </row>
    <row r="371" spans="1:30" x14ac:dyDescent="0.35">
      <c r="A371">
        <v>727</v>
      </c>
      <c r="B371">
        <v>1</v>
      </c>
      <c r="C371" t="str">
        <f t="shared" si="60"/>
        <v>0727-01</v>
      </c>
      <c r="D371" t="s">
        <v>62</v>
      </c>
      <c r="E371">
        <v>1999</v>
      </c>
      <c r="F371">
        <f>VLOOKUP(E371,Lookups!A:B,2,FALSE)</f>
        <v>1</v>
      </c>
      <c r="G371">
        <v>2000</v>
      </c>
      <c r="H371" s="61">
        <v>415</v>
      </c>
      <c r="I371">
        <v>10</v>
      </c>
      <c r="J371" t="s">
        <v>19</v>
      </c>
      <c r="K371">
        <v>0</v>
      </c>
      <c r="L371">
        <v>9</v>
      </c>
      <c r="M371">
        <v>0</v>
      </c>
      <c r="N371">
        <v>1</v>
      </c>
      <c r="O371">
        <v>1</v>
      </c>
      <c r="P371">
        <f t="shared" si="61"/>
        <v>5</v>
      </c>
      <c r="Q371">
        <v>1361</v>
      </c>
      <c r="R371">
        <v>537</v>
      </c>
      <c r="S371" s="14">
        <f t="shared" si="53"/>
        <v>0.71707060063224448</v>
      </c>
      <c r="T371" s="33">
        <f>IF(E371&lt;1994,"NA",IF(E371&gt;2001,SUMIFS(ADM!E:E,ADM!A:A,ReferendumData!E371,ADM!C:C,ReferendumData!A371,ADM!D:D,ReferendumData!B371),SUMIFS(ADM!K:K,ADM!H:H,ReferendumData!E371,ADM!I:I,ReferendumData!A371,ADM!J:J,ReferendumData!B371)))</f>
        <v>2435.9499999999998</v>
      </c>
      <c r="U371" s="34">
        <f t="shared" si="62"/>
        <v>0.77916213386974287</v>
      </c>
      <c r="V371" s="47">
        <f>IFERROR(VLOOKUP(C371,Lookups!J:L,3,FALSE),IF(T371&gt;=2000,4,IF(AND(T371&gt;=1000,T371&lt;2000),5,6)))</f>
        <v>4</v>
      </c>
      <c r="W371" s="12" t="s">
        <v>316</v>
      </c>
      <c r="X371" s="39">
        <f t="shared" si="54"/>
        <v>0.77916213386974287</v>
      </c>
      <c r="Y371" s="38">
        <f t="shared" si="55"/>
        <v>0.71707060063224448</v>
      </c>
      <c r="Z371" s="40" t="e">
        <f>IF(C371=ScatterPlots!$A$3,ReferendumData!Y371,-1)</f>
        <v>#N/A</v>
      </c>
      <c r="AA371" s="39">
        <f t="shared" si="56"/>
        <v>0.77916213386974287</v>
      </c>
      <c r="AB371" s="40">
        <f t="shared" si="57"/>
        <v>-1</v>
      </c>
      <c r="AC371" s="40">
        <f t="shared" si="58"/>
        <v>-1</v>
      </c>
      <c r="AD371" s="40">
        <f t="shared" si="59"/>
        <v>0.71707060063224448</v>
      </c>
    </row>
    <row r="372" spans="1:30" x14ac:dyDescent="0.35">
      <c r="A372">
        <v>728</v>
      </c>
      <c r="B372">
        <v>1</v>
      </c>
      <c r="C372" t="str">
        <f t="shared" si="60"/>
        <v>0728-01</v>
      </c>
      <c r="D372" t="s">
        <v>148</v>
      </c>
      <c r="E372">
        <v>1999</v>
      </c>
      <c r="F372">
        <f>VLOOKUP(E372,Lookups!A:B,2,FALSE)</f>
        <v>1</v>
      </c>
      <c r="G372">
        <v>2000</v>
      </c>
      <c r="H372" s="61">
        <v>285.23</v>
      </c>
      <c r="I372">
        <v>10</v>
      </c>
      <c r="J372" t="s">
        <v>19</v>
      </c>
      <c r="K372">
        <v>0</v>
      </c>
      <c r="L372">
        <v>9</v>
      </c>
      <c r="M372">
        <v>0</v>
      </c>
      <c r="N372">
        <v>9</v>
      </c>
      <c r="O372">
        <v>0</v>
      </c>
      <c r="P372">
        <f t="shared" si="61"/>
        <v>3</v>
      </c>
      <c r="Q372">
        <v>3719</v>
      </c>
      <c r="R372">
        <v>4285</v>
      </c>
      <c r="S372" s="14">
        <f t="shared" si="53"/>
        <v>0.46464267866066966</v>
      </c>
      <c r="T372" s="33">
        <f>IF(E372&lt;1994,"NA",IF(E372&gt;2001,SUMIFS(ADM!E:E,ADM!A:A,ReferendumData!E372,ADM!C:C,ReferendumData!A372,ADM!D:D,ReferendumData!B372),SUMIFS(ADM!K:K,ADM!H:H,ReferendumData!E372,ADM!I:I,ReferendumData!A372,ADM!J:J,ReferendumData!B372)))</f>
        <v>8971.7099999999991</v>
      </c>
      <c r="U372" s="34">
        <f t="shared" si="62"/>
        <v>0.89213761924984214</v>
      </c>
      <c r="V372" s="47">
        <f>IFERROR(VLOOKUP(C372,Lookups!J:L,3,FALSE),IF(T372&gt;=2000,4,IF(AND(T372&gt;=1000,T372&lt;2000),5,6)))</f>
        <v>4</v>
      </c>
      <c r="W372" s="12" t="s">
        <v>20</v>
      </c>
      <c r="X372" s="39">
        <f t="shared" si="54"/>
        <v>0.89213761924984214</v>
      </c>
      <c r="Y372" s="38">
        <f t="shared" si="55"/>
        <v>0.46464267866066966</v>
      </c>
      <c r="Z372" s="40" t="e">
        <f>IF(C372=ScatterPlots!$A$3,ReferendumData!Y372,-1)</f>
        <v>#N/A</v>
      </c>
      <c r="AA372" s="39">
        <f t="shared" si="56"/>
        <v>0.89213761924984214</v>
      </c>
      <c r="AB372" s="40">
        <f t="shared" si="57"/>
        <v>-1</v>
      </c>
      <c r="AC372" s="40">
        <f t="shared" si="58"/>
        <v>-1</v>
      </c>
      <c r="AD372" s="40">
        <f t="shared" si="59"/>
        <v>0.46464267866066966</v>
      </c>
    </row>
    <row r="373" spans="1:30" x14ac:dyDescent="0.35">
      <c r="A373">
        <v>738</v>
      </c>
      <c r="B373">
        <v>1</v>
      </c>
      <c r="C373" t="str">
        <f t="shared" si="60"/>
        <v>0738-01</v>
      </c>
      <c r="D373" t="s">
        <v>317</v>
      </c>
      <c r="E373">
        <v>1999</v>
      </c>
      <c r="F373">
        <f>VLOOKUP(E373,Lookups!A:B,2,FALSE)</f>
        <v>1</v>
      </c>
      <c r="G373">
        <v>2000</v>
      </c>
      <c r="H373" s="61">
        <v>240</v>
      </c>
      <c r="I373">
        <v>5</v>
      </c>
      <c r="J373" t="s">
        <v>19</v>
      </c>
      <c r="K373">
        <v>0</v>
      </c>
      <c r="L373">
        <v>9</v>
      </c>
      <c r="M373">
        <v>0</v>
      </c>
      <c r="N373">
        <v>9</v>
      </c>
      <c r="O373">
        <v>1</v>
      </c>
      <c r="P373">
        <f t="shared" si="61"/>
        <v>3</v>
      </c>
      <c r="Q373">
        <v>369</v>
      </c>
      <c r="R373">
        <v>335</v>
      </c>
      <c r="S373" s="14">
        <f t="shared" si="53"/>
        <v>0.52414772727272729</v>
      </c>
      <c r="T373" s="33">
        <f>IF(E373&lt;1994,"NA",IF(E373&gt;2001,SUMIFS(ADM!E:E,ADM!A:A,ReferendumData!E373,ADM!C:C,ReferendumData!A373,ADM!D:D,ReferendumData!B373),SUMIFS(ADM!K:K,ADM!H:H,ReferendumData!E373,ADM!I:I,ReferendumData!A373,ADM!J:J,ReferendumData!B373)))</f>
        <v>1072.76</v>
      </c>
      <c r="U373" s="34">
        <f t="shared" si="62"/>
        <v>0.6562511652186882</v>
      </c>
      <c r="V373" s="47">
        <f>IFERROR(VLOOKUP(C373,Lookups!J:L,3,FALSE),IF(T373&gt;=2000,4,IF(AND(T373&gt;=1000,T373&lt;2000),5,6)))</f>
        <v>5</v>
      </c>
      <c r="W373" s="12" t="s">
        <v>20</v>
      </c>
      <c r="X373" s="39">
        <f t="shared" si="54"/>
        <v>0.6562511652186882</v>
      </c>
      <c r="Y373" s="38">
        <f t="shared" si="55"/>
        <v>0.52414772727272729</v>
      </c>
      <c r="Z373" s="40" t="e">
        <f>IF(C373=ScatterPlots!$A$3,ReferendumData!Y373,-1)</f>
        <v>#N/A</v>
      </c>
      <c r="AA373" s="39">
        <f t="shared" si="56"/>
        <v>0.6562511652186882</v>
      </c>
      <c r="AB373" s="40">
        <f t="shared" si="57"/>
        <v>-1</v>
      </c>
      <c r="AC373" s="40">
        <f t="shared" si="58"/>
        <v>-1</v>
      </c>
      <c r="AD373" s="40">
        <f t="shared" si="59"/>
        <v>0.52414772727272729</v>
      </c>
    </row>
    <row r="374" spans="1:30" x14ac:dyDescent="0.35">
      <c r="A374">
        <v>739</v>
      </c>
      <c r="B374">
        <v>1</v>
      </c>
      <c r="C374" t="str">
        <f t="shared" si="60"/>
        <v>0739-01</v>
      </c>
      <c r="D374" t="s">
        <v>202</v>
      </c>
      <c r="E374">
        <v>1999</v>
      </c>
      <c r="F374">
        <f>VLOOKUP(E374,Lookups!A:B,2,FALSE)</f>
        <v>1</v>
      </c>
      <c r="G374">
        <v>2000</v>
      </c>
      <c r="H374" s="61">
        <v>235.98</v>
      </c>
      <c r="I374">
        <v>10</v>
      </c>
      <c r="J374" t="s">
        <v>19</v>
      </c>
      <c r="K374">
        <v>0</v>
      </c>
      <c r="L374">
        <v>9</v>
      </c>
      <c r="M374">
        <v>0</v>
      </c>
      <c r="N374">
        <v>9</v>
      </c>
      <c r="O374">
        <v>1</v>
      </c>
      <c r="P374">
        <f t="shared" si="61"/>
        <v>3</v>
      </c>
      <c r="Q374">
        <v>353</v>
      </c>
      <c r="R374">
        <v>171</v>
      </c>
      <c r="S374" s="14">
        <f t="shared" si="53"/>
        <v>0.67366412213740456</v>
      </c>
      <c r="T374" s="33">
        <f>IF(E374&lt;1994,"NA",IF(E374&gt;2001,SUMIFS(ADM!E:E,ADM!A:A,ReferendumData!E374,ADM!C:C,ReferendumData!A374,ADM!D:D,ReferendumData!B374),SUMIFS(ADM!K:K,ADM!H:H,ReferendumData!E374,ADM!I:I,ReferendumData!A374,ADM!J:J,ReferendumData!B374)))</f>
        <v>922.4</v>
      </c>
      <c r="U374" s="34">
        <f t="shared" si="62"/>
        <v>0.56808326105810925</v>
      </c>
      <c r="V374" s="47">
        <f>IFERROR(VLOOKUP(C374,Lookups!J:L,3,FALSE),IF(T374&gt;=2000,4,IF(AND(T374&gt;=1000,T374&lt;2000),5,6)))</f>
        <v>6</v>
      </c>
      <c r="W374" s="12" t="s">
        <v>20</v>
      </c>
      <c r="X374" s="39">
        <f t="shared" si="54"/>
        <v>0.56808326105810925</v>
      </c>
      <c r="Y374" s="38">
        <f t="shared" si="55"/>
        <v>0.67366412213740456</v>
      </c>
      <c r="Z374" s="40" t="e">
        <f>IF(C374=ScatterPlots!$A$3,ReferendumData!Y374,-1)</f>
        <v>#N/A</v>
      </c>
      <c r="AA374" s="39">
        <f t="shared" si="56"/>
        <v>0.56808326105810925</v>
      </c>
      <c r="AB374" s="40">
        <f t="shared" si="57"/>
        <v>-1</v>
      </c>
      <c r="AC374" s="40">
        <f t="shared" si="58"/>
        <v>-1</v>
      </c>
      <c r="AD374" s="40">
        <f t="shared" si="59"/>
        <v>0.67366412213740456</v>
      </c>
    </row>
    <row r="375" spans="1:30" x14ac:dyDescent="0.35">
      <c r="A375">
        <v>787</v>
      </c>
      <c r="B375">
        <v>1</v>
      </c>
      <c r="C375" t="str">
        <f t="shared" si="60"/>
        <v>0787-01</v>
      </c>
      <c r="D375" t="s">
        <v>318</v>
      </c>
      <c r="E375">
        <v>1999</v>
      </c>
      <c r="F375">
        <f>VLOOKUP(E375,Lookups!A:B,2,FALSE)</f>
        <v>1</v>
      </c>
      <c r="G375">
        <v>2000</v>
      </c>
      <c r="H375" s="61">
        <v>415</v>
      </c>
      <c r="I375">
        <v>10</v>
      </c>
      <c r="J375" t="s">
        <v>19</v>
      </c>
      <c r="K375">
        <v>0</v>
      </c>
      <c r="L375">
        <v>9</v>
      </c>
      <c r="M375">
        <v>0</v>
      </c>
      <c r="N375">
        <v>9</v>
      </c>
      <c r="O375">
        <v>1</v>
      </c>
      <c r="P375">
        <f t="shared" si="61"/>
        <v>5</v>
      </c>
      <c r="Q375">
        <v>269</v>
      </c>
      <c r="R375">
        <v>130</v>
      </c>
      <c r="S375" s="14">
        <f t="shared" si="53"/>
        <v>0.67418546365914789</v>
      </c>
      <c r="T375" s="33">
        <f>IF(E375&lt;1994,"NA",IF(E375&gt;2001,SUMIFS(ADM!E:E,ADM!A:A,ReferendumData!E375,ADM!C:C,ReferendumData!A375,ADM!D:D,ReferendumData!B375),SUMIFS(ADM!K:K,ADM!H:H,ReferendumData!E375,ADM!I:I,ReferendumData!A375,ADM!J:J,ReferendumData!B375)))</f>
        <v>420.59</v>
      </c>
      <c r="U375" s="34">
        <f t="shared" si="62"/>
        <v>0.94866734824888854</v>
      </c>
      <c r="V375" s="47">
        <f>IFERROR(VLOOKUP(C375,Lookups!J:L,3,FALSE),IF(T375&gt;=2000,4,IF(AND(T375&gt;=1000,T375&lt;2000),5,6)))</f>
        <v>6</v>
      </c>
      <c r="W375" s="12" t="s">
        <v>20</v>
      </c>
      <c r="X375" s="39">
        <f t="shared" si="54"/>
        <v>0.94866734824888854</v>
      </c>
      <c r="Y375" s="38">
        <f t="shared" si="55"/>
        <v>0.67418546365914789</v>
      </c>
      <c r="Z375" s="40" t="e">
        <f>IF(C375=ScatterPlots!$A$3,ReferendumData!Y375,-1)</f>
        <v>#N/A</v>
      </c>
      <c r="AA375" s="39">
        <f t="shared" si="56"/>
        <v>0.94866734824888854</v>
      </c>
      <c r="AB375" s="40">
        <f t="shared" si="57"/>
        <v>-1</v>
      </c>
      <c r="AC375" s="40">
        <f t="shared" si="58"/>
        <v>-1</v>
      </c>
      <c r="AD375" s="40">
        <f t="shared" si="59"/>
        <v>0.67418546365914789</v>
      </c>
    </row>
    <row r="376" spans="1:30" x14ac:dyDescent="0.35">
      <c r="A376">
        <v>811</v>
      </c>
      <c r="B376">
        <v>1</v>
      </c>
      <c r="C376" t="str">
        <f t="shared" si="60"/>
        <v>0811-01</v>
      </c>
      <c r="D376" t="s">
        <v>319</v>
      </c>
      <c r="E376">
        <v>1999</v>
      </c>
      <c r="F376">
        <f>VLOOKUP(E376,Lookups!A:B,2,FALSE)</f>
        <v>1</v>
      </c>
      <c r="G376">
        <v>2000</v>
      </c>
      <c r="H376" s="61">
        <v>415</v>
      </c>
      <c r="I376">
        <v>5</v>
      </c>
      <c r="J376" t="s">
        <v>19</v>
      </c>
      <c r="K376">
        <v>0</v>
      </c>
      <c r="L376">
        <v>9</v>
      </c>
      <c r="M376">
        <v>0</v>
      </c>
      <c r="N376">
        <v>9</v>
      </c>
      <c r="O376">
        <v>0</v>
      </c>
      <c r="P376">
        <f t="shared" si="61"/>
        <v>5</v>
      </c>
      <c r="Q376">
        <v>681</v>
      </c>
      <c r="R376">
        <v>822</v>
      </c>
      <c r="S376" s="14">
        <f t="shared" si="53"/>
        <v>0.45309381237524948</v>
      </c>
      <c r="T376" s="33">
        <f>IF(E376&lt;1994,"NA",IF(E376&gt;2001,SUMIFS(ADM!E:E,ADM!A:A,ReferendumData!E376,ADM!C:C,ReferendumData!A376,ADM!D:D,ReferendumData!B376),SUMIFS(ADM!K:K,ADM!H:H,ReferendumData!E376,ADM!I:I,ReferendumData!A376,ADM!J:J,ReferendumData!B376)))</f>
        <v>838.01</v>
      </c>
      <c r="U376" s="34">
        <f t="shared" si="62"/>
        <v>1.7935346833570005</v>
      </c>
      <c r="V376" s="47">
        <f>IFERROR(VLOOKUP(C376,Lookups!J:L,3,FALSE),IF(T376&gt;=2000,4,IF(AND(T376&gt;=1000,T376&lt;2000),5,6)))</f>
        <v>6</v>
      </c>
      <c r="W376" s="12" t="s">
        <v>20</v>
      </c>
      <c r="X376" s="39">
        <f t="shared" si="54"/>
        <v>1.7935346833570005</v>
      </c>
      <c r="Y376" s="38">
        <f t="shared" si="55"/>
        <v>0.45309381237524948</v>
      </c>
      <c r="Z376" s="40" t="e">
        <f>IF(C376=ScatterPlots!$A$3,ReferendumData!Y376,-1)</f>
        <v>#N/A</v>
      </c>
      <c r="AA376" s="39">
        <f t="shared" si="56"/>
        <v>1.7935346833570005</v>
      </c>
      <c r="AB376" s="40">
        <f t="shared" si="57"/>
        <v>-1</v>
      </c>
      <c r="AC376" s="40">
        <f t="shared" si="58"/>
        <v>-1</v>
      </c>
      <c r="AD376" s="40">
        <f t="shared" si="59"/>
        <v>0.45309381237524948</v>
      </c>
    </row>
    <row r="377" spans="1:30" x14ac:dyDescent="0.35">
      <c r="A377">
        <v>818</v>
      </c>
      <c r="B377">
        <v>1</v>
      </c>
      <c r="C377" t="str">
        <f t="shared" si="60"/>
        <v>0818-01</v>
      </c>
      <c r="D377" t="s">
        <v>302</v>
      </c>
      <c r="E377">
        <v>1999</v>
      </c>
      <c r="F377">
        <f>VLOOKUP(E377,Lookups!A:B,2,FALSE)</f>
        <v>1</v>
      </c>
      <c r="G377">
        <v>2000</v>
      </c>
      <c r="H377" s="61">
        <v>350</v>
      </c>
      <c r="I377">
        <v>5</v>
      </c>
      <c r="J377" t="s">
        <v>19</v>
      </c>
      <c r="K377">
        <v>0</v>
      </c>
      <c r="L377">
        <v>9</v>
      </c>
      <c r="M377">
        <v>0</v>
      </c>
      <c r="N377">
        <v>9</v>
      </c>
      <c r="O377">
        <v>1</v>
      </c>
      <c r="P377">
        <f t="shared" si="61"/>
        <v>4</v>
      </c>
      <c r="Q377">
        <v>282</v>
      </c>
      <c r="R377">
        <v>205</v>
      </c>
      <c r="S377" s="14">
        <f t="shared" si="53"/>
        <v>0.57905544147843946</v>
      </c>
      <c r="T377" s="33">
        <f>IF(E377&lt;1994,"NA",IF(E377&gt;2001,SUMIFS(ADM!E:E,ADM!A:A,ReferendumData!E377,ADM!C:C,ReferendumData!A377,ADM!D:D,ReferendumData!B377),SUMIFS(ADM!K:K,ADM!H:H,ReferendumData!E377,ADM!I:I,ReferendumData!A377,ADM!J:J,ReferendumData!B377)))</f>
        <v>384.34</v>
      </c>
      <c r="U377" s="34">
        <f t="shared" si="62"/>
        <v>1.2671072487901338</v>
      </c>
      <c r="V377" s="47">
        <f>IFERROR(VLOOKUP(C377,Lookups!J:L,3,FALSE),IF(T377&gt;=2000,4,IF(AND(T377&gt;=1000,T377&lt;2000),5,6)))</f>
        <v>6</v>
      </c>
      <c r="W377" s="12" t="s">
        <v>20</v>
      </c>
      <c r="X377" s="39">
        <f t="shared" si="54"/>
        <v>1.2671072487901338</v>
      </c>
      <c r="Y377" s="38">
        <f t="shared" si="55"/>
        <v>0.57905544147843946</v>
      </c>
      <c r="Z377" s="40" t="e">
        <f>IF(C377=ScatterPlots!$A$3,ReferendumData!Y377,-1)</f>
        <v>#N/A</v>
      </c>
      <c r="AA377" s="39">
        <f t="shared" si="56"/>
        <v>1.2671072487901338</v>
      </c>
      <c r="AB377" s="40">
        <f t="shared" si="57"/>
        <v>-1</v>
      </c>
      <c r="AC377" s="40">
        <f t="shared" si="58"/>
        <v>-1</v>
      </c>
      <c r="AD377" s="40">
        <f t="shared" si="59"/>
        <v>0.57905544147843946</v>
      </c>
    </row>
    <row r="378" spans="1:30" x14ac:dyDescent="0.35">
      <c r="A378">
        <v>861</v>
      </c>
      <c r="B378">
        <v>1</v>
      </c>
      <c r="C378" t="str">
        <f t="shared" si="60"/>
        <v>0861-01</v>
      </c>
      <c r="D378" t="s">
        <v>320</v>
      </c>
      <c r="E378">
        <v>1999</v>
      </c>
      <c r="F378">
        <f>VLOOKUP(E378,Lookups!A:B,2,FALSE)</f>
        <v>1</v>
      </c>
      <c r="G378">
        <v>2000</v>
      </c>
      <c r="H378" s="61">
        <v>268</v>
      </c>
      <c r="I378">
        <v>2</v>
      </c>
      <c r="J378" t="s">
        <v>19</v>
      </c>
      <c r="K378">
        <v>0</v>
      </c>
      <c r="L378">
        <v>9</v>
      </c>
      <c r="M378">
        <v>0</v>
      </c>
      <c r="N378">
        <v>9</v>
      </c>
      <c r="O378">
        <v>0</v>
      </c>
      <c r="P378">
        <f t="shared" si="61"/>
        <v>3</v>
      </c>
      <c r="Q378">
        <v>2094</v>
      </c>
      <c r="R378">
        <v>3470</v>
      </c>
      <c r="S378" s="14">
        <f t="shared" si="53"/>
        <v>0.37634795111430625</v>
      </c>
      <c r="T378" s="33">
        <f>IF(E378&lt;1994,"NA",IF(E378&gt;2001,SUMIFS(ADM!E:E,ADM!A:A,ReferendumData!E378,ADM!C:C,ReferendumData!A378,ADM!D:D,ReferendumData!B378),SUMIFS(ADM!K:K,ADM!H:H,ReferendumData!E378,ADM!I:I,ReferendumData!A378,ADM!J:J,ReferendumData!B378)))</f>
        <v>4820.66</v>
      </c>
      <c r="U378" s="34">
        <f t="shared" si="62"/>
        <v>1.1541988026535785</v>
      </c>
      <c r="V378" s="47">
        <f>IFERROR(VLOOKUP(C378,Lookups!J:L,3,FALSE),IF(T378&gt;=2000,4,IF(AND(T378&gt;=1000,T378&lt;2000),5,6)))</f>
        <v>4</v>
      </c>
      <c r="W378" s="12" t="s">
        <v>20</v>
      </c>
      <c r="X378" s="39">
        <f t="shared" si="54"/>
        <v>1.1541988026535785</v>
      </c>
      <c r="Y378" s="38">
        <f t="shared" si="55"/>
        <v>0.37634795111430625</v>
      </c>
      <c r="Z378" s="40" t="e">
        <f>IF(C378=ScatterPlots!$A$3,ReferendumData!Y378,-1)</f>
        <v>#N/A</v>
      </c>
      <c r="AA378" s="39">
        <f t="shared" si="56"/>
        <v>1.1541988026535785</v>
      </c>
      <c r="AB378" s="40">
        <f t="shared" si="57"/>
        <v>-1</v>
      </c>
      <c r="AC378" s="40">
        <f t="shared" si="58"/>
        <v>-1</v>
      </c>
      <c r="AD378" s="40">
        <f t="shared" si="59"/>
        <v>0.37634795111430625</v>
      </c>
    </row>
    <row r="379" spans="1:30" x14ac:dyDescent="0.35">
      <c r="A379">
        <v>911</v>
      </c>
      <c r="B379">
        <v>1</v>
      </c>
      <c r="C379" t="str">
        <f t="shared" si="60"/>
        <v>0911-01</v>
      </c>
      <c r="D379" t="s">
        <v>321</v>
      </c>
      <c r="E379">
        <v>1999</v>
      </c>
      <c r="F379">
        <f>VLOOKUP(E379,Lookups!A:B,2,FALSE)</f>
        <v>1</v>
      </c>
      <c r="G379">
        <v>2000</v>
      </c>
      <c r="H379" s="61">
        <v>415</v>
      </c>
      <c r="I379">
        <v>10</v>
      </c>
      <c r="J379" t="s">
        <v>19</v>
      </c>
      <c r="K379">
        <v>0</v>
      </c>
      <c r="L379">
        <v>9</v>
      </c>
      <c r="M379">
        <v>0</v>
      </c>
      <c r="N379">
        <v>9</v>
      </c>
      <c r="O379">
        <v>1</v>
      </c>
      <c r="P379">
        <f t="shared" si="61"/>
        <v>5</v>
      </c>
      <c r="Q379">
        <v>3278</v>
      </c>
      <c r="R379">
        <v>2187</v>
      </c>
      <c r="S379" s="14">
        <f t="shared" si="53"/>
        <v>0.59981701738334858</v>
      </c>
      <c r="T379" s="33">
        <f>IF(E379&lt;1994,"NA",IF(E379&gt;2001,SUMIFS(ADM!E:E,ADM!A:A,ReferendumData!E379,ADM!C:C,ReferendumData!A379,ADM!D:D,ReferendumData!B379),SUMIFS(ADM!K:K,ADM!H:H,ReferendumData!E379,ADM!I:I,ReferendumData!A379,ADM!J:J,ReferendumData!B379)))</f>
        <v>4598.71</v>
      </c>
      <c r="U379" s="34">
        <f t="shared" si="62"/>
        <v>1.1883767404337304</v>
      </c>
      <c r="V379" s="47">
        <f>IFERROR(VLOOKUP(C379,Lookups!J:L,3,FALSE),IF(T379&gt;=2000,4,IF(AND(T379&gt;=1000,T379&lt;2000),5,6)))</f>
        <v>4</v>
      </c>
      <c r="W379" s="12" t="s">
        <v>20</v>
      </c>
      <c r="X379" s="39">
        <f t="shared" si="54"/>
        <v>1.1883767404337304</v>
      </c>
      <c r="Y379" s="38">
        <f t="shared" si="55"/>
        <v>0.59981701738334858</v>
      </c>
      <c r="Z379" s="40" t="e">
        <f>IF(C379=ScatterPlots!$A$3,ReferendumData!Y379,-1)</f>
        <v>#N/A</v>
      </c>
      <c r="AA379" s="39">
        <f t="shared" si="56"/>
        <v>1.1883767404337304</v>
      </c>
      <c r="AB379" s="40">
        <f t="shared" si="57"/>
        <v>-1</v>
      </c>
      <c r="AC379" s="40">
        <f t="shared" si="58"/>
        <v>-1</v>
      </c>
      <c r="AD379" s="40">
        <f t="shared" si="59"/>
        <v>0.59981701738334858</v>
      </c>
    </row>
    <row r="380" spans="1:30" x14ac:dyDescent="0.35">
      <c r="A380">
        <v>2149</v>
      </c>
      <c r="B380">
        <v>1</v>
      </c>
      <c r="C380" t="str">
        <f t="shared" si="60"/>
        <v>2149-01</v>
      </c>
      <c r="D380" t="s">
        <v>242</v>
      </c>
      <c r="E380">
        <v>1999</v>
      </c>
      <c r="F380">
        <f>VLOOKUP(E380,Lookups!A:B,2,FALSE)</f>
        <v>1</v>
      </c>
      <c r="G380">
        <v>2000</v>
      </c>
      <c r="H380" s="61">
        <v>220.38</v>
      </c>
      <c r="I380">
        <v>10</v>
      </c>
      <c r="J380" t="s">
        <v>19</v>
      </c>
      <c r="K380">
        <v>0</v>
      </c>
      <c r="L380">
        <v>9</v>
      </c>
      <c r="M380">
        <v>0</v>
      </c>
      <c r="N380">
        <v>9</v>
      </c>
      <c r="O380">
        <v>1</v>
      </c>
      <c r="P380">
        <f t="shared" si="61"/>
        <v>3</v>
      </c>
      <c r="Q380">
        <v>884</v>
      </c>
      <c r="R380">
        <v>631</v>
      </c>
      <c r="S380" s="14">
        <f t="shared" si="53"/>
        <v>0.5834983498349835</v>
      </c>
      <c r="T380" s="33">
        <f>IF(E380&lt;1994,"NA",IF(E380&gt;2001,SUMIFS(ADM!E:E,ADM!A:A,ReferendumData!E380,ADM!C:C,ReferendumData!A380,ADM!D:D,ReferendumData!B380),SUMIFS(ADM!K:K,ADM!H:H,ReferendumData!E380,ADM!I:I,ReferendumData!A380,ADM!J:J,ReferendumData!B380)))</f>
        <v>1800.07</v>
      </c>
      <c r="U380" s="34">
        <f t="shared" si="62"/>
        <v>0.84163393645802664</v>
      </c>
      <c r="V380" s="47">
        <f>IFERROR(VLOOKUP(C380,Lookups!J:L,3,FALSE),IF(T380&gt;=2000,4,IF(AND(T380&gt;=1000,T380&lt;2000),5,6)))</f>
        <v>5</v>
      </c>
      <c r="W380" s="12" t="s">
        <v>20</v>
      </c>
      <c r="X380" s="39">
        <f t="shared" si="54"/>
        <v>0.84163393645802664</v>
      </c>
      <c r="Y380" s="38">
        <f t="shared" si="55"/>
        <v>0.5834983498349835</v>
      </c>
      <c r="Z380" s="40" t="e">
        <f>IF(C380=ScatterPlots!$A$3,ReferendumData!Y380,-1)</f>
        <v>#N/A</v>
      </c>
      <c r="AA380" s="39">
        <f t="shared" si="56"/>
        <v>0.84163393645802664</v>
      </c>
      <c r="AB380" s="40">
        <f t="shared" si="57"/>
        <v>-1</v>
      </c>
      <c r="AC380" s="40">
        <f t="shared" si="58"/>
        <v>-1</v>
      </c>
      <c r="AD380" s="40">
        <f t="shared" si="59"/>
        <v>0.5834983498349835</v>
      </c>
    </row>
    <row r="381" spans="1:30" x14ac:dyDescent="0.35">
      <c r="A381">
        <v>2170</v>
      </c>
      <c r="B381">
        <v>1</v>
      </c>
      <c r="C381" t="str">
        <f t="shared" si="60"/>
        <v>2170-01</v>
      </c>
      <c r="D381" t="s">
        <v>284</v>
      </c>
      <c r="E381">
        <v>1999</v>
      </c>
      <c r="F381">
        <f>VLOOKUP(E381,Lookups!A:B,2,FALSE)</f>
        <v>1</v>
      </c>
      <c r="G381">
        <v>2000</v>
      </c>
      <c r="H381" s="61">
        <v>415</v>
      </c>
      <c r="I381">
        <v>6</v>
      </c>
      <c r="J381" t="s">
        <v>19</v>
      </c>
      <c r="K381">
        <v>0</v>
      </c>
      <c r="L381">
        <v>9</v>
      </c>
      <c r="M381">
        <v>0</v>
      </c>
      <c r="N381">
        <v>9</v>
      </c>
      <c r="O381">
        <v>1</v>
      </c>
      <c r="P381">
        <f t="shared" si="61"/>
        <v>5</v>
      </c>
      <c r="Q381">
        <v>1325</v>
      </c>
      <c r="R381">
        <v>923</v>
      </c>
      <c r="S381" s="14">
        <f t="shared" si="53"/>
        <v>0.58941281138790036</v>
      </c>
      <c r="T381" s="33">
        <f>IF(E381&lt;1994,"NA",IF(E381&gt;2001,SUMIFS(ADM!E:E,ADM!A:A,ReferendumData!E381,ADM!C:C,ReferendumData!A381,ADM!D:D,ReferendumData!B381),SUMIFS(ADM!K:K,ADM!H:H,ReferendumData!E381,ADM!I:I,ReferendumData!A381,ADM!J:J,ReferendumData!B381)))</f>
        <v>1863.34</v>
      </c>
      <c r="U381" s="34">
        <f t="shared" si="62"/>
        <v>1.2064357551493554</v>
      </c>
      <c r="V381" s="47">
        <f>IFERROR(VLOOKUP(C381,Lookups!J:L,3,FALSE),IF(T381&gt;=2000,4,IF(AND(T381&gt;=1000,T381&lt;2000),5,6)))</f>
        <v>5</v>
      </c>
      <c r="W381" s="12" t="s">
        <v>20</v>
      </c>
      <c r="X381" s="39">
        <f t="shared" si="54"/>
        <v>1.2064357551493554</v>
      </c>
      <c r="Y381" s="38">
        <f t="shared" si="55"/>
        <v>0.58941281138790036</v>
      </c>
      <c r="Z381" s="40" t="e">
        <f>IF(C381=ScatterPlots!$A$3,ReferendumData!Y381,-1)</f>
        <v>#N/A</v>
      </c>
      <c r="AA381" s="39">
        <f t="shared" si="56"/>
        <v>1.2064357551493554</v>
      </c>
      <c r="AB381" s="40">
        <f t="shared" si="57"/>
        <v>-1</v>
      </c>
      <c r="AC381" s="40">
        <f t="shared" si="58"/>
        <v>-1</v>
      </c>
      <c r="AD381" s="40">
        <f t="shared" si="59"/>
        <v>0.58941281138790036</v>
      </c>
    </row>
    <row r="382" spans="1:30" x14ac:dyDescent="0.35">
      <c r="A382">
        <v>2174</v>
      </c>
      <c r="B382">
        <v>1</v>
      </c>
      <c r="C382" t="str">
        <f t="shared" si="60"/>
        <v>2174-01</v>
      </c>
      <c r="D382" t="s">
        <v>322</v>
      </c>
      <c r="E382">
        <v>1999</v>
      </c>
      <c r="F382">
        <f>VLOOKUP(E382,Lookups!A:B,2,FALSE)</f>
        <v>1</v>
      </c>
      <c r="G382">
        <v>2000</v>
      </c>
      <c r="H382" s="61">
        <v>415</v>
      </c>
      <c r="I382">
        <v>10</v>
      </c>
      <c r="J382" t="s">
        <v>19</v>
      </c>
      <c r="K382">
        <v>0</v>
      </c>
      <c r="L382">
        <v>9</v>
      </c>
      <c r="M382">
        <v>0</v>
      </c>
      <c r="N382">
        <v>9</v>
      </c>
      <c r="O382">
        <v>0</v>
      </c>
      <c r="P382">
        <f t="shared" si="61"/>
        <v>5</v>
      </c>
      <c r="Q382">
        <v>412</v>
      </c>
      <c r="R382">
        <v>1476</v>
      </c>
      <c r="S382" s="14">
        <f t="shared" si="53"/>
        <v>0.21822033898305085</v>
      </c>
      <c r="T382" s="33">
        <f>IF(E382&lt;1994,"NA",IF(E382&gt;2001,SUMIFS(ADM!E:E,ADM!A:A,ReferendumData!E382,ADM!C:C,ReferendumData!A382,ADM!D:D,ReferendumData!B382),SUMIFS(ADM!K:K,ADM!H:H,ReferendumData!E382,ADM!I:I,ReferendumData!A382,ADM!J:J,ReferendumData!B382)))</f>
        <v>1373.25</v>
      </c>
      <c r="U382" s="34">
        <f t="shared" si="62"/>
        <v>1.3748407063535408</v>
      </c>
      <c r="V382" s="47">
        <f>IFERROR(VLOOKUP(C382,Lookups!J:L,3,FALSE),IF(T382&gt;=2000,4,IF(AND(T382&gt;=1000,T382&lt;2000),5,6)))</f>
        <v>5</v>
      </c>
      <c r="W382" s="12" t="s">
        <v>20</v>
      </c>
      <c r="X382" s="39">
        <f t="shared" si="54"/>
        <v>1.3748407063535408</v>
      </c>
      <c r="Y382" s="38">
        <f t="shared" si="55"/>
        <v>0.21822033898305085</v>
      </c>
      <c r="Z382" s="40" t="e">
        <f>IF(C382=ScatterPlots!$A$3,ReferendumData!Y382,-1)</f>
        <v>#N/A</v>
      </c>
      <c r="AA382" s="39">
        <f t="shared" si="56"/>
        <v>1.3748407063535408</v>
      </c>
      <c r="AB382" s="40">
        <f t="shared" si="57"/>
        <v>-1</v>
      </c>
      <c r="AC382" s="40">
        <f t="shared" si="58"/>
        <v>-1</v>
      </c>
      <c r="AD382" s="40">
        <f t="shared" si="59"/>
        <v>0.21822033898305085</v>
      </c>
    </row>
    <row r="383" spans="1:30" x14ac:dyDescent="0.35">
      <c r="A383">
        <v>2365</v>
      </c>
      <c r="B383">
        <v>1</v>
      </c>
      <c r="C383" t="str">
        <f t="shared" si="60"/>
        <v>2365-01</v>
      </c>
      <c r="D383" t="s">
        <v>168</v>
      </c>
      <c r="E383">
        <v>1999</v>
      </c>
      <c r="F383">
        <f>VLOOKUP(E383,Lookups!A:B,2,FALSE)</f>
        <v>1</v>
      </c>
      <c r="G383">
        <v>2000</v>
      </c>
      <c r="H383" s="61">
        <v>400</v>
      </c>
      <c r="I383">
        <v>10</v>
      </c>
      <c r="J383" t="s">
        <v>19</v>
      </c>
      <c r="K383">
        <v>0</v>
      </c>
      <c r="L383">
        <v>9</v>
      </c>
      <c r="M383">
        <v>0</v>
      </c>
      <c r="N383">
        <v>9</v>
      </c>
      <c r="O383">
        <v>0</v>
      </c>
      <c r="P383">
        <f t="shared" si="61"/>
        <v>5</v>
      </c>
      <c r="Q383">
        <v>639</v>
      </c>
      <c r="R383">
        <v>730</v>
      </c>
      <c r="S383" s="14">
        <f t="shared" si="53"/>
        <v>0.46676406135865595</v>
      </c>
      <c r="T383" s="33">
        <f>IF(E383&lt;1994,"NA",IF(E383&gt;2001,SUMIFS(ADM!E:E,ADM!A:A,ReferendumData!E383,ADM!C:C,ReferendumData!A383,ADM!D:D,ReferendumData!B383),SUMIFS(ADM!K:K,ADM!H:H,ReferendumData!E383,ADM!I:I,ReferendumData!A383,ADM!J:J,ReferendumData!B383)))</f>
        <v>1113.32</v>
      </c>
      <c r="U383" s="34">
        <f t="shared" si="62"/>
        <v>1.2296554449753889</v>
      </c>
      <c r="V383" s="47">
        <f>IFERROR(VLOOKUP(C383,Lookups!J:L,3,FALSE),IF(T383&gt;=2000,4,IF(AND(T383&gt;=1000,T383&lt;2000),5,6)))</f>
        <v>5</v>
      </c>
      <c r="W383" s="12" t="s">
        <v>20</v>
      </c>
      <c r="X383" s="39">
        <f t="shared" si="54"/>
        <v>1.2296554449753889</v>
      </c>
      <c r="Y383" s="38">
        <f t="shared" si="55"/>
        <v>0.46676406135865595</v>
      </c>
      <c r="Z383" s="40" t="e">
        <f>IF(C383=ScatterPlots!$A$3,ReferendumData!Y383,-1)</f>
        <v>#N/A</v>
      </c>
      <c r="AA383" s="39">
        <f t="shared" si="56"/>
        <v>1.2296554449753889</v>
      </c>
      <c r="AB383" s="40">
        <f t="shared" si="57"/>
        <v>-1</v>
      </c>
      <c r="AC383" s="40">
        <f t="shared" si="58"/>
        <v>-1</v>
      </c>
      <c r="AD383" s="40">
        <f t="shared" si="59"/>
        <v>0.46676406135865595</v>
      </c>
    </row>
    <row r="384" spans="1:30" x14ac:dyDescent="0.35">
      <c r="A384">
        <v>2534</v>
      </c>
      <c r="B384">
        <v>1</v>
      </c>
      <c r="C384" t="str">
        <f t="shared" si="60"/>
        <v>2534-01</v>
      </c>
      <c r="D384" t="s">
        <v>267</v>
      </c>
      <c r="E384">
        <v>1999</v>
      </c>
      <c r="F384">
        <f>VLOOKUP(E384,Lookups!A:B,2,FALSE)</f>
        <v>1</v>
      </c>
      <c r="G384">
        <v>2000</v>
      </c>
      <c r="H384" s="61">
        <v>415</v>
      </c>
      <c r="I384">
        <v>5</v>
      </c>
      <c r="J384" t="s">
        <v>19</v>
      </c>
      <c r="K384">
        <v>0</v>
      </c>
      <c r="L384">
        <v>9</v>
      </c>
      <c r="M384">
        <v>0</v>
      </c>
      <c r="N384">
        <v>9</v>
      </c>
      <c r="O384">
        <v>1</v>
      </c>
      <c r="P384">
        <f t="shared" si="61"/>
        <v>5</v>
      </c>
      <c r="Q384">
        <v>917</v>
      </c>
      <c r="R384">
        <v>550</v>
      </c>
      <c r="S384" s="14">
        <f t="shared" si="53"/>
        <v>0.62508520790729383</v>
      </c>
      <c r="T384" s="33">
        <f>IF(E384&lt;1994,"NA",IF(E384&gt;2001,SUMIFS(ADM!E:E,ADM!A:A,ReferendumData!E384,ADM!C:C,ReferendumData!A384,ADM!D:D,ReferendumData!B384),SUMIFS(ADM!K:K,ADM!H:H,ReferendumData!E384,ADM!I:I,ReferendumData!A384,ADM!J:J,ReferendumData!B384)))</f>
        <v>1007.67</v>
      </c>
      <c r="U384" s="34">
        <f t="shared" si="62"/>
        <v>1.4558337550983953</v>
      </c>
      <c r="V384" s="47">
        <f>IFERROR(VLOOKUP(C384,Lookups!J:L,3,FALSE),IF(T384&gt;=2000,4,IF(AND(T384&gt;=1000,T384&lt;2000),5,6)))</f>
        <v>5</v>
      </c>
      <c r="W384" s="12" t="s">
        <v>20</v>
      </c>
      <c r="X384" s="39">
        <f t="shared" si="54"/>
        <v>1.4558337550983953</v>
      </c>
      <c r="Y384" s="38">
        <f t="shared" si="55"/>
        <v>0.62508520790729383</v>
      </c>
      <c r="Z384" s="40" t="e">
        <f>IF(C384=ScatterPlots!$A$3,ReferendumData!Y384,-1)</f>
        <v>#N/A</v>
      </c>
      <c r="AA384" s="39">
        <f t="shared" si="56"/>
        <v>1.4558337550983953</v>
      </c>
      <c r="AB384" s="40">
        <f t="shared" si="57"/>
        <v>-1</v>
      </c>
      <c r="AC384" s="40">
        <f t="shared" si="58"/>
        <v>-1</v>
      </c>
      <c r="AD384" s="40">
        <f t="shared" si="59"/>
        <v>0.62508520790729383</v>
      </c>
    </row>
    <row r="385" spans="1:30" x14ac:dyDescent="0.35">
      <c r="A385">
        <v>2536</v>
      </c>
      <c r="B385">
        <v>1</v>
      </c>
      <c r="C385" t="str">
        <f t="shared" si="60"/>
        <v>2536-01</v>
      </c>
      <c r="D385" t="s">
        <v>209</v>
      </c>
      <c r="E385">
        <v>1999</v>
      </c>
      <c r="F385">
        <f>VLOOKUP(E385,Lookups!A:B,2,FALSE)</f>
        <v>1</v>
      </c>
      <c r="G385">
        <v>2000</v>
      </c>
      <c r="H385" s="61">
        <v>500</v>
      </c>
      <c r="I385">
        <v>10</v>
      </c>
      <c r="J385" t="s">
        <v>19</v>
      </c>
      <c r="K385">
        <v>0</v>
      </c>
      <c r="L385">
        <v>9</v>
      </c>
      <c r="M385">
        <v>0</v>
      </c>
      <c r="N385">
        <v>9</v>
      </c>
      <c r="O385">
        <v>1</v>
      </c>
      <c r="P385">
        <f t="shared" si="61"/>
        <v>6</v>
      </c>
      <c r="Q385">
        <v>497</v>
      </c>
      <c r="R385">
        <v>80</v>
      </c>
      <c r="S385" s="14">
        <f t="shared" si="53"/>
        <v>0.86135181975736563</v>
      </c>
      <c r="T385" s="33">
        <f>IF(E385&lt;1994,"NA",IF(E385&gt;2001,SUMIFS(ADM!E:E,ADM!A:A,ReferendumData!E385,ADM!C:C,ReferendumData!A385,ADM!D:D,ReferendumData!B385),SUMIFS(ADM!K:K,ADM!H:H,ReferendumData!E385,ADM!I:I,ReferendumData!A385,ADM!J:J,ReferendumData!B385)))</f>
        <v>369.24</v>
      </c>
      <c r="U385" s="34">
        <f t="shared" si="62"/>
        <v>1.5626692666016682</v>
      </c>
      <c r="V385" s="47">
        <f>IFERROR(VLOOKUP(C385,Lookups!J:L,3,FALSE),IF(T385&gt;=2000,4,IF(AND(T385&gt;=1000,T385&lt;2000),5,6)))</f>
        <v>6</v>
      </c>
      <c r="W385" s="12" t="s">
        <v>20</v>
      </c>
      <c r="X385" s="39">
        <f t="shared" si="54"/>
        <v>1.5626692666016682</v>
      </c>
      <c r="Y385" s="38">
        <f t="shared" si="55"/>
        <v>0.86135181975736563</v>
      </c>
      <c r="Z385" s="40" t="e">
        <f>IF(C385=ScatterPlots!$A$3,ReferendumData!Y385,-1)</f>
        <v>#N/A</v>
      </c>
      <c r="AA385" s="39">
        <f t="shared" si="56"/>
        <v>1.5626692666016682</v>
      </c>
      <c r="AB385" s="40">
        <f t="shared" si="57"/>
        <v>-1</v>
      </c>
      <c r="AC385" s="40">
        <f t="shared" si="58"/>
        <v>-1</v>
      </c>
      <c r="AD385" s="40">
        <f t="shared" si="59"/>
        <v>0.86135181975736563</v>
      </c>
    </row>
    <row r="386" spans="1:30" x14ac:dyDescent="0.35">
      <c r="A386">
        <v>2580</v>
      </c>
      <c r="B386">
        <v>1</v>
      </c>
      <c r="C386" t="str">
        <f t="shared" si="60"/>
        <v>2580-01</v>
      </c>
      <c r="D386" t="s">
        <v>323</v>
      </c>
      <c r="E386">
        <v>1999</v>
      </c>
      <c r="F386">
        <f>VLOOKUP(E386,Lookups!A:B,2,FALSE)</f>
        <v>1</v>
      </c>
      <c r="G386">
        <v>2000</v>
      </c>
      <c r="H386" s="61">
        <v>300</v>
      </c>
      <c r="I386">
        <v>6</v>
      </c>
      <c r="J386" t="s">
        <v>19</v>
      </c>
      <c r="K386">
        <v>0</v>
      </c>
      <c r="L386">
        <v>9</v>
      </c>
      <c r="M386">
        <v>0</v>
      </c>
      <c r="N386">
        <v>9</v>
      </c>
      <c r="O386">
        <v>1</v>
      </c>
      <c r="P386">
        <f t="shared" si="61"/>
        <v>4</v>
      </c>
      <c r="Q386">
        <v>687</v>
      </c>
      <c r="R386">
        <v>314</v>
      </c>
      <c r="S386" s="14">
        <f t="shared" si="53"/>
        <v>0.68631368631368628</v>
      </c>
      <c r="T386" s="33">
        <f>IF(E386&lt;1994,"NA",IF(E386&gt;2001,SUMIFS(ADM!E:E,ADM!A:A,ReferendumData!E386,ADM!C:C,ReferendumData!A386,ADM!D:D,ReferendumData!B386),SUMIFS(ADM!K:K,ADM!H:H,ReferendumData!E386,ADM!I:I,ReferendumData!A386,ADM!J:J,ReferendumData!B386)))</f>
        <v>1012.81</v>
      </c>
      <c r="U386" s="34">
        <f t="shared" si="62"/>
        <v>0.98833937263652616</v>
      </c>
      <c r="V386" s="47">
        <f>IFERROR(VLOOKUP(C386,Lookups!J:L,3,FALSE),IF(T386&gt;=2000,4,IF(AND(T386&gt;=1000,T386&lt;2000),5,6)))</f>
        <v>5</v>
      </c>
      <c r="W386" s="12" t="s">
        <v>20</v>
      </c>
      <c r="X386" s="39">
        <f t="shared" si="54"/>
        <v>0.98833937263652616</v>
      </c>
      <c r="Y386" s="38">
        <f t="shared" si="55"/>
        <v>0.68631368631368628</v>
      </c>
      <c r="Z386" s="40" t="e">
        <f>IF(C386=ScatterPlots!$A$3,ReferendumData!Y386,-1)</f>
        <v>#N/A</v>
      </c>
      <c r="AA386" s="39">
        <f t="shared" si="56"/>
        <v>0.98833937263652616</v>
      </c>
      <c r="AB386" s="40">
        <f t="shared" si="57"/>
        <v>-1</v>
      </c>
      <c r="AC386" s="40">
        <f t="shared" si="58"/>
        <v>-1</v>
      </c>
      <c r="AD386" s="40">
        <f t="shared" si="59"/>
        <v>0.68631368631368628</v>
      </c>
    </row>
    <row r="387" spans="1:30" x14ac:dyDescent="0.35">
      <c r="A387">
        <v>2580</v>
      </c>
      <c r="B387">
        <v>1</v>
      </c>
      <c r="C387" t="str">
        <f t="shared" si="60"/>
        <v>2580-01</v>
      </c>
      <c r="D387" t="s">
        <v>323</v>
      </c>
      <c r="E387">
        <v>1999</v>
      </c>
      <c r="F387">
        <f>VLOOKUP(E387,Lookups!A:B,2,FALSE)</f>
        <v>1</v>
      </c>
      <c r="G387">
        <v>2000</v>
      </c>
      <c r="H387" s="61">
        <v>115</v>
      </c>
      <c r="I387">
        <v>6</v>
      </c>
      <c r="J387" t="s">
        <v>19</v>
      </c>
      <c r="K387">
        <v>0</v>
      </c>
      <c r="L387">
        <v>9</v>
      </c>
      <c r="M387">
        <v>0</v>
      </c>
      <c r="N387">
        <v>9</v>
      </c>
      <c r="O387">
        <v>1</v>
      </c>
      <c r="P387">
        <f t="shared" si="61"/>
        <v>2</v>
      </c>
      <c r="Q387">
        <v>658</v>
      </c>
      <c r="R387">
        <v>329</v>
      </c>
      <c r="S387" s="14">
        <f t="shared" si="53"/>
        <v>0.66666666666666663</v>
      </c>
      <c r="T387" s="33">
        <f>IF(E387&lt;1994,"NA",IF(E387&gt;2001,SUMIFS(ADM!E:E,ADM!A:A,ReferendumData!E387,ADM!C:C,ReferendumData!A387,ADM!D:D,ReferendumData!B387),SUMIFS(ADM!K:K,ADM!H:H,ReferendumData!E387,ADM!I:I,ReferendumData!A387,ADM!J:J,ReferendumData!B387)))</f>
        <v>1012.81</v>
      </c>
      <c r="U387" s="34">
        <f t="shared" si="62"/>
        <v>0.97451644434790341</v>
      </c>
      <c r="V387" s="47">
        <f>IFERROR(VLOOKUP(C387,Lookups!J:L,3,FALSE),IF(T387&gt;=2000,4,IF(AND(T387&gt;=1000,T387&lt;2000),5,6)))</f>
        <v>5</v>
      </c>
      <c r="W387" s="12" t="s">
        <v>20</v>
      </c>
      <c r="X387" s="39">
        <f t="shared" si="54"/>
        <v>0.97451644434790341</v>
      </c>
      <c r="Y387" s="38">
        <f t="shared" si="55"/>
        <v>0.66666666666666663</v>
      </c>
      <c r="Z387" s="40" t="e">
        <f>IF(C387=ScatterPlots!$A$3,ReferendumData!Y387,-1)</f>
        <v>#N/A</v>
      </c>
      <c r="AA387" s="39">
        <f t="shared" si="56"/>
        <v>0.97451644434790341</v>
      </c>
      <c r="AB387" s="40">
        <f t="shared" si="57"/>
        <v>-1</v>
      </c>
      <c r="AC387" s="40">
        <f t="shared" si="58"/>
        <v>-1</v>
      </c>
      <c r="AD387" s="40">
        <f t="shared" si="59"/>
        <v>0.66666666666666663</v>
      </c>
    </row>
    <row r="388" spans="1:30" x14ac:dyDescent="0.35">
      <c r="A388">
        <v>2753</v>
      </c>
      <c r="B388">
        <v>1</v>
      </c>
      <c r="C388" t="str">
        <f t="shared" si="60"/>
        <v>2753-01</v>
      </c>
      <c r="D388" t="s">
        <v>268</v>
      </c>
      <c r="E388">
        <v>1999</v>
      </c>
      <c r="F388">
        <f>VLOOKUP(E388,Lookups!A:B,2,FALSE)</f>
        <v>1</v>
      </c>
      <c r="G388">
        <v>2000</v>
      </c>
      <c r="H388" s="61">
        <v>100</v>
      </c>
      <c r="I388">
        <v>10</v>
      </c>
      <c r="J388" t="s">
        <v>19</v>
      </c>
      <c r="K388">
        <v>0</v>
      </c>
      <c r="L388">
        <v>9</v>
      </c>
      <c r="M388">
        <v>0</v>
      </c>
      <c r="N388">
        <v>9</v>
      </c>
      <c r="O388">
        <v>1</v>
      </c>
      <c r="P388">
        <f t="shared" si="61"/>
        <v>2</v>
      </c>
      <c r="Q388">
        <v>825</v>
      </c>
      <c r="R388">
        <v>580</v>
      </c>
      <c r="S388" s="14">
        <f t="shared" ref="S388:S451" si="63">Q388/SUM(Q388:R388)</f>
        <v>0.58718861209964412</v>
      </c>
      <c r="T388" s="33">
        <f>IF(E388&lt;1994,"NA",IF(E388&gt;2001,SUMIFS(ADM!E:E,ADM!A:A,ReferendumData!E388,ADM!C:C,ReferendumData!A388,ADM!D:D,ReferendumData!B388),SUMIFS(ADM!K:K,ADM!H:H,ReferendumData!E388,ADM!I:I,ReferendumData!A388,ADM!J:J,ReferendumData!B388)))</f>
        <v>1522.51</v>
      </c>
      <c r="U388" s="34">
        <f t="shared" si="62"/>
        <v>0.9228182409310941</v>
      </c>
      <c r="V388" s="47">
        <f>IFERROR(VLOOKUP(C388,Lookups!J:L,3,FALSE),IF(T388&gt;=2000,4,IF(AND(T388&gt;=1000,T388&lt;2000),5,6)))</f>
        <v>5</v>
      </c>
      <c r="W388" s="12" t="s">
        <v>20</v>
      </c>
      <c r="X388" s="39">
        <f t="shared" ref="X388:X451" si="64">IF(A388=815,0,U388)</f>
        <v>0.9228182409310941</v>
      </c>
      <c r="Y388" s="38">
        <f t="shared" ref="Y388:Y451" si="65">IF(A388=815,0,S388)</f>
        <v>0.58718861209964412</v>
      </c>
      <c r="Z388" s="40" t="e">
        <f>IF(C388=ScatterPlots!$A$3,ReferendumData!Y388,-1)</f>
        <v>#N/A</v>
      </c>
      <c r="AA388" s="39">
        <f t="shared" ref="AA388:AA451" si="66">IF(A388=815,0,U388)</f>
        <v>0.9228182409310941</v>
      </c>
      <c r="AB388" s="40">
        <f t="shared" ref="AB388:AB451" si="67">IF(A388=815,0,IF(F388=3,S388,-1))</f>
        <v>-1</v>
      </c>
      <c r="AC388" s="40">
        <f t="shared" ref="AC388:AC451" si="68">IF(A388=815,0,IF(F388=2,S388,-1))</f>
        <v>-1</v>
      </c>
      <c r="AD388" s="40">
        <f t="shared" ref="AD388:AD451" si="69">IF(A388=815,0,IF(F388=1,S388,-1))</f>
        <v>0.58718861209964412</v>
      </c>
    </row>
    <row r="389" spans="1:30" x14ac:dyDescent="0.35">
      <c r="A389">
        <v>2805</v>
      </c>
      <c r="B389">
        <v>1</v>
      </c>
      <c r="C389" t="str">
        <f t="shared" si="60"/>
        <v>2805-01</v>
      </c>
      <c r="D389" t="s">
        <v>324</v>
      </c>
      <c r="E389">
        <v>1999</v>
      </c>
      <c r="F389">
        <f>VLOOKUP(E389,Lookups!A:B,2,FALSE)</f>
        <v>1</v>
      </c>
      <c r="G389">
        <v>2000</v>
      </c>
      <c r="H389" s="61">
        <v>450</v>
      </c>
      <c r="I389">
        <v>10</v>
      </c>
      <c r="J389" t="s">
        <v>19</v>
      </c>
      <c r="K389">
        <v>0</v>
      </c>
      <c r="L389">
        <v>9</v>
      </c>
      <c r="M389">
        <v>0</v>
      </c>
      <c r="N389">
        <v>9</v>
      </c>
      <c r="O389">
        <v>1</v>
      </c>
      <c r="P389">
        <f t="shared" si="61"/>
        <v>5</v>
      </c>
      <c r="Q389">
        <v>622</v>
      </c>
      <c r="R389">
        <v>578</v>
      </c>
      <c r="S389" s="14">
        <f t="shared" si="63"/>
        <v>0.51833333333333331</v>
      </c>
      <c r="T389" s="33">
        <f>IF(E389&lt;1994,"NA",IF(E389&gt;2001,SUMIFS(ADM!E:E,ADM!A:A,ReferendumData!E389,ADM!C:C,ReferendumData!A389,ADM!D:D,ReferendumData!B389),SUMIFS(ADM!K:K,ADM!H:H,ReferendumData!E389,ADM!I:I,ReferendumData!A389,ADM!J:J,ReferendumData!B389)))</f>
        <v>1283.8800000000001</v>
      </c>
      <c r="U389" s="34">
        <f t="shared" si="62"/>
        <v>0.9346667912889054</v>
      </c>
      <c r="V389" s="47">
        <f>IFERROR(VLOOKUP(C389,Lookups!J:L,3,FALSE),IF(T389&gt;=2000,4,IF(AND(T389&gt;=1000,T389&lt;2000),5,6)))</f>
        <v>5</v>
      </c>
      <c r="W389" s="12" t="s">
        <v>20</v>
      </c>
      <c r="X389" s="39">
        <f t="shared" si="64"/>
        <v>0.9346667912889054</v>
      </c>
      <c r="Y389" s="38">
        <f t="shared" si="65"/>
        <v>0.51833333333333331</v>
      </c>
      <c r="Z389" s="40" t="e">
        <f>IF(C389=ScatterPlots!$A$3,ReferendumData!Y389,-1)</f>
        <v>#N/A</v>
      </c>
      <c r="AA389" s="39">
        <f t="shared" si="66"/>
        <v>0.9346667912889054</v>
      </c>
      <c r="AB389" s="40">
        <f t="shared" si="67"/>
        <v>-1</v>
      </c>
      <c r="AC389" s="40">
        <f t="shared" si="68"/>
        <v>-1</v>
      </c>
      <c r="AD389" s="40">
        <f t="shared" si="69"/>
        <v>0.51833333333333331</v>
      </c>
    </row>
    <row r="390" spans="1:30" x14ac:dyDescent="0.35">
      <c r="A390">
        <v>2860</v>
      </c>
      <c r="B390">
        <v>1</v>
      </c>
      <c r="C390" t="str">
        <f t="shared" si="60"/>
        <v>2860-01</v>
      </c>
      <c r="D390" t="s">
        <v>305</v>
      </c>
      <c r="E390">
        <v>1999</v>
      </c>
      <c r="F390">
        <f>VLOOKUP(E390,Lookups!A:B,2,FALSE)</f>
        <v>1</v>
      </c>
      <c r="G390">
        <v>2000</v>
      </c>
      <c r="H390" s="61">
        <v>455</v>
      </c>
      <c r="I390">
        <v>5</v>
      </c>
      <c r="J390" t="s">
        <v>19</v>
      </c>
      <c r="K390">
        <v>0</v>
      </c>
      <c r="L390">
        <v>9</v>
      </c>
      <c r="M390">
        <v>0</v>
      </c>
      <c r="N390">
        <v>9</v>
      </c>
      <c r="O390">
        <v>1</v>
      </c>
      <c r="P390">
        <f t="shared" si="61"/>
        <v>5</v>
      </c>
      <c r="Q390">
        <v>2292</v>
      </c>
      <c r="R390">
        <v>1375</v>
      </c>
      <c r="S390" s="14">
        <f t="shared" si="63"/>
        <v>0.62503408781019909</v>
      </c>
      <c r="T390" s="33">
        <f>IF(E390&lt;1994,"NA",IF(E390&gt;2001,SUMIFS(ADM!E:E,ADM!A:A,ReferendumData!E390,ADM!C:C,ReferendumData!A390,ADM!D:D,ReferendumData!B390),SUMIFS(ADM!K:K,ADM!H:H,ReferendumData!E390,ADM!I:I,ReferendumData!A390,ADM!J:J,ReferendumData!B390)))</f>
        <v>1642.77</v>
      </c>
      <c r="U390" s="34">
        <f t="shared" si="62"/>
        <v>2.2322053604582504</v>
      </c>
      <c r="V390" s="47">
        <f>IFERROR(VLOOKUP(C390,Lookups!J:L,3,FALSE),IF(T390&gt;=2000,4,IF(AND(T390&gt;=1000,T390&lt;2000),5,6)))</f>
        <v>5</v>
      </c>
      <c r="W390" s="12" t="s">
        <v>20</v>
      </c>
      <c r="X390" s="39">
        <f t="shared" si="64"/>
        <v>2.2322053604582504</v>
      </c>
      <c r="Y390" s="38">
        <f t="shared" si="65"/>
        <v>0.62503408781019909</v>
      </c>
      <c r="Z390" s="40" t="e">
        <f>IF(C390=ScatterPlots!$A$3,ReferendumData!Y390,-1)</f>
        <v>#N/A</v>
      </c>
      <c r="AA390" s="39">
        <f t="shared" si="66"/>
        <v>2.2322053604582504</v>
      </c>
      <c r="AB390" s="40">
        <f t="shared" si="67"/>
        <v>-1</v>
      </c>
      <c r="AC390" s="40">
        <f t="shared" si="68"/>
        <v>-1</v>
      </c>
      <c r="AD390" s="40">
        <f t="shared" si="69"/>
        <v>0.62503408781019909</v>
      </c>
    </row>
    <row r="391" spans="1:30" x14ac:dyDescent="0.35">
      <c r="A391">
        <v>81</v>
      </c>
      <c r="B391">
        <v>1</v>
      </c>
      <c r="C391" t="str">
        <f t="shared" si="60"/>
        <v>0081-01</v>
      </c>
      <c r="D391" t="s">
        <v>325</v>
      </c>
      <c r="E391">
        <v>1999</v>
      </c>
      <c r="F391">
        <f>VLOOKUP(E391,Lookups!A:B,2,FALSE)</f>
        <v>1</v>
      </c>
      <c r="G391">
        <v>2001</v>
      </c>
      <c r="H391" s="61">
        <v>303.79000000000002</v>
      </c>
      <c r="I391">
        <v>10</v>
      </c>
      <c r="J391" t="s">
        <v>19</v>
      </c>
      <c r="K391">
        <v>0</v>
      </c>
      <c r="L391">
        <v>9</v>
      </c>
      <c r="M391">
        <v>1</v>
      </c>
      <c r="N391">
        <v>9</v>
      </c>
      <c r="O391">
        <v>1</v>
      </c>
      <c r="P391">
        <f t="shared" si="61"/>
        <v>4</v>
      </c>
      <c r="Q391">
        <v>229</v>
      </c>
      <c r="R391">
        <v>91</v>
      </c>
      <c r="S391" s="14">
        <f t="shared" si="63"/>
        <v>0.71562499999999996</v>
      </c>
      <c r="T391" s="33">
        <f>IF(E391&lt;1994,"NA",IF(E391&gt;2001,SUMIFS(ADM!E:E,ADM!A:A,ReferendumData!E391,ADM!C:C,ReferendumData!A391,ADM!D:D,ReferendumData!B391),SUMIFS(ADM!K:K,ADM!H:H,ReferendumData!E391,ADM!I:I,ReferendumData!A391,ADM!J:J,ReferendumData!B391)))</f>
        <v>193.14</v>
      </c>
      <c r="U391" s="34">
        <f t="shared" si="62"/>
        <v>1.6568292430361398</v>
      </c>
      <c r="V391" s="47">
        <f>IFERROR(VLOOKUP(C391,Lookups!J:L,3,FALSE),IF(T391&gt;=2000,4,IF(AND(T391&gt;=1000,T391&lt;2000),5,6)))</f>
        <v>6</v>
      </c>
      <c r="W391" s="12" t="s">
        <v>20</v>
      </c>
      <c r="X391" s="39">
        <f t="shared" si="64"/>
        <v>1.6568292430361398</v>
      </c>
      <c r="Y391" s="38">
        <f t="shared" si="65"/>
        <v>0.71562499999999996</v>
      </c>
      <c r="Z391" s="40" t="e">
        <f>IF(C391=ScatterPlots!$A$3,ReferendumData!Y391,-1)</f>
        <v>#N/A</v>
      </c>
      <c r="AA391" s="39">
        <f t="shared" si="66"/>
        <v>1.6568292430361398</v>
      </c>
      <c r="AB391" s="40">
        <f t="shared" si="67"/>
        <v>-1</v>
      </c>
      <c r="AC391" s="40">
        <f t="shared" si="68"/>
        <v>-1</v>
      </c>
      <c r="AD391" s="40">
        <f t="shared" si="69"/>
        <v>0.71562499999999996</v>
      </c>
    </row>
    <row r="392" spans="1:30" x14ac:dyDescent="0.35">
      <c r="A392">
        <v>270</v>
      </c>
      <c r="B392">
        <v>1</v>
      </c>
      <c r="C392" t="str">
        <f t="shared" si="60"/>
        <v>0270-01</v>
      </c>
      <c r="D392" t="s">
        <v>221</v>
      </c>
      <c r="E392">
        <v>1999</v>
      </c>
      <c r="F392">
        <f>VLOOKUP(E392,Lookups!A:B,2,FALSE)</f>
        <v>1</v>
      </c>
      <c r="G392">
        <v>2001</v>
      </c>
      <c r="H392" s="61">
        <v>449</v>
      </c>
      <c r="I392">
        <v>10</v>
      </c>
      <c r="J392" t="s">
        <v>19</v>
      </c>
      <c r="K392">
        <v>0</v>
      </c>
      <c r="L392">
        <v>9</v>
      </c>
      <c r="M392">
        <v>1</v>
      </c>
      <c r="N392">
        <v>9</v>
      </c>
      <c r="O392">
        <v>1</v>
      </c>
      <c r="P392">
        <f t="shared" si="61"/>
        <v>5</v>
      </c>
      <c r="Q392">
        <v>6024</v>
      </c>
      <c r="R392">
        <v>2758</v>
      </c>
      <c r="S392" s="14">
        <f t="shared" si="63"/>
        <v>0.68594853108631293</v>
      </c>
      <c r="T392" s="33">
        <f>IF(E392&lt;1994,"NA",IF(E392&gt;2001,SUMIFS(ADM!E:E,ADM!A:A,ReferendumData!E392,ADM!C:C,ReferendumData!A392,ADM!D:D,ReferendumData!B392),SUMIFS(ADM!K:K,ADM!H:H,ReferendumData!E392,ADM!I:I,ReferendumData!A392,ADM!J:J,ReferendumData!B392)))</f>
        <v>8292.35</v>
      </c>
      <c r="U392" s="34">
        <f t="shared" si="62"/>
        <v>1.0590484000313543</v>
      </c>
      <c r="V392" s="47">
        <f>IFERROR(VLOOKUP(C392,Lookups!J:L,3,FALSE),IF(T392&gt;=2000,4,IF(AND(T392&gt;=1000,T392&lt;2000),5,6)))</f>
        <v>2</v>
      </c>
      <c r="W392" s="12" t="s">
        <v>20</v>
      </c>
      <c r="X392" s="39">
        <f t="shared" si="64"/>
        <v>1.0590484000313543</v>
      </c>
      <c r="Y392" s="38">
        <f t="shared" si="65"/>
        <v>0.68594853108631293</v>
      </c>
      <c r="Z392" s="40" t="e">
        <f>IF(C392=ScatterPlots!$A$3,ReferendumData!Y392,-1)</f>
        <v>#N/A</v>
      </c>
      <c r="AA392" s="39">
        <f t="shared" si="66"/>
        <v>1.0590484000313543</v>
      </c>
      <c r="AB392" s="40">
        <f t="shared" si="67"/>
        <v>-1</v>
      </c>
      <c r="AC392" s="40">
        <f t="shared" si="68"/>
        <v>-1</v>
      </c>
      <c r="AD392" s="40">
        <f t="shared" si="69"/>
        <v>0.68594853108631293</v>
      </c>
    </row>
    <row r="393" spans="1:30" x14ac:dyDescent="0.35">
      <c r="A393">
        <v>492</v>
      </c>
      <c r="B393">
        <v>1</v>
      </c>
      <c r="C393" t="str">
        <f t="shared" si="60"/>
        <v>0492-01</v>
      </c>
      <c r="D393" t="s">
        <v>187</v>
      </c>
      <c r="E393">
        <v>1999</v>
      </c>
      <c r="F393">
        <f>VLOOKUP(E393,Lookups!A:B,2,FALSE)</f>
        <v>1</v>
      </c>
      <c r="G393">
        <v>2001</v>
      </c>
      <c r="H393" s="61">
        <v>347.82</v>
      </c>
      <c r="I393">
        <v>10</v>
      </c>
      <c r="J393" t="s">
        <v>19</v>
      </c>
      <c r="K393">
        <v>0</v>
      </c>
      <c r="L393">
        <v>9</v>
      </c>
      <c r="M393">
        <v>1</v>
      </c>
      <c r="N393">
        <v>9</v>
      </c>
      <c r="O393">
        <v>1</v>
      </c>
      <c r="P393">
        <f t="shared" si="61"/>
        <v>4</v>
      </c>
      <c r="Q393">
        <v>4250</v>
      </c>
      <c r="R393">
        <v>1639</v>
      </c>
      <c r="S393" s="14">
        <f t="shared" si="63"/>
        <v>0.72168449651893363</v>
      </c>
      <c r="T393" s="33">
        <f>IF(E393&lt;1994,"NA",IF(E393&gt;2001,SUMIFS(ADM!E:E,ADM!A:A,ReferendumData!E393,ADM!C:C,ReferendumData!A393,ADM!D:D,ReferendumData!B393),SUMIFS(ADM!K:K,ADM!H:H,ReferendumData!E393,ADM!I:I,ReferendumData!A393,ADM!J:J,ReferendumData!B393)))</f>
        <v>4206.79</v>
      </c>
      <c r="U393" s="34">
        <f t="shared" si="62"/>
        <v>1.3998797182649954</v>
      </c>
      <c r="V393" s="47">
        <f>IFERROR(VLOOKUP(C393,Lookups!J:L,3,FALSE),IF(T393&gt;=2000,4,IF(AND(T393&gt;=1000,T393&lt;2000),5,6)))</f>
        <v>4</v>
      </c>
      <c r="W393" s="12" t="s">
        <v>20</v>
      </c>
      <c r="X393" s="39">
        <f t="shared" si="64"/>
        <v>1.3998797182649954</v>
      </c>
      <c r="Y393" s="38">
        <f t="shared" si="65"/>
        <v>0.72168449651893363</v>
      </c>
      <c r="Z393" s="40" t="e">
        <f>IF(C393=ScatterPlots!$A$3,ReferendumData!Y393,-1)</f>
        <v>#N/A</v>
      </c>
      <c r="AA393" s="39">
        <f t="shared" si="66"/>
        <v>1.3998797182649954</v>
      </c>
      <c r="AB393" s="40">
        <f t="shared" si="67"/>
        <v>-1</v>
      </c>
      <c r="AC393" s="40">
        <f t="shared" si="68"/>
        <v>-1</v>
      </c>
      <c r="AD393" s="40">
        <f t="shared" si="69"/>
        <v>0.72168449651893363</v>
      </c>
    </row>
    <row r="394" spans="1:30" x14ac:dyDescent="0.35">
      <c r="A394">
        <v>2835</v>
      </c>
      <c r="B394">
        <v>1</v>
      </c>
      <c r="C394" t="str">
        <f t="shared" si="60"/>
        <v>2835-01</v>
      </c>
      <c r="D394" t="s">
        <v>326</v>
      </c>
      <c r="E394">
        <v>1999</v>
      </c>
      <c r="F394">
        <f>VLOOKUP(E394,Lookups!A:B,2,FALSE)</f>
        <v>1</v>
      </c>
      <c r="G394">
        <v>2001</v>
      </c>
      <c r="H394" s="61">
        <v>731</v>
      </c>
      <c r="I394">
        <v>10</v>
      </c>
      <c r="J394" t="s">
        <v>19</v>
      </c>
      <c r="K394">
        <v>0</v>
      </c>
      <c r="L394">
        <v>9</v>
      </c>
      <c r="M394">
        <v>1</v>
      </c>
      <c r="N394">
        <v>9</v>
      </c>
      <c r="O394">
        <v>1</v>
      </c>
      <c r="P394">
        <f t="shared" si="61"/>
        <v>8</v>
      </c>
      <c r="Q394">
        <v>579</v>
      </c>
      <c r="R394">
        <v>432</v>
      </c>
      <c r="S394" s="14">
        <f t="shared" si="63"/>
        <v>0.57270029673590506</v>
      </c>
      <c r="T394" s="33">
        <f>IF(E394&lt;1994,"NA",IF(E394&gt;2001,SUMIFS(ADM!E:E,ADM!A:A,ReferendumData!E394,ADM!C:C,ReferendumData!A394,ADM!D:D,ReferendumData!B394),SUMIFS(ADM!K:K,ADM!H:H,ReferendumData!E394,ADM!I:I,ReferendumData!A394,ADM!J:J,ReferendumData!B394)))</f>
        <v>795.2</v>
      </c>
      <c r="U394" s="34">
        <f t="shared" si="62"/>
        <v>1.2713782696177061</v>
      </c>
      <c r="V394" s="47">
        <f>IFERROR(VLOOKUP(C394,Lookups!J:L,3,FALSE),IF(T394&gt;=2000,4,IF(AND(T394&gt;=1000,T394&lt;2000),5,6)))</f>
        <v>6</v>
      </c>
      <c r="W394" s="12" t="s">
        <v>20</v>
      </c>
      <c r="X394" s="39">
        <f t="shared" si="64"/>
        <v>1.2713782696177061</v>
      </c>
      <c r="Y394" s="38">
        <f t="shared" si="65"/>
        <v>0.57270029673590506</v>
      </c>
      <c r="Z394" s="40" t="e">
        <f>IF(C394=ScatterPlots!$A$3,ReferendumData!Y394,-1)</f>
        <v>#N/A</v>
      </c>
      <c r="AA394" s="39">
        <f t="shared" si="66"/>
        <v>1.2713782696177061</v>
      </c>
      <c r="AB394" s="40">
        <f t="shared" si="67"/>
        <v>-1</v>
      </c>
      <c r="AC394" s="40">
        <f t="shared" si="68"/>
        <v>-1</v>
      </c>
      <c r="AD394" s="40">
        <f t="shared" si="69"/>
        <v>0.57270029673590506</v>
      </c>
    </row>
    <row r="395" spans="1:30" x14ac:dyDescent="0.35">
      <c r="A395">
        <v>12</v>
      </c>
      <c r="B395">
        <v>1</v>
      </c>
      <c r="C395" t="str">
        <f t="shared" si="60"/>
        <v>0012-01</v>
      </c>
      <c r="D395" t="s">
        <v>290</v>
      </c>
      <c r="E395">
        <v>2000</v>
      </c>
      <c r="F395">
        <f>VLOOKUP(E395,Lookups!A:B,2,FALSE)</f>
        <v>3</v>
      </c>
      <c r="G395">
        <v>2001</v>
      </c>
      <c r="H395" s="61">
        <v>80</v>
      </c>
      <c r="I395">
        <v>10</v>
      </c>
      <c r="J395" t="s">
        <v>19</v>
      </c>
      <c r="K395">
        <v>0</v>
      </c>
      <c r="L395">
        <v>9</v>
      </c>
      <c r="M395">
        <v>0</v>
      </c>
      <c r="N395">
        <v>9</v>
      </c>
      <c r="O395">
        <v>1</v>
      </c>
      <c r="P395">
        <f t="shared" si="61"/>
        <v>1</v>
      </c>
      <c r="Q395">
        <v>6686</v>
      </c>
      <c r="R395">
        <v>6346</v>
      </c>
      <c r="S395" s="14">
        <f t="shared" si="63"/>
        <v>0.51304481276856972</v>
      </c>
      <c r="T395" s="33">
        <f>IF(E395&lt;1994,"NA",IF(E395&gt;2001,SUMIFS(ADM!E:E,ADM!A:A,ReferendumData!E395,ADM!C:C,ReferendumData!A395,ADM!D:D,ReferendumData!B395),SUMIFS(ADM!K:K,ADM!H:H,ReferendumData!E395,ADM!I:I,ReferendumData!A395,ADM!J:J,ReferendumData!B395)))</f>
        <v>6723.53</v>
      </c>
      <c r="U395" s="34">
        <f t="shared" si="62"/>
        <v>1.93826754695822</v>
      </c>
      <c r="V395" s="47">
        <f>IFERROR(VLOOKUP(C395,Lookups!J:L,3,FALSE),IF(T395&gt;=2000,4,IF(AND(T395&gt;=1000,T395&lt;2000),5,6)))</f>
        <v>3</v>
      </c>
      <c r="W395" s="12" t="s">
        <v>20</v>
      </c>
      <c r="X395" s="39">
        <f t="shared" si="64"/>
        <v>1.93826754695822</v>
      </c>
      <c r="Y395" s="38">
        <f t="shared" si="65"/>
        <v>0.51304481276856972</v>
      </c>
      <c r="Z395" s="40" t="e">
        <f>IF(C395=ScatterPlots!$A$3,ReferendumData!Y395,-1)</f>
        <v>#N/A</v>
      </c>
      <c r="AA395" s="39">
        <f t="shared" si="66"/>
        <v>1.93826754695822</v>
      </c>
      <c r="AB395" s="40">
        <f t="shared" si="67"/>
        <v>0.51304481276856972</v>
      </c>
      <c r="AC395" s="40">
        <f t="shared" si="68"/>
        <v>-1</v>
      </c>
      <c r="AD395" s="40">
        <f t="shared" si="69"/>
        <v>-1</v>
      </c>
    </row>
    <row r="396" spans="1:30" x14ac:dyDescent="0.35">
      <c r="A396">
        <v>23</v>
      </c>
      <c r="B396">
        <v>1</v>
      </c>
      <c r="C396" t="str">
        <f t="shared" si="60"/>
        <v>0023-01</v>
      </c>
      <c r="D396" t="s">
        <v>327</v>
      </c>
      <c r="E396">
        <v>2000</v>
      </c>
      <c r="F396">
        <f>VLOOKUP(E396,Lookups!A:B,2,FALSE)</f>
        <v>3</v>
      </c>
      <c r="G396">
        <v>2001</v>
      </c>
      <c r="H396" s="61">
        <v>415</v>
      </c>
      <c r="I396">
        <v>10</v>
      </c>
      <c r="J396" t="s">
        <v>19</v>
      </c>
      <c r="K396">
        <v>0</v>
      </c>
      <c r="L396">
        <v>9</v>
      </c>
      <c r="M396">
        <v>0</v>
      </c>
      <c r="N396">
        <v>9</v>
      </c>
      <c r="O396">
        <v>0</v>
      </c>
      <c r="P396">
        <f t="shared" si="61"/>
        <v>5</v>
      </c>
      <c r="Q396">
        <v>920</v>
      </c>
      <c r="R396">
        <v>1839</v>
      </c>
      <c r="S396" s="14">
        <f t="shared" si="63"/>
        <v>0.33345415005436752</v>
      </c>
      <c r="T396" s="33">
        <f>IF(E396&lt;1994,"NA",IF(E396&gt;2001,SUMIFS(ADM!E:E,ADM!A:A,ReferendumData!E396,ADM!C:C,ReferendumData!A396,ADM!D:D,ReferendumData!B396),SUMIFS(ADM!K:K,ADM!H:H,ReferendumData!E396,ADM!I:I,ReferendumData!A396,ADM!J:J,ReferendumData!B396)))</f>
        <v>1269.92</v>
      </c>
      <c r="U396" s="34">
        <f t="shared" si="62"/>
        <v>2.1725778001763891</v>
      </c>
      <c r="V396" s="47">
        <f>IFERROR(VLOOKUP(C396,Lookups!J:L,3,FALSE),IF(T396&gt;=2000,4,IF(AND(T396&gt;=1000,T396&lt;2000),5,6)))</f>
        <v>5</v>
      </c>
      <c r="W396" s="12" t="s">
        <v>20</v>
      </c>
      <c r="X396" s="39">
        <f t="shared" si="64"/>
        <v>2.1725778001763891</v>
      </c>
      <c r="Y396" s="38">
        <f t="shared" si="65"/>
        <v>0.33345415005436752</v>
      </c>
      <c r="Z396" s="40" t="e">
        <f>IF(C396=ScatterPlots!$A$3,ReferendumData!Y396,-1)</f>
        <v>#N/A</v>
      </c>
      <c r="AA396" s="39">
        <f t="shared" si="66"/>
        <v>2.1725778001763891</v>
      </c>
      <c r="AB396" s="40">
        <f t="shared" si="67"/>
        <v>0.33345415005436752</v>
      </c>
      <c r="AC396" s="40">
        <f t="shared" si="68"/>
        <v>-1</v>
      </c>
      <c r="AD396" s="40">
        <f t="shared" si="69"/>
        <v>-1</v>
      </c>
    </row>
    <row r="397" spans="1:30" x14ac:dyDescent="0.35">
      <c r="A397">
        <v>81</v>
      </c>
      <c r="B397">
        <v>1</v>
      </c>
      <c r="C397" t="str">
        <f t="shared" si="60"/>
        <v>0081-01</v>
      </c>
      <c r="D397" t="s">
        <v>325</v>
      </c>
      <c r="E397">
        <v>2000</v>
      </c>
      <c r="F397">
        <f>VLOOKUP(E397,Lookups!A:B,2,FALSE)</f>
        <v>3</v>
      </c>
      <c r="G397">
        <v>2001</v>
      </c>
      <c r="H397" s="61">
        <v>300</v>
      </c>
      <c r="I397">
        <v>10</v>
      </c>
      <c r="J397" t="s">
        <v>19</v>
      </c>
      <c r="K397">
        <v>0</v>
      </c>
      <c r="L397">
        <v>9</v>
      </c>
      <c r="M397">
        <v>0</v>
      </c>
      <c r="N397">
        <v>9</v>
      </c>
      <c r="O397">
        <v>1</v>
      </c>
      <c r="P397">
        <f t="shared" si="61"/>
        <v>4</v>
      </c>
      <c r="Q397">
        <v>337</v>
      </c>
      <c r="R397">
        <v>283</v>
      </c>
      <c r="S397" s="14">
        <f t="shared" si="63"/>
        <v>0.54354838709677422</v>
      </c>
      <c r="T397" s="33">
        <f>IF(E397&lt;1994,"NA",IF(E397&gt;2001,SUMIFS(ADM!E:E,ADM!A:A,ReferendumData!E397,ADM!C:C,ReferendumData!A397,ADM!D:D,ReferendumData!B397),SUMIFS(ADM!K:K,ADM!H:H,ReferendumData!E397,ADM!I:I,ReferendumData!A397,ADM!J:J,ReferendumData!B397)))</f>
        <v>187.41</v>
      </c>
      <c r="U397" s="34">
        <f t="shared" si="62"/>
        <v>3.3082546288885331</v>
      </c>
      <c r="V397" s="47">
        <f>IFERROR(VLOOKUP(C397,Lookups!J:L,3,FALSE),IF(T397&gt;=2000,4,IF(AND(T397&gt;=1000,T397&lt;2000),5,6)))</f>
        <v>6</v>
      </c>
      <c r="W397" s="12" t="s">
        <v>20</v>
      </c>
      <c r="X397" s="39">
        <f t="shared" si="64"/>
        <v>3.3082546288885331</v>
      </c>
      <c r="Y397" s="38">
        <f t="shared" si="65"/>
        <v>0.54354838709677422</v>
      </c>
      <c r="Z397" s="40" t="e">
        <f>IF(C397=ScatterPlots!$A$3,ReferendumData!Y397,-1)</f>
        <v>#N/A</v>
      </c>
      <c r="AA397" s="39">
        <f t="shared" si="66"/>
        <v>3.3082546288885331</v>
      </c>
      <c r="AB397" s="40">
        <f t="shared" si="67"/>
        <v>0.54354838709677422</v>
      </c>
      <c r="AC397" s="40">
        <f t="shared" si="68"/>
        <v>-1</v>
      </c>
      <c r="AD397" s="40">
        <f t="shared" si="69"/>
        <v>-1</v>
      </c>
    </row>
    <row r="398" spans="1:30" x14ac:dyDescent="0.35">
      <c r="A398">
        <v>88</v>
      </c>
      <c r="B398">
        <v>1</v>
      </c>
      <c r="C398" t="str">
        <f t="shared" si="60"/>
        <v>0088-01</v>
      </c>
      <c r="D398" t="s">
        <v>40</v>
      </c>
      <c r="E398">
        <v>2000</v>
      </c>
      <c r="F398">
        <f>VLOOKUP(E398,Lookups!A:B,2,FALSE)</f>
        <v>3</v>
      </c>
      <c r="G398">
        <v>2001</v>
      </c>
      <c r="H398" s="61">
        <v>450</v>
      </c>
      <c r="I398">
        <v>5</v>
      </c>
      <c r="J398" t="s">
        <v>19</v>
      </c>
      <c r="K398">
        <v>1</v>
      </c>
      <c r="L398">
        <v>9</v>
      </c>
      <c r="M398">
        <v>0</v>
      </c>
      <c r="N398">
        <v>9</v>
      </c>
      <c r="O398">
        <v>0</v>
      </c>
      <c r="P398">
        <f t="shared" si="61"/>
        <v>5</v>
      </c>
      <c r="Q398">
        <v>2154</v>
      </c>
      <c r="R398">
        <v>3656</v>
      </c>
      <c r="S398" s="14">
        <f t="shared" si="63"/>
        <v>0.37074010327022378</v>
      </c>
      <c r="T398" s="33">
        <f>IF(E398&lt;1994,"NA",IF(E398&gt;2001,SUMIFS(ADM!E:E,ADM!A:A,ReferendumData!E398,ADM!C:C,ReferendumData!A398,ADM!D:D,ReferendumData!B398),SUMIFS(ADM!K:K,ADM!H:H,ReferendumData!E398,ADM!I:I,ReferendumData!A398,ADM!J:J,ReferendumData!B398)))</f>
        <v>2660.31</v>
      </c>
      <c r="U398" s="34">
        <f t="shared" si="62"/>
        <v>2.183956005127222</v>
      </c>
      <c r="V398" s="47">
        <f>IFERROR(VLOOKUP(C398,Lookups!J:L,3,FALSE),IF(T398&gt;=2000,4,IF(AND(T398&gt;=1000,T398&lt;2000),5,6)))</f>
        <v>4</v>
      </c>
      <c r="W398" s="12" t="s">
        <v>20</v>
      </c>
      <c r="X398" s="39">
        <f t="shared" si="64"/>
        <v>2.183956005127222</v>
      </c>
      <c r="Y398" s="38">
        <f t="shared" si="65"/>
        <v>0.37074010327022378</v>
      </c>
      <c r="Z398" s="40" t="e">
        <f>IF(C398=ScatterPlots!$A$3,ReferendumData!Y398,-1)</f>
        <v>#N/A</v>
      </c>
      <c r="AA398" s="39">
        <f t="shared" si="66"/>
        <v>2.183956005127222</v>
      </c>
      <c r="AB398" s="40">
        <f t="shared" si="67"/>
        <v>0.37074010327022378</v>
      </c>
      <c r="AC398" s="40">
        <f t="shared" si="68"/>
        <v>-1</v>
      </c>
      <c r="AD398" s="40">
        <f t="shared" si="69"/>
        <v>-1</v>
      </c>
    </row>
    <row r="399" spans="1:30" x14ac:dyDescent="0.35">
      <c r="A399">
        <v>97</v>
      </c>
      <c r="B399">
        <v>1</v>
      </c>
      <c r="C399" t="str">
        <f t="shared" si="60"/>
        <v>0097-01</v>
      </c>
      <c r="D399" t="s">
        <v>213</v>
      </c>
      <c r="E399">
        <v>2000</v>
      </c>
      <c r="F399">
        <f>VLOOKUP(E399,Lookups!A:B,2,FALSE)</f>
        <v>3</v>
      </c>
      <c r="G399">
        <v>2001</v>
      </c>
      <c r="H399" s="61">
        <v>151.69999999999999</v>
      </c>
      <c r="I399">
        <v>10</v>
      </c>
      <c r="J399" t="s">
        <v>19</v>
      </c>
      <c r="K399">
        <v>0</v>
      </c>
      <c r="L399">
        <v>9</v>
      </c>
      <c r="M399">
        <v>0</v>
      </c>
      <c r="N399">
        <v>9</v>
      </c>
      <c r="O399">
        <v>0</v>
      </c>
      <c r="P399">
        <f t="shared" si="61"/>
        <v>2</v>
      </c>
      <c r="Q399">
        <v>590</v>
      </c>
      <c r="R399">
        <v>628</v>
      </c>
      <c r="S399" s="14">
        <f t="shared" si="63"/>
        <v>0.48440065681444994</v>
      </c>
      <c r="T399" s="33">
        <f>IF(E399&lt;1994,"NA",IF(E399&gt;2001,SUMIFS(ADM!E:E,ADM!A:A,ReferendumData!E399,ADM!C:C,ReferendumData!A399,ADM!D:D,ReferendumData!B399),SUMIFS(ADM!K:K,ADM!H:H,ReferendumData!E399,ADM!I:I,ReferendumData!A399,ADM!J:J,ReferendumData!B399)))</f>
        <v>744.24</v>
      </c>
      <c r="U399" s="34">
        <f t="shared" si="62"/>
        <v>1.6365688487584651</v>
      </c>
      <c r="V399" s="47">
        <f>IFERROR(VLOOKUP(C399,Lookups!J:L,3,FALSE),IF(T399&gt;=2000,4,IF(AND(T399&gt;=1000,T399&lt;2000),5,6)))</f>
        <v>6</v>
      </c>
      <c r="W399" s="12" t="s">
        <v>328</v>
      </c>
      <c r="X399" s="39">
        <f t="shared" si="64"/>
        <v>1.6365688487584651</v>
      </c>
      <c r="Y399" s="38">
        <f t="shared" si="65"/>
        <v>0.48440065681444994</v>
      </c>
      <c r="Z399" s="40" t="e">
        <f>IF(C399=ScatterPlots!$A$3,ReferendumData!Y399,-1)</f>
        <v>#N/A</v>
      </c>
      <c r="AA399" s="39">
        <f t="shared" si="66"/>
        <v>1.6365688487584651</v>
      </c>
      <c r="AB399" s="40">
        <f t="shared" si="67"/>
        <v>0.48440065681444994</v>
      </c>
      <c r="AC399" s="40">
        <f t="shared" si="68"/>
        <v>-1</v>
      </c>
      <c r="AD399" s="40">
        <f t="shared" si="69"/>
        <v>-1</v>
      </c>
    </row>
    <row r="400" spans="1:30" x14ac:dyDescent="0.35">
      <c r="A400">
        <v>111</v>
      </c>
      <c r="B400">
        <v>1</v>
      </c>
      <c r="C400" t="str">
        <f t="shared" si="60"/>
        <v>0111-01</v>
      </c>
      <c r="D400" t="s">
        <v>272</v>
      </c>
      <c r="E400">
        <v>2000</v>
      </c>
      <c r="F400">
        <f>VLOOKUP(E400,Lookups!A:B,2,FALSE)</f>
        <v>3</v>
      </c>
      <c r="G400">
        <v>2001</v>
      </c>
      <c r="H400" s="61">
        <v>175</v>
      </c>
      <c r="I400">
        <v>10</v>
      </c>
      <c r="J400" t="s">
        <v>19</v>
      </c>
      <c r="K400">
        <v>0</v>
      </c>
      <c r="L400">
        <v>9</v>
      </c>
      <c r="M400">
        <v>0</v>
      </c>
      <c r="N400">
        <v>9</v>
      </c>
      <c r="O400">
        <v>0</v>
      </c>
      <c r="P400">
        <f t="shared" si="61"/>
        <v>2</v>
      </c>
      <c r="Q400">
        <v>1631</v>
      </c>
      <c r="R400">
        <v>1739</v>
      </c>
      <c r="S400" s="14">
        <f t="shared" si="63"/>
        <v>0.48397626112759645</v>
      </c>
      <c r="T400" s="33">
        <f>IF(E400&lt;1994,"NA",IF(E400&gt;2001,SUMIFS(ADM!E:E,ADM!A:A,ReferendumData!E400,ADM!C:C,ReferendumData!A400,ADM!D:D,ReferendumData!B400),SUMIFS(ADM!K:K,ADM!H:H,ReferendumData!E400,ADM!I:I,ReferendumData!A400,ADM!J:J,ReferendumData!B400)))</f>
        <v>1341.08</v>
      </c>
      <c r="U400" s="34">
        <f t="shared" si="62"/>
        <v>2.5129000507054018</v>
      </c>
      <c r="V400" s="47">
        <f>IFERROR(VLOOKUP(C400,Lookups!J:L,3,FALSE),IF(T400&gt;=2000,4,IF(AND(T400&gt;=1000,T400&lt;2000),5,6)))</f>
        <v>3</v>
      </c>
      <c r="W400" s="12" t="s">
        <v>329</v>
      </c>
      <c r="X400" s="39">
        <f t="shared" si="64"/>
        <v>2.5129000507054018</v>
      </c>
      <c r="Y400" s="38">
        <f t="shared" si="65"/>
        <v>0.48397626112759645</v>
      </c>
      <c r="Z400" s="40" t="e">
        <f>IF(C400=ScatterPlots!$A$3,ReferendumData!Y400,-1)</f>
        <v>#N/A</v>
      </c>
      <c r="AA400" s="39">
        <f t="shared" si="66"/>
        <v>2.5129000507054018</v>
      </c>
      <c r="AB400" s="40">
        <f t="shared" si="67"/>
        <v>0.48397626112759645</v>
      </c>
      <c r="AC400" s="40">
        <f t="shared" si="68"/>
        <v>-1</v>
      </c>
      <c r="AD400" s="40">
        <f t="shared" si="69"/>
        <v>-1</v>
      </c>
    </row>
    <row r="401" spans="1:30" x14ac:dyDescent="0.35">
      <c r="A401">
        <v>182</v>
      </c>
      <c r="B401">
        <v>1</v>
      </c>
      <c r="C401" t="str">
        <f t="shared" si="60"/>
        <v>0182-01</v>
      </c>
      <c r="D401" t="s">
        <v>306</v>
      </c>
      <c r="E401">
        <v>2000</v>
      </c>
      <c r="F401">
        <f>VLOOKUP(E401,Lookups!A:B,2,FALSE)</f>
        <v>3</v>
      </c>
      <c r="G401">
        <v>2001</v>
      </c>
      <c r="H401" s="61">
        <v>318.26</v>
      </c>
      <c r="I401">
        <v>10</v>
      </c>
      <c r="J401" t="s">
        <v>19</v>
      </c>
      <c r="K401">
        <v>0</v>
      </c>
      <c r="L401">
        <v>9</v>
      </c>
      <c r="M401">
        <v>0</v>
      </c>
      <c r="N401">
        <v>9</v>
      </c>
      <c r="O401">
        <v>0</v>
      </c>
      <c r="P401">
        <f t="shared" si="61"/>
        <v>4</v>
      </c>
      <c r="Q401">
        <v>2403</v>
      </c>
      <c r="R401">
        <v>2687</v>
      </c>
      <c r="S401" s="14">
        <f t="shared" si="63"/>
        <v>0.47210216110019648</v>
      </c>
      <c r="T401" s="33">
        <f>IF(E401&lt;1994,"NA",IF(E401&gt;2001,SUMIFS(ADM!E:E,ADM!A:A,ReferendumData!E401,ADM!C:C,ReferendumData!A401,ADM!D:D,ReferendumData!B401),SUMIFS(ADM!K:K,ADM!H:H,ReferendumData!E401,ADM!I:I,ReferendumData!A401,ADM!J:J,ReferendumData!B401)))</f>
        <v>1650.24</v>
      </c>
      <c r="U401" s="34">
        <f t="shared" si="62"/>
        <v>3.084399844871049</v>
      </c>
      <c r="V401" s="47">
        <f>IFERROR(VLOOKUP(C401,Lookups!J:L,3,FALSE),IF(T401&gt;=2000,4,IF(AND(T401&gt;=1000,T401&lt;2000),5,6)))</f>
        <v>5</v>
      </c>
      <c r="W401" s="12" t="s">
        <v>330</v>
      </c>
      <c r="X401" s="39">
        <f t="shared" si="64"/>
        <v>3.084399844871049</v>
      </c>
      <c r="Y401" s="38">
        <f t="shared" si="65"/>
        <v>0.47210216110019648</v>
      </c>
      <c r="Z401" s="40" t="e">
        <f>IF(C401=ScatterPlots!$A$3,ReferendumData!Y401,-1)</f>
        <v>#N/A</v>
      </c>
      <c r="AA401" s="39">
        <f t="shared" si="66"/>
        <v>3.084399844871049</v>
      </c>
      <c r="AB401" s="40">
        <f t="shared" si="67"/>
        <v>0.47210216110019648</v>
      </c>
      <c r="AC401" s="40">
        <f t="shared" si="68"/>
        <v>-1</v>
      </c>
      <c r="AD401" s="40">
        <f t="shared" si="69"/>
        <v>-1</v>
      </c>
    </row>
    <row r="402" spans="1:30" x14ac:dyDescent="0.35">
      <c r="A402">
        <v>192</v>
      </c>
      <c r="B402">
        <v>1</v>
      </c>
      <c r="C402" t="str">
        <f t="shared" si="60"/>
        <v>0192-01</v>
      </c>
      <c r="D402" t="s">
        <v>120</v>
      </c>
      <c r="E402">
        <v>2000</v>
      </c>
      <c r="F402">
        <f>VLOOKUP(E402,Lookups!A:B,2,FALSE)</f>
        <v>3</v>
      </c>
      <c r="G402">
        <v>2001</v>
      </c>
      <c r="H402" s="61">
        <v>150</v>
      </c>
      <c r="I402">
        <v>10</v>
      </c>
      <c r="J402" t="s">
        <v>19</v>
      </c>
      <c r="K402">
        <v>0</v>
      </c>
      <c r="L402">
        <v>9</v>
      </c>
      <c r="M402">
        <v>0</v>
      </c>
      <c r="N402">
        <v>9</v>
      </c>
      <c r="O402">
        <v>1</v>
      </c>
      <c r="P402">
        <f t="shared" si="61"/>
        <v>2</v>
      </c>
      <c r="Q402">
        <v>4919</v>
      </c>
      <c r="R402">
        <v>4556</v>
      </c>
      <c r="S402" s="14">
        <f t="shared" si="63"/>
        <v>0.51915567282321895</v>
      </c>
      <c r="T402" s="33">
        <f>IF(E402&lt;1994,"NA",IF(E402&gt;2001,SUMIFS(ADM!E:E,ADM!A:A,ReferendumData!E402,ADM!C:C,ReferendumData!A402,ADM!D:D,ReferendumData!B402),SUMIFS(ADM!K:K,ADM!H:H,ReferendumData!E402,ADM!I:I,ReferendumData!A402,ADM!J:J,ReferendumData!B402)))</f>
        <v>4841.34</v>
      </c>
      <c r="U402" s="34">
        <f t="shared" si="62"/>
        <v>1.9571027855924186</v>
      </c>
      <c r="V402" s="47">
        <f>IFERROR(VLOOKUP(C402,Lookups!J:L,3,FALSE),IF(T402&gt;=2000,4,IF(AND(T402&gt;=1000,T402&lt;2000),5,6)))</f>
        <v>3</v>
      </c>
      <c r="W402" s="12" t="s">
        <v>20</v>
      </c>
      <c r="X402" s="39">
        <f t="shared" si="64"/>
        <v>1.9571027855924186</v>
      </c>
      <c r="Y402" s="38">
        <f t="shared" si="65"/>
        <v>0.51915567282321895</v>
      </c>
      <c r="Z402" s="40" t="e">
        <f>IF(C402=ScatterPlots!$A$3,ReferendumData!Y402,-1)</f>
        <v>#N/A</v>
      </c>
      <c r="AA402" s="39">
        <f t="shared" si="66"/>
        <v>1.9571027855924186</v>
      </c>
      <c r="AB402" s="40">
        <f t="shared" si="67"/>
        <v>0.51915567282321895</v>
      </c>
      <c r="AC402" s="40">
        <f t="shared" si="68"/>
        <v>-1</v>
      </c>
      <c r="AD402" s="40">
        <f t="shared" si="69"/>
        <v>-1</v>
      </c>
    </row>
    <row r="403" spans="1:30" x14ac:dyDescent="0.35">
      <c r="A403">
        <v>194</v>
      </c>
      <c r="B403">
        <v>1</v>
      </c>
      <c r="C403" t="str">
        <f t="shared" si="60"/>
        <v>0194-01</v>
      </c>
      <c r="D403" t="s">
        <v>121</v>
      </c>
      <c r="E403">
        <v>2000</v>
      </c>
      <c r="F403">
        <f>VLOOKUP(E403,Lookups!A:B,2,FALSE)</f>
        <v>3</v>
      </c>
      <c r="G403">
        <v>2001</v>
      </c>
      <c r="H403" s="61">
        <v>462</v>
      </c>
      <c r="I403">
        <v>7</v>
      </c>
      <c r="J403" t="s">
        <v>19</v>
      </c>
      <c r="K403">
        <v>0</v>
      </c>
      <c r="L403">
        <v>9</v>
      </c>
      <c r="M403">
        <v>0</v>
      </c>
      <c r="N403">
        <v>9</v>
      </c>
      <c r="O403">
        <v>1</v>
      </c>
      <c r="P403">
        <f t="shared" si="61"/>
        <v>5</v>
      </c>
      <c r="Q403">
        <v>8961</v>
      </c>
      <c r="R403">
        <v>8146</v>
      </c>
      <c r="S403" s="14">
        <f t="shared" si="63"/>
        <v>0.52382065821008938</v>
      </c>
      <c r="T403" s="33">
        <f>IF(E403&lt;1994,"NA",IF(E403&gt;2001,SUMIFS(ADM!E:E,ADM!A:A,ReferendumData!E403,ADM!C:C,ReferendumData!A403,ADM!D:D,ReferendumData!B403),SUMIFS(ADM!K:K,ADM!H:H,ReferendumData!E403,ADM!I:I,ReferendumData!A403,ADM!J:J,ReferendumData!B403)))</f>
        <v>9439.16</v>
      </c>
      <c r="U403" s="34">
        <f t="shared" si="62"/>
        <v>1.8123434712410851</v>
      </c>
      <c r="V403" s="47">
        <f>IFERROR(VLOOKUP(C403,Lookups!J:L,3,FALSE),IF(T403&gt;=2000,4,IF(AND(T403&gt;=1000,T403&lt;2000),5,6)))</f>
        <v>3</v>
      </c>
      <c r="W403" s="12" t="s">
        <v>20</v>
      </c>
      <c r="X403" s="39">
        <f t="shared" si="64"/>
        <v>1.8123434712410851</v>
      </c>
      <c r="Y403" s="38">
        <f t="shared" si="65"/>
        <v>0.52382065821008938</v>
      </c>
      <c r="Z403" s="40" t="e">
        <f>IF(C403=ScatterPlots!$A$3,ReferendumData!Y403,-1)</f>
        <v>#N/A</v>
      </c>
      <c r="AA403" s="39">
        <f t="shared" si="66"/>
        <v>1.8123434712410851</v>
      </c>
      <c r="AB403" s="40">
        <f t="shared" si="67"/>
        <v>0.52382065821008938</v>
      </c>
      <c r="AC403" s="40">
        <f t="shared" si="68"/>
        <v>-1</v>
      </c>
      <c r="AD403" s="40">
        <f t="shared" si="69"/>
        <v>-1</v>
      </c>
    </row>
    <row r="404" spans="1:30" x14ac:dyDescent="0.35">
      <c r="A404">
        <v>196</v>
      </c>
      <c r="B404">
        <v>1</v>
      </c>
      <c r="C404" t="str">
        <f t="shared" si="60"/>
        <v>0196-01</v>
      </c>
      <c r="D404" t="s">
        <v>216</v>
      </c>
      <c r="E404">
        <v>2000</v>
      </c>
      <c r="F404">
        <f>VLOOKUP(E404,Lookups!A:B,2,FALSE)</f>
        <v>3</v>
      </c>
      <c r="G404">
        <v>2001</v>
      </c>
      <c r="H404" s="61">
        <v>474</v>
      </c>
      <c r="I404">
        <v>10</v>
      </c>
      <c r="J404" t="s">
        <v>19</v>
      </c>
      <c r="K404">
        <v>0</v>
      </c>
      <c r="L404">
        <v>9</v>
      </c>
      <c r="M404">
        <v>0</v>
      </c>
      <c r="N404">
        <v>9</v>
      </c>
      <c r="O404">
        <v>0</v>
      </c>
      <c r="P404">
        <f t="shared" si="61"/>
        <v>5</v>
      </c>
      <c r="Q404">
        <v>30213</v>
      </c>
      <c r="R404">
        <v>32595</v>
      </c>
      <c r="S404" s="14">
        <f t="shared" si="63"/>
        <v>0.48103744745892241</v>
      </c>
      <c r="T404" s="33">
        <f>IF(E404&lt;1994,"NA",IF(E404&gt;2001,SUMIFS(ADM!E:E,ADM!A:A,ReferendumData!E404,ADM!C:C,ReferendumData!A404,ADM!D:D,ReferendumData!B404),SUMIFS(ADM!K:K,ADM!H:H,ReferendumData!E404,ADM!I:I,ReferendumData!A404,ADM!J:J,ReferendumData!B404)))</f>
        <v>28477.05</v>
      </c>
      <c r="U404" s="34">
        <f t="shared" si="62"/>
        <v>2.2055655343513463</v>
      </c>
      <c r="V404" s="47">
        <f>IFERROR(VLOOKUP(C404,Lookups!J:L,3,FALSE),IF(T404&gt;=2000,4,IF(AND(T404&gt;=1000,T404&lt;2000),5,6)))</f>
        <v>3</v>
      </c>
      <c r="W404" s="12" t="s">
        <v>20</v>
      </c>
      <c r="X404" s="39">
        <f t="shared" si="64"/>
        <v>2.2055655343513463</v>
      </c>
      <c r="Y404" s="38">
        <f t="shared" si="65"/>
        <v>0.48103744745892241</v>
      </c>
      <c r="Z404" s="40" t="e">
        <f>IF(C404=ScatterPlots!$A$3,ReferendumData!Y404,-1)</f>
        <v>#N/A</v>
      </c>
      <c r="AA404" s="39">
        <f t="shared" si="66"/>
        <v>2.2055655343513463</v>
      </c>
      <c r="AB404" s="40">
        <f t="shared" si="67"/>
        <v>0.48103744745892241</v>
      </c>
      <c r="AC404" s="40">
        <f t="shared" si="68"/>
        <v>-1</v>
      </c>
      <c r="AD404" s="40">
        <f t="shared" si="69"/>
        <v>-1</v>
      </c>
    </row>
    <row r="405" spans="1:30" x14ac:dyDescent="0.35">
      <c r="A405">
        <v>197</v>
      </c>
      <c r="B405">
        <v>1</v>
      </c>
      <c r="C405" t="str">
        <f t="shared" si="60"/>
        <v>0197-01</v>
      </c>
      <c r="D405" t="s">
        <v>217</v>
      </c>
      <c r="E405">
        <v>2000</v>
      </c>
      <c r="F405">
        <f>VLOOKUP(E405,Lookups!A:B,2,FALSE)</f>
        <v>3</v>
      </c>
      <c r="G405">
        <v>2001</v>
      </c>
      <c r="H405" s="61">
        <v>981.25</v>
      </c>
      <c r="I405">
        <v>7</v>
      </c>
      <c r="J405" t="s">
        <v>19</v>
      </c>
      <c r="K405">
        <v>0</v>
      </c>
      <c r="L405">
        <v>9</v>
      </c>
      <c r="M405">
        <v>0</v>
      </c>
      <c r="N405">
        <v>9</v>
      </c>
      <c r="O405">
        <v>1</v>
      </c>
      <c r="P405">
        <f t="shared" si="61"/>
        <v>10</v>
      </c>
      <c r="Q405">
        <v>3344</v>
      </c>
      <c r="R405">
        <v>1015</v>
      </c>
      <c r="S405" s="14">
        <f t="shared" si="63"/>
        <v>0.76714842853865561</v>
      </c>
      <c r="T405" s="33">
        <f>IF(E405&lt;1994,"NA",IF(E405&gt;2001,SUMIFS(ADM!E:E,ADM!A:A,ReferendumData!E405,ADM!C:C,ReferendumData!A405,ADM!D:D,ReferendumData!B405),SUMIFS(ADM!K:K,ADM!H:H,ReferendumData!E405,ADM!I:I,ReferendumData!A405,ADM!J:J,ReferendumData!B405)))</f>
        <v>4902.57</v>
      </c>
      <c r="U405" s="34">
        <f t="shared" si="62"/>
        <v>0.8891254994829243</v>
      </c>
      <c r="V405" s="47">
        <f>IFERROR(VLOOKUP(C405,Lookups!J:L,3,FALSE),IF(T405&gt;=2000,4,IF(AND(T405&gt;=1000,T405&lt;2000),5,6)))</f>
        <v>2</v>
      </c>
      <c r="W405" s="12" t="s">
        <v>20</v>
      </c>
      <c r="X405" s="39">
        <f t="shared" si="64"/>
        <v>0.8891254994829243</v>
      </c>
      <c r="Y405" s="38">
        <f t="shared" si="65"/>
        <v>0.76714842853865561</v>
      </c>
      <c r="Z405" s="40" t="e">
        <f>IF(C405=ScatterPlots!$A$3,ReferendumData!Y405,-1)</f>
        <v>#N/A</v>
      </c>
      <c r="AA405" s="39">
        <f t="shared" si="66"/>
        <v>0.8891254994829243</v>
      </c>
      <c r="AB405" s="40">
        <f t="shared" si="67"/>
        <v>0.76714842853865561</v>
      </c>
      <c r="AC405" s="40">
        <f t="shared" si="68"/>
        <v>-1</v>
      </c>
      <c r="AD405" s="40">
        <f t="shared" si="69"/>
        <v>-1</v>
      </c>
    </row>
    <row r="406" spans="1:30" x14ac:dyDescent="0.35">
      <c r="A406">
        <v>199</v>
      </c>
      <c r="B406">
        <v>1</v>
      </c>
      <c r="C406" t="str">
        <f t="shared" si="60"/>
        <v>0199-01</v>
      </c>
      <c r="D406" t="s">
        <v>122</v>
      </c>
      <c r="E406">
        <v>2000</v>
      </c>
      <c r="F406">
        <f>VLOOKUP(E406,Lookups!A:B,2,FALSE)</f>
        <v>3</v>
      </c>
      <c r="G406">
        <v>2001</v>
      </c>
      <c r="H406" s="61">
        <v>155.97999999999999</v>
      </c>
      <c r="I406">
        <v>10</v>
      </c>
      <c r="J406" t="s">
        <v>19</v>
      </c>
      <c r="K406">
        <v>0</v>
      </c>
      <c r="L406">
        <v>9</v>
      </c>
      <c r="M406">
        <v>0</v>
      </c>
      <c r="N406">
        <v>9</v>
      </c>
      <c r="O406">
        <v>0</v>
      </c>
      <c r="P406">
        <f t="shared" si="61"/>
        <v>2</v>
      </c>
      <c r="Q406">
        <v>5876</v>
      </c>
      <c r="R406">
        <v>5920</v>
      </c>
      <c r="S406" s="14">
        <f t="shared" si="63"/>
        <v>0.49813496100373006</v>
      </c>
      <c r="T406" s="33">
        <f>IF(E406&lt;1994,"NA",IF(E406&gt;2001,SUMIFS(ADM!E:E,ADM!A:A,ReferendumData!E406,ADM!C:C,ReferendumData!A406,ADM!D:D,ReferendumData!B406),SUMIFS(ADM!K:K,ADM!H:H,ReferendumData!E406,ADM!I:I,ReferendumData!A406,ADM!J:J,ReferendumData!B406)))</f>
        <v>4277.32</v>
      </c>
      <c r="U406" s="34">
        <f t="shared" si="62"/>
        <v>2.7578016140948072</v>
      </c>
      <c r="V406" s="47">
        <f>IFERROR(VLOOKUP(C406,Lookups!J:L,3,FALSE),IF(T406&gt;=2000,4,IF(AND(T406&gt;=1000,T406&lt;2000),5,6)))</f>
        <v>3</v>
      </c>
      <c r="W406" s="12" t="s">
        <v>331</v>
      </c>
      <c r="X406" s="39">
        <f t="shared" si="64"/>
        <v>2.7578016140948072</v>
      </c>
      <c r="Y406" s="38">
        <f t="shared" si="65"/>
        <v>0.49813496100373006</v>
      </c>
      <c r="Z406" s="40" t="e">
        <f>IF(C406=ScatterPlots!$A$3,ReferendumData!Y406,-1)</f>
        <v>#N/A</v>
      </c>
      <c r="AA406" s="39">
        <f t="shared" si="66"/>
        <v>2.7578016140948072</v>
      </c>
      <c r="AB406" s="40">
        <f t="shared" si="67"/>
        <v>0.49813496100373006</v>
      </c>
      <c r="AC406" s="40">
        <f t="shared" si="68"/>
        <v>-1</v>
      </c>
      <c r="AD406" s="40">
        <f t="shared" si="69"/>
        <v>-1</v>
      </c>
    </row>
    <row r="407" spans="1:30" x14ac:dyDescent="0.35">
      <c r="A407">
        <v>252</v>
      </c>
      <c r="B407">
        <v>1</v>
      </c>
      <c r="C407" t="str">
        <f t="shared" si="60"/>
        <v>0252-01</v>
      </c>
      <c r="D407" t="s">
        <v>75</v>
      </c>
      <c r="E407">
        <v>2000</v>
      </c>
      <c r="F407">
        <f>VLOOKUP(E407,Lookups!A:B,2,FALSE)</f>
        <v>3</v>
      </c>
      <c r="G407">
        <v>2001</v>
      </c>
      <c r="H407" s="61">
        <v>415</v>
      </c>
      <c r="I407">
        <v>10</v>
      </c>
      <c r="J407" t="s">
        <v>19</v>
      </c>
      <c r="K407">
        <v>0</v>
      </c>
      <c r="L407">
        <v>9</v>
      </c>
      <c r="M407">
        <v>0</v>
      </c>
      <c r="N407">
        <v>9</v>
      </c>
      <c r="O407">
        <v>1</v>
      </c>
      <c r="P407">
        <f t="shared" si="61"/>
        <v>5</v>
      </c>
      <c r="Q407">
        <v>2725</v>
      </c>
      <c r="R407">
        <v>1117</v>
      </c>
      <c r="S407" s="14">
        <f t="shared" si="63"/>
        <v>0.70926600728787093</v>
      </c>
      <c r="T407" s="33">
        <f>IF(E407&lt;1994,"NA",IF(E407&gt;2001,SUMIFS(ADM!E:E,ADM!A:A,ReferendumData!E407,ADM!C:C,ReferendumData!A407,ADM!D:D,ReferendumData!B407),SUMIFS(ADM!K:K,ADM!H:H,ReferendumData!E407,ADM!I:I,ReferendumData!A407,ADM!J:J,ReferendumData!B407)))</f>
        <v>1546.18</v>
      </c>
      <c r="U407" s="34">
        <f t="shared" si="62"/>
        <v>2.4848335898795741</v>
      </c>
      <c r="V407" s="47">
        <f>IFERROR(VLOOKUP(C407,Lookups!J:L,3,FALSE),IF(T407&gt;=2000,4,IF(AND(T407&gt;=1000,T407&lt;2000),5,6)))</f>
        <v>5</v>
      </c>
      <c r="W407" s="12" t="s">
        <v>20</v>
      </c>
      <c r="X407" s="39">
        <f t="shared" si="64"/>
        <v>2.4848335898795741</v>
      </c>
      <c r="Y407" s="38">
        <f t="shared" si="65"/>
        <v>0.70926600728787093</v>
      </c>
      <c r="Z407" s="40" t="e">
        <f>IF(C407=ScatterPlots!$A$3,ReferendumData!Y407,-1)</f>
        <v>#N/A</v>
      </c>
      <c r="AA407" s="39">
        <f t="shared" si="66"/>
        <v>2.4848335898795741</v>
      </c>
      <c r="AB407" s="40">
        <f t="shared" si="67"/>
        <v>0.70926600728787093</v>
      </c>
      <c r="AC407" s="40">
        <f t="shared" si="68"/>
        <v>-1</v>
      </c>
      <c r="AD407" s="40">
        <f t="shared" si="69"/>
        <v>-1</v>
      </c>
    </row>
    <row r="408" spans="1:30" x14ac:dyDescent="0.35">
      <c r="A408">
        <v>256</v>
      </c>
      <c r="B408">
        <v>1</v>
      </c>
      <c r="C408" t="str">
        <f t="shared" si="60"/>
        <v>0256-01</v>
      </c>
      <c r="D408" t="s">
        <v>295</v>
      </c>
      <c r="E408">
        <v>2000</v>
      </c>
      <c r="F408">
        <f>VLOOKUP(E408,Lookups!A:B,2,FALSE)</f>
        <v>3</v>
      </c>
      <c r="G408">
        <v>2001</v>
      </c>
      <c r="H408" s="61">
        <v>300</v>
      </c>
      <c r="I408">
        <v>10</v>
      </c>
      <c r="J408" t="s">
        <v>19</v>
      </c>
      <c r="K408">
        <v>1</v>
      </c>
      <c r="L408">
        <v>9</v>
      </c>
      <c r="M408">
        <v>0</v>
      </c>
      <c r="N408">
        <v>9</v>
      </c>
      <c r="O408">
        <v>1</v>
      </c>
      <c r="P408">
        <f t="shared" si="61"/>
        <v>4</v>
      </c>
      <c r="Q408">
        <v>3301</v>
      </c>
      <c r="R408">
        <v>2413</v>
      </c>
      <c r="S408" s="14">
        <f t="shared" si="63"/>
        <v>0.57770388519425975</v>
      </c>
      <c r="T408" s="33">
        <f>IF(E408&lt;1994,"NA",IF(E408&gt;2001,SUMIFS(ADM!E:E,ADM!A:A,ReferendumData!E408,ADM!C:C,ReferendumData!A408,ADM!D:D,ReferendumData!B408),SUMIFS(ADM!K:K,ADM!H:H,ReferendumData!E408,ADM!I:I,ReferendumData!A408,ADM!J:J,ReferendumData!B408)))</f>
        <v>3330.64</v>
      </c>
      <c r="U408" s="34">
        <f t="shared" si="62"/>
        <v>1.7155861936444647</v>
      </c>
      <c r="V408" s="47">
        <f>IFERROR(VLOOKUP(C408,Lookups!J:L,3,FALSE),IF(T408&gt;=2000,4,IF(AND(T408&gt;=1000,T408&lt;2000),5,6)))</f>
        <v>4</v>
      </c>
      <c r="W408" s="12" t="s">
        <v>20</v>
      </c>
      <c r="X408" s="39">
        <f t="shared" si="64"/>
        <v>1.7155861936444647</v>
      </c>
      <c r="Y408" s="38">
        <f t="shared" si="65"/>
        <v>0.57770388519425975</v>
      </c>
      <c r="Z408" s="40" t="e">
        <f>IF(C408=ScatterPlots!$A$3,ReferendumData!Y408,-1)</f>
        <v>#N/A</v>
      </c>
      <c r="AA408" s="39">
        <f t="shared" si="66"/>
        <v>1.7155861936444647</v>
      </c>
      <c r="AB408" s="40">
        <f t="shared" si="67"/>
        <v>0.57770388519425975</v>
      </c>
      <c r="AC408" s="40">
        <f t="shared" si="68"/>
        <v>-1</v>
      </c>
      <c r="AD408" s="40">
        <f t="shared" si="69"/>
        <v>-1</v>
      </c>
    </row>
    <row r="409" spans="1:30" x14ac:dyDescent="0.35">
      <c r="A409">
        <v>271</v>
      </c>
      <c r="B409">
        <v>1</v>
      </c>
      <c r="C409" t="str">
        <f t="shared" si="60"/>
        <v>0271-01</v>
      </c>
      <c r="D409" t="s">
        <v>222</v>
      </c>
      <c r="E409">
        <v>2000</v>
      </c>
      <c r="F409">
        <f>VLOOKUP(E409,Lookups!A:B,2,FALSE)</f>
        <v>3</v>
      </c>
      <c r="G409">
        <v>2001</v>
      </c>
      <c r="H409" s="61">
        <v>665.44</v>
      </c>
      <c r="I409">
        <v>10</v>
      </c>
      <c r="J409" t="s">
        <v>19</v>
      </c>
      <c r="K409">
        <v>0</v>
      </c>
      <c r="L409">
        <v>9</v>
      </c>
      <c r="M409">
        <v>0</v>
      </c>
      <c r="N409">
        <v>9</v>
      </c>
      <c r="O409">
        <v>1</v>
      </c>
      <c r="P409">
        <f t="shared" si="61"/>
        <v>7</v>
      </c>
      <c r="Q409">
        <v>24211</v>
      </c>
      <c r="R409">
        <v>18442</v>
      </c>
      <c r="S409" s="14">
        <f t="shared" si="63"/>
        <v>0.56762713056525915</v>
      </c>
      <c r="T409" s="33">
        <f>IF(E409&lt;1994,"NA",IF(E409&gt;2001,SUMIFS(ADM!E:E,ADM!A:A,ReferendumData!E409,ADM!C:C,ReferendumData!A409,ADM!D:D,ReferendumData!B409),SUMIFS(ADM!K:K,ADM!H:H,ReferendumData!E409,ADM!I:I,ReferendumData!A409,ADM!J:J,ReferendumData!B409)))</f>
        <v>11051.47</v>
      </c>
      <c r="U409" s="34">
        <f t="shared" si="62"/>
        <v>3.8594865660405362</v>
      </c>
      <c r="V409" s="47">
        <f>IFERROR(VLOOKUP(C409,Lookups!J:L,3,FALSE),IF(T409&gt;=2000,4,IF(AND(T409&gt;=1000,T409&lt;2000),5,6)))</f>
        <v>3</v>
      </c>
      <c r="W409" s="12" t="s">
        <v>328</v>
      </c>
      <c r="X409" s="39">
        <f t="shared" si="64"/>
        <v>3.8594865660405362</v>
      </c>
      <c r="Y409" s="38">
        <f t="shared" si="65"/>
        <v>0.56762713056525915</v>
      </c>
      <c r="Z409" s="40" t="e">
        <f>IF(C409=ScatterPlots!$A$3,ReferendumData!Y409,-1)</f>
        <v>#N/A</v>
      </c>
      <c r="AA409" s="39">
        <f t="shared" si="66"/>
        <v>3.8594865660405362</v>
      </c>
      <c r="AB409" s="40">
        <f t="shared" si="67"/>
        <v>0.56762713056525915</v>
      </c>
      <c r="AC409" s="40">
        <f t="shared" si="68"/>
        <v>-1</v>
      </c>
      <c r="AD409" s="40">
        <f t="shared" si="69"/>
        <v>-1</v>
      </c>
    </row>
    <row r="410" spans="1:30" x14ac:dyDescent="0.35">
      <c r="A410">
        <v>278</v>
      </c>
      <c r="B410">
        <v>1</v>
      </c>
      <c r="C410" t="str">
        <f t="shared" si="60"/>
        <v>0278-01</v>
      </c>
      <c r="D410" t="s">
        <v>332</v>
      </c>
      <c r="E410">
        <v>2000</v>
      </c>
      <c r="F410">
        <f>VLOOKUP(E410,Lookups!A:B,2,FALSE)</f>
        <v>3</v>
      </c>
      <c r="G410">
        <v>2001</v>
      </c>
      <c r="H410" s="61">
        <v>111.61</v>
      </c>
      <c r="I410">
        <v>10</v>
      </c>
      <c r="J410" t="s">
        <v>19</v>
      </c>
      <c r="K410">
        <v>0</v>
      </c>
      <c r="L410">
        <v>9</v>
      </c>
      <c r="M410">
        <v>0</v>
      </c>
      <c r="N410">
        <v>9</v>
      </c>
      <c r="O410">
        <v>1</v>
      </c>
      <c r="P410">
        <f t="shared" si="61"/>
        <v>2</v>
      </c>
      <c r="Q410">
        <v>3586</v>
      </c>
      <c r="R410">
        <v>2847</v>
      </c>
      <c r="S410" s="14">
        <f t="shared" si="63"/>
        <v>0.55743820923363907</v>
      </c>
      <c r="T410" s="33">
        <f>IF(E410&lt;1994,"NA",IF(E410&gt;2001,SUMIFS(ADM!E:E,ADM!A:A,ReferendumData!E410,ADM!C:C,ReferendumData!A410,ADM!D:D,ReferendumData!B410),SUMIFS(ADM!K:K,ADM!H:H,ReferendumData!E410,ADM!I:I,ReferendumData!A410,ADM!J:J,ReferendumData!B410)))</f>
        <v>2336.1999999999998</v>
      </c>
      <c r="U410" s="34">
        <f t="shared" si="62"/>
        <v>2.7536169848471879</v>
      </c>
      <c r="V410" s="47">
        <f>IFERROR(VLOOKUP(C410,Lookups!J:L,3,FALSE),IF(T410&gt;=2000,4,IF(AND(T410&gt;=1000,T410&lt;2000),5,6)))</f>
        <v>3</v>
      </c>
      <c r="W410" s="12" t="s">
        <v>20</v>
      </c>
      <c r="X410" s="39">
        <f t="shared" si="64"/>
        <v>2.7536169848471879</v>
      </c>
      <c r="Y410" s="38">
        <f t="shared" si="65"/>
        <v>0.55743820923363907</v>
      </c>
      <c r="Z410" s="40" t="e">
        <f>IF(C410=ScatterPlots!$A$3,ReferendumData!Y410,-1)</f>
        <v>#N/A</v>
      </c>
      <c r="AA410" s="39">
        <f t="shared" si="66"/>
        <v>2.7536169848471879</v>
      </c>
      <c r="AB410" s="40">
        <f t="shared" si="67"/>
        <v>0.55743820923363907</v>
      </c>
      <c r="AC410" s="40">
        <f t="shared" si="68"/>
        <v>-1</v>
      </c>
      <c r="AD410" s="40">
        <f t="shared" si="69"/>
        <v>-1</v>
      </c>
    </row>
    <row r="411" spans="1:30" x14ac:dyDescent="0.35">
      <c r="A411">
        <v>316</v>
      </c>
      <c r="B411">
        <v>1</v>
      </c>
      <c r="C411" t="str">
        <f t="shared" si="60"/>
        <v>0316-01</v>
      </c>
      <c r="D411" t="s">
        <v>275</v>
      </c>
      <c r="E411">
        <v>2000</v>
      </c>
      <c r="F411">
        <f>VLOOKUP(E411,Lookups!A:B,2,FALSE)</f>
        <v>3</v>
      </c>
      <c r="G411">
        <v>2001</v>
      </c>
      <c r="H411" s="61">
        <v>427.7</v>
      </c>
      <c r="I411">
        <v>10</v>
      </c>
      <c r="J411" t="s">
        <v>19</v>
      </c>
      <c r="K411">
        <v>0</v>
      </c>
      <c r="L411">
        <v>9</v>
      </c>
      <c r="M411">
        <v>0</v>
      </c>
      <c r="N411">
        <v>9</v>
      </c>
      <c r="O411">
        <v>1</v>
      </c>
      <c r="P411">
        <f t="shared" si="61"/>
        <v>5</v>
      </c>
      <c r="Q411">
        <v>2268</v>
      </c>
      <c r="R411">
        <v>1542</v>
      </c>
      <c r="S411" s="14">
        <f t="shared" si="63"/>
        <v>0.59527559055118107</v>
      </c>
      <c r="T411" s="33">
        <f>IF(E411&lt;1994,"NA",IF(E411&gt;2001,SUMIFS(ADM!E:E,ADM!A:A,ReferendumData!E411,ADM!C:C,ReferendumData!A411,ADM!D:D,ReferendumData!B411),SUMIFS(ADM!K:K,ADM!H:H,ReferendumData!E411,ADM!I:I,ReferendumData!A411,ADM!J:J,ReferendumData!B411)))</f>
        <v>1470.14</v>
      </c>
      <c r="U411" s="34">
        <f t="shared" si="62"/>
        <v>2.5915899166065817</v>
      </c>
      <c r="V411" s="47">
        <f>IFERROR(VLOOKUP(C411,Lookups!J:L,3,FALSE),IF(T411&gt;=2000,4,IF(AND(T411&gt;=1000,T411&lt;2000),5,6)))</f>
        <v>5</v>
      </c>
      <c r="W411" s="12" t="s">
        <v>20</v>
      </c>
      <c r="X411" s="39">
        <f t="shared" si="64"/>
        <v>2.5915899166065817</v>
      </c>
      <c r="Y411" s="38">
        <f t="shared" si="65"/>
        <v>0.59527559055118107</v>
      </c>
      <c r="Z411" s="40" t="e">
        <f>IF(C411=ScatterPlots!$A$3,ReferendumData!Y411,-1)</f>
        <v>#N/A</v>
      </c>
      <c r="AA411" s="39">
        <f t="shared" si="66"/>
        <v>2.5915899166065817</v>
      </c>
      <c r="AB411" s="40">
        <f t="shared" si="67"/>
        <v>0.59527559055118107</v>
      </c>
      <c r="AC411" s="40">
        <f t="shared" si="68"/>
        <v>-1</v>
      </c>
      <c r="AD411" s="40">
        <f t="shared" si="69"/>
        <v>-1</v>
      </c>
    </row>
    <row r="412" spans="1:30" x14ac:dyDescent="0.35">
      <c r="A412">
        <v>371</v>
      </c>
      <c r="B412">
        <v>1</v>
      </c>
      <c r="C412" t="str">
        <f t="shared" si="60"/>
        <v>0371-01</v>
      </c>
      <c r="D412" t="s">
        <v>27</v>
      </c>
      <c r="E412">
        <v>2000</v>
      </c>
      <c r="F412">
        <f>VLOOKUP(E412,Lookups!A:B,2,FALSE)</f>
        <v>3</v>
      </c>
      <c r="G412">
        <v>2001</v>
      </c>
      <c r="H412" s="61">
        <v>544.41999999999996</v>
      </c>
      <c r="I412">
        <v>5</v>
      </c>
      <c r="J412" t="s">
        <v>19</v>
      </c>
      <c r="K412">
        <v>0</v>
      </c>
      <c r="L412">
        <v>9</v>
      </c>
      <c r="M412">
        <v>0</v>
      </c>
      <c r="N412">
        <v>9</v>
      </c>
      <c r="O412">
        <v>1</v>
      </c>
      <c r="P412">
        <f t="shared" si="61"/>
        <v>6</v>
      </c>
      <c r="Q412">
        <v>224</v>
      </c>
      <c r="R412">
        <v>195</v>
      </c>
      <c r="S412" s="14">
        <f t="shared" si="63"/>
        <v>0.53460620525059666</v>
      </c>
      <c r="T412" s="33">
        <f>IF(E412&lt;1994,"NA",IF(E412&gt;2001,SUMIFS(ADM!E:E,ADM!A:A,ReferendumData!E412,ADM!C:C,ReferendumData!A412,ADM!D:D,ReferendumData!B412),SUMIFS(ADM!K:K,ADM!H:H,ReferendumData!E412,ADM!I:I,ReferendumData!A412,ADM!J:J,ReferendumData!B412)))</f>
        <v>158.01</v>
      </c>
      <c r="U412" s="34">
        <f t="shared" si="62"/>
        <v>2.6517309031073983</v>
      </c>
      <c r="V412" s="47">
        <f>IFERROR(VLOOKUP(C412,Lookups!J:L,3,FALSE),IF(T412&gt;=2000,4,IF(AND(T412&gt;=1000,T412&lt;2000),5,6)))</f>
        <v>6</v>
      </c>
      <c r="W412" s="12" t="s">
        <v>20</v>
      </c>
      <c r="X412" s="39">
        <f t="shared" si="64"/>
        <v>2.6517309031073983</v>
      </c>
      <c r="Y412" s="38">
        <f t="shared" si="65"/>
        <v>0.53460620525059666</v>
      </c>
      <c r="Z412" s="40" t="e">
        <f>IF(C412=ScatterPlots!$A$3,ReferendumData!Y412,-1)</f>
        <v>#N/A</v>
      </c>
      <c r="AA412" s="39">
        <f t="shared" si="66"/>
        <v>2.6517309031073983</v>
      </c>
      <c r="AB412" s="40">
        <f t="shared" si="67"/>
        <v>0.53460620525059666</v>
      </c>
      <c r="AC412" s="40">
        <f t="shared" si="68"/>
        <v>-1</v>
      </c>
      <c r="AD412" s="40">
        <f t="shared" si="69"/>
        <v>-1</v>
      </c>
    </row>
    <row r="413" spans="1:30" x14ac:dyDescent="0.35">
      <c r="A413">
        <v>381</v>
      </c>
      <c r="B413">
        <v>1</v>
      </c>
      <c r="C413" t="str">
        <f t="shared" ref="C413:C476" si="70">TEXT(A413,"0000")&amp;"-"&amp;TEXT(B413,"00")</f>
        <v>0381-01</v>
      </c>
      <c r="D413" t="s">
        <v>126</v>
      </c>
      <c r="E413">
        <v>2000</v>
      </c>
      <c r="F413">
        <f>VLOOKUP(E413,Lookups!A:B,2,FALSE)</f>
        <v>3</v>
      </c>
      <c r="G413">
        <v>2001</v>
      </c>
      <c r="H413" s="61">
        <v>100</v>
      </c>
      <c r="I413">
        <v>8</v>
      </c>
      <c r="J413" t="s">
        <v>19</v>
      </c>
      <c r="K413">
        <v>0</v>
      </c>
      <c r="L413">
        <v>9</v>
      </c>
      <c r="M413">
        <v>0</v>
      </c>
      <c r="N413">
        <v>9</v>
      </c>
      <c r="O413">
        <v>0</v>
      </c>
      <c r="P413">
        <f t="shared" ref="P413:P476" si="71">MAX(1,MIN(10,INT(H413/100)+1))</f>
        <v>2</v>
      </c>
      <c r="Q413">
        <v>3812</v>
      </c>
      <c r="R413">
        <v>3838</v>
      </c>
      <c r="S413" s="14">
        <f t="shared" si="63"/>
        <v>0.49830065359477121</v>
      </c>
      <c r="T413" s="33">
        <f>IF(E413&lt;1994,"NA",IF(E413&gt;2001,SUMIFS(ADM!E:E,ADM!A:A,ReferendumData!E413,ADM!C:C,ReferendumData!A413,ADM!D:D,ReferendumData!B413),SUMIFS(ADM!K:K,ADM!H:H,ReferendumData!E413,ADM!I:I,ReferendumData!A413,ADM!J:J,ReferendumData!B413)))</f>
        <v>2114.89</v>
      </c>
      <c r="U413" s="34">
        <f t="shared" ref="U413:U476" si="72">IFERROR((Q413+R413)/T413,"NA")</f>
        <v>3.6172094056901307</v>
      </c>
      <c r="V413" s="47">
        <f>IFERROR(VLOOKUP(C413,Lookups!J:L,3,FALSE),IF(T413&gt;=2000,4,IF(AND(T413&gt;=1000,T413&lt;2000),5,6)))</f>
        <v>4</v>
      </c>
      <c r="W413" s="12" t="s">
        <v>20</v>
      </c>
      <c r="X413" s="39">
        <f t="shared" si="64"/>
        <v>3.6172094056901307</v>
      </c>
      <c r="Y413" s="38">
        <f t="shared" si="65"/>
        <v>0.49830065359477121</v>
      </c>
      <c r="Z413" s="40" t="e">
        <f>IF(C413=ScatterPlots!$A$3,ReferendumData!Y413,-1)</f>
        <v>#N/A</v>
      </c>
      <c r="AA413" s="39">
        <f t="shared" si="66"/>
        <v>3.6172094056901307</v>
      </c>
      <c r="AB413" s="40">
        <f t="shared" si="67"/>
        <v>0.49830065359477121</v>
      </c>
      <c r="AC413" s="40">
        <f t="shared" si="68"/>
        <v>-1</v>
      </c>
      <c r="AD413" s="40">
        <f t="shared" si="69"/>
        <v>-1</v>
      </c>
    </row>
    <row r="414" spans="1:30" x14ac:dyDescent="0.35">
      <c r="A414">
        <v>392</v>
      </c>
      <c r="B414">
        <v>1</v>
      </c>
      <c r="C414" t="str">
        <f t="shared" si="70"/>
        <v>0392-01</v>
      </c>
      <c r="D414" t="s">
        <v>333</v>
      </c>
      <c r="E414">
        <v>2000</v>
      </c>
      <c r="F414">
        <f>VLOOKUP(E414,Lookups!A:B,2,FALSE)</f>
        <v>3</v>
      </c>
      <c r="G414">
        <v>2001</v>
      </c>
      <c r="H414" s="61">
        <v>318.58</v>
      </c>
      <c r="I414">
        <v>10</v>
      </c>
      <c r="J414" t="s">
        <v>19</v>
      </c>
      <c r="K414">
        <v>0</v>
      </c>
      <c r="L414">
        <v>9</v>
      </c>
      <c r="M414">
        <v>0</v>
      </c>
      <c r="N414">
        <v>9</v>
      </c>
      <c r="O414">
        <v>0</v>
      </c>
      <c r="P414">
        <f t="shared" si="71"/>
        <v>4</v>
      </c>
      <c r="Q414">
        <v>777</v>
      </c>
      <c r="R414">
        <v>859</v>
      </c>
      <c r="S414" s="14">
        <f t="shared" si="63"/>
        <v>0.47493887530562345</v>
      </c>
      <c r="T414" s="33">
        <f>IF(E414&lt;1994,"NA",IF(E414&gt;2001,SUMIFS(ADM!E:E,ADM!A:A,ReferendumData!E414,ADM!C:C,ReferendumData!A414,ADM!D:D,ReferendumData!B414),SUMIFS(ADM!K:K,ADM!H:H,ReferendumData!E414,ADM!I:I,ReferendumData!A414,ADM!J:J,ReferendumData!B414)))</f>
        <v>767.08</v>
      </c>
      <c r="U414" s="34">
        <f t="shared" si="72"/>
        <v>2.1327632059237627</v>
      </c>
      <c r="V414" s="47">
        <f>IFERROR(VLOOKUP(C414,Lookups!J:L,3,FALSE),IF(T414&gt;=2000,4,IF(AND(T414&gt;=1000,T414&lt;2000),5,6)))</f>
        <v>6</v>
      </c>
      <c r="W414" s="12" t="s">
        <v>20</v>
      </c>
      <c r="X414" s="39">
        <f t="shared" si="64"/>
        <v>2.1327632059237627</v>
      </c>
      <c r="Y414" s="38">
        <f t="shared" si="65"/>
        <v>0.47493887530562345</v>
      </c>
      <c r="Z414" s="40" t="e">
        <f>IF(C414=ScatterPlots!$A$3,ReferendumData!Y414,-1)</f>
        <v>#N/A</v>
      </c>
      <c r="AA414" s="39">
        <f t="shared" si="66"/>
        <v>2.1327632059237627</v>
      </c>
      <c r="AB414" s="40">
        <f t="shared" si="67"/>
        <v>0.47493887530562345</v>
      </c>
      <c r="AC414" s="40">
        <f t="shared" si="68"/>
        <v>-1</v>
      </c>
      <c r="AD414" s="40">
        <f t="shared" si="69"/>
        <v>-1</v>
      </c>
    </row>
    <row r="415" spans="1:30" x14ac:dyDescent="0.35">
      <c r="A415">
        <v>404</v>
      </c>
      <c r="B415">
        <v>1</v>
      </c>
      <c r="C415" t="str">
        <f t="shared" si="70"/>
        <v>0404-01</v>
      </c>
      <c r="D415" t="s">
        <v>334</v>
      </c>
      <c r="E415">
        <v>2000</v>
      </c>
      <c r="F415">
        <f>VLOOKUP(E415,Lookups!A:B,2,FALSE)</f>
        <v>3</v>
      </c>
      <c r="G415">
        <v>2001</v>
      </c>
      <c r="H415" s="61">
        <v>613.14</v>
      </c>
      <c r="I415">
        <v>10</v>
      </c>
      <c r="J415" t="s">
        <v>19</v>
      </c>
      <c r="K415">
        <v>0</v>
      </c>
      <c r="L415">
        <v>9</v>
      </c>
      <c r="M415">
        <v>0</v>
      </c>
      <c r="N415">
        <v>9</v>
      </c>
      <c r="O415">
        <v>1</v>
      </c>
      <c r="P415">
        <f t="shared" si="71"/>
        <v>7</v>
      </c>
      <c r="Q415">
        <v>430</v>
      </c>
      <c r="R415">
        <v>297</v>
      </c>
      <c r="S415" s="14">
        <f t="shared" si="63"/>
        <v>0.59147180192572213</v>
      </c>
      <c r="T415" s="33">
        <f>IF(E415&lt;1994,"NA",IF(E415&gt;2001,SUMIFS(ADM!E:E,ADM!A:A,ReferendumData!E415,ADM!C:C,ReferendumData!A415,ADM!D:D,ReferendumData!B415),SUMIFS(ADM!K:K,ADM!H:H,ReferendumData!E415,ADM!I:I,ReferendumData!A415,ADM!J:J,ReferendumData!B415)))</f>
        <v>249.89</v>
      </c>
      <c r="U415" s="34">
        <f t="shared" si="72"/>
        <v>2.9092800832366241</v>
      </c>
      <c r="V415" s="47">
        <f>IFERROR(VLOOKUP(C415,Lookups!J:L,3,FALSE),IF(T415&gt;=2000,4,IF(AND(T415&gt;=1000,T415&lt;2000),5,6)))</f>
        <v>6</v>
      </c>
      <c r="W415" s="12" t="s">
        <v>20</v>
      </c>
      <c r="X415" s="39">
        <f t="shared" si="64"/>
        <v>2.9092800832366241</v>
      </c>
      <c r="Y415" s="38">
        <f t="shared" si="65"/>
        <v>0.59147180192572213</v>
      </c>
      <c r="Z415" s="40" t="e">
        <f>IF(C415=ScatterPlots!$A$3,ReferendumData!Y415,-1)</f>
        <v>#N/A</v>
      </c>
      <c r="AA415" s="39">
        <f t="shared" si="66"/>
        <v>2.9092800832366241</v>
      </c>
      <c r="AB415" s="40">
        <f t="shared" si="67"/>
        <v>0.59147180192572213</v>
      </c>
      <c r="AC415" s="40">
        <f t="shared" si="68"/>
        <v>-1</v>
      </c>
      <c r="AD415" s="40">
        <f t="shared" si="69"/>
        <v>-1</v>
      </c>
    </row>
    <row r="416" spans="1:30" x14ac:dyDescent="0.35">
      <c r="A416">
        <v>409</v>
      </c>
      <c r="B416">
        <v>1</v>
      </c>
      <c r="C416" t="str">
        <f t="shared" si="70"/>
        <v>0409-01</v>
      </c>
      <c r="D416" t="s">
        <v>298</v>
      </c>
      <c r="E416">
        <v>2000</v>
      </c>
      <c r="F416">
        <f>VLOOKUP(E416,Lookups!A:B,2,FALSE)</f>
        <v>3</v>
      </c>
      <c r="G416">
        <v>2001</v>
      </c>
      <c r="H416" s="61">
        <v>415</v>
      </c>
      <c r="I416">
        <v>10</v>
      </c>
      <c r="J416" t="s">
        <v>19</v>
      </c>
      <c r="K416">
        <v>0</v>
      </c>
      <c r="L416">
        <v>9</v>
      </c>
      <c r="M416">
        <v>0</v>
      </c>
      <c r="N416">
        <v>9</v>
      </c>
      <c r="O416">
        <v>1</v>
      </c>
      <c r="P416">
        <f t="shared" si="71"/>
        <v>5</v>
      </c>
      <c r="Q416">
        <v>573</v>
      </c>
      <c r="R416">
        <v>317</v>
      </c>
      <c r="S416" s="14">
        <f t="shared" si="63"/>
        <v>0.64382022471910116</v>
      </c>
      <c r="T416" s="33">
        <f>IF(E416&lt;1994,"NA",IF(E416&gt;2001,SUMIFS(ADM!E:E,ADM!A:A,ReferendumData!E416,ADM!C:C,ReferendumData!A416,ADM!D:D,ReferendumData!B416),SUMIFS(ADM!K:K,ADM!H:H,ReferendumData!E416,ADM!I:I,ReferendumData!A416,ADM!J:J,ReferendumData!B416)))</f>
        <v>364.71</v>
      </c>
      <c r="U416" s="34">
        <f t="shared" si="72"/>
        <v>2.440295028927093</v>
      </c>
      <c r="V416" s="47">
        <f>IFERROR(VLOOKUP(C416,Lookups!J:L,3,FALSE),IF(T416&gt;=2000,4,IF(AND(T416&gt;=1000,T416&lt;2000),5,6)))</f>
        <v>6</v>
      </c>
      <c r="W416" s="12" t="s">
        <v>20</v>
      </c>
      <c r="X416" s="39">
        <f t="shared" si="64"/>
        <v>2.440295028927093</v>
      </c>
      <c r="Y416" s="38">
        <f t="shared" si="65"/>
        <v>0.64382022471910116</v>
      </c>
      <c r="Z416" s="40" t="e">
        <f>IF(C416=ScatterPlots!$A$3,ReferendumData!Y416,-1)</f>
        <v>#N/A</v>
      </c>
      <c r="AA416" s="39">
        <f t="shared" si="66"/>
        <v>2.440295028927093</v>
      </c>
      <c r="AB416" s="40">
        <f t="shared" si="67"/>
        <v>0.64382022471910116</v>
      </c>
      <c r="AC416" s="40">
        <f t="shared" si="68"/>
        <v>-1</v>
      </c>
      <c r="AD416" s="40">
        <f t="shared" si="69"/>
        <v>-1</v>
      </c>
    </row>
    <row r="417" spans="1:30" x14ac:dyDescent="0.35">
      <c r="A417">
        <v>458</v>
      </c>
      <c r="B417">
        <v>1</v>
      </c>
      <c r="C417" t="str">
        <f t="shared" si="70"/>
        <v>0458-01</v>
      </c>
      <c r="D417" t="s">
        <v>335</v>
      </c>
      <c r="E417">
        <v>2000</v>
      </c>
      <c r="F417">
        <f>VLOOKUP(E417,Lookups!A:B,2,FALSE)</f>
        <v>3</v>
      </c>
      <c r="G417">
        <v>2001</v>
      </c>
      <c r="H417" s="61">
        <v>516.73</v>
      </c>
      <c r="I417">
        <v>10</v>
      </c>
      <c r="J417" t="s">
        <v>19</v>
      </c>
      <c r="K417">
        <v>0</v>
      </c>
      <c r="L417">
        <v>9</v>
      </c>
      <c r="M417">
        <v>0</v>
      </c>
      <c r="N417">
        <v>9</v>
      </c>
      <c r="O417">
        <v>1</v>
      </c>
      <c r="P417">
        <f t="shared" si="71"/>
        <v>6</v>
      </c>
      <c r="Q417">
        <v>914</v>
      </c>
      <c r="R417">
        <v>422</v>
      </c>
      <c r="S417" s="14">
        <f t="shared" si="63"/>
        <v>0.68413173652694614</v>
      </c>
      <c r="T417" s="33">
        <f>IF(E417&lt;1994,"NA",IF(E417&gt;2001,SUMIFS(ADM!E:E,ADM!A:A,ReferendumData!E417,ADM!C:C,ReferendumData!A417,ADM!D:D,ReferendumData!B417),SUMIFS(ADM!K:K,ADM!H:H,ReferendumData!E417,ADM!I:I,ReferendumData!A417,ADM!J:J,ReferendumData!B417)))</f>
        <v>445.86</v>
      </c>
      <c r="U417" s="34">
        <f t="shared" si="72"/>
        <v>2.996456286726775</v>
      </c>
      <c r="V417" s="47">
        <f>IFERROR(VLOOKUP(C417,Lookups!J:L,3,FALSE),IF(T417&gt;=2000,4,IF(AND(T417&gt;=1000,T417&lt;2000),5,6)))</f>
        <v>6</v>
      </c>
      <c r="W417" s="12" t="s">
        <v>20</v>
      </c>
      <c r="X417" s="39">
        <f t="shared" si="64"/>
        <v>2.996456286726775</v>
      </c>
      <c r="Y417" s="38">
        <f t="shared" si="65"/>
        <v>0.68413173652694614</v>
      </c>
      <c r="Z417" s="40" t="e">
        <f>IF(C417=ScatterPlots!$A$3,ReferendumData!Y417,-1)</f>
        <v>#N/A</v>
      </c>
      <c r="AA417" s="39">
        <f t="shared" si="66"/>
        <v>2.996456286726775</v>
      </c>
      <c r="AB417" s="40">
        <f t="shared" si="67"/>
        <v>0.68413173652694614</v>
      </c>
      <c r="AC417" s="40">
        <f t="shared" si="68"/>
        <v>-1</v>
      </c>
      <c r="AD417" s="40">
        <f t="shared" si="69"/>
        <v>-1</v>
      </c>
    </row>
    <row r="418" spans="1:30" x14ac:dyDescent="0.35">
      <c r="A418">
        <v>480</v>
      </c>
      <c r="B418">
        <v>1</v>
      </c>
      <c r="C418" t="str">
        <f t="shared" si="70"/>
        <v>0480-01</v>
      </c>
      <c r="D418" t="s">
        <v>336</v>
      </c>
      <c r="E418">
        <v>2000</v>
      </c>
      <c r="F418">
        <f>VLOOKUP(E418,Lookups!A:B,2,FALSE)</f>
        <v>3</v>
      </c>
      <c r="G418">
        <v>2001</v>
      </c>
      <c r="H418" s="61">
        <v>415</v>
      </c>
      <c r="I418">
        <v>10</v>
      </c>
      <c r="J418" t="s">
        <v>19</v>
      </c>
      <c r="K418">
        <v>1</v>
      </c>
      <c r="L418">
        <v>9</v>
      </c>
      <c r="M418">
        <v>0</v>
      </c>
      <c r="N418">
        <v>9</v>
      </c>
      <c r="O418">
        <v>0</v>
      </c>
      <c r="P418">
        <f t="shared" si="71"/>
        <v>5</v>
      </c>
      <c r="Q418">
        <v>334</v>
      </c>
      <c r="R418">
        <v>656</v>
      </c>
      <c r="S418" s="14">
        <f t="shared" si="63"/>
        <v>0.33737373737373738</v>
      </c>
      <c r="T418" s="33">
        <f>IF(E418&lt;1994,"NA",IF(E418&gt;2001,SUMIFS(ADM!E:E,ADM!A:A,ReferendumData!E418,ADM!C:C,ReferendumData!A418,ADM!D:D,ReferendumData!B418),SUMIFS(ADM!K:K,ADM!H:H,ReferendumData!E418,ADM!I:I,ReferendumData!A418,ADM!J:J,ReferendumData!B418)))</f>
        <v>837.25</v>
      </c>
      <c r="U418" s="34">
        <f t="shared" si="72"/>
        <v>1.1824425201552702</v>
      </c>
      <c r="V418" s="47">
        <f>IFERROR(VLOOKUP(C418,Lookups!J:L,3,FALSE),IF(T418&gt;=2000,4,IF(AND(T418&gt;=1000,T418&lt;2000),5,6)))</f>
        <v>6</v>
      </c>
      <c r="W418" s="12" t="s">
        <v>20</v>
      </c>
      <c r="X418" s="39">
        <f t="shared" si="64"/>
        <v>1.1824425201552702</v>
      </c>
      <c r="Y418" s="38">
        <f t="shared" si="65"/>
        <v>0.33737373737373738</v>
      </c>
      <c r="Z418" s="40" t="e">
        <f>IF(C418=ScatterPlots!$A$3,ReferendumData!Y418,-1)</f>
        <v>#N/A</v>
      </c>
      <c r="AA418" s="39">
        <f t="shared" si="66"/>
        <v>1.1824425201552702</v>
      </c>
      <c r="AB418" s="40">
        <f t="shared" si="67"/>
        <v>0.33737373737373738</v>
      </c>
      <c r="AC418" s="40">
        <f t="shared" si="68"/>
        <v>-1</v>
      </c>
      <c r="AD418" s="40">
        <f t="shared" si="69"/>
        <v>-1</v>
      </c>
    </row>
    <row r="419" spans="1:30" x14ac:dyDescent="0.35">
      <c r="A419">
        <v>482</v>
      </c>
      <c r="B419">
        <v>1</v>
      </c>
      <c r="C419" t="str">
        <f t="shared" si="70"/>
        <v>0482-01</v>
      </c>
      <c r="D419" t="s">
        <v>186</v>
      </c>
      <c r="E419">
        <v>2000</v>
      </c>
      <c r="F419">
        <f>VLOOKUP(E419,Lookups!A:B,2,FALSE)</f>
        <v>3</v>
      </c>
      <c r="G419">
        <v>2001</v>
      </c>
      <c r="H419" s="61">
        <v>108.05</v>
      </c>
      <c r="I419">
        <v>4</v>
      </c>
      <c r="J419" t="s">
        <v>19</v>
      </c>
      <c r="K419">
        <v>0</v>
      </c>
      <c r="L419">
        <v>9</v>
      </c>
      <c r="M419">
        <v>0</v>
      </c>
      <c r="N419">
        <v>9</v>
      </c>
      <c r="O419">
        <v>0</v>
      </c>
      <c r="P419">
        <f t="shared" si="71"/>
        <v>2</v>
      </c>
      <c r="Q419">
        <v>2373</v>
      </c>
      <c r="R419">
        <v>4875</v>
      </c>
      <c r="S419" s="14">
        <f t="shared" si="63"/>
        <v>0.32740066225165565</v>
      </c>
      <c r="T419" s="33">
        <f>IF(E419&lt;1994,"NA",IF(E419&gt;2001,SUMIFS(ADM!E:E,ADM!A:A,ReferendumData!E419,ADM!C:C,ReferendumData!A419,ADM!D:D,ReferendumData!B419),SUMIFS(ADM!K:K,ADM!H:H,ReferendumData!E419,ADM!I:I,ReferendumData!A419,ADM!J:J,ReferendumData!B419)))</f>
        <v>3298.25</v>
      </c>
      <c r="U419" s="34">
        <f t="shared" si="72"/>
        <v>2.1975289926476163</v>
      </c>
      <c r="V419" s="47">
        <f>IFERROR(VLOOKUP(C419,Lookups!J:L,3,FALSE),IF(T419&gt;=2000,4,IF(AND(T419&gt;=1000,T419&lt;2000),5,6)))</f>
        <v>4</v>
      </c>
      <c r="W419" s="12" t="s">
        <v>328</v>
      </c>
      <c r="X419" s="39">
        <f t="shared" si="64"/>
        <v>2.1975289926476163</v>
      </c>
      <c r="Y419" s="38">
        <f t="shared" si="65"/>
        <v>0.32740066225165565</v>
      </c>
      <c r="Z419" s="40" t="e">
        <f>IF(C419=ScatterPlots!$A$3,ReferendumData!Y419,-1)</f>
        <v>#N/A</v>
      </c>
      <c r="AA419" s="39">
        <f t="shared" si="66"/>
        <v>2.1975289926476163</v>
      </c>
      <c r="AB419" s="40">
        <f t="shared" si="67"/>
        <v>0.32740066225165565</v>
      </c>
      <c r="AC419" s="40">
        <f t="shared" si="68"/>
        <v>-1</v>
      </c>
      <c r="AD419" s="40">
        <f t="shared" si="69"/>
        <v>-1</v>
      </c>
    </row>
    <row r="420" spans="1:30" x14ac:dyDescent="0.35">
      <c r="A420">
        <v>484</v>
      </c>
      <c r="B420">
        <v>1</v>
      </c>
      <c r="C420" t="str">
        <f t="shared" si="70"/>
        <v>0484-01</v>
      </c>
      <c r="D420" t="s">
        <v>227</v>
      </c>
      <c r="E420">
        <v>2000</v>
      </c>
      <c r="F420">
        <f>VLOOKUP(E420,Lookups!A:B,2,FALSE)</f>
        <v>3</v>
      </c>
      <c r="G420">
        <v>2001</v>
      </c>
      <c r="H420" s="61">
        <v>103.48</v>
      </c>
      <c r="I420">
        <v>10</v>
      </c>
      <c r="J420" t="s">
        <v>19</v>
      </c>
      <c r="K420">
        <v>0</v>
      </c>
      <c r="L420">
        <v>9</v>
      </c>
      <c r="M420">
        <v>0</v>
      </c>
      <c r="N420">
        <v>9</v>
      </c>
      <c r="O420">
        <v>0</v>
      </c>
      <c r="P420">
        <f t="shared" si="71"/>
        <v>2</v>
      </c>
      <c r="Q420">
        <v>871</v>
      </c>
      <c r="R420">
        <v>1437</v>
      </c>
      <c r="S420" s="14">
        <f t="shared" si="63"/>
        <v>0.37738301559792026</v>
      </c>
      <c r="T420" s="33">
        <f>IF(E420&lt;1994,"NA",IF(E420&gt;2001,SUMIFS(ADM!E:E,ADM!A:A,ReferendumData!E420,ADM!C:C,ReferendumData!A420,ADM!D:D,ReferendumData!B420),SUMIFS(ADM!K:K,ADM!H:H,ReferendumData!E420,ADM!I:I,ReferendumData!A420,ADM!J:J,ReferendumData!B420)))</f>
        <v>954.77</v>
      </c>
      <c r="U420" s="34">
        <f t="shared" si="72"/>
        <v>2.4173361123621397</v>
      </c>
      <c r="V420" s="47">
        <f>IFERROR(VLOOKUP(C420,Lookups!J:L,3,FALSE),IF(T420&gt;=2000,4,IF(AND(T420&gt;=1000,T420&lt;2000),5,6)))</f>
        <v>6</v>
      </c>
      <c r="W420" s="12" t="s">
        <v>20</v>
      </c>
      <c r="X420" s="39">
        <f t="shared" si="64"/>
        <v>2.4173361123621397</v>
      </c>
      <c r="Y420" s="38">
        <f t="shared" si="65"/>
        <v>0.37738301559792026</v>
      </c>
      <c r="Z420" s="40" t="e">
        <f>IF(C420=ScatterPlots!$A$3,ReferendumData!Y420,-1)</f>
        <v>#N/A</v>
      </c>
      <c r="AA420" s="39">
        <f t="shared" si="66"/>
        <v>2.4173361123621397</v>
      </c>
      <c r="AB420" s="40">
        <f t="shared" si="67"/>
        <v>0.37738301559792026</v>
      </c>
      <c r="AC420" s="40">
        <f t="shared" si="68"/>
        <v>-1</v>
      </c>
      <c r="AD420" s="40">
        <f t="shared" si="69"/>
        <v>-1</v>
      </c>
    </row>
    <row r="421" spans="1:30" x14ac:dyDescent="0.35">
      <c r="A421">
        <v>495</v>
      </c>
      <c r="B421">
        <v>1</v>
      </c>
      <c r="C421" t="str">
        <f t="shared" si="70"/>
        <v>0495-01</v>
      </c>
      <c r="D421" t="s">
        <v>337</v>
      </c>
      <c r="E421">
        <v>2000</v>
      </c>
      <c r="F421">
        <f>VLOOKUP(E421,Lookups!A:B,2,FALSE)</f>
        <v>3</v>
      </c>
      <c r="G421">
        <v>2001</v>
      </c>
      <c r="H421" s="61">
        <v>601.47</v>
      </c>
      <c r="I421">
        <v>10</v>
      </c>
      <c r="J421" t="s">
        <v>19</v>
      </c>
      <c r="K421">
        <v>0</v>
      </c>
      <c r="L421">
        <v>9</v>
      </c>
      <c r="M421">
        <v>0</v>
      </c>
      <c r="N421">
        <v>9</v>
      </c>
      <c r="O421">
        <v>1</v>
      </c>
      <c r="P421">
        <f t="shared" si="71"/>
        <v>7</v>
      </c>
      <c r="Q421">
        <v>607</v>
      </c>
      <c r="R421">
        <v>300</v>
      </c>
      <c r="S421" s="14">
        <f t="shared" si="63"/>
        <v>0.66923925027563391</v>
      </c>
      <c r="T421" s="33">
        <f>IF(E421&lt;1994,"NA",IF(E421&gt;2001,SUMIFS(ADM!E:E,ADM!A:A,ReferendumData!E421,ADM!C:C,ReferendumData!A421,ADM!D:D,ReferendumData!B421),SUMIFS(ADM!K:K,ADM!H:H,ReferendumData!E421,ADM!I:I,ReferendumData!A421,ADM!J:J,ReferendumData!B421)))</f>
        <v>368.84</v>
      </c>
      <c r="U421" s="34">
        <f t="shared" si="72"/>
        <v>2.4590608393883526</v>
      </c>
      <c r="V421" s="47">
        <f>IFERROR(VLOOKUP(C421,Lookups!J:L,3,FALSE),IF(T421&gt;=2000,4,IF(AND(T421&gt;=1000,T421&lt;2000),5,6)))</f>
        <v>6</v>
      </c>
      <c r="W421" s="12" t="s">
        <v>20</v>
      </c>
      <c r="X421" s="39">
        <f t="shared" si="64"/>
        <v>2.4590608393883526</v>
      </c>
      <c r="Y421" s="38">
        <f t="shared" si="65"/>
        <v>0.66923925027563391</v>
      </c>
      <c r="Z421" s="40" t="e">
        <f>IF(C421=ScatterPlots!$A$3,ReferendumData!Y421,-1)</f>
        <v>#N/A</v>
      </c>
      <c r="AA421" s="39">
        <f t="shared" si="66"/>
        <v>2.4590608393883526</v>
      </c>
      <c r="AB421" s="40">
        <f t="shared" si="67"/>
        <v>0.66923925027563391</v>
      </c>
      <c r="AC421" s="40">
        <f t="shared" si="68"/>
        <v>-1</v>
      </c>
      <c r="AD421" s="40">
        <f t="shared" si="69"/>
        <v>-1</v>
      </c>
    </row>
    <row r="422" spans="1:30" x14ac:dyDescent="0.35">
      <c r="A422">
        <v>499</v>
      </c>
      <c r="B422">
        <v>1</v>
      </c>
      <c r="C422" t="str">
        <f t="shared" si="70"/>
        <v>0499-01</v>
      </c>
      <c r="D422" t="s">
        <v>58</v>
      </c>
      <c r="E422">
        <v>2000</v>
      </c>
      <c r="F422">
        <f>VLOOKUP(E422,Lookups!A:B,2,FALSE)</f>
        <v>3</v>
      </c>
      <c r="G422">
        <v>2001</v>
      </c>
      <c r="H422" s="61">
        <v>400</v>
      </c>
      <c r="I422">
        <v>10</v>
      </c>
      <c r="J422" t="s">
        <v>19</v>
      </c>
      <c r="K422">
        <v>1</v>
      </c>
      <c r="L422">
        <v>9</v>
      </c>
      <c r="M422">
        <v>0</v>
      </c>
      <c r="N422">
        <v>9</v>
      </c>
      <c r="O422">
        <v>1</v>
      </c>
      <c r="P422">
        <f t="shared" si="71"/>
        <v>5</v>
      </c>
      <c r="Q422">
        <v>409</v>
      </c>
      <c r="R422">
        <v>401</v>
      </c>
      <c r="S422" s="14">
        <f t="shared" si="63"/>
        <v>0.50493827160493832</v>
      </c>
      <c r="T422" s="33">
        <f>IF(E422&lt;1994,"NA",IF(E422&gt;2001,SUMIFS(ADM!E:E,ADM!A:A,ReferendumData!E422,ADM!C:C,ReferendumData!A422,ADM!D:D,ReferendumData!B422),SUMIFS(ADM!K:K,ADM!H:H,ReferendumData!E422,ADM!I:I,ReferendumData!A422,ADM!J:J,ReferendumData!B422)))</f>
        <v>420.22</v>
      </c>
      <c r="U422" s="34">
        <f t="shared" si="72"/>
        <v>1.9275617533672837</v>
      </c>
      <c r="V422" s="47">
        <f>IFERROR(VLOOKUP(C422,Lookups!J:L,3,FALSE),IF(T422&gt;=2000,4,IF(AND(T422&gt;=1000,T422&lt;2000),5,6)))</f>
        <v>6</v>
      </c>
      <c r="W422" s="12" t="s">
        <v>20</v>
      </c>
      <c r="X422" s="39">
        <f t="shared" si="64"/>
        <v>1.9275617533672837</v>
      </c>
      <c r="Y422" s="38">
        <f t="shared" si="65"/>
        <v>0.50493827160493832</v>
      </c>
      <c r="Z422" s="40" t="e">
        <f>IF(C422=ScatterPlots!$A$3,ReferendumData!Y422,-1)</f>
        <v>#N/A</v>
      </c>
      <c r="AA422" s="39">
        <f t="shared" si="66"/>
        <v>1.9275617533672837</v>
      </c>
      <c r="AB422" s="40">
        <f t="shared" si="67"/>
        <v>0.50493827160493832</v>
      </c>
      <c r="AC422" s="40">
        <f t="shared" si="68"/>
        <v>-1</v>
      </c>
      <c r="AD422" s="40">
        <f t="shared" si="69"/>
        <v>-1</v>
      </c>
    </row>
    <row r="423" spans="1:30" x14ac:dyDescent="0.35">
      <c r="A423">
        <v>508</v>
      </c>
      <c r="B423">
        <v>1</v>
      </c>
      <c r="C423" t="str">
        <f t="shared" si="70"/>
        <v>0508-01</v>
      </c>
      <c r="D423" t="s">
        <v>278</v>
      </c>
      <c r="E423">
        <v>2000</v>
      </c>
      <c r="F423">
        <f>VLOOKUP(E423,Lookups!A:B,2,FALSE)</f>
        <v>3</v>
      </c>
      <c r="G423">
        <v>2001</v>
      </c>
      <c r="H423" s="61">
        <v>126.62</v>
      </c>
      <c r="I423">
        <v>7</v>
      </c>
      <c r="J423" t="s">
        <v>19</v>
      </c>
      <c r="K423">
        <v>0</v>
      </c>
      <c r="L423">
        <v>9</v>
      </c>
      <c r="M423">
        <v>0</v>
      </c>
      <c r="N423">
        <v>9</v>
      </c>
      <c r="O423">
        <v>1</v>
      </c>
      <c r="P423">
        <f t="shared" si="71"/>
        <v>2</v>
      </c>
      <c r="Q423">
        <v>3566</v>
      </c>
      <c r="R423">
        <v>2360</v>
      </c>
      <c r="S423" s="14">
        <f t="shared" si="63"/>
        <v>0.60175497806277423</v>
      </c>
      <c r="T423" s="33">
        <f>IF(E423&lt;1994,"NA",IF(E423&gt;2001,SUMIFS(ADM!E:E,ADM!A:A,ReferendumData!E423,ADM!C:C,ReferendumData!A423,ADM!D:D,ReferendumData!B423),SUMIFS(ADM!K:K,ADM!H:H,ReferendumData!E423,ADM!I:I,ReferendumData!A423,ADM!J:J,ReferendumData!B423)))</f>
        <v>1941.44</v>
      </c>
      <c r="U423" s="34">
        <f t="shared" si="72"/>
        <v>3.0523734959617603</v>
      </c>
      <c r="V423" s="47">
        <f>IFERROR(VLOOKUP(C423,Lookups!J:L,3,FALSE),IF(T423&gt;=2000,4,IF(AND(T423&gt;=1000,T423&lt;2000),5,6)))</f>
        <v>5</v>
      </c>
      <c r="W423" s="12" t="s">
        <v>328</v>
      </c>
      <c r="X423" s="39">
        <f t="shared" si="64"/>
        <v>3.0523734959617603</v>
      </c>
      <c r="Y423" s="38">
        <f t="shared" si="65"/>
        <v>0.60175497806277423</v>
      </c>
      <c r="Z423" s="40" t="e">
        <f>IF(C423=ScatterPlots!$A$3,ReferendumData!Y423,-1)</f>
        <v>#N/A</v>
      </c>
      <c r="AA423" s="39">
        <f t="shared" si="66"/>
        <v>3.0523734959617603</v>
      </c>
      <c r="AB423" s="40">
        <f t="shared" si="67"/>
        <v>0.60175497806277423</v>
      </c>
      <c r="AC423" s="40">
        <f t="shared" si="68"/>
        <v>-1</v>
      </c>
      <c r="AD423" s="40">
        <f t="shared" si="69"/>
        <v>-1</v>
      </c>
    </row>
    <row r="424" spans="1:30" x14ac:dyDescent="0.35">
      <c r="A424">
        <v>514</v>
      </c>
      <c r="B424">
        <v>1</v>
      </c>
      <c r="C424" t="str">
        <f t="shared" si="70"/>
        <v>0514-01</v>
      </c>
      <c r="D424" t="s">
        <v>228</v>
      </c>
      <c r="E424">
        <v>2000</v>
      </c>
      <c r="F424">
        <f>VLOOKUP(E424,Lookups!A:B,2,FALSE)</f>
        <v>3</v>
      </c>
      <c r="G424">
        <v>2001</v>
      </c>
      <c r="H424" s="61">
        <v>372</v>
      </c>
      <c r="I424">
        <v>5</v>
      </c>
      <c r="J424" t="s">
        <v>19</v>
      </c>
      <c r="K424">
        <v>0</v>
      </c>
      <c r="L424">
        <v>9</v>
      </c>
      <c r="M424">
        <v>0</v>
      </c>
      <c r="N424">
        <v>9</v>
      </c>
      <c r="O424">
        <v>1</v>
      </c>
      <c r="P424">
        <f t="shared" si="71"/>
        <v>4</v>
      </c>
      <c r="Q424">
        <v>357</v>
      </c>
      <c r="R424">
        <v>123</v>
      </c>
      <c r="S424" s="14">
        <f t="shared" si="63"/>
        <v>0.74375000000000002</v>
      </c>
      <c r="T424" s="33">
        <f>IF(E424&lt;1994,"NA",IF(E424&gt;2001,SUMIFS(ADM!E:E,ADM!A:A,ReferendumData!E424,ADM!C:C,ReferendumData!A424,ADM!D:D,ReferendumData!B424),SUMIFS(ADM!K:K,ADM!H:H,ReferendumData!E424,ADM!I:I,ReferendumData!A424,ADM!J:J,ReferendumData!B424)))</f>
        <v>233.66</v>
      </c>
      <c r="U424" s="34">
        <f t="shared" si="72"/>
        <v>2.054266883505949</v>
      </c>
      <c r="V424" s="47">
        <f>IFERROR(VLOOKUP(C424,Lookups!J:L,3,FALSE),IF(T424&gt;=2000,4,IF(AND(T424&gt;=1000,T424&lt;2000),5,6)))</f>
        <v>6</v>
      </c>
      <c r="W424" s="12" t="s">
        <v>20</v>
      </c>
      <c r="X424" s="39">
        <f t="shared" si="64"/>
        <v>2.054266883505949</v>
      </c>
      <c r="Y424" s="38">
        <f t="shared" si="65"/>
        <v>0.74375000000000002</v>
      </c>
      <c r="Z424" s="40" t="e">
        <f>IF(C424=ScatterPlots!$A$3,ReferendumData!Y424,-1)</f>
        <v>#N/A</v>
      </c>
      <c r="AA424" s="39">
        <f t="shared" si="66"/>
        <v>2.054266883505949</v>
      </c>
      <c r="AB424" s="40">
        <f t="shared" si="67"/>
        <v>0.74375000000000002</v>
      </c>
      <c r="AC424" s="40">
        <f t="shared" si="68"/>
        <v>-1</v>
      </c>
      <c r="AD424" s="40">
        <f t="shared" si="69"/>
        <v>-1</v>
      </c>
    </row>
    <row r="425" spans="1:30" x14ac:dyDescent="0.35">
      <c r="A425">
        <v>535</v>
      </c>
      <c r="B425">
        <v>1</v>
      </c>
      <c r="C425" t="str">
        <f t="shared" si="70"/>
        <v>0535-01</v>
      </c>
      <c r="D425" t="s">
        <v>338</v>
      </c>
      <c r="E425">
        <v>2000</v>
      </c>
      <c r="F425">
        <f>VLOOKUP(E425,Lookups!A:B,2,FALSE)</f>
        <v>3</v>
      </c>
      <c r="G425">
        <v>2001</v>
      </c>
      <c r="H425" s="61">
        <v>514</v>
      </c>
      <c r="I425">
        <v>10</v>
      </c>
      <c r="J425" t="s">
        <v>19</v>
      </c>
      <c r="K425">
        <v>0</v>
      </c>
      <c r="L425">
        <v>9</v>
      </c>
      <c r="M425">
        <v>0</v>
      </c>
      <c r="N425">
        <v>9</v>
      </c>
      <c r="O425">
        <v>0</v>
      </c>
      <c r="P425">
        <f t="shared" si="71"/>
        <v>6</v>
      </c>
      <c r="Q425">
        <v>16311</v>
      </c>
      <c r="R425">
        <v>24813</v>
      </c>
      <c r="S425" s="14">
        <f t="shared" si="63"/>
        <v>0.39662970528158742</v>
      </c>
      <c r="T425" s="33">
        <f>IF(E425&lt;1994,"NA",IF(E425&gt;2001,SUMIFS(ADM!E:E,ADM!A:A,ReferendumData!E425,ADM!C:C,ReferendumData!A425,ADM!D:D,ReferendumData!B425),SUMIFS(ADM!K:K,ADM!H:H,ReferendumData!E425,ADM!I:I,ReferendumData!A425,ADM!J:J,ReferendumData!B425)))</f>
        <v>16430.98</v>
      </c>
      <c r="U425" s="34">
        <f t="shared" si="72"/>
        <v>2.5028330629092119</v>
      </c>
      <c r="V425" s="47">
        <f>IFERROR(VLOOKUP(C425,Lookups!J:L,3,FALSE),IF(T425&gt;=2000,4,IF(AND(T425&gt;=1000,T425&lt;2000),5,6)))</f>
        <v>4</v>
      </c>
      <c r="W425" s="12" t="s">
        <v>20</v>
      </c>
      <c r="X425" s="39">
        <f t="shared" si="64"/>
        <v>2.5028330629092119</v>
      </c>
      <c r="Y425" s="38">
        <f t="shared" si="65"/>
        <v>0.39662970528158742</v>
      </c>
      <c r="Z425" s="40" t="e">
        <f>IF(C425=ScatterPlots!$A$3,ReferendumData!Y425,-1)</f>
        <v>#N/A</v>
      </c>
      <c r="AA425" s="39">
        <f t="shared" si="66"/>
        <v>2.5028330629092119</v>
      </c>
      <c r="AB425" s="40">
        <f t="shared" si="67"/>
        <v>0.39662970528158742</v>
      </c>
      <c r="AC425" s="40">
        <f t="shared" si="68"/>
        <v>-1</v>
      </c>
      <c r="AD425" s="40">
        <f t="shared" si="69"/>
        <v>-1</v>
      </c>
    </row>
    <row r="426" spans="1:30" x14ac:dyDescent="0.35">
      <c r="A426">
        <v>549</v>
      </c>
      <c r="B426">
        <v>1</v>
      </c>
      <c r="C426" t="str">
        <f t="shared" si="70"/>
        <v>0549-01</v>
      </c>
      <c r="D426" t="s">
        <v>339</v>
      </c>
      <c r="E426">
        <v>2000</v>
      </c>
      <c r="F426">
        <f>VLOOKUP(E426,Lookups!A:B,2,FALSE)</f>
        <v>3</v>
      </c>
      <c r="G426">
        <v>2001</v>
      </c>
      <c r="H426" s="61">
        <v>415</v>
      </c>
      <c r="I426">
        <v>10</v>
      </c>
      <c r="J426" t="s">
        <v>19</v>
      </c>
      <c r="K426">
        <v>0</v>
      </c>
      <c r="L426">
        <v>9</v>
      </c>
      <c r="M426">
        <v>0</v>
      </c>
      <c r="N426">
        <v>9</v>
      </c>
      <c r="O426">
        <v>1</v>
      </c>
      <c r="P426">
        <f t="shared" si="71"/>
        <v>5</v>
      </c>
      <c r="Q426">
        <v>2637</v>
      </c>
      <c r="R426">
        <v>2298</v>
      </c>
      <c r="S426" s="14">
        <f t="shared" si="63"/>
        <v>0.53434650455927046</v>
      </c>
      <c r="T426" s="33">
        <f>IF(E426&lt;1994,"NA",IF(E426&gt;2001,SUMIFS(ADM!E:E,ADM!A:A,ReferendumData!E426,ADM!C:C,ReferendumData!A426,ADM!D:D,ReferendumData!B426),SUMIFS(ADM!K:K,ADM!H:H,ReferendumData!E426,ADM!I:I,ReferendumData!A426,ADM!J:J,ReferendumData!B426)))</f>
        <v>1725.89</v>
      </c>
      <c r="U426" s="34">
        <f t="shared" si="72"/>
        <v>2.8593942835290775</v>
      </c>
      <c r="V426" s="47">
        <f>IFERROR(VLOOKUP(C426,Lookups!J:L,3,FALSE),IF(T426&gt;=2000,4,IF(AND(T426&gt;=1000,T426&lt;2000),5,6)))</f>
        <v>5</v>
      </c>
      <c r="W426" s="12" t="s">
        <v>20</v>
      </c>
      <c r="X426" s="39">
        <f t="shared" si="64"/>
        <v>2.8593942835290775</v>
      </c>
      <c r="Y426" s="38">
        <f t="shared" si="65"/>
        <v>0.53434650455927046</v>
      </c>
      <c r="Z426" s="40" t="e">
        <f>IF(C426=ScatterPlots!$A$3,ReferendumData!Y426,-1)</f>
        <v>#N/A</v>
      </c>
      <c r="AA426" s="39">
        <f t="shared" si="66"/>
        <v>2.8593942835290775</v>
      </c>
      <c r="AB426" s="40">
        <f t="shared" si="67"/>
        <v>0.53434650455927046</v>
      </c>
      <c r="AC426" s="40">
        <f t="shared" si="68"/>
        <v>-1</v>
      </c>
      <c r="AD426" s="40">
        <f t="shared" si="69"/>
        <v>-1</v>
      </c>
    </row>
    <row r="427" spans="1:30" x14ac:dyDescent="0.35">
      <c r="A427">
        <v>577</v>
      </c>
      <c r="B427">
        <v>1</v>
      </c>
      <c r="C427" t="str">
        <f t="shared" si="70"/>
        <v>0577-01</v>
      </c>
      <c r="D427" t="s">
        <v>232</v>
      </c>
      <c r="E427">
        <v>2000</v>
      </c>
      <c r="F427">
        <f>VLOOKUP(E427,Lookups!A:B,2,FALSE)</f>
        <v>3</v>
      </c>
      <c r="G427">
        <v>2001</v>
      </c>
      <c r="H427" s="61">
        <v>317</v>
      </c>
      <c r="I427">
        <v>10</v>
      </c>
      <c r="J427" t="s">
        <v>19</v>
      </c>
      <c r="K427">
        <v>0</v>
      </c>
      <c r="L427">
        <v>9</v>
      </c>
      <c r="M427">
        <v>0</v>
      </c>
      <c r="N427">
        <v>9</v>
      </c>
      <c r="O427">
        <v>1</v>
      </c>
      <c r="P427">
        <f t="shared" si="71"/>
        <v>4</v>
      </c>
      <c r="Q427">
        <v>377</v>
      </c>
      <c r="R427">
        <v>345</v>
      </c>
      <c r="S427" s="14">
        <f t="shared" si="63"/>
        <v>0.52216066481994461</v>
      </c>
      <c r="T427" s="33">
        <f>IF(E427&lt;1994,"NA",IF(E427&gt;2001,SUMIFS(ADM!E:E,ADM!A:A,ReferendumData!E427,ADM!C:C,ReferendumData!A427,ADM!D:D,ReferendumData!B427),SUMIFS(ADM!K:K,ADM!H:H,ReferendumData!E427,ADM!I:I,ReferendumData!A427,ADM!J:J,ReferendumData!B427)))</f>
        <v>491.99</v>
      </c>
      <c r="U427" s="34">
        <f t="shared" si="72"/>
        <v>1.467509502225655</v>
      </c>
      <c r="V427" s="47">
        <f>IFERROR(VLOOKUP(C427,Lookups!J:L,3,FALSE),IF(T427&gt;=2000,4,IF(AND(T427&gt;=1000,T427&lt;2000),5,6)))</f>
        <v>6</v>
      </c>
      <c r="W427" s="12" t="s">
        <v>20</v>
      </c>
      <c r="X427" s="39">
        <f t="shared" si="64"/>
        <v>1.467509502225655</v>
      </c>
      <c r="Y427" s="38">
        <f t="shared" si="65"/>
        <v>0.52216066481994461</v>
      </c>
      <c r="Z427" s="40" t="e">
        <f>IF(C427=ScatterPlots!$A$3,ReferendumData!Y427,-1)</f>
        <v>#N/A</v>
      </c>
      <c r="AA427" s="39">
        <f t="shared" si="66"/>
        <v>1.467509502225655</v>
      </c>
      <c r="AB427" s="40">
        <f t="shared" si="67"/>
        <v>0.52216066481994461</v>
      </c>
      <c r="AC427" s="40">
        <f t="shared" si="68"/>
        <v>-1</v>
      </c>
      <c r="AD427" s="40">
        <f t="shared" si="69"/>
        <v>-1</v>
      </c>
    </row>
    <row r="428" spans="1:30" x14ac:dyDescent="0.35">
      <c r="A428">
        <v>578</v>
      </c>
      <c r="B428">
        <v>1</v>
      </c>
      <c r="C428" t="str">
        <f t="shared" si="70"/>
        <v>0578-01</v>
      </c>
      <c r="D428" t="s">
        <v>312</v>
      </c>
      <c r="E428">
        <v>2000</v>
      </c>
      <c r="F428">
        <f>VLOOKUP(E428,Lookups!A:B,2,FALSE)</f>
        <v>3</v>
      </c>
      <c r="G428">
        <v>2001</v>
      </c>
      <c r="H428" s="61">
        <v>415</v>
      </c>
      <c r="I428">
        <v>10</v>
      </c>
      <c r="J428" t="s">
        <v>19</v>
      </c>
      <c r="K428">
        <v>0</v>
      </c>
      <c r="L428">
        <v>9</v>
      </c>
      <c r="M428">
        <v>0</v>
      </c>
      <c r="N428">
        <v>9</v>
      </c>
      <c r="O428">
        <v>1</v>
      </c>
      <c r="P428">
        <f t="shared" si="71"/>
        <v>5</v>
      </c>
      <c r="Q428">
        <v>3036</v>
      </c>
      <c r="R428">
        <v>1762</v>
      </c>
      <c r="S428" s="14">
        <f t="shared" si="63"/>
        <v>0.6327636515214673</v>
      </c>
      <c r="T428" s="33">
        <f>IF(E428&lt;1994,"NA",IF(E428&gt;2001,SUMIFS(ADM!E:E,ADM!A:A,ReferendumData!E428,ADM!C:C,ReferendumData!A428,ADM!D:D,ReferendumData!B428),SUMIFS(ADM!K:K,ADM!H:H,ReferendumData!E428,ADM!I:I,ReferendumData!A428,ADM!J:J,ReferendumData!B428)))</f>
        <v>1730.55</v>
      </c>
      <c r="U428" s="34">
        <f t="shared" si="72"/>
        <v>2.7725289647799833</v>
      </c>
      <c r="V428" s="47">
        <f>IFERROR(VLOOKUP(C428,Lookups!J:L,3,FALSE),IF(T428&gt;=2000,4,IF(AND(T428&gt;=1000,T428&lt;2000),5,6)))</f>
        <v>5</v>
      </c>
      <c r="W428" s="12" t="s">
        <v>20</v>
      </c>
      <c r="X428" s="39">
        <f t="shared" si="64"/>
        <v>2.7725289647799833</v>
      </c>
      <c r="Y428" s="38">
        <f t="shared" si="65"/>
        <v>0.6327636515214673</v>
      </c>
      <c r="Z428" s="40" t="e">
        <f>IF(C428=ScatterPlots!$A$3,ReferendumData!Y428,-1)</f>
        <v>#N/A</v>
      </c>
      <c r="AA428" s="39">
        <f t="shared" si="66"/>
        <v>2.7725289647799833</v>
      </c>
      <c r="AB428" s="40">
        <f t="shared" si="67"/>
        <v>0.6327636515214673</v>
      </c>
      <c r="AC428" s="40">
        <f t="shared" si="68"/>
        <v>-1</v>
      </c>
      <c r="AD428" s="40">
        <f t="shared" si="69"/>
        <v>-1</v>
      </c>
    </row>
    <row r="429" spans="1:30" x14ac:dyDescent="0.35">
      <c r="A429">
        <v>581</v>
      </c>
      <c r="B429">
        <v>1</v>
      </c>
      <c r="C429" t="str">
        <f t="shared" si="70"/>
        <v>0581-01</v>
      </c>
      <c r="D429" t="s">
        <v>340</v>
      </c>
      <c r="E429">
        <v>2000</v>
      </c>
      <c r="F429">
        <f>VLOOKUP(E429,Lookups!A:B,2,FALSE)</f>
        <v>3</v>
      </c>
      <c r="G429">
        <v>2001</v>
      </c>
      <c r="H429" s="61">
        <v>686.75</v>
      </c>
      <c r="I429">
        <v>10</v>
      </c>
      <c r="J429" t="s">
        <v>19</v>
      </c>
      <c r="K429">
        <v>0</v>
      </c>
      <c r="L429">
        <v>9</v>
      </c>
      <c r="M429">
        <v>0</v>
      </c>
      <c r="N429">
        <v>9</v>
      </c>
      <c r="O429">
        <v>1</v>
      </c>
      <c r="P429">
        <f t="shared" si="71"/>
        <v>7</v>
      </c>
      <c r="Q429">
        <v>697</v>
      </c>
      <c r="R429">
        <v>563</v>
      </c>
      <c r="S429" s="14">
        <f t="shared" si="63"/>
        <v>0.55317460317460321</v>
      </c>
      <c r="T429" s="33">
        <f>IF(E429&lt;1994,"NA",IF(E429&gt;2001,SUMIFS(ADM!E:E,ADM!A:A,ReferendumData!E429,ADM!C:C,ReferendumData!A429,ADM!D:D,ReferendumData!B429),SUMIFS(ADM!K:K,ADM!H:H,ReferendumData!E429,ADM!I:I,ReferendumData!A429,ADM!J:J,ReferendumData!B429)))</f>
        <v>240.53</v>
      </c>
      <c r="U429" s="34">
        <f t="shared" si="72"/>
        <v>5.2384317964495075</v>
      </c>
      <c r="V429" s="47">
        <f>IFERROR(VLOOKUP(C429,Lookups!J:L,3,FALSE),IF(T429&gt;=2000,4,IF(AND(T429&gt;=1000,T429&lt;2000),5,6)))</f>
        <v>6</v>
      </c>
      <c r="W429" s="12" t="s">
        <v>20</v>
      </c>
      <c r="X429" s="39">
        <f t="shared" si="64"/>
        <v>5.2384317964495075</v>
      </c>
      <c r="Y429" s="38">
        <f t="shared" si="65"/>
        <v>0.55317460317460321</v>
      </c>
      <c r="Z429" s="40" t="e">
        <f>IF(C429=ScatterPlots!$A$3,ReferendumData!Y429,-1)</f>
        <v>#N/A</v>
      </c>
      <c r="AA429" s="39">
        <f t="shared" si="66"/>
        <v>5.2384317964495075</v>
      </c>
      <c r="AB429" s="40">
        <f t="shared" si="67"/>
        <v>0.55317460317460321</v>
      </c>
      <c r="AC429" s="40">
        <f t="shared" si="68"/>
        <v>-1</v>
      </c>
      <c r="AD429" s="40">
        <f t="shared" si="69"/>
        <v>-1</v>
      </c>
    </row>
    <row r="430" spans="1:30" x14ac:dyDescent="0.35">
      <c r="A430">
        <v>584</v>
      </c>
      <c r="B430">
        <v>1</v>
      </c>
      <c r="C430" t="str">
        <f t="shared" si="70"/>
        <v>0584-01</v>
      </c>
      <c r="D430" t="s">
        <v>301</v>
      </c>
      <c r="E430">
        <v>2000</v>
      </c>
      <c r="F430">
        <f>VLOOKUP(E430,Lookups!A:B,2,FALSE)</f>
        <v>3</v>
      </c>
      <c r="G430">
        <v>2001</v>
      </c>
      <c r="H430" s="61">
        <v>400</v>
      </c>
      <c r="I430">
        <v>10</v>
      </c>
      <c r="J430" t="s">
        <v>19</v>
      </c>
      <c r="K430">
        <v>0</v>
      </c>
      <c r="L430">
        <v>9</v>
      </c>
      <c r="M430">
        <v>0</v>
      </c>
      <c r="N430">
        <v>9</v>
      </c>
      <c r="O430">
        <v>1</v>
      </c>
      <c r="P430">
        <f t="shared" si="71"/>
        <v>5</v>
      </c>
      <c r="Q430">
        <v>248</v>
      </c>
      <c r="R430">
        <v>175</v>
      </c>
      <c r="S430" s="14">
        <f t="shared" si="63"/>
        <v>0.58628841607565008</v>
      </c>
      <c r="T430" s="33">
        <f>IF(E430&lt;1994,"NA",IF(E430&gt;2001,SUMIFS(ADM!E:E,ADM!A:A,ReferendumData!E430,ADM!C:C,ReferendumData!A430,ADM!D:D,ReferendumData!B430),SUMIFS(ADM!K:K,ADM!H:H,ReferendumData!E430,ADM!I:I,ReferendumData!A430,ADM!J:J,ReferendumData!B430)))</f>
        <v>163.27000000000001</v>
      </c>
      <c r="U430" s="34">
        <f t="shared" si="72"/>
        <v>2.5908005144852084</v>
      </c>
      <c r="V430" s="47">
        <f>IFERROR(VLOOKUP(C430,Lookups!J:L,3,FALSE),IF(T430&gt;=2000,4,IF(AND(T430&gt;=1000,T430&lt;2000),5,6)))</f>
        <v>6</v>
      </c>
      <c r="W430" s="12" t="s">
        <v>20</v>
      </c>
      <c r="X430" s="39">
        <f t="shared" si="64"/>
        <v>2.5908005144852084</v>
      </c>
      <c r="Y430" s="38">
        <f t="shared" si="65"/>
        <v>0.58628841607565008</v>
      </c>
      <c r="Z430" s="40" t="e">
        <f>IF(C430=ScatterPlots!$A$3,ReferendumData!Y430,-1)</f>
        <v>#N/A</v>
      </c>
      <c r="AA430" s="39">
        <f t="shared" si="66"/>
        <v>2.5908005144852084</v>
      </c>
      <c r="AB430" s="40">
        <f t="shared" si="67"/>
        <v>0.58628841607565008</v>
      </c>
      <c r="AC430" s="40">
        <f t="shared" si="68"/>
        <v>-1</v>
      </c>
      <c r="AD430" s="40">
        <f t="shared" si="69"/>
        <v>-1</v>
      </c>
    </row>
    <row r="431" spans="1:30" x14ac:dyDescent="0.35">
      <c r="A431">
        <v>593</v>
      </c>
      <c r="B431">
        <v>1</v>
      </c>
      <c r="C431" t="str">
        <f t="shared" si="70"/>
        <v>0593-01</v>
      </c>
      <c r="D431" t="s">
        <v>341</v>
      </c>
      <c r="E431">
        <v>2000</v>
      </c>
      <c r="F431">
        <f>VLOOKUP(E431,Lookups!A:B,2,FALSE)</f>
        <v>3</v>
      </c>
      <c r="G431">
        <v>2001</v>
      </c>
      <c r="H431" s="61">
        <v>415</v>
      </c>
      <c r="I431">
        <v>10</v>
      </c>
      <c r="J431" t="s">
        <v>19</v>
      </c>
      <c r="K431">
        <v>1</v>
      </c>
      <c r="L431">
        <v>9</v>
      </c>
      <c r="M431">
        <v>0</v>
      </c>
      <c r="N431">
        <v>9</v>
      </c>
      <c r="O431">
        <v>0</v>
      </c>
      <c r="P431">
        <f t="shared" si="71"/>
        <v>5</v>
      </c>
      <c r="Q431">
        <v>1117</v>
      </c>
      <c r="R431">
        <v>1652</v>
      </c>
      <c r="S431" s="14">
        <f t="shared" si="63"/>
        <v>0.40339472733838933</v>
      </c>
      <c r="T431" s="33">
        <f>IF(E431&lt;1994,"NA",IF(E431&gt;2001,SUMIFS(ADM!E:E,ADM!A:A,ReferendumData!E431,ADM!C:C,ReferendumData!A431,ADM!D:D,ReferendumData!B431),SUMIFS(ADM!K:K,ADM!H:H,ReferendumData!E431,ADM!I:I,ReferendumData!A431,ADM!J:J,ReferendumData!B431)))</f>
        <v>1654.05</v>
      </c>
      <c r="U431" s="34">
        <f t="shared" si="72"/>
        <v>1.6740727305704182</v>
      </c>
      <c r="V431" s="47">
        <f>IFERROR(VLOOKUP(C431,Lookups!J:L,3,FALSE),IF(T431&gt;=2000,4,IF(AND(T431&gt;=1000,T431&lt;2000),5,6)))</f>
        <v>5</v>
      </c>
      <c r="W431" s="12" t="s">
        <v>20</v>
      </c>
      <c r="X431" s="39">
        <f t="shared" si="64"/>
        <v>1.6740727305704182</v>
      </c>
      <c r="Y431" s="38">
        <f t="shared" si="65"/>
        <v>0.40339472733838933</v>
      </c>
      <c r="Z431" s="40" t="e">
        <f>IF(C431=ScatterPlots!$A$3,ReferendumData!Y431,-1)</f>
        <v>#N/A</v>
      </c>
      <c r="AA431" s="39">
        <f t="shared" si="66"/>
        <v>1.6740727305704182</v>
      </c>
      <c r="AB431" s="40">
        <f t="shared" si="67"/>
        <v>0.40339472733838933</v>
      </c>
      <c r="AC431" s="40">
        <f t="shared" si="68"/>
        <v>-1</v>
      </c>
      <c r="AD431" s="40">
        <f t="shared" si="69"/>
        <v>-1</v>
      </c>
    </row>
    <row r="432" spans="1:30" x14ac:dyDescent="0.35">
      <c r="A432">
        <v>595</v>
      </c>
      <c r="B432">
        <v>1</v>
      </c>
      <c r="C432" t="str">
        <f t="shared" si="70"/>
        <v>0595-01</v>
      </c>
      <c r="D432" t="s">
        <v>193</v>
      </c>
      <c r="E432">
        <v>2000</v>
      </c>
      <c r="F432">
        <f>VLOOKUP(E432,Lookups!A:B,2,FALSE)</f>
        <v>3</v>
      </c>
      <c r="G432">
        <v>2001</v>
      </c>
      <c r="H432" s="61">
        <v>415</v>
      </c>
      <c r="I432">
        <v>10</v>
      </c>
      <c r="J432" t="s">
        <v>19</v>
      </c>
      <c r="K432">
        <v>1</v>
      </c>
      <c r="L432">
        <v>9</v>
      </c>
      <c r="M432">
        <v>0</v>
      </c>
      <c r="N432">
        <v>9</v>
      </c>
      <c r="O432">
        <v>0</v>
      </c>
      <c r="P432">
        <f t="shared" si="71"/>
        <v>5</v>
      </c>
      <c r="Q432">
        <v>988</v>
      </c>
      <c r="R432">
        <v>1103</v>
      </c>
      <c r="S432" s="14">
        <f t="shared" si="63"/>
        <v>0.47250119560019127</v>
      </c>
      <c r="T432" s="33">
        <f>IF(E432&lt;1994,"NA",IF(E432&gt;2001,SUMIFS(ADM!E:E,ADM!A:A,ReferendumData!E432,ADM!C:C,ReferendumData!A432,ADM!D:D,ReferendumData!B432),SUMIFS(ADM!K:K,ADM!H:H,ReferendumData!E432,ADM!I:I,ReferendumData!A432,ADM!J:J,ReferendumData!B432)))</f>
        <v>1793.2</v>
      </c>
      <c r="U432" s="34">
        <f t="shared" si="72"/>
        <v>1.1660718269016284</v>
      </c>
      <c r="V432" s="47">
        <f>IFERROR(VLOOKUP(C432,Lookups!J:L,3,FALSE),IF(T432&gt;=2000,4,IF(AND(T432&gt;=1000,T432&lt;2000),5,6)))</f>
        <v>5</v>
      </c>
      <c r="W432" s="12" t="s">
        <v>328</v>
      </c>
      <c r="X432" s="39">
        <f t="shared" si="64"/>
        <v>1.1660718269016284</v>
      </c>
      <c r="Y432" s="38">
        <f t="shared" si="65"/>
        <v>0.47250119560019127</v>
      </c>
      <c r="Z432" s="40" t="e">
        <f>IF(C432=ScatterPlots!$A$3,ReferendumData!Y432,-1)</f>
        <v>#N/A</v>
      </c>
      <c r="AA432" s="39">
        <f t="shared" si="66"/>
        <v>1.1660718269016284</v>
      </c>
      <c r="AB432" s="40">
        <f t="shared" si="67"/>
        <v>0.47250119560019127</v>
      </c>
      <c r="AC432" s="40">
        <f t="shared" si="68"/>
        <v>-1</v>
      </c>
      <c r="AD432" s="40">
        <f t="shared" si="69"/>
        <v>-1</v>
      </c>
    </row>
    <row r="433" spans="1:30" x14ac:dyDescent="0.35">
      <c r="A433">
        <v>599</v>
      </c>
      <c r="B433">
        <v>1</v>
      </c>
      <c r="C433" t="str">
        <f t="shared" si="70"/>
        <v>0599-01</v>
      </c>
      <c r="D433" t="s">
        <v>342</v>
      </c>
      <c r="E433">
        <v>2000</v>
      </c>
      <c r="F433">
        <f>VLOOKUP(E433,Lookups!A:B,2,FALSE)</f>
        <v>3</v>
      </c>
      <c r="G433">
        <v>2001</v>
      </c>
      <c r="H433" s="61">
        <v>415</v>
      </c>
      <c r="I433">
        <v>10</v>
      </c>
      <c r="J433" t="s">
        <v>19</v>
      </c>
      <c r="K433">
        <v>0</v>
      </c>
      <c r="L433">
        <v>9</v>
      </c>
      <c r="M433">
        <v>0</v>
      </c>
      <c r="N433">
        <v>9</v>
      </c>
      <c r="O433">
        <v>1</v>
      </c>
      <c r="P433">
        <f t="shared" si="71"/>
        <v>5</v>
      </c>
      <c r="Q433">
        <v>783</v>
      </c>
      <c r="R433">
        <v>746</v>
      </c>
      <c r="S433" s="14">
        <f t="shared" si="63"/>
        <v>0.51209941137998694</v>
      </c>
      <c r="T433" s="33">
        <f>IF(E433&lt;1994,"NA",IF(E433&gt;2001,SUMIFS(ADM!E:E,ADM!A:A,ReferendumData!E433,ADM!C:C,ReferendumData!A433,ADM!D:D,ReferendumData!B433),SUMIFS(ADM!K:K,ADM!H:H,ReferendumData!E433,ADM!I:I,ReferendumData!A433,ADM!J:J,ReferendumData!B433)))</f>
        <v>503.9</v>
      </c>
      <c r="U433" s="34">
        <f t="shared" si="72"/>
        <v>3.0343322087715818</v>
      </c>
      <c r="V433" s="47">
        <f>IFERROR(VLOOKUP(C433,Lookups!J:L,3,FALSE),IF(T433&gt;=2000,4,IF(AND(T433&gt;=1000,T433&lt;2000),5,6)))</f>
        <v>6</v>
      </c>
      <c r="W433" s="12" t="s">
        <v>328</v>
      </c>
      <c r="X433" s="39">
        <f t="shared" si="64"/>
        <v>3.0343322087715818</v>
      </c>
      <c r="Y433" s="38">
        <f t="shared" si="65"/>
        <v>0.51209941137998694</v>
      </c>
      <c r="Z433" s="40" t="e">
        <f>IF(C433=ScatterPlots!$A$3,ReferendumData!Y433,-1)</f>
        <v>#N/A</v>
      </c>
      <c r="AA433" s="39">
        <f t="shared" si="66"/>
        <v>3.0343322087715818</v>
      </c>
      <c r="AB433" s="40">
        <f t="shared" si="67"/>
        <v>0.51209941137998694</v>
      </c>
      <c r="AC433" s="40">
        <f t="shared" si="68"/>
        <v>-1</v>
      </c>
      <c r="AD433" s="40">
        <f t="shared" si="69"/>
        <v>-1</v>
      </c>
    </row>
    <row r="434" spans="1:30" x14ac:dyDescent="0.35">
      <c r="A434">
        <v>622</v>
      </c>
      <c r="B434">
        <v>1</v>
      </c>
      <c r="C434" t="str">
        <f t="shared" si="70"/>
        <v>0622-01</v>
      </c>
      <c r="D434" t="s">
        <v>313</v>
      </c>
      <c r="E434">
        <v>2000</v>
      </c>
      <c r="F434">
        <f>VLOOKUP(E434,Lookups!A:B,2,FALSE)</f>
        <v>3</v>
      </c>
      <c r="G434">
        <v>2001</v>
      </c>
      <c r="H434" s="61">
        <v>297</v>
      </c>
      <c r="I434">
        <v>7</v>
      </c>
      <c r="J434" t="s">
        <v>19</v>
      </c>
      <c r="K434">
        <v>1</v>
      </c>
      <c r="L434">
        <v>9</v>
      </c>
      <c r="M434">
        <v>0</v>
      </c>
      <c r="N434">
        <v>9</v>
      </c>
      <c r="O434">
        <v>1</v>
      </c>
      <c r="P434">
        <f t="shared" si="71"/>
        <v>3</v>
      </c>
      <c r="Q434">
        <v>8477</v>
      </c>
      <c r="R434">
        <v>7470</v>
      </c>
      <c r="S434" s="14">
        <f t="shared" si="63"/>
        <v>0.53157333667774498</v>
      </c>
      <c r="T434" s="33">
        <f>IF(E434&lt;1994,"NA",IF(E434&gt;2001,SUMIFS(ADM!E:E,ADM!A:A,ReferendumData!E434,ADM!C:C,ReferendumData!A434,ADM!D:D,ReferendumData!B434),SUMIFS(ADM!K:K,ADM!H:H,ReferendumData!E434,ADM!I:I,ReferendumData!A434,ADM!J:J,ReferendumData!B434)))</f>
        <v>11757.75</v>
      </c>
      <c r="U434" s="34">
        <f t="shared" si="72"/>
        <v>1.3562969105483618</v>
      </c>
      <c r="V434" s="47">
        <f>IFERROR(VLOOKUP(C434,Lookups!J:L,3,FALSE),IF(T434&gt;=2000,4,IF(AND(T434&gt;=1000,T434&lt;2000),5,6)))</f>
        <v>2</v>
      </c>
      <c r="W434" s="12" t="s">
        <v>20</v>
      </c>
      <c r="X434" s="39">
        <f t="shared" si="64"/>
        <v>1.3562969105483618</v>
      </c>
      <c r="Y434" s="38">
        <f t="shared" si="65"/>
        <v>0.53157333667774498</v>
      </c>
      <c r="Z434" s="40" t="e">
        <f>IF(C434=ScatterPlots!$A$3,ReferendumData!Y434,-1)</f>
        <v>#N/A</v>
      </c>
      <c r="AA434" s="39">
        <f t="shared" si="66"/>
        <v>1.3562969105483618</v>
      </c>
      <c r="AB434" s="40">
        <f t="shared" si="67"/>
        <v>0.53157333667774498</v>
      </c>
      <c r="AC434" s="40">
        <f t="shared" si="68"/>
        <v>-1</v>
      </c>
      <c r="AD434" s="40">
        <f t="shared" si="69"/>
        <v>-1</v>
      </c>
    </row>
    <row r="435" spans="1:30" x14ac:dyDescent="0.35">
      <c r="A435">
        <v>625</v>
      </c>
      <c r="B435">
        <v>1</v>
      </c>
      <c r="C435" t="str">
        <f t="shared" si="70"/>
        <v>0625-01</v>
      </c>
      <c r="D435" t="s">
        <v>96</v>
      </c>
      <c r="E435">
        <v>2000</v>
      </c>
      <c r="F435">
        <f>VLOOKUP(E435,Lookups!A:B,2,FALSE)</f>
        <v>3</v>
      </c>
      <c r="G435">
        <v>2001</v>
      </c>
      <c r="H435" s="61">
        <v>415</v>
      </c>
      <c r="I435">
        <v>5</v>
      </c>
      <c r="J435" t="s">
        <v>19</v>
      </c>
      <c r="K435">
        <v>0</v>
      </c>
      <c r="L435">
        <v>9</v>
      </c>
      <c r="M435">
        <v>0</v>
      </c>
      <c r="N435">
        <v>9</v>
      </c>
      <c r="O435">
        <v>1</v>
      </c>
      <c r="P435">
        <f t="shared" si="71"/>
        <v>5</v>
      </c>
      <c r="Q435">
        <v>65385</v>
      </c>
      <c r="R435">
        <v>48000</v>
      </c>
      <c r="S435" s="14">
        <f t="shared" si="63"/>
        <v>0.57666357983860295</v>
      </c>
      <c r="T435" s="33">
        <f>IF(E435&lt;1994,"NA",IF(E435&gt;2001,SUMIFS(ADM!E:E,ADM!A:A,ReferendumData!E435,ADM!C:C,ReferendumData!A435,ADM!D:D,ReferendumData!B435),SUMIFS(ADM!K:K,ADM!H:H,ReferendumData!E435,ADM!I:I,ReferendumData!A435,ADM!J:J,ReferendumData!B435)))</f>
        <v>50257.15</v>
      </c>
      <c r="U435" s="34">
        <f t="shared" si="72"/>
        <v>2.2560968936758252</v>
      </c>
      <c r="V435" s="47">
        <f>IFERROR(VLOOKUP(C435,Lookups!J:L,3,FALSE),IF(T435&gt;=2000,4,IF(AND(T435&gt;=1000,T435&lt;2000),5,6)))</f>
        <v>1</v>
      </c>
      <c r="W435" s="12" t="s">
        <v>328</v>
      </c>
      <c r="X435" s="39">
        <f t="shared" si="64"/>
        <v>2.2560968936758252</v>
      </c>
      <c r="Y435" s="38">
        <f t="shared" si="65"/>
        <v>0.57666357983860295</v>
      </c>
      <c r="Z435" s="40" t="e">
        <f>IF(C435=ScatterPlots!$A$3,ReferendumData!Y435,-1)</f>
        <v>#N/A</v>
      </c>
      <c r="AA435" s="39">
        <f t="shared" si="66"/>
        <v>2.2560968936758252</v>
      </c>
      <c r="AB435" s="40">
        <f t="shared" si="67"/>
        <v>0.57666357983860295</v>
      </c>
      <c r="AC435" s="40">
        <f t="shared" si="68"/>
        <v>-1</v>
      </c>
      <c r="AD435" s="40">
        <f t="shared" si="69"/>
        <v>-1</v>
      </c>
    </row>
    <row r="436" spans="1:30" x14ac:dyDescent="0.35">
      <c r="A436">
        <v>690</v>
      </c>
      <c r="B436">
        <v>1</v>
      </c>
      <c r="C436" t="str">
        <f t="shared" si="70"/>
        <v>0690-01</v>
      </c>
      <c r="D436" t="s">
        <v>139</v>
      </c>
      <c r="E436">
        <v>2000</v>
      </c>
      <c r="F436">
        <f>VLOOKUP(E436,Lookups!A:B,2,FALSE)</f>
        <v>3</v>
      </c>
      <c r="G436">
        <v>2001</v>
      </c>
      <c r="H436" s="61">
        <v>100</v>
      </c>
      <c r="I436">
        <v>10</v>
      </c>
      <c r="J436" t="s">
        <v>19</v>
      </c>
      <c r="K436">
        <v>0</v>
      </c>
      <c r="L436">
        <v>9</v>
      </c>
      <c r="M436">
        <v>0</v>
      </c>
      <c r="N436">
        <v>9</v>
      </c>
      <c r="O436">
        <v>0</v>
      </c>
      <c r="P436">
        <f t="shared" si="71"/>
        <v>2</v>
      </c>
      <c r="Q436">
        <v>1058</v>
      </c>
      <c r="R436">
        <v>1285</v>
      </c>
      <c r="S436" s="14">
        <f t="shared" si="63"/>
        <v>0.45155783183952197</v>
      </c>
      <c r="T436" s="33">
        <f>IF(E436&lt;1994,"NA",IF(E436&gt;2001,SUMIFS(ADM!E:E,ADM!A:A,ReferendumData!E436,ADM!C:C,ReferendumData!A436,ADM!D:D,ReferendumData!B436),SUMIFS(ADM!K:K,ADM!H:H,ReferendumData!E436,ADM!I:I,ReferendumData!A436,ADM!J:J,ReferendumData!B436)))</f>
        <v>1392.5</v>
      </c>
      <c r="U436" s="34">
        <f t="shared" si="72"/>
        <v>1.6825852782764812</v>
      </c>
      <c r="V436" s="47">
        <f>IFERROR(VLOOKUP(C436,Lookups!J:L,3,FALSE),IF(T436&gt;=2000,4,IF(AND(T436&gt;=1000,T436&lt;2000),5,6)))</f>
        <v>5</v>
      </c>
      <c r="W436" s="12" t="s">
        <v>20</v>
      </c>
      <c r="X436" s="39">
        <f t="shared" si="64"/>
        <v>1.6825852782764812</v>
      </c>
      <c r="Y436" s="38">
        <f t="shared" si="65"/>
        <v>0.45155783183952197</v>
      </c>
      <c r="Z436" s="40" t="e">
        <f>IF(C436=ScatterPlots!$A$3,ReferendumData!Y436,-1)</f>
        <v>#N/A</v>
      </c>
      <c r="AA436" s="39">
        <f t="shared" si="66"/>
        <v>1.6825852782764812</v>
      </c>
      <c r="AB436" s="40">
        <f t="shared" si="67"/>
        <v>0.45155783183952197</v>
      </c>
      <c r="AC436" s="40">
        <f t="shared" si="68"/>
        <v>-1</v>
      </c>
      <c r="AD436" s="40">
        <f t="shared" si="69"/>
        <v>-1</v>
      </c>
    </row>
    <row r="437" spans="1:30" x14ac:dyDescent="0.35">
      <c r="A437">
        <v>696</v>
      </c>
      <c r="B437">
        <v>1</v>
      </c>
      <c r="C437" t="str">
        <f t="shared" si="70"/>
        <v>0696-01</v>
      </c>
      <c r="D437" t="s">
        <v>343</v>
      </c>
      <c r="E437">
        <v>2000</v>
      </c>
      <c r="F437">
        <f>VLOOKUP(E437,Lookups!A:B,2,FALSE)</f>
        <v>3</v>
      </c>
      <c r="G437">
        <v>2001</v>
      </c>
      <c r="H437" s="61">
        <v>315.93</v>
      </c>
      <c r="I437">
        <v>10</v>
      </c>
      <c r="J437" t="s">
        <v>19</v>
      </c>
      <c r="K437">
        <v>0</v>
      </c>
      <c r="L437">
        <v>9</v>
      </c>
      <c r="M437">
        <v>0</v>
      </c>
      <c r="N437">
        <v>9</v>
      </c>
      <c r="O437">
        <v>1</v>
      </c>
      <c r="P437">
        <f t="shared" si="71"/>
        <v>4</v>
      </c>
      <c r="Q437">
        <v>1713</v>
      </c>
      <c r="R437">
        <v>1194</v>
      </c>
      <c r="S437" s="14">
        <f t="shared" si="63"/>
        <v>0.58926728586171306</v>
      </c>
      <c r="T437" s="33">
        <f>IF(E437&lt;1994,"NA",IF(E437&gt;2001,SUMIFS(ADM!E:E,ADM!A:A,ReferendumData!E437,ADM!C:C,ReferendumData!A437,ADM!D:D,ReferendumData!B437),SUMIFS(ADM!K:K,ADM!H:H,ReferendumData!E437,ADM!I:I,ReferendumData!A437,ADM!J:J,ReferendumData!B437)))</f>
        <v>719.19</v>
      </c>
      <c r="U437" s="34">
        <f t="shared" si="72"/>
        <v>4.0420473032161182</v>
      </c>
      <c r="V437" s="47">
        <f>IFERROR(VLOOKUP(C437,Lookups!J:L,3,FALSE),IF(T437&gt;=2000,4,IF(AND(T437&gt;=1000,T437&lt;2000),5,6)))</f>
        <v>6</v>
      </c>
      <c r="W437" s="12" t="s">
        <v>20</v>
      </c>
      <c r="X437" s="39">
        <f t="shared" si="64"/>
        <v>4.0420473032161182</v>
      </c>
      <c r="Y437" s="38">
        <f t="shared" si="65"/>
        <v>0.58926728586171306</v>
      </c>
      <c r="Z437" s="40" t="e">
        <f>IF(C437=ScatterPlots!$A$3,ReferendumData!Y437,-1)</f>
        <v>#N/A</v>
      </c>
      <c r="AA437" s="39">
        <f t="shared" si="66"/>
        <v>4.0420473032161182</v>
      </c>
      <c r="AB437" s="40">
        <f t="shared" si="67"/>
        <v>0.58926728586171306</v>
      </c>
      <c r="AC437" s="40">
        <f t="shared" si="68"/>
        <v>-1</v>
      </c>
      <c r="AD437" s="40">
        <f t="shared" si="69"/>
        <v>-1</v>
      </c>
    </row>
    <row r="438" spans="1:30" x14ac:dyDescent="0.35">
      <c r="A438">
        <v>706</v>
      </c>
      <c r="B438">
        <v>1</v>
      </c>
      <c r="C438" t="str">
        <f t="shared" si="70"/>
        <v>0706-01</v>
      </c>
      <c r="D438" t="s">
        <v>144</v>
      </c>
      <c r="E438">
        <v>2000</v>
      </c>
      <c r="F438">
        <f>VLOOKUP(E438,Lookups!A:B,2,FALSE)</f>
        <v>3</v>
      </c>
      <c r="G438">
        <v>2001</v>
      </c>
      <c r="H438" s="61">
        <v>400</v>
      </c>
      <c r="I438">
        <v>8</v>
      </c>
      <c r="J438" t="s">
        <v>19</v>
      </c>
      <c r="K438">
        <v>0</v>
      </c>
      <c r="L438">
        <v>9</v>
      </c>
      <c r="M438">
        <v>0</v>
      </c>
      <c r="N438">
        <v>9</v>
      </c>
      <c r="O438">
        <v>0</v>
      </c>
      <c r="P438">
        <f t="shared" si="71"/>
        <v>5</v>
      </c>
      <c r="Q438">
        <v>1726</v>
      </c>
      <c r="R438">
        <v>3772</v>
      </c>
      <c r="S438" s="14">
        <f t="shared" si="63"/>
        <v>0.31393233903237538</v>
      </c>
      <c r="T438" s="33">
        <f>IF(E438&lt;1994,"NA",IF(E438&gt;2001,SUMIFS(ADM!E:E,ADM!A:A,ReferendumData!E438,ADM!C:C,ReferendumData!A438,ADM!D:D,ReferendumData!B438),SUMIFS(ADM!K:K,ADM!H:H,ReferendumData!E438,ADM!I:I,ReferendumData!A438,ADM!J:J,ReferendumData!B438)))</f>
        <v>1573.93</v>
      </c>
      <c r="U438" s="34">
        <f t="shared" si="72"/>
        <v>3.4931667863246774</v>
      </c>
      <c r="V438" s="47">
        <f>IFERROR(VLOOKUP(C438,Lookups!J:L,3,FALSE),IF(T438&gt;=2000,4,IF(AND(T438&gt;=1000,T438&lt;2000),5,6)))</f>
        <v>5</v>
      </c>
      <c r="W438" s="12" t="s">
        <v>20</v>
      </c>
      <c r="X438" s="39">
        <f t="shared" si="64"/>
        <v>3.4931667863246774</v>
      </c>
      <c r="Y438" s="38">
        <f t="shared" si="65"/>
        <v>0.31393233903237538</v>
      </c>
      <c r="Z438" s="40" t="e">
        <f>IF(C438=ScatterPlots!$A$3,ReferendumData!Y438,-1)</f>
        <v>#N/A</v>
      </c>
      <c r="AA438" s="39">
        <f t="shared" si="66"/>
        <v>3.4931667863246774</v>
      </c>
      <c r="AB438" s="40">
        <f t="shared" si="67"/>
        <v>0.31393233903237538</v>
      </c>
      <c r="AC438" s="40">
        <f t="shared" si="68"/>
        <v>-1</v>
      </c>
      <c r="AD438" s="40">
        <f t="shared" si="69"/>
        <v>-1</v>
      </c>
    </row>
    <row r="439" spans="1:30" x14ac:dyDescent="0.35">
      <c r="A439">
        <v>712</v>
      </c>
      <c r="B439">
        <v>1</v>
      </c>
      <c r="C439" t="str">
        <f t="shared" si="70"/>
        <v>0712-01</v>
      </c>
      <c r="D439" t="s">
        <v>60</v>
      </c>
      <c r="E439">
        <v>2000</v>
      </c>
      <c r="F439">
        <f>VLOOKUP(E439,Lookups!A:B,2,FALSE)</f>
        <v>3</v>
      </c>
      <c r="G439">
        <v>2001</v>
      </c>
      <c r="H439" s="61">
        <v>673</v>
      </c>
      <c r="I439">
        <v>10</v>
      </c>
      <c r="J439" t="s">
        <v>19</v>
      </c>
      <c r="K439">
        <v>0</v>
      </c>
      <c r="L439">
        <v>9</v>
      </c>
      <c r="M439">
        <v>0</v>
      </c>
      <c r="N439">
        <v>9</v>
      </c>
      <c r="O439">
        <v>0</v>
      </c>
      <c r="P439">
        <f t="shared" si="71"/>
        <v>7</v>
      </c>
      <c r="Q439">
        <v>846</v>
      </c>
      <c r="R439">
        <v>1723</v>
      </c>
      <c r="S439" s="14">
        <f t="shared" si="63"/>
        <v>0.32931101595951734</v>
      </c>
      <c r="T439" s="33">
        <f>IF(E439&lt;1994,"NA",IF(E439&gt;2001,SUMIFS(ADM!E:E,ADM!A:A,ReferendumData!E439,ADM!C:C,ReferendumData!A439,ADM!D:D,ReferendumData!B439),SUMIFS(ADM!K:K,ADM!H:H,ReferendumData!E439,ADM!I:I,ReferendumData!A439,ADM!J:J,ReferendumData!B439)))</f>
        <v>764.38</v>
      </c>
      <c r="U439" s="34">
        <f t="shared" si="72"/>
        <v>3.3608937962793375</v>
      </c>
      <c r="V439" s="47">
        <f>IFERROR(VLOOKUP(C439,Lookups!J:L,3,FALSE),IF(T439&gt;=2000,4,IF(AND(T439&gt;=1000,T439&lt;2000),5,6)))</f>
        <v>6</v>
      </c>
      <c r="W439" s="12" t="s">
        <v>20</v>
      </c>
      <c r="X439" s="39">
        <f t="shared" si="64"/>
        <v>3.3608937962793375</v>
      </c>
      <c r="Y439" s="38">
        <f t="shared" si="65"/>
        <v>0.32931101595951734</v>
      </c>
      <c r="Z439" s="40" t="e">
        <f>IF(C439=ScatterPlots!$A$3,ReferendumData!Y439,-1)</f>
        <v>#N/A</v>
      </c>
      <c r="AA439" s="39">
        <f t="shared" si="66"/>
        <v>3.3608937962793375</v>
      </c>
      <c r="AB439" s="40">
        <f t="shared" si="67"/>
        <v>0.32931101595951734</v>
      </c>
      <c r="AC439" s="40">
        <f t="shared" si="68"/>
        <v>-1</v>
      </c>
      <c r="AD439" s="40">
        <f t="shared" si="69"/>
        <v>-1</v>
      </c>
    </row>
    <row r="440" spans="1:30" x14ac:dyDescent="0.35">
      <c r="A440">
        <v>717</v>
      </c>
      <c r="B440">
        <v>1</v>
      </c>
      <c r="C440" t="str">
        <f t="shared" si="70"/>
        <v>0717-01</v>
      </c>
      <c r="D440" t="s">
        <v>147</v>
      </c>
      <c r="E440">
        <v>2000</v>
      </c>
      <c r="F440">
        <f>VLOOKUP(E440,Lookups!A:B,2,FALSE)</f>
        <v>3</v>
      </c>
      <c r="G440">
        <v>2001</v>
      </c>
      <c r="H440" s="61">
        <v>276</v>
      </c>
      <c r="I440">
        <v>5</v>
      </c>
      <c r="J440" t="s">
        <v>19</v>
      </c>
      <c r="K440">
        <v>0</v>
      </c>
      <c r="L440">
        <v>9</v>
      </c>
      <c r="M440">
        <v>0</v>
      </c>
      <c r="N440">
        <v>9</v>
      </c>
      <c r="O440">
        <v>1</v>
      </c>
      <c r="P440">
        <f t="shared" si="71"/>
        <v>3</v>
      </c>
      <c r="Q440">
        <v>1613</v>
      </c>
      <c r="R440">
        <v>1367</v>
      </c>
      <c r="S440" s="14">
        <f t="shared" si="63"/>
        <v>0.54127516778523488</v>
      </c>
      <c r="T440" s="33">
        <f>IF(E440&lt;1994,"NA",IF(E440&gt;2001,SUMIFS(ADM!E:E,ADM!A:A,ReferendumData!E440,ADM!C:C,ReferendumData!A440,ADM!D:D,ReferendumData!B440),SUMIFS(ADM!K:K,ADM!H:H,ReferendumData!E440,ADM!I:I,ReferendumData!A440,ADM!J:J,ReferendumData!B440)))</f>
        <v>1453.88</v>
      </c>
      <c r="U440" s="34">
        <f t="shared" si="72"/>
        <v>2.0496877321374529</v>
      </c>
      <c r="V440" s="47">
        <f>IFERROR(VLOOKUP(C440,Lookups!J:L,3,FALSE),IF(T440&gt;=2000,4,IF(AND(T440&gt;=1000,T440&lt;2000),5,6)))</f>
        <v>3</v>
      </c>
      <c r="W440" s="12" t="s">
        <v>344</v>
      </c>
      <c r="X440" s="39">
        <f t="shared" si="64"/>
        <v>2.0496877321374529</v>
      </c>
      <c r="Y440" s="38">
        <f t="shared" si="65"/>
        <v>0.54127516778523488</v>
      </c>
      <c r="Z440" s="40" t="e">
        <f>IF(C440=ScatterPlots!$A$3,ReferendumData!Y440,-1)</f>
        <v>#N/A</v>
      </c>
      <c r="AA440" s="39">
        <f t="shared" si="66"/>
        <v>2.0496877321374529</v>
      </c>
      <c r="AB440" s="40">
        <f t="shared" si="67"/>
        <v>0.54127516778523488</v>
      </c>
      <c r="AC440" s="40">
        <f t="shared" si="68"/>
        <v>-1</v>
      </c>
      <c r="AD440" s="40">
        <f t="shared" si="69"/>
        <v>-1</v>
      </c>
    </row>
    <row r="441" spans="1:30" x14ac:dyDescent="0.35">
      <c r="A441">
        <v>721</v>
      </c>
      <c r="B441">
        <v>1</v>
      </c>
      <c r="C441" t="str">
        <f t="shared" si="70"/>
        <v>0721-01</v>
      </c>
      <c r="D441" t="s">
        <v>235</v>
      </c>
      <c r="E441">
        <v>2000</v>
      </c>
      <c r="F441">
        <f>VLOOKUP(E441,Lookups!A:B,2,FALSE)</f>
        <v>3</v>
      </c>
      <c r="G441">
        <v>2001</v>
      </c>
      <c r="H441" s="61">
        <v>415</v>
      </c>
      <c r="I441">
        <v>5</v>
      </c>
      <c r="J441" t="s">
        <v>19</v>
      </c>
      <c r="K441">
        <v>0</v>
      </c>
      <c r="L441">
        <v>9</v>
      </c>
      <c r="M441">
        <v>0</v>
      </c>
      <c r="N441">
        <v>9</v>
      </c>
      <c r="O441">
        <v>1</v>
      </c>
      <c r="P441">
        <f t="shared" si="71"/>
        <v>5</v>
      </c>
      <c r="Q441">
        <v>3774</v>
      </c>
      <c r="R441">
        <v>2140</v>
      </c>
      <c r="S441" s="14">
        <f t="shared" si="63"/>
        <v>0.63814677037538048</v>
      </c>
      <c r="T441" s="33">
        <f>IF(E441&lt;1994,"NA",IF(E441&gt;2001,SUMIFS(ADM!E:E,ADM!A:A,ReferendumData!E441,ADM!C:C,ReferendumData!A441,ADM!D:D,ReferendumData!B441),SUMIFS(ADM!K:K,ADM!H:H,ReferendumData!E441,ADM!I:I,ReferendumData!A441,ADM!J:J,ReferendumData!B441)))</f>
        <v>2538.1999999999998</v>
      </c>
      <c r="U441" s="34">
        <f t="shared" si="72"/>
        <v>2.3299976361200851</v>
      </c>
      <c r="V441" s="47">
        <f>IFERROR(VLOOKUP(C441,Lookups!J:L,3,FALSE),IF(T441&gt;=2000,4,IF(AND(T441&gt;=1000,T441&lt;2000),5,6)))</f>
        <v>3</v>
      </c>
      <c r="W441" s="12" t="s">
        <v>20</v>
      </c>
      <c r="X441" s="39">
        <f t="shared" si="64"/>
        <v>2.3299976361200851</v>
      </c>
      <c r="Y441" s="38">
        <f t="shared" si="65"/>
        <v>0.63814677037538048</v>
      </c>
      <c r="Z441" s="40" t="e">
        <f>IF(C441=ScatterPlots!$A$3,ReferendumData!Y441,-1)</f>
        <v>#N/A</v>
      </c>
      <c r="AA441" s="39">
        <f t="shared" si="66"/>
        <v>2.3299976361200851</v>
      </c>
      <c r="AB441" s="40">
        <f t="shared" si="67"/>
        <v>0.63814677037538048</v>
      </c>
      <c r="AC441" s="40">
        <f t="shared" si="68"/>
        <v>-1</v>
      </c>
      <c r="AD441" s="40">
        <f t="shared" si="69"/>
        <v>-1</v>
      </c>
    </row>
    <row r="442" spans="1:30" x14ac:dyDescent="0.35">
      <c r="A442">
        <v>728</v>
      </c>
      <c r="B442">
        <v>1</v>
      </c>
      <c r="C442" t="str">
        <f t="shared" si="70"/>
        <v>0728-01</v>
      </c>
      <c r="D442" t="s">
        <v>148</v>
      </c>
      <c r="E442">
        <v>2000</v>
      </c>
      <c r="F442">
        <f>VLOOKUP(E442,Lookups!A:B,2,FALSE)</f>
        <v>3</v>
      </c>
      <c r="G442">
        <v>2001</v>
      </c>
      <c r="H442" s="61">
        <v>195</v>
      </c>
      <c r="I442">
        <v>10</v>
      </c>
      <c r="J442" t="s">
        <v>19</v>
      </c>
      <c r="K442">
        <v>0</v>
      </c>
      <c r="L442">
        <v>9</v>
      </c>
      <c r="M442">
        <v>0</v>
      </c>
      <c r="N442">
        <v>9</v>
      </c>
      <c r="O442">
        <v>1</v>
      </c>
      <c r="P442">
        <f t="shared" si="71"/>
        <v>2</v>
      </c>
      <c r="Q442">
        <v>11003</v>
      </c>
      <c r="R442">
        <v>9530</v>
      </c>
      <c r="S442" s="14">
        <f t="shared" si="63"/>
        <v>0.53586908878390882</v>
      </c>
      <c r="T442" s="33">
        <f>IF(E442&lt;1994,"NA",IF(E442&gt;2001,SUMIFS(ADM!E:E,ADM!A:A,ReferendumData!E442,ADM!C:C,ReferendumData!A442,ADM!D:D,ReferendumData!B442),SUMIFS(ADM!K:K,ADM!H:H,ReferendumData!E442,ADM!I:I,ReferendumData!A442,ADM!J:J,ReferendumData!B442)))</f>
        <v>9247.0499999999993</v>
      </c>
      <c r="U442" s="34">
        <f t="shared" si="72"/>
        <v>2.2204919406729715</v>
      </c>
      <c r="V442" s="47">
        <f>IFERROR(VLOOKUP(C442,Lookups!J:L,3,FALSE),IF(T442&gt;=2000,4,IF(AND(T442&gt;=1000,T442&lt;2000),5,6)))</f>
        <v>4</v>
      </c>
      <c r="W442" s="12" t="s">
        <v>20</v>
      </c>
      <c r="X442" s="39">
        <f t="shared" si="64"/>
        <v>2.2204919406729715</v>
      </c>
      <c r="Y442" s="38">
        <f t="shared" si="65"/>
        <v>0.53586908878390882</v>
      </c>
      <c r="Z442" s="40" t="e">
        <f>IF(C442=ScatterPlots!$A$3,ReferendumData!Y442,-1)</f>
        <v>#N/A</v>
      </c>
      <c r="AA442" s="39">
        <f t="shared" si="66"/>
        <v>2.2204919406729715</v>
      </c>
      <c r="AB442" s="40">
        <f t="shared" si="67"/>
        <v>0.53586908878390882</v>
      </c>
      <c r="AC442" s="40">
        <f t="shared" si="68"/>
        <v>-1</v>
      </c>
      <c r="AD442" s="40">
        <f t="shared" si="69"/>
        <v>-1</v>
      </c>
    </row>
    <row r="443" spans="1:30" x14ac:dyDescent="0.35">
      <c r="A443">
        <v>756</v>
      </c>
      <c r="B443">
        <v>1</v>
      </c>
      <c r="C443" t="str">
        <f t="shared" si="70"/>
        <v>0756-01</v>
      </c>
      <c r="D443" t="s">
        <v>281</v>
      </c>
      <c r="E443">
        <v>2000</v>
      </c>
      <c r="F443">
        <f>VLOOKUP(E443,Lookups!A:B,2,FALSE)</f>
        <v>3</v>
      </c>
      <c r="G443">
        <v>2001</v>
      </c>
      <c r="H443" s="61">
        <v>350</v>
      </c>
      <c r="I443">
        <v>10</v>
      </c>
      <c r="J443" t="s">
        <v>19</v>
      </c>
      <c r="K443">
        <v>0</v>
      </c>
      <c r="L443">
        <v>9</v>
      </c>
      <c r="M443">
        <v>0</v>
      </c>
      <c r="N443">
        <v>9</v>
      </c>
      <c r="O443">
        <v>0</v>
      </c>
      <c r="P443">
        <f t="shared" si="71"/>
        <v>4</v>
      </c>
      <c r="Q443">
        <v>871</v>
      </c>
      <c r="R443">
        <v>1242</v>
      </c>
      <c r="S443" s="14">
        <f t="shared" si="63"/>
        <v>0.412210127780407</v>
      </c>
      <c r="T443" s="33">
        <f>IF(E443&lt;1994,"NA",IF(E443&gt;2001,SUMIFS(ADM!E:E,ADM!A:A,ReferendumData!E443,ADM!C:C,ReferendumData!A443,ADM!D:D,ReferendumData!B443),SUMIFS(ADM!K:K,ADM!H:H,ReferendumData!E443,ADM!I:I,ReferendumData!A443,ADM!J:J,ReferendumData!B443)))</f>
        <v>856.46</v>
      </c>
      <c r="U443" s="34">
        <f t="shared" si="72"/>
        <v>2.4671321486117272</v>
      </c>
      <c r="V443" s="47">
        <f>IFERROR(VLOOKUP(C443,Lookups!J:L,3,FALSE),IF(T443&gt;=2000,4,IF(AND(T443&gt;=1000,T443&lt;2000),5,6)))</f>
        <v>6</v>
      </c>
      <c r="W443" s="12" t="s">
        <v>20</v>
      </c>
      <c r="X443" s="39">
        <f t="shared" si="64"/>
        <v>2.4671321486117272</v>
      </c>
      <c r="Y443" s="38">
        <f t="shared" si="65"/>
        <v>0.412210127780407</v>
      </c>
      <c r="Z443" s="40" t="e">
        <f>IF(C443=ScatterPlots!$A$3,ReferendumData!Y443,-1)</f>
        <v>#N/A</v>
      </c>
      <c r="AA443" s="39">
        <f t="shared" si="66"/>
        <v>2.4671321486117272</v>
      </c>
      <c r="AB443" s="40">
        <f t="shared" si="67"/>
        <v>0.412210127780407</v>
      </c>
      <c r="AC443" s="40">
        <f t="shared" si="68"/>
        <v>-1</v>
      </c>
      <c r="AD443" s="40">
        <f t="shared" si="69"/>
        <v>-1</v>
      </c>
    </row>
    <row r="444" spans="1:30" x14ac:dyDescent="0.35">
      <c r="A444">
        <v>769</v>
      </c>
      <c r="B444">
        <v>1</v>
      </c>
      <c r="C444" t="str">
        <f t="shared" si="70"/>
        <v>0769-01</v>
      </c>
      <c r="D444" t="s">
        <v>102</v>
      </c>
      <c r="E444">
        <v>2000</v>
      </c>
      <c r="F444">
        <f>VLOOKUP(E444,Lookups!A:B,2,FALSE)</f>
        <v>3</v>
      </c>
      <c r="G444">
        <v>2001</v>
      </c>
      <c r="H444" s="61">
        <v>400</v>
      </c>
      <c r="I444">
        <v>10</v>
      </c>
      <c r="J444" t="s">
        <v>19</v>
      </c>
      <c r="K444">
        <v>0</v>
      </c>
      <c r="L444">
        <v>9</v>
      </c>
      <c r="M444">
        <v>0</v>
      </c>
      <c r="N444">
        <v>9</v>
      </c>
      <c r="O444">
        <v>1</v>
      </c>
      <c r="P444">
        <f t="shared" si="71"/>
        <v>5</v>
      </c>
      <c r="Q444">
        <v>1986</v>
      </c>
      <c r="R444">
        <v>1531</v>
      </c>
      <c r="S444" s="14">
        <f t="shared" si="63"/>
        <v>0.5646858117713961</v>
      </c>
      <c r="T444" s="33">
        <f>IF(E444&lt;1994,"NA",IF(E444&gt;2001,SUMIFS(ADM!E:E,ADM!A:A,ReferendumData!E444,ADM!C:C,ReferendumData!A444,ADM!D:D,ReferendumData!B444),SUMIFS(ADM!K:K,ADM!H:H,ReferendumData!E444,ADM!I:I,ReferendumData!A444,ADM!J:J,ReferendumData!B444)))</f>
        <v>953.83</v>
      </c>
      <c r="U444" s="34">
        <f t="shared" si="72"/>
        <v>3.6872398645460929</v>
      </c>
      <c r="V444" s="47">
        <f>IFERROR(VLOOKUP(C444,Lookups!J:L,3,FALSE),IF(T444&gt;=2000,4,IF(AND(T444&gt;=1000,T444&lt;2000),5,6)))</f>
        <v>6</v>
      </c>
      <c r="W444" s="12" t="s">
        <v>20</v>
      </c>
      <c r="X444" s="39">
        <f t="shared" si="64"/>
        <v>3.6872398645460929</v>
      </c>
      <c r="Y444" s="38">
        <f t="shared" si="65"/>
        <v>0.5646858117713961</v>
      </c>
      <c r="Z444" s="40" t="e">
        <f>IF(C444=ScatterPlots!$A$3,ReferendumData!Y444,-1)</f>
        <v>#N/A</v>
      </c>
      <c r="AA444" s="39">
        <f t="shared" si="66"/>
        <v>3.6872398645460929</v>
      </c>
      <c r="AB444" s="40">
        <f t="shared" si="67"/>
        <v>0.5646858117713961</v>
      </c>
      <c r="AC444" s="40">
        <f t="shared" si="68"/>
        <v>-1</v>
      </c>
      <c r="AD444" s="40">
        <f t="shared" si="69"/>
        <v>-1</v>
      </c>
    </row>
    <row r="445" spans="1:30" x14ac:dyDescent="0.35">
      <c r="A445">
        <v>811</v>
      </c>
      <c r="B445">
        <v>1</v>
      </c>
      <c r="C445" t="str">
        <f t="shared" si="70"/>
        <v>0811-01</v>
      </c>
      <c r="D445" t="s">
        <v>319</v>
      </c>
      <c r="E445">
        <v>2000</v>
      </c>
      <c r="F445">
        <f>VLOOKUP(E445,Lookups!A:B,2,FALSE)</f>
        <v>3</v>
      </c>
      <c r="G445">
        <v>2001</v>
      </c>
      <c r="H445" s="61">
        <v>415</v>
      </c>
      <c r="I445">
        <v>5</v>
      </c>
      <c r="J445" t="s">
        <v>19</v>
      </c>
      <c r="K445">
        <v>0</v>
      </c>
      <c r="L445">
        <v>9</v>
      </c>
      <c r="M445">
        <v>0</v>
      </c>
      <c r="N445">
        <v>9</v>
      </c>
      <c r="O445">
        <v>1</v>
      </c>
      <c r="P445">
        <f t="shared" si="71"/>
        <v>5</v>
      </c>
      <c r="Q445">
        <v>1727</v>
      </c>
      <c r="R445">
        <v>1111</v>
      </c>
      <c r="S445" s="14">
        <f t="shared" si="63"/>
        <v>0.60852713178294571</v>
      </c>
      <c r="T445" s="33">
        <f>IF(E445&lt;1994,"NA",IF(E445&gt;2001,SUMIFS(ADM!E:E,ADM!A:A,ReferendumData!E445,ADM!C:C,ReferendumData!A445,ADM!D:D,ReferendumData!B445),SUMIFS(ADM!K:K,ADM!H:H,ReferendumData!E445,ADM!I:I,ReferendumData!A445,ADM!J:J,ReferendumData!B445)))</f>
        <v>786.37</v>
      </c>
      <c r="U445" s="34">
        <f t="shared" si="72"/>
        <v>3.6089881353561299</v>
      </c>
      <c r="V445" s="47">
        <f>IFERROR(VLOOKUP(C445,Lookups!J:L,3,FALSE),IF(T445&gt;=2000,4,IF(AND(T445&gt;=1000,T445&lt;2000),5,6)))</f>
        <v>6</v>
      </c>
      <c r="W445" s="12" t="s">
        <v>20</v>
      </c>
      <c r="X445" s="39">
        <f t="shared" si="64"/>
        <v>3.6089881353561299</v>
      </c>
      <c r="Y445" s="38">
        <f t="shared" si="65"/>
        <v>0.60852713178294571</v>
      </c>
      <c r="Z445" s="40" t="e">
        <f>IF(C445=ScatterPlots!$A$3,ReferendumData!Y445,-1)</f>
        <v>#N/A</v>
      </c>
      <c r="AA445" s="39">
        <f t="shared" si="66"/>
        <v>3.6089881353561299</v>
      </c>
      <c r="AB445" s="40">
        <f t="shared" si="67"/>
        <v>0.60852713178294571</v>
      </c>
      <c r="AC445" s="40">
        <f t="shared" si="68"/>
        <v>-1</v>
      </c>
      <c r="AD445" s="40">
        <f t="shared" si="69"/>
        <v>-1</v>
      </c>
    </row>
    <row r="446" spans="1:30" x14ac:dyDescent="0.35">
      <c r="A446">
        <v>829</v>
      </c>
      <c r="B446">
        <v>1</v>
      </c>
      <c r="C446" t="str">
        <f t="shared" si="70"/>
        <v>0829-01</v>
      </c>
      <c r="D446" t="s">
        <v>238</v>
      </c>
      <c r="E446">
        <v>2000</v>
      </c>
      <c r="F446">
        <f>VLOOKUP(E446,Lookups!A:B,2,FALSE)</f>
        <v>3</v>
      </c>
      <c r="G446">
        <v>2001</v>
      </c>
      <c r="H446" s="61">
        <v>465</v>
      </c>
      <c r="I446">
        <v>6</v>
      </c>
      <c r="J446" t="s">
        <v>19</v>
      </c>
      <c r="K446">
        <v>0</v>
      </c>
      <c r="L446">
        <v>9</v>
      </c>
      <c r="M446">
        <v>0</v>
      </c>
      <c r="N446">
        <v>9</v>
      </c>
      <c r="O446">
        <v>0</v>
      </c>
      <c r="P446">
        <f t="shared" si="71"/>
        <v>5</v>
      </c>
      <c r="Q446">
        <v>2484</v>
      </c>
      <c r="R446">
        <v>2856</v>
      </c>
      <c r="S446" s="14">
        <f t="shared" si="63"/>
        <v>0.46516853932584268</v>
      </c>
      <c r="T446" s="33">
        <f>IF(E446&lt;1994,"NA",IF(E446&gt;2001,SUMIFS(ADM!E:E,ADM!A:A,ReferendumData!E446,ADM!C:C,ReferendumData!A446,ADM!D:D,ReferendumData!B446),SUMIFS(ADM!K:K,ADM!H:H,ReferendumData!E446,ADM!I:I,ReferendumData!A446,ADM!J:J,ReferendumData!B446)))</f>
        <v>2220.5100000000002</v>
      </c>
      <c r="U446" s="34">
        <f t="shared" si="72"/>
        <v>2.4048529391896456</v>
      </c>
      <c r="V446" s="47">
        <f>IFERROR(VLOOKUP(C446,Lookups!J:L,3,FALSE),IF(T446&gt;=2000,4,IF(AND(T446&gt;=1000,T446&lt;2000),5,6)))</f>
        <v>4</v>
      </c>
      <c r="W446" s="12" t="s">
        <v>20</v>
      </c>
      <c r="X446" s="39">
        <f t="shared" si="64"/>
        <v>2.4048529391896456</v>
      </c>
      <c r="Y446" s="38">
        <f t="shared" si="65"/>
        <v>0.46516853932584268</v>
      </c>
      <c r="Z446" s="40" t="e">
        <f>IF(C446=ScatterPlots!$A$3,ReferendumData!Y446,-1)</f>
        <v>#N/A</v>
      </c>
      <c r="AA446" s="39">
        <f t="shared" si="66"/>
        <v>2.4048529391896456</v>
      </c>
      <c r="AB446" s="40">
        <f t="shared" si="67"/>
        <v>0.46516853932584268</v>
      </c>
      <c r="AC446" s="40">
        <f t="shared" si="68"/>
        <v>-1</v>
      </c>
      <c r="AD446" s="40">
        <f t="shared" si="69"/>
        <v>-1</v>
      </c>
    </row>
    <row r="447" spans="1:30" x14ac:dyDescent="0.35">
      <c r="A447">
        <v>831</v>
      </c>
      <c r="B447">
        <v>1</v>
      </c>
      <c r="C447" t="str">
        <f t="shared" si="70"/>
        <v>0831-01</v>
      </c>
      <c r="D447" t="s">
        <v>156</v>
      </c>
      <c r="E447">
        <v>2000</v>
      </c>
      <c r="F447">
        <f>VLOOKUP(E447,Lookups!A:B,2,FALSE)</f>
        <v>3</v>
      </c>
      <c r="G447">
        <v>2001</v>
      </c>
      <c r="H447" s="61">
        <v>251.81</v>
      </c>
      <c r="I447">
        <v>10</v>
      </c>
      <c r="J447" t="s">
        <v>19</v>
      </c>
      <c r="K447">
        <v>0</v>
      </c>
      <c r="L447">
        <v>9</v>
      </c>
      <c r="M447">
        <v>0</v>
      </c>
      <c r="N447">
        <v>9</v>
      </c>
      <c r="O447">
        <v>0</v>
      </c>
      <c r="P447">
        <f t="shared" si="71"/>
        <v>3</v>
      </c>
      <c r="Q447">
        <v>7302</v>
      </c>
      <c r="R447">
        <v>12220</v>
      </c>
      <c r="S447" s="14">
        <f t="shared" si="63"/>
        <v>0.3740395451285729</v>
      </c>
      <c r="T447" s="33">
        <f>IF(E447&lt;1994,"NA",IF(E447&gt;2001,SUMIFS(ADM!E:E,ADM!A:A,ReferendumData!E447,ADM!C:C,ReferendumData!A447,ADM!D:D,ReferendumData!B447),SUMIFS(ADM!K:K,ADM!H:H,ReferendumData!E447,ADM!I:I,ReferendumData!A447,ADM!J:J,ReferendumData!B447)))</f>
        <v>8100.8</v>
      </c>
      <c r="U447" s="34">
        <f t="shared" si="72"/>
        <v>2.4098854434129962</v>
      </c>
      <c r="V447" s="47">
        <f>IFERROR(VLOOKUP(C447,Lookups!J:L,3,FALSE),IF(T447&gt;=2000,4,IF(AND(T447&gt;=1000,T447&lt;2000),5,6)))</f>
        <v>3</v>
      </c>
      <c r="W447" s="12" t="s">
        <v>20</v>
      </c>
      <c r="X447" s="39">
        <f t="shared" si="64"/>
        <v>2.4098854434129962</v>
      </c>
      <c r="Y447" s="38">
        <f t="shared" si="65"/>
        <v>0.3740395451285729</v>
      </c>
      <c r="Z447" s="40" t="e">
        <f>IF(C447=ScatterPlots!$A$3,ReferendumData!Y447,-1)</f>
        <v>#N/A</v>
      </c>
      <c r="AA447" s="39">
        <f t="shared" si="66"/>
        <v>2.4098854434129962</v>
      </c>
      <c r="AB447" s="40">
        <f t="shared" si="67"/>
        <v>0.3740395451285729</v>
      </c>
      <c r="AC447" s="40">
        <f t="shared" si="68"/>
        <v>-1</v>
      </c>
      <c r="AD447" s="40">
        <f t="shared" si="69"/>
        <v>-1</v>
      </c>
    </row>
    <row r="448" spans="1:30" x14ac:dyDescent="0.35">
      <c r="A448">
        <v>857</v>
      </c>
      <c r="B448">
        <v>1</v>
      </c>
      <c r="C448" t="str">
        <f t="shared" si="70"/>
        <v>0857-01</v>
      </c>
      <c r="D448" t="s">
        <v>345</v>
      </c>
      <c r="E448">
        <v>2000</v>
      </c>
      <c r="F448">
        <f>VLOOKUP(E448,Lookups!A:B,2,FALSE)</f>
        <v>3</v>
      </c>
      <c r="G448">
        <v>2001</v>
      </c>
      <c r="H448" s="61">
        <v>415</v>
      </c>
      <c r="I448">
        <v>10</v>
      </c>
      <c r="J448" t="s">
        <v>19</v>
      </c>
      <c r="K448">
        <v>0</v>
      </c>
      <c r="L448">
        <v>9</v>
      </c>
      <c r="M448">
        <v>0</v>
      </c>
      <c r="N448">
        <v>9</v>
      </c>
      <c r="O448">
        <v>0</v>
      </c>
      <c r="P448">
        <f t="shared" si="71"/>
        <v>5</v>
      </c>
      <c r="Q448">
        <v>924</v>
      </c>
      <c r="R448">
        <v>954</v>
      </c>
      <c r="S448" s="14">
        <f t="shared" si="63"/>
        <v>0.49201277955271566</v>
      </c>
      <c r="T448" s="33">
        <f>IF(E448&lt;1994,"NA",IF(E448&gt;2001,SUMIFS(ADM!E:E,ADM!A:A,ReferendumData!E448,ADM!C:C,ReferendumData!A448,ADM!D:D,ReferendumData!B448),SUMIFS(ADM!K:K,ADM!H:H,ReferendumData!E448,ADM!I:I,ReferendumData!A448,ADM!J:J,ReferendumData!B448)))</f>
        <v>740.55</v>
      </c>
      <c r="U448" s="34">
        <f t="shared" si="72"/>
        <v>2.5359530078995345</v>
      </c>
      <c r="V448" s="47">
        <f>IFERROR(VLOOKUP(C448,Lookups!J:L,3,FALSE),IF(T448&gt;=2000,4,IF(AND(T448&gt;=1000,T448&lt;2000),5,6)))</f>
        <v>6</v>
      </c>
      <c r="W448" s="12" t="s">
        <v>314</v>
      </c>
      <c r="X448" s="39">
        <f t="shared" si="64"/>
        <v>2.5359530078995345</v>
      </c>
      <c r="Y448" s="38">
        <f t="shared" si="65"/>
        <v>0.49201277955271566</v>
      </c>
      <c r="Z448" s="40" t="e">
        <f>IF(C448=ScatterPlots!$A$3,ReferendumData!Y448,-1)</f>
        <v>#N/A</v>
      </c>
      <c r="AA448" s="39">
        <f t="shared" si="66"/>
        <v>2.5359530078995345</v>
      </c>
      <c r="AB448" s="40">
        <f t="shared" si="67"/>
        <v>0.49201277955271566</v>
      </c>
      <c r="AC448" s="40">
        <f t="shared" si="68"/>
        <v>-1</v>
      </c>
      <c r="AD448" s="40">
        <f t="shared" si="69"/>
        <v>-1</v>
      </c>
    </row>
    <row r="449" spans="1:30" x14ac:dyDescent="0.35">
      <c r="A449">
        <v>876</v>
      </c>
      <c r="B449">
        <v>1</v>
      </c>
      <c r="C449" t="str">
        <f t="shared" si="70"/>
        <v>0876-01</v>
      </c>
      <c r="D449" t="s">
        <v>158</v>
      </c>
      <c r="E449">
        <v>2000</v>
      </c>
      <c r="F449">
        <f>VLOOKUP(E449,Lookups!A:B,2,FALSE)</f>
        <v>3</v>
      </c>
      <c r="G449">
        <v>2001</v>
      </c>
      <c r="H449" s="61">
        <v>109</v>
      </c>
      <c r="I449">
        <v>10</v>
      </c>
      <c r="J449" t="s">
        <v>19</v>
      </c>
      <c r="K449">
        <v>0</v>
      </c>
      <c r="L449">
        <v>9</v>
      </c>
      <c r="M449">
        <v>0</v>
      </c>
      <c r="N449">
        <v>9</v>
      </c>
      <c r="O449">
        <v>1</v>
      </c>
      <c r="P449">
        <f t="shared" si="71"/>
        <v>2</v>
      </c>
      <c r="Q449">
        <v>2209</v>
      </c>
      <c r="R449">
        <v>1882</v>
      </c>
      <c r="S449" s="14">
        <f t="shared" si="63"/>
        <v>0.53996577853825467</v>
      </c>
      <c r="T449" s="33">
        <f>IF(E449&lt;1994,"NA",IF(E449&gt;2001,SUMIFS(ADM!E:E,ADM!A:A,ReferendumData!E449,ADM!C:C,ReferendumData!A449,ADM!D:D,ReferendumData!B449),SUMIFS(ADM!K:K,ADM!H:H,ReferendumData!E449,ADM!I:I,ReferendumData!A449,ADM!J:J,ReferendumData!B449)))</f>
        <v>1915.11</v>
      </c>
      <c r="U449" s="34">
        <f t="shared" si="72"/>
        <v>2.1361697239323068</v>
      </c>
      <c r="V449" s="47">
        <f>IFERROR(VLOOKUP(C449,Lookups!J:L,3,FALSE),IF(T449&gt;=2000,4,IF(AND(T449&gt;=1000,T449&lt;2000),5,6)))</f>
        <v>5</v>
      </c>
      <c r="W449" s="12" t="s">
        <v>20</v>
      </c>
      <c r="X449" s="39">
        <f t="shared" si="64"/>
        <v>2.1361697239323068</v>
      </c>
      <c r="Y449" s="38">
        <f t="shared" si="65"/>
        <v>0.53996577853825467</v>
      </c>
      <c r="Z449" s="40" t="e">
        <f>IF(C449=ScatterPlots!$A$3,ReferendumData!Y449,-1)</f>
        <v>#N/A</v>
      </c>
      <c r="AA449" s="39">
        <f t="shared" si="66"/>
        <v>2.1361697239323068</v>
      </c>
      <c r="AB449" s="40">
        <f t="shared" si="67"/>
        <v>0.53996577853825467</v>
      </c>
      <c r="AC449" s="40">
        <f t="shared" si="68"/>
        <v>-1</v>
      </c>
      <c r="AD449" s="40">
        <f t="shared" si="69"/>
        <v>-1</v>
      </c>
    </row>
    <row r="450" spans="1:30" x14ac:dyDescent="0.35">
      <c r="A450">
        <v>877</v>
      </c>
      <c r="B450">
        <v>1</v>
      </c>
      <c r="C450" t="str">
        <f t="shared" si="70"/>
        <v>0877-01</v>
      </c>
      <c r="D450" t="s">
        <v>63</v>
      </c>
      <c r="E450">
        <v>2000</v>
      </c>
      <c r="F450">
        <f>VLOOKUP(E450,Lookups!A:B,2,FALSE)</f>
        <v>3</v>
      </c>
      <c r="G450">
        <v>2001</v>
      </c>
      <c r="H450" s="61">
        <v>171</v>
      </c>
      <c r="I450">
        <v>10</v>
      </c>
      <c r="J450" t="s">
        <v>19</v>
      </c>
      <c r="K450">
        <v>0</v>
      </c>
      <c r="L450">
        <v>9</v>
      </c>
      <c r="M450">
        <v>0</v>
      </c>
      <c r="N450">
        <v>9</v>
      </c>
      <c r="O450">
        <v>1</v>
      </c>
      <c r="P450">
        <f t="shared" si="71"/>
        <v>2</v>
      </c>
      <c r="Q450">
        <v>5286</v>
      </c>
      <c r="R450">
        <v>4867</v>
      </c>
      <c r="S450" s="14">
        <f t="shared" si="63"/>
        <v>0.52063429528218264</v>
      </c>
      <c r="T450" s="33">
        <f>IF(E450&lt;1994,"NA",IF(E450&gt;2001,SUMIFS(ADM!E:E,ADM!A:A,ReferendumData!E450,ADM!C:C,ReferendumData!A450,ADM!D:D,ReferendumData!B450),SUMIFS(ADM!K:K,ADM!H:H,ReferendumData!E450,ADM!I:I,ReferendumData!A450,ADM!J:J,ReferendumData!B450)))</f>
        <v>4827.3100000000004</v>
      </c>
      <c r="U450" s="34">
        <f t="shared" si="72"/>
        <v>2.103241764046643</v>
      </c>
      <c r="V450" s="47">
        <f>IFERROR(VLOOKUP(C450,Lookups!J:L,3,FALSE),IF(T450&gt;=2000,4,IF(AND(T450&gt;=1000,T450&lt;2000),5,6)))</f>
        <v>4</v>
      </c>
      <c r="W450" s="12" t="s">
        <v>346</v>
      </c>
      <c r="X450" s="39">
        <f t="shared" si="64"/>
        <v>2.103241764046643</v>
      </c>
      <c r="Y450" s="38">
        <f t="shared" si="65"/>
        <v>0.52063429528218264</v>
      </c>
      <c r="Z450" s="40" t="e">
        <f>IF(C450=ScatterPlots!$A$3,ReferendumData!Y450,-1)</f>
        <v>#N/A</v>
      </c>
      <c r="AA450" s="39">
        <f t="shared" si="66"/>
        <v>2.103241764046643</v>
      </c>
      <c r="AB450" s="40">
        <f t="shared" si="67"/>
        <v>0.52063429528218264</v>
      </c>
      <c r="AC450" s="40">
        <f t="shared" si="68"/>
        <v>-1</v>
      </c>
      <c r="AD450" s="40">
        <f t="shared" si="69"/>
        <v>-1</v>
      </c>
    </row>
    <row r="451" spans="1:30" x14ac:dyDescent="0.35">
      <c r="A451">
        <v>881</v>
      </c>
      <c r="B451">
        <v>1</v>
      </c>
      <c r="C451" t="str">
        <f t="shared" si="70"/>
        <v>0881-01</v>
      </c>
      <c r="D451" t="s">
        <v>161</v>
      </c>
      <c r="E451">
        <v>2000</v>
      </c>
      <c r="F451">
        <f>VLOOKUP(E451,Lookups!A:B,2,FALSE)</f>
        <v>3</v>
      </c>
      <c r="G451">
        <v>2001</v>
      </c>
      <c r="H451" s="61">
        <v>250</v>
      </c>
      <c r="I451">
        <v>8</v>
      </c>
      <c r="J451" t="s">
        <v>19</v>
      </c>
      <c r="K451">
        <v>0</v>
      </c>
      <c r="L451">
        <v>9</v>
      </c>
      <c r="M451">
        <v>0</v>
      </c>
      <c r="N451">
        <v>9</v>
      </c>
      <c r="O451">
        <v>1</v>
      </c>
      <c r="P451">
        <f t="shared" si="71"/>
        <v>3</v>
      </c>
      <c r="Q451">
        <v>592</v>
      </c>
      <c r="R451">
        <v>575</v>
      </c>
      <c r="S451" s="14">
        <f t="shared" si="63"/>
        <v>0.50728363324764358</v>
      </c>
      <c r="T451" s="33">
        <f>IF(E451&lt;1994,"NA",IF(E451&gt;2001,SUMIFS(ADM!E:E,ADM!A:A,ReferendumData!E451,ADM!C:C,ReferendumData!A451,ADM!D:D,ReferendumData!B451),SUMIFS(ADM!K:K,ADM!H:H,ReferendumData!E451,ADM!I:I,ReferendumData!A451,ADM!J:J,ReferendumData!B451)))</f>
        <v>901.72</v>
      </c>
      <c r="U451" s="34">
        <f t="shared" si="72"/>
        <v>1.2941933194339705</v>
      </c>
      <c r="V451" s="47">
        <f>IFERROR(VLOOKUP(C451,Lookups!J:L,3,FALSE),IF(T451&gt;=2000,4,IF(AND(T451&gt;=1000,T451&lt;2000),5,6)))</f>
        <v>6</v>
      </c>
      <c r="W451" s="12" t="s">
        <v>20</v>
      </c>
      <c r="X451" s="39">
        <f t="shared" si="64"/>
        <v>1.2941933194339705</v>
      </c>
      <c r="Y451" s="38">
        <f t="shared" si="65"/>
        <v>0.50728363324764358</v>
      </c>
      <c r="Z451" s="40" t="e">
        <f>IF(C451=ScatterPlots!$A$3,ReferendumData!Y451,-1)</f>
        <v>#N/A</v>
      </c>
      <c r="AA451" s="39">
        <f t="shared" si="66"/>
        <v>1.2941933194339705</v>
      </c>
      <c r="AB451" s="40">
        <f t="shared" si="67"/>
        <v>0.50728363324764358</v>
      </c>
      <c r="AC451" s="40">
        <f t="shared" si="68"/>
        <v>-1</v>
      </c>
      <c r="AD451" s="40">
        <f t="shared" si="69"/>
        <v>-1</v>
      </c>
    </row>
    <row r="452" spans="1:30" x14ac:dyDescent="0.35">
      <c r="A452">
        <v>882</v>
      </c>
      <c r="B452">
        <v>1</v>
      </c>
      <c r="C452" t="str">
        <f t="shared" si="70"/>
        <v>0882-01</v>
      </c>
      <c r="D452" t="s">
        <v>162</v>
      </c>
      <c r="E452">
        <v>2000</v>
      </c>
      <c r="F452">
        <f>VLOOKUP(E452,Lookups!A:B,2,FALSE)</f>
        <v>3</v>
      </c>
      <c r="G452">
        <v>2001</v>
      </c>
      <c r="H452" s="61">
        <v>275</v>
      </c>
      <c r="I452">
        <v>10</v>
      </c>
      <c r="J452" t="s">
        <v>19</v>
      </c>
      <c r="K452">
        <v>1</v>
      </c>
      <c r="L452">
        <v>9</v>
      </c>
      <c r="M452">
        <v>0</v>
      </c>
      <c r="N452">
        <v>9</v>
      </c>
      <c r="O452">
        <v>1</v>
      </c>
      <c r="P452">
        <f t="shared" si="71"/>
        <v>3</v>
      </c>
      <c r="Q452">
        <v>2198</v>
      </c>
      <c r="R452">
        <v>2150</v>
      </c>
      <c r="S452" s="14">
        <f t="shared" ref="S452:S515" si="73">Q452/SUM(Q452:R452)</f>
        <v>0.50551977920883162</v>
      </c>
      <c r="T452" s="33">
        <f>IF(E452&lt;1994,"NA",IF(E452&gt;2001,SUMIFS(ADM!E:E,ADM!A:A,ReferendumData!E452,ADM!C:C,ReferendumData!A452,ADM!D:D,ReferendumData!B452),SUMIFS(ADM!K:K,ADM!H:H,ReferendumData!E452,ADM!I:I,ReferendumData!A452,ADM!J:J,ReferendumData!B452)))</f>
        <v>3625.82</v>
      </c>
      <c r="U452" s="34">
        <f t="shared" si="72"/>
        <v>1.199177013751372</v>
      </c>
      <c r="V452" s="47">
        <f>IFERROR(VLOOKUP(C452,Lookups!J:L,3,FALSE),IF(T452&gt;=2000,4,IF(AND(T452&gt;=1000,T452&lt;2000),5,6)))</f>
        <v>4</v>
      </c>
      <c r="W452" s="12" t="s">
        <v>20</v>
      </c>
      <c r="X452" s="39">
        <f t="shared" ref="X452:X515" si="74">IF(A452=815,0,U452)</f>
        <v>1.199177013751372</v>
      </c>
      <c r="Y452" s="38">
        <f t="shared" ref="Y452:Y515" si="75">IF(A452=815,0,S452)</f>
        <v>0.50551977920883162</v>
      </c>
      <c r="Z452" s="40" t="e">
        <f>IF(C452=ScatterPlots!$A$3,ReferendumData!Y452,-1)</f>
        <v>#N/A</v>
      </c>
      <c r="AA452" s="39">
        <f t="shared" ref="AA452:AA515" si="76">IF(A452=815,0,U452)</f>
        <v>1.199177013751372</v>
      </c>
      <c r="AB452" s="40">
        <f t="shared" ref="AB452:AB515" si="77">IF(A452=815,0,IF(F452=3,S452,-1))</f>
        <v>0.50551977920883162</v>
      </c>
      <c r="AC452" s="40">
        <f t="shared" ref="AC452:AC515" si="78">IF(A452=815,0,IF(F452=2,S452,-1))</f>
        <v>-1</v>
      </c>
      <c r="AD452" s="40">
        <f t="shared" ref="AD452:AD515" si="79">IF(A452=815,0,IF(F452=1,S452,-1))</f>
        <v>-1</v>
      </c>
    </row>
    <row r="453" spans="1:30" x14ac:dyDescent="0.35">
      <c r="A453">
        <v>885</v>
      </c>
      <c r="B453">
        <v>1</v>
      </c>
      <c r="C453" t="str">
        <f t="shared" si="70"/>
        <v>0885-01</v>
      </c>
      <c r="D453" t="s">
        <v>164</v>
      </c>
      <c r="E453">
        <v>2000</v>
      </c>
      <c r="F453">
        <f>VLOOKUP(E453,Lookups!A:B,2,FALSE)</f>
        <v>3</v>
      </c>
      <c r="G453">
        <v>2001</v>
      </c>
      <c r="H453" s="61">
        <v>65</v>
      </c>
      <c r="I453">
        <v>8</v>
      </c>
      <c r="J453" t="s">
        <v>19</v>
      </c>
      <c r="K453">
        <v>0</v>
      </c>
      <c r="L453">
        <v>9</v>
      </c>
      <c r="M453">
        <v>0</v>
      </c>
      <c r="N453">
        <v>9</v>
      </c>
      <c r="O453">
        <v>1</v>
      </c>
      <c r="P453">
        <f t="shared" si="71"/>
        <v>1</v>
      </c>
      <c r="Q453">
        <v>2646</v>
      </c>
      <c r="R453">
        <v>2424</v>
      </c>
      <c r="S453" s="14">
        <f t="shared" si="73"/>
        <v>0.52189349112426031</v>
      </c>
      <c r="T453" s="33">
        <f>IF(E453&lt;1994,"NA",IF(E453&gt;2001,SUMIFS(ADM!E:E,ADM!A:A,ReferendumData!E453,ADM!C:C,ReferendumData!A453,ADM!D:D,ReferendumData!B453),SUMIFS(ADM!K:K,ADM!H:H,ReferendumData!E453,ADM!I:I,ReferendumData!A453,ADM!J:J,ReferendumData!B453)))</f>
        <v>2801.03</v>
      </c>
      <c r="U453" s="34">
        <f t="shared" si="72"/>
        <v>1.8100484464643363</v>
      </c>
      <c r="V453" s="47">
        <f>IFERROR(VLOOKUP(C453,Lookups!J:L,3,FALSE),IF(T453&gt;=2000,4,IF(AND(T453&gt;=1000,T453&lt;2000),5,6)))</f>
        <v>4</v>
      </c>
      <c r="W453" s="12" t="s">
        <v>257</v>
      </c>
      <c r="X453" s="39">
        <f t="shared" si="74"/>
        <v>1.8100484464643363</v>
      </c>
      <c r="Y453" s="38">
        <f t="shared" si="75"/>
        <v>0.52189349112426031</v>
      </c>
      <c r="Z453" s="40" t="e">
        <f>IF(C453=ScatterPlots!$A$3,ReferendumData!Y453,-1)</f>
        <v>#N/A</v>
      </c>
      <c r="AA453" s="39">
        <f t="shared" si="76"/>
        <v>1.8100484464643363</v>
      </c>
      <c r="AB453" s="40">
        <f t="shared" si="77"/>
        <v>0.52189349112426031</v>
      </c>
      <c r="AC453" s="40">
        <f t="shared" si="78"/>
        <v>-1</v>
      </c>
      <c r="AD453" s="40">
        <f t="shared" si="79"/>
        <v>-1</v>
      </c>
    </row>
    <row r="454" spans="1:30" x14ac:dyDescent="0.35">
      <c r="A454">
        <v>914</v>
      </c>
      <c r="B454">
        <v>1</v>
      </c>
      <c r="C454" t="str">
        <f t="shared" si="70"/>
        <v>0914-01</v>
      </c>
      <c r="D454" t="s">
        <v>240</v>
      </c>
      <c r="E454">
        <v>2000</v>
      </c>
      <c r="F454">
        <f>VLOOKUP(E454,Lookups!A:B,2,FALSE)</f>
        <v>3</v>
      </c>
      <c r="G454">
        <v>2001</v>
      </c>
      <c r="H454" s="61">
        <v>1300</v>
      </c>
      <c r="I454">
        <v>5</v>
      </c>
      <c r="J454" t="s">
        <v>19</v>
      </c>
      <c r="K454">
        <v>0</v>
      </c>
      <c r="L454">
        <v>9</v>
      </c>
      <c r="M454">
        <v>0</v>
      </c>
      <c r="N454">
        <v>9</v>
      </c>
      <c r="O454">
        <v>1</v>
      </c>
      <c r="P454">
        <f t="shared" si="71"/>
        <v>10</v>
      </c>
      <c r="Q454">
        <v>442</v>
      </c>
      <c r="R454">
        <v>390</v>
      </c>
      <c r="S454" s="14">
        <f t="shared" si="73"/>
        <v>0.53125</v>
      </c>
      <c r="T454" s="33">
        <f>IF(E454&lt;1994,"NA",IF(E454&gt;2001,SUMIFS(ADM!E:E,ADM!A:A,ReferendumData!E454,ADM!C:C,ReferendumData!A454,ADM!D:D,ReferendumData!B454),SUMIFS(ADM!K:K,ADM!H:H,ReferendumData!E454,ADM!I:I,ReferendumData!A454,ADM!J:J,ReferendumData!B454)))</f>
        <v>322.39</v>
      </c>
      <c r="U454" s="34">
        <f t="shared" si="72"/>
        <v>2.5807252085982815</v>
      </c>
      <c r="V454" s="47">
        <f>IFERROR(VLOOKUP(C454,Lookups!J:L,3,FALSE),IF(T454&gt;=2000,4,IF(AND(T454&gt;=1000,T454&lt;2000),5,6)))</f>
        <v>6</v>
      </c>
      <c r="W454" s="12" t="s">
        <v>20</v>
      </c>
      <c r="X454" s="39">
        <f t="shared" si="74"/>
        <v>2.5807252085982815</v>
      </c>
      <c r="Y454" s="38">
        <f t="shared" si="75"/>
        <v>0.53125</v>
      </c>
      <c r="Z454" s="40" t="e">
        <f>IF(C454=ScatterPlots!$A$3,ReferendumData!Y454,-1)</f>
        <v>#N/A</v>
      </c>
      <c r="AA454" s="39">
        <f t="shared" si="76"/>
        <v>2.5807252085982815</v>
      </c>
      <c r="AB454" s="40">
        <f t="shared" si="77"/>
        <v>0.53125</v>
      </c>
      <c r="AC454" s="40">
        <f t="shared" si="78"/>
        <v>-1</v>
      </c>
      <c r="AD454" s="40">
        <f t="shared" si="79"/>
        <v>-1</v>
      </c>
    </row>
    <row r="455" spans="1:30" x14ac:dyDescent="0.35">
      <c r="A455">
        <v>2144</v>
      </c>
      <c r="B455">
        <v>1</v>
      </c>
      <c r="C455" t="str">
        <f t="shared" si="70"/>
        <v>2144-01</v>
      </c>
      <c r="D455" t="s">
        <v>347</v>
      </c>
      <c r="E455">
        <v>2000</v>
      </c>
      <c r="F455">
        <f>VLOOKUP(E455,Lookups!A:B,2,FALSE)</f>
        <v>3</v>
      </c>
      <c r="G455">
        <v>2001</v>
      </c>
      <c r="H455" s="61">
        <v>415</v>
      </c>
      <c r="I455">
        <v>10</v>
      </c>
      <c r="J455" t="s">
        <v>19</v>
      </c>
      <c r="K455">
        <v>1</v>
      </c>
      <c r="L455">
        <v>9</v>
      </c>
      <c r="M455">
        <v>0</v>
      </c>
      <c r="N455">
        <v>9</v>
      </c>
      <c r="O455">
        <v>1</v>
      </c>
      <c r="P455">
        <f t="shared" si="71"/>
        <v>5</v>
      </c>
      <c r="Q455">
        <v>3565</v>
      </c>
      <c r="R455">
        <v>2027</v>
      </c>
      <c r="S455" s="14">
        <f t="shared" si="73"/>
        <v>0.63751788268955656</v>
      </c>
      <c r="T455" s="33">
        <f>IF(E455&lt;1994,"NA",IF(E455&gt;2001,SUMIFS(ADM!E:E,ADM!A:A,ReferendumData!E455,ADM!C:C,ReferendumData!A455,ADM!D:D,ReferendumData!B455),SUMIFS(ADM!K:K,ADM!H:H,ReferendumData!E455,ADM!I:I,ReferendumData!A455,ADM!J:J,ReferendumData!B455)))</f>
        <v>3675.63</v>
      </c>
      <c r="U455" s="34">
        <f t="shared" si="72"/>
        <v>1.5213718464589743</v>
      </c>
      <c r="V455" s="47">
        <f>IFERROR(VLOOKUP(C455,Lookups!J:L,3,FALSE),IF(T455&gt;=2000,4,IF(AND(T455&gt;=1000,T455&lt;2000),5,6)))</f>
        <v>4</v>
      </c>
      <c r="W455" s="12" t="s">
        <v>20</v>
      </c>
      <c r="X455" s="39">
        <f t="shared" si="74"/>
        <v>1.5213718464589743</v>
      </c>
      <c r="Y455" s="38">
        <f t="shared" si="75"/>
        <v>0.63751788268955656</v>
      </c>
      <c r="Z455" s="40" t="e">
        <f>IF(C455=ScatterPlots!$A$3,ReferendumData!Y455,-1)</f>
        <v>#N/A</v>
      </c>
      <c r="AA455" s="39">
        <f t="shared" si="76"/>
        <v>1.5213718464589743</v>
      </c>
      <c r="AB455" s="40">
        <f t="shared" si="77"/>
        <v>0.63751788268955656</v>
      </c>
      <c r="AC455" s="40">
        <f t="shared" si="78"/>
        <v>-1</v>
      </c>
      <c r="AD455" s="40">
        <f t="shared" si="79"/>
        <v>-1</v>
      </c>
    </row>
    <row r="456" spans="1:30" x14ac:dyDescent="0.35">
      <c r="A456">
        <v>2154</v>
      </c>
      <c r="B456">
        <v>1</v>
      </c>
      <c r="C456" t="str">
        <f t="shared" si="70"/>
        <v>2154-01</v>
      </c>
      <c r="D456" t="s">
        <v>167</v>
      </c>
      <c r="E456">
        <v>2000</v>
      </c>
      <c r="F456">
        <f>VLOOKUP(E456,Lookups!A:B,2,FALSE)</f>
        <v>3</v>
      </c>
      <c r="G456">
        <v>2001</v>
      </c>
      <c r="H456" s="61">
        <v>53.69</v>
      </c>
      <c r="I456">
        <v>10</v>
      </c>
      <c r="J456" t="s">
        <v>19</v>
      </c>
      <c r="K456">
        <v>0</v>
      </c>
      <c r="L456">
        <v>9</v>
      </c>
      <c r="M456">
        <v>0</v>
      </c>
      <c r="N456">
        <v>9</v>
      </c>
      <c r="O456">
        <v>0</v>
      </c>
      <c r="P456">
        <f t="shared" si="71"/>
        <v>1</v>
      </c>
      <c r="Q456">
        <v>2268</v>
      </c>
      <c r="R456">
        <v>2456</v>
      </c>
      <c r="S456" s="14">
        <f t="shared" si="73"/>
        <v>0.48010160880609654</v>
      </c>
      <c r="T456" s="33">
        <f>IF(E456&lt;1994,"NA",IF(E456&gt;2001,SUMIFS(ADM!E:E,ADM!A:A,ReferendumData!E456,ADM!C:C,ReferendumData!A456,ADM!D:D,ReferendumData!B456),SUMIFS(ADM!K:K,ADM!H:H,ReferendumData!E456,ADM!I:I,ReferendumData!A456,ADM!J:J,ReferendumData!B456)))</f>
        <v>1451.32</v>
      </c>
      <c r="U456" s="34">
        <f t="shared" si="72"/>
        <v>3.2549678912989557</v>
      </c>
      <c r="V456" s="47">
        <f>IFERROR(VLOOKUP(C456,Lookups!J:L,3,FALSE),IF(T456&gt;=2000,4,IF(AND(T456&gt;=1000,T456&lt;2000),5,6)))</f>
        <v>5</v>
      </c>
      <c r="W456" s="12" t="s">
        <v>328</v>
      </c>
      <c r="X456" s="39">
        <f t="shared" si="74"/>
        <v>3.2549678912989557</v>
      </c>
      <c r="Y456" s="38">
        <f t="shared" si="75"/>
        <v>0.48010160880609654</v>
      </c>
      <c r="Z456" s="40" t="e">
        <f>IF(C456=ScatterPlots!$A$3,ReferendumData!Y456,-1)</f>
        <v>#N/A</v>
      </c>
      <c r="AA456" s="39">
        <f t="shared" si="76"/>
        <v>3.2549678912989557</v>
      </c>
      <c r="AB456" s="40">
        <f t="shared" si="77"/>
        <v>0.48010160880609654</v>
      </c>
      <c r="AC456" s="40">
        <f t="shared" si="78"/>
        <v>-1</v>
      </c>
      <c r="AD456" s="40">
        <f t="shared" si="79"/>
        <v>-1</v>
      </c>
    </row>
    <row r="457" spans="1:30" x14ac:dyDescent="0.35">
      <c r="A457">
        <v>2365</v>
      </c>
      <c r="B457">
        <v>1</v>
      </c>
      <c r="C457" t="str">
        <f t="shared" si="70"/>
        <v>2365-01</v>
      </c>
      <c r="D457" t="s">
        <v>168</v>
      </c>
      <c r="E457">
        <v>2000</v>
      </c>
      <c r="F457">
        <f>VLOOKUP(E457,Lookups!A:B,2,FALSE)</f>
        <v>3</v>
      </c>
      <c r="G457">
        <v>2001</v>
      </c>
      <c r="H457" s="61">
        <v>400</v>
      </c>
      <c r="I457">
        <v>10</v>
      </c>
      <c r="J457" t="s">
        <v>19</v>
      </c>
      <c r="K457">
        <v>0</v>
      </c>
      <c r="L457">
        <v>9</v>
      </c>
      <c r="M457">
        <v>0</v>
      </c>
      <c r="N457">
        <v>9</v>
      </c>
      <c r="O457">
        <v>1</v>
      </c>
      <c r="P457">
        <f t="shared" si="71"/>
        <v>5</v>
      </c>
      <c r="Q457">
        <v>2205</v>
      </c>
      <c r="R457">
        <v>980</v>
      </c>
      <c r="S457" s="14">
        <f t="shared" si="73"/>
        <v>0.69230769230769229</v>
      </c>
      <c r="T457" s="33">
        <f>IF(E457&lt;1994,"NA",IF(E457&gt;2001,SUMIFS(ADM!E:E,ADM!A:A,ReferendumData!E457,ADM!C:C,ReferendumData!A457,ADM!D:D,ReferendumData!B457),SUMIFS(ADM!K:K,ADM!H:H,ReferendumData!E457,ADM!I:I,ReferendumData!A457,ADM!J:J,ReferendumData!B457)))</f>
        <v>1037.97</v>
      </c>
      <c r="U457" s="34">
        <f t="shared" si="72"/>
        <v>3.0684894553792499</v>
      </c>
      <c r="V457" s="47">
        <f>IFERROR(VLOOKUP(C457,Lookups!J:L,3,FALSE),IF(T457&gt;=2000,4,IF(AND(T457&gt;=1000,T457&lt;2000),5,6)))</f>
        <v>5</v>
      </c>
      <c r="W457" s="12" t="s">
        <v>348</v>
      </c>
      <c r="X457" s="39">
        <f t="shared" si="74"/>
        <v>3.0684894553792499</v>
      </c>
      <c r="Y457" s="38">
        <f t="shared" si="75"/>
        <v>0.69230769230769229</v>
      </c>
      <c r="Z457" s="40" t="e">
        <f>IF(C457=ScatterPlots!$A$3,ReferendumData!Y457,-1)</f>
        <v>#N/A</v>
      </c>
      <c r="AA457" s="39">
        <f t="shared" si="76"/>
        <v>3.0684894553792499</v>
      </c>
      <c r="AB457" s="40">
        <f t="shared" si="77"/>
        <v>0.69230769230769229</v>
      </c>
      <c r="AC457" s="40">
        <f t="shared" si="78"/>
        <v>-1</v>
      </c>
      <c r="AD457" s="40">
        <f t="shared" si="79"/>
        <v>-1</v>
      </c>
    </row>
    <row r="458" spans="1:30" x14ac:dyDescent="0.35">
      <c r="A458">
        <v>2365</v>
      </c>
      <c r="B458">
        <v>1</v>
      </c>
      <c r="C458" t="str">
        <f t="shared" si="70"/>
        <v>2365-01</v>
      </c>
      <c r="D458" t="s">
        <v>168</v>
      </c>
      <c r="E458">
        <v>2000</v>
      </c>
      <c r="F458">
        <f>VLOOKUP(E458,Lookups!A:B,2,FALSE)</f>
        <v>3</v>
      </c>
      <c r="G458">
        <v>2001</v>
      </c>
      <c r="H458" s="61">
        <v>50</v>
      </c>
      <c r="I458">
        <v>10</v>
      </c>
      <c r="J458" t="s">
        <v>19</v>
      </c>
      <c r="K458">
        <v>0</v>
      </c>
      <c r="L458">
        <v>9</v>
      </c>
      <c r="M458">
        <v>0</v>
      </c>
      <c r="N458">
        <v>9</v>
      </c>
      <c r="O458">
        <v>1</v>
      </c>
      <c r="P458">
        <f t="shared" si="71"/>
        <v>1</v>
      </c>
      <c r="Q458">
        <v>2047</v>
      </c>
      <c r="R458">
        <v>1098</v>
      </c>
      <c r="S458" s="14">
        <f t="shared" si="73"/>
        <v>0.65087440381558026</v>
      </c>
      <c r="T458" s="33">
        <f>IF(E458&lt;1994,"NA",IF(E458&gt;2001,SUMIFS(ADM!E:E,ADM!A:A,ReferendumData!E458,ADM!C:C,ReferendumData!A458,ADM!D:D,ReferendumData!B458),SUMIFS(ADM!K:K,ADM!H:H,ReferendumData!E458,ADM!I:I,ReferendumData!A458,ADM!J:J,ReferendumData!B458)))</f>
        <v>1037.97</v>
      </c>
      <c r="U458" s="34">
        <f t="shared" si="72"/>
        <v>3.029952696128019</v>
      </c>
      <c r="V458" s="47">
        <f>IFERROR(VLOOKUP(C458,Lookups!J:L,3,FALSE),IF(T458&gt;=2000,4,IF(AND(T458&gt;=1000,T458&lt;2000),5,6)))</f>
        <v>5</v>
      </c>
      <c r="W458" s="12" t="s">
        <v>20</v>
      </c>
      <c r="X458" s="39">
        <f t="shared" si="74"/>
        <v>3.029952696128019</v>
      </c>
      <c r="Y458" s="38">
        <f t="shared" si="75"/>
        <v>0.65087440381558026</v>
      </c>
      <c r="Z458" s="40" t="e">
        <f>IF(C458=ScatterPlots!$A$3,ReferendumData!Y458,-1)</f>
        <v>#N/A</v>
      </c>
      <c r="AA458" s="39">
        <f t="shared" si="76"/>
        <v>3.029952696128019</v>
      </c>
      <c r="AB458" s="40">
        <f t="shared" si="77"/>
        <v>0.65087440381558026</v>
      </c>
      <c r="AC458" s="40">
        <f t="shared" si="78"/>
        <v>-1</v>
      </c>
      <c r="AD458" s="40">
        <f t="shared" si="79"/>
        <v>-1</v>
      </c>
    </row>
    <row r="459" spans="1:30" x14ac:dyDescent="0.35">
      <c r="A459">
        <v>2689</v>
      </c>
      <c r="B459">
        <v>1</v>
      </c>
      <c r="C459" t="str">
        <f t="shared" si="70"/>
        <v>2689-01</v>
      </c>
      <c r="D459" t="s">
        <v>349</v>
      </c>
      <c r="E459">
        <v>2000</v>
      </c>
      <c r="F459">
        <f>VLOOKUP(E459,Lookups!A:B,2,FALSE)</f>
        <v>3</v>
      </c>
      <c r="G459">
        <v>2001</v>
      </c>
      <c r="H459" s="61">
        <v>245.04</v>
      </c>
      <c r="I459">
        <v>10</v>
      </c>
      <c r="J459" t="s">
        <v>19</v>
      </c>
      <c r="K459">
        <v>0</v>
      </c>
      <c r="L459">
        <v>9</v>
      </c>
      <c r="M459">
        <v>0</v>
      </c>
      <c r="N459">
        <v>9</v>
      </c>
      <c r="O459">
        <v>0</v>
      </c>
      <c r="P459">
        <f t="shared" si="71"/>
        <v>3</v>
      </c>
      <c r="Q459">
        <v>1603</v>
      </c>
      <c r="R459">
        <v>1945</v>
      </c>
      <c r="S459" s="14">
        <f t="shared" si="73"/>
        <v>0.45180383314543404</v>
      </c>
      <c r="T459" s="33">
        <f>IF(E459&lt;1994,"NA",IF(E459&gt;2001,SUMIFS(ADM!E:E,ADM!A:A,ReferendumData!E459,ADM!C:C,ReferendumData!A459,ADM!D:D,ReferendumData!B459),SUMIFS(ADM!K:K,ADM!H:H,ReferendumData!E459,ADM!I:I,ReferendumData!A459,ADM!J:J,ReferendumData!B459)))</f>
        <v>1503.96</v>
      </c>
      <c r="U459" s="34">
        <f t="shared" si="72"/>
        <v>2.3591052953535998</v>
      </c>
      <c r="V459" s="47">
        <f>IFERROR(VLOOKUP(C459,Lookups!J:L,3,FALSE),IF(T459&gt;=2000,4,IF(AND(T459&gt;=1000,T459&lt;2000),5,6)))</f>
        <v>5</v>
      </c>
      <c r="W459" s="12" t="s">
        <v>20</v>
      </c>
      <c r="X459" s="39">
        <f t="shared" si="74"/>
        <v>2.3591052953535998</v>
      </c>
      <c r="Y459" s="38">
        <f t="shared" si="75"/>
        <v>0.45180383314543404</v>
      </c>
      <c r="Z459" s="40" t="e">
        <f>IF(C459=ScatterPlots!$A$3,ReferendumData!Y459,-1)</f>
        <v>#N/A</v>
      </c>
      <c r="AA459" s="39">
        <f t="shared" si="76"/>
        <v>2.3591052953535998</v>
      </c>
      <c r="AB459" s="40">
        <f t="shared" si="77"/>
        <v>0.45180383314543404</v>
      </c>
      <c r="AC459" s="40">
        <f t="shared" si="78"/>
        <v>-1</v>
      </c>
      <c r="AD459" s="40">
        <f t="shared" si="79"/>
        <v>-1</v>
      </c>
    </row>
    <row r="460" spans="1:30" x14ac:dyDescent="0.35">
      <c r="A460">
        <v>2889</v>
      </c>
      <c r="B460">
        <v>1</v>
      </c>
      <c r="C460" t="str">
        <f t="shared" si="70"/>
        <v>2889-01</v>
      </c>
      <c r="D460" t="s">
        <v>350</v>
      </c>
      <c r="E460">
        <v>2000</v>
      </c>
      <c r="F460">
        <f>VLOOKUP(E460,Lookups!A:B,2,FALSE)</f>
        <v>3</v>
      </c>
      <c r="G460">
        <v>2001</v>
      </c>
      <c r="H460" s="61">
        <v>307.22000000000003</v>
      </c>
      <c r="I460">
        <v>5</v>
      </c>
      <c r="J460" t="s">
        <v>19</v>
      </c>
      <c r="K460">
        <v>0</v>
      </c>
      <c r="L460">
        <v>9</v>
      </c>
      <c r="M460">
        <v>0</v>
      </c>
      <c r="N460">
        <v>9</v>
      </c>
      <c r="O460">
        <v>1</v>
      </c>
      <c r="P460">
        <f t="shared" si="71"/>
        <v>4</v>
      </c>
      <c r="Q460">
        <v>1264</v>
      </c>
      <c r="R460">
        <v>827</v>
      </c>
      <c r="S460" s="14">
        <f t="shared" si="73"/>
        <v>0.60449545671927307</v>
      </c>
      <c r="T460" s="33">
        <f>IF(E460&lt;1994,"NA",IF(E460&gt;2001,SUMIFS(ADM!E:E,ADM!A:A,ReferendumData!E460,ADM!C:C,ReferendumData!A460,ADM!D:D,ReferendumData!B460),SUMIFS(ADM!K:K,ADM!H:H,ReferendumData!E460,ADM!I:I,ReferendumData!A460,ADM!J:J,ReferendumData!B460)))</f>
        <v>719.36</v>
      </c>
      <c r="U460" s="34">
        <f t="shared" si="72"/>
        <v>2.9067504448398576</v>
      </c>
      <c r="V460" s="47">
        <f>IFERROR(VLOOKUP(C460,Lookups!J:L,3,FALSE),IF(T460&gt;=2000,4,IF(AND(T460&gt;=1000,T460&lt;2000),5,6)))</f>
        <v>6</v>
      </c>
      <c r="W460" s="12" t="s">
        <v>20</v>
      </c>
      <c r="X460" s="39">
        <f t="shared" si="74"/>
        <v>2.9067504448398576</v>
      </c>
      <c r="Y460" s="38">
        <f t="shared" si="75"/>
        <v>0.60449545671927307</v>
      </c>
      <c r="Z460" s="40" t="e">
        <f>IF(C460=ScatterPlots!$A$3,ReferendumData!Y460,-1)</f>
        <v>#N/A</v>
      </c>
      <c r="AA460" s="39">
        <f t="shared" si="76"/>
        <v>2.9067504448398576</v>
      </c>
      <c r="AB460" s="40">
        <f t="shared" si="77"/>
        <v>0.60449545671927307</v>
      </c>
      <c r="AC460" s="40">
        <f t="shared" si="78"/>
        <v>-1</v>
      </c>
      <c r="AD460" s="40">
        <f t="shared" si="79"/>
        <v>-1</v>
      </c>
    </row>
    <row r="461" spans="1:30" x14ac:dyDescent="0.35">
      <c r="A461">
        <v>2890</v>
      </c>
      <c r="B461">
        <v>1</v>
      </c>
      <c r="C461" t="str">
        <f t="shared" si="70"/>
        <v>2890-01</v>
      </c>
      <c r="D461" t="s">
        <v>351</v>
      </c>
      <c r="E461">
        <v>2000</v>
      </c>
      <c r="F461">
        <f>VLOOKUP(E461,Lookups!A:B,2,FALSE)</f>
        <v>3</v>
      </c>
      <c r="G461">
        <v>2001</v>
      </c>
      <c r="H461" s="61">
        <v>800</v>
      </c>
      <c r="I461">
        <v>10</v>
      </c>
      <c r="J461" t="s">
        <v>19</v>
      </c>
      <c r="K461">
        <v>0</v>
      </c>
      <c r="L461">
        <v>9</v>
      </c>
      <c r="M461">
        <v>0</v>
      </c>
      <c r="N461">
        <v>9</v>
      </c>
      <c r="O461">
        <v>1</v>
      </c>
      <c r="P461">
        <f t="shared" si="71"/>
        <v>9</v>
      </c>
      <c r="Q461">
        <v>812</v>
      </c>
      <c r="R461">
        <v>271</v>
      </c>
      <c r="S461" s="14">
        <f t="shared" si="73"/>
        <v>0.74976915974145886</v>
      </c>
      <c r="T461" s="33">
        <f>IF(E461&lt;1994,"NA",IF(E461&gt;2001,SUMIFS(ADM!E:E,ADM!A:A,ReferendumData!E461,ADM!C:C,ReferendumData!A461,ADM!D:D,ReferendumData!B461),SUMIFS(ADM!K:K,ADM!H:H,ReferendumData!E461,ADM!I:I,ReferendumData!A461,ADM!J:J,ReferendumData!B461)))</f>
        <v>885.62</v>
      </c>
      <c r="U461" s="34">
        <f t="shared" si="72"/>
        <v>1.2228721121925883</v>
      </c>
      <c r="V461" s="47">
        <f>IFERROR(VLOOKUP(C461,Lookups!J:L,3,FALSE),IF(T461&gt;=2000,4,IF(AND(T461&gt;=1000,T461&lt;2000),5,6)))</f>
        <v>6</v>
      </c>
      <c r="W461" s="12" t="s">
        <v>20</v>
      </c>
      <c r="X461" s="39">
        <f t="shared" si="74"/>
        <v>1.2228721121925883</v>
      </c>
      <c r="Y461" s="38">
        <f t="shared" si="75"/>
        <v>0.74976915974145886</v>
      </c>
      <c r="Z461" s="40" t="e">
        <f>IF(C461=ScatterPlots!$A$3,ReferendumData!Y461,-1)</f>
        <v>#N/A</v>
      </c>
      <c r="AA461" s="39">
        <f t="shared" si="76"/>
        <v>1.2228721121925883</v>
      </c>
      <c r="AB461" s="40">
        <f t="shared" si="77"/>
        <v>0.74976915974145886</v>
      </c>
      <c r="AC461" s="40">
        <f t="shared" si="78"/>
        <v>-1</v>
      </c>
      <c r="AD461" s="40">
        <f t="shared" si="79"/>
        <v>-1</v>
      </c>
    </row>
    <row r="462" spans="1:30" x14ac:dyDescent="0.35">
      <c r="A462">
        <v>1</v>
      </c>
      <c r="B462">
        <v>3</v>
      </c>
      <c r="C462" t="str">
        <f t="shared" si="70"/>
        <v>0001-03</v>
      </c>
      <c r="D462" t="s">
        <v>617</v>
      </c>
      <c r="E462">
        <v>2000</v>
      </c>
      <c r="F462">
        <f>VLOOKUP(E462,Lookups!A:B,2,FALSE)</f>
        <v>3</v>
      </c>
      <c r="G462">
        <v>2002</v>
      </c>
      <c r="H462" s="61">
        <v>735</v>
      </c>
      <c r="I462">
        <v>8</v>
      </c>
      <c r="J462" t="s">
        <v>19</v>
      </c>
      <c r="K462">
        <v>0</v>
      </c>
      <c r="L462">
        <v>9</v>
      </c>
      <c r="M462">
        <v>1</v>
      </c>
      <c r="N462">
        <v>9</v>
      </c>
      <c r="O462">
        <v>1</v>
      </c>
      <c r="P462">
        <f t="shared" si="71"/>
        <v>8</v>
      </c>
      <c r="Q462">
        <v>110513</v>
      </c>
      <c r="R462">
        <v>41918</v>
      </c>
      <c r="S462" s="14">
        <f t="shared" si="73"/>
        <v>0.72500344418130169</v>
      </c>
      <c r="T462" s="33">
        <f>IF(E462&lt;1994,"NA",IF(E462&gt;2001,SUMIFS(ADM!E:E,ADM!A:A,ReferendumData!E462,ADM!C:C,ReferendumData!A462,ADM!D:D,ReferendumData!B462),SUMIFS(ADM!K:K,ADM!H:H,ReferendumData!E462,ADM!I:I,ReferendumData!A462,ADM!J:J,ReferendumData!B462)))</f>
        <v>52950.3</v>
      </c>
      <c r="U462" s="34">
        <f t="shared" si="72"/>
        <v>2.8787561165847975</v>
      </c>
      <c r="V462" s="47">
        <f>IFERROR(VLOOKUP(C462,Lookups!J:L,3,FALSE),IF(T462&gt;=2000,4,IF(AND(T462&gt;=1000,T462&lt;2000),5,6)))</f>
        <v>1</v>
      </c>
      <c r="W462" s="12" t="s">
        <v>20</v>
      </c>
      <c r="X462" s="39">
        <f t="shared" si="74"/>
        <v>2.8787561165847975</v>
      </c>
      <c r="Y462" s="38">
        <f t="shared" si="75"/>
        <v>0.72500344418130169</v>
      </c>
      <c r="Z462" s="40" t="e">
        <f>IF(C462=ScatterPlots!$A$3,ReferendumData!Y462,-1)</f>
        <v>#N/A</v>
      </c>
      <c r="AA462" s="39">
        <f t="shared" si="76"/>
        <v>2.8787561165847975</v>
      </c>
      <c r="AB462" s="40">
        <f t="shared" si="77"/>
        <v>0.72500344418130169</v>
      </c>
      <c r="AC462" s="40">
        <f t="shared" si="78"/>
        <v>-1</v>
      </c>
      <c r="AD462" s="40">
        <f t="shared" si="79"/>
        <v>-1</v>
      </c>
    </row>
    <row r="463" spans="1:30" x14ac:dyDescent="0.35">
      <c r="A463">
        <v>624</v>
      </c>
      <c r="B463">
        <v>1</v>
      </c>
      <c r="C463" t="str">
        <f t="shared" si="70"/>
        <v>0624-01</v>
      </c>
      <c r="D463" t="s">
        <v>194</v>
      </c>
      <c r="E463">
        <v>2000</v>
      </c>
      <c r="F463">
        <f>VLOOKUP(E463,Lookups!A:B,2,FALSE)</f>
        <v>3</v>
      </c>
      <c r="G463">
        <v>2002</v>
      </c>
      <c r="H463" s="61">
        <v>530</v>
      </c>
      <c r="I463">
        <v>6</v>
      </c>
      <c r="J463" t="s">
        <v>19</v>
      </c>
      <c r="K463">
        <v>0</v>
      </c>
      <c r="L463">
        <v>9</v>
      </c>
      <c r="M463">
        <v>1</v>
      </c>
      <c r="N463">
        <v>9</v>
      </c>
      <c r="O463">
        <v>1</v>
      </c>
      <c r="P463">
        <f t="shared" si="71"/>
        <v>6</v>
      </c>
      <c r="Q463">
        <v>15019</v>
      </c>
      <c r="R463">
        <v>11723</v>
      </c>
      <c r="S463" s="14">
        <f t="shared" si="73"/>
        <v>0.56162590681325253</v>
      </c>
      <c r="T463" s="33">
        <f>IF(E463&lt;1994,"NA",IF(E463&gt;2001,SUMIFS(ADM!E:E,ADM!A:A,ReferendumData!E463,ADM!C:C,ReferendumData!A463,ADM!D:D,ReferendumData!B463),SUMIFS(ADM!K:K,ADM!H:H,ReferendumData!E463,ADM!I:I,ReferendumData!A463,ADM!J:J,ReferendumData!B463)))</f>
        <v>9324.07</v>
      </c>
      <c r="U463" s="34">
        <f t="shared" si="72"/>
        <v>2.8680608360941093</v>
      </c>
      <c r="V463" s="47">
        <f>IFERROR(VLOOKUP(C463,Lookups!J:L,3,FALSE),IF(T463&gt;=2000,4,IF(AND(T463&gt;=1000,T463&lt;2000),5,6)))</f>
        <v>3</v>
      </c>
      <c r="W463" s="12" t="s">
        <v>314</v>
      </c>
      <c r="X463" s="39">
        <f t="shared" si="74"/>
        <v>2.8680608360941093</v>
      </c>
      <c r="Y463" s="38">
        <f t="shared" si="75"/>
        <v>0.56162590681325253</v>
      </c>
      <c r="Z463" s="40" t="e">
        <f>IF(C463=ScatterPlots!$A$3,ReferendumData!Y463,-1)</f>
        <v>#N/A</v>
      </c>
      <c r="AA463" s="39">
        <f t="shared" si="76"/>
        <v>2.8680608360941093</v>
      </c>
      <c r="AB463" s="40">
        <f t="shared" si="77"/>
        <v>0.56162590681325253</v>
      </c>
      <c r="AC463" s="40">
        <f t="shared" si="78"/>
        <v>-1</v>
      </c>
      <c r="AD463" s="40">
        <f t="shared" si="79"/>
        <v>-1</v>
      </c>
    </row>
    <row r="464" spans="1:30" x14ac:dyDescent="0.35">
      <c r="A464">
        <v>2397</v>
      </c>
      <c r="B464">
        <v>1</v>
      </c>
      <c r="C464" t="str">
        <f t="shared" si="70"/>
        <v>2397-01</v>
      </c>
      <c r="D464" t="s">
        <v>352</v>
      </c>
      <c r="E464">
        <v>2000</v>
      </c>
      <c r="F464">
        <f>VLOOKUP(E464,Lookups!A:B,2,FALSE)</f>
        <v>3</v>
      </c>
      <c r="G464">
        <v>2002</v>
      </c>
      <c r="H464" s="61">
        <v>415</v>
      </c>
      <c r="I464">
        <v>5</v>
      </c>
      <c r="J464" t="s">
        <v>19</v>
      </c>
      <c r="K464">
        <v>0</v>
      </c>
      <c r="L464">
        <v>9</v>
      </c>
      <c r="M464">
        <v>1</v>
      </c>
      <c r="N464">
        <v>9</v>
      </c>
      <c r="O464">
        <v>1</v>
      </c>
      <c r="P464">
        <f t="shared" si="71"/>
        <v>5</v>
      </c>
      <c r="Q464">
        <v>1976</v>
      </c>
      <c r="R464">
        <v>1281</v>
      </c>
      <c r="S464" s="14">
        <f t="shared" si="73"/>
        <v>0.60669327602087808</v>
      </c>
      <c r="T464" s="33">
        <f>IF(E464&lt;1994,"NA",IF(E464&gt;2001,SUMIFS(ADM!E:E,ADM!A:A,ReferendumData!E464,ADM!C:C,ReferendumData!A464,ADM!D:D,ReferendumData!B464),SUMIFS(ADM!K:K,ADM!H:H,ReferendumData!E464,ADM!I:I,ReferendumData!A464,ADM!J:J,ReferendumData!B464)))</f>
        <v>1502.28</v>
      </c>
      <c r="U464" s="34">
        <f t="shared" si="72"/>
        <v>2.1680379157014671</v>
      </c>
      <c r="V464" s="47">
        <f>IFERROR(VLOOKUP(C464,Lookups!J:L,3,FALSE),IF(T464&gt;=2000,4,IF(AND(T464&gt;=1000,T464&lt;2000),5,6)))</f>
        <v>5</v>
      </c>
      <c r="W464" s="12" t="s">
        <v>20</v>
      </c>
      <c r="X464" s="39">
        <f t="shared" si="74"/>
        <v>2.1680379157014671</v>
      </c>
      <c r="Y464" s="38">
        <f t="shared" si="75"/>
        <v>0.60669327602087808</v>
      </c>
      <c r="Z464" s="40" t="e">
        <f>IF(C464=ScatterPlots!$A$3,ReferendumData!Y464,-1)</f>
        <v>#N/A</v>
      </c>
      <c r="AA464" s="39">
        <f t="shared" si="76"/>
        <v>2.1680379157014671</v>
      </c>
      <c r="AB464" s="40">
        <f t="shared" si="77"/>
        <v>0.60669327602087808</v>
      </c>
      <c r="AC464" s="40">
        <f t="shared" si="78"/>
        <v>-1</v>
      </c>
      <c r="AD464" s="40">
        <f t="shared" si="79"/>
        <v>-1</v>
      </c>
    </row>
    <row r="465" spans="1:30" x14ac:dyDescent="0.35">
      <c r="A465">
        <v>2853</v>
      </c>
      <c r="B465">
        <v>1</v>
      </c>
      <c r="C465" t="str">
        <f t="shared" si="70"/>
        <v>2853-01</v>
      </c>
      <c r="D465" t="s">
        <v>353</v>
      </c>
      <c r="E465">
        <v>2000</v>
      </c>
      <c r="F465">
        <f>VLOOKUP(E465,Lookups!A:B,2,FALSE)</f>
        <v>3</v>
      </c>
      <c r="G465">
        <v>2002</v>
      </c>
      <c r="H465" s="61">
        <v>500</v>
      </c>
      <c r="I465">
        <v>5</v>
      </c>
      <c r="J465" t="s">
        <v>19</v>
      </c>
      <c r="K465">
        <v>0</v>
      </c>
      <c r="L465">
        <v>9</v>
      </c>
      <c r="M465">
        <v>1</v>
      </c>
      <c r="N465">
        <v>9</v>
      </c>
      <c r="O465">
        <v>1</v>
      </c>
      <c r="P465">
        <f t="shared" si="71"/>
        <v>6</v>
      </c>
      <c r="Q465">
        <v>1995</v>
      </c>
      <c r="R465">
        <v>1949</v>
      </c>
      <c r="S465" s="14">
        <f t="shared" si="73"/>
        <v>0.50583164300202843</v>
      </c>
      <c r="T465" s="33">
        <f>IF(E465&lt;1994,"NA",IF(E465&gt;2001,SUMIFS(ADM!E:E,ADM!A:A,ReferendumData!E465,ADM!C:C,ReferendumData!A465,ADM!D:D,ReferendumData!B465),SUMIFS(ADM!K:K,ADM!H:H,ReferendumData!E465,ADM!I:I,ReferendumData!A465,ADM!J:J,ReferendumData!B465)))</f>
        <v>1320.05</v>
      </c>
      <c r="U465" s="34">
        <f t="shared" si="72"/>
        <v>2.9877656149388283</v>
      </c>
      <c r="V465" s="47">
        <f>IFERROR(VLOOKUP(C465,Lookups!J:L,3,FALSE),IF(T465&gt;=2000,4,IF(AND(T465&gt;=1000,T465&lt;2000),5,6)))</f>
        <v>5</v>
      </c>
      <c r="W465" s="12" t="s">
        <v>20</v>
      </c>
      <c r="X465" s="39">
        <f t="shared" si="74"/>
        <v>2.9877656149388283</v>
      </c>
      <c r="Y465" s="38">
        <f t="shared" si="75"/>
        <v>0.50583164300202843</v>
      </c>
      <c r="Z465" s="40" t="e">
        <f>IF(C465=ScatterPlots!$A$3,ReferendumData!Y465,-1)</f>
        <v>#N/A</v>
      </c>
      <c r="AA465" s="39">
        <f t="shared" si="76"/>
        <v>2.9877656149388283</v>
      </c>
      <c r="AB465" s="40">
        <f t="shared" si="77"/>
        <v>0.50583164300202843</v>
      </c>
      <c r="AC465" s="40">
        <f t="shared" si="78"/>
        <v>-1</v>
      </c>
      <c r="AD465" s="40">
        <f t="shared" si="79"/>
        <v>-1</v>
      </c>
    </row>
    <row r="466" spans="1:30" x14ac:dyDescent="0.35">
      <c r="A466">
        <v>712</v>
      </c>
      <c r="B466">
        <v>1</v>
      </c>
      <c r="C466" t="str">
        <f t="shared" si="70"/>
        <v>0712-01</v>
      </c>
      <c r="D466" t="s">
        <v>60</v>
      </c>
      <c r="E466">
        <v>2001</v>
      </c>
      <c r="F466">
        <f>VLOOKUP(E466,Lookups!A:B,2,FALSE)</f>
        <v>1</v>
      </c>
      <c r="G466">
        <v>2001</v>
      </c>
      <c r="H466" s="61">
        <v>500</v>
      </c>
      <c r="I466">
        <v>10</v>
      </c>
      <c r="J466" t="s">
        <v>19</v>
      </c>
      <c r="K466">
        <v>0</v>
      </c>
      <c r="L466">
        <v>9</v>
      </c>
      <c r="M466">
        <v>0</v>
      </c>
      <c r="N466">
        <v>9</v>
      </c>
      <c r="O466">
        <v>1</v>
      </c>
      <c r="P466">
        <f t="shared" si="71"/>
        <v>6</v>
      </c>
      <c r="Q466">
        <v>1099</v>
      </c>
      <c r="R466">
        <v>563</v>
      </c>
      <c r="S466" s="14">
        <f t="shared" si="73"/>
        <v>0.66125150421179302</v>
      </c>
      <c r="T466" s="33">
        <f>IF(E466&lt;1994,"NA",IF(E466&gt;2001,SUMIFS(ADM!E:E,ADM!A:A,ReferendumData!E466,ADM!C:C,ReferendumData!A466,ADM!D:D,ReferendumData!B466),SUMIFS(ADM!K:K,ADM!H:H,ReferendumData!E466,ADM!I:I,ReferendumData!A466,ADM!J:J,ReferendumData!B466)))</f>
        <v>724.72</v>
      </c>
      <c r="U466" s="34">
        <f t="shared" si="72"/>
        <v>2.2932994811789378</v>
      </c>
      <c r="V466" s="47">
        <f>IFERROR(VLOOKUP(C466,Lookups!J:L,3,FALSE),IF(T466&gt;=2000,4,IF(AND(T466&gt;=1000,T466&lt;2000),5,6)))</f>
        <v>6</v>
      </c>
      <c r="W466" s="12" t="s">
        <v>20</v>
      </c>
      <c r="X466" s="39">
        <f t="shared" si="74"/>
        <v>2.2932994811789378</v>
      </c>
      <c r="Y466" s="38">
        <f t="shared" si="75"/>
        <v>0.66125150421179302</v>
      </c>
      <c r="Z466" s="40" t="e">
        <f>IF(C466=ScatterPlots!$A$3,ReferendumData!Y466,-1)</f>
        <v>#N/A</v>
      </c>
      <c r="AA466" s="39">
        <f t="shared" si="76"/>
        <v>2.2932994811789378</v>
      </c>
      <c r="AB466" s="40">
        <f t="shared" si="77"/>
        <v>-1</v>
      </c>
      <c r="AC466" s="40">
        <f t="shared" si="78"/>
        <v>-1</v>
      </c>
      <c r="AD466" s="40">
        <f t="shared" si="79"/>
        <v>0.66125150421179302</v>
      </c>
    </row>
    <row r="467" spans="1:30" x14ac:dyDescent="0.35">
      <c r="A467">
        <v>4</v>
      </c>
      <c r="B467">
        <v>1</v>
      </c>
      <c r="C467" t="str">
        <f t="shared" si="70"/>
        <v>0004-01</v>
      </c>
      <c r="D467" t="s">
        <v>354</v>
      </c>
      <c r="E467">
        <v>2001</v>
      </c>
      <c r="F467">
        <f>VLOOKUP(E467,Lookups!A:B,2,FALSE)</f>
        <v>1</v>
      </c>
      <c r="G467">
        <v>2002</v>
      </c>
      <c r="H467" s="61">
        <v>1</v>
      </c>
      <c r="I467">
        <v>10</v>
      </c>
      <c r="J467" t="s">
        <v>19</v>
      </c>
      <c r="K467">
        <v>0</v>
      </c>
      <c r="L467">
        <v>9</v>
      </c>
      <c r="M467">
        <v>0</v>
      </c>
      <c r="N467">
        <v>9</v>
      </c>
      <c r="O467">
        <v>1</v>
      </c>
      <c r="P467">
        <f t="shared" si="71"/>
        <v>1</v>
      </c>
      <c r="Q467">
        <v>279</v>
      </c>
      <c r="R467">
        <v>73</v>
      </c>
      <c r="S467" s="14">
        <f t="shared" si="73"/>
        <v>0.79261363636363635</v>
      </c>
      <c r="T467" s="33">
        <f>IF(E467&lt;1994,"NA",IF(E467&gt;2001,SUMIFS(ADM!E:E,ADM!A:A,ReferendumData!E467,ADM!C:C,ReferendumData!A467,ADM!D:D,ReferendumData!B467),SUMIFS(ADM!K:K,ADM!H:H,ReferendumData!E467,ADM!I:I,ReferendumData!A467,ADM!J:J,ReferendumData!B467)))</f>
        <v>623.37</v>
      </c>
      <c r="U467" s="34">
        <f t="shared" si="72"/>
        <v>0.56467266631374624</v>
      </c>
      <c r="V467" s="47">
        <f>IFERROR(VLOOKUP(C467,Lookups!J:L,3,FALSE),IF(T467&gt;=2000,4,IF(AND(T467&gt;=1000,T467&lt;2000),5,6)))</f>
        <v>6</v>
      </c>
      <c r="W467" s="12" t="s">
        <v>20</v>
      </c>
      <c r="X467" s="39">
        <f t="shared" si="74"/>
        <v>0.56467266631374624</v>
      </c>
      <c r="Y467" s="38">
        <f t="shared" si="75"/>
        <v>0.79261363636363635</v>
      </c>
      <c r="Z467" s="40" t="e">
        <f>IF(C467=ScatterPlots!$A$3,ReferendumData!Y467,-1)</f>
        <v>#N/A</v>
      </c>
      <c r="AA467" s="39">
        <f t="shared" si="76"/>
        <v>0.56467266631374624</v>
      </c>
      <c r="AB467" s="40">
        <f t="shared" si="77"/>
        <v>-1</v>
      </c>
      <c r="AC467" s="40">
        <f t="shared" si="78"/>
        <v>-1</v>
      </c>
      <c r="AD467" s="40">
        <f t="shared" si="79"/>
        <v>0.79261363636363635</v>
      </c>
    </row>
    <row r="468" spans="1:30" x14ac:dyDescent="0.35">
      <c r="A468">
        <v>11</v>
      </c>
      <c r="B468">
        <v>1</v>
      </c>
      <c r="C468" t="str">
        <f t="shared" si="70"/>
        <v>0011-01</v>
      </c>
      <c r="D468" t="s">
        <v>113</v>
      </c>
      <c r="E468">
        <v>2001</v>
      </c>
      <c r="F468">
        <f>VLOOKUP(E468,Lookups!A:B,2,FALSE)</f>
        <v>1</v>
      </c>
      <c r="G468">
        <v>2002</v>
      </c>
      <c r="H468" s="61">
        <v>590</v>
      </c>
      <c r="I468">
        <v>8</v>
      </c>
      <c r="J468" t="s">
        <v>19</v>
      </c>
      <c r="K468">
        <v>0</v>
      </c>
      <c r="L468">
        <v>9</v>
      </c>
      <c r="M468">
        <v>0</v>
      </c>
      <c r="N468">
        <v>9</v>
      </c>
      <c r="O468">
        <v>0</v>
      </c>
      <c r="P468">
        <f t="shared" si="71"/>
        <v>6</v>
      </c>
      <c r="Q468">
        <v>17855</v>
      </c>
      <c r="R468">
        <v>19327</v>
      </c>
      <c r="S468" s="14">
        <f t="shared" si="73"/>
        <v>0.48020547576784467</v>
      </c>
      <c r="T468" s="33">
        <f>IF(E468&lt;1994,"NA",IF(E468&gt;2001,SUMIFS(ADM!E:E,ADM!A:A,ReferendumData!E468,ADM!C:C,ReferendumData!A468,ADM!D:D,ReferendumData!B468),SUMIFS(ADM!K:K,ADM!H:H,ReferendumData!E468,ADM!I:I,ReferendumData!A468,ADM!J:J,ReferendumData!B468)))</f>
        <v>42425.36</v>
      </c>
      <c r="U468" s="34">
        <f t="shared" si="72"/>
        <v>0.87640977000548725</v>
      </c>
      <c r="V468" s="47">
        <f>IFERROR(VLOOKUP(C468,Lookups!J:L,3,FALSE),IF(T468&gt;=2000,4,IF(AND(T468&gt;=1000,T468&lt;2000),5,6)))</f>
        <v>3</v>
      </c>
      <c r="W468" s="12" t="s">
        <v>20</v>
      </c>
      <c r="X468" s="39">
        <f t="shared" si="74"/>
        <v>0.87640977000548725</v>
      </c>
      <c r="Y468" s="38">
        <f t="shared" si="75"/>
        <v>0.48020547576784467</v>
      </c>
      <c r="Z468" s="40" t="e">
        <f>IF(C468=ScatterPlots!$A$3,ReferendumData!Y468,-1)</f>
        <v>#N/A</v>
      </c>
      <c r="AA468" s="39">
        <f t="shared" si="76"/>
        <v>0.87640977000548725</v>
      </c>
      <c r="AB468" s="40">
        <f t="shared" si="77"/>
        <v>-1</v>
      </c>
      <c r="AC468" s="40">
        <f t="shared" si="78"/>
        <v>-1</v>
      </c>
      <c r="AD468" s="40">
        <f t="shared" si="79"/>
        <v>0.48020547576784467</v>
      </c>
    </row>
    <row r="469" spans="1:30" x14ac:dyDescent="0.35">
      <c r="A469">
        <v>14</v>
      </c>
      <c r="B469">
        <v>1</v>
      </c>
      <c r="C469" t="str">
        <f t="shared" si="70"/>
        <v>0014-01</v>
      </c>
      <c r="D469" t="s">
        <v>66</v>
      </c>
      <c r="E469">
        <v>2001</v>
      </c>
      <c r="F469">
        <f>VLOOKUP(E469,Lookups!A:B,2,FALSE)</f>
        <v>1</v>
      </c>
      <c r="G469">
        <v>2002</v>
      </c>
      <c r="H469" s="61">
        <v>395</v>
      </c>
      <c r="I469">
        <v>10</v>
      </c>
      <c r="J469" t="s">
        <v>19</v>
      </c>
      <c r="K469">
        <v>0</v>
      </c>
      <c r="L469">
        <v>9</v>
      </c>
      <c r="M469">
        <v>0</v>
      </c>
      <c r="N469">
        <v>9</v>
      </c>
      <c r="O469">
        <v>0</v>
      </c>
      <c r="P469">
        <f t="shared" si="71"/>
        <v>4</v>
      </c>
      <c r="Q469">
        <v>1186</v>
      </c>
      <c r="R469">
        <v>1235</v>
      </c>
      <c r="S469" s="14">
        <f t="shared" si="73"/>
        <v>0.489880214787278</v>
      </c>
      <c r="T469" s="33">
        <f>IF(E469&lt;1994,"NA",IF(E469&gt;2001,SUMIFS(ADM!E:E,ADM!A:A,ReferendumData!E469,ADM!C:C,ReferendumData!A469,ADM!D:D,ReferendumData!B469),SUMIFS(ADM!K:K,ADM!H:H,ReferendumData!E469,ADM!I:I,ReferendumData!A469,ADM!J:J,ReferendumData!B469)))</f>
        <v>2299.85</v>
      </c>
      <c r="U469" s="34">
        <f t="shared" si="72"/>
        <v>1.0526773485227299</v>
      </c>
      <c r="V469" s="47">
        <f>IFERROR(VLOOKUP(C469,Lookups!J:L,3,FALSE),IF(T469&gt;=2000,4,IF(AND(T469&gt;=1000,T469&lt;2000),5,6)))</f>
        <v>3</v>
      </c>
      <c r="W469" s="12" t="s">
        <v>20</v>
      </c>
      <c r="X469" s="39">
        <f t="shared" si="74"/>
        <v>1.0526773485227299</v>
      </c>
      <c r="Y469" s="38">
        <f t="shared" si="75"/>
        <v>0.489880214787278</v>
      </c>
      <c r="Z469" s="40" t="e">
        <f>IF(C469=ScatterPlots!$A$3,ReferendumData!Y469,-1)</f>
        <v>#N/A</v>
      </c>
      <c r="AA469" s="39">
        <f t="shared" si="76"/>
        <v>1.0526773485227299</v>
      </c>
      <c r="AB469" s="40">
        <f t="shared" si="77"/>
        <v>-1</v>
      </c>
      <c r="AC469" s="40">
        <f t="shared" si="78"/>
        <v>-1</v>
      </c>
      <c r="AD469" s="40">
        <f t="shared" si="79"/>
        <v>0.489880214787278</v>
      </c>
    </row>
    <row r="470" spans="1:30" x14ac:dyDescent="0.35">
      <c r="A470">
        <v>15</v>
      </c>
      <c r="B470">
        <v>1</v>
      </c>
      <c r="C470" t="str">
        <f t="shared" si="70"/>
        <v>0015-01</v>
      </c>
      <c r="D470" t="s">
        <v>67</v>
      </c>
      <c r="E470">
        <v>2001</v>
      </c>
      <c r="F470">
        <f>VLOOKUP(E470,Lookups!A:B,2,FALSE)</f>
        <v>1</v>
      </c>
      <c r="G470">
        <v>2002</v>
      </c>
      <c r="H470" s="61">
        <v>214</v>
      </c>
      <c r="I470">
        <v>10</v>
      </c>
      <c r="J470" t="s">
        <v>19</v>
      </c>
      <c r="K470">
        <v>0</v>
      </c>
      <c r="L470">
        <v>9</v>
      </c>
      <c r="M470">
        <v>0</v>
      </c>
      <c r="N470">
        <v>9</v>
      </c>
      <c r="O470">
        <v>0</v>
      </c>
      <c r="P470">
        <f t="shared" si="71"/>
        <v>3</v>
      </c>
      <c r="Q470">
        <v>1598</v>
      </c>
      <c r="R470">
        <v>2359</v>
      </c>
      <c r="S470" s="14">
        <f t="shared" si="73"/>
        <v>0.40384129390952744</v>
      </c>
      <c r="T470" s="33">
        <f>IF(E470&lt;1994,"NA",IF(E470&gt;2001,SUMIFS(ADM!E:E,ADM!A:A,ReferendumData!E470,ADM!C:C,ReferendumData!A470,ADM!D:D,ReferendumData!B470),SUMIFS(ADM!K:K,ADM!H:H,ReferendumData!E470,ADM!I:I,ReferendumData!A470,ADM!J:J,ReferendumData!B470)))</f>
        <v>5966.3</v>
      </c>
      <c r="U470" s="34">
        <f t="shared" si="72"/>
        <v>0.66322511439250453</v>
      </c>
      <c r="V470" s="47">
        <f>IFERROR(VLOOKUP(C470,Lookups!J:L,3,FALSE),IF(T470&gt;=2000,4,IF(AND(T470&gt;=1000,T470&lt;2000),5,6)))</f>
        <v>3</v>
      </c>
      <c r="W470" s="12" t="s">
        <v>20</v>
      </c>
      <c r="X470" s="39">
        <f t="shared" si="74"/>
        <v>0.66322511439250453</v>
      </c>
      <c r="Y470" s="38">
        <f t="shared" si="75"/>
        <v>0.40384129390952744</v>
      </c>
      <c r="Z470" s="40" t="e">
        <f>IF(C470=ScatterPlots!$A$3,ReferendumData!Y470,-1)</f>
        <v>#N/A</v>
      </c>
      <c r="AA470" s="39">
        <f t="shared" si="76"/>
        <v>0.66322511439250453</v>
      </c>
      <c r="AB470" s="40">
        <f t="shared" si="77"/>
        <v>-1</v>
      </c>
      <c r="AC470" s="40">
        <f t="shared" si="78"/>
        <v>-1</v>
      </c>
      <c r="AD470" s="40">
        <f t="shared" si="79"/>
        <v>0.40384129390952744</v>
      </c>
    </row>
    <row r="471" spans="1:30" x14ac:dyDescent="0.35">
      <c r="A471">
        <v>16</v>
      </c>
      <c r="B471">
        <v>1</v>
      </c>
      <c r="C471" t="str">
        <f t="shared" si="70"/>
        <v>0016-01</v>
      </c>
      <c r="D471" t="s">
        <v>37</v>
      </c>
      <c r="E471">
        <v>2001</v>
      </c>
      <c r="F471">
        <f>VLOOKUP(E471,Lookups!A:B,2,FALSE)</f>
        <v>1</v>
      </c>
      <c r="G471">
        <v>2002</v>
      </c>
      <c r="H471" s="61">
        <v>415</v>
      </c>
      <c r="I471">
        <v>10</v>
      </c>
      <c r="J471" t="s">
        <v>19</v>
      </c>
      <c r="K471">
        <v>0</v>
      </c>
      <c r="L471">
        <v>9</v>
      </c>
      <c r="M471">
        <v>0</v>
      </c>
      <c r="N471">
        <v>9</v>
      </c>
      <c r="O471">
        <v>0</v>
      </c>
      <c r="P471">
        <f t="shared" si="71"/>
        <v>5</v>
      </c>
      <c r="Q471">
        <v>1917</v>
      </c>
      <c r="R471">
        <v>2057</v>
      </c>
      <c r="S471" s="14">
        <f t="shared" si="73"/>
        <v>0.48238550578761952</v>
      </c>
      <c r="T471" s="33">
        <f>IF(E471&lt;1994,"NA",IF(E471&gt;2001,SUMIFS(ADM!E:E,ADM!A:A,ReferendumData!E471,ADM!C:C,ReferendumData!A471,ADM!D:D,ReferendumData!B471),SUMIFS(ADM!K:K,ADM!H:H,ReferendumData!E471,ADM!I:I,ReferendumData!A471,ADM!J:J,ReferendumData!B471)))</f>
        <v>4139.33</v>
      </c>
      <c r="U471" s="34">
        <f t="shared" si="72"/>
        <v>0.96005875346976444</v>
      </c>
      <c r="V471" s="47">
        <f>IFERROR(VLOOKUP(C471,Lookups!J:L,3,FALSE),IF(T471&gt;=2000,4,IF(AND(T471&gt;=1000,T471&lt;2000),5,6)))</f>
        <v>3</v>
      </c>
      <c r="W471" s="12" t="s">
        <v>20</v>
      </c>
      <c r="X471" s="39">
        <f t="shared" si="74"/>
        <v>0.96005875346976444</v>
      </c>
      <c r="Y471" s="38">
        <f t="shared" si="75"/>
        <v>0.48238550578761952</v>
      </c>
      <c r="Z471" s="40" t="e">
        <f>IF(C471=ScatterPlots!$A$3,ReferendumData!Y471,-1)</f>
        <v>#N/A</v>
      </c>
      <c r="AA471" s="39">
        <f t="shared" si="76"/>
        <v>0.96005875346976444</v>
      </c>
      <c r="AB471" s="40">
        <f t="shared" si="77"/>
        <v>-1</v>
      </c>
      <c r="AC471" s="40">
        <f t="shared" si="78"/>
        <v>-1</v>
      </c>
      <c r="AD471" s="40">
        <f t="shared" si="79"/>
        <v>0.48238550578761952</v>
      </c>
    </row>
    <row r="472" spans="1:30" x14ac:dyDescent="0.35">
      <c r="A472">
        <v>22</v>
      </c>
      <c r="B472">
        <v>1</v>
      </c>
      <c r="C472" t="str">
        <f t="shared" si="70"/>
        <v>0022-01</v>
      </c>
      <c r="D472" t="s">
        <v>114</v>
      </c>
      <c r="E472">
        <v>2001</v>
      </c>
      <c r="F472">
        <f>VLOOKUP(E472,Lookups!A:B,2,FALSE)</f>
        <v>1</v>
      </c>
      <c r="G472">
        <v>2002</v>
      </c>
      <c r="H472" s="61">
        <v>315</v>
      </c>
      <c r="I472">
        <v>10</v>
      </c>
      <c r="J472" t="s">
        <v>19</v>
      </c>
      <c r="K472">
        <v>0</v>
      </c>
      <c r="L472">
        <v>9</v>
      </c>
      <c r="M472">
        <v>0</v>
      </c>
      <c r="N472">
        <v>9</v>
      </c>
      <c r="O472">
        <v>1</v>
      </c>
      <c r="P472">
        <f t="shared" si="71"/>
        <v>4</v>
      </c>
      <c r="Q472">
        <v>1105</v>
      </c>
      <c r="R472">
        <v>976</v>
      </c>
      <c r="S472" s="14">
        <f t="shared" si="73"/>
        <v>0.53099471407976939</v>
      </c>
      <c r="T472" s="33">
        <f>IF(E472&lt;1994,"NA",IF(E472&gt;2001,SUMIFS(ADM!E:E,ADM!A:A,ReferendumData!E472,ADM!C:C,ReferendumData!A472,ADM!D:D,ReferendumData!B472),SUMIFS(ADM!K:K,ADM!H:H,ReferendumData!E472,ADM!I:I,ReferendumData!A472,ADM!J:J,ReferendumData!B472)))</f>
        <v>2726.48</v>
      </c>
      <c r="U472" s="34">
        <f t="shared" si="72"/>
        <v>0.76325518617411459</v>
      </c>
      <c r="V472" s="47">
        <f>IFERROR(VLOOKUP(C472,Lookups!J:L,3,FALSE),IF(T472&gt;=2000,4,IF(AND(T472&gt;=1000,T472&lt;2000),5,6)))</f>
        <v>4</v>
      </c>
      <c r="W472" s="12" t="s">
        <v>20</v>
      </c>
      <c r="X472" s="39">
        <f t="shared" si="74"/>
        <v>0.76325518617411459</v>
      </c>
      <c r="Y472" s="38">
        <f t="shared" si="75"/>
        <v>0.53099471407976939</v>
      </c>
      <c r="Z472" s="40" t="e">
        <f>IF(C472=ScatterPlots!$A$3,ReferendumData!Y472,-1)</f>
        <v>#N/A</v>
      </c>
      <c r="AA472" s="39">
        <f t="shared" si="76"/>
        <v>0.76325518617411459</v>
      </c>
      <c r="AB472" s="40">
        <f t="shared" si="77"/>
        <v>-1</v>
      </c>
      <c r="AC472" s="40">
        <f t="shared" si="78"/>
        <v>-1</v>
      </c>
      <c r="AD472" s="40">
        <f t="shared" si="79"/>
        <v>0.53099471407976939</v>
      </c>
    </row>
    <row r="473" spans="1:30" x14ac:dyDescent="0.35">
      <c r="A473">
        <v>31</v>
      </c>
      <c r="B473">
        <v>1</v>
      </c>
      <c r="C473" t="str">
        <f t="shared" si="70"/>
        <v>0031-01</v>
      </c>
      <c r="D473" t="s">
        <v>271</v>
      </c>
      <c r="E473">
        <v>2001</v>
      </c>
      <c r="F473">
        <f>VLOOKUP(E473,Lookups!A:B,2,FALSE)</f>
        <v>1</v>
      </c>
      <c r="G473">
        <v>2002</v>
      </c>
      <c r="H473" s="61">
        <v>400</v>
      </c>
      <c r="I473">
        <v>10</v>
      </c>
      <c r="J473" t="s">
        <v>19</v>
      </c>
      <c r="K473">
        <v>0</v>
      </c>
      <c r="L473">
        <v>9</v>
      </c>
      <c r="M473">
        <v>0</v>
      </c>
      <c r="N473">
        <v>9</v>
      </c>
      <c r="O473">
        <v>0</v>
      </c>
      <c r="P473">
        <f t="shared" si="71"/>
        <v>5</v>
      </c>
      <c r="Q473">
        <v>3490</v>
      </c>
      <c r="R473">
        <v>5913</v>
      </c>
      <c r="S473" s="14">
        <f t="shared" si="73"/>
        <v>0.37115814101882377</v>
      </c>
      <c r="T473" s="33">
        <f>IF(E473&lt;1994,"NA",IF(E473&gt;2001,SUMIFS(ADM!E:E,ADM!A:A,ReferendumData!E473,ADM!C:C,ReferendumData!A473,ADM!D:D,ReferendumData!B473),SUMIFS(ADM!K:K,ADM!H:H,ReferendumData!E473,ADM!I:I,ReferendumData!A473,ADM!J:J,ReferendumData!B473)))</f>
        <v>5356.31</v>
      </c>
      <c r="U473" s="34">
        <f t="shared" si="72"/>
        <v>1.7554995883359998</v>
      </c>
      <c r="V473" s="47">
        <f>IFERROR(VLOOKUP(C473,Lookups!J:L,3,FALSE),IF(T473&gt;=2000,4,IF(AND(T473&gt;=1000,T473&lt;2000),5,6)))</f>
        <v>4</v>
      </c>
      <c r="W473" s="12" t="s">
        <v>20</v>
      </c>
      <c r="X473" s="39">
        <f t="shared" si="74"/>
        <v>1.7554995883359998</v>
      </c>
      <c r="Y473" s="38">
        <f t="shared" si="75"/>
        <v>0.37115814101882377</v>
      </c>
      <c r="Z473" s="40" t="e">
        <f>IF(C473=ScatterPlots!$A$3,ReferendumData!Y473,-1)</f>
        <v>#N/A</v>
      </c>
      <c r="AA473" s="39">
        <f t="shared" si="76"/>
        <v>1.7554995883359998</v>
      </c>
      <c r="AB473" s="40">
        <f t="shared" si="77"/>
        <v>-1</v>
      </c>
      <c r="AC473" s="40">
        <f t="shared" si="78"/>
        <v>-1</v>
      </c>
      <c r="AD473" s="40">
        <f t="shared" si="79"/>
        <v>0.37115814101882377</v>
      </c>
    </row>
    <row r="474" spans="1:30" x14ac:dyDescent="0.35">
      <c r="A474">
        <v>32</v>
      </c>
      <c r="B474">
        <v>1</v>
      </c>
      <c r="C474" t="str">
        <f t="shared" si="70"/>
        <v>0032-01</v>
      </c>
      <c r="D474" t="s">
        <v>355</v>
      </c>
      <c r="E474">
        <v>2001</v>
      </c>
      <c r="F474">
        <f>VLOOKUP(E474,Lookups!A:B,2,FALSE)</f>
        <v>1</v>
      </c>
      <c r="G474">
        <v>2002</v>
      </c>
      <c r="H474" s="61">
        <v>1</v>
      </c>
      <c r="I474">
        <v>10</v>
      </c>
      <c r="J474" t="s">
        <v>19</v>
      </c>
      <c r="K474">
        <v>0</v>
      </c>
      <c r="L474">
        <v>9</v>
      </c>
      <c r="M474">
        <v>0</v>
      </c>
      <c r="N474">
        <v>9</v>
      </c>
      <c r="O474">
        <v>1</v>
      </c>
      <c r="P474">
        <f t="shared" si="71"/>
        <v>1</v>
      </c>
      <c r="Q474">
        <v>626</v>
      </c>
      <c r="R474">
        <v>307</v>
      </c>
      <c r="S474" s="14">
        <f t="shared" si="73"/>
        <v>0.67095391211146838</v>
      </c>
      <c r="T474" s="33">
        <f>IF(E474&lt;1994,"NA",IF(E474&gt;2001,SUMIFS(ADM!E:E,ADM!A:A,ReferendumData!E474,ADM!C:C,ReferendumData!A474,ADM!D:D,ReferendumData!B474),SUMIFS(ADM!K:K,ADM!H:H,ReferendumData!E474,ADM!I:I,ReferendumData!A474,ADM!J:J,ReferendumData!B474)))</f>
        <v>732.04</v>
      </c>
      <c r="U474" s="34">
        <f t="shared" si="72"/>
        <v>1.2745205180044807</v>
      </c>
      <c r="V474" s="47">
        <f>IFERROR(VLOOKUP(C474,Lookups!J:L,3,FALSE),IF(T474&gt;=2000,4,IF(AND(T474&gt;=1000,T474&lt;2000),5,6)))</f>
        <v>6</v>
      </c>
      <c r="W474" s="12" t="s">
        <v>20</v>
      </c>
      <c r="X474" s="39">
        <f t="shared" si="74"/>
        <v>1.2745205180044807</v>
      </c>
      <c r="Y474" s="38">
        <f t="shared" si="75"/>
        <v>0.67095391211146838</v>
      </c>
      <c r="Z474" s="40" t="e">
        <f>IF(C474=ScatterPlots!$A$3,ReferendumData!Y474,-1)</f>
        <v>#N/A</v>
      </c>
      <c r="AA474" s="39">
        <f t="shared" si="76"/>
        <v>1.2745205180044807</v>
      </c>
      <c r="AB474" s="40">
        <f t="shared" si="77"/>
        <v>-1</v>
      </c>
      <c r="AC474" s="40">
        <f t="shared" si="78"/>
        <v>-1</v>
      </c>
      <c r="AD474" s="40">
        <f t="shared" si="79"/>
        <v>0.67095391211146838</v>
      </c>
    </row>
    <row r="475" spans="1:30" x14ac:dyDescent="0.35">
      <c r="A475">
        <v>36</v>
      </c>
      <c r="B475">
        <v>1</v>
      </c>
      <c r="C475" t="str">
        <f t="shared" si="70"/>
        <v>0036-01</v>
      </c>
      <c r="D475" t="s">
        <v>356</v>
      </c>
      <c r="E475">
        <v>2001</v>
      </c>
      <c r="F475">
        <f>VLOOKUP(E475,Lookups!A:B,2,FALSE)</f>
        <v>1</v>
      </c>
      <c r="G475">
        <v>2002</v>
      </c>
      <c r="H475" s="61">
        <v>50</v>
      </c>
      <c r="I475">
        <v>4</v>
      </c>
      <c r="J475" t="s">
        <v>19</v>
      </c>
      <c r="K475">
        <v>0</v>
      </c>
      <c r="L475">
        <v>9</v>
      </c>
      <c r="M475">
        <v>0</v>
      </c>
      <c r="N475">
        <v>9</v>
      </c>
      <c r="O475">
        <v>1</v>
      </c>
      <c r="P475">
        <f t="shared" si="71"/>
        <v>1</v>
      </c>
      <c r="Q475">
        <v>132</v>
      </c>
      <c r="R475">
        <v>114</v>
      </c>
      <c r="S475" s="14">
        <f t="shared" si="73"/>
        <v>0.53658536585365857</v>
      </c>
      <c r="T475" s="33">
        <f>IF(E475&lt;1994,"NA",IF(E475&gt;2001,SUMIFS(ADM!E:E,ADM!A:A,ReferendumData!E475,ADM!C:C,ReferendumData!A475,ADM!D:D,ReferendumData!B475),SUMIFS(ADM!K:K,ADM!H:H,ReferendumData!E475,ADM!I:I,ReferendumData!A475,ADM!J:J,ReferendumData!B475)))</f>
        <v>229.77</v>
      </c>
      <c r="U475" s="34">
        <f t="shared" si="72"/>
        <v>1.0706358532445488</v>
      </c>
      <c r="V475" s="47">
        <f>IFERROR(VLOOKUP(C475,Lookups!J:L,3,FALSE),IF(T475&gt;=2000,4,IF(AND(T475&gt;=1000,T475&lt;2000),5,6)))</f>
        <v>6</v>
      </c>
      <c r="W475" s="12" t="s">
        <v>20</v>
      </c>
      <c r="X475" s="39">
        <f t="shared" si="74"/>
        <v>1.0706358532445488</v>
      </c>
      <c r="Y475" s="38">
        <f t="shared" si="75"/>
        <v>0.53658536585365857</v>
      </c>
      <c r="Z475" s="40" t="e">
        <f>IF(C475=ScatterPlots!$A$3,ReferendumData!Y475,-1)</f>
        <v>#N/A</v>
      </c>
      <c r="AA475" s="39">
        <f t="shared" si="76"/>
        <v>1.0706358532445488</v>
      </c>
      <c r="AB475" s="40">
        <f t="shared" si="77"/>
        <v>-1</v>
      </c>
      <c r="AC475" s="40">
        <f t="shared" si="78"/>
        <v>-1</v>
      </c>
      <c r="AD475" s="40">
        <f t="shared" si="79"/>
        <v>0.53658536585365857</v>
      </c>
    </row>
    <row r="476" spans="1:30" x14ac:dyDescent="0.35">
      <c r="A476">
        <v>38</v>
      </c>
      <c r="B476">
        <v>1</v>
      </c>
      <c r="C476" t="str">
        <f t="shared" si="70"/>
        <v>0038-01</v>
      </c>
      <c r="D476" t="s">
        <v>116</v>
      </c>
      <c r="E476">
        <v>2001</v>
      </c>
      <c r="F476">
        <f>VLOOKUP(E476,Lookups!A:B,2,FALSE)</f>
        <v>1</v>
      </c>
      <c r="G476">
        <v>2002</v>
      </c>
      <c r="H476" s="61">
        <v>837.38</v>
      </c>
      <c r="I476">
        <v>10</v>
      </c>
      <c r="J476" t="s">
        <v>19</v>
      </c>
      <c r="K476">
        <v>0</v>
      </c>
      <c r="L476">
        <v>9</v>
      </c>
      <c r="M476">
        <v>0</v>
      </c>
      <c r="N476">
        <v>9</v>
      </c>
      <c r="O476">
        <v>1</v>
      </c>
      <c r="P476">
        <f t="shared" si="71"/>
        <v>9</v>
      </c>
      <c r="Q476">
        <v>105</v>
      </c>
      <c r="R476">
        <v>5</v>
      </c>
      <c r="S476" s="14">
        <f t="shared" si="73"/>
        <v>0.95454545454545459</v>
      </c>
      <c r="T476" s="33">
        <f>IF(E476&lt;1994,"NA",IF(E476&gt;2001,SUMIFS(ADM!E:E,ADM!A:A,ReferendumData!E476,ADM!C:C,ReferendumData!A476,ADM!D:D,ReferendumData!B476),SUMIFS(ADM!K:K,ADM!H:H,ReferendumData!E476,ADM!I:I,ReferendumData!A476,ADM!J:J,ReferendumData!B476)))</f>
        <v>1633.41</v>
      </c>
      <c r="U476" s="34">
        <f t="shared" si="72"/>
        <v>6.7343777741044802E-2</v>
      </c>
      <c r="V476" s="47">
        <f>IFERROR(VLOOKUP(C476,Lookups!J:L,3,FALSE),IF(T476&gt;=2000,4,IF(AND(T476&gt;=1000,T476&lt;2000),5,6)))</f>
        <v>5</v>
      </c>
      <c r="W476" s="12" t="s">
        <v>20</v>
      </c>
      <c r="X476" s="39">
        <f t="shared" si="74"/>
        <v>6.7343777741044802E-2</v>
      </c>
      <c r="Y476" s="38">
        <f t="shared" si="75"/>
        <v>0.95454545454545459</v>
      </c>
      <c r="Z476" s="40" t="e">
        <f>IF(C476=ScatterPlots!$A$3,ReferendumData!Y476,-1)</f>
        <v>#N/A</v>
      </c>
      <c r="AA476" s="39">
        <f t="shared" si="76"/>
        <v>6.7343777741044802E-2</v>
      </c>
      <c r="AB476" s="40">
        <f t="shared" si="77"/>
        <v>-1</v>
      </c>
      <c r="AC476" s="40">
        <f t="shared" si="78"/>
        <v>-1</v>
      </c>
      <c r="AD476" s="40">
        <f t="shared" si="79"/>
        <v>0.95454545454545459</v>
      </c>
    </row>
    <row r="477" spans="1:30" x14ac:dyDescent="0.35">
      <c r="A477">
        <v>51</v>
      </c>
      <c r="B477">
        <v>1</v>
      </c>
      <c r="C477" t="str">
        <f t="shared" ref="C477:C540" si="80">TEXT(A477,"0000")&amp;"-"&amp;TEXT(B477,"00")</f>
        <v>0051-01</v>
      </c>
      <c r="D477" t="s">
        <v>357</v>
      </c>
      <c r="E477">
        <v>2001</v>
      </c>
      <c r="F477">
        <f>VLOOKUP(E477,Lookups!A:B,2,FALSE)</f>
        <v>1</v>
      </c>
      <c r="G477">
        <v>2002</v>
      </c>
      <c r="H477" s="61">
        <v>125</v>
      </c>
      <c r="I477">
        <v>10</v>
      </c>
      <c r="J477" t="s">
        <v>19</v>
      </c>
      <c r="K477">
        <v>0</v>
      </c>
      <c r="L477">
        <v>9</v>
      </c>
      <c r="M477">
        <v>0</v>
      </c>
      <c r="N477">
        <v>9</v>
      </c>
      <c r="O477">
        <v>0</v>
      </c>
      <c r="P477">
        <f t="shared" ref="P477:P540" si="81">MAX(1,MIN(10,INT(H477/100)+1))</f>
        <v>2</v>
      </c>
      <c r="Q477">
        <v>481</v>
      </c>
      <c r="R477">
        <v>797</v>
      </c>
      <c r="S477" s="14">
        <f t="shared" si="73"/>
        <v>0.37636932707355242</v>
      </c>
      <c r="T477" s="33">
        <f>IF(E477&lt;1994,"NA",IF(E477&gt;2001,SUMIFS(ADM!E:E,ADM!A:A,ReferendumData!E477,ADM!C:C,ReferendumData!A477,ADM!D:D,ReferendumData!B477),SUMIFS(ADM!K:K,ADM!H:H,ReferendumData!E477,ADM!I:I,ReferendumData!A477,ADM!J:J,ReferendumData!B477)))</f>
        <v>1621.27</v>
      </c>
      <c r="U477" s="34">
        <f t="shared" ref="U477:U540" si="82">IFERROR((Q477+R477)/T477,"NA")</f>
        <v>0.7882709234118932</v>
      </c>
      <c r="V477" s="47">
        <f>IFERROR(VLOOKUP(C477,Lookups!J:L,3,FALSE),IF(T477&gt;=2000,4,IF(AND(T477&gt;=1000,T477&lt;2000),5,6)))</f>
        <v>5</v>
      </c>
      <c r="W477" s="12" t="s">
        <v>20</v>
      </c>
      <c r="X477" s="39">
        <f t="shared" si="74"/>
        <v>0.7882709234118932</v>
      </c>
      <c r="Y477" s="38">
        <f t="shared" si="75"/>
        <v>0.37636932707355242</v>
      </c>
      <c r="Z477" s="40" t="e">
        <f>IF(C477=ScatterPlots!$A$3,ReferendumData!Y477,-1)</f>
        <v>#N/A</v>
      </c>
      <c r="AA477" s="39">
        <f t="shared" si="76"/>
        <v>0.7882709234118932</v>
      </c>
      <c r="AB477" s="40">
        <f t="shared" si="77"/>
        <v>-1</v>
      </c>
      <c r="AC477" s="40">
        <f t="shared" si="78"/>
        <v>-1</v>
      </c>
      <c r="AD477" s="40">
        <f t="shared" si="79"/>
        <v>0.37636932707355242</v>
      </c>
    </row>
    <row r="478" spans="1:30" x14ac:dyDescent="0.35">
      <c r="A478">
        <v>51</v>
      </c>
      <c r="B478">
        <v>1</v>
      </c>
      <c r="C478" t="str">
        <f t="shared" si="80"/>
        <v>0051-01</v>
      </c>
      <c r="D478" t="s">
        <v>358</v>
      </c>
      <c r="E478">
        <v>2001</v>
      </c>
      <c r="F478">
        <f>VLOOKUP(E478,Lookups!A:B,2,FALSE)</f>
        <v>1</v>
      </c>
      <c r="G478">
        <v>2002</v>
      </c>
      <c r="H478" s="61">
        <v>1</v>
      </c>
      <c r="I478">
        <v>10</v>
      </c>
      <c r="J478" t="s">
        <v>19</v>
      </c>
      <c r="K478">
        <v>0</v>
      </c>
      <c r="L478">
        <v>9</v>
      </c>
      <c r="M478">
        <v>0</v>
      </c>
      <c r="N478">
        <v>9</v>
      </c>
      <c r="O478">
        <v>0</v>
      </c>
      <c r="P478">
        <f t="shared" si="81"/>
        <v>1</v>
      </c>
      <c r="Q478">
        <v>481</v>
      </c>
      <c r="R478">
        <v>797</v>
      </c>
      <c r="S478" s="14">
        <f t="shared" si="73"/>
        <v>0.37636932707355242</v>
      </c>
      <c r="T478" s="33">
        <f>IF(E478&lt;1994,"NA",IF(E478&gt;2001,SUMIFS(ADM!E:E,ADM!A:A,ReferendumData!E478,ADM!C:C,ReferendumData!A478,ADM!D:D,ReferendumData!B478),SUMIFS(ADM!K:K,ADM!H:H,ReferendumData!E478,ADM!I:I,ReferendumData!A478,ADM!J:J,ReferendumData!B478)))</f>
        <v>1621.27</v>
      </c>
      <c r="U478" s="34">
        <f t="shared" si="82"/>
        <v>0.7882709234118932</v>
      </c>
      <c r="V478" s="47">
        <f>IFERROR(VLOOKUP(C478,Lookups!J:L,3,FALSE),IF(T478&gt;=2000,4,IF(AND(T478&gt;=1000,T478&lt;2000),5,6)))</f>
        <v>5</v>
      </c>
      <c r="W478" s="12" t="s">
        <v>20</v>
      </c>
      <c r="X478" s="39">
        <f t="shared" si="74"/>
        <v>0.7882709234118932</v>
      </c>
      <c r="Y478" s="38">
        <f t="shared" si="75"/>
        <v>0.37636932707355242</v>
      </c>
      <c r="Z478" s="40" t="e">
        <f>IF(C478=ScatterPlots!$A$3,ReferendumData!Y478,-1)</f>
        <v>#N/A</v>
      </c>
      <c r="AA478" s="39">
        <f t="shared" si="76"/>
        <v>0.7882709234118932</v>
      </c>
      <c r="AB478" s="40">
        <f t="shared" si="77"/>
        <v>-1</v>
      </c>
      <c r="AC478" s="40">
        <f t="shared" si="78"/>
        <v>-1</v>
      </c>
      <c r="AD478" s="40">
        <f t="shared" si="79"/>
        <v>0.37636932707355242</v>
      </c>
    </row>
    <row r="479" spans="1:30" x14ac:dyDescent="0.35">
      <c r="A479">
        <v>62</v>
      </c>
      <c r="B479">
        <v>1</v>
      </c>
      <c r="C479" t="str">
        <f t="shared" si="80"/>
        <v>0062-01</v>
      </c>
      <c r="D479" t="s">
        <v>18</v>
      </c>
      <c r="E479">
        <v>2001</v>
      </c>
      <c r="F479">
        <f>VLOOKUP(E479,Lookups!A:B,2,FALSE)</f>
        <v>1</v>
      </c>
      <c r="G479">
        <v>2002</v>
      </c>
      <c r="H479" s="61">
        <v>600</v>
      </c>
      <c r="I479">
        <v>5</v>
      </c>
      <c r="J479" t="s">
        <v>19</v>
      </c>
      <c r="K479">
        <v>0</v>
      </c>
      <c r="L479">
        <v>9</v>
      </c>
      <c r="M479">
        <v>0</v>
      </c>
      <c r="N479">
        <v>9</v>
      </c>
      <c r="O479">
        <v>1</v>
      </c>
      <c r="P479">
        <f t="shared" si="81"/>
        <v>7</v>
      </c>
      <c r="Q479">
        <v>585</v>
      </c>
      <c r="R479">
        <v>557</v>
      </c>
      <c r="S479" s="14">
        <f t="shared" si="73"/>
        <v>0.51225919439579681</v>
      </c>
      <c r="T479" s="33">
        <f>IF(E479&lt;1994,"NA",IF(E479&gt;2001,SUMIFS(ADM!E:E,ADM!A:A,ReferendumData!E479,ADM!C:C,ReferendumData!A479,ADM!D:D,ReferendumData!B479),SUMIFS(ADM!K:K,ADM!H:H,ReferendumData!E479,ADM!I:I,ReferendumData!A479,ADM!J:J,ReferendumData!B479)))</f>
        <v>521.5</v>
      </c>
      <c r="U479" s="34">
        <f t="shared" si="82"/>
        <v>2.1898370086289551</v>
      </c>
      <c r="V479" s="47">
        <f>IFERROR(VLOOKUP(C479,Lookups!J:L,3,FALSE),IF(T479&gt;=2000,4,IF(AND(T479&gt;=1000,T479&lt;2000),5,6)))</f>
        <v>6</v>
      </c>
      <c r="W479" s="12" t="s">
        <v>20</v>
      </c>
      <c r="X479" s="39">
        <f t="shared" si="74"/>
        <v>2.1898370086289551</v>
      </c>
      <c r="Y479" s="38">
        <f t="shared" si="75"/>
        <v>0.51225919439579681</v>
      </c>
      <c r="Z479" s="40" t="e">
        <f>IF(C479=ScatterPlots!$A$3,ReferendumData!Y479,-1)</f>
        <v>#N/A</v>
      </c>
      <c r="AA479" s="39">
        <f t="shared" si="76"/>
        <v>2.1898370086289551</v>
      </c>
      <c r="AB479" s="40">
        <f t="shared" si="77"/>
        <v>-1</v>
      </c>
      <c r="AC479" s="40">
        <f t="shared" si="78"/>
        <v>-1</v>
      </c>
      <c r="AD479" s="40">
        <f t="shared" si="79"/>
        <v>0.51225919439579681</v>
      </c>
    </row>
    <row r="480" spans="1:30" x14ac:dyDescent="0.35">
      <c r="A480">
        <v>77</v>
      </c>
      <c r="B480">
        <v>1</v>
      </c>
      <c r="C480" t="str">
        <f t="shared" si="80"/>
        <v>0077-01</v>
      </c>
      <c r="D480" t="s">
        <v>68</v>
      </c>
      <c r="E480">
        <v>2001</v>
      </c>
      <c r="F480">
        <f>VLOOKUP(E480,Lookups!A:B,2,FALSE)</f>
        <v>1</v>
      </c>
      <c r="G480">
        <v>2002</v>
      </c>
      <c r="H480" s="61">
        <v>285</v>
      </c>
      <c r="I480">
        <v>10</v>
      </c>
      <c r="J480" t="s">
        <v>19</v>
      </c>
      <c r="K480">
        <v>0</v>
      </c>
      <c r="L480">
        <v>9</v>
      </c>
      <c r="M480">
        <v>0</v>
      </c>
      <c r="N480">
        <v>9</v>
      </c>
      <c r="O480">
        <v>0</v>
      </c>
      <c r="P480">
        <f t="shared" si="81"/>
        <v>3</v>
      </c>
      <c r="Q480">
        <v>3407</v>
      </c>
      <c r="R480">
        <v>4110</v>
      </c>
      <c r="S480" s="14">
        <f t="shared" si="73"/>
        <v>0.45323932419848345</v>
      </c>
      <c r="T480" s="33">
        <f>IF(E480&lt;1994,"NA",IF(E480&gt;2001,SUMIFS(ADM!E:E,ADM!A:A,ReferendumData!E480,ADM!C:C,ReferendumData!A480,ADM!D:D,ReferendumData!B480),SUMIFS(ADM!K:K,ADM!H:H,ReferendumData!E480,ADM!I:I,ReferendumData!A480,ADM!J:J,ReferendumData!B480)))</f>
        <v>6979.25</v>
      </c>
      <c r="U480" s="34">
        <f t="shared" si="82"/>
        <v>1.0770498262707311</v>
      </c>
      <c r="V480" s="47">
        <f>IFERROR(VLOOKUP(C480,Lookups!J:L,3,FALSE),IF(T480&gt;=2000,4,IF(AND(T480&gt;=1000,T480&lt;2000),5,6)))</f>
        <v>4</v>
      </c>
      <c r="W480" s="12" t="s">
        <v>20</v>
      </c>
      <c r="X480" s="39">
        <f t="shared" si="74"/>
        <v>1.0770498262707311</v>
      </c>
      <c r="Y480" s="38">
        <f t="shared" si="75"/>
        <v>0.45323932419848345</v>
      </c>
      <c r="Z480" s="40" t="e">
        <f>IF(C480=ScatterPlots!$A$3,ReferendumData!Y480,-1)</f>
        <v>#N/A</v>
      </c>
      <c r="AA480" s="39">
        <f t="shared" si="76"/>
        <v>1.0770498262707311</v>
      </c>
      <c r="AB480" s="40">
        <f t="shared" si="77"/>
        <v>-1</v>
      </c>
      <c r="AC480" s="40">
        <f t="shared" si="78"/>
        <v>-1</v>
      </c>
      <c r="AD480" s="40">
        <f t="shared" si="79"/>
        <v>0.45323932419848345</v>
      </c>
    </row>
    <row r="481" spans="1:30" x14ac:dyDescent="0.35">
      <c r="A481">
        <v>84</v>
      </c>
      <c r="B481">
        <v>1</v>
      </c>
      <c r="C481" t="str">
        <f t="shared" si="80"/>
        <v>0084-01</v>
      </c>
      <c r="D481" t="s">
        <v>69</v>
      </c>
      <c r="E481">
        <v>2001</v>
      </c>
      <c r="F481">
        <f>VLOOKUP(E481,Lookups!A:B,2,FALSE)</f>
        <v>1</v>
      </c>
      <c r="G481">
        <v>2002</v>
      </c>
      <c r="H481" s="61">
        <v>350</v>
      </c>
      <c r="I481">
        <v>10</v>
      </c>
      <c r="J481" t="s">
        <v>19</v>
      </c>
      <c r="K481">
        <v>0</v>
      </c>
      <c r="L481">
        <v>9</v>
      </c>
      <c r="M481">
        <v>0</v>
      </c>
      <c r="N481">
        <v>9</v>
      </c>
      <c r="O481">
        <v>0</v>
      </c>
      <c r="P481">
        <f t="shared" si="81"/>
        <v>4</v>
      </c>
      <c r="Q481">
        <v>598</v>
      </c>
      <c r="R481">
        <v>884</v>
      </c>
      <c r="S481" s="14">
        <f t="shared" si="73"/>
        <v>0.40350877192982454</v>
      </c>
      <c r="T481" s="33">
        <f>IF(E481&lt;1994,"NA",IF(E481&gt;2001,SUMIFS(ADM!E:E,ADM!A:A,ReferendumData!E481,ADM!C:C,ReferendumData!A481,ADM!D:D,ReferendumData!B481),SUMIFS(ADM!K:K,ADM!H:H,ReferendumData!E481,ADM!I:I,ReferendumData!A481,ADM!J:J,ReferendumData!B481)))</f>
        <v>639.29999999999995</v>
      </c>
      <c r="U481" s="34">
        <f t="shared" si="82"/>
        <v>2.3181604880337869</v>
      </c>
      <c r="V481" s="47">
        <f>IFERROR(VLOOKUP(C481,Lookups!J:L,3,FALSE),IF(T481&gt;=2000,4,IF(AND(T481&gt;=1000,T481&lt;2000),5,6)))</f>
        <v>6</v>
      </c>
      <c r="W481" s="12" t="s">
        <v>20</v>
      </c>
      <c r="X481" s="39">
        <f t="shared" si="74"/>
        <v>2.3181604880337869</v>
      </c>
      <c r="Y481" s="38">
        <f t="shared" si="75"/>
        <v>0.40350877192982454</v>
      </c>
      <c r="Z481" s="40" t="e">
        <f>IF(C481=ScatterPlots!$A$3,ReferendumData!Y481,-1)</f>
        <v>#N/A</v>
      </c>
      <c r="AA481" s="39">
        <f t="shared" si="76"/>
        <v>2.3181604880337869</v>
      </c>
      <c r="AB481" s="40">
        <f t="shared" si="77"/>
        <v>-1</v>
      </c>
      <c r="AC481" s="40">
        <f t="shared" si="78"/>
        <v>-1</v>
      </c>
      <c r="AD481" s="40">
        <f t="shared" si="79"/>
        <v>0.40350877192982454</v>
      </c>
    </row>
    <row r="482" spans="1:30" x14ac:dyDescent="0.35">
      <c r="A482">
        <v>88</v>
      </c>
      <c r="B482">
        <v>1</v>
      </c>
      <c r="C482" t="str">
        <f t="shared" si="80"/>
        <v>0088-01</v>
      </c>
      <c r="D482" t="s">
        <v>40</v>
      </c>
      <c r="E482">
        <v>2001</v>
      </c>
      <c r="F482">
        <f>VLOOKUP(E482,Lookups!A:B,2,FALSE)</f>
        <v>1</v>
      </c>
      <c r="G482">
        <v>2002</v>
      </c>
      <c r="H482" s="61">
        <v>450</v>
      </c>
      <c r="I482">
        <v>10</v>
      </c>
      <c r="J482" t="s">
        <v>19</v>
      </c>
      <c r="K482">
        <v>0</v>
      </c>
      <c r="L482">
        <v>9</v>
      </c>
      <c r="M482">
        <v>0</v>
      </c>
      <c r="N482">
        <v>9</v>
      </c>
      <c r="O482">
        <v>1</v>
      </c>
      <c r="P482">
        <f t="shared" si="81"/>
        <v>5</v>
      </c>
      <c r="Q482">
        <v>3144</v>
      </c>
      <c r="R482">
        <v>2987</v>
      </c>
      <c r="S482" s="14">
        <f t="shared" si="73"/>
        <v>0.5128037840482792</v>
      </c>
      <c r="T482" s="33">
        <f>IF(E482&lt;1994,"NA",IF(E482&gt;2001,SUMIFS(ADM!E:E,ADM!A:A,ReferendumData!E482,ADM!C:C,ReferendumData!A482,ADM!D:D,ReferendumData!B482),SUMIFS(ADM!K:K,ADM!H:H,ReferendumData!E482,ADM!I:I,ReferendumData!A482,ADM!J:J,ReferendumData!B482)))</f>
        <v>2568.5500000000002</v>
      </c>
      <c r="U482" s="34">
        <f t="shared" si="82"/>
        <v>2.3869498355103071</v>
      </c>
      <c r="V482" s="47">
        <f>IFERROR(VLOOKUP(C482,Lookups!J:L,3,FALSE),IF(T482&gt;=2000,4,IF(AND(T482&gt;=1000,T482&lt;2000),5,6)))</f>
        <v>4</v>
      </c>
      <c r="W482" s="12" t="s">
        <v>20</v>
      </c>
      <c r="X482" s="39">
        <f t="shared" si="74"/>
        <v>2.3869498355103071</v>
      </c>
      <c r="Y482" s="38">
        <f t="shared" si="75"/>
        <v>0.5128037840482792</v>
      </c>
      <c r="Z482" s="40" t="e">
        <f>IF(C482=ScatterPlots!$A$3,ReferendumData!Y482,-1)</f>
        <v>#N/A</v>
      </c>
      <c r="AA482" s="39">
        <f t="shared" si="76"/>
        <v>2.3869498355103071</v>
      </c>
      <c r="AB482" s="40">
        <f t="shared" si="77"/>
        <v>-1</v>
      </c>
      <c r="AC482" s="40">
        <f t="shared" si="78"/>
        <v>-1</v>
      </c>
      <c r="AD482" s="40">
        <f t="shared" si="79"/>
        <v>0.5128037840482792</v>
      </c>
    </row>
    <row r="483" spans="1:30" x14ac:dyDescent="0.35">
      <c r="A483">
        <v>91</v>
      </c>
      <c r="B483">
        <v>1</v>
      </c>
      <c r="C483" t="str">
        <f t="shared" si="80"/>
        <v>0091-01</v>
      </c>
      <c r="D483" t="s">
        <v>41</v>
      </c>
      <c r="E483">
        <v>2001</v>
      </c>
      <c r="F483">
        <f>VLOOKUP(E483,Lookups!A:B,2,FALSE)</f>
        <v>1</v>
      </c>
      <c r="G483">
        <v>2002</v>
      </c>
      <c r="H483" s="61">
        <v>200</v>
      </c>
      <c r="I483">
        <v>10</v>
      </c>
      <c r="J483" t="s">
        <v>19</v>
      </c>
      <c r="K483">
        <v>0</v>
      </c>
      <c r="L483">
        <v>9</v>
      </c>
      <c r="M483">
        <v>0</v>
      </c>
      <c r="N483">
        <v>9</v>
      </c>
      <c r="O483">
        <v>1</v>
      </c>
      <c r="P483">
        <f t="shared" si="81"/>
        <v>3</v>
      </c>
      <c r="Q483">
        <v>287</v>
      </c>
      <c r="R483">
        <v>280</v>
      </c>
      <c r="S483" s="14">
        <f t="shared" si="73"/>
        <v>0.50617283950617287</v>
      </c>
      <c r="T483" s="33">
        <f>IF(E483&lt;1994,"NA",IF(E483&gt;2001,SUMIFS(ADM!E:E,ADM!A:A,ReferendumData!E483,ADM!C:C,ReferendumData!A483,ADM!D:D,ReferendumData!B483),SUMIFS(ADM!K:K,ADM!H:H,ReferendumData!E483,ADM!I:I,ReferendumData!A483,ADM!J:J,ReferendumData!B483)))</f>
        <v>657.73</v>
      </c>
      <c r="U483" s="34">
        <f t="shared" si="82"/>
        <v>0.86205585878704027</v>
      </c>
      <c r="V483" s="47">
        <f>IFERROR(VLOOKUP(C483,Lookups!J:L,3,FALSE),IF(T483&gt;=2000,4,IF(AND(T483&gt;=1000,T483&lt;2000),5,6)))</f>
        <v>6</v>
      </c>
      <c r="W483" s="12" t="s">
        <v>20</v>
      </c>
      <c r="X483" s="39">
        <f t="shared" si="74"/>
        <v>0.86205585878704027</v>
      </c>
      <c r="Y483" s="38">
        <f t="shared" si="75"/>
        <v>0.50617283950617287</v>
      </c>
      <c r="Z483" s="40" t="e">
        <f>IF(C483=ScatterPlots!$A$3,ReferendumData!Y483,-1)</f>
        <v>#N/A</v>
      </c>
      <c r="AA483" s="39">
        <f t="shared" si="76"/>
        <v>0.86205585878704027</v>
      </c>
      <c r="AB483" s="40">
        <f t="shared" si="77"/>
        <v>-1</v>
      </c>
      <c r="AC483" s="40">
        <f t="shared" si="78"/>
        <v>-1</v>
      </c>
      <c r="AD483" s="40">
        <f t="shared" si="79"/>
        <v>0.50617283950617287</v>
      </c>
    </row>
    <row r="484" spans="1:30" x14ac:dyDescent="0.35">
      <c r="A484">
        <v>93</v>
      </c>
      <c r="B484">
        <v>1</v>
      </c>
      <c r="C484" t="str">
        <f t="shared" si="80"/>
        <v>0093-01</v>
      </c>
      <c r="D484" t="s">
        <v>70</v>
      </c>
      <c r="E484">
        <v>2001</v>
      </c>
      <c r="F484">
        <f>VLOOKUP(E484,Lookups!A:B,2,FALSE)</f>
        <v>1</v>
      </c>
      <c r="G484">
        <v>2002</v>
      </c>
      <c r="H484" s="61">
        <v>126</v>
      </c>
      <c r="I484">
        <v>10</v>
      </c>
      <c r="J484" t="s">
        <v>19</v>
      </c>
      <c r="K484">
        <v>0</v>
      </c>
      <c r="L484">
        <v>9</v>
      </c>
      <c r="M484">
        <v>0</v>
      </c>
      <c r="N484">
        <v>9</v>
      </c>
      <c r="O484">
        <v>0</v>
      </c>
      <c r="P484">
        <f t="shared" si="81"/>
        <v>2</v>
      </c>
      <c r="Q484">
        <v>312</v>
      </c>
      <c r="R484">
        <v>365</v>
      </c>
      <c r="S484" s="14">
        <f t="shared" si="73"/>
        <v>0.46085672082717871</v>
      </c>
      <c r="T484" s="33">
        <f>IF(E484&lt;1994,"NA",IF(E484&gt;2001,SUMIFS(ADM!E:E,ADM!A:A,ReferendumData!E484,ADM!C:C,ReferendumData!A484,ADM!D:D,ReferendumData!B484),SUMIFS(ADM!K:K,ADM!H:H,ReferendumData!E484,ADM!I:I,ReferendumData!A484,ADM!J:J,ReferendumData!B484)))</f>
        <v>795.19</v>
      </c>
      <c r="U484" s="34">
        <f t="shared" si="82"/>
        <v>0.85136885524214334</v>
      </c>
      <c r="V484" s="47">
        <f>IFERROR(VLOOKUP(C484,Lookups!J:L,3,FALSE),IF(T484&gt;=2000,4,IF(AND(T484&gt;=1000,T484&lt;2000),5,6)))</f>
        <v>6</v>
      </c>
      <c r="W484" s="12" t="s">
        <v>20</v>
      </c>
      <c r="X484" s="39">
        <f t="shared" si="74"/>
        <v>0.85136885524214334</v>
      </c>
      <c r="Y484" s="38">
        <f t="shared" si="75"/>
        <v>0.46085672082717871</v>
      </c>
      <c r="Z484" s="40" t="e">
        <f>IF(C484=ScatterPlots!$A$3,ReferendumData!Y484,-1)</f>
        <v>#N/A</v>
      </c>
      <c r="AA484" s="39">
        <f t="shared" si="76"/>
        <v>0.85136885524214334</v>
      </c>
      <c r="AB484" s="40">
        <f t="shared" si="77"/>
        <v>-1</v>
      </c>
      <c r="AC484" s="40">
        <f t="shared" si="78"/>
        <v>-1</v>
      </c>
      <c r="AD484" s="40">
        <f t="shared" si="79"/>
        <v>0.46085672082717871</v>
      </c>
    </row>
    <row r="485" spans="1:30" x14ac:dyDescent="0.35">
      <c r="A485">
        <v>94</v>
      </c>
      <c r="B485">
        <v>1</v>
      </c>
      <c r="C485" t="str">
        <f t="shared" si="80"/>
        <v>0094-01</v>
      </c>
      <c r="D485" t="s">
        <v>171</v>
      </c>
      <c r="E485">
        <v>2001</v>
      </c>
      <c r="F485">
        <f>VLOOKUP(E485,Lookups!A:B,2,FALSE)</f>
        <v>1</v>
      </c>
      <c r="G485">
        <v>2002</v>
      </c>
      <c r="H485" s="61">
        <v>97</v>
      </c>
      <c r="I485">
        <v>10</v>
      </c>
      <c r="J485" t="s">
        <v>19</v>
      </c>
      <c r="K485">
        <v>0</v>
      </c>
      <c r="L485">
        <v>9</v>
      </c>
      <c r="M485">
        <v>0</v>
      </c>
      <c r="N485">
        <v>9</v>
      </c>
      <c r="O485">
        <v>1</v>
      </c>
      <c r="P485">
        <f t="shared" si="81"/>
        <v>1</v>
      </c>
      <c r="Q485">
        <v>1578</v>
      </c>
      <c r="R485">
        <v>995</v>
      </c>
      <c r="S485" s="14">
        <f t="shared" si="73"/>
        <v>0.61329187718616396</v>
      </c>
      <c r="T485" s="33">
        <f>IF(E485&lt;1994,"NA",IF(E485&gt;2001,SUMIFS(ADM!E:E,ADM!A:A,ReferendumData!E485,ADM!C:C,ReferendumData!A485,ADM!D:D,ReferendumData!B485),SUMIFS(ADM!K:K,ADM!H:H,ReferendumData!E485,ADM!I:I,ReferendumData!A485,ADM!J:J,ReferendumData!B485)))</f>
        <v>2377.4299999999998</v>
      </c>
      <c r="U485" s="34">
        <f t="shared" si="82"/>
        <v>1.082261097067001</v>
      </c>
      <c r="V485" s="47">
        <f>IFERROR(VLOOKUP(C485,Lookups!J:L,3,FALSE),IF(T485&gt;=2000,4,IF(AND(T485&gt;=1000,T485&lt;2000),5,6)))</f>
        <v>4</v>
      </c>
      <c r="W485" s="12" t="s">
        <v>20</v>
      </c>
      <c r="X485" s="39">
        <f t="shared" si="74"/>
        <v>1.082261097067001</v>
      </c>
      <c r="Y485" s="38">
        <f t="shared" si="75"/>
        <v>0.61329187718616396</v>
      </c>
      <c r="Z485" s="40" t="e">
        <f>IF(C485=ScatterPlots!$A$3,ReferendumData!Y485,-1)</f>
        <v>#N/A</v>
      </c>
      <c r="AA485" s="39">
        <f t="shared" si="76"/>
        <v>1.082261097067001</v>
      </c>
      <c r="AB485" s="40">
        <f t="shared" si="77"/>
        <v>-1</v>
      </c>
      <c r="AC485" s="40">
        <f t="shared" si="78"/>
        <v>-1</v>
      </c>
      <c r="AD485" s="40">
        <f t="shared" si="79"/>
        <v>0.61329187718616396</v>
      </c>
    </row>
    <row r="486" spans="1:30" x14ac:dyDescent="0.35">
      <c r="A486">
        <v>97</v>
      </c>
      <c r="B486">
        <v>1</v>
      </c>
      <c r="C486" t="str">
        <f t="shared" si="80"/>
        <v>0097-01</v>
      </c>
      <c r="D486" t="s">
        <v>213</v>
      </c>
      <c r="E486">
        <v>2001</v>
      </c>
      <c r="F486">
        <f>VLOOKUP(E486,Lookups!A:B,2,FALSE)</f>
        <v>1</v>
      </c>
      <c r="G486">
        <v>2002</v>
      </c>
      <c r="H486" s="61">
        <v>250</v>
      </c>
      <c r="I486">
        <v>10</v>
      </c>
      <c r="J486" t="s">
        <v>19</v>
      </c>
      <c r="K486">
        <v>0</v>
      </c>
      <c r="L486">
        <v>9</v>
      </c>
      <c r="M486">
        <v>0</v>
      </c>
      <c r="N486">
        <v>9</v>
      </c>
      <c r="O486">
        <v>1</v>
      </c>
      <c r="P486">
        <f t="shared" si="81"/>
        <v>3</v>
      </c>
      <c r="Q486">
        <v>629</v>
      </c>
      <c r="R486">
        <v>315</v>
      </c>
      <c r="S486" s="14">
        <f t="shared" si="73"/>
        <v>0.66631355932203384</v>
      </c>
      <c r="T486" s="33">
        <f>IF(E486&lt;1994,"NA",IF(E486&gt;2001,SUMIFS(ADM!E:E,ADM!A:A,ReferendumData!E486,ADM!C:C,ReferendumData!A486,ADM!D:D,ReferendumData!B486),SUMIFS(ADM!K:K,ADM!H:H,ReferendumData!E486,ADM!I:I,ReferendumData!A486,ADM!J:J,ReferendumData!B486)))</f>
        <v>744.09</v>
      </c>
      <c r="U486" s="34">
        <f t="shared" si="82"/>
        <v>1.2686637369135454</v>
      </c>
      <c r="V486" s="47">
        <f>IFERROR(VLOOKUP(C486,Lookups!J:L,3,FALSE),IF(T486&gt;=2000,4,IF(AND(T486&gt;=1000,T486&lt;2000),5,6)))</f>
        <v>6</v>
      </c>
      <c r="W486" s="12" t="s">
        <v>20</v>
      </c>
      <c r="X486" s="39">
        <f t="shared" si="74"/>
        <v>1.2686637369135454</v>
      </c>
      <c r="Y486" s="38">
        <f t="shared" si="75"/>
        <v>0.66631355932203384</v>
      </c>
      <c r="Z486" s="40" t="e">
        <f>IF(C486=ScatterPlots!$A$3,ReferendumData!Y486,-1)</f>
        <v>#N/A</v>
      </c>
      <c r="AA486" s="39">
        <f t="shared" si="76"/>
        <v>1.2686637369135454</v>
      </c>
      <c r="AB486" s="40">
        <f t="shared" si="77"/>
        <v>-1</v>
      </c>
      <c r="AC486" s="40">
        <f t="shared" si="78"/>
        <v>-1</v>
      </c>
      <c r="AD486" s="40">
        <f t="shared" si="79"/>
        <v>0.66631355932203384</v>
      </c>
    </row>
    <row r="487" spans="1:30" x14ac:dyDescent="0.35">
      <c r="A487">
        <v>99</v>
      </c>
      <c r="B487">
        <v>1</v>
      </c>
      <c r="C487" t="str">
        <f t="shared" si="80"/>
        <v>0099-01</v>
      </c>
      <c r="D487" t="s">
        <v>117</v>
      </c>
      <c r="E487">
        <v>2001</v>
      </c>
      <c r="F487">
        <f>VLOOKUP(E487,Lookups!A:B,2,FALSE)</f>
        <v>1</v>
      </c>
      <c r="G487">
        <v>2002</v>
      </c>
      <c r="H487" s="61">
        <v>1</v>
      </c>
      <c r="I487">
        <v>10</v>
      </c>
      <c r="J487" t="s">
        <v>19</v>
      </c>
      <c r="K487">
        <v>0</v>
      </c>
      <c r="L487">
        <v>9</v>
      </c>
      <c r="M487">
        <v>0</v>
      </c>
      <c r="N487">
        <v>9</v>
      </c>
      <c r="O487">
        <v>1</v>
      </c>
      <c r="P487">
        <f t="shared" si="81"/>
        <v>1</v>
      </c>
      <c r="Q487">
        <v>639</v>
      </c>
      <c r="R487">
        <v>317</v>
      </c>
      <c r="S487" s="14">
        <f t="shared" si="73"/>
        <v>0.66841004184100417</v>
      </c>
      <c r="T487" s="33">
        <f>IF(E487&lt;1994,"NA",IF(E487&gt;2001,SUMIFS(ADM!E:E,ADM!A:A,ReferendumData!E487,ADM!C:C,ReferendumData!A487,ADM!D:D,ReferendumData!B487),SUMIFS(ADM!K:K,ADM!H:H,ReferendumData!E487,ADM!I:I,ReferendumData!A487,ADM!J:J,ReferendumData!B487)))</f>
        <v>996.14</v>
      </c>
      <c r="U487" s="34">
        <f t="shared" si="82"/>
        <v>0.95970445921256053</v>
      </c>
      <c r="V487" s="47">
        <f>IFERROR(VLOOKUP(C487,Lookups!J:L,3,FALSE),IF(T487&gt;=2000,4,IF(AND(T487&gt;=1000,T487&lt;2000),5,6)))</f>
        <v>6</v>
      </c>
      <c r="W487" s="12" t="s">
        <v>20</v>
      </c>
      <c r="X487" s="39">
        <f t="shared" si="74"/>
        <v>0.95970445921256053</v>
      </c>
      <c r="Y487" s="38">
        <f t="shared" si="75"/>
        <v>0.66841004184100417</v>
      </c>
      <c r="Z487" s="40" t="e">
        <f>IF(C487=ScatterPlots!$A$3,ReferendumData!Y487,-1)</f>
        <v>#N/A</v>
      </c>
      <c r="AA487" s="39">
        <f t="shared" si="76"/>
        <v>0.95970445921256053</v>
      </c>
      <c r="AB487" s="40">
        <f t="shared" si="77"/>
        <v>-1</v>
      </c>
      <c r="AC487" s="40">
        <f t="shared" si="78"/>
        <v>-1</v>
      </c>
      <c r="AD487" s="40">
        <f t="shared" si="79"/>
        <v>0.66841004184100417</v>
      </c>
    </row>
    <row r="488" spans="1:30" x14ac:dyDescent="0.35">
      <c r="A488">
        <v>100</v>
      </c>
      <c r="B488">
        <v>1</v>
      </c>
      <c r="C488" t="str">
        <f t="shared" si="80"/>
        <v>0100-01</v>
      </c>
      <c r="D488" t="s">
        <v>118</v>
      </c>
      <c r="E488">
        <v>2001</v>
      </c>
      <c r="F488">
        <f>VLOOKUP(E488,Lookups!A:B,2,FALSE)</f>
        <v>1</v>
      </c>
      <c r="G488">
        <v>2002</v>
      </c>
      <c r="H488" s="61">
        <v>200</v>
      </c>
      <c r="I488">
        <v>5</v>
      </c>
      <c r="J488" t="s">
        <v>19</v>
      </c>
      <c r="K488">
        <v>0</v>
      </c>
      <c r="L488">
        <v>9</v>
      </c>
      <c r="M488">
        <v>0</v>
      </c>
      <c r="N488">
        <v>9</v>
      </c>
      <c r="O488">
        <v>0</v>
      </c>
      <c r="P488">
        <f t="shared" si="81"/>
        <v>3</v>
      </c>
      <c r="Q488">
        <v>155</v>
      </c>
      <c r="R488">
        <v>231</v>
      </c>
      <c r="S488" s="14">
        <f t="shared" si="73"/>
        <v>0.4015544041450777</v>
      </c>
      <c r="T488" s="33">
        <f>IF(E488&lt;1994,"NA",IF(E488&gt;2001,SUMIFS(ADM!E:E,ADM!A:A,ReferendumData!E488,ADM!C:C,ReferendumData!A488,ADM!D:D,ReferendumData!B488),SUMIFS(ADM!K:K,ADM!H:H,ReferendumData!E488,ADM!I:I,ReferendumData!A488,ADM!J:J,ReferendumData!B488)))</f>
        <v>339.57</v>
      </c>
      <c r="U488" s="34">
        <f t="shared" si="82"/>
        <v>1.1367317489766469</v>
      </c>
      <c r="V488" s="47">
        <f>IFERROR(VLOOKUP(C488,Lookups!J:L,3,FALSE),IF(T488&gt;=2000,4,IF(AND(T488&gt;=1000,T488&lt;2000),5,6)))</f>
        <v>6</v>
      </c>
      <c r="W488" s="12" t="s">
        <v>20</v>
      </c>
      <c r="X488" s="39">
        <f t="shared" si="74"/>
        <v>1.1367317489766469</v>
      </c>
      <c r="Y488" s="38">
        <f t="shared" si="75"/>
        <v>0.4015544041450777</v>
      </c>
      <c r="Z488" s="40" t="e">
        <f>IF(C488=ScatterPlots!$A$3,ReferendumData!Y488,-1)</f>
        <v>#N/A</v>
      </c>
      <c r="AA488" s="39">
        <f t="shared" si="76"/>
        <v>1.1367317489766469</v>
      </c>
      <c r="AB488" s="40">
        <f t="shared" si="77"/>
        <v>-1</v>
      </c>
      <c r="AC488" s="40">
        <f t="shared" si="78"/>
        <v>-1</v>
      </c>
      <c r="AD488" s="40">
        <f t="shared" si="79"/>
        <v>0.4015544041450777</v>
      </c>
    </row>
    <row r="489" spans="1:30" x14ac:dyDescent="0.35">
      <c r="A489">
        <v>111</v>
      </c>
      <c r="B489">
        <v>1</v>
      </c>
      <c r="C489" t="str">
        <f t="shared" si="80"/>
        <v>0111-01</v>
      </c>
      <c r="D489" t="s">
        <v>272</v>
      </c>
      <c r="E489">
        <v>2001</v>
      </c>
      <c r="F489">
        <f>VLOOKUP(E489,Lookups!A:B,2,FALSE)</f>
        <v>1</v>
      </c>
      <c r="G489">
        <v>2002</v>
      </c>
      <c r="H489" s="61">
        <v>240</v>
      </c>
      <c r="I489">
        <v>10</v>
      </c>
      <c r="J489" t="s">
        <v>19</v>
      </c>
      <c r="K489">
        <v>0</v>
      </c>
      <c r="L489">
        <v>9</v>
      </c>
      <c r="M489">
        <v>0</v>
      </c>
      <c r="N489">
        <v>9</v>
      </c>
      <c r="O489">
        <v>1</v>
      </c>
      <c r="P489">
        <f t="shared" si="81"/>
        <v>3</v>
      </c>
      <c r="Q489">
        <v>1090</v>
      </c>
      <c r="R489">
        <v>566</v>
      </c>
      <c r="S489" s="14">
        <f t="shared" si="73"/>
        <v>0.65821256038647347</v>
      </c>
      <c r="T489" s="33">
        <f>IF(E489&lt;1994,"NA",IF(E489&gt;2001,SUMIFS(ADM!E:E,ADM!A:A,ReferendumData!E489,ADM!C:C,ReferendumData!A489,ADM!D:D,ReferendumData!B489),SUMIFS(ADM!K:K,ADM!H:H,ReferendumData!E489,ADM!I:I,ReferendumData!A489,ADM!J:J,ReferendumData!B489)))</f>
        <v>1346.76</v>
      </c>
      <c r="U489" s="34">
        <f t="shared" si="82"/>
        <v>1.2296177492649025</v>
      </c>
      <c r="V489" s="47">
        <f>IFERROR(VLOOKUP(C489,Lookups!J:L,3,FALSE),IF(T489&gt;=2000,4,IF(AND(T489&gt;=1000,T489&lt;2000),5,6)))</f>
        <v>3</v>
      </c>
      <c r="W489" s="12" t="s">
        <v>20</v>
      </c>
      <c r="X489" s="39">
        <f t="shared" si="74"/>
        <v>1.2296177492649025</v>
      </c>
      <c r="Y489" s="38">
        <f t="shared" si="75"/>
        <v>0.65821256038647347</v>
      </c>
      <c r="Z489" s="40" t="e">
        <f>IF(C489=ScatterPlots!$A$3,ReferendumData!Y489,-1)</f>
        <v>#N/A</v>
      </c>
      <c r="AA489" s="39">
        <f t="shared" si="76"/>
        <v>1.2296177492649025</v>
      </c>
      <c r="AB489" s="40">
        <f t="shared" si="77"/>
        <v>-1</v>
      </c>
      <c r="AC489" s="40">
        <f t="shared" si="78"/>
        <v>-1</v>
      </c>
      <c r="AD489" s="40">
        <f t="shared" si="79"/>
        <v>0.65821256038647347</v>
      </c>
    </row>
    <row r="490" spans="1:30" x14ac:dyDescent="0.35">
      <c r="A490">
        <v>118</v>
      </c>
      <c r="B490">
        <v>1</v>
      </c>
      <c r="C490" t="str">
        <f t="shared" si="80"/>
        <v>0118-01</v>
      </c>
      <c r="D490" t="s">
        <v>215</v>
      </c>
      <c r="E490">
        <v>2001</v>
      </c>
      <c r="F490">
        <f>VLOOKUP(E490,Lookups!A:B,2,FALSE)</f>
        <v>1</v>
      </c>
      <c r="G490">
        <v>2002</v>
      </c>
      <c r="H490" s="61">
        <v>315</v>
      </c>
      <c r="I490">
        <v>5</v>
      </c>
      <c r="J490" t="s">
        <v>19</v>
      </c>
      <c r="K490">
        <v>0</v>
      </c>
      <c r="L490">
        <v>9</v>
      </c>
      <c r="M490">
        <v>0</v>
      </c>
      <c r="N490">
        <v>9</v>
      </c>
      <c r="O490">
        <v>0</v>
      </c>
      <c r="P490">
        <f t="shared" si="81"/>
        <v>4</v>
      </c>
      <c r="Q490">
        <v>671</v>
      </c>
      <c r="R490">
        <v>701</v>
      </c>
      <c r="S490" s="14">
        <f t="shared" si="73"/>
        <v>0.48906705539358603</v>
      </c>
      <c r="T490" s="33">
        <f>IF(E490&lt;1994,"NA",IF(E490&gt;2001,SUMIFS(ADM!E:E,ADM!A:A,ReferendumData!E490,ADM!C:C,ReferendumData!A490,ADM!D:D,ReferendumData!B490),SUMIFS(ADM!K:K,ADM!H:H,ReferendumData!E490,ADM!I:I,ReferendumData!A490,ADM!J:J,ReferendumData!B490)))</f>
        <v>598.25</v>
      </c>
      <c r="U490" s="34">
        <f t="shared" si="82"/>
        <v>2.2933556205599666</v>
      </c>
      <c r="V490" s="47">
        <f>IFERROR(VLOOKUP(C490,Lookups!J:L,3,FALSE),IF(T490&gt;=2000,4,IF(AND(T490&gt;=1000,T490&lt;2000),5,6)))</f>
        <v>6</v>
      </c>
      <c r="W490" s="12" t="s">
        <v>20</v>
      </c>
      <c r="X490" s="39">
        <f t="shared" si="74"/>
        <v>2.2933556205599666</v>
      </c>
      <c r="Y490" s="38">
        <f t="shared" si="75"/>
        <v>0.48906705539358603</v>
      </c>
      <c r="Z490" s="40" t="e">
        <f>IF(C490=ScatterPlots!$A$3,ReferendumData!Y490,-1)</f>
        <v>#N/A</v>
      </c>
      <c r="AA490" s="39">
        <f t="shared" si="76"/>
        <v>2.2933556205599666</v>
      </c>
      <c r="AB490" s="40">
        <f t="shared" si="77"/>
        <v>-1</v>
      </c>
      <c r="AC490" s="40">
        <f t="shared" si="78"/>
        <v>-1</v>
      </c>
      <c r="AD490" s="40">
        <f t="shared" si="79"/>
        <v>0.48906705539358603</v>
      </c>
    </row>
    <row r="491" spans="1:30" x14ac:dyDescent="0.35">
      <c r="A491">
        <v>129</v>
      </c>
      <c r="B491">
        <v>1</v>
      </c>
      <c r="C491" t="str">
        <f t="shared" si="80"/>
        <v>0129-01</v>
      </c>
      <c r="D491" t="s">
        <v>44</v>
      </c>
      <c r="E491">
        <v>2001</v>
      </c>
      <c r="F491">
        <f>VLOOKUP(E491,Lookups!A:B,2,FALSE)</f>
        <v>1</v>
      </c>
      <c r="G491">
        <v>2002</v>
      </c>
      <c r="H491" s="61">
        <v>300</v>
      </c>
      <c r="I491">
        <v>10</v>
      </c>
      <c r="J491" t="s">
        <v>19</v>
      </c>
      <c r="K491">
        <v>0</v>
      </c>
      <c r="L491">
        <v>9</v>
      </c>
      <c r="M491">
        <v>0</v>
      </c>
      <c r="N491">
        <v>9</v>
      </c>
      <c r="O491">
        <v>0</v>
      </c>
      <c r="P491">
        <f t="shared" si="81"/>
        <v>4</v>
      </c>
      <c r="Q491">
        <v>818</v>
      </c>
      <c r="R491">
        <v>912</v>
      </c>
      <c r="S491" s="14">
        <f t="shared" si="73"/>
        <v>0.47283236994219652</v>
      </c>
      <c r="T491" s="33">
        <f>IF(E491&lt;1994,"NA",IF(E491&gt;2001,SUMIFS(ADM!E:E,ADM!A:A,ReferendumData!E491,ADM!C:C,ReferendumData!A491,ADM!D:D,ReferendumData!B491),SUMIFS(ADM!K:K,ADM!H:H,ReferendumData!E491,ADM!I:I,ReferendumData!A491,ADM!J:J,ReferendumData!B491)))</f>
        <v>1488.03</v>
      </c>
      <c r="U491" s="34">
        <f t="shared" si="82"/>
        <v>1.1626109688648751</v>
      </c>
      <c r="V491" s="47">
        <f>IFERROR(VLOOKUP(C491,Lookups!J:L,3,FALSE),IF(T491&gt;=2000,4,IF(AND(T491&gt;=1000,T491&lt;2000),5,6)))</f>
        <v>5</v>
      </c>
      <c r="W491" s="12" t="s">
        <v>20</v>
      </c>
      <c r="X491" s="39">
        <f t="shared" si="74"/>
        <v>1.1626109688648751</v>
      </c>
      <c r="Y491" s="38">
        <f t="shared" si="75"/>
        <v>0.47283236994219652</v>
      </c>
      <c r="Z491" s="40" t="e">
        <f>IF(C491=ScatterPlots!$A$3,ReferendumData!Y491,-1)</f>
        <v>#N/A</v>
      </c>
      <c r="AA491" s="39">
        <f t="shared" si="76"/>
        <v>1.1626109688648751</v>
      </c>
      <c r="AB491" s="40">
        <f t="shared" si="77"/>
        <v>-1</v>
      </c>
      <c r="AC491" s="40">
        <f t="shared" si="78"/>
        <v>-1</v>
      </c>
      <c r="AD491" s="40">
        <f t="shared" si="79"/>
        <v>0.47283236994219652</v>
      </c>
    </row>
    <row r="492" spans="1:30" x14ac:dyDescent="0.35">
      <c r="A492">
        <v>138</v>
      </c>
      <c r="B492">
        <v>1</v>
      </c>
      <c r="C492" t="str">
        <f t="shared" si="80"/>
        <v>0138-01</v>
      </c>
      <c r="D492" t="s">
        <v>45</v>
      </c>
      <c r="E492">
        <v>2001</v>
      </c>
      <c r="F492">
        <f>VLOOKUP(E492,Lookups!A:B,2,FALSE)</f>
        <v>1</v>
      </c>
      <c r="G492">
        <v>2002</v>
      </c>
      <c r="H492" s="61">
        <v>439</v>
      </c>
      <c r="I492">
        <v>5</v>
      </c>
      <c r="J492" t="s">
        <v>19</v>
      </c>
      <c r="K492">
        <v>1</v>
      </c>
      <c r="L492">
        <v>9</v>
      </c>
      <c r="M492">
        <v>0</v>
      </c>
      <c r="N492">
        <v>9</v>
      </c>
      <c r="O492">
        <v>0</v>
      </c>
      <c r="P492">
        <f t="shared" si="81"/>
        <v>5</v>
      </c>
      <c r="Q492">
        <v>1984</v>
      </c>
      <c r="R492">
        <v>2292</v>
      </c>
      <c r="S492" s="14">
        <f t="shared" si="73"/>
        <v>0.46398503274087932</v>
      </c>
      <c r="T492" s="33">
        <f>IF(E492&lt;1994,"NA",IF(E492&gt;2001,SUMIFS(ADM!E:E,ADM!A:A,ReferendumData!E492,ADM!C:C,ReferendumData!A492,ADM!D:D,ReferendumData!B492),SUMIFS(ADM!K:K,ADM!H:H,ReferendumData!E492,ADM!I:I,ReferendumData!A492,ADM!J:J,ReferendumData!B492)))</f>
        <v>3815.84</v>
      </c>
      <c r="U492" s="34">
        <f t="shared" si="82"/>
        <v>1.1205920583672271</v>
      </c>
      <c r="V492" s="47">
        <f>IFERROR(VLOOKUP(C492,Lookups!J:L,3,FALSE),IF(T492&gt;=2000,4,IF(AND(T492&gt;=1000,T492&lt;2000),5,6)))</f>
        <v>4</v>
      </c>
      <c r="W492" s="12" t="s">
        <v>20</v>
      </c>
      <c r="X492" s="39">
        <f t="shared" si="74"/>
        <v>1.1205920583672271</v>
      </c>
      <c r="Y492" s="38">
        <f t="shared" si="75"/>
        <v>0.46398503274087932</v>
      </c>
      <c r="Z492" s="40" t="e">
        <f>IF(C492=ScatterPlots!$A$3,ReferendumData!Y492,-1)</f>
        <v>#N/A</v>
      </c>
      <c r="AA492" s="39">
        <f t="shared" si="76"/>
        <v>1.1205920583672271</v>
      </c>
      <c r="AB492" s="40">
        <f t="shared" si="77"/>
        <v>-1</v>
      </c>
      <c r="AC492" s="40">
        <f t="shared" si="78"/>
        <v>-1</v>
      </c>
      <c r="AD492" s="40">
        <f t="shared" si="79"/>
        <v>0.46398503274087932</v>
      </c>
    </row>
    <row r="493" spans="1:30" x14ac:dyDescent="0.35">
      <c r="A493">
        <v>146</v>
      </c>
      <c r="B493">
        <v>1</v>
      </c>
      <c r="C493" t="str">
        <f t="shared" si="80"/>
        <v>0146-01</v>
      </c>
      <c r="D493" t="s">
        <v>172</v>
      </c>
      <c r="E493">
        <v>2001</v>
      </c>
      <c r="F493">
        <f>VLOOKUP(E493,Lookups!A:B,2,FALSE)</f>
        <v>1</v>
      </c>
      <c r="G493">
        <v>2002</v>
      </c>
      <c r="H493" s="61">
        <v>250</v>
      </c>
      <c r="I493">
        <v>5</v>
      </c>
      <c r="J493" t="s">
        <v>19</v>
      </c>
      <c r="K493">
        <v>0</v>
      </c>
      <c r="L493">
        <v>9</v>
      </c>
      <c r="M493">
        <v>0</v>
      </c>
      <c r="N493">
        <v>9</v>
      </c>
      <c r="O493">
        <v>1</v>
      </c>
      <c r="P493">
        <f t="shared" si="81"/>
        <v>3</v>
      </c>
      <c r="Q493">
        <v>601</v>
      </c>
      <c r="R493">
        <v>396</v>
      </c>
      <c r="S493" s="14">
        <f t="shared" si="73"/>
        <v>0.60280842527582745</v>
      </c>
      <c r="T493" s="33">
        <f>IF(E493&lt;1994,"NA",IF(E493&gt;2001,SUMIFS(ADM!E:E,ADM!A:A,ReferendumData!E493,ADM!C:C,ReferendumData!A493,ADM!D:D,ReferendumData!B493),SUMIFS(ADM!K:K,ADM!H:H,ReferendumData!E493,ADM!I:I,ReferendumData!A493,ADM!J:J,ReferendumData!B493)))</f>
        <v>778.8</v>
      </c>
      <c r="U493" s="34">
        <f t="shared" si="82"/>
        <v>1.2801746276322548</v>
      </c>
      <c r="V493" s="47">
        <f>IFERROR(VLOOKUP(C493,Lookups!J:L,3,FALSE),IF(T493&gt;=2000,4,IF(AND(T493&gt;=1000,T493&lt;2000),5,6)))</f>
        <v>6</v>
      </c>
      <c r="W493" s="12" t="s">
        <v>359</v>
      </c>
      <c r="X493" s="39">
        <f t="shared" si="74"/>
        <v>1.2801746276322548</v>
      </c>
      <c r="Y493" s="38">
        <f t="shared" si="75"/>
        <v>0.60280842527582745</v>
      </c>
      <c r="Z493" s="40" t="e">
        <f>IF(C493=ScatterPlots!$A$3,ReferendumData!Y493,-1)</f>
        <v>#N/A</v>
      </c>
      <c r="AA493" s="39">
        <f t="shared" si="76"/>
        <v>1.2801746276322548</v>
      </c>
      <c r="AB493" s="40">
        <f t="shared" si="77"/>
        <v>-1</v>
      </c>
      <c r="AC493" s="40">
        <f t="shared" si="78"/>
        <v>-1</v>
      </c>
      <c r="AD493" s="40">
        <f t="shared" si="79"/>
        <v>0.60280842527582745</v>
      </c>
    </row>
    <row r="494" spans="1:30" x14ac:dyDescent="0.35">
      <c r="A494">
        <v>166</v>
      </c>
      <c r="B494">
        <v>1</v>
      </c>
      <c r="C494" t="str">
        <f t="shared" si="80"/>
        <v>0166-01</v>
      </c>
      <c r="D494" t="s">
        <v>360</v>
      </c>
      <c r="E494">
        <v>2001</v>
      </c>
      <c r="F494">
        <f>VLOOKUP(E494,Lookups!A:B,2,FALSE)</f>
        <v>1</v>
      </c>
      <c r="G494">
        <v>2002</v>
      </c>
      <c r="H494" s="61">
        <v>340</v>
      </c>
      <c r="I494">
        <v>10</v>
      </c>
      <c r="J494" t="s">
        <v>19</v>
      </c>
      <c r="K494">
        <v>0</v>
      </c>
      <c r="L494">
        <v>9</v>
      </c>
      <c r="M494">
        <v>0</v>
      </c>
      <c r="N494">
        <v>9</v>
      </c>
      <c r="O494">
        <v>0</v>
      </c>
      <c r="P494">
        <f t="shared" si="81"/>
        <v>4</v>
      </c>
      <c r="Q494">
        <v>952</v>
      </c>
      <c r="R494">
        <v>1253</v>
      </c>
      <c r="S494" s="14">
        <f t="shared" si="73"/>
        <v>0.43174603174603177</v>
      </c>
      <c r="T494" s="33">
        <f>IF(E494&lt;1994,"NA",IF(E494&gt;2001,SUMIFS(ADM!E:E,ADM!A:A,ReferendumData!E494,ADM!C:C,ReferendumData!A494,ADM!D:D,ReferendumData!B494),SUMIFS(ADM!K:K,ADM!H:H,ReferendumData!E494,ADM!I:I,ReferendumData!A494,ADM!J:J,ReferendumData!B494)))</f>
        <v>707.42</v>
      </c>
      <c r="U494" s="34">
        <f t="shared" si="82"/>
        <v>3.1169602216505048</v>
      </c>
      <c r="V494" s="47">
        <f>IFERROR(VLOOKUP(C494,Lookups!J:L,3,FALSE),IF(T494&gt;=2000,4,IF(AND(T494&gt;=1000,T494&lt;2000),5,6)))</f>
        <v>6</v>
      </c>
      <c r="W494" s="12" t="s">
        <v>20</v>
      </c>
      <c r="X494" s="39">
        <f t="shared" si="74"/>
        <v>3.1169602216505048</v>
      </c>
      <c r="Y494" s="38">
        <f t="shared" si="75"/>
        <v>0.43174603174603177</v>
      </c>
      <c r="Z494" s="40" t="e">
        <f>IF(C494=ScatterPlots!$A$3,ReferendumData!Y494,-1)</f>
        <v>#N/A</v>
      </c>
      <c r="AA494" s="39">
        <f t="shared" si="76"/>
        <v>3.1169602216505048</v>
      </c>
      <c r="AB494" s="40">
        <f t="shared" si="77"/>
        <v>-1</v>
      </c>
      <c r="AC494" s="40">
        <f t="shared" si="78"/>
        <v>-1</v>
      </c>
      <c r="AD494" s="40">
        <f t="shared" si="79"/>
        <v>0.43174603174603177</v>
      </c>
    </row>
    <row r="495" spans="1:30" x14ac:dyDescent="0.35">
      <c r="A495">
        <v>173</v>
      </c>
      <c r="B495">
        <v>1</v>
      </c>
      <c r="C495" t="str">
        <f t="shared" si="80"/>
        <v>0173-01</v>
      </c>
      <c r="D495" t="s">
        <v>173</v>
      </c>
      <c r="E495">
        <v>2001</v>
      </c>
      <c r="F495">
        <f>VLOOKUP(E495,Lookups!A:B,2,FALSE)</f>
        <v>1</v>
      </c>
      <c r="G495">
        <v>2002</v>
      </c>
      <c r="H495" s="61">
        <v>610</v>
      </c>
      <c r="I495">
        <v>10</v>
      </c>
      <c r="J495" t="s">
        <v>19</v>
      </c>
      <c r="K495">
        <v>0</v>
      </c>
      <c r="L495">
        <v>9</v>
      </c>
      <c r="M495">
        <v>0</v>
      </c>
      <c r="N495">
        <v>9</v>
      </c>
      <c r="O495">
        <v>1</v>
      </c>
      <c r="P495">
        <f t="shared" si="81"/>
        <v>7</v>
      </c>
      <c r="Q495">
        <v>503</v>
      </c>
      <c r="R495">
        <v>163</v>
      </c>
      <c r="S495" s="14">
        <f t="shared" si="73"/>
        <v>0.75525525525525528</v>
      </c>
      <c r="T495" s="33">
        <f>IF(E495&lt;1994,"NA",IF(E495&gt;2001,SUMIFS(ADM!E:E,ADM!A:A,ReferendumData!E495,ADM!C:C,ReferendumData!A495,ADM!D:D,ReferendumData!B495),SUMIFS(ADM!K:K,ADM!H:H,ReferendumData!E495,ADM!I:I,ReferendumData!A495,ADM!J:J,ReferendumData!B495)))</f>
        <v>498.34</v>
      </c>
      <c r="U495" s="34">
        <f t="shared" si="82"/>
        <v>1.3364369707428665</v>
      </c>
      <c r="V495" s="47">
        <f>IFERROR(VLOOKUP(C495,Lookups!J:L,3,FALSE),IF(T495&gt;=2000,4,IF(AND(T495&gt;=1000,T495&lt;2000),5,6)))</f>
        <v>6</v>
      </c>
      <c r="W495" s="12" t="s">
        <v>20</v>
      </c>
      <c r="X495" s="39">
        <f t="shared" si="74"/>
        <v>1.3364369707428665</v>
      </c>
      <c r="Y495" s="38">
        <f t="shared" si="75"/>
        <v>0.75525525525525528</v>
      </c>
      <c r="Z495" s="40" t="e">
        <f>IF(C495=ScatterPlots!$A$3,ReferendumData!Y495,-1)</f>
        <v>#N/A</v>
      </c>
      <c r="AA495" s="39">
        <f t="shared" si="76"/>
        <v>1.3364369707428665</v>
      </c>
      <c r="AB495" s="40">
        <f t="shared" si="77"/>
        <v>-1</v>
      </c>
      <c r="AC495" s="40">
        <f t="shared" si="78"/>
        <v>-1</v>
      </c>
      <c r="AD495" s="40">
        <f t="shared" si="79"/>
        <v>0.75525525525525528</v>
      </c>
    </row>
    <row r="496" spans="1:30" x14ac:dyDescent="0.35">
      <c r="A496">
        <v>177</v>
      </c>
      <c r="B496">
        <v>1</v>
      </c>
      <c r="C496" t="str">
        <f t="shared" si="80"/>
        <v>0177-01</v>
      </c>
      <c r="D496" t="s">
        <v>174</v>
      </c>
      <c r="E496">
        <v>2001</v>
      </c>
      <c r="F496">
        <f>VLOOKUP(E496,Lookups!A:B,2,FALSE)</f>
        <v>1</v>
      </c>
      <c r="G496">
        <v>2002</v>
      </c>
      <c r="H496" s="61">
        <v>415</v>
      </c>
      <c r="I496">
        <v>10</v>
      </c>
      <c r="J496" t="s">
        <v>19</v>
      </c>
      <c r="K496">
        <v>0</v>
      </c>
      <c r="L496">
        <v>9</v>
      </c>
      <c r="M496">
        <v>0</v>
      </c>
      <c r="N496">
        <v>9</v>
      </c>
      <c r="O496">
        <v>1</v>
      </c>
      <c r="P496">
        <f t="shared" si="81"/>
        <v>5</v>
      </c>
      <c r="Q496">
        <v>1079</v>
      </c>
      <c r="R496">
        <v>829</v>
      </c>
      <c r="S496" s="14">
        <f t="shared" si="73"/>
        <v>0.56551362683438156</v>
      </c>
      <c r="T496" s="33">
        <f>IF(E496&lt;1994,"NA",IF(E496&gt;2001,SUMIFS(ADM!E:E,ADM!A:A,ReferendumData!E496,ADM!C:C,ReferendumData!A496,ADM!D:D,ReferendumData!B496),SUMIFS(ADM!K:K,ADM!H:H,ReferendumData!E496,ADM!I:I,ReferendumData!A496,ADM!J:J,ReferendumData!B496)))</f>
        <v>1033.54</v>
      </c>
      <c r="U496" s="34">
        <f t="shared" si="82"/>
        <v>1.846082396423941</v>
      </c>
      <c r="V496" s="47">
        <f>IFERROR(VLOOKUP(C496,Lookups!J:L,3,FALSE),IF(T496&gt;=2000,4,IF(AND(T496&gt;=1000,T496&lt;2000),5,6)))</f>
        <v>5</v>
      </c>
      <c r="W496" s="12" t="s">
        <v>20</v>
      </c>
      <c r="X496" s="39">
        <f t="shared" si="74"/>
        <v>1.846082396423941</v>
      </c>
      <c r="Y496" s="38">
        <f t="shared" si="75"/>
        <v>0.56551362683438156</v>
      </c>
      <c r="Z496" s="40" t="e">
        <f>IF(C496=ScatterPlots!$A$3,ReferendumData!Y496,-1)</f>
        <v>#N/A</v>
      </c>
      <c r="AA496" s="39">
        <f t="shared" si="76"/>
        <v>1.846082396423941</v>
      </c>
      <c r="AB496" s="40">
        <f t="shared" si="77"/>
        <v>-1</v>
      </c>
      <c r="AC496" s="40">
        <f t="shared" si="78"/>
        <v>-1</v>
      </c>
      <c r="AD496" s="40">
        <f t="shared" si="79"/>
        <v>0.56551362683438156</v>
      </c>
    </row>
    <row r="497" spans="1:30" x14ac:dyDescent="0.35">
      <c r="A497">
        <v>181</v>
      </c>
      <c r="B497">
        <v>1</v>
      </c>
      <c r="C497" t="str">
        <f t="shared" si="80"/>
        <v>0181-01</v>
      </c>
      <c r="D497" t="s">
        <v>273</v>
      </c>
      <c r="E497">
        <v>2001</v>
      </c>
      <c r="F497">
        <f>VLOOKUP(E497,Lookups!A:B,2,FALSE)</f>
        <v>1</v>
      </c>
      <c r="G497">
        <v>2002</v>
      </c>
      <c r="H497" s="61">
        <v>195</v>
      </c>
      <c r="I497">
        <v>10</v>
      </c>
      <c r="J497" t="s">
        <v>19</v>
      </c>
      <c r="K497">
        <v>0</v>
      </c>
      <c r="L497">
        <v>9</v>
      </c>
      <c r="M497">
        <v>0</v>
      </c>
      <c r="N497">
        <v>9</v>
      </c>
      <c r="O497">
        <v>1</v>
      </c>
      <c r="P497">
        <f t="shared" si="81"/>
        <v>2</v>
      </c>
      <c r="Q497">
        <v>3859</v>
      </c>
      <c r="R497">
        <v>3123</v>
      </c>
      <c r="S497" s="14">
        <f t="shared" si="73"/>
        <v>0.55270696075623027</v>
      </c>
      <c r="T497" s="33">
        <f>IF(E497&lt;1994,"NA",IF(E497&gt;2001,SUMIFS(ADM!E:E,ADM!A:A,ReferendumData!E497,ADM!C:C,ReferendumData!A497,ADM!D:D,ReferendumData!B497),SUMIFS(ADM!K:K,ADM!H:H,ReferendumData!E497,ADM!I:I,ReferendumData!A497,ADM!J:J,ReferendumData!B497)))</f>
        <v>7060.4</v>
      </c>
      <c r="U497" s="34">
        <f t="shared" si="82"/>
        <v>0.98889581326837006</v>
      </c>
      <c r="V497" s="47">
        <f>IFERROR(VLOOKUP(C497,Lookups!J:L,3,FALSE),IF(T497&gt;=2000,4,IF(AND(T497&gt;=1000,T497&lt;2000),5,6)))</f>
        <v>4</v>
      </c>
      <c r="W497" s="12" t="s">
        <v>20</v>
      </c>
      <c r="X497" s="39">
        <f t="shared" si="74"/>
        <v>0.98889581326837006</v>
      </c>
      <c r="Y497" s="38">
        <f t="shared" si="75"/>
        <v>0.55270696075623027</v>
      </c>
      <c r="Z497" s="40" t="e">
        <f>IF(C497=ScatterPlots!$A$3,ReferendumData!Y497,-1)</f>
        <v>#N/A</v>
      </c>
      <c r="AA497" s="39">
        <f t="shared" si="76"/>
        <v>0.98889581326837006</v>
      </c>
      <c r="AB497" s="40">
        <f t="shared" si="77"/>
        <v>-1</v>
      </c>
      <c r="AC497" s="40">
        <f t="shared" si="78"/>
        <v>-1</v>
      </c>
      <c r="AD497" s="40">
        <f t="shared" si="79"/>
        <v>0.55270696075623027</v>
      </c>
    </row>
    <row r="498" spans="1:30" x14ac:dyDescent="0.35">
      <c r="A498">
        <v>182</v>
      </c>
      <c r="B498">
        <v>1</v>
      </c>
      <c r="C498" t="str">
        <f t="shared" si="80"/>
        <v>0182-01</v>
      </c>
      <c r="D498" t="s">
        <v>306</v>
      </c>
      <c r="E498">
        <v>2001</v>
      </c>
      <c r="F498">
        <f>VLOOKUP(E498,Lookups!A:B,2,FALSE)</f>
        <v>1</v>
      </c>
      <c r="G498">
        <v>2002</v>
      </c>
      <c r="H498" s="61">
        <v>1</v>
      </c>
      <c r="I498">
        <v>10</v>
      </c>
      <c r="J498" t="s">
        <v>19</v>
      </c>
      <c r="K498">
        <v>0</v>
      </c>
      <c r="L498">
        <v>9</v>
      </c>
      <c r="M498">
        <v>0</v>
      </c>
      <c r="N498">
        <v>9</v>
      </c>
      <c r="O498">
        <v>1</v>
      </c>
      <c r="P498">
        <f t="shared" si="81"/>
        <v>1</v>
      </c>
      <c r="Q498">
        <v>1853</v>
      </c>
      <c r="R498">
        <v>582</v>
      </c>
      <c r="S498" s="14">
        <f t="shared" si="73"/>
        <v>0.76098562628336752</v>
      </c>
      <c r="T498" s="33">
        <f>IF(E498&lt;1994,"NA",IF(E498&gt;2001,SUMIFS(ADM!E:E,ADM!A:A,ReferendumData!E498,ADM!C:C,ReferendumData!A498,ADM!D:D,ReferendumData!B498),SUMIFS(ADM!K:K,ADM!H:H,ReferendumData!E498,ADM!I:I,ReferendumData!A498,ADM!J:J,ReferendumData!B498)))</f>
        <v>1655.8</v>
      </c>
      <c r="U498" s="34">
        <f t="shared" si="82"/>
        <v>1.4705882352941178</v>
      </c>
      <c r="V498" s="47">
        <f>IFERROR(VLOOKUP(C498,Lookups!J:L,3,FALSE),IF(T498&gt;=2000,4,IF(AND(T498&gt;=1000,T498&lt;2000),5,6)))</f>
        <v>5</v>
      </c>
      <c r="W498" s="12" t="s">
        <v>20</v>
      </c>
      <c r="X498" s="39">
        <f t="shared" si="74"/>
        <v>1.4705882352941178</v>
      </c>
      <c r="Y498" s="38">
        <f t="shared" si="75"/>
        <v>0.76098562628336752</v>
      </c>
      <c r="Z498" s="40" t="e">
        <f>IF(C498=ScatterPlots!$A$3,ReferendumData!Y498,-1)</f>
        <v>#N/A</v>
      </c>
      <c r="AA498" s="39">
        <f t="shared" si="76"/>
        <v>1.4705882352941178</v>
      </c>
      <c r="AB498" s="40">
        <f t="shared" si="77"/>
        <v>-1</v>
      </c>
      <c r="AC498" s="40">
        <f t="shared" si="78"/>
        <v>-1</v>
      </c>
      <c r="AD498" s="40">
        <f t="shared" si="79"/>
        <v>0.76098562628336752</v>
      </c>
    </row>
    <row r="499" spans="1:30" x14ac:dyDescent="0.35">
      <c r="A499">
        <v>191</v>
      </c>
      <c r="B499">
        <v>1</v>
      </c>
      <c r="C499" t="str">
        <f t="shared" si="80"/>
        <v>0191-01</v>
      </c>
      <c r="D499" t="s">
        <v>46</v>
      </c>
      <c r="E499">
        <v>2001</v>
      </c>
      <c r="F499">
        <f>VLOOKUP(E499,Lookups!A:B,2,FALSE)</f>
        <v>1</v>
      </c>
      <c r="G499">
        <v>2002</v>
      </c>
      <c r="H499" s="61">
        <v>551.66999999999996</v>
      </c>
      <c r="I499">
        <v>10</v>
      </c>
      <c r="J499" t="s">
        <v>19</v>
      </c>
      <c r="K499">
        <v>0</v>
      </c>
      <c r="L499">
        <v>9</v>
      </c>
      <c r="M499">
        <v>0</v>
      </c>
      <c r="N499">
        <v>9</v>
      </c>
      <c r="O499">
        <v>0</v>
      </c>
      <c r="P499">
        <f t="shared" si="81"/>
        <v>6</v>
      </c>
      <c r="Q499">
        <v>4607</v>
      </c>
      <c r="R499">
        <v>5096</v>
      </c>
      <c r="S499" s="14">
        <f t="shared" si="73"/>
        <v>0.47480160775018038</v>
      </c>
      <c r="T499" s="33">
        <f>IF(E499&lt;1994,"NA",IF(E499&gt;2001,SUMIFS(ADM!E:E,ADM!A:A,ReferendumData!E499,ADM!C:C,ReferendumData!A499,ADM!D:D,ReferendumData!B499),SUMIFS(ADM!K:K,ADM!H:H,ReferendumData!E499,ADM!I:I,ReferendumData!A499,ADM!J:J,ReferendumData!B499)))</f>
        <v>11544.31</v>
      </c>
      <c r="U499" s="34">
        <f t="shared" si="82"/>
        <v>0.84050064490645182</v>
      </c>
      <c r="V499" s="47">
        <f>IFERROR(VLOOKUP(C499,Lookups!J:L,3,FALSE),IF(T499&gt;=2000,4,IF(AND(T499&gt;=1000,T499&lt;2000),5,6)))</f>
        <v>3</v>
      </c>
      <c r="W499" s="12" t="s">
        <v>20</v>
      </c>
      <c r="X499" s="39">
        <f t="shared" si="74"/>
        <v>0.84050064490645182</v>
      </c>
      <c r="Y499" s="38">
        <f t="shared" si="75"/>
        <v>0.47480160775018038</v>
      </c>
      <c r="Z499" s="40" t="e">
        <f>IF(C499=ScatterPlots!$A$3,ReferendumData!Y499,-1)</f>
        <v>#N/A</v>
      </c>
      <c r="AA499" s="39">
        <f t="shared" si="76"/>
        <v>0.84050064490645182</v>
      </c>
      <c r="AB499" s="40">
        <f t="shared" si="77"/>
        <v>-1</v>
      </c>
      <c r="AC499" s="40">
        <f t="shared" si="78"/>
        <v>-1</v>
      </c>
      <c r="AD499" s="40">
        <f t="shared" si="79"/>
        <v>0.47480160775018038</v>
      </c>
    </row>
    <row r="500" spans="1:30" x14ac:dyDescent="0.35">
      <c r="A500">
        <v>194</v>
      </c>
      <c r="B500">
        <v>1</v>
      </c>
      <c r="C500" t="str">
        <f t="shared" si="80"/>
        <v>0194-01</v>
      </c>
      <c r="D500" t="s">
        <v>121</v>
      </c>
      <c r="E500">
        <v>2001</v>
      </c>
      <c r="F500">
        <f>VLOOKUP(E500,Lookups!A:B,2,FALSE)</f>
        <v>1</v>
      </c>
      <c r="G500">
        <v>2002</v>
      </c>
      <c r="H500" s="61">
        <v>70</v>
      </c>
      <c r="I500">
        <v>3</v>
      </c>
      <c r="J500" t="s">
        <v>19</v>
      </c>
      <c r="K500">
        <v>0</v>
      </c>
      <c r="L500">
        <v>9</v>
      </c>
      <c r="M500">
        <v>0</v>
      </c>
      <c r="N500">
        <v>9</v>
      </c>
      <c r="O500">
        <v>0</v>
      </c>
      <c r="P500">
        <f t="shared" si="81"/>
        <v>1</v>
      </c>
      <c r="Q500">
        <v>4161</v>
      </c>
      <c r="R500">
        <v>4440</v>
      </c>
      <c r="S500" s="14">
        <f t="shared" si="73"/>
        <v>0.48378095570282525</v>
      </c>
      <c r="T500" s="33">
        <f>IF(E500&lt;1994,"NA",IF(E500&gt;2001,SUMIFS(ADM!E:E,ADM!A:A,ReferendumData!E500,ADM!C:C,ReferendumData!A500,ADM!D:D,ReferendumData!B500),SUMIFS(ADM!K:K,ADM!H:H,ReferendumData!E500,ADM!I:I,ReferendumData!A500,ADM!J:J,ReferendumData!B500)))</f>
        <v>9837.68</v>
      </c>
      <c r="U500" s="34">
        <f t="shared" si="82"/>
        <v>0.87429149962186203</v>
      </c>
      <c r="V500" s="47">
        <f>IFERROR(VLOOKUP(C500,Lookups!J:L,3,FALSE),IF(T500&gt;=2000,4,IF(AND(T500&gt;=1000,T500&lt;2000),5,6)))</f>
        <v>3</v>
      </c>
      <c r="W500" s="12" t="s">
        <v>20</v>
      </c>
      <c r="X500" s="39">
        <f t="shared" si="74"/>
        <v>0.87429149962186203</v>
      </c>
      <c r="Y500" s="38">
        <f t="shared" si="75"/>
        <v>0.48378095570282525</v>
      </c>
      <c r="Z500" s="40" t="e">
        <f>IF(C500=ScatterPlots!$A$3,ReferendumData!Y500,-1)</f>
        <v>#N/A</v>
      </c>
      <c r="AA500" s="39">
        <f t="shared" si="76"/>
        <v>0.87429149962186203</v>
      </c>
      <c r="AB500" s="40">
        <f t="shared" si="77"/>
        <v>-1</v>
      </c>
      <c r="AC500" s="40">
        <f t="shared" si="78"/>
        <v>-1</v>
      </c>
      <c r="AD500" s="40">
        <f t="shared" si="79"/>
        <v>0.48378095570282525</v>
      </c>
    </row>
    <row r="501" spans="1:30" x14ac:dyDescent="0.35">
      <c r="A501">
        <v>196</v>
      </c>
      <c r="B501">
        <v>1</v>
      </c>
      <c r="C501" t="str">
        <f t="shared" si="80"/>
        <v>0196-01</v>
      </c>
      <c r="D501" t="s">
        <v>216</v>
      </c>
      <c r="E501">
        <v>2001</v>
      </c>
      <c r="F501">
        <f>VLOOKUP(E501,Lookups!A:B,2,FALSE)</f>
        <v>1</v>
      </c>
      <c r="G501">
        <v>2002</v>
      </c>
      <c r="H501" s="61">
        <v>500</v>
      </c>
      <c r="I501">
        <v>6</v>
      </c>
      <c r="J501" t="s">
        <v>19</v>
      </c>
      <c r="K501">
        <v>0</v>
      </c>
      <c r="L501">
        <v>9</v>
      </c>
      <c r="M501">
        <v>0</v>
      </c>
      <c r="N501">
        <v>9</v>
      </c>
      <c r="O501">
        <v>1</v>
      </c>
      <c r="P501">
        <f t="shared" si="81"/>
        <v>6</v>
      </c>
      <c r="Q501">
        <v>22946</v>
      </c>
      <c r="R501">
        <v>13208</v>
      </c>
      <c r="S501" s="14">
        <f t="shared" si="73"/>
        <v>0.63467389500470206</v>
      </c>
      <c r="T501" s="33">
        <f>IF(E501&lt;1994,"NA",IF(E501&gt;2001,SUMIFS(ADM!E:E,ADM!A:A,ReferendumData!E501,ADM!C:C,ReferendumData!A501,ADM!D:D,ReferendumData!B501),SUMIFS(ADM!K:K,ADM!H:H,ReferendumData!E501,ADM!I:I,ReferendumData!A501,ADM!J:J,ReferendumData!B501)))</f>
        <v>28613.14</v>
      </c>
      <c r="U501" s="34">
        <f t="shared" si="82"/>
        <v>1.2635453501433258</v>
      </c>
      <c r="V501" s="47">
        <f>IFERROR(VLOOKUP(C501,Lookups!J:L,3,FALSE),IF(T501&gt;=2000,4,IF(AND(T501&gt;=1000,T501&lt;2000),5,6)))</f>
        <v>3</v>
      </c>
      <c r="W501" s="12" t="s">
        <v>20</v>
      </c>
      <c r="X501" s="39">
        <f t="shared" si="74"/>
        <v>1.2635453501433258</v>
      </c>
      <c r="Y501" s="38">
        <f t="shared" si="75"/>
        <v>0.63467389500470206</v>
      </c>
      <c r="Z501" s="40" t="e">
        <f>IF(C501=ScatterPlots!$A$3,ReferendumData!Y501,-1)</f>
        <v>#N/A</v>
      </c>
      <c r="AA501" s="39">
        <f t="shared" si="76"/>
        <v>1.2635453501433258</v>
      </c>
      <c r="AB501" s="40">
        <f t="shared" si="77"/>
        <v>-1</v>
      </c>
      <c r="AC501" s="40">
        <f t="shared" si="78"/>
        <v>-1</v>
      </c>
      <c r="AD501" s="40">
        <f t="shared" si="79"/>
        <v>0.63467389500470206</v>
      </c>
    </row>
    <row r="502" spans="1:30" x14ac:dyDescent="0.35">
      <c r="A502">
        <v>197</v>
      </c>
      <c r="B502">
        <v>1</v>
      </c>
      <c r="C502" t="str">
        <f t="shared" si="80"/>
        <v>0197-01</v>
      </c>
      <c r="D502" t="s">
        <v>217</v>
      </c>
      <c r="E502">
        <v>2001</v>
      </c>
      <c r="F502">
        <f>VLOOKUP(E502,Lookups!A:B,2,FALSE)</f>
        <v>1</v>
      </c>
      <c r="G502">
        <v>2002</v>
      </c>
      <c r="H502" s="61">
        <v>255.95</v>
      </c>
      <c r="I502">
        <v>6</v>
      </c>
      <c r="J502" t="s">
        <v>19</v>
      </c>
      <c r="K502">
        <v>0</v>
      </c>
      <c r="L502">
        <v>9</v>
      </c>
      <c r="M502">
        <v>0</v>
      </c>
      <c r="N502">
        <v>9</v>
      </c>
      <c r="O502">
        <v>0</v>
      </c>
      <c r="P502">
        <f t="shared" si="81"/>
        <v>3</v>
      </c>
      <c r="Q502">
        <v>2645</v>
      </c>
      <c r="R502">
        <v>2834</v>
      </c>
      <c r="S502" s="14">
        <f t="shared" si="73"/>
        <v>0.48275232706698301</v>
      </c>
      <c r="T502" s="33">
        <f>IF(E502&lt;1994,"NA",IF(E502&gt;2001,SUMIFS(ADM!E:E,ADM!A:A,ReferendumData!E502,ADM!C:C,ReferendumData!A502,ADM!D:D,ReferendumData!B502),SUMIFS(ADM!K:K,ADM!H:H,ReferendumData!E502,ADM!I:I,ReferendumData!A502,ADM!J:J,ReferendumData!B502)))</f>
        <v>4839.21</v>
      </c>
      <c r="U502" s="34">
        <f t="shared" si="82"/>
        <v>1.1322095961944201</v>
      </c>
      <c r="V502" s="47">
        <f>IFERROR(VLOOKUP(C502,Lookups!J:L,3,FALSE),IF(T502&gt;=2000,4,IF(AND(T502&gt;=1000,T502&lt;2000),5,6)))</f>
        <v>2</v>
      </c>
      <c r="W502" s="12" t="s">
        <v>20</v>
      </c>
      <c r="X502" s="39">
        <f t="shared" si="74"/>
        <v>1.1322095961944201</v>
      </c>
      <c r="Y502" s="38">
        <f t="shared" si="75"/>
        <v>0.48275232706698301</v>
      </c>
      <c r="Z502" s="40" t="e">
        <f>IF(C502=ScatterPlots!$A$3,ReferendumData!Y502,-1)</f>
        <v>#N/A</v>
      </c>
      <c r="AA502" s="39">
        <f t="shared" si="76"/>
        <v>1.1322095961944201</v>
      </c>
      <c r="AB502" s="40">
        <f t="shared" si="77"/>
        <v>-1</v>
      </c>
      <c r="AC502" s="40">
        <f t="shared" si="78"/>
        <v>-1</v>
      </c>
      <c r="AD502" s="40">
        <f t="shared" si="79"/>
        <v>0.48275232706698301</v>
      </c>
    </row>
    <row r="503" spans="1:30" x14ac:dyDescent="0.35">
      <c r="A503">
        <v>199</v>
      </c>
      <c r="B503">
        <v>1</v>
      </c>
      <c r="C503" t="str">
        <f t="shared" si="80"/>
        <v>0199-01</v>
      </c>
      <c r="D503" t="s">
        <v>289</v>
      </c>
      <c r="E503">
        <v>2001</v>
      </c>
      <c r="F503">
        <f>VLOOKUP(E503,Lookups!A:B,2,FALSE)</f>
        <v>1</v>
      </c>
      <c r="G503">
        <v>2002</v>
      </c>
      <c r="H503" s="61">
        <v>400</v>
      </c>
      <c r="I503">
        <v>10</v>
      </c>
      <c r="J503" t="s">
        <v>19</v>
      </c>
      <c r="K503">
        <v>0</v>
      </c>
      <c r="L503">
        <v>9</v>
      </c>
      <c r="M503">
        <v>0</v>
      </c>
      <c r="N503">
        <v>9</v>
      </c>
      <c r="O503">
        <v>0</v>
      </c>
      <c r="P503">
        <f t="shared" si="81"/>
        <v>5</v>
      </c>
      <c r="Q503">
        <v>2333</v>
      </c>
      <c r="R503">
        <v>3063</v>
      </c>
      <c r="S503" s="14">
        <f t="shared" si="73"/>
        <v>0.43235730170496667</v>
      </c>
      <c r="T503" s="33">
        <f>IF(E503&lt;1994,"NA",IF(E503&gt;2001,SUMIFS(ADM!E:E,ADM!A:A,ReferendumData!E503,ADM!C:C,ReferendumData!A503,ADM!D:D,ReferendumData!B503),SUMIFS(ADM!K:K,ADM!H:H,ReferendumData!E503,ADM!I:I,ReferendumData!A503,ADM!J:J,ReferendumData!B503)))</f>
        <v>4272.3999999999996</v>
      </c>
      <c r="U503" s="34">
        <f t="shared" si="82"/>
        <v>1.2629903567081735</v>
      </c>
      <c r="V503" s="47">
        <f>IFERROR(VLOOKUP(C503,Lookups!J:L,3,FALSE),IF(T503&gt;=2000,4,IF(AND(T503&gt;=1000,T503&lt;2000),5,6)))</f>
        <v>3</v>
      </c>
      <c r="W503" s="12" t="s">
        <v>20</v>
      </c>
      <c r="X503" s="39">
        <f t="shared" si="74"/>
        <v>1.2629903567081735</v>
      </c>
      <c r="Y503" s="38">
        <f t="shared" si="75"/>
        <v>0.43235730170496667</v>
      </c>
      <c r="Z503" s="40" t="e">
        <f>IF(C503=ScatterPlots!$A$3,ReferendumData!Y503,-1)</f>
        <v>#N/A</v>
      </c>
      <c r="AA503" s="39">
        <f t="shared" si="76"/>
        <v>1.2629903567081735</v>
      </c>
      <c r="AB503" s="40">
        <f t="shared" si="77"/>
        <v>-1</v>
      </c>
      <c r="AC503" s="40">
        <f t="shared" si="78"/>
        <v>-1</v>
      </c>
      <c r="AD503" s="40">
        <f t="shared" si="79"/>
        <v>0.43235730170496667</v>
      </c>
    </row>
    <row r="504" spans="1:30" x14ac:dyDescent="0.35">
      <c r="A504">
        <v>200</v>
      </c>
      <c r="B504">
        <v>1</v>
      </c>
      <c r="C504" t="str">
        <f t="shared" si="80"/>
        <v>0200-01</v>
      </c>
      <c r="D504" t="s">
        <v>48</v>
      </c>
      <c r="E504">
        <v>2001</v>
      </c>
      <c r="F504">
        <f>VLOOKUP(E504,Lookups!A:B,2,FALSE)</f>
        <v>1</v>
      </c>
      <c r="G504">
        <v>2002</v>
      </c>
      <c r="H504" s="61">
        <v>492</v>
      </c>
      <c r="I504">
        <v>10</v>
      </c>
      <c r="J504" t="s">
        <v>19</v>
      </c>
      <c r="K504">
        <v>0</v>
      </c>
      <c r="L504">
        <v>9</v>
      </c>
      <c r="M504">
        <v>0</v>
      </c>
      <c r="N504">
        <v>9</v>
      </c>
      <c r="O504">
        <v>0</v>
      </c>
      <c r="P504">
        <f t="shared" si="81"/>
        <v>5</v>
      </c>
      <c r="Q504">
        <v>2627</v>
      </c>
      <c r="R504">
        <v>4188</v>
      </c>
      <c r="S504" s="14">
        <f t="shared" si="73"/>
        <v>0.3854732208363903</v>
      </c>
      <c r="T504" s="33">
        <f>IF(E504&lt;1994,"NA",IF(E504&gt;2001,SUMIFS(ADM!E:E,ADM!A:A,ReferendumData!E504,ADM!C:C,ReferendumData!A504,ADM!D:D,ReferendumData!B504),SUMIFS(ADM!K:K,ADM!H:H,ReferendumData!E504,ADM!I:I,ReferendumData!A504,ADM!J:J,ReferendumData!B504)))</f>
        <v>5230.1000000000004</v>
      </c>
      <c r="U504" s="34">
        <f t="shared" si="82"/>
        <v>1.3030343588076709</v>
      </c>
      <c r="V504" s="47">
        <f>IFERROR(VLOOKUP(C504,Lookups!J:L,3,FALSE),IF(T504&gt;=2000,4,IF(AND(T504&gt;=1000,T504&lt;2000),5,6)))</f>
        <v>3</v>
      </c>
      <c r="W504" s="12" t="s">
        <v>20</v>
      </c>
      <c r="X504" s="39">
        <f t="shared" si="74"/>
        <v>1.3030343588076709</v>
      </c>
      <c r="Y504" s="38">
        <f t="shared" si="75"/>
        <v>0.3854732208363903</v>
      </c>
      <c r="Z504" s="40" t="e">
        <f>IF(C504=ScatterPlots!$A$3,ReferendumData!Y504,-1)</f>
        <v>#N/A</v>
      </c>
      <c r="AA504" s="39">
        <f t="shared" si="76"/>
        <v>1.3030343588076709</v>
      </c>
      <c r="AB504" s="40">
        <f t="shared" si="77"/>
        <v>-1</v>
      </c>
      <c r="AC504" s="40">
        <f t="shared" si="78"/>
        <v>-1</v>
      </c>
      <c r="AD504" s="40">
        <f t="shared" si="79"/>
        <v>0.3854732208363903</v>
      </c>
    </row>
    <row r="505" spans="1:30" x14ac:dyDescent="0.35">
      <c r="A505">
        <v>207</v>
      </c>
      <c r="B505">
        <v>1</v>
      </c>
      <c r="C505" t="str">
        <f t="shared" si="80"/>
        <v>0207-01</v>
      </c>
      <c r="D505" t="s">
        <v>361</v>
      </c>
      <c r="E505">
        <v>2001</v>
      </c>
      <c r="F505">
        <f>VLOOKUP(E505,Lookups!A:B,2,FALSE)</f>
        <v>1</v>
      </c>
      <c r="G505">
        <v>2002</v>
      </c>
      <c r="H505" s="61">
        <v>1</v>
      </c>
      <c r="I505">
        <v>10</v>
      </c>
      <c r="J505" t="s">
        <v>19</v>
      </c>
      <c r="K505">
        <v>0</v>
      </c>
      <c r="L505">
        <v>9</v>
      </c>
      <c r="M505">
        <v>0</v>
      </c>
      <c r="N505">
        <v>9</v>
      </c>
      <c r="O505">
        <v>1</v>
      </c>
      <c r="P505">
        <f t="shared" si="81"/>
        <v>1</v>
      </c>
      <c r="Q505">
        <v>109</v>
      </c>
      <c r="R505">
        <v>23</v>
      </c>
      <c r="S505" s="14">
        <f t="shared" si="73"/>
        <v>0.8257575757575758</v>
      </c>
      <c r="T505" s="33">
        <f>IF(E505&lt;1994,"NA",IF(E505&gt;2001,SUMIFS(ADM!E:E,ADM!A:A,ReferendumData!E505,ADM!C:C,ReferendumData!A505,ADM!D:D,ReferendumData!B505),SUMIFS(ADM!K:K,ADM!H:H,ReferendumData!E505,ADM!I:I,ReferendumData!A505,ADM!J:J,ReferendumData!B505)))</f>
        <v>295.74</v>
      </c>
      <c r="U505" s="34">
        <f t="shared" si="82"/>
        <v>0.44633799959423814</v>
      </c>
      <c r="V505" s="47">
        <f>IFERROR(VLOOKUP(C505,Lookups!J:L,3,FALSE),IF(T505&gt;=2000,4,IF(AND(T505&gt;=1000,T505&lt;2000),5,6)))</f>
        <v>6</v>
      </c>
      <c r="W505" s="12" t="s">
        <v>20</v>
      </c>
      <c r="X505" s="39">
        <f t="shared" si="74"/>
        <v>0.44633799959423814</v>
      </c>
      <c r="Y505" s="38">
        <f t="shared" si="75"/>
        <v>0.8257575757575758</v>
      </c>
      <c r="Z505" s="40" t="e">
        <f>IF(C505=ScatterPlots!$A$3,ReferendumData!Y505,-1)</f>
        <v>#N/A</v>
      </c>
      <c r="AA505" s="39">
        <f t="shared" si="76"/>
        <v>0.44633799959423814</v>
      </c>
      <c r="AB505" s="40">
        <f t="shared" si="77"/>
        <v>-1</v>
      </c>
      <c r="AC505" s="40">
        <f t="shared" si="78"/>
        <v>-1</v>
      </c>
      <c r="AD505" s="40">
        <f t="shared" si="79"/>
        <v>0.8257575757575758</v>
      </c>
    </row>
    <row r="506" spans="1:30" x14ac:dyDescent="0.35">
      <c r="A506">
        <v>208</v>
      </c>
      <c r="B506">
        <v>1</v>
      </c>
      <c r="C506" t="str">
        <f t="shared" si="80"/>
        <v>0208-01</v>
      </c>
      <c r="D506" t="s">
        <v>362</v>
      </c>
      <c r="E506">
        <v>2001</v>
      </c>
      <c r="F506">
        <f>VLOOKUP(E506,Lookups!A:B,2,FALSE)</f>
        <v>1</v>
      </c>
      <c r="G506">
        <v>2002</v>
      </c>
      <c r="H506" s="61">
        <v>837.38</v>
      </c>
      <c r="I506">
        <v>5</v>
      </c>
      <c r="J506" t="s">
        <v>19</v>
      </c>
      <c r="K506">
        <v>0</v>
      </c>
      <c r="L506">
        <v>9</v>
      </c>
      <c r="M506">
        <v>0</v>
      </c>
      <c r="N506">
        <v>9</v>
      </c>
      <c r="O506">
        <v>1</v>
      </c>
      <c r="P506">
        <f t="shared" si="81"/>
        <v>9</v>
      </c>
      <c r="Q506">
        <v>156</v>
      </c>
      <c r="R506">
        <v>32</v>
      </c>
      <c r="S506" s="14">
        <f t="shared" si="73"/>
        <v>0.82978723404255317</v>
      </c>
      <c r="T506" s="33">
        <f>IF(E506&lt;1994,"NA",IF(E506&gt;2001,SUMIFS(ADM!E:E,ADM!A:A,ReferendumData!E506,ADM!C:C,ReferendumData!A506,ADM!D:D,ReferendumData!B506),SUMIFS(ADM!K:K,ADM!H:H,ReferendumData!E506,ADM!I:I,ReferendumData!A506,ADM!J:J,ReferendumData!B506)))</f>
        <v>291.92</v>
      </c>
      <c r="U506" s="34">
        <f t="shared" si="82"/>
        <v>0.64401205809810902</v>
      </c>
      <c r="V506" s="47">
        <f>IFERROR(VLOOKUP(C506,Lookups!J:L,3,FALSE),IF(T506&gt;=2000,4,IF(AND(T506&gt;=1000,T506&lt;2000),5,6)))</f>
        <v>6</v>
      </c>
      <c r="W506" s="12" t="s">
        <v>20</v>
      </c>
      <c r="X506" s="39">
        <f t="shared" si="74"/>
        <v>0.64401205809810902</v>
      </c>
      <c r="Y506" s="38">
        <f t="shared" si="75"/>
        <v>0.82978723404255317</v>
      </c>
      <c r="Z506" s="40" t="e">
        <f>IF(C506=ScatterPlots!$A$3,ReferendumData!Y506,-1)</f>
        <v>#N/A</v>
      </c>
      <c r="AA506" s="39">
        <f t="shared" si="76"/>
        <v>0.64401205809810902</v>
      </c>
      <c r="AB506" s="40">
        <f t="shared" si="77"/>
        <v>-1</v>
      </c>
      <c r="AC506" s="40">
        <f t="shared" si="78"/>
        <v>-1</v>
      </c>
      <c r="AD506" s="40">
        <f t="shared" si="79"/>
        <v>0.82978723404255317</v>
      </c>
    </row>
    <row r="507" spans="1:30" x14ac:dyDescent="0.35">
      <c r="A507">
        <v>227</v>
      </c>
      <c r="B507">
        <v>1</v>
      </c>
      <c r="C507" t="str">
        <f t="shared" si="80"/>
        <v>0227-01</v>
      </c>
      <c r="D507" t="s">
        <v>218</v>
      </c>
      <c r="E507">
        <v>2001</v>
      </c>
      <c r="F507">
        <f>VLOOKUP(E507,Lookups!A:B,2,FALSE)</f>
        <v>1</v>
      </c>
      <c r="G507">
        <v>2002</v>
      </c>
      <c r="H507" s="61">
        <v>350</v>
      </c>
      <c r="I507">
        <v>10</v>
      </c>
      <c r="J507" t="s">
        <v>19</v>
      </c>
      <c r="K507">
        <v>0</v>
      </c>
      <c r="L507">
        <v>9</v>
      </c>
      <c r="M507">
        <v>0</v>
      </c>
      <c r="N507">
        <v>9</v>
      </c>
      <c r="O507">
        <v>1</v>
      </c>
      <c r="P507">
        <f t="shared" si="81"/>
        <v>4</v>
      </c>
      <c r="Q507">
        <v>643</v>
      </c>
      <c r="R507">
        <v>488</v>
      </c>
      <c r="S507" s="14">
        <f t="shared" si="73"/>
        <v>0.56852343059239607</v>
      </c>
      <c r="T507" s="33">
        <f>IF(E507&lt;1994,"NA",IF(E507&gt;2001,SUMIFS(ADM!E:E,ADM!A:A,ReferendumData!E507,ADM!C:C,ReferendumData!A507,ADM!D:D,ReferendumData!B507),SUMIFS(ADM!K:K,ADM!H:H,ReferendumData!E507,ADM!I:I,ReferendumData!A507,ADM!J:J,ReferendumData!B507)))</f>
        <v>904.44</v>
      </c>
      <c r="U507" s="34">
        <f t="shared" si="82"/>
        <v>1.2504975454424836</v>
      </c>
      <c r="V507" s="47">
        <f>IFERROR(VLOOKUP(C507,Lookups!J:L,3,FALSE),IF(T507&gt;=2000,4,IF(AND(T507&gt;=1000,T507&lt;2000),5,6)))</f>
        <v>6</v>
      </c>
      <c r="W507" s="12" t="s">
        <v>20</v>
      </c>
      <c r="X507" s="39">
        <f t="shared" si="74"/>
        <v>1.2504975454424836</v>
      </c>
      <c r="Y507" s="38">
        <f t="shared" si="75"/>
        <v>0.56852343059239607</v>
      </c>
      <c r="Z507" s="40" t="e">
        <f>IF(C507=ScatterPlots!$A$3,ReferendumData!Y507,-1)</f>
        <v>#N/A</v>
      </c>
      <c r="AA507" s="39">
        <f t="shared" si="76"/>
        <v>1.2504975454424836</v>
      </c>
      <c r="AB507" s="40">
        <f t="shared" si="77"/>
        <v>-1</v>
      </c>
      <c r="AC507" s="40">
        <f t="shared" si="78"/>
        <v>-1</v>
      </c>
      <c r="AD507" s="40">
        <f t="shared" si="79"/>
        <v>0.56852343059239607</v>
      </c>
    </row>
    <row r="508" spans="1:30" x14ac:dyDescent="0.35">
      <c r="A508">
        <v>229</v>
      </c>
      <c r="B508">
        <v>1</v>
      </c>
      <c r="C508" t="str">
        <f t="shared" si="80"/>
        <v>0229-01</v>
      </c>
      <c r="D508" t="s">
        <v>253</v>
      </c>
      <c r="E508">
        <v>2001</v>
      </c>
      <c r="F508">
        <f>VLOOKUP(E508,Lookups!A:B,2,FALSE)</f>
        <v>1</v>
      </c>
      <c r="G508">
        <v>2002</v>
      </c>
      <c r="H508" s="61">
        <v>315</v>
      </c>
      <c r="I508">
        <v>10</v>
      </c>
      <c r="J508" t="s">
        <v>19</v>
      </c>
      <c r="K508">
        <v>0</v>
      </c>
      <c r="L508">
        <v>9</v>
      </c>
      <c r="M508">
        <v>0</v>
      </c>
      <c r="N508">
        <v>9</v>
      </c>
      <c r="O508">
        <v>1</v>
      </c>
      <c r="P508">
        <f t="shared" si="81"/>
        <v>4</v>
      </c>
      <c r="Q508">
        <v>249</v>
      </c>
      <c r="R508">
        <v>99</v>
      </c>
      <c r="S508" s="14">
        <f t="shared" si="73"/>
        <v>0.71551724137931039</v>
      </c>
      <c r="T508" s="33">
        <f>IF(E508&lt;1994,"NA",IF(E508&gt;2001,SUMIFS(ADM!E:E,ADM!A:A,ReferendumData!E508,ADM!C:C,ReferendumData!A508,ADM!D:D,ReferendumData!B508),SUMIFS(ADM!K:K,ADM!H:H,ReferendumData!E508,ADM!I:I,ReferendumData!A508,ADM!J:J,ReferendumData!B508)))</f>
        <v>270.29000000000002</v>
      </c>
      <c r="U508" s="34">
        <f t="shared" si="82"/>
        <v>1.2875060120611195</v>
      </c>
      <c r="V508" s="47">
        <f>IFERROR(VLOOKUP(C508,Lookups!J:L,3,FALSE),IF(T508&gt;=2000,4,IF(AND(T508&gt;=1000,T508&lt;2000),5,6)))</f>
        <v>6</v>
      </c>
      <c r="W508" s="12" t="s">
        <v>20</v>
      </c>
      <c r="X508" s="39">
        <f t="shared" si="74"/>
        <v>1.2875060120611195</v>
      </c>
      <c r="Y508" s="38">
        <f t="shared" si="75"/>
        <v>0.71551724137931039</v>
      </c>
      <c r="Z508" s="40" t="e">
        <f>IF(C508=ScatterPlots!$A$3,ReferendumData!Y508,-1)</f>
        <v>#N/A</v>
      </c>
      <c r="AA508" s="39">
        <f t="shared" si="76"/>
        <v>1.2875060120611195</v>
      </c>
      <c r="AB508" s="40">
        <f t="shared" si="77"/>
        <v>-1</v>
      </c>
      <c r="AC508" s="40">
        <f t="shared" si="78"/>
        <v>-1</v>
      </c>
      <c r="AD508" s="40">
        <f t="shared" si="79"/>
        <v>0.71551724137931039</v>
      </c>
    </row>
    <row r="509" spans="1:30" x14ac:dyDescent="0.35">
      <c r="A509">
        <v>239</v>
      </c>
      <c r="B509">
        <v>1</v>
      </c>
      <c r="C509" t="str">
        <f t="shared" si="80"/>
        <v>0239-01</v>
      </c>
      <c r="D509" t="s">
        <v>73</v>
      </c>
      <c r="E509">
        <v>2001</v>
      </c>
      <c r="F509">
        <f>VLOOKUP(E509,Lookups!A:B,2,FALSE)</f>
        <v>1</v>
      </c>
      <c r="G509">
        <v>2002</v>
      </c>
      <c r="H509" s="61">
        <v>837</v>
      </c>
      <c r="I509">
        <v>10</v>
      </c>
      <c r="J509" t="s">
        <v>19</v>
      </c>
      <c r="K509">
        <v>0</v>
      </c>
      <c r="L509">
        <v>9</v>
      </c>
      <c r="M509">
        <v>0</v>
      </c>
      <c r="N509">
        <v>9</v>
      </c>
      <c r="O509">
        <v>1</v>
      </c>
      <c r="P509">
        <f t="shared" si="81"/>
        <v>9</v>
      </c>
      <c r="Q509">
        <v>795</v>
      </c>
      <c r="R509">
        <v>479</v>
      </c>
      <c r="S509" s="14">
        <f t="shared" si="73"/>
        <v>0.62401883830455263</v>
      </c>
      <c r="T509" s="33">
        <f>IF(E509&lt;1994,"NA",IF(E509&gt;2001,SUMIFS(ADM!E:E,ADM!A:A,ReferendumData!E509,ADM!C:C,ReferendumData!A509,ADM!D:D,ReferendumData!B509),SUMIFS(ADM!K:K,ADM!H:H,ReferendumData!E509,ADM!I:I,ReferendumData!A509,ADM!J:J,ReferendumData!B509)))</f>
        <v>725.07</v>
      </c>
      <c r="U509" s="34">
        <f t="shared" si="82"/>
        <v>1.7570717310052821</v>
      </c>
      <c r="V509" s="47">
        <f>IFERROR(VLOOKUP(C509,Lookups!J:L,3,FALSE),IF(T509&gt;=2000,4,IF(AND(T509&gt;=1000,T509&lt;2000),5,6)))</f>
        <v>6</v>
      </c>
      <c r="W509" s="12" t="s">
        <v>20</v>
      </c>
      <c r="X509" s="39">
        <f t="shared" si="74"/>
        <v>1.7570717310052821</v>
      </c>
      <c r="Y509" s="38">
        <f t="shared" si="75"/>
        <v>0.62401883830455263</v>
      </c>
      <c r="Z509" s="40" t="e">
        <f>IF(C509=ScatterPlots!$A$3,ReferendumData!Y509,-1)</f>
        <v>#N/A</v>
      </c>
      <c r="AA509" s="39">
        <f t="shared" si="76"/>
        <v>1.7570717310052821</v>
      </c>
      <c r="AB509" s="40">
        <f t="shared" si="77"/>
        <v>-1</v>
      </c>
      <c r="AC509" s="40">
        <f t="shared" si="78"/>
        <v>-1</v>
      </c>
      <c r="AD509" s="40">
        <f t="shared" si="79"/>
        <v>0.62401883830455263</v>
      </c>
    </row>
    <row r="510" spans="1:30" x14ac:dyDescent="0.35">
      <c r="A510">
        <v>241</v>
      </c>
      <c r="B510">
        <v>1</v>
      </c>
      <c r="C510" t="str">
        <f t="shared" si="80"/>
        <v>0241-01</v>
      </c>
      <c r="D510" t="s">
        <v>74</v>
      </c>
      <c r="E510">
        <v>2001</v>
      </c>
      <c r="F510">
        <f>VLOOKUP(E510,Lookups!A:B,2,FALSE)</f>
        <v>1</v>
      </c>
      <c r="G510">
        <v>2002</v>
      </c>
      <c r="H510" s="61">
        <v>358</v>
      </c>
      <c r="I510">
        <v>10</v>
      </c>
      <c r="J510" t="s">
        <v>19</v>
      </c>
      <c r="K510">
        <v>0</v>
      </c>
      <c r="L510">
        <v>9</v>
      </c>
      <c r="M510">
        <v>0</v>
      </c>
      <c r="N510">
        <v>9</v>
      </c>
      <c r="O510">
        <v>0</v>
      </c>
      <c r="P510">
        <f t="shared" si="81"/>
        <v>4</v>
      </c>
      <c r="Q510">
        <v>2794</v>
      </c>
      <c r="R510">
        <v>4233</v>
      </c>
      <c r="S510" s="14">
        <f t="shared" si="73"/>
        <v>0.39760922157392914</v>
      </c>
      <c r="T510" s="33">
        <f>IF(E510&lt;1994,"NA",IF(E510&gt;2001,SUMIFS(ADM!E:E,ADM!A:A,ReferendumData!E510,ADM!C:C,ReferendumData!A510,ADM!D:D,ReferendumData!B510),SUMIFS(ADM!K:K,ADM!H:H,ReferendumData!E510,ADM!I:I,ReferendumData!A510,ADM!J:J,ReferendumData!B510)))</f>
        <v>3949.64</v>
      </c>
      <c r="U510" s="34">
        <f t="shared" si="82"/>
        <v>1.7791494921056097</v>
      </c>
      <c r="V510" s="47">
        <f>IFERROR(VLOOKUP(C510,Lookups!J:L,3,FALSE),IF(T510&gt;=2000,4,IF(AND(T510&gt;=1000,T510&lt;2000),5,6)))</f>
        <v>4</v>
      </c>
      <c r="W510" s="12" t="s">
        <v>20</v>
      </c>
      <c r="X510" s="39">
        <f t="shared" si="74"/>
        <v>1.7791494921056097</v>
      </c>
      <c r="Y510" s="38">
        <f t="shared" si="75"/>
        <v>0.39760922157392914</v>
      </c>
      <c r="Z510" s="40" t="e">
        <f>IF(C510=ScatterPlots!$A$3,ReferendumData!Y510,-1)</f>
        <v>#N/A</v>
      </c>
      <c r="AA510" s="39">
        <f t="shared" si="76"/>
        <v>1.7791494921056097</v>
      </c>
      <c r="AB510" s="40">
        <f t="shared" si="77"/>
        <v>-1</v>
      </c>
      <c r="AC510" s="40">
        <f t="shared" si="78"/>
        <v>-1</v>
      </c>
      <c r="AD510" s="40">
        <f t="shared" si="79"/>
        <v>0.39760922157392914</v>
      </c>
    </row>
    <row r="511" spans="1:30" x14ac:dyDescent="0.35">
      <c r="A511">
        <v>253</v>
      </c>
      <c r="B511">
        <v>1</v>
      </c>
      <c r="C511" t="str">
        <f t="shared" si="80"/>
        <v>0253-01</v>
      </c>
      <c r="D511" t="s">
        <v>51</v>
      </c>
      <c r="E511">
        <v>2001</v>
      </c>
      <c r="F511">
        <f>VLOOKUP(E511,Lookups!A:B,2,FALSE)</f>
        <v>1</v>
      </c>
      <c r="G511">
        <v>2002</v>
      </c>
      <c r="H511" s="61">
        <v>126</v>
      </c>
      <c r="I511">
        <v>10</v>
      </c>
      <c r="J511" t="s">
        <v>19</v>
      </c>
      <c r="K511">
        <v>0</v>
      </c>
      <c r="L511">
        <v>9</v>
      </c>
      <c r="M511">
        <v>0</v>
      </c>
      <c r="N511">
        <v>9</v>
      </c>
      <c r="O511">
        <v>1</v>
      </c>
      <c r="P511">
        <f t="shared" si="81"/>
        <v>2</v>
      </c>
      <c r="Q511">
        <v>460</v>
      </c>
      <c r="R511">
        <v>155</v>
      </c>
      <c r="S511" s="14">
        <f t="shared" si="73"/>
        <v>0.74796747967479671</v>
      </c>
      <c r="T511" s="33">
        <f>IF(E511&lt;1994,"NA",IF(E511&gt;2001,SUMIFS(ADM!E:E,ADM!A:A,ReferendumData!E511,ADM!C:C,ReferendumData!A511,ADM!D:D,ReferendumData!B511),SUMIFS(ADM!K:K,ADM!H:H,ReferendumData!E511,ADM!I:I,ReferendumData!A511,ADM!J:J,ReferendumData!B511)))</f>
        <v>515.01</v>
      </c>
      <c r="U511" s="34">
        <f t="shared" si="82"/>
        <v>1.1941515698724297</v>
      </c>
      <c r="V511" s="47">
        <f>IFERROR(VLOOKUP(C511,Lookups!J:L,3,FALSE),IF(T511&gt;=2000,4,IF(AND(T511&gt;=1000,T511&lt;2000),5,6)))</f>
        <v>6</v>
      </c>
      <c r="W511" s="12" t="s">
        <v>20</v>
      </c>
      <c r="X511" s="39">
        <f t="shared" si="74"/>
        <v>1.1941515698724297</v>
      </c>
      <c r="Y511" s="38">
        <f t="shared" si="75"/>
        <v>0.74796747967479671</v>
      </c>
      <c r="Z511" s="40" t="e">
        <f>IF(C511=ScatterPlots!$A$3,ReferendumData!Y511,-1)</f>
        <v>#N/A</v>
      </c>
      <c r="AA511" s="39">
        <f t="shared" si="76"/>
        <v>1.1941515698724297</v>
      </c>
      <c r="AB511" s="40">
        <f t="shared" si="77"/>
        <v>-1</v>
      </c>
      <c r="AC511" s="40">
        <f t="shared" si="78"/>
        <v>-1</v>
      </c>
      <c r="AD511" s="40">
        <f t="shared" si="79"/>
        <v>0.74796747967479671</v>
      </c>
    </row>
    <row r="512" spans="1:30" x14ac:dyDescent="0.35">
      <c r="A512">
        <v>270</v>
      </c>
      <c r="B512">
        <v>1</v>
      </c>
      <c r="C512" t="str">
        <f t="shared" si="80"/>
        <v>0270-01</v>
      </c>
      <c r="D512" t="s">
        <v>221</v>
      </c>
      <c r="E512">
        <v>2001</v>
      </c>
      <c r="F512">
        <f>VLOOKUP(E512,Lookups!A:B,2,FALSE)</f>
        <v>1</v>
      </c>
      <c r="G512">
        <v>2002</v>
      </c>
      <c r="H512" s="61">
        <v>225</v>
      </c>
      <c r="I512">
        <v>10</v>
      </c>
      <c r="J512" t="s">
        <v>19</v>
      </c>
      <c r="K512">
        <v>0</v>
      </c>
      <c r="L512">
        <v>9</v>
      </c>
      <c r="M512">
        <v>0</v>
      </c>
      <c r="N512">
        <v>9</v>
      </c>
      <c r="O512">
        <v>1</v>
      </c>
      <c r="P512">
        <f t="shared" si="81"/>
        <v>3</v>
      </c>
      <c r="Q512">
        <v>6478</v>
      </c>
      <c r="R512">
        <v>5879</v>
      </c>
      <c r="S512" s="14">
        <f t="shared" si="73"/>
        <v>0.52423727441935741</v>
      </c>
      <c r="T512" s="33">
        <f>IF(E512&lt;1994,"NA",IF(E512&gt;2001,SUMIFS(ADM!E:E,ADM!A:A,ReferendumData!E512,ADM!C:C,ReferendumData!A512,ADM!D:D,ReferendumData!B512),SUMIFS(ADM!K:K,ADM!H:H,ReferendumData!E512,ADM!I:I,ReferendumData!A512,ADM!J:J,ReferendumData!B512)))</f>
        <v>8023.77</v>
      </c>
      <c r="U512" s="34">
        <f t="shared" si="82"/>
        <v>1.5400491290253833</v>
      </c>
      <c r="V512" s="47">
        <f>IFERROR(VLOOKUP(C512,Lookups!J:L,3,FALSE),IF(T512&gt;=2000,4,IF(AND(T512&gt;=1000,T512&lt;2000),5,6)))</f>
        <v>2</v>
      </c>
      <c r="W512" s="12" t="s">
        <v>20</v>
      </c>
      <c r="X512" s="39">
        <f t="shared" si="74"/>
        <v>1.5400491290253833</v>
      </c>
      <c r="Y512" s="38">
        <f t="shared" si="75"/>
        <v>0.52423727441935741</v>
      </c>
      <c r="Z512" s="40" t="e">
        <f>IF(C512=ScatterPlots!$A$3,ReferendumData!Y512,-1)</f>
        <v>#N/A</v>
      </c>
      <c r="AA512" s="39">
        <f t="shared" si="76"/>
        <v>1.5400491290253833</v>
      </c>
      <c r="AB512" s="40">
        <f t="shared" si="77"/>
        <v>-1</v>
      </c>
      <c r="AC512" s="40">
        <f t="shared" si="78"/>
        <v>-1</v>
      </c>
      <c r="AD512" s="40">
        <f t="shared" si="79"/>
        <v>0.52423727441935741</v>
      </c>
    </row>
    <row r="513" spans="1:30" x14ac:dyDescent="0.35">
      <c r="A513">
        <v>271</v>
      </c>
      <c r="B513">
        <v>1</v>
      </c>
      <c r="C513" t="str">
        <f t="shared" si="80"/>
        <v>0271-01</v>
      </c>
      <c r="D513" t="s">
        <v>222</v>
      </c>
      <c r="E513">
        <v>2001</v>
      </c>
      <c r="F513">
        <f>VLOOKUP(E513,Lookups!A:B,2,FALSE)</f>
        <v>1</v>
      </c>
      <c r="G513">
        <v>2002</v>
      </c>
      <c r="H513" s="61">
        <v>247.3</v>
      </c>
      <c r="I513">
        <v>10</v>
      </c>
      <c r="J513" t="s">
        <v>19</v>
      </c>
      <c r="K513">
        <v>0</v>
      </c>
      <c r="L513">
        <v>9</v>
      </c>
      <c r="M513">
        <v>0</v>
      </c>
      <c r="N513">
        <v>9</v>
      </c>
      <c r="O513">
        <v>0</v>
      </c>
      <c r="P513">
        <f t="shared" si="81"/>
        <v>3</v>
      </c>
      <c r="Q513">
        <v>7381</v>
      </c>
      <c r="R513">
        <v>9346</v>
      </c>
      <c r="S513" s="14">
        <f t="shared" si="73"/>
        <v>0.44126262928199916</v>
      </c>
      <c r="T513" s="33">
        <f>IF(E513&lt;1994,"NA",IF(E513&gt;2001,SUMIFS(ADM!E:E,ADM!A:A,ReferendumData!E513,ADM!C:C,ReferendumData!A513,ADM!D:D,ReferendumData!B513),SUMIFS(ADM!K:K,ADM!H:H,ReferendumData!E513,ADM!I:I,ReferendumData!A513,ADM!J:J,ReferendumData!B513)))</f>
        <v>10941.56</v>
      </c>
      <c r="U513" s="34">
        <f t="shared" si="82"/>
        <v>1.5287582392273131</v>
      </c>
      <c r="V513" s="47">
        <f>IFERROR(VLOOKUP(C513,Lookups!J:L,3,FALSE),IF(T513&gt;=2000,4,IF(AND(T513&gt;=1000,T513&lt;2000),5,6)))</f>
        <v>3</v>
      </c>
      <c r="W513" s="12" t="s">
        <v>20</v>
      </c>
      <c r="X513" s="39">
        <f t="shared" si="74"/>
        <v>1.5287582392273131</v>
      </c>
      <c r="Y513" s="38">
        <f t="shared" si="75"/>
        <v>0.44126262928199916</v>
      </c>
      <c r="Z513" s="40" t="e">
        <f>IF(C513=ScatterPlots!$A$3,ReferendumData!Y513,-1)</f>
        <v>#N/A</v>
      </c>
      <c r="AA513" s="39">
        <f t="shared" si="76"/>
        <v>1.5287582392273131</v>
      </c>
      <c r="AB513" s="40">
        <f t="shared" si="77"/>
        <v>-1</v>
      </c>
      <c r="AC513" s="40">
        <f t="shared" si="78"/>
        <v>-1</v>
      </c>
      <c r="AD513" s="40">
        <f t="shared" si="79"/>
        <v>0.44126262928199916</v>
      </c>
    </row>
    <row r="514" spans="1:30" x14ac:dyDescent="0.35">
      <c r="A514">
        <v>272</v>
      </c>
      <c r="B514">
        <v>1</v>
      </c>
      <c r="C514" t="str">
        <f t="shared" si="80"/>
        <v>0272-01</v>
      </c>
      <c r="D514" t="s">
        <v>307</v>
      </c>
      <c r="E514">
        <v>2001</v>
      </c>
      <c r="F514">
        <f>VLOOKUP(E514,Lookups!A:B,2,FALSE)</f>
        <v>1</v>
      </c>
      <c r="G514">
        <v>2002</v>
      </c>
      <c r="H514" s="61">
        <v>415</v>
      </c>
      <c r="I514">
        <v>10</v>
      </c>
      <c r="J514" t="s">
        <v>19</v>
      </c>
      <c r="K514">
        <v>0</v>
      </c>
      <c r="L514">
        <v>9</v>
      </c>
      <c r="M514">
        <v>0</v>
      </c>
      <c r="N514">
        <v>9</v>
      </c>
      <c r="O514">
        <v>0</v>
      </c>
      <c r="P514">
        <f t="shared" si="81"/>
        <v>5</v>
      </c>
      <c r="Q514">
        <v>3238</v>
      </c>
      <c r="R514">
        <v>3699</v>
      </c>
      <c r="S514" s="14">
        <f t="shared" si="73"/>
        <v>0.46677237999135074</v>
      </c>
      <c r="T514" s="33">
        <f>IF(E514&lt;1994,"NA",IF(E514&gt;2001,SUMIFS(ADM!E:E,ADM!A:A,ReferendumData!E514,ADM!C:C,ReferendumData!A514,ADM!D:D,ReferendumData!B514),SUMIFS(ADM!K:K,ADM!H:H,ReferendumData!E514,ADM!I:I,ReferendumData!A514,ADM!J:J,ReferendumData!B514)))</f>
        <v>10319.08</v>
      </c>
      <c r="U514" s="34">
        <f t="shared" si="82"/>
        <v>0.6722498517309683</v>
      </c>
      <c r="V514" s="47">
        <f>IFERROR(VLOOKUP(C514,Lookups!J:L,3,FALSE),IF(T514&gt;=2000,4,IF(AND(T514&gt;=1000,T514&lt;2000),5,6)))</f>
        <v>3</v>
      </c>
      <c r="W514" s="12" t="s">
        <v>20</v>
      </c>
      <c r="X514" s="39">
        <f t="shared" si="74"/>
        <v>0.6722498517309683</v>
      </c>
      <c r="Y514" s="38">
        <f t="shared" si="75"/>
        <v>0.46677237999135074</v>
      </c>
      <c r="Z514" s="40" t="e">
        <f>IF(C514=ScatterPlots!$A$3,ReferendumData!Y514,-1)</f>
        <v>#N/A</v>
      </c>
      <c r="AA514" s="39">
        <f t="shared" si="76"/>
        <v>0.6722498517309683</v>
      </c>
      <c r="AB514" s="40">
        <f t="shared" si="77"/>
        <v>-1</v>
      </c>
      <c r="AC514" s="40">
        <f t="shared" si="78"/>
        <v>-1</v>
      </c>
      <c r="AD514" s="40">
        <f t="shared" si="79"/>
        <v>0.46677237999135074</v>
      </c>
    </row>
    <row r="515" spans="1:30" x14ac:dyDescent="0.35">
      <c r="A515">
        <v>273</v>
      </c>
      <c r="B515">
        <v>1</v>
      </c>
      <c r="C515" t="str">
        <f t="shared" si="80"/>
        <v>0273-01</v>
      </c>
      <c r="D515" t="s">
        <v>123</v>
      </c>
      <c r="E515">
        <v>2001</v>
      </c>
      <c r="F515">
        <f>VLOOKUP(E515,Lookups!A:B,2,FALSE)</f>
        <v>1</v>
      </c>
      <c r="G515">
        <v>2002</v>
      </c>
      <c r="H515" s="61">
        <v>244.85</v>
      </c>
      <c r="I515">
        <v>10</v>
      </c>
      <c r="J515" t="s">
        <v>19</v>
      </c>
      <c r="K515">
        <v>0</v>
      </c>
      <c r="L515">
        <v>9</v>
      </c>
      <c r="M515">
        <v>0</v>
      </c>
      <c r="N515">
        <v>9</v>
      </c>
      <c r="O515">
        <v>1</v>
      </c>
      <c r="P515">
        <f t="shared" si="81"/>
        <v>3</v>
      </c>
      <c r="Q515">
        <v>6296</v>
      </c>
      <c r="R515">
        <v>3667</v>
      </c>
      <c r="S515" s="14">
        <f t="shared" si="73"/>
        <v>0.63193817123356422</v>
      </c>
      <c r="T515" s="33">
        <f>IF(E515&lt;1994,"NA",IF(E515&gt;2001,SUMIFS(ADM!E:E,ADM!A:A,ReferendumData!E515,ADM!C:C,ReferendumData!A515,ADM!D:D,ReferendumData!B515),SUMIFS(ADM!K:K,ADM!H:H,ReferendumData!E515,ADM!I:I,ReferendumData!A515,ADM!J:J,ReferendumData!B515)))</f>
        <v>6485.89</v>
      </c>
      <c r="U515" s="34">
        <f t="shared" si="82"/>
        <v>1.5361037575413705</v>
      </c>
      <c r="V515" s="47">
        <f>IFERROR(VLOOKUP(C515,Lookups!J:L,3,FALSE),IF(T515&gt;=2000,4,IF(AND(T515&gt;=1000,T515&lt;2000),5,6)))</f>
        <v>2</v>
      </c>
      <c r="W515" s="12" t="s">
        <v>20</v>
      </c>
      <c r="X515" s="39">
        <f t="shared" si="74"/>
        <v>1.5361037575413705</v>
      </c>
      <c r="Y515" s="38">
        <f t="shared" si="75"/>
        <v>0.63193817123356422</v>
      </c>
      <c r="Z515" s="40" t="e">
        <f>IF(C515=ScatterPlots!$A$3,ReferendumData!Y515,-1)</f>
        <v>#N/A</v>
      </c>
      <c r="AA515" s="39">
        <f t="shared" si="76"/>
        <v>1.5361037575413705</v>
      </c>
      <c r="AB515" s="40">
        <f t="shared" si="77"/>
        <v>-1</v>
      </c>
      <c r="AC515" s="40">
        <f t="shared" si="78"/>
        <v>-1</v>
      </c>
      <c r="AD515" s="40">
        <f t="shared" si="79"/>
        <v>0.63193817123356422</v>
      </c>
    </row>
    <row r="516" spans="1:30" x14ac:dyDescent="0.35">
      <c r="A516">
        <v>276</v>
      </c>
      <c r="B516">
        <v>1</v>
      </c>
      <c r="C516" t="str">
        <f t="shared" si="80"/>
        <v>0276-01</v>
      </c>
      <c r="D516" t="s">
        <v>363</v>
      </c>
      <c r="E516">
        <v>2001</v>
      </c>
      <c r="F516">
        <f>VLOOKUP(E516,Lookups!A:B,2,FALSE)</f>
        <v>1</v>
      </c>
      <c r="G516">
        <v>2002</v>
      </c>
      <c r="H516" s="61">
        <v>299.83999999999997</v>
      </c>
      <c r="I516">
        <v>10</v>
      </c>
      <c r="J516" t="s">
        <v>19</v>
      </c>
      <c r="K516">
        <v>0</v>
      </c>
      <c r="L516">
        <v>9</v>
      </c>
      <c r="M516">
        <v>0</v>
      </c>
      <c r="N516">
        <v>9</v>
      </c>
      <c r="O516">
        <v>0</v>
      </c>
      <c r="P516">
        <f t="shared" si="81"/>
        <v>3</v>
      </c>
      <c r="Q516">
        <v>4649</v>
      </c>
      <c r="R516">
        <v>4796</v>
      </c>
      <c r="S516" s="14">
        <f t="shared" ref="S516:S579" si="83">Q516/SUM(Q516:R516)</f>
        <v>0.49221810481736367</v>
      </c>
      <c r="T516" s="33">
        <f>IF(E516&lt;1994,"NA",IF(E516&gt;2001,SUMIFS(ADM!E:E,ADM!A:A,ReferendumData!E516,ADM!C:C,ReferendumData!A516,ADM!D:D,ReferendumData!B516),SUMIFS(ADM!K:K,ADM!H:H,ReferendumData!E516,ADM!I:I,ReferendumData!A516,ADM!J:J,ReferendumData!B516)))</f>
        <v>7791.77</v>
      </c>
      <c r="U516" s="34">
        <f t="shared" si="82"/>
        <v>1.2121764374461772</v>
      </c>
      <c r="V516" s="47">
        <f>IFERROR(VLOOKUP(C516,Lookups!J:L,3,FALSE),IF(T516&gt;=2000,4,IF(AND(T516&gt;=1000,T516&lt;2000),5,6)))</f>
        <v>3</v>
      </c>
      <c r="W516" s="12" t="s">
        <v>20</v>
      </c>
      <c r="X516" s="39">
        <f t="shared" ref="X516:X579" si="84">IF(A516=815,0,U516)</f>
        <v>1.2121764374461772</v>
      </c>
      <c r="Y516" s="38">
        <f t="shared" ref="Y516:Y579" si="85">IF(A516=815,0,S516)</f>
        <v>0.49221810481736367</v>
      </c>
      <c r="Z516" s="40" t="e">
        <f>IF(C516=ScatterPlots!$A$3,ReferendumData!Y516,-1)</f>
        <v>#N/A</v>
      </c>
      <c r="AA516" s="39">
        <f t="shared" ref="AA516:AA579" si="86">IF(A516=815,0,U516)</f>
        <v>1.2121764374461772</v>
      </c>
      <c r="AB516" s="40">
        <f t="shared" ref="AB516:AB579" si="87">IF(A516=815,0,IF(F516=3,S516,-1))</f>
        <v>-1</v>
      </c>
      <c r="AC516" s="40">
        <f t="shared" ref="AC516:AC579" si="88">IF(A516=815,0,IF(F516=2,S516,-1))</f>
        <v>-1</v>
      </c>
      <c r="AD516" s="40">
        <f t="shared" ref="AD516:AD579" si="89">IF(A516=815,0,IF(F516=1,S516,-1))</f>
        <v>0.49221810481736367</v>
      </c>
    </row>
    <row r="517" spans="1:30" x14ac:dyDescent="0.35">
      <c r="A517">
        <v>277</v>
      </c>
      <c r="B517">
        <v>1</v>
      </c>
      <c r="C517" t="str">
        <f t="shared" si="80"/>
        <v>0277-01</v>
      </c>
      <c r="D517" t="s">
        <v>178</v>
      </c>
      <c r="E517">
        <v>2001</v>
      </c>
      <c r="F517">
        <f>VLOOKUP(E517,Lookups!A:B,2,FALSE)</f>
        <v>1</v>
      </c>
      <c r="G517">
        <v>2002</v>
      </c>
      <c r="H517" s="61">
        <v>570</v>
      </c>
      <c r="I517">
        <v>10</v>
      </c>
      <c r="J517" t="s">
        <v>19</v>
      </c>
      <c r="K517">
        <v>0</v>
      </c>
      <c r="L517">
        <v>9</v>
      </c>
      <c r="M517">
        <v>0</v>
      </c>
      <c r="N517">
        <v>9</v>
      </c>
      <c r="O517">
        <v>0</v>
      </c>
      <c r="P517">
        <f t="shared" si="81"/>
        <v>6</v>
      </c>
      <c r="Q517">
        <v>1452</v>
      </c>
      <c r="R517">
        <v>2078</v>
      </c>
      <c r="S517" s="14">
        <f t="shared" si="83"/>
        <v>0.4113314447592068</v>
      </c>
      <c r="T517" s="33">
        <f>IF(E517&lt;1994,"NA",IF(E517&gt;2001,SUMIFS(ADM!E:E,ADM!A:A,ReferendumData!E517,ADM!C:C,ReferendumData!A517,ADM!D:D,ReferendumData!B517),SUMIFS(ADM!K:K,ADM!H:H,ReferendumData!E517,ADM!I:I,ReferendumData!A517,ADM!J:J,ReferendumData!B517)))</f>
        <v>2535.39</v>
      </c>
      <c r="U517" s="34">
        <f t="shared" si="82"/>
        <v>1.3922907323922553</v>
      </c>
      <c r="V517" s="47">
        <f>IFERROR(VLOOKUP(C517,Lookups!J:L,3,FALSE),IF(T517&gt;=2000,4,IF(AND(T517&gt;=1000,T517&lt;2000),5,6)))</f>
        <v>3</v>
      </c>
      <c r="W517" s="12" t="s">
        <v>20</v>
      </c>
      <c r="X517" s="39">
        <f t="shared" si="84"/>
        <v>1.3922907323922553</v>
      </c>
      <c r="Y517" s="38">
        <f t="shared" si="85"/>
        <v>0.4113314447592068</v>
      </c>
      <c r="Z517" s="40" t="e">
        <f>IF(C517=ScatterPlots!$A$3,ReferendumData!Y517,-1)</f>
        <v>#N/A</v>
      </c>
      <c r="AA517" s="39">
        <f t="shared" si="86"/>
        <v>1.3922907323922553</v>
      </c>
      <c r="AB517" s="40">
        <f t="shared" si="87"/>
        <v>-1</v>
      </c>
      <c r="AC517" s="40">
        <f t="shared" si="88"/>
        <v>-1</v>
      </c>
      <c r="AD517" s="40">
        <f t="shared" si="89"/>
        <v>0.4113314447592068</v>
      </c>
    </row>
    <row r="518" spans="1:30" x14ac:dyDescent="0.35">
      <c r="A518">
        <v>278</v>
      </c>
      <c r="B518">
        <v>1</v>
      </c>
      <c r="C518" t="str">
        <f t="shared" si="80"/>
        <v>0278-01</v>
      </c>
      <c r="D518" t="s">
        <v>332</v>
      </c>
      <c r="E518">
        <v>2001</v>
      </c>
      <c r="F518">
        <f>VLOOKUP(E518,Lookups!A:B,2,FALSE)</f>
        <v>1</v>
      </c>
      <c r="G518">
        <v>2002</v>
      </c>
      <c r="H518" s="61">
        <v>300.04000000000002</v>
      </c>
      <c r="I518">
        <v>10</v>
      </c>
      <c r="J518" t="s">
        <v>19</v>
      </c>
      <c r="K518">
        <v>0</v>
      </c>
      <c r="L518">
        <v>9</v>
      </c>
      <c r="M518">
        <v>0</v>
      </c>
      <c r="N518">
        <v>9</v>
      </c>
      <c r="O518">
        <v>0</v>
      </c>
      <c r="P518">
        <f t="shared" si="81"/>
        <v>4</v>
      </c>
      <c r="Q518">
        <v>1172</v>
      </c>
      <c r="R518">
        <v>1615</v>
      </c>
      <c r="S518" s="14">
        <f t="shared" si="83"/>
        <v>0.42052386078220311</v>
      </c>
      <c r="T518" s="33">
        <f>IF(E518&lt;1994,"NA",IF(E518&gt;2001,SUMIFS(ADM!E:E,ADM!A:A,ReferendumData!E518,ADM!C:C,ReferendumData!A518,ADM!D:D,ReferendumData!B518),SUMIFS(ADM!K:K,ADM!H:H,ReferendumData!E518,ADM!I:I,ReferendumData!A518,ADM!J:J,ReferendumData!B518)))</f>
        <v>2260.77</v>
      </c>
      <c r="U518" s="34">
        <f t="shared" si="82"/>
        <v>1.2327658275720219</v>
      </c>
      <c r="V518" s="47">
        <f>IFERROR(VLOOKUP(C518,Lookups!J:L,3,FALSE),IF(T518&gt;=2000,4,IF(AND(T518&gt;=1000,T518&lt;2000),5,6)))</f>
        <v>3</v>
      </c>
      <c r="W518" s="12" t="s">
        <v>20</v>
      </c>
      <c r="X518" s="39">
        <f t="shared" si="84"/>
        <v>1.2327658275720219</v>
      </c>
      <c r="Y518" s="38">
        <f t="shared" si="85"/>
        <v>0.42052386078220311</v>
      </c>
      <c r="Z518" s="40" t="e">
        <f>IF(C518=ScatterPlots!$A$3,ReferendumData!Y518,-1)</f>
        <v>#N/A</v>
      </c>
      <c r="AA518" s="39">
        <f t="shared" si="86"/>
        <v>1.2327658275720219</v>
      </c>
      <c r="AB518" s="40">
        <f t="shared" si="87"/>
        <v>-1</v>
      </c>
      <c r="AC518" s="40">
        <f t="shared" si="88"/>
        <v>-1</v>
      </c>
      <c r="AD518" s="40">
        <f t="shared" si="89"/>
        <v>0.42052386078220311</v>
      </c>
    </row>
    <row r="519" spans="1:30" x14ac:dyDescent="0.35">
      <c r="A519">
        <v>279</v>
      </c>
      <c r="B519">
        <v>1</v>
      </c>
      <c r="C519" t="str">
        <f t="shared" si="80"/>
        <v>0279-01</v>
      </c>
      <c r="D519" t="s">
        <v>223</v>
      </c>
      <c r="E519">
        <v>2001</v>
      </c>
      <c r="F519">
        <f>VLOOKUP(E519,Lookups!A:B,2,FALSE)</f>
        <v>1</v>
      </c>
      <c r="G519">
        <v>2002</v>
      </c>
      <c r="H519" s="61">
        <v>559</v>
      </c>
      <c r="I519">
        <v>10</v>
      </c>
      <c r="J519" t="s">
        <v>19</v>
      </c>
      <c r="K519">
        <v>0</v>
      </c>
      <c r="L519">
        <v>9</v>
      </c>
      <c r="M519">
        <v>0</v>
      </c>
      <c r="N519">
        <v>9</v>
      </c>
      <c r="O519">
        <v>0</v>
      </c>
      <c r="P519">
        <f t="shared" si="81"/>
        <v>6</v>
      </c>
      <c r="Q519">
        <v>8455</v>
      </c>
      <c r="R519">
        <v>12595</v>
      </c>
      <c r="S519" s="14">
        <f t="shared" si="83"/>
        <v>0.40166270783847979</v>
      </c>
      <c r="T519" s="33">
        <f>IF(E519&lt;1994,"NA",IF(E519&gt;2001,SUMIFS(ADM!E:E,ADM!A:A,ReferendumData!E519,ADM!C:C,ReferendumData!A519,ADM!D:D,ReferendumData!B519),SUMIFS(ADM!K:K,ADM!H:H,ReferendumData!E519,ADM!I:I,ReferendumData!A519,ADM!J:J,ReferendumData!B519)))</f>
        <v>22643.439999999999</v>
      </c>
      <c r="U519" s="34">
        <f t="shared" si="82"/>
        <v>0.92962906696155712</v>
      </c>
      <c r="V519" s="47">
        <f>IFERROR(VLOOKUP(C519,Lookups!J:L,3,FALSE),IF(T519&gt;=2000,4,IF(AND(T519&gt;=1000,T519&lt;2000),5,6)))</f>
        <v>3</v>
      </c>
      <c r="W519" s="12" t="s">
        <v>20</v>
      </c>
      <c r="X519" s="39">
        <f t="shared" si="84"/>
        <v>0.92962906696155712</v>
      </c>
      <c r="Y519" s="38">
        <f t="shared" si="85"/>
        <v>0.40166270783847979</v>
      </c>
      <c r="Z519" s="40" t="e">
        <f>IF(C519=ScatterPlots!$A$3,ReferendumData!Y519,-1)</f>
        <v>#N/A</v>
      </c>
      <c r="AA519" s="39">
        <f t="shared" si="86"/>
        <v>0.92962906696155712</v>
      </c>
      <c r="AB519" s="40">
        <f t="shared" si="87"/>
        <v>-1</v>
      </c>
      <c r="AC519" s="40">
        <f t="shared" si="88"/>
        <v>-1</v>
      </c>
      <c r="AD519" s="40">
        <f t="shared" si="89"/>
        <v>0.40166270783847979</v>
      </c>
    </row>
    <row r="520" spans="1:30" x14ac:dyDescent="0.35">
      <c r="A520">
        <v>280</v>
      </c>
      <c r="B520">
        <v>1</v>
      </c>
      <c r="C520" t="str">
        <f t="shared" si="80"/>
        <v>0280-01</v>
      </c>
      <c r="D520" t="s">
        <v>364</v>
      </c>
      <c r="E520">
        <v>2001</v>
      </c>
      <c r="F520">
        <f>VLOOKUP(E520,Lookups!A:B,2,FALSE)</f>
        <v>1</v>
      </c>
      <c r="G520">
        <v>2002</v>
      </c>
      <c r="H520" s="61">
        <v>297</v>
      </c>
      <c r="I520">
        <v>10</v>
      </c>
      <c r="J520" t="s">
        <v>19</v>
      </c>
      <c r="K520">
        <v>0</v>
      </c>
      <c r="L520">
        <v>9</v>
      </c>
      <c r="M520">
        <v>0</v>
      </c>
      <c r="N520">
        <v>9</v>
      </c>
      <c r="O520">
        <v>0</v>
      </c>
      <c r="P520">
        <f t="shared" si="81"/>
        <v>3</v>
      </c>
      <c r="Q520">
        <v>2911</v>
      </c>
      <c r="R520">
        <v>3263</v>
      </c>
      <c r="S520" s="14">
        <f t="shared" si="83"/>
        <v>0.47149335924846131</v>
      </c>
      <c r="T520" s="33">
        <f>IF(E520&lt;1994,"NA",IF(E520&gt;2001,SUMIFS(ADM!E:E,ADM!A:A,ReferendumData!E520,ADM!C:C,ReferendumData!A520,ADM!D:D,ReferendumData!B520),SUMIFS(ADM!K:K,ADM!H:H,ReferendumData!E520,ADM!I:I,ReferendumData!A520,ADM!J:J,ReferendumData!B520)))</f>
        <v>4323.55</v>
      </c>
      <c r="U520" s="34">
        <f t="shared" si="82"/>
        <v>1.4279932000323807</v>
      </c>
      <c r="V520" s="47">
        <f>IFERROR(VLOOKUP(C520,Lookups!J:L,3,FALSE),IF(T520&gt;=2000,4,IF(AND(T520&gt;=1000,T520&lt;2000),5,6)))</f>
        <v>2</v>
      </c>
      <c r="W520" s="12" t="s">
        <v>20</v>
      </c>
      <c r="X520" s="39">
        <f t="shared" si="84"/>
        <v>1.4279932000323807</v>
      </c>
      <c r="Y520" s="38">
        <f t="shared" si="85"/>
        <v>0.47149335924846131</v>
      </c>
      <c r="Z520" s="40" t="e">
        <f>IF(C520=ScatterPlots!$A$3,ReferendumData!Y520,-1)</f>
        <v>#N/A</v>
      </c>
      <c r="AA520" s="39">
        <f t="shared" si="86"/>
        <v>1.4279932000323807</v>
      </c>
      <c r="AB520" s="40">
        <f t="shared" si="87"/>
        <v>-1</v>
      </c>
      <c r="AC520" s="40">
        <f t="shared" si="88"/>
        <v>-1</v>
      </c>
      <c r="AD520" s="40">
        <f t="shared" si="89"/>
        <v>0.47149335924846131</v>
      </c>
    </row>
    <row r="521" spans="1:30" x14ac:dyDescent="0.35">
      <c r="A521">
        <v>281</v>
      </c>
      <c r="B521">
        <v>1</v>
      </c>
      <c r="C521" t="str">
        <f t="shared" si="80"/>
        <v>0281-01</v>
      </c>
      <c r="D521" t="s">
        <v>365</v>
      </c>
      <c r="E521">
        <v>2001</v>
      </c>
      <c r="F521">
        <f>VLOOKUP(E521,Lookups!A:B,2,FALSE)</f>
        <v>1</v>
      </c>
      <c r="G521">
        <v>2002</v>
      </c>
      <c r="H521" s="61">
        <v>837.38</v>
      </c>
      <c r="I521">
        <v>10</v>
      </c>
      <c r="J521" t="s">
        <v>19</v>
      </c>
      <c r="K521">
        <v>0</v>
      </c>
      <c r="L521">
        <v>9</v>
      </c>
      <c r="M521">
        <v>0</v>
      </c>
      <c r="N521">
        <v>9</v>
      </c>
      <c r="O521">
        <v>1</v>
      </c>
      <c r="P521">
        <f t="shared" si="81"/>
        <v>9</v>
      </c>
      <c r="Q521">
        <v>12247</v>
      </c>
      <c r="R521">
        <v>8201</v>
      </c>
      <c r="S521" s="14">
        <f t="shared" si="83"/>
        <v>0.59893388106416279</v>
      </c>
      <c r="T521" s="33">
        <f>IF(E521&lt;1994,"NA",IF(E521&gt;2001,SUMIFS(ADM!E:E,ADM!A:A,ReferendumData!E521,ADM!C:C,ReferendumData!A521,ADM!D:D,ReferendumData!B521),SUMIFS(ADM!K:K,ADM!H:H,ReferendumData!E521,ADM!I:I,ReferendumData!A521,ADM!J:J,ReferendumData!B521)))</f>
        <v>14604.36</v>
      </c>
      <c r="U521" s="34">
        <f t="shared" si="82"/>
        <v>1.4001298242442668</v>
      </c>
      <c r="V521" s="47">
        <f>IFERROR(VLOOKUP(C521,Lookups!J:L,3,FALSE),IF(T521&gt;=2000,4,IF(AND(T521&gt;=1000,T521&lt;2000),5,6)))</f>
        <v>2</v>
      </c>
      <c r="W521" s="12" t="s">
        <v>20</v>
      </c>
      <c r="X521" s="39">
        <f t="shared" si="84"/>
        <v>1.4001298242442668</v>
      </c>
      <c r="Y521" s="38">
        <f t="shared" si="85"/>
        <v>0.59893388106416279</v>
      </c>
      <c r="Z521" s="40" t="e">
        <f>IF(C521=ScatterPlots!$A$3,ReferendumData!Y521,-1)</f>
        <v>#N/A</v>
      </c>
      <c r="AA521" s="39">
        <f t="shared" si="86"/>
        <v>1.4001298242442668</v>
      </c>
      <c r="AB521" s="40">
        <f t="shared" si="87"/>
        <v>-1</v>
      </c>
      <c r="AC521" s="40">
        <f t="shared" si="88"/>
        <v>-1</v>
      </c>
      <c r="AD521" s="40">
        <f t="shared" si="89"/>
        <v>0.59893388106416279</v>
      </c>
    </row>
    <row r="522" spans="1:30" x14ac:dyDescent="0.35">
      <c r="A522">
        <v>283</v>
      </c>
      <c r="B522">
        <v>1</v>
      </c>
      <c r="C522" t="str">
        <f t="shared" si="80"/>
        <v>0283-01</v>
      </c>
      <c r="D522" t="s">
        <v>366</v>
      </c>
      <c r="E522">
        <v>2001</v>
      </c>
      <c r="F522">
        <f>VLOOKUP(E522,Lookups!A:B,2,FALSE)</f>
        <v>1</v>
      </c>
      <c r="G522">
        <v>2002</v>
      </c>
      <c r="H522" s="61">
        <v>230</v>
      </c>
      <c r="I522">
        <v>10</v>
      </c>
      <c r="J522" t="s">
        <v>19</v>
      </c>
      <c r="K522">
        <v>0</v>
      </c>
      <c r="L522">
        <v>9</v>
      </c>
      <c r="M522">
        <v>0</v>
      </c>
      <c r="N522">
        <v>9</v>
      </c>
      <c r="O522">
        <v>1</v>
      </c>
      <c r="P522">
        <f t="shared" si="81"/>
        <v>3</v>
      </c>
      <c r="Q522">
        <v>3913</v>
      </c>
      <c r="R522">
        <v>3028</v>
      </c>
      <c r="S522" s="14">
        <f t="shared" si="83"/>
        <v>0.56375162080391872</v>
      </c>
      <c r="T522" s="33">
        <f>IF(E522&lt;1994,"NA",IF(E522&gt;2001,SUMIFS(ADM!E:E,ADM!A:A,ReferendumData!E522,ADM!C:C,ReferendumData!A522,ADM!D:D,ReferendumData!B522),SUMIFS(ADM!K:K,ADM!H:H,ReferendumData!E522,ADM!I:I,ReferendumData!A522,ADM!J:J,ReferendumData!B522)))</f>
        <v>4334.26</v>
      </c>
      <c r="U522" s="34">
        <f t="shared" si="82"/>
        <v>1.6014267718134121</v>
      </c>
      <c r="V522" s="47">
        <f>IFERROR(VLOOKUP(C522,Lookups!J:L,3,FALSE),IF(T522&gt;=2000,4,IF(AND(T522&gt;=1000,T522&lt;2000),5,6)))</f>
        <v>2</v>
      </c>
      <c r="W522" s="12" t="s">
        <v>20</v>
      </c>
      <c r="X522" s="39">
        <f t="shared" si="84"/>
        <v>1.6014267718134121</v>
      </c>
      <c r="Y522" s="38">
        <f t="shared" si="85"/>
        <v>0.56375162080391872</v>
      </c>
      <c r="Z522" s="40" t="e">
        <f>IF(C522=ScatterPlots!$A$3,ReferendumData!Y522,-1)</f>
        <v>#N/A</v>
      </c>
      <c r="AA522" s="39">
        <f t="shared" si="86"/>
        <v>1.6014267718134121</v>
      </c>
      <c r="AB522" s="40">
        <f t="shared" si="87"/>
        <v>-1</v>
      </c>
      <c r="AC522" s="40">
        <f t="shared" si="88"/>
        <v>-1</v>
      </c>
      <c r="AD522" s="40">
        <f t="shared" si="89"/>
        <v>0.56375162080391872</v>
      </c>
    </row>
    <row r="523" spans="1:30" x14ac:dyDescent="0.35">
      <c r="A523">
        <v>284</v>
      </c>
      <c r="B523">
        <v>1</v>
      </c>
      <c r="C523" t="str">
        <f t="shared" si="80"/>
        <v>0284-01</v>
      </c>
      <c r="D523" t="s">
        <v>23</v>
      </c>
      <c r="E523">
        <v>2001</v>
      </c>
      <c r="F523">
        <f>VLOOKUP(E523,Lookups!A:B,2,FALSE)</f>
        <v>1</v>
      </c>
      <c r="G523">
        <v>2002</v>
      </c>
      <c r="H523" s="61">
        <v>173.6</v>
      </c>
      <c r="I523">
        <v>10</v>
      </c>
      <c r="J523" t="s">
        <v>19</v>
      </c>
      <c r="K523">
        <v>0</v>
      </c>
      <c r="L523">
        <v>9</v>
      </c>
      <c r="M523">
        <v>0</v>
      </c>
      <c r="N523">
        <v>9</v>
      </c>
      <c r="O523">
        <v>1</v>
      </c>
      <c r="P523">
        <f t="shared" si="81"/>
        <v>2</v>
      </c>
      <c r="Q523">
        <v>5049</v>
      </c>
      <c r="R523">
        <v>3900</v>
      </c>
      <c r="S523" s="14">
        <f t="shared" si="83"/>
        <v>0.56419711699631248</v>
      </c>
      <c r="T523" s="33">
        <f>IF(E523&lt;1994,"NA",IF(E523&gt;2001,SUMIFS(ADM!E:E,ADM!A:A,ReferendumData!E523,ADM!C:C,ReferendumData!A523,ADM!D:D,ReferendumData!B523),SUMIFS(ADM!K:K,ADM!H:H,ReferendumData!E523,ADM!I:I,ReferendumData!A523,ADM!J:J,ReferendumData!B523)))</f>
        <v>9308.5</v>
      </c>
      <c r="U523" s="34">
        <f t="shared" si="82"/>
        <v>0.96137938443358217</v>
      </c>
      <c r="V523" s="47">
        <f>IFERROR(VLOOKUP(C523,Lookups!J:L,3,FALSE),IF(T523&gt;=2000,4,IF(AND(T523&gt;=1000,T523&lt;2000),5,6)))</f>
        <v>3</v>
      </c>
      <c r="W523" s="12" t="s">
        <v>20</v>
      </c>
      <c r="X523" s="39">
        <f t="shared" si="84"/>
        <v>0.96137938443358217</v>
      </c>
      <c r="Y523" s="38">
        <f t="shared" si="85"/>
        <v>0.56419711699631248</v>
      </c>
      <c r="Z523" s="40" t="e">
        <f>IF(C523=ScatterPlots!$A$3,ReferendumData!Y523,-1)</f>
        <v>#N/A</v>
      </c>
      <c r="AA523" s="39">
        <f t="shared" si="86"/>
        <v>0.96137938443358217</v>
      </c>
      <c r="AB523" s="40">
        <f t="shared" si="87"/>
        <v>-1</v>
      </c>
      <c r="AC523" s="40">
        <f t="shared" si="88"/>
        <v>-1</v>
      </c>
      <c r="AD523" s="40">
        <f t="shared" si="89"/>
        <v>0.56419711699631248</v>
      </c>
    </row>
    <row r="524" spans="1:30" x14ac:dyDescent="0.35">
      <c r="A524">
        <v>286</v>
      </c>
      <c r="B524">
        <v>1</v>
      </c>
      <c r="C524" t="str">
        <f t="shared" si="80"/>
        <v>0286-01</v>
      </c>
      <c r="D524" t="s">
        <v>224</v>
      </c>
      <c r="E524">
        <v>2001</v>
      </c>
      <c r="F524">
        <f>VLOOKUP(E524,Lookups!A:B,2,FALSE)</f>
        <v>1</v>
      </c>
      <c r="G524">
        <v>2002</v>
      </c>
      <c r="H524" s="61">
        <v>335</v>
      </c>
      <c r="I524">
        <v>10</v>
      </c>
      <c r="J524" t="s">
        <v>19</v>
      </c>
      <c r="K524">
        <v>0</v>
      </c>
      <c r="L524">
        <v>9</v>
      </c>
      <c r="M524">
        <v>0</v>
      </c>
      <c r="N524">
        <v>9</v>
      </c>
      <c r="O524">
        <v>1</v>
      </c>
      <c r="P524">
        <f t="shared" si="81"/>
        <v>4</v>
      </c>
      <c r="Q524">
        <v>812</v>
      </c>
      <c r="R524">
        <v>692</v>
      </c>
      <c r="S524" s="14">
        <f t="shared" si="83"/>
        <v>0.53989361702127658</v>
      </c>
      <c r="T524" s="33">
        <f>IF(E524&lt;1994,"NA",IF(E524&gt;2001,SUMIFS(ADM!E:E,ADM!A:A,ReferendumData!E524,ADM!C:C,ReferendumData!A524,ADM!D:D,ReferendumData!B524),SUMIFS(ADM!K:K,ADM!H:H,ReferendumData!E524,ADM!I:I,ReferendumData!A524,ADM!J:J,ReferendumData!B524)))</f>
        <v>1418.23</v>
      </c>
      <c r="U524" s="34">
        <f t="shared" si="82"/>
        <v>1.0604767914936224</v>
      </c>
      <c r="V524" s="47">
        <f>IFERROR(VLOOKUP(C524,Lookups!J:L,3,FALSE),IF(T524&gt;=2000,4,IF(AND(T524&gt;=1000,T524&lt;2000),5,6)))</f>
        <v>2</v>
      </c>
      <c r="W524" s="12" t="s">
        <v>20</v>
      </c>
      <c r="X524" s="39">
        <f t="shared" si="84"/>
        <v>1.0604767914936224</v>
      </c>
      <c r="Y524" s="38">
        <f t="shared" si="85"/>
        <v>0.53989361702127658</v>
      </c>
      <c r="Z524" s="40" t="e">
        <f>IF(C524=ScatterPlots!$A$3,ReferendumData!Y524,-1)</f>
        <v>#N/A</v>
      </c>
      <c r="AA524" s="39">
        <f t="shared" si="86"/>
        <v>1.0604767914936224</v>
      </c>
      <c r="AB524" s="40">
        <f t="shared" si="87"/>
        <v>-1</v>
      </c>
      <c r="AC524" s="40">
        <f t="shared" si="88"/>
        <v>-1</v>
      </c>
      <c r="AD524" s="40">
        <f t="shared" si="89"/>
        <v>0.53989361702127658</v>
      </c>
    </row>
    <row r="525" spans="1:30" x14ac:dyDescent="0.35">
      <c r="A525">
        <v>297</v>
      </c>
      <c r="B525">
        <v>1</v>
      </c>
      <c r="C525" t="str">
        <f t="shared" si="80"/>
        <v>0297-01</v>
      </c>
      <c r="D525" t="s">
        <v>77</v>
      </c>
      <c r="E525">
        <v>2001</v>
      </c>
      <c r="F525">
        <f>VLOOKUP(E525,Lookups!A:B,2,FALSE)</f>
        <v>1</v>
      </c>
      <c r="G525">
        <v>2002</v>
      </c>
      <c r="H525" s="61">
        <v>588.07000000000005</v>
      </c>
      <c r="I525">
        <v>10</v>
      </c>
      <c r="J525" t="s">
        <v>19</v>
      </c>
      <c r="K525">
        <v>0</v>
      </c>
      <c r="L525">
        <v>9</v>
      </c>
      <c r="M525">
        <v>0</v>
      </c>
      <c r="N525">
        <v>9</v>
      </c>
      <c r="O525">
        <v>1</v>
      </c>
      <c r="P525">
        <f t="shared" si="81"/>
        <v>6</v>
      </c>
      <c r="Q525">
        <v>267</v>
      </c>
      <c r="R525">
        <v>177</v>
      </c>
      <c r="S525" s="14">
        <f t="shared" si="83"/>
        <v>0.60135135135135132</v>
      </c>
      <c r="T525" s="33">
        <f>IF(E525&lt;1994,"NA",IF(E525&gt;2001,SUMIFS(ADM!E:E,ADM!A:A,ReferendumData!E525,ADM!C:C,ReferendumData!A525,ADM!D:D,ReferendumData!B525),SUMIFS(ADM!K:K,ADM!H:H,ReferendumData!E525,ADM!I:I,ReferendumData!A525,ADM!J:J,ReferendumData!B525)))</f>
        <v>397.76</v>
      </c>
      <c r="U525" s="34">
        <f t="shared" si="82"/>
        <v>1.1162510056315367</v>
      </c>
      <c r="V525" s="47">
        <f>IFERROR(VLOOKUP(C525,Lookups!J:L,3,FALSE),IF(T525&gt;=2000,4,IF(AND(T525&gt;=1000,T525&lt;2000),5,6)))</f>
        <v>6</v>
      </c>
      <c r="W525" s="12" t="s">
        <v>20</v>
      </c>
      <c r="X525" s="39">
        <f t="shared" si="84"/>
        <v>1.1162510056315367</v>
      </c>
      <c r="Y525" s="38">
        <f t="shared" si="85"/>
        <v>0.60135135135135132</v>
      </c>
      <c r="Z525" s="40" t="e">
        <f>IF(C525=ScatterPlots!$A$3,ReferendumData!Y525,-1)</f>
        <v>#N/A</v>
      </c>
      <c r="AA525" s="39">
        <f t="shared" si="86"/>
        <v>1.1162510056315367</v>
      </c>
      <c r="AB525" s="40">
        <f t="shared" si="87"/>
        <v>-1</v>
      </c>
      <c r="AC525" s="40">
        <f t="shared" si="88"/>
        <v>-1</v>
      </c>
      <c r="AD525" s="40">
        <f t="shared" si="89"/>
        <v>0.60135135135135132</v>
      </c>
    </row>
    <row r="526" spans="1:30" x14ac:dyDescent="0.35">
      <c r="A526">
        <v>299</v>
      </c>
      <c r="B526">
        <v>1</v>
      </c>
      <c r="C526" t="str">
        <f t="shared" si="80"/>
        <v>0299-01</v>
      </c>
      <c r="D526" t="s">
        <v>179</v>
      </c>
      <c r="E526">
        <v>2001</v>
      </c>
      <c r="F526">
        <f>VLOOKUP(E526,Lookups!A:B,2,FALSE)</f>
        <v>1</v>
      </c>
      <c r="G526">
        <v>2002</v>
      </c>
      <c r="H526" s="61">
        <v>260</v>
      </c>
      <c r="I526">
        <v>10</v>
      </c>
      <c r="J526" t="s">
        <v>19</v>
      </c>
      <c r="K526">
        <v>0</v>
      </c>
      <c r="L526">
        <v>9</v>
      </c>
      <c r="M526">
        <v>0</v>
      </c>
      <c r="N526">
        <v>9</v>
      </c>
      <c r="O526">
        <v>0</v>
      </c>
      <c r="P526">
        <f t="shared" si="81"/>
        <v>3</v>
      </c>
      <c r="Q526">
        <v>400</v>
      </c>
      <c r="R526">
        <v>977</v>
      </c>
      <c r="S526" s="14">
        <f t="shared" si="83"/>
        <v>0.29048656499636893</v>
      </c>
      <c r="T526" s="33">
        <f>IF(E526&lt;1994,"NA",IF(E526&gt;2001,SUMIFS(ADM!E:E,ADM!A:A,ReferendumData!E526,ADM!C:C,ReferendumData!A526,ADM!D:D,ReferendumData!B526),SUMIFS(ADM!K:K,ADM!H:H,ReferendumData!E526,ADM!I:I,ReferendumData!A526,ADM!J:J,ReferendumData!B526)))</f>
        <v>1020.53</v>
      </c>
      <c r="U526" s="34">
        <f t="shared" si="82"/>
        <v>1.3492988937120909</v>
      </c>
      <c r="V526" s="47">
        <f>IFERROR(VLOOKUP(C526,Lookups!J:L,3,FALSE),IF(T526&gt;=2000,4,IF(AND(T526&gt;=1000,T526&lt;2000),5,6)))</f>
        <v>5</v>
      </c>
      <c r="W526" s="12" t="s">
        <v>20</v>
      </c>
      <c r="X526" s="39">
        <f t="shared" si="84"/>
        <v>1.3492988937120909</v>
      </c>
      <c r="Y526" s="38">
        <f t="shared" si="85"/>
        <v>0.29048656499636893</v>
      </c>
      <c r="Z526" s="40" t="e">
        <f>IF(C526=ScatterPlots!$A$3,ReferendumData!Y526,-1)</f>
        <v>#N/A</v>
      </c>
      <c r="AA526" s="39">
        <f t="shared" si="86"/>
        <v>1.3492988937120909</v>
      </c>
      <c r="AB526" s="40">
        <f t="shared" si="87"/>
        <v>-1</v>
      </c>
      <c r="AC526" s="40">
        <f t="shared" si="88"/>
        <v>-1</v>
      </c>
      <c r="AD526" s="40">
        <f t="shared" si="89"/>
        <v>0.29048656499636893</v>
      </c>
    </row>
    <row r="527" spans="1:30" x14ac:dyDescent="0.35">
      <c r="A527">
        <v>300</v>
      </c>
      <c r="B527">
        <v>1</v>
      </c>
      <c r="C527" t="str">
        <f t="shared" si="80"/>
        <v>0300-01</v>
      </c>
      <c r="D527" t="s">
        <v>54</v>
      </c>
      <c r="E527">
        <v>2001</v>
      </c>
      <c r="F527">
        <f>VLOOKUP(E527,Lookups!A:B,2,FALSE)</f>
        <v>1</v>
      </c>
      <c r="G527">
        <v>2002</v>
      </c>
      <c r="H527" s="61">
        <v>1</v>
      </c>
      <c r="I527">
        <v>10</v>
      </c>
      <c r="J527" t="s">
        <v>19</v>
      </c>
      <c r="K527">
        <v>0</v>
      </c>
      <c r="L527">
        <v>9</v>
      </c>
      <c r="M527">
        <v>0</v>
      </c>
      <c r="N527">
        <v>9</v>
      </c>
      <c r="O527">
        <v>1</v>
      </c>
      <c r="P527">
        <f t="shared" si="81"/>
        <v>1</v>
      </c>
      <c r="Q527">
        <v>721</v>
      </c>
      <c r="R527">
        <v>230</v>
      </c>
      <c r="S527" s="14">
        <f t="shared" si="83"/>
        <v>0.75814931650893791</v>
      </c>
      <c r="T527" s="33">
        <f>IF(E527&lt;1994,"NA",IF(E527&gt;2001,SUMIFS(ADM!E:E,ADM!A:A,ReferendumData!E527,ADM!C:C,ReferendumData!A527,ADM!D:D,ReferendumData!B527),SUMIFS(ADM!K:K,ADM!H:H,ReferendumData!E527,ADM!I:I,ReferendumData!A527,ADM!J:J,ReferendumData!B527)))</f>
        <v>1614.81</v>
      </c>
      <c r="U527" s="34">
        <f t="shared" si="82"/>
        <v>0.588923774314006</v>
      </c>
      <c r="V527" s="47">
        <f>IFERROR(VLOOKUP(C527,Lookups!J:L,3,FALSE),IF(T527&gt;=2000,4,IF(AND(T527&gt;=1000,T527&lt;2000),5,6)))</f>
        <v>5</v>
      </c>
      <c r="W527" s="12" t="s">
        <v>20</v>
      </c>
      <c r="X527" s="39">
        <f t="shared" si="84"/>
        <v>0.588923774314006</v>
      </c>
      <c r="Y527" s="38">
        <f t="shared" si="85"/>
        <v>0.75814931650893791</v>
      </c>
      <c r="Z527" s="40" t="e">
        <f>IF(C527=ScatterPlots!$A$3,ReferendumData!Y527,-1)</f>
        <v>#N/A</v>
      </c>
      <c r="AA527" s="39">
        <f t="shared" si="86"/>
        <v>0.588923774314006</v>
      </c>
      <c r="AB527" s="40">
        <f t="shared" si="87"/>
        <v>-1</v>
      </c>
      <c r="AC527" s="40">
        <f t="shared" si="88"/>
        <v>-1</v>
      </c>
      <c r="AD527" s="40">
        <f t="shared" si="89"/>
        <v>0.75814931650893791</v>
      </c>
    </row>
    <row r="528" spans="1:30" x14ac:dyDescent="0.35">
      <c r="A528">
        <v>306</v>
      </c>
      <c r="B528">
        <v>1</v>
      </c>
      <c r="C528" t="str">
        <f t="shared" si="80"/>
        <v>0306-01</v>
      </c>
      <c r="D528" t="s">
        <v>367</v>
      </c>
      <c r="E528">
        <v>2001</v>
      </c>
      <c r="F528">
        <f>VLOOKUP(E528,Lookups!A:B,2,FALSE)</f>
        <v>1</v>
      </c>
      <c r="G528">
        <v>2002</v>
      </c>
      <c r="H528" s="61">
        <v>126</v>
      </c>
      <c r="I528">
        <v>10</v>
      </c>
      <c r="J528" t="s">
        <v>19</v>
      </c>
      <c r="K528">
        <v>0</v>
      </c>
      <c r="L528">
        <v>9</v>
      </c>
      <c r="M528">
        <v>0</v>
      </c>
      <c r="N528">
        <v>9</v>
      </c>
      <c r="O528">
        <v>0</v>
      </c>
      <c r="P528">
        <f t="shared" si="81"/>
        <v>2</v>
      </c>
      <c r="Q528">
        <v>131</v>
      </c>
      <c r="R528">
        <v>216</v>
      </c>
      <c r="S528" s="14">
        <f t="shared" si="83"/>
        <v>0.37752161383285304</v>
      </c>
      <c r="T528" s="33">
        <f>IF(E528&lt;1994,"NA",IF(E528&gt;2001,SUMIFS(ADM!E:E,ADM!A:A,ReferendumData!E528,ADM!C:C,ReferendumData!A528,ADM!D:D,ReferendumData!B528),SUMIFS(ADM!K:K,ADM!H:H,ReferendumData!E528,ADM!I:I,ReferendumData!A528,ADM!J:J,ReferendumData!B528)))</f>
        <v>248.86</v>
      </c>
      <c r="U528" s="34">
        <f t="shared" si="82"/>
        <v>1.3943582737282005</v>
      </c>
      <c r="V528" s="47">
        <f>IFERROR(VLOOKUP(C528,Lookups!J:L,3,FALSE),IF(T528&gt;=2000,4,IF(AND(T528&gt;=1000,T528&lt;2000),5,6)))</f>
        <v>6</v>
      </c>
      <c r="W528" s="12" t="s">
        <v>20</v>
      </c>
      <c r="X528" s="39">
        <f t="shared" si="84"/>
        <v>1.3943582737282005</v>
      </c>
      <c r="Y528" s="38">
        <f t="shared" si="85"/>
        <v>0.37752161383285304</v>
      </c>
      <c r="Z528" s="40" t="e">
        <f>IF(C528=ScatterPlots!$A$3,ReferendumData!Y528,-1)</f>
        <v>#N/A</v>
      </c>
      <c r="AA528" s="39">
        <f t="shared" si="86"/>
        <v>1.3943582737282005</v>
      </c>
      <c r="AB528" s="40">
        <f t="shared" si="87"/>
        <v>-1</v>
      </c>
      <c r="AC528" s="40">
        <f t="shared" si="88"/>
        <v>-1</v>
      </c>
      <c r="AD528" s="40">
        <f t="shared" si="89"/>
        <v>0.37752161383285304</v>
      </c>
    </row>
    <row r="529" spans="1:30" x14ac:dyDescent="0.35">
      <c r="A529">
        <v>308</v>
      </c>
      <c r="B529">
        <v>1</v>
      </c>
      <c r="C529" t="str">
        <f t="shared" si="80"/>
        <v>0308-01</v>
      </c>
      <c r="D529" t="s">
        <v>368</v>
      </c>
      <c r="E529">
        <v>2001</v>
      </c>
      <c r="F529">
        <f>VLOOKUP(E529,Lookups!A:B,2,FALSE)</f>
        <v>1</v>
      </c>
      <c r="G529">
        <v>2002</v>
      </c>
      <c r="H529" s="61">
        <v>126</v>
      </c>
      <c r="I529">
        <v>10</v>
      </c>
      <c r="J529" t="s">
        <v>19</v>
      </c>
      <c r="K529">
        <v>0</v>
      </c>
      <c r="L529">
        <v>9</v>
      </c>
      <c r="M529">
        <v>0</v>
      </c>
      <c r="N529">
        <v>9</v>
      </c>
      <c r="O529">
        <v>1</v>
      </c>
      <c r="P529">
        <f t="shared" si="81"/>
        <v>2</v>
      </c>
      <c r="Q529">
        <v>165</v>
      </c>
      <c r="R529">
        <v>154</v>
      </c>
      <c r="S529" s="14">
        <f t="shared" si="83"/>
        <v>0.51724137931034486</v>
      </c>
      <c r="T529" s="33">
        <f>IF(E529&lt;1994,"NA",IF(E529&gt;2001,SUMIFS(ADM!E:E,ADM!A:A,ReferendumData!E529,ADM!C:C,ReferendumData!A529,ADM!D:D,ReferendumData!B529),SUMIFS(ADM!K:K,ADM!H:H,ReferendumData!E529,ADM!I:I,ReferendumData!A529,ADM!J:J,ReferendumData!B529)))</f>
        <v>368.13</v>
      </c>
      <c r="U529" s="34">
        <f t="shared" si="82"/>
        <v>0.8665417108086817</v>
      </c>
      <c r="V529" s="47">
        <f>IFERROR(VLOOKUP(C529,Lookups!J:L,3,FALSE),IF(T529&gt;=2000,4,IF(AND(T529&gt;=1000,T529&lt;2000),5,6)))</f>
        <v>6</v>
      </c>
      <c r="W529" s="12" t="s">
        <v>20</v>
      </c>
      <c r="X529" s="39">
        <f t="shared" si="84"/>
        <v>0.8665417108086817</v>
      </c>
      <c r="Y529" s="38">
        <f t="shared" si="85"/>
        <v>0.51724137931034486</v>
      </c>
      <c r="Z529" s="40" t="e">
        <f>IF(C529=ScatterPlots!$A$3,ReferendumData!Y529,-1)</f>
        <v>#N/A</v>
      </c>
      <c r="AA529" s="39">
        <f t="shared" si="86"/>
        <v>0.8665417108086817</v>
      </c>
      <c r="AB529" s="40">
        <f t="shared" si="87"/>
        <v>-1</v>
      </c>
      <c r="AC529" s="40">
        <f t="shared" si="88"/>
        <v>-1</v>
      </c>
      <c r="AD529" s="40">
        <f t="shared" si="89"/>
        <v>0.51724137931034486</v>
      </c>
    </row>
    <row r="530" spans="1:30" x14ac:dyDescent="0.35">
      <c r="A530">
        <v>314</v>
      </c>
      <c r="B530">
        <v>1</v>
      </c>
      <c r="C530" t="str">
        <f t="shared" si="80"/>
        <v>0314-01</v>
      </c>
      <c r="D530" t="s">
        <v>78</v>
      </c>
      <c r="E530">
        <v>2001</v>
      </c>
      <c r="F530">
        <f>VLOOKUP(E530,Lookups!A:B,2,FALSE)</f>
        <v>1</v>
      </c>
      <c r="G530">
        <v>2002</v>
      </c>
      <c r="H530" s="61">
        <v>295</v>
      </c>
      <c r="I530">
        <v>6</v>
      </c>
      <c r="J530" t="s">
        <v>19</v>
      </c>
      <c r="K530">
        <v>0</v>
      </c>
      <c r="L530">
        <v>9</v>
      </c>
      <c r="M530">
        <v>0</v>
      </c>
      <c r="N530">
        <v>9</v>
      </c>
      <c r="O530">
        <v>1</v>
      </c>
      <c r="P530">
        <f t="shared" si="81"/>
        <v>3</v>
      </c>
      <c r="Q530">
        <v>510</v>
      </c>
      <c r="R530">
        <v>426</v>
      </c>
      <c r="S530" s="14">
        <f t="shared" si="83"/>
        <v>0.54487179487179482</v>
      </c>
      <c r="T530" s="33">
        <f>IF(E530&lt;1994,"NA",IF(E530&gt;2001,SUMIFS(ADM!E:E,ADM!A:A,ReferendumData!E530,ADM!C:C,ReferendumData!A530,ADM!D:D,ReferendumData!B530),SUMIFS(ADM!K:K,ADM!H:H,ReferendumData!E530,ADM!I:I,ReferendumData!A530,ADM!J:J,ReferendumData!B530)))</f>
        <v>1054.23</v>
      </c>
      <c r="U530" s="34">
        <f t="shared" si="82"/>
        <v>0.88785179704618533</v>
      </c>
      <c r="V530" s="47">
        <f>IFERROR(VLOOKUP(C530,Lookups!J:L,3,FALSE),IF(T530&gt;=2000,4,IF(AND(T530&gt;=1000,T530&lt;2000),5,6)))</f>
        <v>5</v>
      </c>
      <c r="W530" s="12" t="s">
        <v>20</v>
      </c>
      <c r="X530" s="39">
        <f t="shared" si="84"/>
        <v>0.88785179704618533</v>
      </c>
      <c r="Y530" s="38">
        <f t="shared" si="85"/>
        <v>0.54487179487179482</v>
      </c>
      <c r="Z530" s="40" t="e">
        <f>IF(C530=ScatterPlots!$A$3,ReferendumData!Y530,-1)</f>
        <v>#N/A</v>
      </c>
      <c r="AA530" s="39">
        <f t="shared" si="86"/>
        <v>0.88785179704618533</v>
      </c>
      <c r="AB530" s="40">
        <f t="shared" si="87"/>
        <v>-1</v>
      </c>
      <c r="AC530" s="40">
        <f t="shared" si="88"/>
        <v>-1</v>
      </c>
      <c r="AD530" s="40">
        <f t="shared" si="89"/>
        <v>0.54487179487179482</v>
      </c>
    </row>
    <row r="531" spans="1:30" x14ac:dyDescent="0.35">
      <c r="A531">
        <v>323</v>
      </c>
      <c r="B531">
        <v>2</v>
      </c>
      <c r="C531" t="str">
        <f t="shared" si="80"/>
        <v>0323-02</v>
      </c>
      <c r="D531" t="s">
        <v>369</v>
      </c>
      <c r="E531">
        <v>2001</v>
      </c>
      <c r="F531">
        <f>VLOOKUP(E531,Lookups!A:B,2,FALSE)</f>
        <v>1</v>
      </c>
      <c r="G531">
        <v>2002</v>
      </c>
      <c r="H531" s="61">
        <v>300</v>
      </c>
      <c r="I531">
        <v>4</v>
      </c>
      <c r="J531" t="s">
        <v>19</v>
      </c>
      <c r="K531">
        <v>0</v>
      </c>
      <c r="L531">
        <v>9</v>
      </c>
      <c r="M531">
        <v>0</v>
      </c>
      <c r="N531">
        <v>9</v>
      </c>
      <c r="O531">
        <v>1</v>
      </c>
      <c r="P531">
        <f t="shared" si="81"/>
        <v>4</v>
      </c>
      <c r="Q531">
        <v>44</v>
      </c>
      <c r="R531">
        <v>9</v>
      </c>
      <c r="S531" s="14">
        <f t="shared" si="83"/>
        <v>0.83018867924528306</v>
      </c>
      <c r="T531" s="33">
        <f>IF(E531&lt;1994,"NA",IF(E531&gt;2001,SUMIFS(ADM!E:E,ADM!A:A,ReferendumData!E531,ADM!C:C,ReferendumData!A531,ADM!D:D,ReferendumData!B531),SUMIFS(ADM!K:K,ADM!H:H,ReferendumData!E531,ADM!I:I,ReferendumData!A531,ADM!J:J,ReferendumData!B531)))</f>
        <v>49.74</v>
      </c>
      <c r="U531" s="34">
        <f t="shared" si="82"/>
        <v>1.0655408122235626</v>
      </c>
      <c r="V531" s="47">
        <f>IFERROR(VLOOKUP(C531,Lookups!J:L,3,FALSE),IF(T531&gt;=2000,4,IF(AND(T531&gt;=1000,T531&lt;2000),5,6)))</f>
        <v>6</v>
      </c>
      <c r="W531" s="12" t="s">
        <v>370</v>
      </c>
      <c r="X531" s="39">
        <f t="shared" si="84"/>
        <v>1.0655408122235626</v>
      </c>
      <c r="Y531" s="38">
        <f t="shared" si="85"/>
        <v>0.83018867924528306</v>
      </c>
      <c r="Z531" s="40" t="e">
        <f>IF(C531=ScatterPlots!$A$3,ReferendumData!Y531,-1)</f>
        <v>#N/A</v>
      </c>
      <c r="AA531" s="39">
        <f t="shared" si="86"/>
        <v>1.0655408122235626</v>
      </c>
      <c r="AB531" s="40">
        <f t="shared" si="87"/>
        <v>-1</v>
      </c>
      <c r="AC531" s="40">
        <f t="shared" si="88"/>
        <v>-1</v>
      </c>
      <c r="AD531" s="40">
        <f t="shared" si="89"/>
        <v>0.83018867924528306</v>
      </c>
    </row>
    <row r="532" spans="1:30" x14ac:dyDescent="0.35">
      <c r="A532">
        <v>330</v>
      </c>
      <c r="B532">
        <v>1</v>
      </c>
      <c r="C532" t="str">
        <f t="shared" si="80"/>
        <v>0330-01</v>
      </c>
      <c r="D532" t="s">
        <v>371</v>
      </c>
      <c r="E532">
        <v>2001</v>
      </c>
      <c r="F532">
        <f>VLOOKUP(E532,Lookups!A:B,2,FALSE)</f>
        <v>1</v>
      </c>
      <c r="G532">
        <v>2002</v>
      </c>
      <c r="H532" s="61">
        <v>585.63</v>
      </c>
      <c r="I532">
        <v>10</v>
      </c>
      <c r="J532" t="s">
        <v>19</v>
      </c>
      <c r="K532">
        <v>0</v>
      </c>
      <c r="L532">
        <v>9</v>
      </c>
      <c r="M532">
        <v>0</v>
      </c>
      <c r="N532">
        <v>9</v>
      </c>
      <c r="O532">
        <v>1</v>
      </c>
      <c r="P532">
        <f t="shared" si="81"/>
        <v>6</v>
      </c>
      <c r="Q532">
        <v>424</v>
      </c>
      <c r="R532">
        <v>125</v>
      </c>
      <c r="S532" s="14">
        <f t="shared" si="83"/>
        <v>0.77231329690346084</v>
      </c>
      <c r="T532" s="33">
        <f>IF(E532&lt;1994,"NA",IF(E532&gt;2001,SUMIFS(ADM!E:E,ADM!A:A,ReferendumData!E532,ADM!C:C,ReferendumData!A532,ADM!D:D,ReferendumData!B532),SUMIFS(ADM!K:K,ADM!H:H,ReferendumData!E532,ADM!I:I,ReferendumData!A532,ADM!J:J,ReferendumData!B532)))</f>
        <v>308.07</v>
      </c>
      <c r="U532" s="34">
        <f t="shared" si="82"/>
        <v>1.7820625182588372</v>
      </c>
      <c r="V532" s="47">
        <f>IFERROR(VLOOKUP(C532,Lookups!J:L,3,FALSE),IF(T532&gt;=2000,4,IF(AND(T532&gt;=1000,T532&lt;2000),5,6)))</f>
        <v>6</v>
      </c>
      <c r="W532" s="12" t="s">
        <v>20</v>
      </c>
      <c r="X532" s="39">
        <f t="shared" si="84"/>
        <v>1.7820625182588372</v>
      </c>
      <c r="Y532" s="38">
        <f t="shared" si="85"/>
        <v>0.77231329690346084</v>
      </c>
      <c r="Z532" s="40" t="e">
        <f>IF(C532=ScatterPlots!$A$3,ReferendumData!Y532,-1)</f>
        <v>#N/A</v>
      </c>
      <c r="AA532" s="39">
        <f t="shared" si="86"/>
        <v>1.7820625182588372</v>
      </c>
      <c r="AB532" s="40">
        <f t="shared" si="87"/>
        <v>-1</v>
      </c>
      <c r="AC532" s="40">
        <f t="shared" si="88"/>
        <v>-1</v>
      </c>
      <c r="AD532" s="40">
        <f t="shared" si="89"/>
        <v>0.77231329690346084</v>
      </c>
    </row>
    <row r="533" spans="1:30" x14ac:dyDescent="0.35">
      <c r="A533">
        <v>332</v>
      </c>
      <c r="B533">
        <v>1</v>
      </c>
      <c r="C533" t="str">
        <f t="shared" si="80"/>
        <v>0332-01</v>
      </c>
      <c r="D533" t="s">
        <v>310</v>
      </c>
      <c r="E533">
        <v>2001</v>
      </c>
      <c r="F533">
        <f>VLOOKUP(E533,Lookups!A:B,2,FALSE)</f>
        <v>1</v>
      </c>
      <c r="G533">
        <v>2002</v>
      </c>
      <c r="H533" s="61">
        <v>126</v>
      </c>
      <c r="I533">
        <v>8</v>
      </c>
      <c r="J533" t="s">
        <v>19</v>
      </c>
      <c r="K533">
        <v>0</v>
      </c>
      <c r="L533">
        <v>9</v>
      </c>
      <c r="M533">
        <v>0</v>
      </c>
      <c r="N533">
        <v>9</v>
      </c>
      <c r="O533">
        <v>1</v>
      </c>
      <c r="P533">
        <f t="shared" si="81"/>
        <v>2</v>
      </c>
      <c r="Q533">
        <v>1450</v>
      </c>
      <c r="R533">
        <v>918</v>
      </c>
      <c r="S533" s="14">
        <f t="shared" si="83"/>
        <v>0.61233108108108103</v>
      </c>
      <c r="T533" s="33">
        <f>IF(E533&lt;1994,"NA",IF(E533&gt;2001,SUMIFS(ADM!E:E,ADM!A:A,ReferendumData!E533,ADM!C:C,ReferendumData!A533,ADM!D:D,ReferendumData!B533),SUMIFS(ADM!K:K,ADM!H:H,ReferendumData!E533,ADM!I:I,ReferendumData!A533,ADM!J:J,ReferendumData!B533)))</f>
        <v>1898.01</v>
      </c>
      <c r="U533" s="34">
        <f t="shared" si="82"/>
        <v>1.2476225098919396</v>
      </c>
      <c r="V533" s="47">
        <f>IFERROR(VLOOKUP(C533,Lookups!J:L,3,FALSE),IF(T533&gt;=2000,4,IF(AND(T533&gt;=1000,T533&lt;2000),5,6)))</f>
        <v>5</v>
      </c>
      <c r="W533" s="12" t="s">
        <v>20</v>
      </c>
      <c r="X533" s="39">
        <f t="shared" si="84"/>
        <v>1.2476225098919396</v>
      </c>
      <c r="Y533" s="38">
        <f t="shared" si="85"/>
        <v>0.61233108108108103</v>
      </c>
      <c r="Z533" s="40" t="e">
        <f>IF(C533=ScatterPlots!$A$3,ReferendumData!Y533,-1)</f>
        <v>#N/A</v>
      </c>
      <c r="AA533" s="39">
        <f t="shared" si="86"/>
        <v>1.2476225098919396</v>
      </c>
      <c r="AB533" s="40">
        <f t="shared" si="87"/>
        <v>-1</v>
      </c>
      <c r="AC533" s="40">
        <f t="shared" si="88"/>
        <v>-1</v>
      </c>
      <c r="AD533" s="40">
        <f t="shared" si="89"/>
        <v>0.61233108108108103</v>
      </c>
    </row>
    <row r="534" spans="1:30" x14ac:dyDescent="0.35">
      <c r="A534">
        <v>347</v>
      </c>
      <c r="B534">
        <v>1</v>
      </c>
      <c r="C534" t="str">
        <f t="shared" si="80"/>
        <v>0347-01</v>
      </c>
      <c r="D534" t="s">
        <v>181</v>
      </c>
      <c r="E534">
        <v>2001</v>
      </c>
      <c r="F534">
        <f>VLOOKUP(E534,Lookups!A:B,2,FALSE)</f>
        <v>1</v>
      </c>
      <c r="G534">
        <v>2002</v>
      </c>
      <c r="H534" s="61">
        <v>625</v>
      </c>
      <c r="I534">
        <v>7</v>
      </c>
      <c r="J534" t="s">
        <v>19</v>
      </c>
      <c r="K534">
        <v>0</v>
      </c>
      <c r="L534">
        <v>9</v>
      </c>
      <c r="M534">
        <v>0</v>
      </c>
      <c r="N534">
        <v>9</v>
      </c>
      <c r="O534">
        <v>0</v>
      </c>
      <c r="P534">
        <f t="shared" si="81"/>
        <v>7</v>
      </c>
      <c r="Q534">
        <v>2375</v>
      </c>
      <c r="R534">
        <v>2732</v>
      </c>
      <c r="S534" s="14">
        <f t="shared" si="83"/>
        <v>0.46504797336988446</v>
      </c>
      <c r="T534" s="33">
        <f>IF(E534&lt;1994,"NA",IF(E534&gt;2001,SUMIFS(ADM!E:E,ADM!A:A,ReferendumData!E534,ADM!C:C,ReferendumData!A534,ADM!D:D,ReferendumData!B534),SUMIFS(ADM!K:K,ADM!H:H,ReferendumData!E534,ADM!I:I,ReferendumData!A534,ADM!J:J,ReferendumData!B534)))</f>
        <v>4311.58</v>
      </c>
      <c r="U534" s="34">
        <f t="shared" si="82"/>
        <v>1.1844845741004457</v>
      </c>
      <c r="V534" s="47">
        <f>IFERROR(VLOOKUP(C534,Lookups!J:L,3,FALSE),IF(T534&gt;=2000,4,IF(AND(T534&gt;=1000,T534&lt;2000),5,6)))</f>
        <v>4</v>
      </c>
      <c r="W534" s="12" t="s">
        <v>20</v>
      </c>
      <c r="X534" s="39">
        <f t="shared" si="84"/>
        <v>1.1844845741004457</v>
      </c>
      <c r="Y534" s="38">
        <f t="shared" si="85"/>
        <v>0.46504797336988446</v>
      </c>
      <c r="Z534" s="40" t="e">
        <f>IF(C534=ScatterPlots!$A$3,ReferendumData!Y534,-1)</f>
        <v>#N/A</v>
      </c>
      <c r="AA534" s="39">
        <f t="shared" si="86"/>
        <v>1.1844845741004457</v>
      </c>
      <c r="AB534" s="40">
        <f t="shared" si="87"/>
        <v>-1</v>
      </c>
      <c r="AC534" s="40">
        <f t="shared" si="88"/>
        <v>-1</v>
      </c>
      <c r="AD534" s="40">
        <f t="shared" si="89"/>
        <v>0.46504797336988446</v>
      </c>
    </row>
    <row r="535" spans="1:30" x14ac:dyDescent="0.35">
      <c r="A535">
        <v>347</v>
      </c>
      <c r="B535">
        <v>1</v>
      </c>
      <c r="C535" t="str">
        <f t="shared" si="80"/>
        <v>0347-01</v>
      </c>
      <c r="D535" t="s">
        <v>372</v>
      </c>
      <c r="E535">
        <v>2001</v>
      </c>
      <c r="F535">
        <f>VLOOKUP(E535,Lookups!A:B,2,FALSE)</f>
        <v>1</v>
      </c>
      <c r="G535">
        <v>2002</v>
      </c>
      <c r="H535" s="61">
        <v>495</v>
      </c>
      <c r="I535">
        <v>10</v>
      </c>
      <c r="J535" t="s">
        <v>19</v>
      </c>
      <c r="K535">
        <v>0</v>
      </c>
      <c r="L535">
        <v>9</v>
      </c>
      <c r="M535">
        <v>0</v>
      </c>
      <c r="N535">
        <v>9</v>
      </c>
      <c r="O535">
        <v>1</v>
      </c>
      <c r="P535">
        <f t="shared" si="81"/>
        <v>5</v>
      </c>
      <c r="Q535">
        <v>4074</v>
      </c>
      <c r="R535">
        <v>3694</v>
      </c>
      <c r="S535" s="14">
        <f t="shared" si="83"/>
        <v>0.52445932028836251</v>
      </c>
      <c r="T535" s="33">
        <f>IF(E535&lt;1994,"NA",IF(E535&gt;2001,SUMIFS(ADM!E:E,ADM!A:A,ReferendumData!E535,ADM!C:C,ReferendumData!A535,ADM!D:D,ReferendumData!B535),SUMIFS(ADM!K:K,ADM!H:H,ReferendumData!E535,ADM!I:I,ReferendumData!A535,ADM!J:J,ReferendumData!B535)))</f>
        <v>4311.58</v>
      </c>
      <c r="U535" s="34">
        <f t="shared" si="82"/>
        <v>1.8016597163916708</v>
      </c>
      <c r="V535" s="47">
        <f>IFERROR(VLOOKUP(C535,Lookups!J:L,3,FALSE),IF(T535&gt;=2000,4,IF(AND(T535&gt;=1000,T535&lt;2000),5,6)))</f>
        <v>4</v>
      </c>
      <c r="W535" s="12" t="s">
        <v>373</v>
      </c>
      <c r="X535" s="39">
        <f t="shared" si="84"/>
        <v>1.8016597163916708</v>
      </c>
      <c r="Y535" s="38">
        <f t="shared" si="85"/>
        <v>0.52445932028836251</v>
      </c>
      <c r="Z535" s="40" t="e">
        <f>IF(C535=ScatterPlots!$A$3,ReferendumData!Y535,-1)</f>
        <v>#N/A</v>
      </c>
      <c r="AA535" s="39">
        <f t="shared" si="86"/>
        <v>1.8016597163916708</v>
      </c>
      <c r="AB535" s="40">
        <f t="shared" si="87"/>
        <v>-1</v>
      </c>
      <c r="AC535" s="40">
        <f t="shared" si="88"/>
        <v>-1</v>
      </c>
      <c r="AD535" s="40">
        <f t="shared" si="89"/>
        <v>0.52445932028836251</v>
      </c>
    </row>
    <row r="536" spans="1:30" x14ac:dyDescent="0.35">
      <c r="A536">
        <v>347</v>
      </c>
      <c r="B536">
        <v>1</v>
      </c>
      <c r="C536" t="str">
        <f t="shared" si="80"/>
        <v>0347-01</v>
      </c>
      <c r="D536" t="s">
        <v>374</v>
      </c>
      <c r="E536">
        <v>2001</v>
      </c>
      <c r="F536">
        <f>VLOOKUP(E536,Lookups!A:B,2,FALSE)</f>
        <v>1</v>
      </c>
      <c r="G536">
        <v>2002</v>
      </c>
      <c r="H536" s="61">
        <v>80</v>
      </c>
      <c r="I536">
        <v>10</v>
      </c>
      <c r="J536" t="s">
        <v>19</v>
      </c>
      <c r="K536">
        <v>0</v>
      </c>
      <c r="L536">
        <v>9</v>
      </c>
      <c r="M536">
        <v>0</v>
      </c>
      <c r="N536">
        <v>9</v>
      </c>
      <c r="O536">
        <v>0</v>
      </c>
      <c r="P536">
        <f t="shared" si="81"/>
        <v>1</v>
      </c>
      <c r="Q536">
        <v>3712</v>
      </c>
      <c r="R536">
        <v>3976</v>
      </c>
      <c r="S536" s="14">
        <f t="shared" si="83"/>
        <v>0.48283038501560877</v>
      </c>
      <c r="T536" s="33">
        <f>IF(E536&lt;1994,"NA",IF(E536&gt;2001,SUMIFS(ADM!E:E,ADM!A:A,ReferendumData!E536,ADM!C:C,ReferendumData!A536,ADM!D:D,ReferendumData!B536),SUMIFS(ADM!K:K,ADM!H:H,ReferendumData!E536,ADM!I:I,ReferendumData!A536,ADM!J:J,ReferendumData!B536)))</f>
        <v>4311.58</v>
      </c>
      <c r="U536" s="34">
        <f t="shared" si="82"/>
        <v>1.7831050334216227</v>
      </c>
      <c r="V536" s="47">
        <f>IFERROR(VLOOKUP(C536,Lookups!J:L,3,FALSE),IF(T536&gt;=2000,4,IF(AND(T536&gt;=1000,T536&lt;2000),5,6)))</f>
        <v>4</v>
      </c>
      <c r="W536" s="12" t="s">
        <v>20</v>
      </c>
      <c r="X536" s="39">
        <f t="shared" si="84"/>
        <v>1.7831050334216227</v>
      </c>
      <c r="Y536" s="38">
        <f t="shared" si="85"/>
        <v>0.48283038501560877</v>
      </c>
      <c r="Z536" s="40" t="e">
        <f>IF(C536=ScatterPlots!$A$3,ReferendumData!Y536,-1)</f>
        <v>#N/A</v>
      </c>
      <c r="AA536" s="39">
        <f t="shared" si="86"/>
        <v>1.7831050334216227</v>
      </c>
      <c r="AB536" s="40">
        <f t="shared" si="87"/>
        <v>-1</v>
      </c>
      <c r="AC536" s="40">
        <f t="shared" si="88"/>
        <v>-1</v>
      </c>
      <c r="AD536" s="40">
        <f t="shared" si="89"/>
        <v>0.48283038501560877</v>
      </c>
    </row>
    <row r="537" spans="1:30" x14ac:dyDescent="0.35">
      <c r="A537">
        <v>361</v>
      </c>
      <c r="B537">
        <v>1</v>
      </c>
      <c r="C537" t="str">
        <f t="shared" si="80"/>
        <v>0361-01</v>
      </c>
      <c r="D537" t="s">
        <v>375</v>
      </c>
      <c r="E537">
        <v>2001</v>
      </c>
      <c r="F537">
        <f>VLOOKUP(E537,Lookups!A:B,2,FALSE)</f>
        <v>1</v>
      </c>
      <c r="G537">
        <v>2002</v>
      </c>
      <c r="H537" s="61">
        <v>560</v>
      </c>
      <c r="I537">
        <v>10</v>
      </c>
      <c r="J537" t="s">
        <v>19</v>
      </c>
      <c r="K537">
        <v>0</v>
      </c>
      <c r="L537">
        <v>9</v>
      </c>
      <c r="M537">
        <v>0</v>
      </c>
      <c r="N537">
        <v>9</v>
      </c>
      <c r="O537">
        <v>1</v>
      </c>
      <c r="P537">
        <f t="shared" si="81"/>
        <v>6</v>
      </c>
      <c r="Q537">
        <v>1684</v>
      </c>
      <c r="R537">
        <v>934</v>
      </c>
      <c r="S537" s="14">
        <f t="shared" si="83"/>
        <v>0.64323911382734911</v>
      </c>
      <c r="T537" s="33">
        <f>IF(E537&lt;1994,"NA",IF(E537&gt;2001,SUMIFS(ADM!E:E,ADM!A:A,ReferendumData!E537,ADM!C:C,ReferendumData!A537,ADM!D:D,ReferendumData!B537),SUMIFS(ADM!K:K,ADM!H:H,ReferendumData!E537,ADM!I:I,ReferendumData!A537,ADM!J:J,ReferendumData!B537)))</f>
        <v>1630.97</v>
      </c>
      <c r="U537" s="34">
        <f t="shared" si="82"/>
        <v>1.6051797396641263</v>
      </c>
      <c r="V537" s="47">
        <f>IFERROR(VLOOKUP(C537,Lookups!J:L,3,FALSE),IF(T537&gt;=2000,4,IF(AND(T537&gt;=1000,T537&lt;2000),5,6)))</f>
        <v>5</v>
      </c>
      <c r="W537" s="12" t="s">
        <v>20</v>
      </c>
      <c r="X537" s="39">
        <f t="shared" si="84"/>
        <v>1.6051797396641263</v>
      </c>
      <c r="Y537" s="38">
        <f t="shared" si="85"/>
        <v>0.64323911382734911</v>
      </c>
      <c r="Z537" s="40" t="e">
        <f>IF(C537=ScatterPlots!$A$3,ReferendumData!Y537,-1)</f>
        <v>#N/A</v>
      </c>
      <c r="AA537" s="39">
        <f t="shared" si="86"/>
        <v>1.6051797396641263</v>
      </c>
      <c r="AB537" s="40">
        <f t="shared" si="87"/>
        <v>-1</v>
      </c>
      <c r="AC537" s="40">
        <f t="shared" si="88"/>
        <v>-1</v>
      </c>
      <c r="AD537" s="40">
        <f t="shared" si="89"/>
        <v>0.64323911382734911</v>
      </c>
    </row>
    <row r="538" spans="1:30" x14ac:dyDescent="0.35">
      <c r="A538">
        <v>361</v>
      </c>
      <c r="B538">
        <v>1</v>
      </c>
      <c r="C538" t="str">
        <f t="shared" si="80"/>
        <v>0361-01</v>
      </c>
      <c r="D538" t="s">
        <v>376</v>
      </c>
      <c r="E538">
        <v>2001</v>
      </c>
      <c r="F538">
        <f>VLOOKUP(E538,Lookups!A:B,2,FALSE)</f>
        <v>1</v>
      </c>
      <c r="G538">
        <v>2002</v>
      </c>
      <c r="H538" s="61">
        <v>120</v>
      </c>
      <c r="I538">
        <v>10</v>
      </c>
      <c r="J538" t="s">
        <v>19</v>
      </c>
      <c r="K538">
        <v>0</v>
      </c>
      <c r="L538">
        <v>9</v>
      </c>
      <c r="M538">
        <v>0</v>
      </c>
      <c r="N538">
        <v>9</v>
      </c>
      <c r="O538">
        <v>0</v>
      </c>
      <c r="P538">
        <f t="shared" si="81"/>
        <v>2</v>
      </c>
      <c r="Q538">
        <v>1251</v>
      </c>
      <c r="R538">
        <v>1356</v>
      </c>
      <c r="S538" s="14">
        <f t="shared" si="83"/>
        <v>0.47986191024165709</v>
      </c>
      <c r="T538" s="33">
        <f>IF(E538&lt;1994,"NA",IF(E538&gt;2001,SUMIFS(ADM!E:E,ADM!A:A,ReferendumData!E538,ADM!C:C,ReferendumData!A538,ADM!D:D,ReferendumData!B538),SUMIFS(ADM!K:K,ADM!H:H,ReferendumData!E538,ADM!I:I,ReferendumData!A538,ADM!J:J,ReferendumData!B538)))</f>
        <v>1630.97</v>
      </c>
      <c r="U538" s="34">
        <f t="shared" si="82"/>
        <v>1.5984352869764618</v>
      </c>
      <c r="V538" s="47">
        <f>IFERROR(VLOOKUP(C538,Lookups!J:L,3,FALSE),IF(T538&gt;=2000,4,IF(AND(T538&gt;=1000,T538&lt;2000),5,6)))</f>
        <v>5</v>
      </c>
      <c r="W538" s="12" t="s">
        <v>20</v>
      </c>
      <c r="X538" s="39">
        <f t="shared" si="84"/>
        <v>1.5984352869764618</v>
      </c>
      <c r="Y538" s="38">
        <f t="shared" si="85"/>
        <v>0.47986191024165709</v>
      </c>
      <c r="Z538" s="40" t="e">
        <f>IF(C538=ScatterPlots!$A$3,ReferendumData!Y538,-1)</f>
        <v>#N/A</v>
      </c>
      <c r="AA538" s="39">
        <f t="shared" si="86"/>
        <v>1.5984352869764618</v>
      </c>
      <c r="AB538" s="40">
        <f t="shared" si="87"/>
        <v>-1</v>
      </c>
      <c r="AC538" s="40">
        <f t="shared" si="88"/>
        <v>-1</v>
      </c>
      <c r="AD538" s="40">
        <f t="shared" si="89"/>
        <v>0.47986191024165709</v>
      </c>
    </row>
    <row r="539" spans="1:30" x14ac:dyDescent="0.35">
      <c r="A539">
        <v>362</v>
      </c>
      <c r="B539">
        <v>1</v>
      </c>
      <c r="C539" t="str">
        <f t="shared" si="80"/>
        <v>0362-01</v>
      </c>
      <c r="D539" t="s">
        <v>377</v>
      </c>
      <c r="E539">
        <v>2001</v>
      </c>
      <c r="F539">
        <f>VLOOKUP(E539,Lookups!A:B,2,FALSE)</f>
        <v>1</v>
      </c>
      <c r="G539">
        <v>2002</v>
      </c>
      <c r="H539" s="61">
        <v>1</v>
      </c>
      <c r="I539">
        <v>10</v>
      </c>
      <c r="J539" t="s">
        <v>19</v>
      </c>
      <c r="K539">
        <v>0</v>
      </c>
      <c r="L539">
        <v>9</v>
      </c>
      <c r="M539">
        <v>0</v>
      </c>
      <c r="N539">
        <v>9</v>
      </c>
      <c r="O539">
        <v>1</v>
      </c>
      <c r="P539">
        <f t="shared" si="81"/>
        <v>1</v>
      </c>
      <c r="Q539">
        <v>239</v>
      </c>
      <c r="R539">
        <v>28</v>
      </c>
      <c r="S539" s="14">
        <f t="shared" si="83"/>
        <v>0.89513108614232206</v>
      </c>
      <c r="T539" s="33">
        <f>IF(E539&lt;1994,"NA",IF(E539&gt;2001,SUMIFS(ADM!E:E,ADM!A:A,ReferendumData!E539,ADM!C:C,ReferendumData!A539,ADM!D:D,ReferendumData!B539),SUMIFS(ADM!K:K,ADM!H:H,ReferendumData!E539,ADM!I:I,ReferendumData!A539,ADM!J:J,ReferendumData!B539)))</f>
        <v>317.63</v>
      </c>
      <c r="U539" s="34">
        <f t="shared" si="82"/>
        <v>0.84060069892642386</v>
      </c>
      <c r="V539" s="47">
        <f>IFERROR(VLOOKUP(C539,Lookups!J:L,3,FALSE),IF(T539&gt;=2000,4,IF(AND(T539&gt;=1000,T539&lt;2000),5,6)))</f>
        <v>6</v>
      </c>
      <c r="W539" s="12" t="s">
        <v>20</v>
      </c>
      <c r="X539" s="39">
        <f t="shared" si="84"/>
        <v>0.84060069892642386</v>
      </c>
      <c r="Y539" s="38">
        <f t="shared" si="85"/>
        <v>0.89513108614232206</v>
      </c>
      <c r="Z539" s="40" t="e">
        <f>IF(C539=ScatterPlots!$A$3,ReferendumData!Y539,-1)</f>
        <v>#N/A</v>
      </c>
      <c r="AA539" s="39">
        <f t="shared" si="86"/>
        <v>0.84060069892642386</v>
      </c>
      <c r="AB539" s="40">
        <f t="shared" si="87"/>
        <v>-1</v>
      </c>
      <c r="AC539" s="40">
        <f t="shared" si="88"/>
        <v>-1</v>
      </c>
      <c r="AD539" s="40">
        <f t="shared" si="89"/>
        <v>0.89513108614232206</v>
      </c>
    </row>
    <row r="540" spans="1:30" x14ac:dyDescent="0.35">
      <c r="A540">
        <v>378</v>
      </c>
      <c r="B540">
        <v>1</v>
      </c>
      <c r="C540" t="str">
        <f t="shared" si="80"/>
        <v>0378-01</v>
      </c>
      <c r="D540" t="s">
        <v>276</v>
      </c>
      <c r="E540">
        <v>2001</v>
      </c>
      <c r="F540">
        <f>VLOOKUP(E540,Lookups!A:B,2,FALSE)</f>
        <v>1</v>
      </c>
      <c r="G540">
        <v>2002</v>
      </c>
      <c r="H540" s="61">
        <v>450</v>
      </c>
      <c r="I540">
        <v>10</v>
      </c>
      <c r="J540" t="s">
        <v>19</v>
      </c>
      <c r="K540">
        <v>0</v>
      </c>
      <c r="L540">
        <v>9</v>
      </c>
      <c r="M540">
        <v>0</v>
      </c>
      <c r="N540">
        <v>9</v>
      </c>
      <c r="O540">
        <v>1</v>
      </c>
      <c r="P540">
        <f t="shared" si="81"/>
        <v>5</v>
      </c>
      <c r="Q540">
        <v>557</v>
      </c>
      <c r="R540">
        <v>358</v>
      </c>
      <c r="S540" s="14">
        <f t="shared" si="83"/>
        <v>0.60874316939890716</v>
      </c>
      <c r="T540" s="33">
        <f>IF(E540&lt;1994,"NA",IF(E540&gt;2001,SUMIFS(ADM!E:E,ADM!A:A,ReferendumData!E540,ADM!C:C,ReferendumData!A540,ADM!D:D,ReferendumData!B540),SUMIFS(ADM!K:K,ADM!H:H,ReferendumData!E540,ADM!I:I,ReferendumData!A540,ADM!J:J,ReferendumData!B540)))</f>
        <v>618.95000000000005</v>
      </c>
      <c r="U540" s="34">
        <f t="shared" si="82"/>
        <v>1.4783100411988044</v>
      </c>
      <c r="V540" s="47">
        <f>IFERROR(VLOOKUP(C540,Lookups!J:L,3,FALSE),IF(T540&gt;=2000,4,IF(AND(T540&gt;=1000,T540&lt;2000),5,6)))</f>
        <v>6</v>
      </c>
      <c r="W540" s="12" t="s">
        <v>20</v>
      </c>
      <c r="X540" s="39">
        <f t="shared" si="84"/>
        <v>1.4783100411988044</v>
      </c>
      <c r="Y540" s="38">
        <f t="shared" si="85"/>
        <v>0.60874316939890716</v>
      </c>
      <c r="Z540" s="40" t="e">
        <f>IF(C540=ScatterPlots!$A$3,ReferendumData!Y540,-1)</f>
        <v>#N/A</v>
      </c>
      <c r="AA540" s="39">
        <f t="shared" si="86"/>
        <v>1.4783100411988044</v>
      </c>
      <c r="AB540" s="40">
        <f t="shared" si="87"/>
        <v>-1</v>
      </c>
      <c r="AC540" s="40">
        <f t="shared" si="88"/>
        <v>-1</v>
      </c>
      <c r="AD540" s="40">
        <f t="shared" si="89"/>
        <v>0.60874316939890716</v>
      </c>
    </row>
    <row r="541" spans="1:30" x14ac:dyDescent="0.35">
      <c r="A541">
        <v>390</v>
      </c>
      <c r="B541">
        <v>1</v>
      </c>
      <c r="C541" t="str">
        <f t="shared" ref="C541:C604" si="90">TEXT(A541,"0000")&amp;"-"&amp;TEXT(B541,"00")</f>
        <v>0390-01</v>
      </c>
      <c r="D541" t="s">
        <v>378</v>
      </c>
      <c r="E541">
        <v>2001</v>
      </c>
      <c r="F541">
        <f>VLOOKUP(E541,Lookups!A:B,2,FALSE)</f>
        <v>1</v>
      </c>
      <c r="G541">
        <v>2002</v>
      </c>
      <c r="H541" s="61">
        <v>126</v>
      </c>
      <c r="I541">
        <v>10</v>
      </c>
      <c r="J541" t="s">
        <v>19</v>
      </c>
      <c r="K541">
        <v>0</v>
      </c>
      <c r="L541">
        <v>9</v>
      </c>
      <c r="M541">
        <v>0</v>
      </c>
      <c r="N541">
        <v>9</v>
      </c>
      <c r="O541">
        <v>1</v>
      </c>
      <c r="P541">
        <f t="shared" ref="P541:P604" si="91">MAX(1,MIN(10,INT(H541/100)+1))</f>
        <v>2</v>
      </c>
      <c r="Q541">
        <v>899</v>
      </c>
      <c r="R541">
        <v>495</v>
      </c>
      <c r="S541" s="14">
        <f t="shared" si="83"/>
        <v>0.6449067431850789</v>
      </c>
      <c r="T541" s="33">
        <f>IF(E541&lt;1994,"NA",IF(E541&gt;2001,SUMIFS(ADM!E:E,ADM!A:A,ReferendumData!E541,ADM!C:C,ReferendumData!A541,ADM!D:D,ReferendumData!B541),SUMIFS(ADM!K:K,ADM!H:H,ReferendumData!E541,ADM!I:I,ReferendumData!A541,ADM!J:J,ReferendumData!B541)))</f>
        <v>721.77</v>
      </c>
      <c r="U541" s="34">
        <f t="shared" ref="U541:U604" si="92">IFERROR((Q541+R541)/T541,"NA")</f>
        <v>1.9313631766352162</v>
      </c>
      <c r="V541" s="47">
        <f>IFERROR(VLOOKUP(C541,Lookups!J:L,3,FALSE),IF(T541&gt;=2000,4,IF(AND(T541&gt;=1000,T541&lt;2000),5,6)))</f>
        <v>6</v>
      </c>
      <c r="W541" s="12" t="s">
        <v>20</v>
      </c>
      <c r="X541" s="39">
        <f t="shared" si="84"/>
        <v>1.9313631766352162</v>
      </c>
      <c r="Y541" s="38">
        <f t="shared" si="85"/>
        <v>0.6449067431850789</v>
      </c>
      <c r="Z541" s="40" t="e">
        <f>IF(C541=ScatterPlots!$A$3,ReferendumData!Y541,-1)</f>
        <v>#N/A</v>
      </c>
      <c r="AA541" s="39">
        <f t="shared" si="86"/>
        <v>1.9313631766352162</v>
      </c>
      <c r="AB541" s="40">
        <f t="shared" si="87"/>
        <v>-1</v>
      </c>
      <c r="AC541" s="40">
        <f t="shared" si="88"/>
        <v>-1</v>
      </c>
      <c r="AD541" s="40">
        <f t="shared" si="89"/>
        <v>0.6449067431850789</v>
      </c>
    </row>
    <row r="542" spans="1:30" x14ac:dyDescent="0.35">
      <c r="A542">
        <v>391</v>
      </c>
      <c r="B542">
        <v>1</v>
      </c>
      <c r="C542" t="str">
        <f t="shared" si="90"/>
        <v>0391-01</v>
      </c>
      <c r="D542" t="s">
        <v>127</v>
      </c>
      <c r="E542">
        <v>2001</v>
      </c>
      <c r="F542">
        <f>VLOOKUP(E542,Lookups!A:B,2,FALSE)</f>
        <v>1</v>
      </c>
      <c r="G542">
        <v>2002</v>
      </c>
      <c r="H542" s="61">
        <v>350</v>
      </c>
      <c r="I542">
        <v>10</v>
      </c>
      <c r="J542" t="s">
        <v>19</v>
      </c>
      <c r="K542">
        <v>0</v>
      </c>
      <c r="L542">
        <v>9</v>
      </c>
      <c r="M542">
        <v>0</v>
      </c>
      <c r="N542">
        <v>9</v>
      </c>
      <c r="O542">
        <v>1</v>
      </c>
      <c r="P542">
        <f t="shared" si="91"/>
        <v>4</v>
      </c>
      <c r="Q542">
        <v>446</v>
      </c>
      <c r="R542">
        <v>237</v>
      </c>
      <c r="S542" s="14">
        <f t="shared" si="83"/>
        <v>0.6530014641288433</v>
      </c>
      <c r="T542" s="33">
        <f>IF(E542&lt;1994,"NA",IF(E542&gt;2001,SUMIFS(ADM!E:E,ADM!A:A,ReferendumData!E542,ADM!C:C,ReferendumData!A542,ADM!D:D,ReferendumData!B542),SUMIFS(ADM!K:K,ADM!H:H,ReferendumData!E542,ADM!I:I,ReferendumData!A542,ADM!J:J,ReferendumData!B542)))</f>
        <v>424.12</v>
      </c>
      <c r="U542" s="34">
        <f t="shared" si="92"/>
        <v>1.6103932849193625</v>
      </c>
      <c r="V542" s="47">
        <f>IFERROR(VLOOKUP(C542,Lookups!J:L,3,FALSE),IF(T542&gt;=2000,4,IF(AND(T542&gt;=1000,T542&lt;2000),5,6)))</f>
        <v>6</v>
      </c>
      <c r="W542" s="12" t="s">
        <v>20</v>
      </c>
      <c r="X542" s="39">
        <f t="shared" si="84"/>
        <v>1.6103932849193625</v>
      </c>
      <c r="Y542" s="38">
        <f t="shared" si="85"/>
        <v>0.6530014641288433</v>
      </c>
      <c r="Z542" s="40" t="e">
        <f>IF(C542=ScatterPlots!$A$3,ReferendumData!Y542,-1)</f>
        <v>#N/A</v>
      </c>
      <c r="AA542" s="39">
        <f t="shared" si="86"/>
        <v>1.6103932849193625</v>
      </c>
      <c r="AB542" s="40">
        <f t="shared" si="87"/>
        <v>-1</v>
      </c>
      <c r="AC542" s="40">
        <f t="shared" si="88"/>
        <v>-1</v>
      </c>
      <c r="AD542" s="40">
        <f t="shared" si="89"/>
        <v>0.6530014641288433</v>
      </c>
    </row>
    <row r="543" spans="1:30" x14ac:dyDescent="0.35">
      <c r="A543">
        <v>392</v>
      </c>
      <c r="B543">
        <v>1</v>
      </c>
      <c r="C543" t="str">
        <f t="shared" si="90"/>
        <v>0392-01</v>
      </c>
      <c r="D543" t="s">
        <v>333</v>
      </c>
      <c r="E543">
        <v>2001</v>
      </c>
      <c r="F543">
        <f>VLOOKUP(E543,Lookups!A:B,2,FALSE)</f>
        <v>1</v>
      </c>
      <c r="G543">
        <v>2002</v>
      </c>
      <c r="H543" s="61">
        <v>250</v>
      </c>
      <c r="I543">
        <v>10</v>
      </c>
      <c r="J543" t="s">
        <v>19</v>
      </c>
      <c r="K543">
        <v>0</v>
      </c>
      <c r="L543">
        <v>9</v>
      </c>
      <c r="M543">
        <v>0</v>
      </c>
      <c r="N543">
        <v>9</v>
      </c>
      <c r="O543">
        <v>1</v>
      </c>
      <c r="P543">
        <f t="shared" si="91"/>
        <v>3</v>
      </c>
      <c r="Q543">
        <v>508</v>
      </c>
      <c r="R543">
        <v>420</v>
      </c>
      <c r="S543" s="14">
        <f t="shared" si="83"/>
        <v>0.54741379310344829</v>
      </c>
      <c r="T543" s="33">
        <f>IF(E543&lt;1994,"NA",IF(E543&gt;2001,SUMIFS(ADM!E:E,ADM!A:A,ReferendumData!E543,ADM!C:C,ReferendumData!A543,ADM!D:D,ReferendumData!B543),SUMIFS(ADM!K:K,ADM!H:H,ReferendumData!E543,ADM!I:I,ReferendumData!A543,ADM!J:J,ReferendumData!B543)))</f>
        <v>760.55</v>
      </c>
      <c r="U543" s="34">
        <f t="shared" si="92"/>
        <v>1.2201696140950629</v>
      </c>
      <c r="V543" s="47">
        <f>IFERROR(VLOOKUP(C543,Lookups!J:L,3,FALSE),IF(T543&gt;=2000,4,IF(AND(T543&gt;=1000,T543&lt;2000),5,6)))</f>
        <v>6</v>
      </c>
      <c r="W543" s="12" t="s">
        <v>20</v>
      </c>
      <c r="X543" s="39">
        <f t="shared" si="84"/>
        <v>1.2201696140950629</v>
      </c>
      <c r="Y543" s="38">
        <f t="shared" si="85"/>
        <v>0.54741379310344829</v>
      </c>
      <c r="Z543" s="40" t="e">
        <f>IF(C543=ScatterPlots!$A$3,ReferendumData!Y543,-1)</f>
        <v>#N/A</v>
      </c>
      <c r="AA543" s="39">
        <f t="shared" si="86"/>
        <v>1.2201696140950629</v>
      </c>
      <c r="AB543" s="40">
        <f t="shared" si="87"/>
        <v>-1</v>
      </c>
      <c r="AC543" s="40">
        <f t="shared" si="88"/>
        <v>-1</v>
      </c>
      <c r="AD543" s="40">
        <f t="shared" si="89"/>
        <v>0.54741379310344829</v>
      </c>
    </row>
    <row r="544" spans="1:30" x14ac:dyDescent="0.35">
      <c r="A544">
        <v>402</v>
      </c>
      <c r="B544">
        <v>1</v>
      </c>
      <c r="C544" t="str">
        <f t="shared" si="90"/>
        <v>0402-01</v>
      </c>
      <c r="D544" t="s">
        <v>84</v>
      </c>
      <c r="E544">
        <v>2001</v>
      </c>
      <c r="F544">
        <f>VLOOKUP(E544,Lookups!A:B,2,FALSE)</f>
        <v>1</v>
      </c>
      <c r="G544">
        <v>2002</v>
      </c>
      <c r="H544" s="61">
        <v>400</v>
      </c>
      <c r="I544">
        <v>10</v>
      </c>
      <c r="J544" t="s">
        <v>19</v>
      </c>
      <c r="K544">
        <v>0</v>
      </c>
      <c r="L544">
        <v>9</v>
      </c>
      <c r="M544">
        <v>0</v>
      </c>
      <c r="N544">
        <v>9</v>
      </c>
      <c r="O544">
        <v>1</v>
      </c>
      <c r="P544">
        <f t="shared" si="91"/>
        <v>5</v>
      </c>
      <c r="Q544">
        <v>235</v>
      </c>
      <c r="R544">
        <v>103</v>
      </c>
      <c r="S544" s="14">
        <f t="shared" si="83"/>
        <v>0.69526627218934911</v>
      </c>
      <c r="T544" s="33">
        <f>IF(E544&lt;1994,"NA",IF(E544&gt;2001,SUMIFS(ADM!E:E,ADM!A:A,ReferendumData!E544,ADM!C:C,ReferendumData!A544,ADM!D:D,ReferendumData!B544),SUMIFS(ADM!K:K,ADM!H:H,ReferendumData!E544,ADM!I:I,ReferendumData!A544,ADM!J:J,ReferendumData!B544)))</f>
        <v>185.22</v>
      </c>
      <c r="U544" s="34">
        <f t="shared" si="92"/>
        <v>1.8248569268977433</v>
      </c>
      <c r="V544" s="47">
        <f>IFERROR(VLOOKUP(C544,Lookups!J:L,3,FALSE),IF(T544&gt;=2000,4,IF(AND(T544&gt;=1000,T544&lt;2000),5,6)))</f>
        <v>6</v>
      </c>
      <c r="W544" s="12" t="s">
        <v>20</v>
      </c>
      <c r="X544" s="39">
        <f t="shared" si="84"/>
        <v>1.8248569268977433</v>
      </c>
      <c r="Y544" s="38">
        <f t="shared" si="85"/>
        <v>0.69526627218934911</v>
      </c>
      <c r="Z544" s="40" t="e">
        <f>IF(C544=ScatterPlots!$A$3,ReferendumData!Y544,-1)</f>
        <v>#N/A</v>
      </c>
      <c r="AA544" s="39">
        <f t="shared" si="86"/>
        <v>1.8248569268977433</v>
      </c>
      <c r="AB544" s="40">
        <f t="shared" si="87"/>
        <v>-1</v>
      </c>
      <c r="AC544" s="40">
        <f t="shared" si="88"/>
        <v>-1</v>
      </c>
      <c r="AD544" s="40">
        <f t="shared" si="89"/>
        <v>0.69526627218934911</v>
      </c>
    </row>
    <row r="545" spans="1:30" x14ac:dyDescent="0.35">
      <c r="A545">
        <v>403</v>
      </c>
      <c r="B545">
        <v>1</v>
      </c>
      <c r="C545" t="str">
        <f t="shared" si="90"/>
        <v>0403-01</v>
      </c>
      <c r="D545" t="s">
        <v>85</v>
      </c>
      <c r="E545">
        <v>2001</v>
      </c>
      <c r="F545">
        <f>VLOOKUP(E545,Lookups!A:B,2,FALSE)</f>
        <v>1</v>
      </c>
      <c r="G545">
        <v>2002</v>
      </c>
      <c r="H545" s="61">
        <v>400</v>
      </c>
      <c r="I545">
        <v>10</v>
      </c>
      <c r="J545" t="s">
        <v>19</v>
      </c>
      <c r="K545">
        <v>0</v>
      </c>
      <c r="L545">
        <v>9</v>
      </c>
      <c r="M545">
        <v>0</v>
      </c>
      <c r="N545">
        <v>9</v>
      </c>
      <c r="O545">
        <v>1</v>
      </c>
      <c r="P545">
        <f t="shared" si="91"/>
        <v>5</v>
      </c>
      <c r="Q545">
        <v>278</v>
      </c>
      <c r="R545">
        <v>129</v>
      </c>
      <c r="S545" s="14">
        <f t="shared" si="83"/>
        <v>0.68304668304668303</v>
      </c>
      <c r="T545" s="33">
        <f>IF(E545&lt;1994,"NA",IF(E545&gt;2001,SUMIFS(ADM!E:E,ADM!A:A,ReferendumData!E545,ADM!C:C,ReferendumData!A545,ADM!D:D,ReferendumData!B545),SUMIFS(ADM!K:K,ADM!H:H,ReferendumData!E545,ADM!I:I,ReferendumData!A545,ADM!J:J,ReferendumData!B545)))</f>
        <v>258.56</v>
      </c>
      <c r="U545" s="34">
        <f t="shared" si="92"/>
        <v>1.5741027227722773</v>
      </c>
      <c r="V545" s="47">
        <f>IFERROR(VLOOKUP(C545,Lookups!J:L,3,FALSE),IF(T545&gt;=2000,4,IF(AND(T545&gt;=1000,T545&lt;2000),5,6)))</f>
        <v>6</v>
      </c>
      <c r="W545" s="12" t="s">
        <v>20</v>
      </c>
      <c r="X545" s="39">
        <f t="shared" si="84"/>
        <v>1.5741027227722773</v>
      </c>
      <c r="Y545" s="38">
        <f t="shared" si="85"/>
        <v>0.68304668304668303</v>
      </c>
      <c r="Z545" s="40" t="e">
        <f>IF(C545=ScatterPlots!$A$3,ReferendumData!Y545,-1)</f>
        <v>#N/A</v>
      </c>
      <c r="AA545" s="39">
        <f t="shared" si="86"/>
        <v>1.5741027227722773</v>
      </c>
      <c r="AB545" s="40">
        <f t="shared" si="87"/>
        <v>-1</v>
      </c>
      <c r="AC545" s="40">
        <f t="shared" si="88"/>
        <v>-1</v>
      </c>
      <c r="AD545" s="40">
        <f t="shared" si="89"/>
        <v>0.68304668304668303</v>
      </c>
    </row>
    <row r="546" spans="1:30" x14ac:dyDescent="0.35">
      <c r="A546">
        <v>411</v>
      </c>
      <c r="B546">
        <v>1</v>
      </c>
      <c r="C546" t="str">
        <f t="shared" si="90"/>
        <v>0411-01</v>
      </c>
      <c r="D546" t="s">
        <v>182</v>
      </c>
      <c r="E546">
        <v>2001</v>
      </c>
      <c r="F546">
        <f>VLOOKUP(E546,Lookups!A:B,2,FALSE)</f>
        <v>1</v>
      </c>
      <c r="G546">
        <v>2002</v>
      </c>
      <c r="H546" s="61">
        <v>325.22000000000003</v>
      </c>
      <c r="I546">
        <v>10</v>
      </c>
      <c r="J546" t="s">
        <v>19</v>
      </c>
      <c r="K546">
        <v>1</v>
      </c>
      <c r="L546">
        <v>9</v>
      </c>
      <c r="M546">
        <v>0</v>
      </c>
      <c r="N546">
        <v>9</v>
      </c>
      <c r="O546">
        <v>1</v>
      </c>
      <c r="P546">
        <f t="shared" si="91"/>
        <v>4</v>
      </c>
      <c r="Q546">
        <v>199</v>
      </c>
      <c r="R546">
        <v>125</v>
      </c>
      <c r="S546" s="14">
        <f t="shared" si="83"/>
        <v>0.61419753086419748</v>
      </c>
      <c r="T546" s="33">
        <f>IF(E546&lt;1994,"NA",IF(E546&gt;2001,SUMIFS(ADM!E:E,ADM!A:A,ReferendumData!E546,ADM!C:C,ReferendumData!A546,ADM!D:D,ReferendumData!B546),SUMIFS(ADM!K:K,ADM!H:H,ReferendumData!E546,ADM!I:I,ReferendumData!A546,ADM!J:J,ReferendumData!B546)))</f>
        <v>206.53</v>
      </c>
      <c r="U546" s="34">
        <f t="shared" si="92"/>
        <v>1.5687793540889943</v>
      </c>
      <c r="V546" s="47">
        <f>IFERROR(VLOOKUP(C546,Lookups!J:L,3,FALSE),IF(T546&gt;=2000,4,IF(AND(T546&gt;=1000,T546&lt;2000),5,6)))</f>
        <v>6</v>
      </c>
      <c r="W546" s="12" t="s">
        <v>20</v>
      </c>
      <c r="X546" s="39">
        <f t="shared" si="84"/>
        <v>1.5687793540889943</v>
      </c>
      <c r="Y546" s="38">
        <f t="shared" si="85"/>
        <v>0.61419753086419748</v>
      </c>
      <c r="Z546" s="40" t="e">
        <f>IF(C546=ScatterPlots!$A$3,ReferendumData!Y546,-1)</f>
        <v>#N/A</v>
      </c>
      <c r="AA546" s="39">
        <f t="shared" si="86"/>
        <v>1.5687793540889943</v>
      </c>
      <c r="AB546" s="40">
        <f t="shared" si="87"/>
        <v>-1</v>
      </c>
      <c r="AC546" s="40">
        <f t="shared" si="88"/>
        <v>-1</v>
      </c>
      <c r="AD546" s="40">
        <f t="shared" si="89"/>
        <v>0.61419753086419748</v>
      </c>
    </row>
    <row r="547" spans="1:30" x14ac:dyDescent="0.35">
      <c r="A547">
        <v>414</v>
      </c>
      <c r="B547">
        <v>1</v>
      </c>
      <c r="C547" t="str">
        <f t="shared" si="90"/>
        <v>0414-01</v>
      </c>
      <c r="D547" t="s">
        <v>255</v>
      </c>
      <c r="E547">
        <v>2001</v>
      </c>
      <c r="F547">
        <f>VLOOKUP(E547,Lookups!A:B,2,FALSE)</f>
        <v>1</v>
      </c>
      <c r="G547">
        <v>2002</v>
      </c>
      <c r="H547" s="61">
        <v>126</v>
      </c>
      <c r="I547">
        <v>10</v>
      </c>
      <c r="J547" t="s">
        <v>19</v>
      </c>
      <c r="K547">
        <v>0</v>
      </c>
      <c r="L547">
        <v>9</v>
      </c>
      <c r="M547">
        <v>0</v>
      </c>
      <c r="N547">
        <v>9</v>
      </c>
      <c r="O547">
        <v>1</v>
      </c>
      <c r="P547">
        <f t="shared" si="91"/>
        <v>2</v>
      </c>
      <c r="Q547">
        <v>325</v>
      </c>
      <c r="R547">
        <v>103</v>
      </c>
      <c r="S547" s="14">
        <f t="shared" si="83"/>
        <v>0.75934579439252337</v>
      </c>
      <c r="T547" s="33">
        <f>IF(E547&lt;1994,"NA",IF(E547&gt;2001,SUMIFS(ADM!E:E,ADM!A:A,ReferendumData!E547,ADM!C:C,ReferendumData!A547,ADM!D:D,ReferendumData!B547),SUMIFS(ADM!K:K,ADM!H:H,ReferendumData!E547,ADM!I:I,ReferendumData!A547,ADM!J:J,ReferendumData!B547)))</f>
        <v>458.43</v>
      </c>
      <c r="U547" s="34">
        <f t="shared" si="92"/>
        <v>0.93362127260432348</v>
      </c>
      <c r="V547" s="47">
        <f>IFERROR(VLOOKUP(C547,Lookups!J:L,3,FALSE),IF(T547&gt;=2000,4,IF(AND(T547&gt;=1000,T547&lt;2000),5,6)))</f>
        <v>6</v>
      </c>
      <c r="W547" s="12" t="s">
        <v>328</v>
      </c>
      <c r="X547" s="39">
        <f t="shared" si="84"/>
        <v>0.93362127260432348</v>
      </c>
      <c r="Y547" s="38">
        <f t="shared" si="85"/>
        <v>0.75934579439252337</v>
      </c>
      <c r="Z547" s="40" t="e">
        <f>IF(C547=ScatterPlots!$A$3,ReferendumData!Y547,-1)</f>
        <v>#N/A</v>
      </c>
      <c r="AA547" s="39">
        <f t="shared" si="86"/>
        <v>0.93362127260432348</v>
      </c>
      <c r="AB547" s="40">
        <f t="shared" si="87"/>
        <v>-1</v>
      </c>
      <c r="AC547" s="40">
        <f t="shared" si="88"/>
        <v>-1</v>
      </c>
      <c r="AD547" s="40">
        <f t="shared" si="89"/>
        <v>0.75934579439252337</v>
      </c>
    </row>
    <row r="548" spans="1:30" x14ac:dyDescent="0.35">
      <c r="A548">
        <v>417</v>
      </c>
      <c r="B548">
        <v>1</v>
      </c>
      <c r="C548" t="str">
        <f t="shared" si="90"/>
        <v>0417-01</v>
      </c>
      <c r="D548" t="s">
        <v>28</v>
      </c>
      <c r="E548">
        <v>2001</v>
      </c>
      <c r="F548">
        <f>VLOOKUP(E548,Lookups!A:B,2,FALSE)</f>
        <v>1</v>
      </c>
      <c r="G548">
        <v>2002</v>
      </c>
      <c r="H548" s="61">
        <v>425</v>
      </c>
      <c r="I548">
        <v>5</v>
      </c>
      <c r="J548" t="s">
        <v>19</v>
      </c>
      <c r="K548">
        <v>0</v>
      </c>
      <c r="L548">
        <v>9</v>
      </c>
      <c r="M548">
        <v>0</v>
      </c>
      <c r="N548">
        <v>9</v>
      </c>
      <c r="O548">
        <v>1</v>
      </c>
      <c r="P548">
        <f t="shared" si="91"/>
        <v>5</v>
      </c>
      <c r="Q548">
        <v>561</v>
      </c>
      <c r="R548">
        <v>287</v>
      </c>
      <c r="S548" s="14">
        <f t="shared" si="83"/>
        <v>0.66155660377358494</v>
      </c>
      <c r="T548" s="33">
        <f>IF(E548&lt;1994,"NA",IF(E548&gt;2001,SUMIFS(ADM!E:E,ADM!A:A,ReferendumData!E548,ADM!C:C,ReferendumData!A548,ADM!D:D,ReferendumData!B548),SUMIFS(ADM!K:K,ADM!H:H,ReferendumData!E548,ADM!I:I,ReferendumData!A548,ADM!J:J,ReferendumData!B548)))</f>
        <v>755.24</v>
      </c>
      <c r="U548" s="34">
        <f t="shared" si="92"/>
        <v>1.1228218844340871</v>
      </c>
      <c r="V548" s="47">
        <f>IFERROR(VLOOKUP(C548,Lookups!J:L,3,FALSE),IF(T548&gt;=2000,4,IF(AND(T548&gt;=1000,T548&lt;2000),5,6)))</f>
        <v>6</v>
      </c>
      <c r="W548" s="12" t="s">
        <v>20</v>
      </c>
      <c r="X548" s="39">
        <f t="shared" si="84"/>
        <v>1.1228218844340871</v>
      </c>
      <c r="Y548" s="38">
        <f t="shared" si="85"/>
        <v>0.66155660377358494</v>
      </c>
      <c r="Z548" s="40" t="e">
        <f>IF(C548=ScatterPlots!$A$3,ReferendumData!Y548,-1)</f>
        <v>#N/A</v>
      </c>
      <c r="AA548" s="39">
        <f t="shared" si="86"/>
        <v>1.1228218844340871</v>
      </c>
      <c r="AB548" s="40">
        <f t="shared" si="87"/>
        <v>-1</v>
      </c>
      <c r="AC548" s="40">
        <f t="shared" si="88"/>
        <v>-1</v>
      </c>
      <c r="AD548" s="40">
        <f t="shared" si="89"/>
        <v>0.66155660377358494</v>
      </c>
    </row>
    <row r="549" spans="1:30" x14ac:dyDescent="0.35">
      <c r="A549">
        <v>423</v>
      </c>
      <c r="B549">
        <v>1</v>
      </c>
      <c r="C549" t="str">
        <f t="shared" si="90"/>
        <v>0423-01</v>
      </c>
      <c r="D549" t="s">
        <v>86</v>
      </c>
      <c r="E549">
        <v>2001</v>
      </c>
      <c r="F549">
        <f>VLOOKUP(E549,Lookups!A:B,2,FALSE)</f>
        <v>1</v>
      </c>
      <c r="G549">
        <v>2002</v>
      </c>
      <c r="H549" s="61">
        <v>126</v>
      </c>
      <c r="I549">
        <v>10</v>
      </c>
      <c r="J549" t="s">
        <v>19</v>
      </c>
      <c r="K549">
        <v>0</v>
      </c>
      <c r="L549">
        <v>9</v>
      </c>
      <c r="M549">
        <v>0</v>
      </c>
      <c r="N549">
        <v>9</v>
      </c>
      <c r="O549">
        <v>1</v>
      </c>
      <c r="P549">
        <f t="shared" si="91"/>
        <v>2</v>
      </c>
      <c r="Q549">
        <v>1987</v>
      </c>
      <c r="R549">
        <v>1471</v>
      </c>
      <c r="S549" s="14">
        <f t="shared" si="83"/>
        <v>0.57460960092539037</v>
      </c>
      <c r="T549" s="33">
        <f>IF(E549&lt;1994,"NA",IF(E549&gt;2001,SUMIFS(ADM!E:E,ADM!A:A,ReferendumData!E549,ADM!C:C,ReferendumData!A549,ADM!D:D,ReferendumData!B549),SUMIFS(ADM!K:K,ADM!H:H,ReferendumData!E549,ADM!I:I,ReferendumData!A549,ADM!J:J,ReferendumData!B549)))</f>
        <v>3112.63</v>
      </c>
      <c r="U549" s="34">
        <f t="shared" si="92"/>
        <v>1.1109576146217186</v>
      </c>
      <c r="V549" s="47">
        <f>IFERROR(VLOOKUP(C549,Lookups!J:L,3,FALSE),IF(T549&gt;=2000,4,IF(AND(T549&gt;=1000,T549&lt;2000),5,6)))</f>
        <v>4</v>
      </c>
      <c r="W549" s="12" t="s">
        <v>20</v>
      </c>
      <c r="X549" s="39">
        <f t="shared" si="84"/>
        <v>1.1109576146217186</v>
      </c>
      <c r="Y549" s="38">
        <f t="shared" si="85"/>
        <v>0.57460960092539037</v>
      </c>
      <c r="Z549" s="40" t="e">
        <f>IF(C549=ScatterPlots!$A$3,ReferendumData!Y549,-1)</f>
        <v>#N/A</v>
      </c>
      <c r="AA549" s="39">
        <f t="shared" si="86"/>
        <v>1.1109576146217186</v>
      </c>
      <c r="AB549" s="40">
        <f t="shared" si="87"/>
        <v>-1</v>
      </c>
      <c r="AC549" s="40">
        <f t="shared" si="88"/>
        <v>-1</v>
      </c>
      <c r="AD549" s="40">
        <f t="shared" si="89"/>
        <v>0.57460960092539037</v>
      </c>
    </row>
    <row r="550" spans="1:30" x14ac:dyDescent="0.35">
      <c r="A550">
        <v>424</v>
      </c>
      <c r="B550">
        <v>1</v>
      </c>
      <c r="C550" t="str">
        <f t="shared" si="90"/>
        <v>0424-01</v>
      </c>
      <c r="D550" t="s">
        <v>311</v>
      </c>
      <c r="E550">
        <v>2001</v>
      </c>
      <c r="F550">
        <f>VLOOKUP(E550,Lookups!A:B,2,FALSE)</f>
        <v>1</v>
      </c>
      <c r="G550">
        <v>2002</v>
      </c>
      <c r="H550" s="61">
        <v>125</v>
      </c>
      <c r="I550">
        <v>10</v>
      </c>
      <c r="J550" t="s">
        <v>19</v>
      </c>
      <c r="K550">
        <v>0</v>
      </c>
      <c r="L550">
        <v>9</v>
      </c>
      <c r="M550">
        <v>0</v>
      </c>
      <c r="N550">
        <v>9</v>
      </c>
      <c r="O550">
        <v>0</v>
      </c>
      <c r="P550">
        <f t="shared" si="91"/>
        <v>2</v>
      </c>
      <c r="Q550">
        <v>240</v>
      </c>
      <c r="R550">
        <v>253</v>
      </c>
      <c r="S550" s="14">
        <f t="shared" si="83"/>
        <v>0.48681541582150101</v>
      </c>
      <c r="T550" s="33">
        <f>IF(E550&lt;1994,"NA",IF(E550&gt;2001,SUMIFS(ADM!E:E,ADM!A:A,ReferendumData!E550,ADM!C:C,ReferendumData!A550,ADM!D:D,ReferendumData!B550),SUMIFS(ADM!K:K,ADM!H:H,ReferendumData!E550,ADM!I:I,ReferendumData!A550,ADM!J:J,ReferendumData!B550)))</f>
        <v>487.77</v>
      </c>
      <c r="U550" s="34">
        <f t="shared" si="92"/>
        <v>1.010722266642065</v>
      </c>
      <c r="V550" s="47">
        <f>IFERROR(VLOOKUP(C550,Lookups!J:L,3,FALSE),IF(T550&gt;=2000,4,IF(AND(T550&gt;=1000,T550&lt;2000),5,6)))</f>
        <v>6</v>
      </c>
      <c r="W550" s="12" t="s">
        <v>20</v>
      </c>
      <c r="X550" s="39">
        <f t="shared" si="84"/>
        <v>1.010722266642065</v>
      </c>
      <c r="Y550" s="38">
        <f t="shared" si="85"/>
        <v>0.48681541582150101</v>
      </c>
      <c r="Z550" s="40" t="e">
        <f>IF(C550=ScatterPlots!$A$3,ReferendumData!Y550,-1)</f>
        <v>#N/A</v>
      </c>
      <c r="AA550" s="39">
        <f t="shared" si="86"/>
        <v>1.010722266642065</v>
      </c>
      <c r="AB550" s="40">
        <f t="shared" si="87"/>
        <v>-1</v>
      </c>
      <c r="AC550" s="40">
        <f t="shared" si="88"/>
        <v>-1</v>
      </c>
      <c r="AD550" s="40">
        <f t="shared" si="89"/>
        <v>0.48681541582150101</v>
      </c>
    </row>
    <row r="551" spans="1:30" x14ac:dyDescent="0.35">
      <c r="A551">
        <v>441</v>
      </c>
      <c r="B551">
        <v>1</v>
      </c>
      <c r="C551" t="str">
        <f t="shared" si="90"/>
        <v>0441-01</v>
      </c>
      <c r="D551" t="s">
        <v>57</v>
      </c>
      <c r="E551">
        <v>2001</v>
      </c>
      <c r="F551">
        <f>VLOOKUP(E551,Lookups!A:B,2,FALSE)</f>
        <v>1</v>
      </c>
      <c r="G551">
        <v>2002</v>
      </c>
      <c r="H551" s="61">
        <v>200</v>
      </c>
      <c r="I551">
        <v>10</v>
      </c>
      <c r="J551" t="s">
        <v>19</v>
      </c>
      <c r="K551">
        <v>0</v>
      </c>
      <c r="L551">
        <v>9</v>
      </c>
      <c r="M551">
        <v>0</v>
      </c>
      <c r="N551">
        <v>9</v>
      </c>
      <c r="O551">
        <v>1</v>
      </c>
      <c r="P551">
        <f t="shared" si="91"/>
        <v>3</v>
      </c>
      <c r="Q551">
        <v>260</v>
      </c>
      <c r="R551">
        <v>75</v>
      </c>
      <c r="S551" s="14">
        <f t="shared" si="83"/>
        <v>0.77611940298507465</v>
      </c>
      <c r="T551" s="33">
        <f>IF(E551&lt;1994,"NA",IF(E551&gt;2001,SUMIFS(ADM!E:E,ADM!A:A,ReferendumData!E551,ADM!C:C,ReferendumData!A551,ADM!D:D,ReferendumData!B551),SUMIFS(ADM!K:K,ADM!H:H,ReferendumData!E551,ADM!I:I,ReferendumData!A551,ADM!J:J,ReferendumData!B551)))</f>
        <v>337.99</v>
      </c>
      <c r="U551" s="34">
        <f t="shared" si="92"/>
        <v>0.99115358442557466</v>
      </c>
      <c r="V551" s="47">
        <f>IFERROR(VLOOKUP(C551,Lookups!J:L,3,FALSE),IF(T551&gt;=2000,4,IF(AND(T551&gt;=1000,T551&lt;2000),5,6)))</f>
        <v>6</v>
      </c>
      <c r="W551" s="12" t="s">
        <v>20</v>
      </c>
      <c r="X551" s="39">
        <f t="shared" si="84"/>
        <v>0.99115358442557466</v>
      </c>
      <c r="Y551" s="38">
        <f t="shared" si="85"/>
        <v>0.77611940298507465</v>
      </c>
      <c r="Z551" s="40" t="e">
        <f>IF(C551=ScatterPlots!$A$3,ReferendumData!Y551,-1)</f>
        <v>#N/A</v>
      </c>
      <c r="AA551" s="39">
        <f t="shared" si="86"/>
        <v>0.99115358442557466</v>
      </c>
      <c r="AB551" s="40">
        <f t="shared" si="87"/>
        <v>-1</v>
      </c>
      <c r="AC551" s="40">
        <f t="shared" si="88"/>
        <v>-1</v>
      </c>
      <c r="AD551" s="40">
        <f t="shared" si="89"/>
        <v>0.77611940298507465</v>
      </c>
    </row>
    <row r="552" spans="1:30" x14ac:dyDescent="0.35">
      <c r="A552">
        <v>447</v>
      </c>
      <c r="B552">
        <v>1</v>
      </c>
      <c r="C552" t="str">
        <f t="shared" si="90"/>
        <v>0447-01</v>
      </c>
      <c r="D552" t="s">
        <v>379</v>
      </c>
      <c r="E552">
        <v>2001</v>
      </c>
      <c r="F552">
        <f>VLOOKUP(E552,Lookups!A:B,2,FALSE)</f>
        <v>1</v>
      </c>
      <c r="G552">
        <v>2002</v>
      </c>
      <c r="H552" s="61">
        <v>126</v>
      </c>
      <c r="I552">
        <v>10</v>
      </c>
      <c r="J552" t="s">
        <v>19</v>
      </c>
      <c r="K552">
        <v>0</v>
      </c>
      <c r="L552">
        <v>9</v>
      </c>
      <c r="M552">
        <v>0</v>
      </c>
      <c r="N552">
        <v>9</v>
      </c>
      <c r="O552">
        <v>1</v>
      </c>
      <c r="P552">
        <f t="shared" si="91"/>
        <v>2</v>
      </c>
      <c r="Q552">
        <v>160</v>
      </c>
      <c r="R552">
        <v>43</v>
      </c>
      <c r="S552" s="14">
        <f t="shared" si="83"/>
        <v>0.78817733990147787</v>
      </c>
      <c r="T552" s="33">
        <f>IF(E552&lt;1994,"NA",IF(E552&gt;2001,SUMIFS(ADM!E:E,ADM!A:A,ReferendumData!E552,ADM!C:C,ReferendumData!A552,ADM!D:D,ReferendumData!B552),SUMIFS(ADM!K:K,ADM!H:H,ReferendumData!E552,ADM!I:I,ReferendumData!A552,ADM!J:J,ReferendumData!B552)))</f>
        <v>205.04</v>
      </c>
      <c r="U552" s="34">
        <f t="shared" si="92"/>
        <v>0.99005072181037845</v>
      </c>
      <c r="V552" s="47">
        <f>IFERROR(VLOOKUP(C552,Lookups!J:L,3,FALSE),IF(T552&gt;=2000,4,IF(AND(T552&gt;=1000,T552&lt;2000),5,6)))</f>
        <v>6</v>
      </c>
      <c r="W552" s="12" t="s">
        <v>20</v>
      </c>
      <c r="X552" s="39">
        <f t="shared" si="84"/>
        <v>0.99005072181037845</v>
      </c>
      <c r="Y552" s="38">
        <f t="shared" si="85"/>
        <v>0.78817733990147787</v>
      </c>
      <c r="Z552" s="40" t="e">
        <f>IF(C552=ScatterPlots!$A$3,ReferendumData!Y552,-1)</f>
        <v>#N/A</v>
      </c>
      <c r="AA552" s="39">
        <f t="shared" si="86"/>
        <v>0.99005072181037845</v>
      </c>
      <c r="AB552" s="40">
        <f t="shared" si="87"/>
        <v>-1</v>
      </c>
      <c r="AC552" s="40">
        <f t="shared" si="88"/>
        <v>-1</v>
      </c>
      <c r="AD552" s="40">
        <f t="shared" si="89"/>
        <v>0.78817733990147787</v>
      </c>
    </row>
    <row r="553" spans="1:30" x14ac:dyDescent="0.35">
      <c r="A553">
        <v>463</v>
      </c>
      <c r="B553">
        <v>1</v>
      </c>
      <c r="C553" t="str">
        <f t="shared" si="90"/>
        <v>0463-01</v>
      </c>
      <c r="D553" t="s">
        <v>184</v>
      </c>
      <c r="E553">
        <v>2001</v>
      </c>
      <c r="F553">
        <f>VLOOKUP(E553,Lookups!A:B,2,FALSE)</f>
        <v>1</v>
      </c>
      <c r="G553">
        <v>2002</v>
      </c>
      <c r="H553" s="61">
        <v>225</v>
      </c>
      <c r="I553">
        <v>10</v>
      </c>
      <c r="J553" t="s">
        <v>19</v>
      </c>
      <c r="K553">
        <v>0</v>
      </c>
      <c r="L553">
        <v>9</v>
      </c>
      <c r="M553">
        <v>0</v>
      </c>
      <c r="N553">
        <v>9</v>
      </c>
      <c r="O553">
        <v>1</v>
      </c>
      <c r="P553">
        <f t="shared" si="91"/>
        <v>3</v>
      </c>
      <c r="Q553">
        <v>456</v>
      </c>
      <c r="R553">
        <v>423</v>
      </c>
      <c r="S553" s="14">
        <f t="shared" si="83"/>
        <v>0.51877133105802042</v>
      </c>
      <c r="T553" s="33">
        <f>IF(E553&lt;1994,"NA",IF(E553&gt;2001,SUMIFS(ADM!E:E,ADM!A:A,ReferendumData!E553,ADM!C:C,ReferendumData!A553,ADM!D:D,ReferendumData!B553),SUMIFS(ADM!K:K,ADM!H:H,ReferendumData!E553,ADM!I:I,ReferendumData!A553,ADM!J:J,ReferendumData!B553)))</f>
        <v>837.61</v>
      </c>
      <c r="U553" s="34">
        <f t="shared" si="92"/>
        <v>1.0494144052721432</v>
      </c>
      <c r="V553" s="47">
        <f>IFERROR(VLOOKUP(C553,Lookups!J:L,3,FALSE),IF(T553&gt;=2000,4,IF(AND(T553&gt;=1000,T553&lt;2000),5,6)))</f>
        <v>6</v>
      </c>
      <c r="W553" s="12" t="s">
        <v>20</v>
      </c>
      <c r="X553" s="39">
        <f t="shared" si="84"/>
        <v>1.0494144052721432</v>
      </c>
      <c r="Y553" s="38">
        <f t="shared" si="85"/>
        <v>0.51877133105802042</v>
      </c>
      <c r="Z553" s="40" t="e">
        <f>IF(C553=ScatterPlots!$A$3,ReferendumData!Y553,-1)</f>
        <v>#N/A</v>
      </c>
      <c r="AA553" s="39">
        <f t="shared" si="86"/>
        <v>1.0494144052721432</v>
      </c>
      <c r="AB553" s="40">
        <f t="shared" si="87"/>
        <v>-1</v>
      </c>
      <c r="AC553" s="40">
        <f t="shared" si="88"/>
        <v>-1</v>
      </c>
      <c r="AD553" s="40">
        <f t="shared" si="89"/>
        <v>0.51877133105802042</v>
      </c>
    </row>
    <row r="554" spans="1:30" x14ac:dyDescent="0.35">
      <c r="A554">
        <v>466</v>
      </c>
      <c r="B554">
        <v>1</v>
      </c>
      <c r="C554" t="str">
        <f t="shared" si="90"/>
        <v>0466-01</v>
      </c>
      <c r="D554" t="s">
        <v>185</v>
      </c>
      <c r="E554">
        <v>2001</v>
      </c>
      <c r="F554">
        <f>VLOOKUP(E554,Lookups!A:B,2,FALSE)</f>
        <v>1</v>
      </c>
      <c r="G554">
        <v>2002</v>
      </c>
      <c r="H554" s="61">
        <v>126</v>
      </c>
      <c r="I554">
        <v>5</v>
      </c>
      <c r="J554" t="s">
        <v>19</v>
      </c>
      <c r="K554">
        <v>0</v>
      </c>
      <c r="L554">
        <v>9</v>
      </c>
      <c r="M554">
        <v>0</v>
      </c>
      <c r="N554">
        <v>9</v>
      </c>
      <c r="O554">
        <v>1</v>
      </c>
      <c r="P554">
        <f t="shared" si="91"/>
        <v>2</v>
      </c>
      <c r="Q554">
        <v>1234</v>
      </c>
      <c r="R554">
        <v>979</v>
      </c>
      <c r="S554" s="14">
        <f t="shared" si="83"/>
        <v>0.55761409850881161</v>
      </c>
      <c r="T554" s="33">
        <f>IF(E554&lt;1994,"NA",IF(E554&gt;2001,SUMIFS(ADM!E:E,ADM!A:A,ReferendumData!E554,ADM!C:C,ReferendumData!A554,ADM!D:D,ReferendumData!B554),SUMIFS(ADM!K:K,ADM!H:H,ReferendumData!E554,ADM!I:I,ReferendumData!A554,ADM!J:J,ReferendumData!B554)))</f>
        <v>2128.5300000000002</v>
      </c>
      <c r="U554" s="34">
        <f t="shared" si="92"/>
        <v>1.0396846650035469</v>
      </c>
      <c r="V554" s="47">
        <f>IFERROR(VLOOKUP(C554,Lookups!J:L,3,FALSE),IF(T554&gt;=2000,4,IF(AND(T554&gt;=1000,T554&lt;2000),5,6)))</f>
        <v>4</v>
      </c>
      <c r="W554" s="12" t="s">
        <v>20</v>
      </c>
      <c r="X554" s="39">
        <f t="shared" si="84"/>
        <v>1.0396846650035469</v>
      </c>
      <c r="Y554" s="38">
        <f t="shared" si="85"/>
        <v>0.55761409850881161</v>
      </c>
      <c r="Z554" s="40" t="e">
        <f>IF(C554=ScatterPlots!$A$3,ReferendumData!Y554,-1)</f>
        <v>#N/A</v>
      </c>
      <c r="AA554" s="39">
        <f t="shared" si="86"/>
        <v>1.0396846650035469</v>
      </c>
      <c r="AB554" s="40">
        <f t="shared" si="87"/>
        <v>-1</v>
      </c>
      <c r="AC554" s="40">
        <f t="shared" si="88"/>
        <v>-1</v>
      </c>
      <c r="AD554" s="40">
        <f t="shared" si="89"/>
        <v>0.55761409850881161</v>
      </c>
    </row>
    <row r="555" spans="1:30" x14ac:dyDescent="0.35">
      <c r="A555">
        <v>480</v>
      </c>
      <c r="B555">
        <v>1</v>
      </c>
      <c r="C555" t="str">
        <f t="shared" si="90"/>
        <v>0480-01</v>
      </c>
      <c r="D555" t="s">
        <v>336</v>
      </c>
      <c r="E555">
        <v>2001</v>
      </c>
      <c r="F555">
        <f>VLOOKUP(E555,Lookups!A:B,2,FALSE)</f>
        <v>1</v>
      </c>
      <c r="G555">
        <v>2002</v>
      </c>
      <c r="H555" s="61">
        <v>1</v>
      </c>
      <c r="I555">
        <v>10</v>
      </c>
      <c r="J555" t="s">
        <v>19</v>
      </c>
      <c r="K555">
        <v>0</v>
      </c>
      <c r="L555">
        <v>9</v>
      </c>
      <c r="M555">
        <v>0</v>
      </c>
      <c r="N555">
        <v>9</v>
      </c>
      <c r="O555">
        <v>1</v>
      </c>
      <c r="P555">
        <f t="shared" si="91"/>
        <v>1</v>
      </c>
      <c r="Q555">
        <v>565</v>
      </c>
      <c r="R555">
        <v>200</v>
      </c>
      <c r="S555" s="14">
        <f t="shared" si="83"/>
        <v>0.73856209150326801</v>
      </c>
      <c r="T555" s="33">
        <f>IF(E555&lt;1994,"NA",IF(E555&gt;2001,SUMIFS(ADM!E:E,ADM!A:A,ReferendumData!E555,ADM!C:C,ReferendumData!A555,ADM!D:D,ReferendumData!B555),SUMIFS(ADM!K:K,ADM!H:H,ReferendumData!E555,ADM!I:I,ReferendumData!A555,ADM!J:J,ReferendumData!B555)))</f>
        <v>827.13</v>
      </c>
      <c r="U555" s="34">
        <f t="shared" si="92"/>
        <v>0.92488484276957672</v>
      </c>
      <c r="V555" s="47">
        <f>IFERROR(VLOOKUP(C555,Lookups!J:L,3,FALSE),IF(T555&gt;=2000,4,IF(AND(T555&gt;=1000,T555&lt;2000),5,6)))</f>
        <v>6</v>
      </c>
      <c r="W555" s="12" t="s">
        <v>20</v>
      </c>
      <c r="X555" s="39">
        <f t="shared" si="84"/>
        <v>0.92488484276957672</v>
      </c>
      <c r="Y555" s="38">
        <f t="shared" si="85"/>
        <v>0.73856209150326801</v>
      </c>
      <c r="Z555" s="40" t="e">
        <f>IF(C555=ScatterPlots!$A$3,ReferendumData!Y555,-1)</f>
        <v>#N/A</v>
      </c>
      <c r="AA555" s="39">
        <f t="shared" si="86"/>
        <v>0.92488484276957672</v>
      </c>
      <c r="AB555" s="40">
        <f t="shared" si="87"/>
        <v>-1</v>
      </c>
      <c r="AC555" s="40">
        <f t="shared" si="88"/>
        <v>-1</v>
      </c>
      <c r="AD555" s="40">
        <f t="shared" si="89"/>
        <v>0.73856209150326801</v>
      </c>
    </row>
    <row r="556" spans="1:30" x14ac:dyDescent="0.35">
      <c r="A556">
        <v>482</v>
      </c>
      <c r="B556">
        <v>1</v>
      </c>
      <c r="C556" t="str">
        <f t="shared" si="90"/>
        <v>0482-01</v>
      </c>
      <c r="D556" t="s">
        <v>186</v>
      </c>
      <c r="E556">
        <v>2001</v>
      </c>
      <c r="F556">
        <f>VLOOKUP(E556,Lookups!A:B,2,FALSE)</f>
        <v>1</v>
      </c>
      <c r="G556">
        <v>2002</v>
      </c>
      <c r="H556" s="61">
        <v>600</v>
      </c>
      <c r="I556">
        <v>10</v>
      </c>
      <c r="J556" t="s">
        <v>19</v>
      </c>
      <c r="K556">
        <v>0</v>
      </c>
      <c r="L556">
        <v>9</v>
      </c>
      <c r="M556">
        <v>0</v>
      </c>
      <c r="N556">
        <v>9</v>
      </c>
      <c r="O556">
        <v>0</v>
      </c>
      <c r="P556">
        <f t="shared" si="91"/>
        <v>7</v>
      </c>
      <c r="Q556">
        <v>1848</v>
      </c>
      <c r="R556">
        <v>2902</v>
      </c>
      <c r="S556" s="14">
        <f t="shared" si="83"/>
        <v>0.38905263157894737</v>
      </c>
      <c r="T556" s="33">
        <f>IF(E556&lt;1994,"NA",IF(E556&gt;2001,SUMIFS(ADM!E:E,ADM!A:A,ReferendumData!E556,ADM!C:C,ReferendumData!A556,ADM!D:D,ReferendumData!B556),SUMIFS(ADM!K:K,ADM!H:H,ReferendumData!E556,ADM!I:I,ReferendumData!A556,ADM!J:J,ReferendumData!B556)))</f>
        <v>3139.06</v>
      </c>
      <c r="U556" s="34">
        <f t="shared" si="92"/>
        <v>1.5131918472408938</v>
      </c>
      <c r="V556" s="47">
        <f>IFERROR(VLOOKUP(C556,Lookups!J:L,3,FALSE),IF(T556&gt;=2000,4,IF(AND(T556&gt;=1000,T556&lt;2000),5,6)))</f>
        <v>4</v>
      </c>
      <c r="W556" s="12" t="s">
        <v>20</v>
      </c>
      <c r="X556" s="39">
        <f t="shared" si="84"/>
        <v>1.5131918472408938</v>
      </c>
      <c r="Y556" s="38">
        <f t="shared" si="85"/>
        <v>0.38905263157894737</v>
      </c>
      <c r="Z556" s="40" t="e">
        <f>IF(C556=ScatterPlots!$A$3,ReferendumData!Y556,-1)</f>
        <v>#N/A</v>
      </c>
      <c r="AA556" s="39">
        <f t="shared" si="86"/>
        <v>1.5131918472408938</v>
      </c>
      <c r="AB556" s="40">
        <f t="shared" si="87"/>
        <v>-1</v>
      </c>
      <c r="AC556" s="40">
        <f t="shared" si="88"/>
        <v>-1</v>
      </c>
      <c r="AD556" s="40">
        <f t="shared" si="89"/>
        <v>0.38905263157894737</v>
      </c>
    </row>
    <row r="557" spans="1:30" x14ac:dyDescent="0.35">
      <c r="A557">
        <v>484</v>
      </c>
      <c r="B557">
        <v>1</v>
      </c>
      <c r="C557" t="str">
        <f t="shared" si="90"/>
        <v>0484-01</v>
      </c>
      <c r="D557" t="s">
        <v>227</v>
      </c>
      <c r="E557">
        <v>2001</v>
      </c>
      <c r="F557">
        <f>VLOOKUP(E557,Lookups!A:B,2,FALSE)</f>
        <v>1</v>
      </c>
      <c r="G557">
        <v>2002</v>
      </c>
      <c r="H557" s="61">
        <v>103.48</v>
      </c>
      <c r="I557">
        <v>10</v>
      </c>
      <c r="J557" t="s">
        <v>19</v>
      </c>
      <c r="K557">
        <v>1</v>
      </c>
      <c r="L557">
        <v>9</v>
      </c>
      <c r="M557">
        <v>0</v>
      </c>
      <c r="N557">
        <v>9</v>
      </c>
      <c r="O557">
        <v>0</v>
      </c>
      <c r="P557">
        <f t="shared" si="91"/>
        <v>2</v>
      </c>
      <c r="Q557">
        <v>664</v>
      </c>
      <c r="R557">
        <v>901</v>
      </c>
      <c r="S557" s="14">
        <f t="shared" si="83"/>
        <v>0.42428115015974444</v>
      </c>
      <c r="T557" s="33">
        <f>IF(E557&lt;1994,"NA",IF(E557&gt;2001,SUMIFS(ADM!E:E,ADM!A:A,ReferendumData!E557,ADM!C:C,ReferendumData!A557,ADM!D:D,ReferendumData!B557),SUMIFS(ADM!K:K,ADM!H:H,ReferendumData!E557,ADM!I:I,ReferendumData!A557,ADM!J:J,ReferendumData!B557)))</f>
        <v>955.88</v>
      </c>
      <c r="U557" s="34">
        <f t="shared" si="92"/>
        <v>1.6372347993471985</v>
      </c>
      <c r="V557" s="47">
        <f>IFERROR(VLOOKUP(C557,Lookups!J:L,3,FALSE),IF(T557&gt;=2000,4,IF(AND(T557&gt;=1000,T557&lt;2000),5,6)))</f>
        <v>6</v>
      </c>
      <c r="W557" s="12" t="s">
        <v>370</v>
      </c>
      <c r="X557" s="39">
        <f t="shared" si="84"/>
        <v>1.6372347993471985</v>
      </c>
      <c r="Y557" s="38">
        <f t="shared" si="85"/>
        <v>0.42428115015974444</v>
      </c>
      <c r="Z557" s="40" t="e">
        <f>IF(C557=ScatterPlots!$A$3,ReferendumData!Y557,-1)</f>
        <v>#N/A</v>
      </c>
      <c r="AA557" s="39">
        <f t="shared" si="86"/>
        <v>1.6372347993471985</v>
      </c>
      <c r="AB557" s="40">
        <f t="shared" si="87"/>
        <v>-1</v>
      </c>
      <c r="AC557" s="40">
        <f t="shared" si="88"/>
        <v>-1</v>
      </c>
      <c r="AD557" s="40">
        <f t="shared" si="89"/>
        <v>0.42428115015974444</v>
      </c>
    </row>
    <row r="558" spans="1:30" x14ac:dyDescent="0.35">
      <c r="A558">
        <v>485</v>
      </c>
      <c r="B558">
        <v>1</v>
      </c>
      <c r="C558" t="str">
        <f t="shared" si="90"/>
        <v>0485-01</v>
      </c>
      <c r="D558" t="s">
        <v>300</v>
      </c>
      <c r="E558">
        <v>2001</v>
      </c>
      <c r="F558">
        <f>VLOOKUP(E558,Lookups!A:B,2,FALSE)</f>
        <v>1</v>
      </c>
      <c r="G558">
        <v>2002</v>
      </c>
      <c r="H558" s="61">
        <v>415</v>
      </c>
      <c r="I558">
        <v>10</v>
      </c>
      <c r="J558" t="s">
        <v>19</v>
      </c>
      <c r="K558">
        <v>0</v>
      </c>
      <c r="L558">
        <v>9</v>
      </c>
      <c r="M558">
        <v>0</v>
      </c>
      <c r="N558">
        <v>9</v>
      </c>
      <c r="O558">
        <v>0</v>
      </c>
      <c r="P558">
        <f t="shared" si="91"/>
        <v>5</v>
      </c>
      <c r="Q558">
        <v>335</v>
      </c>
      <c r="R558">
        <v>441</v>
      </c>
      <c r="S558" s="14">
        <f t="shared" si="83"/>
        <v>0.43170103092783507</v>
      </c>
      <c r="T558" s="33">
        <f>IF(E558&lt;1994,"NA",IF(E558&gt;2001,SUMIFS(ADM!E:E,ADM!A:A,ReferendumData!E558,ADM!C:C,ReferendumData!A558,ADM!D:D,ReferendumData!B558),SUMIFS(ADM!K:K,ADM!H:H,ReferendumData!E558,ADM!I:I,ReferendumData!A558,ADM!J:J,ReferendumData!B558)))</f>
        <v>722.82</v>
      </c>
      <c r="U558" s="34">
        <f t="shared" si="92"/>
        <v>1.073572950388755</v>
      </c>
      <c r="V558" s="47">
        <f>IFERROR(VLOOKUP(C558,Lookups!J:L,3,FALSE),IF(T558&gt;=2000,4,IF(AND(T558&gt;=1000,T558&lt;2000),5,6)))</f>
        <v>6</v>
      </c>
      <c r="W558" s="12" t="s">
        <v>328</v>
      </c>
      <c r="X558" s="39">
        <f t="shared" si="84"/>
        <v>1.073572950388755</v>
      </c>
      <c r="Y558" s="38">
        <f t="shared" si="85"/>
        <v>0.43170103092783507</v>
      </c>
      <c r="Z558" s="40" t="e">
        <f>IF(C558=ScatterPlots!$A$3,ReferendumData!Y558,-1)</f>
        <v>#N/A</v>
      </c>
      <c r="AA558" s="39">
        <f t="shared" si="86"/>
        <v>1.073572950388755</v>
      </c>
      <c r="AB558" s="40">
        <f t="shared" si="87"/>
        <v>-1</v>
      </c>
      <c r="AC558" s="40">
        <f t="shared" si="88"/>
        <v>-1</v>
      </c>
      <c r="AD558" s="40">
        <f t="shared" si="89"/>
        <v>0.43170103092783507</v>
      </c>
    </row>
    <row r="559" spans="1:30" x14ac:dyDescent="0.35">
      <c r="A559">
        <v>486</v>
      </c>
      <c r="B559">
        <v>1</v>
      </c>
      <c r="C559" t="str">
        <f t="shared" si="90"/>
        <v>0486-01</v>
      </c>
      <c r="D559" t="s">
        <v>90</v>
      </c>
      <c r="E559">
        <v>2001</v>
      </c>
      <c r="F559">
        <f>VLOOKUP(E559,Lookups!A:B,2,FALSE)</f>
        <v>1</v>
      </c>
      <c r="G559">
        <v>2002</v>
      </c>
      <c r="H559" s="61">
        <v>800</v>
      </c>
      <c r="I559">
        <v>10</v>
      </c>
      <c r="J559" t="s">
        <v>19</v>
      </c>
      <c r="K559">
        <v>0</v>
      </c>
      <c r="L559">
        <v>9</v>
      </c>
      <c r="M559">
        <v>0</v>
      </c>
      <c r="N559">
        <v>9</v>
      </c>
      <c r="O559">
        <v>1</v>
      </c>
      <c r="P559">
        <f t="shared" si="91"/>
        <v>9</v>
      </c>
      <c r="Q559">
        <v>351</v>
      </c>
      <c r="R559">
        <v>268</v>
      </c>
      <c r="S559" s="14">
        <f t="shared" si="83"/>
        <v>0.56704361873990305</v>
      </c>
      <c r="T559" s="33">
        <f>IF(E559&lt;1994,"NA",IF(E559&gt;2001,SUMIFS(ADM!E:E,ADM!A:A,ReferendumData!E559,ADM!C:C,ReferendumData!A559,ADM!D:D,ReferendumData!B559),SUMIFS(ADM!K:K,ADM!H:H,ReferendumData!E559,ADM!I:I,ReferendumData!A559,ADM!J:J,ReferendumData!B559)))</f>
        <v>383.43</v>
      </c>
      <c r="U559" s="34">
        <f t="shared" si="92"/>
        <v>1.6143755053073572</v>
      </c>
      <c r="V559" s="47">
        <f>IFERROR(VLOOKUP(C559,Lookups!J:L,3,FALSE),IF(T559&gt;=2000,4,IF(AND(T559&gt;=1000,T559&lt;2000),5,6)))</f>
        <v>6</v>
      </c>
      <c r="W559" s="12" t="s">
        <v>20</v>
      </c>
      <c r="X559" s="39">
        <f t="shared" si="84"/>
        <v>1.6143755053073572</v>
      </c>
      <c r="Y559" s="38">
        <f t="shared" si="85"/>
        <v>0.56704361873990305</v>
      </c>
      <c r="Z559" s="40" t="e">
        <f>IF(C559=ScatterPlots!$A$3,ReferendumData!Y559,-1)</f>
        <v>#N/A</v>
      </c>
      <c r="AA559" s="39">
        <f t="shared" si="86"/>
        <v>1.6143755053073572</v>
      </c>
      <c r="AB559" s="40">
        <f t="shared" si="87"/>
        <v>-1</v>
      </c>
      <c r="AC559" s="40">
        <f t="shared" si="88"/>
        <v>-1</v>
      </c>
      <c r="AD559" s="40">
        <f t="shared" si="89"/>
        <v>0.56704361873990305</v>
      </c>
    </row>
    <row r="560" spans="1:30" x14ac:dyDescent="0.35">
      <c r="A560">
        <v>492</v>
      </c>
      <c r="B560">
        <v>1</v>
      </c>
      <c r="C560" t="str">
        <f t="shared" si="90"/>
        <v>0492-01</v>
      </c>
      <c r="D560" t="s">
        <v>187</v>
      </c>
      <c r="E560">
        <v>2001</v>
      </c>
      <c r="F560">
        <f>VLOOKUP(E560,Lookups!A:B,2,FALSE)</f>
        <v>1</v>
      </c>
      <c r="G560">
        <v>2002</v>
      </c>
      <c r="H560" s="61">
        <v>246.54</v>
      </c>
      <c r="I560">
        <v>10</v>
      </c>
      <c r="J560" t="s">
        <v>19</v>
      </c>
      <c r="K560">
        <v>0</v>
      </c>
      <c r="L560">
        <v>9</v>
      </c>
      <c r="M560">
        <v>0</v>
      </c>
      <c r="N560">
        <v>9</v>
      </c>
      <c r="O560">
        <v>1</v>
      </c>
      <c r="P560">
        <f t="shared" si="91"/>
        <v>3</v>
      </c>
      <c r="Q560">
        <v>3493</v>
      </c>
      <c r="R560">
        <v>2156</v>
      </c>
      <c r="S560" s="14">
        <f t="shared" si="83"/>
        <v>0.61833952912019829</v>
      </c>
      <c r="T560" s="33">
        <f>IF(E560&lt;1994,"NA",IF(E560&gt;2001,SUMIFS(ADM!E:E,ADM!A:A,ReferendumData!E560,ADM!C:C,ReferendumData!A560,ADM!D:D,ReferendumData!B560),SUMIFS(ADM!K:K,ADM!H:H,ReferendumData!E560,ADM!I:I,ReferendumData!A560,ADM!J:J,ReferendumData!B560)))</f>
        <v>4095.53</v>
      </c>
      <c r="U560" s="34">
        <f t="shared" si="92"/>
        <v>1.3793086609059144</v>
      </c>
      <c r="V560" s="47">
        <f>IFERROR(VLOOKUP(C560,Lookups!J:L,3,FALSE),IF(T560&gt;=2000,4,IF(AND(T560&gt;=1000,T560&lt;2000),5,6)))</f>
        <v>4</v>
      </c>
      <c r="W560" s="12" t="s">
        <v>20</v>
      </c>
      <c r="X560" s="39">
        <f t="shared" si="84"/>
        <v>1.3793086609059144</v>
      </c>
      <c r="Y560" s="38">
        <f t="shared" si="85"/>
        <v>0.61833952912019829</v>
      </c>
      <c r="Z560" s="40" t="e">
        <f>IF(C560=ScatterPlots!$A$3,ReferendumData!Y560,-1)</f>
        <v>#N/A</v>
      </c>
      <c r="AA560" s="39">
        <f t="shared" si="86"/>
        <v>1.3793086609059144</v>
      </c>
      <c r="AB560" s="40">
        <f t="shared" si="87"/>
        <v>-1</v>
      </c>
      <c r="AC560" s="40">
        <f t="shared" si="88"/>
        <v>-1</v>
      </c>
      <c r="AD560" s="40">
        <f t="shared" si="89"/>
        <v>0.61833952912019829</v>
      </c>
    </row>
    <row r="561" spans="1:30" x14ac:dyDescent="0.35">
      <c r="A561">
        <v>495</v>
      </c>
      <c r="B561">
        <v>1</v>
      </c>
      <c r="C561" t="str">
        <f t="shared" si="90"/>
        <v>0495-01</v>
      </c>
      <c r="D561" t="s">
        <v>337</v>
      </c>
      <c r="E561">
        <v>2001</v>
      </c>
      <c r="F561">
        <f>VLOOKUP(E561,Lookups!A:B,2,FALSE)</f>
        <v>1</v>
      </c>
      <c r="G561">
        <v>2002</v>
      </c>
      <c r="H561" s="61">
        <v>265</v>
      </c>
      <c r="I561">
        <v>9</v>
      </c>
      <c r="J561" t="s">
        <v>19</v>
      </c>
      <c r="K561">
        <v>0</v>
      </c>
      <c r="L561">
        <v>9</v>
      </c>
      <c r="M561">
        <v>0</v>
      </c>
      <c r="N561">
        <v>9</v>
      </c>
      <c r="O561">
        <v>1</v>
      </c>
      <c r="P561">
        <f t="shared" si="91"/>
        <v>3</v>
      </c>
      <c r="Q561">
        <v>303</v>
      </c>
      <c r="R561">
        <v>179</v>
      </c>
      <c r="S561" s="14">
        <f t="shared" si="83"/>
        <v>0.62863070539419086</v>
      </c>
      <c r="T561" s="33">
        <f>IF(E561&lt;1994,"NA",IF(E561&gt;2001,SUMIFS(ADM!E:E,ADM!A:A,ReferendumData!E561,ADM!C:C,ReferendumData!A561,ADM!D:D,ReferendumData!B561),SUMIFS(ADM!K:K,ADM!H:H,ReferendumData!E561,ADM!I:I,ReferendumData!A561,ADM!J:J,ReferendumData!B561)))</f>
        <v>368.2</v>
      </c>
      <c r="U561" s="34">
        <f t="shared" si="92"/>
        <v>1.3090711569799023</v>
      </c>
      <c r="V561" s="47">
        <f>IFERROR(VLOOKUP(C561,Lookups!J:L,3,FALSE),IF(T561&gt;=2000,4,IF(AND(T561&gt;=1000,T561&lt;2000),5,6)))</f>
        <v>6</v>
      </c>
      <c r="W561" s="12" t="s">
        <v>20</v>
      </c>
      <c r="X561" s="39">
        <f t="shared" si="84"/>
        <v>1.3090711569799023</v>
      </c>
      <c r="Y561" s="38">
        <f t="shared" si="85"/>
        <v>0.62863070539419086</v>
      </c>
      <c r="Z561" s="40" t="e">
        <f>IF(C561=ScatterPlots!$A$3,ReferendumData!Y561,-1)</f>
        <v>#N/A</v>
      </c>
      <c r="AA561" s="39">
        <f t="shared" si="86"/>
        <v>1.3090711569799023</v>
      </c>
      <c r="AB561" s="40">
        <f t="shared" si="87"/>
        <v>-1</v>
      </c>
      <c r="AC561" s="40">
        <f t="shared" si="88"/>
        <v>-1</v>
      </c>
      <c r="AD561" s="40">
        <f t="shared" si="89"/>
        <v>0.62863070539419086</v>
      </c>
    </row>
    <row r="562" spans="1:30" x14ac:dyDescent="0.35">
      <c r="A562">
        <v>497</v>
      </c>
      <c r="B562">
        <v>1</v>
      </c>
      <c r="C562" t="str">
        <f t="shared" si="90"/>
        <v>0497-01</v>
      </c>
      <c r="D562" t="s">
        <v>132</v>
      </c>
      <c r="E562">
        <v>2001</v>
      </c>
      <c r="F562">
        <f>VLOOKUP(E562,Lookups!A:B,2,FALSE)</f>
        <v>1</v>
      </c>
      <c r="G562">
        <v>2002</v>
      </c>
      <c r="H562" s="61">
        <v>837</v>
      </c>
      <c r="I562">
        <v>10</v>
      </c>
      <c r="J562" t="s">
        <v>19</v>
      </c>
      <c r="K562">
        <v>0</v>
      </c>
      <c r="L562">
        <v>9</v>
      </c>
      <c r="M562">
        <v>0</v>
      </c>
      <c r="N562">
        <v>9</v>
      </c>
      <c r="O562">
        <v>1</v>
      </c>
      <c r="P562">
        <f t="shared" si="91"/>
        <v>9</v>
      </c>
      <c r="Q562">
        <v>142</v>
      </c>
      <c r="R562">
        <v>18</v>
      </c>
      <c r="S562" s="14">
        <f t="shared" si="83"/>
        <v>0.88749999999999996</v>
      </c>
      <c r="T562" s="33">
        <f>IF(E562&lt;1994,"NA",IF(E562&gt;2001,SUMIFS(ADM!E:E,ADM!A:A,ReferendumData!E562,ADM!C:C,ReferendumData!A562,ADM!D:D,ReferendumData!B562),SUMIFS(ADM!K:K,ADM!H:H,ReferendumData!E562,ADM!I:I,ReferendumData!A562,ADM!J:J,ReferendumData!B562)))</f>
        <v>245.98</v>
      </c>
      <c r="U562" s="34">
        <f t="shared" si="92"/>
        <v>0.65045938694202787</v>
      </c>
      <c r="V562" s="47">
        <f>IFERROR(VLOOKUP(C562,Lookups!J:L,3,FALSE),IF(T562&gt;=2000,4,IF(AND(T562&gt;=1000,T562&lt;2000),5,6)))</f>
        <v>6</v>
      </c>
      <c r="W562" s="12" t="s">
        <v>20</v>
      </c>
      <c r="X562" s="39">
        <f t="shared" si="84"/>
        <v>0.65045938694202787</v>
      </c>
      <c r="Y562" s="38">
        <f t="shared" si="85"/>
        <v>0.88749999999999996</v>
      </c>
      <c r="Z562" s="40" t="e">
        <f>IF(C562=ScatterPlots!$A$3,ReferendumData!Y562,-1)</f>
        <v>#N/A</v>
      </c>
      <c r="AA562" s="39">
        <f t="shared" si="86"/>
        <v>0.65045938694202787</v>
      </c>
      <c r="AB562" s="40">
        <f t="shared" si="87"/>
        <v>-1</v>
      </c>
      <c r="AC562" s="40">
        <f t="shared" si="88"/>
        <v>-1</v>
      </c>
      <c r="AD562" s="40">
        <f t="shared" si="89"/>
        <v>0.88749999999999996</v>
      </c>
    </row>
    <row r="563" spans="1:30" x14ac:dyDescent="0.35">
      <c r="A563">
        <v>505</v>
      </c>
      <c r="B563">
        <v>1</v>
      </c>
      <c r="C563" t="str">
        <f t="shared" si="90"/>
        <v>0505-01</v>
      </c>
      <c r="D563" t="s">
        <v>380</v>
      </c>
      <c r="E563">
        <v>2001</v>
      </c>
      <c r="F563">
        <f>VLOOKUP(E563,Lookups!A:B,2,FALSE)</f>
        <v>1</v>
      </c>
      <c r="G563">
        <v>2002</v>
      </c>
      <c r="H563" s="61">
        <v>341</v>
      </c>
      <c r="I563">
        <v>10</v>
      </c>
      <c r="J563" t="s">
        <v>19</v>
      </c>
      <c r="K563">
        <v>0</v>
      </c>
      <c r="L563">
        <v>9</v>
      </c>
      <c r="M563">
        <v>0</v>
      </c>
      <c r="N563">
        <v>9</v>
      </c>
      <c r="O563">
        <v>1</v>
      </c>
      <c r="P563">
        <f t="shared" si="91"/>
        <v>4</v>
      </c>
      <c r="Q563">
        <v>627</v>
      </c>
      <c r="R563">
        <v>313</v>
      </c>
      <c r="S563" s="14">
        <f t="shared" si="83"/>
        <v>0.66702127659574473</v>
      </c>
      <c r="T563" s="33">
        <f>IF(E563&lt;1994,"NA",IF(E563&gt;2001,SUMIFS(ADM!E:E,ADM!A:A,ReferendumData!E563,ADM!C:C,ReferendumData!A563,ADM!D:D,ReferendumData!B563),SUMIFS(ADM!K:K,ADM!H:H,ReferendumData!E563,ADM!I:I,ReferendumData!A563,ADM!J:J,ReferendumData!B563)))</f>
        <v>519.02</v>
      </c>
      <c r="U563" s="34">
        <f t="shared" si="92"/>
        <v>1.8111055450657008</v>
      </c>
      <c r="V563" s="47">
        <f>IFERROR(VLOOKUP(C563,Lookups!J:L,3,FALSE),IF(T563&gt;=2000,4,IF(AND(T563&gt;=1000,T563&lt;2000),5,6)))</f>
        <v>6</v>
      </c>
      <c r="W563" s="12" t="s">
        <v>20</v>
      </c>
      <c r="X563" s="39">
        <f t="shared" si="84"/>
        <v>1.8111055450657008</v>
      </c>
      <c r="Y563" s="38">
        <f t="shared" si="85"/>
        <v>0.66702127659574473</v>
      </c>
      <c r="Z563" s="40" t="e">
        <f>IF(C563=ScatterPlots!$A$3,ReferendumData!Y563,-1)</f>
        <v>#N/A</v>
      </c>
      <c r="AA563" s="39">
        <f t="shared" si="86"/>
        <v>1.8111055450657008</v>
      </c>
      <c r="AB563" s="40">
        <f t="shared" si="87"/>
        <v>-1</v>
      </c>
      <c r="AC563" s="40">
        <f t="shared" si="88"/>
        <v>-1</v>
      </c>
      <c r="AD563" s="40">
        <f t="shared" si="89"/>
        <v>0.66702127659574473</v>
      </c>
    </row>
    <row r="564" spans="1:30" x14ac:dyDescent="0.35">
      <c r="A564">
        <v>511</v>
      </c>
      <c r="B564">
        <v>1</v>
      </c>
      <c r="C564" t="str">
        <f t="shared" si="90"/>
        <v>0511-01</v>
      </c>
      <c r="D564" t="s">
        <v>381</v>
      </c>
      <c r="E564">
        <v>2001</v>
      </c>
      <c r="F564">
        <f>VLOOKUP(E564,Lookups!A:B,2,FALSE)</f>
        <v>1</v>
      </c>
      <c r="G564">
        <v>2002</v>
      </c>
      <c r="H564" s="61">
        <v>450</v>
      </c>
      <c r="I564">
        <v>10</v>
      </c>
      <c r="J564" t="s">
        <v>19</v>
      </c>
      <c r="K564">
        <v>0</v>
      </c>
      <c r="L564">
        <v>9</v>
      </c>
      <c r="M564">
        <v>0</v>
      </c>
      <c r="N564">
        <v>9</v>
      </c>
      <c r="O564">
        <v>1</v>
      </c>
      <c r="P564">
        <f t="shared" si="91"/>
        <v>5</v>
      </c>
      <c r="Q564">
        <v>303</v>
      </c>
      <c r="R564">
        <v>302</v>
      </c>
      <c r="S564" s="14">
        <f t="shared" si="83"/>
        <v>0.50082644628099171</v>
      </c>
      <c r="T564" s="33">
        <f>IF(E564&lt;1994,"NA",IF(E564&gt;2001,SUMIFS(ADM!E:E,ADM!A:A,ReferendumData!E564,ADM!C:C,ReferendumData!A564,ADM!D:D,ReferendumData!B564),SUMIFS(ADM!K:K,ADM!H:H,ReferendumData!E564,ADM!I:I,ReferendumData!A564,ADM!J:J,ReferendumData!B564)))</f>
        <v>557.36</v>
      </c>
      <c r="U564" s="34">
        <f t="shared" si="92"/>
        <v>1.0854743792163055</v>
      </c>
      <c r="V564" s="47">
        <f>IFERROR(VLOOKUP(C564,Lookups!J:L,3,FALSE),IF(T564&gt;=2000,4,IF(AND(T564&gt;=1000,T564&lt;2000),5,6)))</f>
        <v>6</v>
      </c>
      <c r="W564" s="12" t="s">
        <v>20</v>
      </c>
      <c r="X564" s="39">
        <f t="shared" si="84"/>
        <v>1.0854743792163055</v>
      </c>
      <c r="Y564" s="38">
        <f t="shared" si="85"/>
        <v>0.50082644628099171</v>
      </c>
      <c r="Z564" s="40" t="e">
        <f>IF(C564=ScatterPlots!$A$3,ReferendumData!Y564,-1)</f>
        <v>#N/A</v>
      </c>
      <c r="AA564" s="39">
        <f t="shared" si="86"/>
        <v>1.0854743792163055</v>
      </c>
      <c r="AB564" s="40">
        <f t="shared" si="87"/>
        <v>-1</v>
      </c>
      <c r="AC564" s="40">
        <f t="shared" si="88"/>
        <v>-1</v>
      </c>
      <c r="AD564" s="40">
        <f t="shared" si="89"/>
        <v>0.50082644628099171</v>
      </c>
    </row>
    <row r="565" spans="1:30" x14ac:dyDescent="0.35">
      <c r="A565">
        <v>513</v>
      </c>
      <c r="B565">
        <v>1</v>
      </c>
      <c r="C565" t="str">
        <f t="shared" si="90"/>
        <v>0513-01</v>
      </c>
      <c r="D565" t="s">
        <v>382</v>
      </c>
      <c r="E565">
        <v>2001</v>
      </c>
      <c r="F565">
        <f>VLOOKUP(E565,Lookups!A:B,2,FALSE)</f>
        <v>1</v>
      </c>
      <c r="G565">
        <v>2002</v>
      </c>
      <c r="H565" s="61">
        <v>620</v>
      </c>
      <c r="I565">
        <v>5</v>
      </c>
      <c r="J565" t="s">
        <v>19</v>
      </c>
      <c r="K565">
        <v>0</v>
      </c>
      <c r="L565">
        <v>9</v>
      </c>
      <c r="M565">
        <v>0</v>
      </c>
      <c r="N565">
        <v>9</v>
      </c>
      <c r="O565">
        <v>1</v>
      </c>
      <c r="P565">
        <f t="shared" si="91"/>
        <v>7</v>
      </c>
      <c r="Q565">
        <v>192</v>
      </c>
      <c r="R565">
        <v>85</v>
      </c>
      <c r="S565" s="14">
        <f t="shared" si="83"/>
        <v>0.69314079422382668</v>
      </c>
      <c r="T565" s="33">
        <f>IF(E565&lt;1994,"NA",IF(E565&gt;2001,SUMIFS(ADM!E:E,ADM!A:A,ReferendumData!E565,ADM!C:C,ReferendumData!A565,ADM!D:D,ReferendumData!B565),SUMIFS(ADM!K:K,ADM!H:H,ReferendumData!E565,ADM!I:I,ReferendumData!A565,ADM!J:J,ReferendumData!B565)))</f>
        <v>176.72</v>
      </c>
      <c r="U565" s="34">
        <f t="shared" si="92"/>
        <v>1.5674513354459032</v>
      </c>
      <c r="V565" s="47">
        <f>IFERROR(VLOOKUP(C565,Lookups!J:L,3,FALSE),IF(T565&gt;=2000,4,IF(AND(T565&gt;=1000,T565&lt;2000),5,6)))</f>
        <v>6</v>
      </c>
      <c r="W565" s="12" t="s">
        <v>20</v>
      </c>
      <c r="X565" s="39">
        <f t="shared" si="84"/>
        <v>1.5674513354459032</v>
      </c>
      <c r="Y565" s="38">
        <f t="shared" si="85"/>
        <v>0.69314079422382668</v>
      </c>
      <c r="Z565" s="40" t="e">
        <f>IF(C565=ScatterPlots!$A$3,ReferendumData!Y565,-1)</f>
        <v>#N/A</v>
      </c>
      <c r="AA565" s="39">
        <f t="shared" si="86"/>
        <v>1.5674513354459032</v>
      </c>
      <c r="AB565" s="40">
        <f t="shared" si="87"/>
        <v>-1</v>
      </c>
      <c r="AC565" s="40">
        <f t="shared" si="88"/>
        <v>-1</v>
      </c>
      <c r="AD565" s="40">
        <f t="shared" si="89"/>
        <v>0.69314079422382668</v>
      </c>
    </row>
    <row r="566" spans="1:30" x14ac:dyDescent="0.35">
      <c r="A566">
        <v>516</v>
      </c>
      <c r="B566">
        <v>1</v>
      </c>
      <c r="C566" t="str">
        <f t="shared" si="90"/>
        <v>0516-01</v>
      </c>
      <c r="D566" t="s">
        <v>383</v>
      </c>
      <c r="E566">
        <v>2001</v>
      </c>
      <c r="F566">
        <f>VLOOKUP(E566,Lookups!A:B,2,FALSE)</f>
        <v>1</v>
      </c>
      <c r="G566">
        <v>2002</v>
      </c>
      <c r="H566" s="61">
        <v>320</v>
      </c>
      <c r="I566">
        <v>5</v>
      </c>
      <c r="J566" t="s">
        <v>19</v>
      </c>
      <c r="K566">
        <v>0</v>
      </c>
      <c r="L566">
        <v>9</v>
      </c>
      <c r="M566">
        <v>0</v>
      </c>
      <c r="N566">
        <v>9</v>
      </c>
      <c r="O566">
        <v>1</v>
      </c>
      <c r="P566">
        <f t="shared" si="91"/>
        <v>4</v>
      </c>
      <c r="Q566">
        <v>142</v>
      </c>
      <c r="R566">
        <v>82</v>
      </c>
      <c r="S566" s="14">
        <f t="shared" si="83"/>
        <v>0.6339285714285714</v>
      </c>
      <c r="T566" s="33">
        <f>IF(E566&lt;1994,"NA",IF(E566&gt;2001,SUMIFS(ADM!E:E,ADM!A:A,ReferendumData!E566,ADM!C:C,ReferendumData!A566,ADM!D:D,ReferendumData!B566),SUMIFS(ADM!K:K,ADM!H:H,ReferendumData!E566,ADM!I:I,ReferendumData!A566,ADM!J:J,ReferendumData!B566)))</f>
        <v>139.44</v>
      </c>
      <c r="U566" s="34">
        <f t="shared" si="92"/>
        <v>1.606425702811245</v>
      </c>
      <c r="V566" s="47">
        <f>IFERROR(VLOOKUP(C566,Lookups!J:L,3,FALSE),IF(T566&gt;=2000,4,IF(AND(T566&gt;=1000,T566&lt;2000),5,6)))</f>
        <v>6</v>
      </c>
      <c r="W566" s="12" t="s">
        <v>20</v>
      </c>
      <c r="X566" s="39">
        <f t="shared" si="84"/>
        <v>1.606425702811245</v>
      </c>
      <c r="Y566" s="38">
        <f t="shared" si="85"/>
        <v>0.6339285714285714</v>
      </c>
      <c r="Z566" s="40" t="e">
        <f>IF(C566=ScatterPlots!$A$3,ReferendumData!Y566,-1)</f>
        <v>#N/A</v>
      </c>
      <c r="AA566" s="39">
        <f t="shared" si="86"/>
        <v>1.606425702811245</v>
      </c>
      <c r="AB566" s="40">
        <f t="shared" si="87"/>
        <v>-1</v>
      </c>
      <c r="AC566" s="40">
        <f t="shared" si="88"/>
        <v>-1</v>
      </c>
      <c r="AD566" s="40">
        <f t="shared" si="89"/>
        <v>0.6339285714285714</v>
      </c>
    </row>
    <row r="567" spans="1:30" x14ac:dyDescent="0.35">
      <c r="A567">
        <v>518</v>
      </c>
      <c r="B567">
        <v>1</v>
      </c>
      <c r="C567" t="str">
        <f t="shared" si="90"/>
        <v>0518-01</v>
      </c>
      <c r="D567" t="s">
        <v>384</v>
      </c>
      <c r="E567">
        <v>2001</v>
      </c>
      <c r="F567">
        <f>VLOOKUP(E567,Lookups!A:B,2,FALSE)</f>
        <v>1</v>
      </c>
      <c r="G567">
        <v>2002</v>
      </c>
      <c r="H567" s="61">
        <v>250</v>
      </c>
      <c r="I567">
        <v>5</v>
      </c>
      <c r="J567" t="s">
        <v>19</v>
      </c>
      <c r="K567">
        <v>0</v>
      </c>
      <c r="L567">
        <v>9</v>
      </c>
      <c r="M567">
        <v>0</v>
      </c>
      <c r="N567">
        <v>9</v>
      </c>
      <c r="O567">
        <v>0</v>
      </c>
      <c r="P567">
        <f t="shared" si="91"/>
        <v>3</v>
      </c>
      <c r="Q567">
        <v>1157</v>
      </c>
      <c r="R567">
        <v>1906</v>
      </c>
      <c r="S567" s="14">
        <f t="shared" si="83"/>
        <v>0.37773424746980083</v>
      </c>
      <c r="T567" s="33">
        <f>IF(E567&lt;1994,"NA",IF(E567&gt;2001,SUMIFS(ADM!E:E,ADM!A:A,ReferendumData!E567,ADM!C:C,ReferendumData!A567,ADM!D:D,ReferendumData!B567),SUMIFS(ADM!K:K,ADM!H:H,ReferendumData!E567,ADM!I:I,ReferendumData!A567,ADM!J:J,ReferendumData!B567)))</f>
        <v>2460.98</v>
      </c>
      <c r="U567" s="34">
        <f t="shared" si="92"/>
        <v>1.2446261245520078</v>
      </c>
      <c r="V567" s="47">
        <f>IFERROR(VLOOKUP(C567,Lookups!J:L,3,FALSE),IF(T567&gt;=2000,4,IF(AND(T567&gt;=1000,T567&lt;2000),5,6)))</f>
        <v>4</v>
      </c>
      <c r="W567" s="12" t="s">
        <v>20</v>
      </c>
      <c r="X567" s="39">
        <f t="shared" si="84"/>
        <v>1.2446261245520078</v>
      </c>
      <c r="Y567" s="38">
        <f t="shared" si="85"/>
        <v>0.37773424746980083</v>
      </c>
      <c r="Z567" s="40" t="e">
        <f>IF(C567=ScatterPlots!$A$3,ReferendumData!Y567,-1)</f>
        <v>#N/A</v>
      </c>
      <c r="AA567" s="39">
        <f t="shared" si="86"/>
        <v>1.2446261245520078</v>
      </c>
      <c r="AB567" s="40">
        <f t="shared" si="87"/>
        <v>-1</v>
      </c>
      <c r="AC567" s="40">
        <f t="shared" si="88"/>
        <v>-1</v>
      </c>
      <c r="AD567" s="40">
        <f t="shared" si="89"/>
        <v>0.37773424746980083</v>
      </c>
    </row>
    <row r="568" spans="1:30" x14ac:dyDescent="0.35">
      <c r="A568">
        <v>518</v>
      </c>
      <c r="B568">
        <v>1</v>
      </c>
      <c r="C568" t="str">
        <f t="shared" si="90"/>
        <v>0518-01</v>
      </c>
      <c r="D568" t="s">
        <v>385</v>
      </c>
      <c r="E568">
        <v>2001</v>
      </c>
      <c r="F568">
        <f>VLOOKUP(E568,Lookups!A:B,2,FALSE)</f>
        <v>1</v>
      </c>
      <c r="G568">
        <v>2002</v>
      </c>
      <c r="H568" s="61">
        <v>100</v>
      </c>
      <c r="I568">
        <v>5</v>
      </c>
      <c r="J568" t="s">
        <v>19</v>
      </c>
      <c r="K568">
        <v>0</v>
      </c>
      <c r="L568">
        <v>9</v>
      </c>
      <c r="M568">
        <v>0</v>
      </c>
      <c r="N568">
        <v>9</v>
      </c>
      <c r="O568">
        <v>0</v>
      </c>
      <c r="P568">
        <f t="shared" si="91"/>
        <v>2</v>
      </c>
      <c r="Q568">
        <v>903</v>
      </c>
      <c r="R568">
        <v>2078</v>
      </c>
      <c r="S568" s="14">
        <f t="shared" si="83"/>
        <v>0.30291848373029184</v>
      </c>
      <c r="T568" s="33">
        <f>IF(E568&lt;1994,"NA",IF(E568&gt;2001,SUMIFS(ADM!E:E,ADM!A:A,ReferendumData!E568,ADM!C:C,ReferendumData!A568,ADM!D:D,ReferendumData!B568),SUMIFS(ADM!K:K,ADM!H:H,ReferendumData!E568,ADM!I:I,ReferendumData!A568,ADM!J:J,ReferendumData!B568)))</f>
        <v>2460.98</v>
      </c>
      <c r="U568" s="34">
        <f t="shared" si="92"/>
        <v>1.2113060650635112</v>
      </c>
      <c r="V568" s="47">
        <f>IFERROR(VLOOKUP(C568,Lookups!J:L,3,FALSE),IF(T568&gt;=2000,4,IF(AND(T568&gt;=1000,T568&lt;2000),5,6)))</f>
        <v>4</v>
      </c>
      <c r="W568" s="12" t="s">
        <v>20</v>
      </c>
      <c r="X568" s="39">
        <f t="shared" si="84"/>
        <v>1.2113060650635112</v>
      </c>
      <c r="Y568" s="38">
        <f t="shared" si="85"/>
        <v>0.30291848373029184</v>
      </c>
      <c r="Z568" s="40" t="e">
        <f>IF(C568=ScatterPlots!$A$3,ReferendumData!Y568,-1)</f>
        <v>#N/A</v>
      </c>
      <c r="AA568" s="39">
        <f t="shared" si="86"/>
        <v>1.2113060650635112</v>
      </c>
      <c r="AB568" s="40">
        <f t="shared" si="87"/>
        <v>-1</v>
      </c>
      <c r="AC568" s="40">
        <f t="shared" si="88"/>
        <v>-1</v>
      </c>
      <c r="AD568" s="40">
        <f t="shared" si="89"/>
        <v>0.30291848373029184</v>
      </c>
    </row>
    <row r="569" spans="1:30" x14ac:dyDescent="0.35">
      <c r="A569">
        <v>531</v>
      </c>
      <c r="B569">
        <v>1</v>
      </c>
      <c r="C569" t="str">
        <f t="shared" si="90"/>
        <v>0531-01</v>
      </c>
      <c r="D569" t="s">
        <v>189</v>
      </c>
      <c r="E569">
        <v>2001</v>
      </c>
      <c r="F569">
        <f>VLOOKUP(E569,Lookups!A:B,2,FALSE)</f>
        <v>1</v>
      </c>
      <c r="G569">
        <v>2002</v>
      </c>
      <c r="H569" s="61">
        <v>126</v>
      </c>
      <c r="I569">
        <v>10</v>
      </c>
      <c r="J569" t="s">
        <v>19</v>
      </c>
      <c r="K569">
        <v>0</v>
      </c>
      <c r="L569">
        <v>9</v>
      </c>
      <c r="M569">
        <v>0</v>
      </c>
      <c r="N569">
        <v>9</v>
      </c>
      <c r="O569">
        <v>1</v>
      </c>
      <c r="P569">
        <f t="shared" si="91"/>
        <v>2</v>
      </c>
      <c r="Q569">
        <v>552</v>
      </c>
      <c r="R569">
        <v>290</v>
      </c>
      <c r="S569" s="14">
        <f t="shared" si="83"/>
        <v>0.6555819477434679</v>
      </c>
      <c r="T569" s="33">
        <f>IF(E569&lt;1994,"NA",IF(E569&gt;2001,SUMIFS(ADM!E:E,ADM!A:A,ReferendumData!E569,ADM!C:C,ReferendumData!A569,ADM!D:D,ReferendumData!B569),SUMIFS(ADM!K:K,ADM!H:H,ReferendumData!E569,ADM!I:I,ReferendumData!A569,ADM!J:J,ReferendumData!B569)))</f>
        <v>1411.48</v>
      </c>
      <c r="U569" s="34">
        <f t="shared" si="92"/>
        <v>0.59653696828860481</v>
      </c>
      <c r="V569" s="47">
        <f>IFERROR(VLOOKUP(C569,Lookups!J:L,3,FALSE),IF(T569&gt;=2000,4,IF(AND(T569&gt;=1000,T569&lt;2000),5,6)))</f>
        <v>5</v>
      </c>
      <c r="W569" s="12" t="s">
        <v>20</v>
      </c>
      <c r="X569" s="39">
        <f t="shared" si="84"/>
        <v>0.59653696828860481</v>
      </c>
      <c r="Y569" s="38">
        <f t="shared" si="85"/>
        <v>0.6555819477434679</v>
      </c>
      <c r="Z569" s="40" t="e">
        <f>IF(C569=ScatterPlots!$A$3,ReferendumData!Y569,-1)</f>
        <v>#N/A</v>
      </c>
      <c r="AA569" s="39">
        <f t="shared" si="86"/>
        <v>0.59653696828860481</v>
      </c>
      <c r="AB569" s="40">
        <f t="shared" si="87"/>
        <v>-1</v>
      </c>
      <c r="AC569" s="40">
        <f t="shared" si="88"/>
        <v>-1</v>
      </c>
      <c r="AD569" s="40">
        <f t="shared" si="89"/>
        <v>0.6555819477434679</v>
      </c>
    </row>
    <row r="570" spans="1:30" x14ac:dyDescent="0.35">
      <c r="A570">
        <v>533</v>
      </c>
      <c r="B570">
        <v>1</v>
      </c>
      <c r="C570" t="str">
        <f t="shared" si="90"/>
        <v>0533-01</v>
      </c>
      <c r="D570" t="s">
        <v>386</v>
      </c>
      <c r="E570">
        <v>2001</v>
      </c>
      <c r="F570">
        <f>VLOOKUP(E570,Lookups!A:B,2,FALSE)</f>
        <v>1</v>
      </c>
      <c r="G570">
        <v>2002</v>
      </c>
      <c r="H570" s="61">
        <v>126</v>
      </c>
      <c r="I570">
        <v>10</v>
      </c>
      <c r="J570" t="s">
        <v>19</v>
      </c>
      <c r="K570">
        <v>0</v>
      </c>
      <c r="L570">
        <v>9</v>
      </c>
      <c r="M570">
        <v>0</v>
      </c>
      <c r="N570">
        <v>9</v>
      </c>
      <c r="O570">
        <v>1</v>
      </c>
      <c r="P570">
        <f t="shared" si="91"/>
        <v>2</v>
      </c>
      <c r="Q570">
        <v>451</v>
      </c>
      <c r="R570">
        <v>224</v>
      </c>
      <c r="S570" s="14">
        <f t="shared" si="83"/>
        <v>0.66814814814814816</v>
      </c>
      <c r="T570" s="33">
        <f>IF(E570&lt;1994,"NA",IF(E570&gt;2001,SUMIFS(ADM!E:E,ADM!A:A,ReferendumData!E570,ADM!C:C,ReferendumData!A570,ADM!D:D,ReferendumData!B570),SUMIFS(ADM!K:K,ADM!H:H,ReferendumData!E570,ADM!I:I,ReferendumData!A570,ADM!J:J,ReferendumData!B570)))</f>
        <v>797.8</v>
      </c>
      <c r="U570" s="34">
        <f t="shared" si="92"/>
        <v>0.8460767109551266</v>
      </c>
      <c r="V570" s="47">
        <f>IFERROR(VLOOKUP(C570,Lookups!J:L,3,FALSE),IF(T570&gt;=2000,4,IF(AND(T570&gt;=1000,T570&lt;2000),5,6)))</f>
        <v>6</v>
      </c>
      <c r="W570" s="12" t="s">
        <v>20</v>
      </c>
      <c r="X570" s="39">
        <f t="shared" si="84"/>
        <v>0.8460767109551266</v>
      </c>
      <c r="Y570" s="38">
        <f t="shared" si="85"/>
        <v>0.66814814814814816</v>
      </c>
      <c r="Z570" s="40" t="e">
        <f>IF(C570=ScatterPlots!$A$3,ReferendumData!Y570,-1)</f>
        <v>#N/A</v>
      </c>
      <c r="AA570" s="39">
        <f t="shared" si="86"/>
        <v>0.8460767109551266</v>
      </c>
      <c r="AB570" s="40">
        <f t="shared" si="87"/>
        <v>-1</v>
      </c>
      <c r="AC570" s="40">
        <f t="shared" si="88"/>
        <v>-1</v>
      </c>
      <c r="AD570" s="40">
        <f t="shared" si="89"/>
        <v>0.66814814814814816</v>
      </c>
    </row>
    <row r="571" spans="1:30" x14ac:dyDescent="0.35">
      <c r="A571">
        <v>534</v>
      </c>
      <c r="B571">
        <v>1</v>
      </c>
      <c r="C571" t="str">
        <f t="shared" si="90"/>
        <v>0534-01</v>
      </c>
      <c r="D571" t="s">
        <v>92</v>
      </c>
      <c r="E571">
        <v>2001</v>
      </c>
      <c r="F571">
        <f>VLOOKUP(E571,Lookups!A:B,2,FALSE)</f>
        <v>1</v>
      </c>
      <c r="G571">
        <v>2002</v>
      </c>
      <c r="H571" s="61">
        <v>200</v>
      </c>
      <c r="I571">
        <v>10</v>
      </c>
      <c r="J571" t="s">
        <v>19</v>
      </c>
      <c r="K571">
        <v>0</v>
      </c>
      <c r="L571">
        <v>9</v>
      </c>
      <c r="M571">
        <v>0</v>
      </c>
      <c r="N571">
        <v>9</v>
      </c>
      <c r="O571">
        <v>1</v>
      </c>
      <c r="P571">
        <f t="shared" si="91"/>
        <v>3</v>
      </c>
      <c r="Q571">
        <v>1107</v>
      </c>
      <c r="R571">
        <v>807</v>
      </c>
      <c r="S571" s="14">
        <f t="shared" si="83"/>
        <v>0.57836990595611282</v>
      </c>
      <c r="T571" s="33">
        <f>IF(E571&lt;1994,"NA",IF(E571&gt;2001,SUMIFS(ADM!E:E,ADM!A:A,ReferendumData!E571,ADM!C:C,ReferendumData!A571,ADM!D:D,ReferendumData!B571),SUMIFS(ADM!K:K,ADM!H:H,ReferendumData!E571,ADM!I:I,ReferendumData!A571,ADM!J:J,ReferendumData!B571)))</f>
        <v>1692.2</v>
      </c>
      <c r="U571" s="34">
        <f t="shared" si="92"/>
        <v>1.1310719773076467</v>
      </c>
      <c r="V571" s="47">
        <f>IFERROR(VLOOKUP(C571,Lookups!J:L,3,FALSE),IF(T571&gt;=2000,4,IF(AND(T571&gt;=1000,T571&lt;2000),5,6)))</f>
        <v>5</v>
      </c>
      <c r="W571" s="12" t="s">
        <v>20</v>
      </c>
      <c r="X571" s="39">
        <f t="shared" si="84"/>
        <v>1.1310719773076467</v>
      </c>
      <c r="Y571" s="38">
        <f t="shared" si="85"/>
        <v>0.57836990595611282</v>
      </c>
      <c r="Z571" s="40" t="e">
        <f>IF(C571=ScatterPlots!$A$3,ReferendumData!Y571,-1)</f>
        <v>#N/A</v>
      </c>
      <c r="AA571" s="39">
        <f t="shared" si="86"/>
        <v>1.1310719773076467</v>
      </c>
      <c r="AB571" s="40">
        <f t="shared" si="87"/>
        <v>-1</v>
      </c>
      <c r="AC571" s="40">
        <f t="shared" si="88"/>
        <v>-1</v>
      </c>
      <c r="AD571" s="40">
        <f t="shared" si="89"/>
        <v>0.57836990595611282</v>
      </c>
    </row>
    <row r="572" spans="1:30" x14ac:dyDescent="0.35">
      <c r="A572">
        <v>535</v>
      </c>
      <c r="B572">
        <v>1</v>
      </c>
      <c r="C572" t="str">
        <f t="shared" si="90"/>
        <v>0535-01</v>
      </c>
      <c r="D572" t="s">
        <v>338</v>
      </c>
      <c r="E572">
        <v>2001</v>
      </c>
      <c r="F572">
        <f>VLOOKUP(E572,Lookups!A:B,2,FALSE)</f>
        <v>1</v>
      </c>
      <c r="G572">
        <v>2002</v>
      </c>
      <c r="H572" s="61">
        <v>360</v>
      </c>
      <c r="I572">
        <v>6</v>
      </c>
      <c r="J572" t="s">
        <v>19</v>
      </c>
      <c r="K572">
        <v>0</v>
      </c>
      <c r="L572">
        <v>9</v>
      </c>
      <c r="M572">
        <v>0</v>
      </c>
      <c r="N572">
        <v>9</v>
      </c>
      <c r="O572">
        <v>1</v>
      </c>
      <c r="P572">
        <f t="shared" si="91"/>
        <v>4</v>
      </c>
      <c r="Q572">
        <v>12027</v>
      </c>
      <c r="R572">
        <v>11843</v>
      </c>
      <c r="S572" s="14">
        <f t="shared" si="83"/>
        <v>0.50385421030582322</v>
      </c>
      <c r="T572" s="33">
        <f>IF(E572&lt;1994,"NA",IF(E572&gt;2001,SUMIFS(ADM!E:E,ADM!A:A,ReferendumData!E572,ADM!C:C,ReferendumData!A572,ADM!D:D,ReferendumData!B572),SUMIFS(ADM!K:K,ADM!H:H,ReferendumData!E572,ADM!I:I,ReferendumData!A572,ADM!J:J,ReferendumData!B572)))</f>
        <v>16620.63</v>
      </c>
      <c r="U572" s="34">
        <f t="shared" si="92"/>
        <v>1.436166980433353</v>
      </c>
      <c r="V572" s="47">
        <f>IFERROR(VLOOKUP(C572,Lookups!J:L,3,FALSE),IF(T572&gt;=2000,4,IF(AND(T572&gt;=1000,T572&lt;2000),5,6)))</f>
        <v>4</v>
      </c>
      <c r="W572" s="12" t="s">
        <v>20</v>
      </c>
      <c r="X572" s="39">
        <f t="shared" si="84"/>
        <v>1.436166980433353</v>
      </c>
      <c r="Y572" s="38">
        <f t="shared" si="85"/>
        <v>0.50385421030582322</v>
      </c>
      <c r="Z572" s="40" t="e">
        <f>IF(C572=ScatterPlots!$A$3,ReferendumData!Y572,-1)</f>
        <v>#N/A</v>
      </c>
      <c r="AA572" s="39">
        <f t="shared" si="86"/>
        <v>1.436166980433353</v>
      </c>
      <c r="AB572" s="40">
        <f t="shared" si="87"/>
        <v>-1</v>
      </c>
      <c r="AC572" s="40">
        <f t="shared" si="88"/>
        <v>-1</v>
      </c>
      <c r="AD572" s="40">
        <f t="shared" si="89"/>
        <v>0.50385421030582322</v>
      </c>
    </row>
    <row r="573" spans="1:30" x14ac:dyDescent="0.35">
      <c r="A573">
        <v>544</v>
      </c>
      <c r="B573">
        <v>1</v>
      </c>
      <c r="C573" t="str">
        <f t="shared" si="90"/>
        <v>0544-01</v>
      </c>
      <c r="D573" t="s">
        <v>259</v>
      </c>
      <c r="E573">
        <v>2001</v>
      </c>
      <c r="F573">
        <f>VLOOKUP(E573,Lookups!A:B,2,FALSE)</f>
        <v>1</v>
      </c>
      <c r="G573">
        <v>2002</v>
      </c>
      <c r="H573" s="61">
        <v>415</v>
      </c>
      <c r="I573">
        <v>10</v>
      </c>
      <c r="J573" t="s">
        <v>19</v>
      </c>
      <c r="K573">
        <v>0</v>
      </c>
      <c r="L573">
        <v>9</v>
      </c>
      <c r="M573">
        <v>0</v>
      </c>
      <c r="N573">
        <v>9</v>
      </c>
      <c r="O573">
        <v>1</v>
      </c>
      <c r="P573">
        <f t="shared" si="91"/>
        <v>5</v>
      </c>
      <c r="Q573">
        <v>3096</v>
      </c>
      <c r="R573">
        <v>1576</v>
      </c>
      <c r="S573" s="14">
        <f t="shared" si="83"/>
        <v>0.66267123287671237</v>
      </c>
      <c r="T573" s="33">
        <f>IF(E573&lt;1994,"NA",IF(E573&gt;2001,SUMIFS(ADM!E:E,ADM!A:A,ReferendumData!E573,ADM!C:C,ReferendumData!A573,ADM!D:D,ReferendumData!B573),SUMIFS(ADM!K:K,ADM!H:H,ReferendumData!E573,ADM!I:I,ReferendumData!A573,ADM!J:J,ReferendumData!B573)))</f>
        <v>2928.81</v>
      </c>
      <c r="U573" s="34">
        <f t="shared" si="92"/>
        <v>1.5951871237806481</v>
      </c>
      <c r="V573" s="47">
        <f>IFERROR(VLOOKUP(C573,Lookups!J:L,3,FALSE),IF(T573&gt;=2000,4,IF(AND(T573&gt;=1000,T573&lt;2000),5,6)))</f>
        <v>4</v>
      </c>
      <c r="W573" s="12" t="s">
        <v>20</v>
      </c>
      <c r="X573" s="39">
        <f t="shared" si="84"/>
        <v>1.5951871237806481</v>
      </c>
      <c r="Y573" s="38">
        <f t="shared" si="85"/>
        <v>0.66267123287671237</v>
      </c>
      <c r="Z573" s="40" t="e">
        <f>IF(C573=ScatterPlots!$A$3,ReferendumData!Y573,-1)</f>
        <v>#N/A</v>
      </c>
      <c r="AA573" s="39">
        <f t="shared" si="86"/>
        <v>1.5951871237806481</v>
      </c>
      <c r="AB573" s="40">
        <f t="shared" si="87"/>
        <v>-1</v>
      </c>
      <c r="AC573" s="40">
        <f t="shared" si="88"/>
        <v>-1</v>
      </c>
      <c r="AD573" s="40">
        <f t="shared" si="89"/>
        <v>0.66267123287671237</v>
      </c>
    </row>
    <row r="574" spans="1:30" x14ac:dyDescent="0.35">
      <c r="A574">
        <v>545</v>
      </c>
      <c r="B574">
        <v>1</v>
      </c>
      <c r="C574" t="str">
        <f t="shared" si="90"/>
        <v>0545-01</v>
      </c>
      <c r="D574" t="s">
        <v>94</v>
      </c>
      <c r="E574">
        <v>2001</v>
      </c>
      <c r="F574">
        <f>VLOOKUP(E574,Lookups!A:B,2,FALSE)</f>
        <v>1</v>
      </c>
      <c r="G574">
        <v>2002</v>
      </c>
      <c r="H574" s="61">
        <v>400</v>
      </c>
      <c r="I574">
        <v>10</v>
      </c>
      <c r="J574" t="s">
        <v>19</v>
      </c>
      <c r="K574">
        <v>0</v>
      </c>
      <c r="L574">
        <v>9</v>
      </c>
      <c r="M574">
        <v>0</v>
      </c>
      <c r="N574">
        <v>9</v>
      </c>
      <c r="O574">
        <v>1</v>
      </c>
      <c r="P574">
        <f t="shared" si="91"/>
        <v>5</v>
      </c>
      <c r="Q574">
        <v>588</v>
      </c>
      <c r="R574">
        <v>412</v>
      </c>
      <c r="S574" s="14">
        <f t="shared" si="83"/>
        <v>0.58799999999999997</v>
      </c>
      <c r="T574" s="33">
        <f>IF(E574&lt;1994,"NA",IF(E574&gt;2001,SUMIFS(ADM!E:E,ADM!A:A,ReferendumData!E574,ADM!C:C,ReferendumData!A574,ADM!D:D,ReferendumData!B574),SUMIFS(ADM!K:K,ADM!H:H,ReferendumData!E574,ADM!I:I,ReferendumData!A574,ADM!J:J,ReferendumData!B574)))</f>
        <v>390.86</v>
      </c>
      <c r="U574" s="34">
        <f t="shared" si="92"/>
        <v>2.5584608299646932</v>
      </c>
      <c r="V574" s="47">
        <f>IFERROR(VLOOKUP(C574,Lookups!J:L,3,FALSE),IF(T574&gt;=2000,4,IF(AND(T574&gt;=1000,T574&lt;2000),5,6)))</f>
        <v>6</v>
      </c>
      <c r="W574" s="12" t="s">
        <v>20</v>
      </c>
      <c r="X574" s="39">
        <f t="shared" si="84"/>
        <v>2.5584608299646932</v>
      </c>
      <c r="Y574" s="38">
        <f t="shared" si="85"/>
        <v>0.58799999999999997</v>
      </c>
      <c r="Z574" s="40" t="e">
        <f>IF(C574=ScatterPlots!$A$3,ReferendumData!Y574,-1)</f>
        <v>#N/A</v>
      </c>
      <c r="AA574" s="39">
        <f t="shared" si="86"/>
        <v>2.5584608299646932</v>
      </c>
      <c r="AB574" s="40">
        <f t="shared" si="87"/>
        <v>-1</v>
      </c>
      <c r="AC574" s="40">
        <f t="shared" si="88"/>
        <v>-1</v>
      </c>
      <c r="AD574" s="40">
        <f t="shared" si="89"/>
        <v>0.58799999999999997</v>
      </c>
    </row>
    <row r="575" spans="1:30" x14ac:dyDescent="0.35">
      <c r="A575">
        <v>547</v>
      </c>
      <c r="B575">
        <v>1</v>
      </c>
      <c r="C575" t="str">
        <f t="shared" si="90"/>
        <v>0547-01</v>
      </c>
      <c r="D575" t="s">
        <v>229</v>
      </c>
      <c r="E575">
        <v>2001</v>
      </c>
      <c r="F575">
        <f>VLOOKUP(E575,Lookups!A:B,2,FALSE)</f>
        <v>1</v>
      </c>
      <c r="G575">
        <v>2002</v>
      </c>
      <c r="H575" s="61">
        <v>400</v>
      </c>
      <c r="I575">
        <v>10</v>
      </c>
      <c r="J575" t="s">
        <v>19</v>
      </c>
      <c r="K575">
        <v>0</v>
      </c>
      <c r="L575">
        <v>9</v>
      </c>
      <c r="M575">
        <v>0</v>
      </c>
      <c r="N575">
        <v>9</v>
      </c>
      <c r="O575">
        <v>1</v>
      </c>
      <c r="P575">
        <f t="shared" si="91"/>
        <v>5</v>
      </c>
      <c r="Q575">
        <v>431</v>
      </c>
      <c r="R575">
        <v>346</v>
      </c>
      <c r="S575" s="14">
        <f t="shared" si="83"/>
        <v>0.55469755469755466</v>
      </c>
      <c r="T575" s="33">
        <f>IF(E575&lt;1994,"NA",IF(E575&gt;2001,SUMIFS(ADM!E:E,ADM!A:A,ReferendumData!E575,ADM!C:C,ReferendumData!A575,ADM!D:D,ReferendumData!B575),SUMIFS(ADM!K:K,ADM!H:H,ReferendumData!E575,ADM!I:I,ReferendumData!A575,ADM!J:J,ReferendumData!B575)))</f>
        <v>555.66</v>
      </c>
      <c r="U575" s="34">
        <f t="shared" si="92"/>
        <v>1.398337112622827</v>
      </c>
      <c r="V575" s="47">
        <f>IFERROR(VLOOKUP(C575,Lookups!J:L,3,FALSE),IF(T575&gt;=2000,4,IF(AND(T575&gt;=1000,T575&lt;2000),5,6)))</f>
        <v>6</v>
      </c>
      <c r="W575" s="12" t="s">
        <v>20</v>
      </c>
      <c r="X575" s="39">
        <f t="shared" si="84"/>
        <v>1.398337112622827</v>
      </c>
      <c r="Y575" s="38">
        <f t="shared" si="85"/>
        <v>0.55469755469755466</v>
      </c>
      <c r="Z575" s="40" t="e">
        <f>IF(C575=ScatterPlots!$A$3,ReferendumData!Y575,-1)</f>
        <v>#N/A</v>
      </c>
      <c r="AA575" s="39">
        <f t="shared" si="86"/>
        <v>1.398337112622827</v>
      </c>
      <c r="AB575" s="40">
        <f t="shared" si="87"/>
        <v>-1</v>
      </c>
      <c r="AC575" s="40">
        <f t="shared" si="88"/>
        <v>-1</v>
      </c>
      <c r="AD575" s="40">
        <f t="shared" si="89"/>
        <v>0.55469755469755466</v>
      </c>
    </row>
    <row r="576" spans="1:30" x14ac:dyDescent="0.35">
      <c r="A576">
        <v>553</v>
      </c>
      <c r="B576">
        <v>1</v>
      </c>
      <c r="C576" t="str">
        <f t="shared" si="90"/>
        <v>0553-01</v>
      </c>
      <c r="D576" t="s">
        <v>230</v>
      </c>
      <c r="E576">
        <v>2001</v>
      </c>
      <c r="F576">
        <f>VLOOKUP(E576,Lookups!A:B,2,FALSE)</f>
        <v>1</v>
      </c>
      <c r="G576">
        <v>2002</v>
      </c>
      <c r="H576" s="61">
        <v>200</v>
      </c>
      <c r="I576">
        <v>10</v>
      </c>
      <c r="J576" t="s">
        <v>19</v>
      </c>
      <c r="K576">
        <v>0</v>
      </c>
      <c r="L576">
        <v>9</v>
      </c>
      <c r="M576">
        <v>0</v>
      </c>
      <c r="N576">
        <v>9</v>
      </c>
      <c r="O576">
        <v>1</v>
      </c>
      <c r="P576">
        <f t="shared" si="91"/>
        <v>3</v>
      </c>
      <c r="Q576">
        <v>427</v>
      </c>
      <c r="R576">
        <v>151</v>
      </c>
      <c r="S576" s="14">
        <f t="shared" si="83"/>
        <v>0.73875432525951557</v>
      </c>
      <c r="T576" s="33">
        <f>IF(E576&lt;1994,"NA",IF(E576&gt;2001,SUMIFS(ADM!E:E,ADM!A:A,ReferendumData!E576,ADM!C:C,ReferendumData!A576,ADM!D:D,ReferendumData!B576),SUMIFS(ADM!K:K,ADM!H:H,ReferendumData!E576,ADM!I:I,ReferendumData!A576,ADM!J:J,ReferendumData!B576)))</f>
        <v>693.49</v>
      </c>
      <c r="U576" s="34">
        <f t="shared" si="92"/>
        <v>0.83346551500382127</v>
      </c>
      <c r="V576" s="47">
        <f>IFERROR(VLOOKUP(C576,Lookups!J:L,3,FALSE),IF(T576&gt;=2000,4,IF(AND(T576&gt;=1000,T576&lt;2000),5,6)))</f>
        <v>6</v>
      </c>
      <c r="W576" s="12" t="s">
        <v>20</v>
      </c>
      <c r="X576" s="39">
        <f t="shared" si="84"/>
        <v>0.83346551500382127</v>
      </c>
      <c r="Y576" s="38">
        <f t="shared" si="85"/>
        <v>0.73875432525951557</v>
      </c>
      <c r="Z576" s="40" t="e">
        <f>IF(C576=ScatterPlots!$A$3,ReferendumData!Y576,-1)</f>
        <v>#N/A</v>
      </c>
      <c r="AA576" s="39">
        <f t="shared" si="86"/>
        <v>0.83346551500382127</v>
      </c>
      <c r="AB576" s="40">
        <f t="shared" si="87"/>
        <v>-1</v>
      </c>
      <c r="AC576" s="40">
        <f t="shared" si="88"/>
        <v>-1</v>
      </c>
      <c r="AD576" s="40">
        <f t="shared" si="89"/>
        <v>0.73875432525951557</v>
      </c>
    </row>
    <row r="577" spans="1:30" x14ac:dyDescent="0.35">
      <c r="A577">
        <v>564</v>
      </c>
      <c r="B577">
        <v>1</v>
      </c>
      <c r="C577" t="str">
        <f t="shared" si="90"/>
        <v>0564-01</v>
      </c>
      <c r="D577" t="s">
        <v>231</v>
      </c>
      <c r="E577">
        <v>2001</v>
      </c>
      <c r="F577">
        <f>VLOOKUP(E577,Lookups!A:B,2,FALSE)</f>
        <v>1</v>
      </c>
      <c r="G577">
        <v>2002</v>
      </c>
      <c r="H577" s="61">
        <v>126</v>
      </c>
      <c r="I577">
        <v>10</v>
      </c>
      <c r="J577" t="s">
        <v>19</v>
      </c>
      <c r="K577">
        <v>0</v>
      </c>
      <c r="L577">
        <v>9</v>
      </c>
      <c r="M577">
        <v>0</v>
      </c>
      <c r="N577">
        <v>9</v>
      </c>
      <c r="O577">
        <v>1</v>
      </c>
      <c r="P577">
        <f t="shared" si="91"/>
        <v>2</v>
      </c>
      <c r="Q577">
        <v>981</v>
      </c>
      <c r="R577">
        <v>858</v>
      </c>
      <c r="S577" s="14">
        <f t="shared" si="83"/>
        <v>0.53344208809135396</v>
      </c>
      <c r="T577" s="33">
        <f>IF(E577&lt;1994,"NA",IF(E577&gt;2001,SUMIFS(ADM!E:E,ADM!A:A,ReferendumData!E577,ADM!C:C,ReferendumData!A577,ADM!D:D,ReferendumData!B577),SUMIFS(ADM!K:K,ADM!H:H,ReferendumData!E577,ADM!I:I,ReferendumData!A577,ADM!J:J,ReferendumData!B577)))</f>
        <v>2254.75</v>
      </c>
      <c r="U577" s="34">
        <f t="shared" si="92"/>
        <v>0.8156114868610711</v>
      </c>
      <c r="V577" s="47">
        <f>IFERROR(VLOOKUP(C577,Lookups!J:L,3,FALSE),IF(T577&gt;=2000,4,IF(AND(T577&gt;=1000,T577&lt;2000),5,6)))</f>
        <v>4</v>
      </c>
      <c r="W577" s="12" t="s">
        <v>20</v>
      </c>
      <c r="X577" s="39">
        <f t="shared" si="84"/>
        <v>0.8156114868610711</v>
      </c>
      <c r="Y577" s="38">
        <f t="shared" si="85"/>
        <v>0.53344208809135396</v>
      </c>
      <c r="Z577" s="40" t="e">
        <f>IF(C577=ScatterPlots!$A$3,ReferendumData!Y577,-1)</f>
        <v>#N/A</v>
      </c>
      <c r="AA577" s="39">
        <f t="shared" si="86"/>
        <v>0.8156114868610711</v>
      </c>
      <c r="AB577" s="40">
        <f t="shared" si="87"/>
        <v>-1</v>
      </c>
      <c r="AC577" s="40">
        <f t="shared" si="88"/>
        <v>-1</v>
      </c>
      <c r="AD577" s="40">
        <f t="shared" si="89"/>
        <v>0.53344208809135396</v>
      </c>
    </row>
    <row r="578" spans="1:30" x14ac:dyDescent="0.35">
      <c r="A578">
        <v>577</v>
      </c>
      <c r="B578">
        <v>1</v>
      </c>
      <c r="C578" t="str">
        <f t="shared" si="90"/>
        <v>0577-01</v>
      </c>
      <c r="D578" t="s">
        <v>232</v>
      </c>
      <c r="E578">
        <v>2001</v>
      </c>
      <c r="F578">
        <f>VLOOKUP(E578,Lookups!A:B,2,FALSE)</f>
        <v>1</v>
      </c>
      <c r="G578">
        <v>2002</v>
      </c>
      <c r="H578" s="61">
        <v>126</v>
      </c>
      <c r="I578">
        <v>10</v>
      </c>
      <c r="J578" t="s">
        <v>19</v>
      </c>
      <c r="K578">
        <v>0</v>
      </c>
      <c r="L578">
        <v>9</v>
      </c>
      <c r="M578">
        <v>0</v>
      </c>
      <c r="N578">
        <v>9</v>
      </c>
      <c r="O578">
        <v>1</v>
      </c>
      <c r="P578">
        <f t="shared" si="91"/>
        <v>2</v>
      </c>
      <c r="Q578">
        <v>173</v>
      </c>
      <c r="R578">
        <v>168</v>
      </c>
      <c r="S578" s="14">
        <f t="shared" si="83"/>
        <v>0.50733137829912023</v>
      </c>
      <c r="T578" s="33">
        <f>IF(E578&lt;1994,"NA",IF(E578&gt;2001,SUMIFS(ADM!E:E,ADM!A:A,ReferendumData!E578,ADM!C:C,ReferendumData!A578,ADM!D:D,ReferendumData!B578),SUMIFS(ADM!K:K,ADM!H:H,ReferendumData!E578,ADM!I:I,ReferendumData!A578,ADM!J:J,ReferendumData!B578)))</f>
        <v>467.41</v>
      </c>
      <c r="U578" s="34">
        <f t="shared" si="92"/>
        <v>0.72955221326030673</v>
      </c>
      <c r="V578" s="47">
        <f>IFERROR(VLOOKUP(C578,Lookups!J:L,3,FALSE),IF(T578&gt;=2000,4,IF(AND(T578&gt;=1000,T578&lt;2000),5,6)))</f>
        <v>6</v>
      </c>
      <c r="W578" s="12" t="s">
        <v>20</v>
      </c>
      <c r="X578" s="39">
        <f t="shared" si="84"/>
        <v>0.72955221326030673</v>
      </c>
      <c r="Y578" s="38">
        <f t="shared" si="85"/>
        <v>0.50733137829912023</v>
      </c>
      <c r="Z578" s="40" t="e">
        <f>IF(C578=ScatterPlots!$A$3,ReferendumData!Y578,-1)</f>
        <v>#N/A</v>
      </c>
      <c r="AA578" s="39">
        <f t="shared" si="86"/>
        <v>0.72955221326030673</v>
      </c>
      <c r="AB578" s="40">
        <f t="shared" si="87"/>
        <v>-1</v>
      </c>
      <c r="AC578" s="40">
        <f t="shared" si="88"/>
        <v>-1</v>
      </c>
      <c r="AD578" s="40">
        <f t="shared" si="89"/>
        <v>0.50733137829912023</v>
      </c>
    </row>
    <row r="579" spans="1:30" x14ac:dyDescent="0.35">
      <c r="A579">
        <v>578</v>
      </c>
      <c r="B579">
        <v>1</v>
      </c>
      <c r="C579" t="str">
        <f t="shared" si="90"/>
        <v>0578-01</v>
      </c>
      <c r="D579" t="s">
        <v>312</v>
      </c>
      <c r="E579">
        <v>2001</v>
      </c>
      <c r="F579">
        <f>VLOOKUP(E579,Lookups!A:B,2,FALSE)</f>
        <v>1</v>
      </c>
      <c r="G579">
        <v>2002</v>
      </c>
      <c r="H579" s="61">
        <v>823.77</v>
      </c>
      <c r="I579">
        <v>10</v>
      </c>
      <c r="J579" t="s">
        <v>19</v>
      </c>
      <c r="K579">
        <v>0</v>
      </c>
      <c r="L579">
        <v>9</v>
      </c>
      <c r="M579">
        <v>0</v>
      </c>
      <c r="N579">
        <v>9</v>
      </c>
      <c r="O579">
        <v>1</v>
      </c>
      <c r="P579">
        <f t="shared" si="91"/>
        <v>9</v>
      </c>
      <c r="Q579">
        <v>1004</v>
      </c>
      <c r="R579">
        <v>490</v>
      </c>
      <c r="S579" s="14">
        <f t="shared" si="83"/>
        <v>0.67202141900937085</v>
      </c>
      <c r="T579" s="33">
        <f>IF(E579&lt;1994,"NA",IF(E579&gt;2001,SUMIFS(ADM!E:E,ADM!A:A,ReferendumData!E579,ADM!C:C,ReferendumData!A579,ADM!D:D,ReferendumData!B579),SUMIFS(ADM!K:K,ADM!H:H,ReferendumData!E579,ADM!I:I,ReferendumData!A579,ADM!J:J,ReferendumData!B579)))</f>
        <v>1722.31</v>
      </c>
      <c r="U579" s="34">
        <f t="shared" si="92"/>
        <v>0.86743965952703062</v>
      </c>
      <c r="V579" s="47">
        <f>IFERROR(VLOOKUP(C579,Lookups!J:L,3,FALSE),IF(T579&gt;=2000,4,IF(AND(T579&gt;=1000,T579&lt;2000),5,6)))</f>
        <v>5</v>
      </c>
      <c r="W579" s="12" t="s">
        <v>20</v>
      </c>
      <c r="X579" s="39">
        <f t="shared" si="84"/>
        <v>0.86743965952703062</v>
      </c>
      <c r="Y579" s="38">
        <f t="shared" si="85"/>
        <v>0.67202141900937085</v>
      </c>
      <c r="Z579" s="40" t="e">
        <f>IF(C579=ScatterPlots!$A$3,ReferendumData!Y579,-1)</f>
        <v>#N/A</v>
      </c>
      <c r="AA579" s="39">
        <f t="shared" si="86"/>
        <v>0.86743965952703062</v>
      </c>
      <c r="AB579" s="40">
        <f t="shared" si="87"/>
        <v>-1</v>
      </c>
      <c r="AC579" s="40">
        <f t="shared" si="88"/>
        <v>-1</v>
      </c>
      <c r="AD579" s="40">
        <f t="shared" si="89"/>
        <v>0.67202141900937085</v>
      </c>
    </row>
    <row r="580" spans="1:30" x14ac:dyDescent="0.35">
      <c r="A580">
        <v>593</v>
      </c>
      <c r="B580">
        <v>1</v>
      </c>
      <c r="C580" t="str">
        <f t="shared" si="90"/>
        <v>0593-01</v>
      </c>
      <c r="D580" t="s">
        <v>341</v>
      </c>
      <c r="E580">
        <v>2001</v>
      </c>
      <c r="F580">
        <f>VLOOKUP(E580,Lookups!A:B,2,FALSE)</f>
        <v>1</v>
      </c>
      <c r="G580">
        <v>2002</v>
      </c>
      <c r="H580" s="61">
        <v>350</v>
      </c>
      <c r="I580">
        <v>10</v>
      </c>
      <c r="J580" t="s">
        <v>19</v>
      </c>
      <c r="K580">
        <v>0</v>
      </c>
      <c r="L580">
        <v>9</v>
      </c>
      <c r="M580">
        <v>0</v>
      </c>
      <c r="N580">
        <v>9</v>
      </c>
      <c r="O580">
        <v>1</v>
      </c>
      <c r="P580">
        <f t="shared" si="91"/>
        <v>4</v>
      </c>
      <c r="Q580">
        <v>1770</v>
      </c>
      <c r="R580">
        <v>823</v>
      </c>
      <c r="S580" s="14">
        <f t="shared" ref="S580:S643" si="93">Q580/SUM(Q580:R580)</f>
        <v>0.68260701889703046</v>
      </c>
      <c r="T580" s="33">
        <f>IF(E580&lt;1994,"NA",IF(E580&gt;2001,SUMIFS(ADM!E:E,ADM!A:A,ReferendumData!E580,ADM!C:C,ReferendumData!A580,ADM!D:D,ReferendumData!B580),SUMIFS(ADM!K:K,ADM!H:H,ReferendumData!E580,ADM!I:I,ReferendumData!A580,ADM!J:J,ReferendumData!B580)))</f>
        <v>1624.2</v>
      </c>
      <c r="U580" s="34">
        <f t="shared" si="92"/>
        <v>1.5964782662233714</v>
      </c>
      <c r="V580" s="47">
        <f>IFERROR(VLOOKUP(C580,Lookups!J:L,3,FALSE),IF(T580&gt;=2000,4,IF(AND(T580&gt;=1000,T580&lt;2000),5,6)))</f>
        <v>5</v>
      </c>
      <c r="W580" s="12" t="s">
        <v>20</v>
      </c>
      <c r="X580" s="39">
        <f t="shared" ref="X580:X643" si="94">IF(A580=815,0,U580)</f>
        <v>1.5964782662233714</v>
      </c>
      <c r="Y580" s="38">
        <f t="shared" ref="Y580:Y643" si="95">IF(A580=815,0,S580)</f>
        <v>0.68260701889703046</v>
      </c>
      <c r="Z580" s="40" t="e">
        <f>IF(C580=ScatterPlots!$A$3,ReferendumData!Y580,-1)</f>
        <v>#N/A</v>
      </c>
      <c r="AA580" s="39">
        <f t="shared" ref="AA580:AA643" si="96">IF(A580=815,0,U580)</f>
        <v>1.5964782662233714</v>
      </c>
      <c r="AB580" s="40">
        <f t="shared" ref="AB580:AB643" si="97">IF(A580=815,0,IF(F580=3,S580,-1))</f>
        <v>-1</v>
      </c>
      <c r="AC580" s="40">
        <f t="shared" ref="AC580:AC643" si="98">IF(A580=815,0,IF(F580=2,S580,-1))</f>
        <v>-1</v>
      </c>
      <c r="AD580" s="40">
        <f t="shared" ref="AD580:AD643" si="99">IF(A580=815,0,IF(F580=1,S580,-1))</f>
        <v>0.68260701889703046</v>
      </c>
    </row>
    <row r="581" spans="1:30" x14ac:dyDescent="0.35">
      <c r="A581">
        <v>595</v>
      </c>
      <c r="B581">
        <v>1</v>
      </c>
      <c r="C581" t="str">
        <f t="shared" si="90"/>
        <v>0595-01</v>
      </c>
      <c r="D581" t="s">
        <v>193</v>
      </c>
      <c r="E581">
        <v>2001</v>
      </c>
      <c r="F581">
        <f>VLOOKUP(E581,Lookups!A:B,2,FALSE)</f>
        <v>1</v>
      </c>
      <c r="G581">
        <v>2002</v>
      </c>
      <c r="H581" s="61">
        <v>126</v>
      </c>
      <c r="I581">
        <v>10</v>
      </c>
      <c r="J581" t="s">
        <v>19</v>
      </c>
      <c r="K581">
        <v>0</v>
      </c>
      <c r="L581">
        <v>9</v>
      </c>
      <c r="M581">
        <v>0</v>
      </c>
      <c r="N581">
        <v>9</v>
      </c>
      <c r="O581">
        <v>1</v>
      </c>
      <c r="P581">
        <f t="shared" si="91"/>
        <v>2</v>
      </c>
      <c r="Q581">
        <v>1649</v>
      </c>
      <c r="R581">
        <v>576</v>
      </c>
      <c r="S581" s="14">
        <f t="shared" si="93"/>
        <v>0.74112359550561802</v>
      </c>
      <c r="T581" s="33">
        <f>IF(E581&lt;1994,"NA",IF(E581&gt;2001,SUMIFS(ADM!E:E,ADM!A:A,ReferendumData!E581,ADM!C:C,ReferendumData!A581,ADM!D:D,ReferendumData!B581),SUMIFS(ADM!K:K,ADM!H:H,ReferendumData!E581,ADM!I:I,ReferendumData!A581,ADM!J:J,ReferendumData!B581)))</f>
        <v>1738.31</v>
      </c>
      <c r="U581" s="34">
        <f t="shared" si="92"/>
        <v>1.2799788300130588</v>
      </c>
      <c r="V581" s="47">
        <f>IFERROR(VLOOKUP(C581,Lookups!J:L,3,FALSE),IF(T581&gt;=2000,4,IF(AND(T581&gt;=1000,T581&lt;2000),5,6)))</f>
        <v>5</v>
      </c>
      <c r="W581" s="12" t="s">
        <v>20</v>
      </c>
      <c r="X581" s="39">
        <f t="shared" si="94"/>
        <v>1.2799788300130588</v>
      </c>
      <c r="Y581" s="38">
        <f t="shared" si="95"/>
        <v>0.74112359550561802</v>
      </c>
      <c r="Z581" s="40" t="e">
        <f>IF(C581=ScatterPlots!$A$3,ReferendumData!Y581,-1)</f>
        <v>#N/A</v>
      </c>
      <c r="AA581" s="39">
        <f t="shared" si="96"/>
        <v>1.2799788300130588</v>
      </c>
      <c r="AB581" s="40">
        <f t="shared" si="97"/>
        <v>-1</v>
      </c>
      <c r="AC581" s="40">
        <f t="shared" si="98"/>
        <v>-1</v>
      </c>
      <c r="AD581" s="40">
        <f t="shared" si="99"/>
        <v>0.74112359550561802</v>
      </c>
    </row>
    <row r="582" spans="1:30" x14ac:dyDescent="0.35">
      <c r="A582">
        <v>601</v>
      </c>
      <c r="B582">
        <v>1</v>
      </c>
      <c r="C582" t="str">
        <f t="shared" si="90"/>
        <v>0601-01</v>
      </c>
      <c r="D582" t="s">
        <v>95</v>
      </c>
      <c r="E582">
        <v>2001</v>
      </c>
      <c r="F582">
        <f>VLOOKUP(E582,Lookups!A:B,2,FALSE)</f>
        <v>1</v>
      </c>
      <c r="G582">
        <v>2002</v>
      </c>
      <c r="H582" s="61">
        <v>126</v>
      </c>
      <c r="I582">
        <v>10</v>
      </c>
      <c r="J582" t="s">
        <v>19</v>
      </c>
      <c r="K582">
        <v>0</v>
      </c>
      <c r="L582">
        <v>9</v>
      </c>
      <c r="M582">
        <v>0</v>
      </c>
      <c r="N582">
        <v>9</v>
      </c>
      <c r="O582">
        <v>1</v>
      </c>
      <c r="P582">
        <f t="shared" si="91"/>
        <v>2</v>
      </c>
      <c r="Q582">
        <v>289</v>
      </c>
      <c r="R582">
        <v>151</v>
      </c>
      <c r="S582" s="14">
        <f t="shared" si="93"/>
        <v>0.65681818181818186</v>
      </c>
      <c r="T582" s="33">
        <f>IF(E582&lt;1994,"NA",IF(E582&gt;2001,SUMIFS(ADM!E:E,ADM!A:A,ReferendumData!E582,ADM!C:C,ReferendumData!A582,ADM!D:D,ReferendumData!B582),SUMIFS(ADM!K:K,ADM!H:H,ReferendumData!E582,ADM!I:I,ReferendumData!A582,ADM!J:J,ReferendumData!B582)))</f>
        <v>651.14</v>
      </c>
      <c r="U582" s="34">
        <f t="shared" si="92"/>
        <v>0.67573793654206471</v>
      </c>
      <c r="V582" s="47">
        <f>IFERROR(VLOOKUP(C582,Lookups!J:L,3,FALSE),IF(T582&gt;=2000,4,IF(AND(T582&gt;=1000,T582&lt;2000),5,6)))</f>
        <v>6</v>
      </c>
      <c r="W582" s="12" t="s">
        <v>20</v>
      </c>
      <c r="X582" s="39">
        <f t="shared" si="94"/>
        <v>0.67573793654206471</v>
      </c>
      <c r="Y582" s="38">
        <f t="shared" si="95"/>
        <v>0.65681818181818186</v>
      </c>
      <c r="Z582" s="40" t="e">
        <f>IF(C582=ScatterPlots!$A$3,ReferendumData!Y582,-1)</f>
        <v>#N/A</v>
      </c>
      <c r="AA582" s="39">
        <f t="shared" si="96"/>
        <v>0.67573793654206471</v>
      </c>
      <c r="AB582" s="40">
        <f t="shared" si="97"/>
        <v>-1</v>
      </c>
      <c r="AC582" s="40">
        <f t="shared" si="98"/>
        <v>-1</v>
      </c>
      <c r="AD582" s="40">
        <f t="shared" si="99"/>
        <v>0.65681818181818186</v>
      </c>
    </row>
    <row r="583" spans="1:30" x14ac:dyDescent="0.35">
      <c r="A583">
        <v>621</v>
      </c>
      <c r="B583">
        <v>1</v>
      </c>
      <c r="C583" t="str">
        <f t="shared" si="90"/>
        <v>0621-01</v>
      </c>
      <c r="D583" t="s">
        <v>387</v>
      </c>
      <c r="E583">
        <v>2001</v>
      </c>
      <c r="F583">
        <f>VLOOKUP(E583,Lookups!A:B,2,FALSE)</f>
        <v>1</v>
      </c>
      <c r="G583">
        <v>2002</v>
      </c>
      <c r="H583" s="61">
        <v>506</v>
      </c>
      <c r="I583">
        <v>10</v>
      </c>
      <c r="J583" t="s">
        <v>19</v>
      </c>
      <c r="K583">
        <v>0</v>
      </c>
      <c r="L583">
        <v>9</v>
      </c>
      <c r="M583">
        <v>0</v>
      </c>
      <c r="N583">
        <v>9</v>
      </c>
      <c r="O583">
        <v>0</v>
      </c>
      <c r="P583">
        <f t="shared" si="91"/>
        <v>6</v>
      </c>
      <c r="Q583">
        <v>5450</v>
      </c>
      <c r="R583">
        <v>8512</v>
      </c>
      <c r="S583" s="14">
        <f t="shared" si="93"/>
        <v>0.39034522274745737</v>
      </c>
      <c r="T583" s="33">
        <f>IF(E583&lt;1994,"NA",IF(E583&gt;2001,SUMIFS(ADM!E:E,ADM!A:A,ReferendumData!E583,ADM!C:C,ReferendumData!A583,ADM!D:D,ReferendumData!B583),SUMIFS(ADM!K:K,ADM!H:H,ReferendumData!E583,ADM!I:I,ReferendumData!A583,ADM!J:J,ReferendumData!B583)))</f>
        <v>11647.63</v>
      </c>
      <c r="U583" s="34">
        <f t="shared" si="92"/>
        <v>1.1986987910845384</v>
      </c>
      <c r="V583" s="47">
        <f>IFERROR(VLOOKUP(C583,Lookups!J:L,3,FALSE),IF(T583&gt;=2000,4,IF(AND(T583&gt;=1000,T583&lt;2000),5,6)))</f>
        <v>3</v>
      </c>
      <c r="W583" s="12" t="s">
        <v>20</v>
      </c>
      <c r="X583" s="39">
        <f t="shared" si="94"/>
        <v>1.1986987910845384</v>
      </c>
      <c r="Y583" s="38">
        <f t="shared" si="95"/>
        <v>0.39034522274745737</v>
      </c>
      <c r="Z583" s="40" t="e">
        <f>IF(C583=ScatterPlots!$A$3,ReferendumData!Y583,-1)</f>
        <v>#N/A</v>
      </c>
      <c r="AA583" s="39">
        <f t="shared" si="96"/>
        <v>1.1986987910845384</v>
      </c>
      <c r="AB583" s="40">
        <f t="shared" si="97"/>
        <v>-1</v>
      </c>
      <c r="AC583" s="40">
        <f t="shared" si="98"/>
        <v>-1</v>
      </c>
      <c r="AD583" s="40">
        <f t="shared" si="99"/>
        <v>0.39034522274745737</v>
      </c>
    </row>
    <row r="584" spans="1:30" x14ac:dyDescent="0.35">
      <c r="A584">
        <v>622</v>
      </c>
      <c r="B584">
        <v>1</v>
      </c>
      <c r="C584" t="str">
        <f t="shared" si="90"/>
        <v>0622-01</v>
      </c>
      <c r="D584" t="s">
        <v>233</v>
      </c>
      <c r="E584">
        <v>2001</v>
      </c>
      <c r="F584">
        <f>VLOOKUP(E584,Lookups!A:B,2,FALSE)</f>
        <v>1</v>
      </c>
      <c r="G584">
        <v>2002</v>
      </c>
      <c r="H584" s="61">
        <v>498</v>
      </c>
      <c r="I584">
        <v>6</v>
      </c>
      <c r="J584" t="s">
        <v>19</v>
      </c>
      <c r="K584">
        <v>0</v>
      </c>
      <c r="L584">
        <v>9</v>
      </c>
      <c r="M584">
        <v>0</v>
      </c>
      <c r="N584">
        <v>9</v>
      </c>
      <c r="O584">
        <v>0</v>
      </c>
      <c r="P584">
        <f t="shared" si="91"/>
        <v>5</v>
      </c>
      <c r="Q584">
        <v>6290</v>
      </c>
      <c r="R584">
        <v>6433</v>
      </c>
      <c r="S584" s="14">
        <f t="shared" si="93"/>
        <v>0.49438025622887682</v>
      </c>
      <c r="T584" s="33">
        <f>IF(E584&lt;1994,"NA",IF(E584&gt;2001,SUMIFS(ADM!E:E,ADM!A:A,ReferendumData!E584,ADM!C:C,ReferendumData!A584,ADM!D:D,ReferendumData!B584),SUMIFS(ADM!K:K,ADM!H:H,ReferendumData!E584,ADM!I:I,ReferendumData!A584,ADM!J:J,ReferendumData!B584)))</f>
        <v>11931.96</v>
      </c>
      <c r="U584" s="34">
        <f t="shared" si="92"/>
        <v>1.0662958977401868</v>
      </c>
      <c r="V584" s="47">
        <f>IFERROR(VLOOKUP(C584,Lookups!J:L,3,FALSE),IF(T584&gt;=2000,4,IF(AND(T584&gt;=1000,T584&lt;2000),5,6)))</f>
        <v>2</v>
      </c>
      <c r="W584" s="12" t="s">
        <v>20</v>
      </c>
      <c r="X584" s="39">
        <f t="shared" si="94"/>
        <v>1.0662958977401868</v>
      </c>
      <c r="Y584" s="38">
        <f t="shared" si="95"/>
        <v>0.49438025622887682</v>
      </c>
      <c r="Z584" s="40" t="e">
        <f>IF(C584=ScatterPlots!$A$3,ReferendumData!Y584,-1)</f>
        <v>#N/A</v>
      </c>
      <c r="AA584" s="39">
        <f t="shared" si="96"/>
        <v>1.0662958977401868</v>
      </c>
      <c r="AB584" s="40">
        <f t="shared" si="97"/>
        <v>-1</v>
      </c>
      <c r="AC584" s="40">
        <f t="shared" si="98"/>
        <v>-1</v>
      </c>
      <c r="AD584" s="40">
        <f t="shared" si="99"/>
        <v>0.49438025622887682</v>
      </c>
    </row>
    <row r="585" spans="1:30" x14ac:dyDescent="0.35">
      <c r="A585">
        <v>628</v>
      </c>
      <c r="B585">
        <v>1</v>
      </c>
      <c r="C585" t="str">
        <f t="shared" si="90"/>
        <v>0628-01</v>
      </c>
      <c r="D585" t="s">
        <v>135</v>
      </c>
      <c r="E585">
        <v>2001</v>
      </c>
      <c r="F585">
        <f>VLOOKUP(E585,Lookups!A:B,2,FALSE)</f>
        <v>1</v>
      </c>
      <c r="G585">
        <v>2002</v>
      </c>
      <c r="H585" s="61">
        <v>473.7</v>
      </c>
      <c r="I585">
        <v>10</v>
      </c>
      <c r="J585" t="s">
        <v>19</v>
      </c>
      <c r="K585">
        <v>0</v>
      </c>
      <c r="L585">
        <v>9</v>
      </c>
      <c r="M585">
        <v>0</v>
      </c>
      <c r="N585">
        <v>9</v>
      </c>
      <c r="O585">
        <v>1</v>
      </c>
      <c r="P585">
        <f t="shared" si="91"/>
        <v>5</v>
      </c>
      <c r="Q585">
        <v>72</v>
      </c>
      <c r="R585">
        <v>37</v>
      </c>
      <c r="S585" s="14">
        <f t="shared" si="93"/>
        <v>0.66055045871559637</v>
      </c>
      <c r="T585" s="33">
        <f>IF(E585&lt;1994,"NA",IF(E585&gt;2001,SUMIFS(ADM!E:E,ADM!A:A,ReferendumData!E585,ADM!C:C,ReferendumData!A585,ADM!D:D,ReferendumData!B585),SUMIFS(ADM!K:K,ADM!H:H,ReferendumData!E585,ADM!I:I,ReferendumData!A585,ADM!J:J,ReferendumData!B585)))</f>
        <v>151.59</v>
      </c>
      <c r="U585" s="34">
        <f t="shared" si="92"/>
        <v>0.71904479187281478</v>
      </c>
      <c r="V585" s="47">
        <f>IFERROR(VLOOKUP(C585,Lookups!J:L,3,FALSE),IF(T585&gt;=2000,4,IF(AND(T585&gt;=1000,T585&lt;2000),5,6)))</f>
        <v>6</v>
      </c>
      <c r="W585" s="12" t="s">
        <v>20</v>
      </c>
      <c r="X585" s="39">
        <f t="shared" si="94"/>
        <v>0.71904479187281478</v>
      </c>
      <c r="Y585" s="38">
        <f t="shared" si="95"/>
        <v>0.66055045871559637</v>
      </c>
      <c r="Z585" s="40" t="e">
        <f>IF(C585=ScatterPlots!$A$3,ReferendumData!Y585,-1)</f>
        <v>#N/A</v>
      </c>
      <c r="AA585" s="39">
        <f t="shared" si="96"/>
        <v>0.71904479187281478</v>
      </c>
      <c r="AB585" s="40">
        <f t="shared" si="97"/>
        <v>-1</v>
      </c>
      <c r="AC585" s="40">
        <f t="shared" si="98"/>
        <v>-1</v>
      </c>
      <c r="AD585" s="40">
        <f t="shared" si="99"/>
        <v>0.66055045871559637</v>
      </c>
    </row>
    <row r="586" spans="1:30" x14ac:dyDescent="0.35">
      <c r="A586">
        <v>682</v>
      </c>
      <c r="B586">
        <v>1</v>
      </c>
      <c r="C586" t="str">
        <f t="shared" si="90"/>
        <v>0682-01</v>
      </c>
      <c r="D586" t="s">
        <v>138</v>
      </c>
      <c r="E586">
        <v>2001</v>
      </c>
      <c r="F586">
        <f>VLOOKUP(E586,Lookups!A:B,2,FALSE)</f>
        <v>1</v>
      </c>
      <c r="G586">
        <v>2002</v>
      </c>
      <c r="H586" s="61">
        <v>126</v>
      </c>
      <c r="I586">
        <v>10</v>
      </c>
      <c r="J586" t="s">
        <v>19</v>
      </c>
      <c r="K586">
        <v>0</v>
      </c>
      <c r="L586">
        <v>9</v>
      </c>
      <c r="M586">
        <v>0</v>
      </c>
      <c r="N586">
        <v>9</v>
      </c>
      <c r="O586">
        <v>1</v>
      </c>
      <c r="P586">
        <f t="shared" si="91"/>
        <v>2</v>
      </c>
      <c r="Q586">
        <v>784</v>
      </c>
      <c r="R586">
        <v>360</v>
      </c>
      <c r="S586" s="14">
        <f t="shared" si="93"/>
        <v>0.68531468531468531</v>
      </c>
      <c r="T586" s="33">
        <f>IF(E586&lt;1994,"NA",IF(E586&gt;2001,SUMIFS(ADM!E:E,ADM!A:A,ReferendumData!E586,ADM!C:C,ReferendumData!A586,ADM!D:D,ReferendumData!B586),SUMIFS(ADM!K:K,ADM!H:H,ReferendumData!E586,ADM!I:I,ReferendumData!A586,ADM!J:J,ReferendumData!B586)))</f>
        <v>1494.75</v>
      </c>
      <c r="U586" s="34">
        <f t="shared" si="92"/>
        <v>0.76534537548084969</v>
      </c>
      <c r="V586" s="47">
        <f>IFERROR(VLOOKUP(C586,Lookups!J:L,3,FALSE),IF(T586&gt;=2000,4,IF(AND(T586&gt;=1000,T586&lt;2000),5,6)))</f>
        <v>5</v>
      </c>
      <c r="W586" s="12" t="s">
        <v>20</v>
      </c>
      <c r="X586" s="39">
        <f t="shared" si="94"/>
        <v>0.76534537548084969</v>
      </c>
      <c r="Y586" s="38">
        <f t="shared" si="95"/>
        <v>0.68531468531468531</v>
      </c>
      <c r="Z586" s="40" t="e">
        <f>IF(C586=ScatterPlots!$A$3,ReferendumData!Y586,-1)</f>
        <v>#N/A</v>
      </c>
      <c r="AA586" s="39">
        <f t="shared" si="96"/>
        <v>0.76534537548084969</v>
      </c>
      <c r="AB586" s="40">
        <f t="shared" si="97"/>
        <v>-1</v>
      </c>
      <c r="AC586" s="40">
        <f t="shared" si="98"/>
        <v>-1</v>
      </c>
      <c r="AD586" s="40">
        <f t="shared" si="99"/>
        <v>0.68531468531468531</v>
      </c>
    </row>
    <row r="587" spans="1:30" x14ac:dyDescent="0.35">
      <c r="A587">
        <v>690</v>
      </c>
      <c r="B587">
        <v>1</v>
      </c>
      <c r="C587" t="str">
        <f t="shared" si="90"/>
        <v>0690-01</v>
      </c>
      <c r="D587" t="s">
        <v>139</v>
      </c>
      <c r="E587">
        <v>2001</v>
      </c>
      <c r="F587">
        <f>VLOOKUP(E587,Lookups!A:B,2,FALSE)</f>
        <v>1</v>
      </c>
      <c r="G587">
        <v>2002</v>
      </c>
      <c r="H587" s="61">
        <v>126</v>
      </c>
      <c r="I587">
        <v>10</v>
      </c>
      <c r="J587" t="s">
        <v>19</v>
      </c>
      <c r="K587">
        <v>0</v>
      </c>
      <c r="L587">
        <v>9</v>
      </c>
      <c r="M587">
        <v>0</v>
      </c>
      <c r="N587">
        <v>9</v>
      </c>
      <c r="O587">
        <v>1</v>
      </c>
      <c r="P587">
        <f t="shared" si="91"/>
        <v>2</v>
      </c>
      <c r="Q587">
        <v>711</v>
      </c>
      <c r="R587">
        <v>259</v>
      </c>
      <c r="S587" s="14">
        <f t="shared" si="93"/>
        <v>0.73298969072164943</v>
      </c>
      <c r="T587" s="33">
        <f>IF(E587&lt;1994,"NA",IF(E587&gt;2001,SUMIFS(ADM!E:E,ADM!A:A,ReferendumData!E587,ADM!C:C,ReferendumData!A587,ADM!D:D,ReferendumData!B587),SUMIFS(ADM!K:K,ADM!H:H,ReferendumData!E587,ADM!I:I,ReferendumData!A587,ADM!J:J,ReferendumData!B587)))</f>
        <v>1350.76</v>
      </c>
      <c r="U587" s="34">
        <f t="shared" si="92"/>
        <v>0.71811424679439728</v>
      </c>
      <c r="V587" s="47">
        <f>IFERROR(VLOOKUP(C587,Lookups!J:L,3,FALSE),IF(T587&gt;=2000,4,IF(AND(T587&gt;=1000,T587&lt;2000),5,6)))</f>
        <v>5</v>
      </c>
      <c r="W587" s="12" t="s">
        <v>20</v>
      </c>
      <c r="X587" s="39">
        <f t="shared" si="94"/>
        <v>0.71811424679439728</v>
      </c>
      <c r="Y587" s="38">
        <f t="shared" si="95"/>
        <v>0.73298969072164943</v>
      </c>
      <c r="Z587" s="40" t="e">
        <f>IF(C587=ScatterPlots!$A$3,ReferendumData!Y587,-1)</f>
        <v>#N/A</v>
      </c>
      <c r="AA587" s="39">
        <f t="shared" si="96"/>
        <v>0.71811424679439728</v>
      </c>
      <c r="AB587" s="40">
        <f t="shared" si="97"/>
        <v>-1</v>
      </c>
      <c r="AC587" s="40">
        <f t="shared" si="98"/>
        <v>-1</v>
      </c>
      <c r="AD587" s="40">
        <f t="shared" si="99"/>
        <v>0.73298969072164943</v>
      </c>
    </row>
    <row r="588" spans="1:30" x14ac:dyDescent="0.35">
      <c r="A588">
        <v>700</v>
      </c>
      <c r="B588">
        <v>1</v>
      </c>
      <c r="C588" t="str">
        <f t="shared" si="90"/>
        <v>0700-01</v>
      </c>
      <c r="D588" t="s">
        <v>198</v>
      </c>
      <c r="E588">
        <v>2001</v>
      </c>
      <c r="F588">
        <f>VLOOKUP(E588,Lookups!A:B,2,FALSE)</f>
        <v>1</v>
      </c>
      <c r="G588">
        <v>2002</v>
      </c>
      <c r="H588" s="61">
        <v>126</v>
      </c>
      <c r="I588">
        <v>10</v>
      </c>
      <c r="J588" t="s">
        <v>19</v>
      </c>
      <c r="K588">
        <v>0</v>
      </c>
      <c r="L588">
        <v>9</v>
      </c>
      <c r="M588">
        <v>0</v>
      </c>
      <c r="N588">
        <v>9</v>
      </c>
      <c r="O588">
        <v>0</v>
      </c>
      <c r="P588">
        <f t="shared" si="91"/>
        <v>2</v>
      </c>
      <c r="Q588">
        <v>686</v>
      </c>
      <c r="R588">
        <v>784</v>
      </c>
      <c r="S588" s="14">
        <f t="shared" si="93"/>
        <v>0.46666666666666667</v>
      </c>
      <c r="T588" s="33">
        <f>IF(E588&lt;1994,"NA",IF(E588&gt;2001,SUMIFS(ADM!E:E,ADM!A:A,ReferendumData!E588,ADM!C:C,ReferendumData!A588,ADM!D:D,ReferendumData!B588),SUMIFS(ADM!K:K,ADM!H:H,ReferendumData!E588,ADM!I:I,ReferendumData!A588,ADM!J:J,ReferendumData!B588)))</f>
        <v>1797.05</v>
      </c>
      <c r="U588" s="34">
        <f t="shared" si="92"/>
        <v>0.81800728972482684</v>
      </c>
      <c r="V588" s="47">
        <f>IFERROR(VLOOKUP(C588,Lookups!J:L,3,FALSE),IF(T588&gt;=2000,4,IF(AND(T588&gt;=1000,T588&lt;2000),5,6)))</f>
        <v>5</v>
      </c>
      <c r="W588" s="12" t="s">
        <v>20</v>
      </c>
      <c r="X588" s="39">
        <f t="shared" si="94"/>
        <v>0.81800728972482684</v>
      </c>
      <c r="Y588" s="38">
        <f t="shared" si="95"/>
        <v>0.46666666666666667</v>
      </c>
      <c r="Z588" s="40" t="e">
        <f>IF(C588=ScatterPlots!$A$3,ReferendumData!Y588,-1)</f>
        <v>#N/A</v>
      </c>
      <c r="AA588" s="39">
        <f t="shared" si="96"/>
        <v>0.81800728972482684</v>
      </c>
      <c r="AB588" s="40">
        <f t="shared" si="97"/>
        <v>-1</v>
      </c>
      <c r="AC588" s="40">
        <f t="shared" si="98"/>
        <v>-1</v>
      </c>
      <c r="AD588" s="40">
        <f t="shared" si="99"/>
        <v>0.46666666666666667</v>
      </c>
    </row>
    <row r="589" spans="1:30" x14ac:dyDescent="0.35">
      <c r="A589">
        <v>704</v>
      </c>
      <c r="B589">
        <v>1</v>
      </c>
      <c r="C589" t="str">
        <f t="shared" si="90"/>
        <v>0704-01</v>
      </c>
      <c r="D589" t="s">
        <v>143</v>
      </c>
      <c r="E589">
        <v>2001</v>
      </c>
      <c r="F589">
        <f>VLOOKUP(E589,Lookups!A:B,2,FALSE)</f>
        <v>1</v>
      </c>
      <c r="G589">
        <v>2002</v>
      </c>
      <c r="H589" s="61">
        <v>1</v>
      </c>
      <c r="I589">
        <v>10</v>
      </c>
      <c r="J589" t="s">
        <v>19</v>
      </c>
      <c r="K589">
        <v>0</v>
      </c>
      <c r="L589">
        <v>9</v>
      </c>
      <c r="M589">
        <v>0</v>
      </c>
      <c r="N589">
        <v>9</v>
      </c>
      <c r="O589">
        <v>1</v>
      </c>
      <c r="P589">
        <f t="shared" si="91"/>
        <v>1</v>
      </c>
      <c r="Q589">
        <v>1304</v>
      </c>
      <c r="R589">
        <v>800</v>
      </c>
      <c r="S589" s="14">
        <f t="shared" si="93"/>
        <v>0.61977186311787069</v>
      </c>
      <c r="T589" s="33">
        <f>IF(E589&lt;1994,"NA",IF(E589&gt;2001,SUMIFS(ADM!E:E,ADM!A:A,ReferendumData!E589,ADM!C:C,ReferendumData!A589,ADM!D:D,ReferendumData!B589),SUMIFS(ADM!K:K,ADM!H:H,ReferendumData!E589,ADM!I:I,ReferendumData!A589,ADM!J:J,ReferendumData!B589)))</f>
        <v>1995.61</v>
      </c>
      <c r="U589" s="34">
        <f t="shared" si="92"/>
        <v>1.0543142197122686</v>
      </c>
      <c r="V589" s="47">
        <f>IFERROR(VLOOKUP(C589,Lookups!J:L,3,FALSE),IF(T589&gt;=2000,4,IF(AND(T589&gt;=1000,T589&lt;2000),5,6)))</f>
        <v>5</v>
      </c>
      <c r="W589" s="12" t="s">
        <v>20</v>
      </c>
      <c r="X589" s="39">
        <f t="shared" si="94"/>
        <v>1.0543142197122686</v>
      </c>
      <c r="Y589" s="38">
        <f t="shared" si="95"/>
        <v>0.61977186311787069</v>
      </c>
      <c r="Z589" s="40" t="e">
        <f>IF(C589=ScatterPlots!$A$3,ReferendumData!Y589,-1)</f>
        <v>#N/A</v>
      </c>
      <c r="AA589" s="39">
        <f t="shared" si="96"/>
        <v>1.0543142197122686</v>
      </c>
      <c r="AB589" s="40">
        <f t="shared" si="97"/>
        <v>-1</v>
      </c>
      <c r="AC589" s="40">
        <f t="shared" si="98"/>
        <v>-1</v>
      </c>
      <c r="AD589" s="40">
        <f t="shared" si="99"/>
        <v>0.61977186311787069</v>
      </c>
    </row>
    <row r="590" spans="1:30" x14ac:dyDescent="0.35">
      <c r="A590">
        <v>706</v>
      </c>
      <c r="B590">
        <v>1</v>
      </c>
      <c r="C590" t="str">
        <f t="shared" si="90"/>
        <v>0706-01</v>
      </c>
      <c r="D590" t="s">
        <v>144</v>
      </c>
      <c r="E590">
        <v>2001</v>
      </c>
      <c r="F590">
        <f>VLOOKUP(E590,Lookups!A:B,2,FALSE)</f>
        <v>1</v>
      </c>
      <c r="G590">
        <v>2002</v>
      </c>
      <c r="H590" s="61">
        <v>450</v>
      </c>
      <c r="I590">
        <v>10</v>
      </c>
      <c r="J590" t="s">
        <v>19</v>
      </c>
      <c r="K590">
        <v>0</v>
      </c>
      <c r="L590">
        <v>9</v>
      </c>
      <c r="M590">
        <v>0</v>
      </c>
      <c r="N590">
        <v>9</v>
      </c>
      <c r="O590">
        <v>0</v>
      </c>
      <c r="P590">
        <f t="shared" si="91"/>
        <v>5</v>
      </c>
      <c r="Q590">
        <v>1668</v>
      </c>
      <c r="R590">
        <v>2260</v>
      </c>
      <c r="S590" s="14">
        <f t="shared" si="93"/>
        <v>0.42464358452138495</v>
      </c>
      <c r="T590" s="33">
        <f>IF(E590&lt;1994,"NA",IF(E590&gt;2001,SUMIFS(ADM!E:E,ADM!A:A,ReferendumData!E590,ADM!C:C,ReferendumData!A590,ADM!D:D,ReferendumData!B590),SUMIFS(ADM!K:K,ADM!H:H,ReferendumData!E590,ADM!I:I,ReferendumData!A590,ADM!J:J,ReferendumData!B590)))</f>
        <v>1512.51</v>
      </c>
      <c r="U590" s="34">
        <f t="shared" si="92"/>
        <v>2.5970076230900951</v>
      </c>
      <c r="V590" s="47">
        <f>IFERROR(VLOOKUP(C590,Lookups!J:L,3,FALSE),IF(T590&gt;=2000,4,IF(AND(T590&gt;=1000,T590&lt;2000),5,6)))</f>
        <v>5</v>
      </c>
      <c r="W590" s="12" t="s">
        <v>20</v>
      </c>
      <c r="X590" s="39">
        <f t="shared" si="94"/>
        <v>2.5970076230900951</v>
      </c>
      <c r="Y590" s="38">
        <f t="shared" si="95"/>
        <v>0.42464358452138495</v>
      </c>
      <c r="Z590" s="40" t="e">
        <f>IF(C590=ScatterPlots!$A$3,ReferendumData!Y590,-1)</f>
        <v>#N/A</v>
      </c>
      <c r="AA590" s="39">
        <f t="shared" si="96"/>
        <v>2.5970076230900951</v>
      </c>
      <c r="AB590" s="40">
        <f t="shared" si="97"/>
        <v>-1</v>
      </c>
      <c r="AC590" s="40">
        <f t="shared" si="98"/>
        <v>-1</v>
      </c>
      <c r="AD590" s="40">
        <f t="shared" si="99"/>
        <v>0.42464358452138495</v>
      </c>
    </row>
    <row r="591" spans="1:30" x14ac:dyDescent="0.35">
      <c r="A591">
        <v>707</v>
      </c>
      <c r="B591">
        <v>1</v>
      </c>
      <c r="C591" t="str">
        <f t="shared" si="90"/>
        <v>0707-01</v>
      </c>
      <c r="D591" t="s">
        <v>145</v>
      </c>
      <c r="E591">
        <v>2001</v>
      </c>
      <c r="F591">
        <f>VLOOKUP(E591,Lookups!A:B,2,FALSE)</f>
        <v>1</v>
      </c>
      <c r="G591">
        <v>2002</v>
      </c>
      <c r="H591" s="61">
        <v>571.88</v>
      </c>
      <c r="I591">
        <v>10</v>
      </c>
      <c r="J591" t="s">
        <v>19</v>
      </c>
      <c r="K591">
        <v>0</v>
      </c>
      <c r="L591">
        <v>9</v>
      </c>
      <c r="M591">
        <v>0</v>
      </c>
      <c r="N591">
        <v>9</v>
      </c>
      <c r="O591">
        <v>1</v>
      </c>
      <c r="P591">
        <f t="shared" si="91"/>
        <v>6</v>
      </c>
      <c r="Q591">
        <v>132</v>
      </c>
      <c r="R591">
        <v>18</v>
      </c>
      <c r="S591" s="14">
        <f t="shared" si="93"/>
        <v>0.88</v>
      </c>
      <c r="T591" s="33">
        <f>IF(E591&lt;1994,"NA",IF(E591&gt;2001,SUMIFS(ADM!E:E,ADM!A:A,ReferendumData!E591,ADM!C:C,ReferendumData!A591,ADM!D:D,ReferendumData!B591),SUMIFS(ADM!K:K,ADM!H:H,ReferendumData!E591,ADM!I:I,ReferendumData!A591,ADM!J:J,ReferendumData!B591)))</f>
        <v>90.48</v>
      </c>
      <c r="U591" s="34">
        <f t="shared" si="92"/>
        <v>1.6578249336870026</v>
      </c>
      <c r="V591" s="47">
        <f>IFERROR(VLOOKUP(C591,Lookups!J:L,3,FALSE),IF(T591&gt;=2000,4,IF(AND(T591&gt;=1000,T591&lt;2000),5,6)))</f>
        <v>6</v>
      </c>
      <c r="W591" s="12" t="s">
        <v>20</v>
      </c>
      <c r="X591" s="39">
        <f t="shared" si="94"/>
        <v>1.6578249336870026</v>
      </c>
      <c r="Y591" s="38">
        <f t="shared" si="95"/>
        <v>0.88</v>
      </c>
      <c r="Z591" s="40" t="e">
        <f>IF(C591=ScatterPlots!$A$3,ReferendumData!Y591,-1)</f>
        <v>#N/A</v>
      </c>
      <c r="AA591" s="39">
        <f t="shared" si="96"/>
        <v>1.6578249336870026</v>
      </c>
      <c r="AB591" s="40">
        <f t="shared" si="97"/>
        <v>-1</v>
      </c>
      <c r="AC591" s="40">
        <f t="shared" si="98"/>
        <v>-1</v>
      </c>
      <c r="AD591" s="40">
        <f t="shared" si="99"/>
        <v>0.88</v>
      </c>
    </row>
    <row r="592" spans="1:30" x14ac:dyDescent="0.35">
      <c r="A592">
        <v>709</v>
      </c>
      <c r="B592">
        <v>1</v>
      </c>
      <c r="C592" t="str">
        <f t="shared" si="90"/>
        <v>0709-01</v>
      </c>
      <c r="D592" t="s">
        <v>146</v>
      </c>
      <c r="E592">
        <v>2001</v>
      </c>
      <c r="F592">
        <f>VLOOKUP(E592,Lookups!A:B,2,FALSE)</f>
        <v>1</v>
      </c>
      <c r="G592">
        <v>2002</v>
      </c>
      <c r="H592" s="61">
        <v>425</v>
      </c>
      <c r="I592">
        <v>5</v>
      </c>
      <c r="J592" t="s">
        <v>19</v>
      </c>
      <c r="K592">
        <v>0</v>
      </c>
      <c r="L592">
        <v>9</v>
      </c>
      <c r="M592">
        <v>0</v>
      </c>
      <c r="N592">
        <v>9</v>
      </c>
      <c r="O592">
        <v>0</v>
      </c>
      <c r="P592">
        <f t="shared" si="91"/>
        <v>5</v>
      </c>
      <c r="Q592">
        <v>13409</v>
      </c>
      <c r="R592">
        <v>16810</v>
      </c>
      <c r="S592" s="14">
        <f t="shared" si="93"/>
        <v>0.44372745623614285</v>
      </c>
      <c r="T592" s="33">
        <f>IF(E592&lt;1994,"NA",IF(E592&gt;2001,SUMIFS(ADM!E:E,ADM!A:A,ReferendumData!E592,ADM!C:C,ReferendumData!A592,ADM!D:D,ReferendumData!B592),SUMIFS(ADM!K:K,ADM!H:H,ReferendumData!E592,ADM!I:I,ReferendumData!A592,ADM!J:J,ReferendumData!B592)))</f>
        <v>12689.1</v>
      </c>
      <c r="U592" s="34">
        <f t="shared" si="92"/>
        <v>2.3814927772655272</v>
      </c>
      <c r="V592" s="47">
        <f>IFERROR(VLOOKUP(C592,Lookups!J:L,3,FALSE),IF(T592&gt;=2000,4,IF(AND(T592&gt;=1000,T592&lt;2000),5,6)))</f>
        <v>4</v>
      </c>
      <c r="W592" s="12" t="s">
        <v>20</v>
      </c>
      <c r="X592" s="39">
        <f t="shared" si="94"/>
        <v>2.3814927772655272</v>
      </c>
      <c r="Y592" s="38">
        <f t="shared" si="95"/>
        <v>0.44372745623614285</v>
      </c>
      <c r="Z592" s="40" t="e">
        <f>IF(C592=ScatterPlots!$A$3,ReferendumData!Y592,-1)</f>
        <v>#N/A</v>
      </c>
      <c r="AA592" s="39">
        <f t="shared" si="96"/>
        <v>2.3814927772655272</v>
      </c>
      <c r="AB592" s="40">
        <f t="shared" si="97"/>
        <v>-1</v>
      </c>
      <c r="AC592" s="40">
        <f t="shared" si="98"/>
        <v>-1</v>
      </c>
      <c r="AD592" s="40">
        <f t="shared" si="99"/>
        <v>0.44372745623614285</v>
      </c>
    </row>
    <row r="593" spans="1:30" x14ac:dyDescent="0.35">
      <c r="A593">
        <v>716</v>
      </c>
      <c r="B593">
        <v>1</v>
      </c>
      <c r="C593" t="str">
        <f t="shared" si="90"/>
        <v>0716-01</v>
      </c>
      <c r="D593" t="s">
        <v>388</v>
      </c>
      <c r="E593">
        <v>2001</v>
      </c>
      <c r="F593">
        <f>VLOOKUP(E593,Lookups!A:B,2,FALSE)</f>
        <v>1</v>
      </c>
      <c r="G593">
        <v>2002</v>
      </c>
      <c r="H593" s="61">
        <v>250</v>
      </c>
      <c r="I593">
        <v>10</v>
      </c>
      <c r="J593" t="s">
        <v>19</v>
      </c>
      <c r="K593">
        <v>0</v>
      </c>
      <c r="L593">
        <v>9</v>
      </c>
      <c r="M593">
        <v>0</v>
      </c>
      <c r="N593">
        <v>9</v>
      </c>
      <c r="O593">
        <v>0</v>
      </c>
      <c r="P593">
        <f t="shared" si="91"/>
        <v>3</v>
      </c>
      <c r="Q593">
        <v>523</v>
      </c>
      <c r="R593">
        <v>702</v>
      </c>
      <c r="S593" s="14">
        <f t="shared" si="93"/>
        <v>0.42693877551020409</v>
      </c>
      <c r="T593" s="33">
        <f>IF(E593&lt;1994,"NA",IF(E593&gt;2001,SUMIFS(ADM!E:E,ADM!A:A,ReferendumData!E593,ADM!C:C,ReferendumData!A593,ADM!D:D,ReferendumData!B593),SUMIFS(ADM!K:K,ADM!H:H,ReferendumData!E593,ADM!I:I,ReferendumData!A593,ADM!J:J,ReferendumData!B593)))</f>
        <v>1297.8</v>
      </c>
      <c r="U593" s="34">
        <f t="shared" si="92"/>
        <v>0.94390507011866243</v>
      </c>
      <c r="V593" s="47">
        <f>IFERROR(VLOOKUP(C593,Lookups!J:L,3,FALSE),IF(T593&gt;=2000,4,IF(AND(T593&gt;=1000,T593&lt;2000),5,6)))</f>
        <v>3</v>
      </c>
      <c r="W593" s="12" t="s">
        <v>20</v>
      </c>
      <c r="X593" s="39">
        <f t="shared" si="94"/>
        <v>0.94390507011866243</v>
      </c>
      <c r="Y593" s="38">
        <f t="shared" si="95"/>
        <v>0.42693877551020409</v>
      </c>
      <c r="Z593" s="40" t="e">
        <f>IF(C593=ScatterPlots!$A$3,ReferendumData!Y593,-1)</f>
        <v>#N/A</v>
      </c>
      <c r="AA593" s="39">
        <f t="shared" si="96"/>
        <v>0.94390507011866243</v>
      </c>
      <c r="AB593" s="40">
        <f t="shared" si="97"/>
        <v>-1</v>
      </c>
      <c r="AC593" s="40">
        <f t="shared" si="98"/>
        <v>-1</v>
      </c>
      <c r="AD593" s="40">
        <f t="shared" si="99"/>
        <v>0.42693877551020409</v>
      </c>
    </row>
    <row r="594" spans="1:30" x14ac:dyDescent="0.35">
      <c r="A594">
        <v>720</v>
      </c>
      <c r="B594">
        <v>1</v>
      </c>
      <c r="C594" t="str">
        <f t="shared" si="90"/>
        <v>0720-01</v>
      </c>
      <c r="D594" t="s">
        <v>279</v>
      </c>
      <c r="E594">
        <v>2001</v>
      </c>
      <c r="F594">
        <f>VLOOKUP(E594,Lookups!A:B,2,FALSE)</f>
        <v>1</v>
      </c>
      <c r="G594">
        <v>2002</v>
      </c>
      <c r="H594" s="61">
        <v>579</v>
      </c>
      <c r="I594">
        <v>6</v>
      </c>
      <c r="J594" t="s">
        <v>19</v>
      </c>
      <c r="K594">
        <v>0</v>
      </c>
      <c r="L594">
        <v>9</v>
      </c>
      <c r="M594">
        <v>0</v>
      </c>
      <c r="N594">
        <v>9</v>
      </c>
      <c r="O594">
        <v>0</v>
      </c>
      <c r="P594">
        <f t="shared" si="91"/>
        <v>6</v>
      </c>
      <c r="Q594">
        <v>1988</v>
      </c>
      <c r="R594">
        <v>2555</v>
      </c>
      <c r="S594" s="14">
        <f t="shared" si="93"/>
        <v>0.43759630200308164</v>
      </c>
      <c r="T594" s="33">
        <f>IF(E594&lt;1994,"NA",IF(E594&gt;2001,SUMIFS(ADM!E:E,ADM!A:A,ReferendumData!E594,ADM!C:C,ReferendumData!A594,ADM!D:D,ReferendumData!B594),SUMIFS(ADM!K:K,ADM!H:H,ReferendumData!E594,ADM!I:I,ReferendumData!A594,ADM!J:J,ReferendumData!B594)))</f>
        <v>4450.82</v>
      </c>
      <c r="U594" s="34">
        <f t="shared" si="92"/>
        <v>1.0207107903712125</v>
      </c>
      <c r="V594" s="47">
        <f>IFERROR(VLOOKUP(C594,Lookups!J:L,3,FALSE),IF(T594&gt;=2000,4,IF(AND(T594&gt;=1000,T594&lt;2000),5,6)))</f>
        <v>3</v>
      </c>
      <c r="W594" s="12" t="s">
        <v>20</v>
      </c>
      <c r="X594" s="39">
        <f t="shared" si="94"/>
        <v>1.0207107903712125</v>
      </c>
      <c r="Y594" s="38">
        <f t="shared" si="95"/>
        <v>0.43759630200308164</v>
      </c>
      <c r="Z594" s="40" t="e">
        <f>IF(C594=ScatterPlots!$A$3,ReferendumData!Y594,-1)</f>
        <v>#N/A</v>
      </c>
      <c r="AA594" s="39">
        <f t="shared" si="96"/>
        <v>1.0207107903712125</v>
      </c>
      <c r="AB594" s="40">
        <f t="shared" si="97"/>
        <v>-1</v>
      </c>
      <c r="AC594" s="40">
        <f t="shared" si="98"/>
        <v>-1</v>
      </c>
      <c r="AD594" s="40">
        <f t="shared" si="99"/>
        <v>0.43759630200308164</v>
      </c>
    </row>
    <row r="595" spans="1:30" x14ac:dyDescent="0.35">
      <c r="A595">
        <v>727</v>
      </c>
      <c r="B595">
        <v>1</v>
      </c>
      <c r="C595" t="str">
        <f t="shared" si="90"/>
        <v>0727-01</v>
      </c>
      <c r="D595" t="s">
        <v>62</v>
      </c>
      <c r="E595">
        <v>2001</v>
      </c>
      <c r="F595">
        <f>VLOOKUP(E595,Lookups!A:B,2,FALSE)</f>
        <v>1</v>
      </c>
      <c r="G595">
        <v>2002</v>
      </c>
      <c r="H595" s="61">
        <v>831.04</v>
      </c>
      <c r="I595">
        <v>10</v>
      </c>
      <c r="J595" t="s">
        <v>19</v>
      </c>
      <c r="K595">
        <v>0</v>
      </c>
      <c r="L595">
        <v>9</v>
      </c>
      <c r="M595">
        <v>0</v>
      </c>
      <c r="N595">
        <v>9</v>
      </c>
      <c r="O595">
        <v>0</v>
      </c>
      <c r="P595">
        <f t="shared" si="91"/>
        <v>9</v>
      </c>
      <c r="Q595">
        <v>528</v>
      </c>
      <c r="R595">
        <v>1527</v>
      </c>
      <c r="S595" s="14">
        <f t="shared" si="93"/>
        <v>0.25693430656934307</v>
      </c>
      <c r="T595" s="33">
        <f>IF(E595&lt;1994,"NA",IF(E595&gt;2001,SUMIFS(ADM!E:E,ADM!A:A,ReferendumData!E595,ADM!C:C,ReferendumData!A595,ADM!D:D,ReferendumData!B595),SUMIFS(ADM!K:K,ADM!H:H,ReferendumData!E595,ADM!I:I,ReferendumData!A595,ADM!J:J,ReferendumData!B595)))</f>
        <v>2891.24</v>
      </c>
      <c r="U595" s="34">
        <f t="shared" si="92"/>
        <v>0.71076769828862363</v>
      </c>
      <c r="V595" s="47">
        <f>IFERROR(VLOOKUP(C595,Lookups!J:L,3,FALSE),IF(T595&gt;=2000,4,IF(AND(T595&gt;=1000,T595&lt;2000),5,6)))</f>
        <v>4</v>
      </c>
      <c r="W595" s="12" t="s">
        <v>20</v>
      </c>
      <c r="X595" s="39">
        <f t="shared" si="94"/>
        <v>0.71076769828862363</v>
      </c>
      <c r="Y595" s="38">
        <f t="shared" si="95"/>
        <v>0.25693430656934307</v>
      </c>
      <c r="Z595" s="40" t="e">
        <f>IF(C595=ScatterPlots!$A$3,ReferendumData!Y595,-1)</f>
        <v>#N/A</v>
      </c>
      <c r="AA595" s="39">
        <f t="shared" si="96"/>
        <v>0.71076769828862363</v>
      </c>
      <c r="AB595" s="40">
        <f t="shared" si="97"/>
        <v>-1</v>
      </c>
      <c r="AC595" s="40">
        <f t="shared" si="98"/>
        <v>-1</v>
      </c>
      <c r="AD595" s="40">
        <f t="shared" si="99"/>
        <v>0.25693430656934307</v>
      </c>
    </row>
    <row r="596" spans="1:30" x14ac:dyDescent="0.35">
      <c r="A596">
        <v>728</v>
      </c>
      <c r="B596">
        <v>1</v>
      </c>
      <c r="C596" t="str">
        <f t="shared" si="90"/>
        <v>0728-01</v>
      </c>
      <c r="D596" t="s">
        <v>148</v>
      </c>
      <c r="E596">
        <v>2001</v>
      </c>
      <c r="F596">
        <f>VLOOKUP(E596,Lookups!A:B,2,FALSE)</f>
        <v>1</v>
      </c>
      <c r="G596">
        <v>2002</v>
      </c>
      <c r="H596" s="61">
        <v>526.75</v>
      </c>
      <c r="I596">
        <v>10</v>
      </c>
      <c r="J596" t="s">
        <v>19</v>
      </c>
      <c r="K596">
        <v>0</v>
      </c>
      <c r="L596">
        <v>9</v>
      </c>
      <c r="M596">
        <v>0</v>
      </c>
      <c r="N596">
        <v>9</v>
      </c>
      <c r="O596">
        <v>0</v>
      </c>
      <c r="P596">
        <f t="shared" si="91"/>
        <v>6</v>
      </c>
      <c r="Q596">
        <v>3750</v>
      </c>
      <c r="R596">
        <v>6478</v>
      </c>
      <c r="S596" s="14">
        <f t="shared" si="93"/>
        <v>0.36664059444661712</v>
      </c>
      <c r="T596" s="33">
        <f>IF(E596&lt;1994,"NA",IF(E596&gt;2001,SUMIFS(ADM!E:E,ADM!A:A,ReferendumData!E596,ADM!C:C,ReferendumData!A596,ADM!D:D,ReferendumData!B596),SUMIFS(ADM!K:K,ADM!H:H,ReferendumData!E596,ADM!I:I,ReferendumData!A596,ADM!J:J,ReferendumData!B596)))</f>
        <v>9659.17</v>
      </c>
      <c r="U596" s="34">
        <f t="shared" si="92"/>
        <v>1.0588901530876877</v>
      </c>
      <c r="V596" s="47">
        <f>IFERROR(VLOOKUP(C596,Lookups!J:L,3,FALSE),IF(T596&gt;=2000,4,IF(AND(T596&gt;=1000,T596&lt;2000),5,6)))</f>
        <v>4</v>
      </c>
      <c r="W596" s="12" t="s">
        <v>20</v>
      </c>
      <c r="X596" s="39">
        <f t="shared" si="94"/>
        <v>1.0588901530876877</v>
      </c>
      <c r="Y596" s="38">
        <f t="shared" si="95"/>
        <v>0.36664059444661712</v>
      </c>
      <c r="Z596" s="40" t="e">
        <f>IF(C596=ScatterPlots!$A$3,ReferendumData!Y596,-1)</f>
        <v>#N/A</v>
      </c>
      <c r="AA596" s="39">
        <f t="shared" si="96"/>
        <v>1.0588901530876877</v>
      </c>
      <c r="AB596" s="40">
        <f t="shared" si="97"/>
        <v>-1</v>
      </c>
      <c r="AC596" s="40">
        <f t="shared" si="98"/>
        <v>-1</v>
      </c>
      <c r="AD596" s="40">
        <f t="shared" si="99"/>
        <v>0.36664059444661712</v>
      </c>
    </row>
    <row r="597" spans="1:30" x14ac:dyDescent="0.35">
      <c r="A597">
        <v>738</v>
      </c>
      <c r="B597">
        <v>1</v>
      </c>
      <c r="C597" t="str">
        <f t="shared" si="90"/>
        <v>0738-01</v>
      </c>
      <c r="D597" t="s">
        <v>34</v>
      </c>
      <c r="E597">
        <v>2001</v>
      </c>
      <c r="F597">
        <f>VLOOKUP(E597,Lookups!A:B,2,FALSE)</f>
        <v>1</v>
      </c>
      <c r="G597">
        <v>2002</v>
      </c>
      <c r="H597" s="61">
        <v>300</v>
      </c>
      <c r="I597">
        <v>5</v>
      </c>
      <c r="J597" t="s">
        <v>19</v>
      </c>
      <c r="K597">
        <v>0</v>
      </c>
      <c r="L597">
        <v>9</v>
      </c>
      <c r="M597">
        <v>0</v>
      </c>
      <c r="N597">
        <v>9</v>
      </c>
      <c r="O597">
        <v>1</v>
      </c>
      <c r="P597">
        <f t="shared" si="91"/>
        <v>4</v>
      </c>
      <c r="Q597">
        <v>449</v>
      </c>
      <c r="R597">
        <v>433</v>
      </c>
      <c r="S597" s="14">
        <f t="shared" si="93"/>
        <v>0.50907029478458055</v>
      </c>
      <c r="T597" s="33">
        <f>IF(E597&lt;1994,"NA",IF(E597&gt;2001,SUMIFS(ADM!E:E,ADM!A:A,ReferendumData!E597,ADM!C:C,ReferendumData!A597,ADM!D:D,ReferendumData!B597),SUMIFS(ADM!K:K,ADM!H:H,ReferendumData!E597,ADM!I:I,ReferendumData!A597,ADM!J:J,ReferendumData!B597)))</f>
        <v>1018.2</v>
      </c>
      <c r="U597" s="34">
        <f t="shared" si="92"/>
        <v>0.86623453152622276</v>
      </c>
      <c r="V597" s="47">
        <f>IFERROR(VLOOKUP(C597,Lookups!J:L,3,FALSE),IF(T597&gt;=2000,4,IF(AND(T597&gt;=1000,T597&lt;2000),5,6)))</f>
        <v>5</v>
      </c>
      <c r="W597" s="12" t="s">
        <v>20</v>
      </c>
      <c r="X597" s="39">
        <f t="shared" si="94"/>
        <v>0.86623453152622276</v>
      </c>
      <c r="Y597" s="38">
        <f t="shared" si="95"/>
        <v>0.50907029478458055</v>
      </c>
      <c r="Z597" s="40" t="e">
        <f>IF(C597=ScatterPlots!$A$3,ReferendumData!Y597,-1)</f>
        <v>#N/A</v>
      </c>
      <c r="AA597" s="39">
        <f t="shared" si="96"/>
        <v>0.86623453152622276</v>
      </c>
      <c r="AB597" s="40">
        <f t="shared" si="97"/>
        <v>-1</v>
      </c>
      <c r="AC597" s="40">
        <f t="shared" si="98"/>
        <v>-1</v>
      </c>
      <c r="AD597" s="40">
        <f t="shared" si="99"/>
        <v>0.50907029478458055</v>
      </c>
    </row>
    <row r="598" spans="1:30" x14ac:dyDescent="0.35">
      <c r="A598">
        <v>741</v>
      </c>
      <c r="B598">
        <v>1</v>
      </c>
      <c r="C598" t="str">
        <f t="shared" si="90"/>
        <v>0741-01</v>
      </c>
      <c r="D598" t="s">
        <v>149</v>
      </c>
      <c r="E598">
        <v>2001</v>
      </c>
      <c r="F598">
        <f>VLOOKUP(E598,Lookups!A:B,2,FALSE)</f>
        <v>1</v>
      </c>
      <c r="G598">
        <v>2002</v>
      </c>
      <c r="H598" s="61">
        <v>315</v>
      </c>
      <c r="I598">
        <v>10</v>
      </c>
      <c r="J598" t="s">
        <v>19</v>
      </c>
      <c r="K598">
        <v>0</v>
      </c>
      <c r="L598">
        <v>9</v>
      </c>
      <c r="M598">
        <v>0</v>
      </c>
      <c r="N598">
        <v>9</v>
      </c>
      <c r="O598">
        <v>1</v>
      </c>
      <c r="P598">
        <f t="shared" si="91"/>
        <v>4</v>
      </c>
      <c r="Q598">
        <v>1142</v>
      </c>
      <c r="R598">
        <v>873</v>
      </c>
      <c r="S598" s="14">
        <f t="shared" si="93"/>
        <v>0.56674937965260541</v>
      </c>
      <c r="T598" s="33">
        <f>IF(E598&lt;1994,"NA",IF(E598&gt;2001,SUMIFS(ADM!E:E,ADM!A:A,ReferendumData!E598,ADM!C:C,ReferendumData!A598,ADM!D:D,ReferendumData!B598),SUMIFS(ADM!K:K,ADM!H:H,ReferendumData!E598,ADM!I:I,ReferendumData!A598,ADM!J:J,ReferendumData!B598)))</f>
        <v>1143.73</v>
      </c>
      <c r="U598" s="34">
        <f t="shared" si="92"/>
        <v>1.7617794409519729</v>
      </c>
      <c r="V598" s="47">
        <f>IFERROR(VLOOKUP(C598,Lookups!J:L,3,FALSE),IF(T598&gt;=2000,4,IF(AND(T598&gt;=1000,T598&lt;2000),5,6)))</f>
        <v>5</v>
      </c>
      <c r="W598" s="12" t="s">
        <v>20</v>
      </c>
      <c r="X598" s="39">
        <f t="shared" si="94"/>
        <v>1.7617794409519729</v>
      </c>
      <c r="Y598" s="38">
        <f t="shared" si="95"/>
        <v>0.56674937965260541</v>
      </c>
      <c r="Z598" s="40" t="e">
        <f>IF(C598=ScatterPlots!$A$3,ReferendumData!Y598,-1)</f>
        <v>#N/A</v>
      </c>
      <c r="AA598" s="39">
        <f t="shared" si="96"/>
        <v>1.7617794409519729</v>
      </c>
      <c r="AB598" s="40">
        <f t="shared" si="97"/>
        <v>-1</v>
      </c>
      <c r="AC598" s="40">
        <f t="shared" si="98"/>
        <v>-1</v>
      </c>
      <c r="AD598" s="40">
        <f t="shared" si="99"/>
        <v>0.56674937965260541</v>
      </c>
    </row>
    <row r="599" spans="1:30" x14ac:dyDescent="0.35">
      <c r="A599">
        <v>742</v>
      </c>
      <c r="B599">
        <v>1</v>
      </c>
      <c r="C599" t="str">
        <f t="shared" si="90"/>
        <v>0742-01</v>
      </c>
      <c r="D599" t="s">
        <v>150</v>
      </c>
      <c r="E599">
        <v>2001</v>
      </c>
      <c r="F599">
        <f>VLOOKUP(E599,Lookups!A:B,2,FALSE)</f>
        <v>1</v>
      </c>
      <c r="G599">
        <v>2002</v>
      </c>
      <c r="H599" s="61">
        <v>550</v>
      </c>
      <c r="I599">
        <v>10</v>
      </c>
      <c r="J599" t="s">
        <v>19</v>
      </c>
      <c r="K599">
        <v>0</v>
      </c>
      <c r="L599">
        <v>9</v>
      </c>
      <c r="M599">
        <v>0</v>
      </c>
      <c r="N599">
        <v>9</v>
      </c>
      <c r="O599">
        <v>0</v>
      </c>
      <c r="P599">
        <f t="shared" si="91"/>
        <v>6</v>
      </c>
      <c r="Q599">
        <v>7187</v>
      </c>
      <c r="R599">
        <v>11836</v>
      </c>
      <c r="S599" s="14">
        <f t="shared" si="93"/>
        <v>0.37780581401461388</v>
      </c>
      <c r="T599" s="33">
        <f>IF(E599&lt;1994,"NA",IF(E599&gt;2001,SUMIFS(ADM!E:E,ADM!A:A,ReferendumData!E599,ADM!C:C,ReferendumData!A599,ADM!D:D,ReferendumData!B599),SUMIFS(ADM!K:K,ADM!H:H,ReferendumData!E599,ADM!I:I,ReferendumData!A599,ADM!J:J,ReferendumData!B599)))</f>
        <v>10756.9</v>
      </c>
      <c r="U599" s="34">
        <f t="shared" si="92"/>
        <v>1.7684462995844528</v>
      </c>
      <c r="V599" s="47">
        <f>IFERROR(VLOOKUP(C599,Lookups!J:L,3,FALSE),IF(T599&gt;=2000,4,IF(AND(T599&gt;=1000,T599&lt;2000),5,6)))</f>
        <v>4</v>
      </c>
      <c r="W599" s="12" t="s">
        <v>20</v>
      </c>
      <c r="X599" s="39">
        <f t="shared" si="94"/>
        <v>1.7684462995844528</v>
      </c>
      <c r="Y599" s="38">
        <f t="shared" si="95"/>
        <v>0.37780581401461388</v>
      </c>
      <c r="Z599" s="40" t="e">
        <f>IF(C599=ScatterPlots!$A$3,ReferendumData!Y599,-1)</f>
        <v>#N/A</v>
      </c>
      <c r="AA599" s="39">
        <f t="shared" si="96"/>
        <v>1.7684462995844528</v>
      </c>
      <c r="AB599" s="40">
        <f t="shared" si="97"/>
        <v>-1</v>
      </c>
      <c r="AC599" s="40">
        <f t="shared" si="98"/>
        <v>-1</v>
      </c>
      <c r="AD599" s="40">
        <f t="shared" si="99"/>
        <v>0.37780581401461388</v>
      </c>
    </row>
    <row r="600" spans="1:30" x14ac:dyDescent="0.35">
      <c r="A600">
        <v>743</v>
      </c>
      <c r="B600">
        <v>1</v>
      </c>
      <c r="C600" t="str">
        <f t="shared" si="90"/>
        <v>0743-01</v>
      </c>
      <c r="D600" t="s">
        <v>261</v>
      </c>
      <c r="E600">
        <v>2001</v>
      </c>
      <c r="F600">
        <f>VLOOKUP(E600,Lookups!A:B,2,FALSE)</f>
        <v>1</v>
      </c>
      <c r="G600">
        <v>2002</v>
      </c>
      <c r="H600" s="61">
        <v>250</v>
      </c>
      <c r="I600">
        <v>10</v>
      </c>
      <c r="J600" t="s">
        <v>19</v>
      </c>
      <c r="K600">
        <v>0</v>
      </c>
      <c r="L600">
        <v>9</v>
      </c>
      <c r="M600">
        <v>0</v>
      </c>
      <c r="N600">
        <v>9</v>
      </c>
      <c r="O600">
        <v>0</v>
      </c>
      <c r="P600">
        <f t="shared" si="91"/>
        <v>3</v>
      </c>
      <c r="Q600">
        <v>439</v>
      </c>
      <c r="R600">
        <v>638</v>
      </c>
      <c r="S600" s="14">
        <f t="shared" si="93"/>
        <v>0.4076137418755803</v>
      </c>
      <c r="T600" s="33">
        <f>IF(E600&lt;1994,"NA",IF(E600&gt;2001,SUMIFS(ADM!E:E,ADM!A:A,ReferendumData!E600,ADM!C:C,ReferendumData!A600,ADM!D:D,ReferendumData!B600),SUMIFS(ADM!K:K,ADM!H:H,ReferendumData!E600,ADM!I:I,ReferendumData!A600,ADM!J:J,ReferendumData!B600)))</f>
        <v>1212.0999999999999</v>
      </c>
      <c r="U600" s="34">
        <f t="shared" si="92"/>
        <v>0.88854054945961558</v>
      </c>
      <c r="V600" s="47">
        <f>IFERROR(VLOOKUP(C600,Lookups!J:L,3,FALSE),IF(T600&gt;=2000,4,IF(AND(T600&gt;=1000,T600&lt;2000),5,6)))</f>
        <v>5</v>
      </c>
      <c r="W600" s="12" t="s">
        <v>20</v>
      </c>
      <c r="X600" s="39">
        <f t="shared" si="94"/>
        <v>0.88854054945961558</v>
      </c>
      <c r="Y600" s="38">
        <f t="shared" si="95"/>
        <v>0.4076137418755803</v>
      </c>
      <c r="Z600" s="40" t="e">
        <f>IF(C600=ScatterPlots!$A$3,ReferendumData!Y600,-1)</f>
        <v>#N/A</v>
      </c>
      <c r="AA600" s="39">
        <f t="shared" si="96"/>
        <v>0.88854054945961558</v>
      </c>
      <c r="AB600" s="40">
        <f t="shared" si="97"/>
        <v>-1</v>
      </c>
      <c r="AC600" s="40">
        <f t="shared" si="98"/>
        <v>-1</v>
      </c>
      <c r="AD600" s="40">
        <f t="shared" si="99"/>
        <v>0.4076137418755803</v>
      </c>
    </row>
    <row r="601" spans="1:30" x14ac:dyDescent="0.35">
      <c r="A601">
        <v>748</v>
      </c>
      <c r="B601">
        <v>1</v>
      </c>
      <c r="C601" t="str">
        <f t="shared" si="90"/>
        <v>0748-01</v>
      </c>
      <c r="D601" t="s">
        <v>236</v>
      </c>
      <c r="E601">
        <v>2001</v>
      </c>
      <c r="F601">
        <f>VLOOKUP(E601,Lookups!A:B,2,FALSE)</f>
        <v>1</v>
      </c>
      <c r="G601">
        <v>2002</v>
      </c>
      <c r="H601" s="61">
        <v>300</v>
      </c>
      <c r="I601">
        <v>10</v>
      </c>
      <c r="J601" t="s">
        <v>19</v>
      </c>
      <c r="K601">
        <v>0</v>
      </c>
      <c r="L601">
        <v>9</v>
      </c>
      <c r="M601">
        <v>0</v>
      </c>
      <c r="N601">
        <v>9</v>
      </c>
      <c r="O601">
        <v>1</v>
      </c>
      <c r="P601">
        <f t="shared" si="91"/>
        <v>4</v>
      </c>
      <c r="Q601">
        <v>1780</v>
      </c>
      <c r="R601">
        <v>1450</v>
      </c>
      <c r="S601" s="14">
        <f t="shared" si="93"/>
        <v>0.55108359133126938</v>
      </c>
      <c r="T601" s="33">
        <f>IF(E601&lt;1994,"NA",IF(E601&gt;2001,SUMIFS(ADM!E:E,ADM!A:A,ReferendumData!E601,ADM!C:C,ReferendumData!A601,ADM!D:D,ReferendumData!B601),SUMIFS(ADM!K:K,ADM!H:H,ReferendumData!E601,ADM!I:I,ReferendumData!A601,ADM!J:J,ReferendumData!B601)))</f>
        <v>2667.18</v>
      </c>
      <c r="U601" s="34">
        <f t="shared" si="92"/>
        <v>1.2110168792507443</v>
      </c>
      <c r="V601" s="47">
        <f>IFERROR(VLOOKUP(C601,Lookups!J:L,3,FALSE),IF(T601&gt;=2000,4,IF(AND(T601&gt;=1000,T601&lt;2000),5,6)))</f>
        <v>4</v>
      </c>
      <c r="W601" s="12" t="s">
        <v>20</v>
      </c>
      <c r="X601" s="39">
        <f t="shared" si="94"/>
        <v>1.2110168792507443</v>
      </c>
      <c r="Y601" s="38">
        <f t="shared" si="95"/>
        <v>0.55108359133126938</v>
      </c>
      <c r="Z601" s="40" t="e">
        <f>IF(C601=ScatterPlots!$A$3,ReferendumData!Y601,-1)</f>
        <v>#N/A</v>
      </c>
      <c r="AA601" s="39">
        <f t="shared" si="96"/>
        <v>1.2110168792507443</v>
      </c>
      <c r="AB601" s="40">
        <f t="shared" si="97"/>
        <v>-1</v>
      </c>
      <c r="AC601" s="40">
        <f t="shared" si="98"/>
        <v>-1</v>
      </c>
      <c r="AD601" s="40">
        <f t="shared" si="99"/>
        <v>0.55108359133126938</v>
      </c>
    </row>
    <row r="602" spans="1:30" x14ac:dyDescent="0.35">
      <c r="A602">
        <v>750</v>
      </c>
      <c r="B602">
        <v>1</v>
      </c>
      <c r="C602" t="str">
        <f t="shared" si="90"/>
        <v>0750-01</v>
      </c>
      <c r="D602" t="s">
        <v>151</v>
      </c>
      <c r="E602">
        <v>2001</v>
      </c>
      <c r="F602">
        <f>VLOOKUP(E602,Lookups!A:B,2,FALSE)</f>
        <v>1</v>
      </c>
      <c r="G602">
        <v>2002</v>
      </c>
      <c r="H602" s="61">
        <v>126</v>
      </c>
      <c r="I602">
        <v>10</v>
      </c>
      <c r="J602" t="s">
        <v>19</v>
      </c>
      <c r="K602">
        <v>0</v>
      </c>
      <c r="L602">
        <v>9</v>
      </c>
      <c r="M602">
        <v>0</v>
      </c>
      <c r="N602">
        <v>9</v>
      </c>
      <c r="O602">
        <v>1</v>
      </c>
      <c r="P602">
        <f t="shared" si="91"/>
        <v>2</v>
      </c>
      <c r="Q602">
        <v>1363</v>
      </c>
      <c r="R602">
        <v>1089</v>
      </c>
      <c r="S602" s="14">
        <f t="shared" si="93"/>
        <v>0.55587275693311577</v>
      </c>
      <c r="T602" s="33">
        <f>IF(E602&lt;1994,"NA",IF(E602&gt;2001,SUMIFS(ADM!E:E,ADM!A:A,ReferendumData!E602,ADM!C:C,ReferendumData!A602,ADM!D:D,ReferendumData!B602),SUMIFS(ADM!K:K,ADM!H:H,ReferendumData!E602,ADM!I:I,ReferendumData!A602,ADM!J:J,ReferendumData!B602)))</f>
        <v>2181.2600000000002</v>
      </c>
      <c r="U602" s="34">
        <f t="shared" si="92"/>
        <v>1.124120920935606</v>
      </c>
      <c r="V602" s="47">
        <f>IFERROR(VLOOKUP(C602,Lookups!J:L,3,FALSE),IF(T602&gt;=2000,4,IF(AND(T602&gt;=1000,T602&lt;2000),5,6)))</f>
        <v>4</v>
      </c>
      <c r="W602" s="12" t="s">
        <v>20</v>
      </c>
      <c r="X602" s="39">
        <f t="shared" si="94"/>
        <v>1.124120920935606</v>
      </c>
      <c r="Y602" s="38">
        <f t="shared" si="95"/>
        <v>0.55587275693311577</v>
      </c>
      <c r="Z602" s="40" t="e">
        <f>IF(C602=ScatterPlots!$A$3,ReferendumData!Y602,-1)</f>
        <v>#N/A</v>
      </c>
      <c r="AA602" s="39">
        <f t="shared" si="96"/>
        <v>1.124120920935606</v>
      </c>
      <c r="AB602" s="40">
        <f t="shared" si="97"/>
        <v>-1</v>
      </c>
      <c r="AC602" s="40">
        <f t="shared" si="98"/>
        <v>-1</v>
      </c>
      <c r="AD602" s="40">
        <f t="shared" si="99"/>
        <v>0.55587275693311577</v>
      </c>
    </row>
    <row r="603" spans="1:30" x14ac:dyDescent="0.35">
      <c r="A603">
        <v>756</v>
      </c>
      <c r="B603">
        <v>1</v>
      </c>
      <c r="C603" t="str">
        <f t="shared" si="90"/>
        <v>0756-01</v>
      </c>
      <c r="D603" t="s">
        <v>281</v>
      </c>
      <c r="E603">
        <v>2001</v>
      </c>
      <c r="F603">
        <f>VLOOKUP(E603,Lookups!A:B,2,FALSE)</f>
        <v>1</v>
      </c>
      <c r="G603">
        <v>2002</v>
      </c>
      <c r="H603" s="61">
        <v>350</v>
      </c>
      <c r="I603">
        <v>10</v>
      </c>
      <c r="J603" t="s">
        <v>19</v>
      </c>
      <c r="K603">
        <v>0</v>
      </c>
      <c r="L603">
        <v>9</v>
      </c>
      <c r="M603">
        <v>0</v>
      </c>
      <c r="N603">
        <v>9</v>
      </c>
      <c r="O603">
        <v>1</v>
      </c>
      <c r="P603">
        <f t="shared" si="91"/>
        <v>4</v>
      </c>
      <c r="Q603">
        <v>980</v>
      </c>
      <c r="R603">
        <v>286</v>
      </c>
      <c r="S603" s="14">
        <f t="shared" si="93"/>
        <v>0.77409162717219593</v>
      </c>
      <c r="T603" s="33">
        <f>IF(E603&lt;1994,"NA",IF(E603&gt;2001,SUMIFS(ADM!E:E,ADM!A:A,ReferendumData!E603,ADM!C:C,ReferendumData!A603,ADM!D:D,ReferendumData!B603),SUMIFS(ADM!K:K,ADM!H:H,ReferendumData!E603,ADM!I:I,ReferendumData!A603,ADM!J:J,ReferendumData!B603)))</f>
        <v>826.73</v>
      </c>
      <c r="U603" s="34">
        <f t="shared" si="92"/>
        <v>1.5313342929372347</v>
      </c>
      <c r="V603" s="47">
        <f>IFERROR(VLOOKUP(C603,Lookups!J:L,3,FALSE),IF(T603&gt;=2000,4,IF(AND(T603&gt;=1000,T603&lt;2000),5,6)))</f>
        <v>6</v>
      </c>
      <c r="W603" s="12" t="s">
        <v>20</v>
      </c>
      <c r="X603" s="39">
        <f t="shared" si="94"/>
        <v>1.5313342929372347</v>
      </c>
      <c r="Y603" s="38">
        <f t="shared" si="95"/>
        <v>0.77409162717219593</v>
      </c>
      <c r="Z603" s="40" t="e">
        <f>IF(C603=ScatterPlots!$A$3,ReferendumData!Y603,-1)</f>
        <v>#N/A</v>
      </c>
      <c r="AA603" s="39">
        <f t="shared" si="96"/>
        <v>1.5313342929372347</v>
      </c>
      <c r="AB603" s="40">
        <f t="shared" si="97"/>
        <v>-1</v>
      </c>
      <c r="AC603" s="40">
        <f t="shared" si="98"/>
        <v>-1</v>
      </c>
      <c r="AD603" s="40">
        <f t="shared" si="99"/>
        <v>0.77409162717219593</v>
      </c>
    </row>
    <row r="604" spans="1:30" x14ac:dyDescent="0.35">
      <c r="A604">
        <v>771</v>
      </c>
      <c r="B604">
        <v>1</v>
      </c>
      <c r="C604" t="str">
        <f t="shared" si="90"/>
        <v>0771-01</v>
      </c>
      <c r="D604" t="s">
        <v>282</v>
      </c>
      <c r="E604">
        <v>2001</v>
      </c>
      <c r="F604">
        <f>VLOOKUP(E604,Lookups!A:B,2,FALSE)</f>
        <v>1</v>
      </c>
      <c r="G604">
        <v>2002</v>
      </c>
      <c r="H604" s="61">
        <v>320</v>
      </c>
      <c r="I604">
        <v>5</v>
      </c>
      <c r="J604" t="s">
        <v>19</v>
      </c>
      <c r="K604">
        <v>0</v>
      </c>
      <c r="L604">
        <v>9</v>
      </c>
      <c r="M604">
        <v>0</v>
      </c>
      <c r="N604">
        <v>9</v>
      </c>
      <c r="O604">
        <v>1</v>
      </c>
      <c r="P604">
        <f t="shared" si="91"/>
        <v>4</v>
      </c>
      <c r="Q604">
        <v>357</v>
      </c>
      <c r="R604">
        <v>86</v>
      </c>
      <c r="S604" s="14">
        <f t="shared" si="93"/>
        <v>0.80586907449209932</v>
      </c>
      <c r="T604" s="33">
        <f>IF(E604&lt;1994,"NA",IF(E604&gt;2001,SUMIFS(ADM!E:E,ADM!A:A,ReferendumData!E604,ADM!C:C,ReferendumData!A604,ADM!D:D,ReferendumData!B604),SUMIFS(ADM!K:K,ADM!H:H,ReferendumData!E604,ADM!I:I,ReferendumData!A604,ADM!J:J,ReferendumData!B604)))</f>
        <v>254.47</v>
      </c>
      <c r="U604" s="34">
        <f t="shared" si="92"/>
        <v>1.7408731874091248</v>
      </c>
      <c r="V604" s="47">
        <f>IFERROR(VLOOKUP(C604,Lookups!J:L,3,FALSE),IF(T604&gt;=2000,4,IF(AND(T604&gt;=1000,T604&lt;2000),5,6)))</f>
        <v>6</v>
      </c>
      <c r="W604" s="12" t="s">
        <v>20</v>
      </c>
      <c r="X604" s="39">
        <f t="shared" si="94"/>
        <v>1.7408731874091248</v>
      </c>
      <c r="Y604" s="38">
        <f t="shared" si="95"/>
        <v>0.80586907449209932</v>
      </c>
      <c r="Z604" s="40" t="e">
        <f>IF(C604=ScatterPlots!$A$3,ReferendumData!Y604,-1)</f>
        <v>#N/A</v>
      </c>
      <c r="AA604" s="39">
        <f t="shared" si="96"/>
        <v>1.7408731874091248</v>
      </c>
      <c r="AB604" s="40">
        <f t="shared" si="97"/>
        <v>-1</v>
      </c>
      <c r="AC604" s="40">
        <f t="shared" si="98"/>
        <v>-1</v>
      </c>
      <c r="AD604" s="40">
        <f t="shared" si="99"/>
        <v>0.80586907449209932</v>
      </c>
    </row>
    <row r="605" spans="1:30" x14ac:dyDescent="0.35">
      <c r="A605">
        <v>777</v>
      </c>
      <c r="B605">
        <v>1</v>
      </c>
      <c r="C605" t="str">
        <f t="shared" ref="C605:C668" si="100">TEXT(A605,"0000")&amp;"-"&amp;TEXT(B605,"00")</f>
        <v>0777-01</v>
      </c>
      <c r="D605" t="s">
        <v>103</v>
      </c>
      <c r="E605">
        <v>2001</v>
      </c>
      <c r="F605">
        <f>VLOOKUP(E605,Lookups!A:B,2,FALSE)</f>
        <v>1</v>
      </c>
      <c r="G605">
        <v>2002</v>
      </c>
      <c r="H605" s="61">
        <v>315</v>
      </c>
      <c r="I605">
        <v>5</v>
      </c>
      <c r="J605" t="s">
        <v>19</v>
      </c>
      <c r="K605">
        <v>0</v>
      </c>
      <c r="L605">
        <v>9</v>
      </c>
      <c r="M605">
        <v>0</v>
      </c>
      <c r="N605">
        <v>9</v>
      </c>
      <c r="O605">
        <v>1</v>
      </c>
      <c r="P605">
        <f t="shared" ref="P605:P668" si="101">MAX(1,MIN(10,INT(H605/100)+1))</f>
        <v>4</v>
      </c>
      <c r="Q605">
        <v>1077</v>
      </c>
      <c r="R605">
        <v>671</v>
      </c>
      <c r="S605" s="14">
        <f t="shared" si="93"/>
        <v>0.61613272311212819</v>
      </c>
      <c r="T605" s="33">
        <f>IF(E605&lt;1994,"NA",IF(E605&gt;2001,SUMIFS(ADM!E:E,ADM!A:A,ReferendumData!E605,ADM!C:C,ReferendumData!A605,ADM!D:D,ReferendumData!B605),SUMIFS(ADM!K:K,ADM!H:H,ReferendumData!E605,ADM!I:I,ReferendumData!A605,ADM!J:J,ReferendumData!B605)))</f>
        <v>1147.77</v>
      </c>
      <c r="U605" s="34">
        <f t="shared" ref="U605:U668" si="102">IFERROR((Q605+R605)/T605,"NA")</f>
        <v>1.5229532049103915</v>
      </c>
      <c r="V605" s="47">
        <f>IFERROR(VLOOKUP(C605,Lookups!J:L,3,FALSE),IF(T605&gt;=2000,4,IF(AND(T605&gt;=1000,T605&lt;2000),5,6)))</f>
        <v>5</v>
      </c>
      <c r="W605" s="12" t="s">
        <v>20</v>
      </c>
      <c r="X605" s="39">
        <f t="shared" si="94"/>
        <v>1.5229532049103915</v>
      </c>
      <c r="Y605" s="38">
        <f t="shared" si="95"/>
        <v>0.61613272311212819</v>
      </c>
      <c r="Z605" s="40" t="e">
        <f>IF(C605=ScatterPlots!$A$3,ReferendumData!Y605,-1)</f>
        <v>#N/A</v>
      </c>
      <c r="AA605" s="39">
        <f t="shared" si="96"/>
        <v>1.5229532049103915</v>
      </c>
      <c r="AB605" s="40">
        <f t="shared" si="97"/>
        <v>-1</v>
      </c>
      <c r="AC605" s="40">
        <f t="shared" si="98"/>
        <v>-1</v>
      </c>
      <c r="AD605" s="40">
        <f t="shared" si="99"/>
        <v>0.61613272311212819</v>
      </c>
    </row>
    <row r="606" spans="1:30" x14ac:dyDescent="0.35">
      <c r="A606">
        <v>786</v>
      </c>
      <c r="B606">
        <v>1</v>
      </c>
      <c r="C606" t="str">
        <f t="shared" si="100"/>
        <v>0786-01</v>
      </c>
      <c r="D606" t="s">
        <v>105</v>
      </c>
      <c r="E606">
        <v>2001</v>
      </c>
      <c r="F606">
        <f>VLOOKUP(E606,Lookups!A:B,2,FALSE)</f>
        <v>1</v>
      </c>
      <c r="G606">
        <v>2002</v>
      </c>
      <c r="H606" s="61">
        <v>126</v>
      </c>
      <c r="I606">
        <v>10</v>
      </c>
      <c r="J606" t="s">
        <v>19</v>
      </c>
      <c r="K606">
        <v>0</v>
      </c>
      <c r="L606">
        <v>9</v>
      </c>
      <c r="M606">
        <v>0</v>
      </c>
      <c r="N606">
        <v>9</v>
      </c>
      <c r="O606">
        <v>1</v>
      </c>
      <c r="P606">
        <f t="shared" si="101"/>
        <v>2</v>
      </c>
      <c r="Q606">
        <v>182</v>
      </c>
      <c r="R606">
        <v>179</v>
      </c>
      <c r="S606" s="14">
        <f t="shared" si="93"/>
        <v>0.50415512465373957</v>
      </c>
      <c r="T606" s="33">
        <f>IF(E606&lt;1994,"NA",IF(E606&gt;2001,SUMIFS(ADM!E:E,ADM!A:A,ReferendumData!E606,ADM!C:C,ReferendumData!A606,ADM!D:D,ReferendumData!B606),SUMIFS(ADM!K:K,ADM!H:H,ReferendumData!E606,ADM!I:I,ReferendumData!A606,ADM!J:J,ReferendumData!B606)))</f>
        <v>459.28</v>
      </c>
      <c r="U606" s="34">
        <f t="shared" si="102"/>
        <v>0.78601288974046335</v>
      </c>
      <c r="V606" s="47">
        <f>IFERROR(VLOOKUP(C606,Lookups!J:L,3,FALSE),IF(T606&gt;=2000,4,IF(AND(T606&gt;=1000,T606&lt;2000),5,6)))</f>
        <v>6</v>
      </c>
      <c r="W606" s="12" t="s">
        <v>20</v>
      </c>
      <c r="X606" s="39">
        <f t="shared" si="94"/>
        <v>0.78601288974046335</v>
      </c>
      <c r="Y606" s="38">
        <f t="shared" si="95"/>
        <v>0.50415512465373957</v>
      </c>
      <c r="Z606" s="40" t="e">
        <f>IF(C606=ScatterPlots!$A$3,ReferendumData!Y606,-1)</f>
        <v>#N/A</v>
      </c>
      <c r="AA606" s="39">
        <f t="shared" si="96"/>
        <v>0.78601288974046335</v>
      </c>
      <c r="AB606" s="40">
        <f t="shared" si="97"/>
        <v>-1</v>
      </c>
      <c r="AC606" s="40">
        <f t="shared" si="98"/>
        <v>-1</v>
      </c>
      <c r="AD606" s="40">
        <f t="shared" si="99"/>
        <v>0.50415512465373957</v>
      </c>
    </row>
    <row r="607" spans="1:30" x14ac:dyDescent="0.35">
      <c r="A607">
        <v>787</v>
      </c>
      <c r="B607">
        <v>1</v>
      </c>
      <c r="C607" t="str">
        <f t="shared" si="100"/>
        <v>0787-01</v>
      </c>
      <c r="D607" t="s">
        <v>318</v>
      </c>
      <c r="E607">
        <v>2001</v>
      </c>
      <c r="F607">
        <f>VLOOKUP(E607,Lookups!A:B,2,FALSE)</f>
        <v>1</v>
      </c>
      <c r="G607">
        <v>2002</v>
      </c>
      <c r="H607" s="61">
        <v>126</v>
      </c>
      <c r="I607">
        <v>10</v>
      </c>
      <c r="J607" t="s">
        <v>19</v>
      </c>
      <c r="K607">
        <v>0</v>
      </c>
      <c r="L607">
        <v>9</v>
      </c>
      <c r="M607">
        <v>0</v>
      </c>
      <c r="N607">
        <v>9</v>
      </c>
      <c r="O607">
        <v>1</v>
      </c>
      <c r="P607">
        <f t="shared" si="101"/>
        <v>2</v>
      </c>
      <c r="Q607">
        <v>224</v>
      </c>
      <c r="R607">
        <v>158</v>
      </c>
      <c r="S607" s="14">
        <f t="shared" si="93"/>
        <v>0.58638743455497377</v>
      </c>
      <c r="T607" s="33">
        <f>IF(E607&lt;1994,"NA",IF(E607&gt;2001,SUMIFS(ADM!E:E,ADM!A:A,ReferendumData!E607,ADM!C:C,ReferendumData!A607,ADM!D:D,ReferendumData!B607),SUMIFS(ADM!K:K,ADM!H:H,ReferendumData!E607,ADM!I:I,ReferendumData!A607,ADM!J:J,ReferendumData!B607)))</f>
        <v>439.24</v>
      </c>
      <c r="U607" s="34">
        <f t="shared" si="102"/>
        <v>0.86968399963573439</v>
      </c>
      <c r="V607" s="47">
        <f>IFERROR(VLOOKUP(C607,Lookups!J:L,3,FALSE),IF(T607&gt;=2000,4,IF(AND(T607&gt;=1000,T607&lt;2000),5,6)))</f>
        <v>6</v>
      </c>
      <c r="W607" s="12" t="s">
        <v>20</v>
      </c>
      <c r="X607" s="39">
        <f t="shared" si="94"/>
        <v>0.86968399963573439</v>
      </c>
      <c r="Y607" s="38">
        <f t="shared" si="95"/>
        <v>0.58638743455497377</v>
      </c>
      <c r="Z607" s="40" t="e">
        <f>IF(C607=ScatterPlots!$A$3,ReferendumData!Y607,-1)</f>
        <v>#N/A</v>
      </c>
      <c r="AA607" s="39">
        <f t="shared" si="96"/>
        <v>0.86968399963573439</v>
      </c>
      <c r="AB607" s="40">
        <f t="shared" si="97"/>
        <v>-1</v>
      </c>
      <c r="AC607" s="40">
        <f t="shared" si="98"/>
        <v>-1</v>
      </c>
      <c r="AD607" s="40">
        <f t="shared" si="99"/>
        <v>0.58638743455497377</v>
      </c>
    </row>
    <row r="608" spans="1:30" x14ac:dyDescent="0.35">
      <c r="A608">
        <v>806</v>
      </c>
      <c r="B608">
        <v>1</v>
      </c>
      <c r="C608" t="str">
        <f t="shared" si="100"/>
        <v>0806-01</v>
      </c>
      <c r="D608" t="s">
        <v>107</v>
      </c>
      <c r="E608">
        <v>2001</v>
      </c>
      <c r="F608">
        <f>VLOOKUP(E608,Lookups!A:B,2,FALSE)</f>
        <v>1</v>
      </c>
      <c r="G608">
        <v>2002</v>
      </c>
      <c r="H608" s="61">
        <v>350</v>
      </c>
      <c r="I608">
        <v>5</v>
      </c>
      <c r="J608" t="s">
        <v>19</v>
      </c>
      <c r="K608">
        <v>0</v>
      </c>
      <c r="L608">
        <v>9</v>
      </c>
      <c r="M608">
        <v>0</v>
      </c>
      <c r="N608">
        <v>9</v>
      </c>
      <c r="O608">
        <v>1</v>
      </c>
      <c r="P608">
        <f t="shared" si="101"/>
        <v>4</v>
      </c>
      <c r="Q608">
        <v>338</v>
      </c>
      <c r="R608">
        <v>195</v>
      </c>
      <c r="S608" s="14">
        <f t="shared" si="93"/>
        <v>0.63414634146341464</v>
      </c>
      <c r="T608" s="33">
        <f>IF(E608&lt;1994,"NA",IF(E608&gt;2001,SUMIFS(ADM!E:E,ADM!A:A,ReferendumData!E608,ADM!C:C,ReferendumData!A608,ADM!D:D,ReferendumData!B608),SUMIFS(ADM!K:K,ADM!H:H,ReferendumData!E608,ADM!I:I,ReferendumData!A608,ADM!J:J,ReferendumData!B608)))</f>
        <v>551.96</v>
      </c>
      <c r="U608" s="34">
        <f t="shared" si="102"/>
        <v>0.96564968475976509</v>
      </c>
      <c r="V608" s="47">
        <f>IFERROR(VLOOKUP(C608,Lookups!J:L,3,FALSE),IF(T608&gt;=2000,4,IF(AND(T608&gt;=1000,T608&lt;2000),5,6)))</f>
        <v>6</v>
      </c>
      <c r="W608" s="12" t="s">
        <v>20</v>
      </c>
      <c r="X608" s="39">
        <f t="shared" si="94"/>
        <v>0.96564968475976509</v>
      </c>
      <c r="Y608" s="38">
        <f t="shared" si="95"/>
        <v>0.63414634146341464</v>
      </c>
      <c r="Z608" s="40" t="e">
        <f>IF(C608=ScatterPlots!$A$3,ReferendumData!Y608,-1)</f>
        <v>#N/A</v>
      </c>
      <c r="AA608" s="39">
        <f t="shared" si="96"/>
        <v>0.96564968475976509</v>
      </c>
      <c r="AB608" s="40">
        <f t="shared" si="97"/>
        <v>-1</v>
      </c>
      <c r="AC608" s="40">
        <f t="shared" si="98"/>
        <v>-1</v>
      </c>
      <c r="AD608" s="40">
        <f t="shared" si="99"/>
        <v>0.63414634146341464</v>
      </c>
    </row>
    <row r="609" spans="1:30" x14ac:dyDescent="0.35">
      <c r="A609">
        <v>810</v>
      </c>
      <c r="B609">
        <v>1</v>
      </c>
      <c r="C609" t="str">
        <f t="shared" si="100"/>
        <v>0810-01</v>
      </c>
      <c r="D609" t="s">
        <v>389</v>
      </c>
      <c r="E609">
        <v>2001</v>
      </c>
      <c r="F609">
        <f>VLOOKUP(E609,Lookups!A:B,2,FALSE)</f>
        <v>1</v>
      </c>
      <c r="G609">
        <v>2002</v>
      </c>
      <c r="H609" s="61">
        <v>126</v>
      </c>
      <c r="I609">
        <v>10</v>
      </c>
      <c r="J609" t="s">
        <v>19</v>
      </c>
      <c r="K609">
        <v>0</v>
      </c>
      <c r="L609">
        <v>9</v>
      </c>
      <c r="M609">
        <v>0</v>
      </c>
      <c r="N609">
        <v>9</v>
      </c>
      <c r="O609">
        <v>1</v>
      </c>
      <c r="P609">
        <f t="shared" si="101"/>
        <v>2</v>
      </c>
      <c r="Q609">
        <v>432</v>
      </c>
      <c r="R609">
        <v>326</v>
      </c>
      <c r="S609" s="14">
        <f t="shared" si="93"/>
        <v>0.56992084432717682</v>
      </c>
      <c r="T609" s="33">
        <f>IF(E609&lt;1994,"NA",IF(E609&gt;2001,SUMIFS(ADM!E:E,ADM!A:A,ReferendumData!E609,ADM!C:C,ReferendumData!A609,ADM!D:D,ReferendumData!B609),SUMIFS(ADM!K:K,ADM!H:H,ReferendumData!E609,ADM!I:I,ReferendumData!A609,ADM!J:J,ReferendumData!B609)))</f>
        <v>1104.54</v>
      </c>
      <c r="U609" s="34">
        <f t="shared" si="102"/>
        <v>0.68625853296394879</v>
      </c>
      <c r="V609" s="47">
        <f>IFERROR(VLOOKUP(C609,Lookups!J:L,3,FALSE),IF(T609&gt;=2000,4,IF(AND(T609&gt;=1000,T609&lt;2000),5,6)))</f>
        <v>5</v>
      </c>
      <c r="W609" s="12" t="s">
        <v>20</v>
      </c>
      <c r="X609" s="39">
        <f t="shared" si="94"/>
        <v>0.68625853296394879</v>
      </c>
      <c r="Y609" s="38">
        <f t="shared" si="95"/>
        <v>0.56992084432717682</v>
      </c>
      <c r="Z609" s="40" t="e">
        <f>IF(C609=ScatterPlots!$A$3,ReferendumData!Y609,-1)</f>
        <v>#N/A</v>
      </c>
      <c r="AA609" s="39">
        <f t="shared" si="96"/>
        <v>0.68625853296394879</v>
      </c>
      <c r="AB609" s="40">
        <f t="shared" si="97"/>
        <v>-1</v>
      </c>
      <c r="AC609" s="40">
        <f t="shared" si="98"/>
        <v>-1</v>
      </c>
      <c r="AD609" s="40">
        <f t="shared" si="99"/>
        <v>0.56992084432717682</v>
      </c>
    </row>
    <row r="610" spans="1:30" x14ac:dyDescent="0.35">
      <c r="A610">
        <v>811</v>
      </c>
      <c r="B610">
        <v>1</v>
      </c>
      <c r="C610" t="str">
        <f t="shared" si="100"/>
        <v>0811-01</v>
      </c>
      <c r="D610" t="s">
        <v>390</v>
      </c>
      <c r="E610">
        <v>2001</v>
      </c>
      <c r="F610">
        <f>VLOOKUP(E610,Lookups!A:B,2,FALSE)</f>
        <v>1</v>
      </c>
      <c r="G610">
        <v>2002</v>
      </c>
      <c r="H610" s="61">
        <v>126</v>
      </c>
      <c r="I610">
        <v>10</v>
      </c>
      <c r="J610" t="s">
        <v>19</v>
      </c>
      <c r="K610">
        <v>0</v>
      </c>
      <c r="L610">
        <v>9</v>
      </c>
      <c r="M610">
        <v>0</v>
      </c>
      <c r="N610">
        <v>9</v>
      </c>
      <c r="O610">
        <v>1</v>
      </c>
      <c r="P610">
        <f t="shared" si="101"/>
        <v>2</v>
      </c>
      <c r="Q610">
        <v>625</v>
      </c>
      <c r="R610">
        <v>364</v>
      </c>
      <c r="S610" s="14">
        <f t="shared" si="93"/>
        <v>0.63195146612740138</v>
      </c>
      <c r="T610" s="33">
        <f>IF(E610&lt;1994,"NA",IF(E610&gt;2001,SUMIFS(ADM!E:E,ADM!A:A,ReferendumData!E610,ADM!C:C,ReferendumData!A610,ADM!D:D,ReferendumData!B610),SUMIFS(ADM!K:K,ADM!H:H,ReferendumData!E610,ADM!I:I,ReferendumData!A610,ADM!J:J,ReferendumData!B610)))</f>
        <v>779.25</v>
      </c>
      <c r="U610" s="34">
        <f t="shared" si="102"/>
        <v>1.2691690728264358</v>
      </c>
      <c r="V610" s="47">
        <f>IFERROR(VLOOKUP(C610,Lookups!J:L,3,FALSE),IF(T610&gt;=2000,4,IF(AND(T610&gt;=1000,T610&lt;2000),5,6)))</f>
        <v>6</v>
      </c>
      <c r="W610" s="12" t="s">
        <v>20</v>
      </c>
      <c r="X610" s="39">
        <f t="shared" si="94"/>
        <v>1.2691690728264358</v>
      </c>
      <c r="Y610" s="38">
        <f t="shared" si="95"/>
        <v>0.63195146612740138</v>
      </c>
      <c r="Z610" s="40" t="e">
        <f>IF(C610=ScatterPlots!$A$3,ReferendumData!Y610,-1)</f>
        <v>#N/A</v>
      </c>
      <c r="AA610" s="39">
        <f t="shared" si="96"/>
        <v>1.2691690728264358</v>
      </c>
      <c r="AB610" s="40">
        <f t="shared" si="97"/>
        <v>-1</v>
      </c>
      <c r="AC610" s="40">
        <f t="shared" si="98"/>
        <v>-1</v>
      </c>
      <c r="AD610" s="40">
        <f t="shared" si="99"/>
        <v>0.63195146612740138</v>
      </c>
    </row>
    <row r="611" spans="1:30" x14ac:dyDescent="0.35">
      <c r="A611">
        <v>831</v>
      </c>
      <c r="B611">
        <v>1</v>
      </c>
      <c r="C611" t="str">
        <f t="shared" si="100"/>
        <v>0831-01</v>
      </c>
      <c r="D611" t="s">
        <v>156</v>
      </c>
      <c r="E611">
        <v>2001</v>
      </c>
      <c r="F611">
        <f>VLOOKUP(E611,Lookups!A:B,2,FALSE)</f>
        <v>1</v>
      </c>
      <c r="G611">
        <v>2002</v>
      </c>
      <c r="H611" s="61">
        <v>650</v>
      </c>
      <c r="I611">
        <v>5</v>
      </c>
      <c r="J611" t="s">
        <v>19</v>
      </c>
      <c r="K611">
        <v>0</v>
      </c>
      <c r="L611">
        <v>9</v>
      </c>
      <c r="M611">
        <v>0</v>
      </c>
      <c r="N611">
        <v>9</v>
      </c>
      <c r="O611">
        <v>1</v>
      </c>
      <c r="P611">
        <f t="shared" si="101"/>
        <v>7</v>
      </c>
      <c r="Q611">
        <v>6558</v>
      </c>
      <c r="R611">
        <v>5280</v>
      </c>
      <c r="S611" s="14">
        <f t="shared" si="93"/>
        <v>0.55397871262037501</v>
      </c>
      <c r="T611" s="33">
        <f>IF(E611&lt;1994,"NA",IF(E611&gt;2001,SUMIFS(ADM!E:E,ADM!A:A,ReferendumData!E611,ADM!C:C,ReferendumData!A611,ADM!D:D,ReferendumData!B611),SUMIFS(ADM!K:K,ADM!H:H,ReferendumData!E611,ADM!I:I,ReferendumData!A611,ADM!J:J,ReferendumData!B611)))</f>
        <v>7987.44</v>
      </c>
      <c r="U611" s="34">
        <f t="shared" si="102"/>
        <v>1.482076860671254</v>
      </c>
      <c r="V611" s="47">
        <f>IFERROR(VLOOKUP(C611,Lookups!J:L,3,FALSE),IF(T611&gt;=2000,4,IF(AND(T611&gt;=1000,T611&lt;2000),5,6)))</f>
        <v>3</v>
      </c>
      <c r="W611" s="12" t="s">
        <v>20</v>
      </c>
      <c r="X611" s="39">
        <f t="shared" si="94"/>
        <v>1.482076860671254</v>
      </c>
      <c r="Y611" s="38">
        <f t="shared" si="95"/>
        <v>0.55397871262037501</v>
      </c>
      <c r="Z611" s="40" t="e">
        <f>IF(C611=ScatterPlots!$A$3,ReferendumData!Y611,-1)</f>
        <v>#N/A</v>
      </c>
      <c r="AA611" s="39">
        <f t="shared" si="96"/>
        <v>1.482076860671254</v>
      </c>
      <c r="AB611" s="40">
        <f t="shared" si="97"/>
        <v>-1</v>
      </c>
      <c r="AC611" s="40">
        <f t="shared" si="98"/>
        <v>-1</v>
      </c>
      <c r="AD611" s="40">
        <f t="shared" si="99"/>
        <v>0.55397871262037501</v>
      </c>
    </row>
    <row r="612" spans="1:30" x14ac:dyDescent="0.35">
      <c r="A612">
        <v>832</v>
      </c>
      <c r="B612">
        <v>1</v>
      </c>
      <c r="C612" t="str">
        <f t="shared" si="100"/>
        <v>0832-01</v>
      </c>
      <c r="D612" t="s">
        <v>35</v>
      </c>
      <c r="E612">
        <v>2001</v>
      </c>
      <c r="F612">
        <f>VLOOKUP(E612,Lookups!A:B,2,FALSE)</f>
        <v>1</v>
      </c>
      <c r="G612">
        <v>2002</v>
      </c>
      <c r="H612" s="61">
        <v>397</v>
      </c>
      <c r="I612">
        <v>10</v>
      </c>
      <c r="J612" t="s">
        <v>19</v>
      </c>
      <c r="K612">
        <v>0</v>
      </c>
      <c r="L612">
        <v>9</v>
      </c>
      <c r="M612">
        <v>0</v>
      </c>
      <c r="N612">
        <v>9</v>
      </c>
      <c r="O612">
        <v>1</v>
      </c>
      <c r="P612">
        <f t="shared" si="101"/>
        <v>4</v>
      </c>
      <c r="Q612">
        <v>2334</v>
      </c>
      <c r="R612">
        <v>1378</v>
      </c>
      <c r="S612" s="14">
        <f t="shared" si="93"/>
        <v>0.6287715517241379</v>
      </c>
      <c r="T612" s="33">
        <f>IF(E612&lt;1994,"NA",IF(E612&gt;2001,SUMIFS(ADM!E:E,ADM!A:A,ReferendumData!E612,ADM!C:C,ReferendumData!A612,ADM!D:D,ReferendumData!B612),SUMIFS(ADM!K:K,ADM!H:H,ReferendumData!E612,ADM!I:I,ReferendumData!A612,ADM!J:J,ReferendumData!B612)))</f>
        <v>2995.27</v>
      </c>
      <c r="U612" s="34">
        <f t="shared" si="102"/>
        <v>1.239287276272256</v>
      </c>
      <c r="V612" s="47">
        <f>IFERROR(VLOOKUP(C612,Lookups!J:L,3,FALSE),IF(T612&gt;=2000,4,IF(AND(T612&gt;=1000,T612&lt;2000),5,6)))</f>
        <v>3</v>
      </c>
      <c r="W612" s="12" t="s">
        <v>20</v>
      </c>
      <c r="X612" s="39">
        <f t="shared" si="94"/>
        <v>1.239287276272256</v>
      </c>
      <c r="Y612" s="38">
        <f t="shared" si="95"/>
        <v>0.6287715517241379</v>
      </c>
      <c r="Z612" s="40" t="e">
        <f>IF(C612=ScatterPlots!$A$3,ReferendumData!Y612,-1)</f>
        <v>#N/A</v>
      </c>
      <c r="AA612" s="39">
        <f t="shared" si="96"/>
        <v>1.239287276272256</v>
      </c>
      <c r="AB612" s="40">
        <f t="shared" si="97"/>
        <v>-1</v>
      </c>
      <c r="AC612" s="40">
        <f t="shared" si="98"/>
        <v>-1</v>
      </c>
      <c r="AD612" s="40">
        <f t="shared" si="99"/>
        <v>0.6287715517241379</v>
      </c>
    </row>
    <row r="613" spans="1:30" x14ac:dyDescent="0.35">
      <c r="A613">
        <v>833</v>
      </c>
      <c r="B613">
        <v>1</v>
      </c>
      <c r="C613" t="str">
        <f t="shared" si="100"/>
        <v>0833-01</v>
      </c>
      <c r="D613" t="s">
        <v>391</v>
      </c>
      <c r="E613">
        <v>2001</v>
      </c>
      <c r="F613">
        <f>VLOOKUP(E613,Lookups!A:B,2,FALSE)</f>
        <v>1</v>
      </c>
      <c r="G613">
        <v>2002</v>
      </c>
      <c r="H613" s="61">
        <v>378</v>
      </c>
      <c r="I613">
        <v>8</v>
      </c>
      <c r="J613">
        <v>1</v>
      </c>
      <c r="K613">
        <v>0</v>
      </c>
      <c r="L613">
        <v>9</v>
      </c>
      <c r="M613">
        <v>0</v>
      </c>
      <c r="N613">
        <v>9</v>
      </c>
      <c r="O613">
        <v>1</v>
      </c>
      <c r="P613">
        <f t="shared" si="101"/>
        <v>4</v>
      </c>
      <c r="Q613">
        <v>8088</v>
      </c>
      <c r="R613">
        <v>7410</v>
      </c>
      <c r="S613" s="14">
        <f t="shared" si="93"/>
        <v>0.52187379016647306</v>
      </c>
      <c r="T613" s="33">
        <f>IF(E613&lt;1994,"NA",IF(E613&gt;2001,SUMIFS(ADM!E:E,ADM!A:A,ReferendumData!E613,ADM!C:C,ReferendumData!A613,ADM!D:D,ReferendumData!B613),SUMIFS(ADM!K:K,ADM!H:H,ReferendumData!E613,ADM!I:I,ReferendumData!A613,ADM!J:J,ReferendumData!B613)))</f>
        <v>15662.55</v>
      </c>
      <c r="U613" s="34">
        <f t="shared" si="102"/>
        <v>0.98949404790407702</v>
      </c>
      <c r="V613" s="47">
        <f>IFERROR(VLOOKUP(C613,Lookups!J:L,3,FALSE),IF(T613&gt;=2000,4,IF(AND(T613&gt;=1000,T613&lt;2000),5,6)))</f>
        <v>2</v>
      </c>
      <c r="W613" s="12" t="s">
        <v>20</v>
      </c>
      <c r="X613" s="39">
        <f t="shared" si="94"/>
        <v>0.98949404790407702</v>
      </c>
      <c r="Y613" s="38">
        <f t="shared" si="95"/>
        <v>0.52187379016647306</v>
      </c>
      <c r="Z613" s="40" t="e">
        <f>IF(C613=ScatterPlots!$A$3,ReferendumData!Y613,-1)</f>
        <v>#N/A</v>
      </c>
      <c r="AA613" s="39">
        <f t="shared" si="96"/>
        <v>0.98949404790407702</v>
      </c>
      <c r="AB613" s="40">
        <f t="shared" si="97"/>
        <v>-1</v>
      </c>
      <c r="AC613" s="40">
        <f t="shared" si="98"/>
        <v>-1</v>
      </c>
      <c r="AD613" s="40">
        <f t="shared" si="99"/>
        <v>0.52187379016647306</v>
      </c>
    </row>
    <row r="614" spans="1:30" x14ac:dyDescent="0.35">
      <c r="A614">
        <v>833</v>
      </c>
      <c r="B614">
        <v>1</v>
      </c>
      <c r="C614" t="str">
        <f t="shared" si="100"/>
        <v>0833-01</v>
      </c>
      <c r="D614" t="s">
        <v>392</v>
      </c>
      <c r="E614">
        <v>2001</v>
      </c>
      <c r="F614">
        <f>VLOOKUP(E614,Lookups!A:B,2,FALSE)</f>
        <v>1</v>
      </c>
      <c r="G614">
        <v>2002</v>
      </c>
      <c r="H614" s="61">
        <v>126</v>
      </c>
      <c r="I614">
        <v>8</v>
      </c>
      <c r="J614">
        <v>2</v>
      </c>
      <c r="K614">
        <v>0</v>
      </c>
      <c r="L614">
        <v>9</v>
      </c>
      <c r="M614">
        <v>0</v>
      </c>
      <c r="N614">
        <v>9</v>
      </c>
      <c r="O614">
        <v>0</v>
      </c>
      <c r="P614">
        <f t="shared" si="101"/>
        <v>2</v>
      </c>
      <c r="Q614">
        <v>7535</v>
      </c>
      <c r="R614">
        <v>7935</v>
      </c>
      <c r="S614" s="14">
        <f t="shared" si="93"/>
        <v>0.48707175177763412</v>
      </c>
      <c r="T614" s="33">
        <f>IF(E614&lt;1994,"NA",IF(E614&gt;2001,SUMIFS(ADM!E:E,ADM!A:A,ReferendumData!E614,ADM!C:C,ReferendumData!A614,ADM!D:D,ReferendumData!B614),SUMIFS(ADM!K:K,ADM!H:H,ReferendumData!E614,ADM!I:I,ReferendumData!A614,ADM!J:J,ReferendumData!B614)))</f>
        <v>15662.55</v>
      </c>
      <c r="U614" s="34">
        <f t="shared" si="102"/>
        <v>0.98770634411382574</v>
      </c>
      <c r="V614" s="47">
        <f>IFERROR(VLOOKUP(C614,Lookups!J:L,3,FALSE),IF(T614&gt;=2000,4,IF(AND(T614&gt;=1000,T614&lt;2000),5,6)))</f>
        <v>2</v>
      </c>
      <c r="W614" s="12" t="s">
        <v>20</v>
      </c>
      <c r="X614" s="39">
        <f t="shared" si="94"/>
        <v>0.98770634411382574</v>
      </c>
      <c r="Y614" s="38">
        <f t="shared" si="95"/>
        <v>0.48707175177763412</v>
      </c>
      <c r="Z614" s="40" t="e">
        <f>IF(C614=ScatterPlots!$A$3,ReferendumData!Y614,-1)</f>
        <v>#N/A</v>
      </c>
      <c r="AA614" s="39">
        <f t="shared" si="96"/>
        <v>0.98770634411382574</v>
      </c>
      <c r="AB614" s="40">
        <f t="shared" si="97"/>
        <v>-1</v>
      </c>
      <c r="AC614" s="40">
        <f t="shared" si="98"/>
        <v>-1</v>
      </c>
      <c r="AD614" s="40">
        <f t="shared" si="99"/>
        <v>0.48707175177763412</v>
      </c>
    </row>
    <row r="615" spans="1:30" x14ac:dyDescent="0.35">
      <c r="A615">
        <v>834</v>
      </c>
      <c r="B615">
        <v>1</v>
      </c>
      <c r="C615" t="str">
        <f t="shared" si="100"/>
        <v>0834-01</v>
      </c>
      <c r="D615" t="s">
        <v>393</v>
      </c>
      <c r="E615">
        <v>2001</v>
      </c>
      <c r="F615">
        <f>VLOOKUP(E615,Lookups!A:B,2,FALSE)</f>
        <v>1</v>
      </c>
      <c r="G615">
        <v>2002</v>
      </c>
      <c r="H615" s="61">
        <v>613.80999999999995</v>
      </c>
      <c r="I615">
        <v>10</v>
      </c>
      <c r="J615" t="s">
        <v>19</v>
      </c>
      <c r="K615">
        <v>0</v>
      </c>
      <c r="L615">
        <v>9</v>
      </c>
      <c r="M615">
        <v>0</v>
      </c>
      <c r="N615">
        <v>9</v>
      </c>
      <c r="O615">
        <v>0</v>
      </c>
      <c r="P615">
        <f t="shared" si="101"/>
        <v>7</v>
      </c>
      <c r="Q615">
        <v>4305</v>
      </c>
      <c r="R615">
        <v>5754</v>
      </c>
      <c r="S615" s="14">
        <f t="shared" si="93"/>
        <v>0.42797494780793321</v>
      </c>
      <c r="T615" s="33">
        <f>IF(E615&lt;1994,"NA",IF(E615&gt;2001,SUMIFS(ADM!E:E,ADM!A:A,ReferendumData!E615,ADM!C:C,ReferendumData!A615,ADM!D:D,ReferendumData!B615),SUMIFS(ADM!K:K,ADM!H:H,ReferendumData!E615,ADM!I:I,ReferendumData!A615,ADM!J:J,ReferendumData!B615)))</f>
        <v>9499.92</v>
      </c>
      <c r="U615" s="34">
        <f t="shared" si="102"/>
        <v>1.0588510219033422</v>
      </c>
      <c r="V615" s="47">
        <f>IFERROR(VLOOKUP(C615,Lookups!J:L,3,FALSE),IF(T615&gt;=2000,4,IF(AND(T615&gt;=1000,T615&lt;2000),5,6)))</f>
        <v>3</v>
      </c>
      <c r="W615" s="12" t="s">
        <v>20</v>
      </c>
      <c r="X615" s="39">
        <f t="shared" si="94"/>
        <v>1.0588510219033422</v>
      </c>
      <c r="Y615" s="38">
        <f t="shared" si="95"/>
        <v>0.42797494780793321</v>
      </c>
      <c r="Z615" s="40" t="e">
        <f>IF(C615=ScatterPlots!$A$3,ReferendumData!Y615,-1)</f>
        <v>#N/A</v>
      </c>
      <c r="AA615" s="39">
        <f t="shared" si="96"/>
        <v>1.0588510219033422</v>
      </c>
      <c r="AB615" s="40">
        <f t="shared" si="97"/>
        <v>-1</v>
      </c>
      <c r="AC615" s="40">
        <f t="shared" si="98"/>
        <v>-1</v>
      </c>
      <c r="AD615" s="40">
        <f t="shared" si="99"/>
        <v>0.42797494780793321</v>
      </c>
    </row>
    <row r="616" spans="1:30" x14ac:dyDescent="0.35">
      <c r="A616">
        <v>836</v>
      </c>
      <c r="B616">
        <v>1</v>
      </c>
      <c r="C616" t="str">
        <f t="shared" si="100"/>
        <v>0836-01</v>
      </c>
      <c r="D616" t="s">
        <v>109</v>
      </c>
      <c r="E616">
        <v>2001</v>
      </c>
      <c r="F616">
        <f>VLOOKUP(E616,Lookups!A:B,2,FALSE)</f>
        <v>1</v>
      </c>
      <c r="G616">
        <v>2002</v>
      </c>
      <c r="H616" s="61">
        <v>218.74</v>
      </c>
      <c r="I616">
        <v>10</v>
      </c>
      <c r="J616" t="s">
        <v>19</v>
      </c>
      <c r="K616">
        <v>0</v>
      </c>
      <c r="L616">
        <v>9</v>
      </c>
      <c r="M616">
        <v>0</v>
      </c>
      <c r="N616">
        <v>9</v>
      </c>
      <c r="O616">
        <v>1</v>
      </c>
      <c r="P616">
        <f t="shared" si="101"/>
        <v>3</v>
      </c>
      <c r="Q616">
        <v>260</v>
      </c>
      <c r="R616">
        <v>101</v>
      </c>
      <c r="S616" s="14">
        <f t="shared" si="93"/>
        <v>0.72022160664819945</v>
      </c>
      <c r="T616" s="33">
        <f>IF(E616&lt;1994,"NA",IF(E616&gt;2001,SUMIFS(ADM!E:E,ADM!A:A,ReferendumData!E616,ADM!C:C,ReferendumData!A616,ADM!D:D,ReferendumData!B616),SUMIFS(ADM!K:K,ADM!H:H,ReferendumData!E616,ADM!I:I,ReferendumData!A616,ADM!J:J,ReferendumData!B616)))</f>
        <v>229.28</v>
      </c>
      <c r="U616" s="34">
        <f t="shared" si="102"/>
        <v>1.5744940683879971</v>
      </c>
      <c r="V616" s="47">
        <f>IFERROR(VLOOKUP(C616,Lookups!J:L,3,FALSE),IF(T616&gt;=2000,4,IF(AND(T616&gt;=1000,T616&lt;2000),5,6)))</f>
        <v>6</v>
      </c>
      <c r="W616" s="12" t="s">
        <v>20</v>
      </c>
      <c r="X616" s="39">
        <f t="shared" si="94"/>
        <v>1.5744940683879971</v>
      </c>
      <c r="Y616" s="38">
        <f t="shared" si="95"/>
        <v>0.72022160664819945</v>
      </c>
      <c r="Z616" s="40" t="e">
        <f>IF(C616=ScatterPlots!$A$3,ReferendumData!Y616,-1)</f>
        <v>#N/A</v>
      </c>
      <c r="AA616" s="39">
        <f t="shared" si="96"/>
        <v>1.5744940683879971</v>
      </c>
      <c r="AB616" s="40">
        <f t="shared" si="97"/>
        <v>-1</v>
      </c>
      <c r="AC616" s="40">
        <f t="shared" si="98"/>
        <v>-1</v>
      </c>
      <c r="AD616" s="40">
        <f t="shared" si="99"/>
        <v>0.72022160664819945</v>
      </c>
    </row>
    <row r="617" spans="1:30" x14ac:dyDescent="0.35">
      <c r="A617">
        <v>840</v>
      </c>
      <c r="B617">
        <v>1</v>
      </c>
      <c r="C617" t="str">
        <f t="shared" si="100"/>
        <v>0840-01</v>
      </c>
      <c r="D617" t="s">
        <v>204</v>
      </c>
      <c r="E617">
        <v>2001</v>
      </c>
      <c r="F617">
        <f>VLOOKUP(E617,Lookups!A:B,2,FALSE)</f>
        <v>1</v>
      </c>
      <c r="G617">
        <v>2002</v>
      </c>
      <c r="H617" s="61">
        <v>568.69000000000005</v>
      </c>
      <c r="I617">
        <v>10</v>
      </c>
      <c r="J617" t="s">
        <v>19</v>
      </c>
      <c r="K617">
        <v>0</v>
      </c>
      <c r="L617">
        <v>9</v>
      </c>
      <c r="M617">
        <v>0</v>
      </c>
      <c r="N617">
        <v>9</v>
      </c>
      <c r="O617">
        <v>1</v>
      </c>
      <c r="P617">
        <f t="shared" si="101"/>
        <v>6</v>
      </c>
      <c r="Q617">
        <v>1438</v>
      </c>
      <c r="R617">
        <v>850</v>
      </c>
      <c r="S617" s="14">
        <f t="shared" si="93"/>
        <v>0.62849650349650354</v>
      </c>
      <c r="T617" s="33">
        <f>IF(E617&lt;1994,"NA",IF(E617&gt;2001,SUMIFS(ADM!E:E,ADM!A:A,ReferendumData!E617,ADM!C:C,ReferendumData!A617,ADM!D:D,ReferendumData!B617),SUMIFS(ADM!K:K,ADM!H:H,ReferendumData!E617,ADM!I:I,ReferendumData!A617,ADM!J:J,ReferendumData!B617)))</f>
        <v>1299.03</v>
      </c>
      <c r="U617" s="34">
        <f t="shared" si="102"/>
        <v>1.7613142113731015</v>
      </c>
      <c r="V617" s="47">
        <f>IFERROR(VLOOKUP(C617,Lookups!J:L,3,FALSE),IF(T617&gt;=2000,4,IF(AND(T617&gt;=1000,T617&lt;2000),5,6)))</f>
        <v>5</v>
      </c>
      <c r="W617" s="12" t="s">
        <v>20</v>
      </c>
      <c r="X617" s="39">
        <f t="shared" si="94"/>
        <v>1.7613142113731015</v>
      </c>
      <c r="Y617" s="38">
        <f t="shared" si="95"/>
        <v>0.62849650349650354</v>
      </c>
      <c r="Z617" s="40" t="e">
        <f>IF(C617=ScatterPlots!$A$3,ReferendumData!Y617,-1)</f>
        <v>#N/A</v>
      </c>
      <c r="AA617" s="39">
        <f t="shared" si="96"/>
        <v>1.7613142113731015</v>
      </c>
      <c r="AB617" s="40">
        <f t="shared" si="97"/>
        <v>-1</v>
      </c>
      <c r="AC617" s="40">
        <f t="shared" si="98"/>
        <v>-1</v>
      </c>
      <c r="AD617" s="40">
        <f t="shared" si="99"/>
        <v>0.62849650349650354</v>
      </c>
    </row>
    <row r="618" spans="1:30" x14ac:dyDescent="0.35">
      <c r="A618">
        <v>850</v>
      </c>
      <c r="B618">
        <v>1</v>
      </c>
      <c r="C618" t="str">
        <f t="shared" si="100"/>
        <v>0850-01</v>
      </c>
      <c r="D618" t="s">
        <v>239</v>
      </c>
      <c r="E618">
        <v>2001</v>
      </c>
      <c r="F618">
        <f>VLOOKUP(E618,Lookups!A:B,2,FALSE)</f>
        <v>1</v>
      </c>
      <c r="G618">
        <v>2002</v>
      </c>
      <c r="H618" s="61">
        <v>500</v>
      </c>
      <c r="I618">
        <v>5</v>
      </c>
      <c r="J618" t="s">
        <v>19</v>
      </c>
      <c r="K618">
        <v>0</v>
      </c>
      <c r="L618">
        <v>9</v>
      </c>
      <c r="M618">
        <v>0</v>
      </c>
      <c r="N618">
        <v>9</v>
      </c>
      <c r="O618">
        <v>1</v>
      </c>
      <c r="P618">
        <f t="shared" si="101"/>
        <v>6</v>
      </c>
      <c r="Q618">
        <v>121</v>
      </c>
      <c r="R618">
        <v>77</v>
      </c>
      <c r="S618" s="14">
        <f t="shared" si="93"/>
        <v>0.61111111111111116</v>
      </c>
      <c r="T618" s="33">
        <f>IF(E618&lt;1994,"NA",IF(E618&gt;2001,SUMIFS(ADM!E:E,ADM!A:A,ReferendumData!E618,ADM!C:C,ReferendumData!A618,ADM!D:D,ReferendumData!B618),SUMIFS(ADM!K:K,ADM!H:H,ReferendumData!E618,ADM!I:I,ReferendumData!A618,ADM!J:J,ReferendumData!B618)))</f>
        <v>226.21</v>
      </c>
      <c r="U618" s="34">
        <f t="shared" si="102"/>
        <v>0.87529286945758367</v>
      </c>
      <c r="V618" s="47">
        <f>IFERROR(VLOOKUP(C618,Lookups!J:L,3,FALSE),IF(T618&gt;=2000,4,IF(AND(T618&gt;=1000,T618&lt;2000),5,6)))</f>
        <v>6</v>
      </c>
      <c r="W618" s="12" t="s">
        <v>20</v>
      </c>
      <c r="X618" s="39">
        <f t="shared" si="94"/>
        <v>0.87529286945758367</v>
      </c>
      <c r="Y618" s="38">
        <f t="shared" si="95"/>
        <v>0.61111111111111116</v>
      </c>
      <c r="Z618" s="40" t="e">
        <f>IF(C618=ScatterPlots!$A$3,ReferendumData!Y618,-1)</f>
        <v>#N/A</v>
      </c>
      <c r="AA618" s="39">
        <f t="shared" si="96"/>
        <v>0.87529286945758367</v>
      </c>
      <c r="AB618" s="40">
        <f t="shared" si="97"/>
        <v>-1</v>
      </c>
      <c r="AC618" s="40">
        <f t="shared" si="98"/>
        <v>-1</v>
      </c>
      <c r="AD618" s="40">
        <f t="shared" si="99"/>
        <v>0.61111111111111116</v>
      </c>
    </row>
    <row r="619" spans="1:30" x14ac:dyDescent="0.35">
      <c r="A619">
        <v>857</v>
      </c>
      <c r="B619">
        <v>1</v>
      </c>
      <c r="C619" t="str">
        <f t="shared" si="100"/>
        <v>0857-01</v>
      </c>
      <c r="D619" t="s">
        <v>345</v>
      </c>
      <c r="E619">
        <v>2001</v>
      </c>
      <c r="F619">
        <f>VLOOKUP(E619,Lookups!A:B,2,FALSE)</f>
        <v>1</v>
      </c>
      <c r="G619">
        <v>2002</v>
      </c>
      <c r="H619" s="61">
        <v>500</v>
      </c>
      <c r="I619">
        <v>10</v>
      </c>
      <c r="J619" t="s">
        <v>19</v>
      </c>
      <c r="K619">
        <v>0</v>
      </c>
      <c r="L619">
        <v>9</v>
      </c>
      <c r="M619">
        <v>0</v>
      </c>
      <c r="N619">
        <v>9</v>
      </c>
      <c r="O619">
        <v>1</v>
      </c>
      <c r="P619">
        <f t="shared" si="101"/>
        <v>6</v>
      </c>
      <c r="Q619">
        <v>542</v>
      </c>
      <c r="R619">
        <v>307</v>
      </c>
      <c r="S619" s="14">
        <f t="shared" si="93"/>
        <v>0.63839811542991753</v>
      </c>
      <c r="T619" s="33">
        <f>IF(E619&lt;1994,"NA",IF(E619&gt;2001,SUMIFS(ADM!E:E,ADM!A:A,ReferendumData!E619,ADM!C:C,ReferendumData!A619,ADM!D:D,ReferendumData!B619),SUMIFS(ADM!K:K,ADM!H:H,ReferendumData!E619,ADM!I:I,ReferendumData!A619,ADM!J:J,ReferendumData!B619)))</f>
        <v>722.68</v>
      </c>
      <c r="U619" s="34">
        <f t="shared" si="102"/>
        <v>1.1747938229921957</v>
      </c>
      <c r="V619" s="47">
        <f>IFERROR(VLOOKUP(C619,Lookups!J:L,3,FALSE),IF(T619&gt;=2000,4,IF(AND(T619&gt;=1000,T619&lt;2000),5,6)))</f>
        <v>6</v>
      </c>
      <c r="W619" s="12" t="s">
        <v>20</v>
      </c>
      <c r="X619" s="39">
        <f t="shared" si="94"/>
        <v>1.1747938229921957</v>
      </c>
      <c r="Y619" s="38">
        <f t="shared" si="95"/>
        <v>0.63839811542991753</v>
      </c>
      <c r="Z619" s="40" t="e">
        <f>IF(C619=ScatterPlots!$A$3,ReferendumData!Y619,-1)</f>
        <v>#N/A</v>
      </c>
      <c r="AA619" s="39">
        <f t="shared" si="96"/>
        <v>1.1747938229921957</v>
      </c>
      <c r="AB619" s="40">
        <f t="shared" si="97"/>
        <v>-1</v>
      </c>
      <c r="AC619" s="40">
        <f t="shared" si="98"/>
        <v>-1</v>
      </c>
      <c r="AD619" s="40">
        <f t="shared" si="99"/>
        <v>0.63839811542991753</v>
      </c>
    </row>
    <row r="620" spans="1:30" x14ac:dyDescent="0.35">
      <c r="A620">
        <v>861</v>
      </c>
      <c r="B620">
        <v>1</v>
      </c>
      <c r="C620" t="str">
        <f t="shared" si="100"/>
        <v>0861-01</v>
      </c>
      <c r="D620" t="s">
        <v>394</v>
      </c>
      <c r="E620">
        <v>2001</v>
      </c>
      <c r="F620">
        <f>VLOOKUP(E620,Lookups!A:B,2,FALSE)</f>
        <v>1</v>
      </c>
      <c r="G620">
        <v>2002</v>
      </c>
      <c r="H620" s="61">
        <v>480</v>
      </c>
      <c r="I620">
        <v>5</v>
      </c>
      <c r="J620" t="s">
        <v>19</v>
      </c>
      <c r="K620">
        <v>0</v>
      </c>
      <c r="L620">
        <v>9</v>
      </c>
      <c r="M620">
        <v>0</v>
      </c>
      <c r="N620">
        <v>9</v>
      </c>
      <c r="O620">
        <v>1</v>
      </c>
      <c r="P620">
        <f t="shared" si="101"/>
        <v>5</v>
      </c>
      <c r="Q620">
        <v>6453</v>
      </c>
      <c r="R620">
        <v>5418</v>
      </c>
      <c r="S620" s="14">
        <f t="shared" si="93"/>
        <v>0.54359363153904472</v>
      </c>
      <c r="T620" s="33">
        <f>IF(E620&lt;1994,"NA",IF(E620&gt;2001,SUMIFS(ADM!E:E,ADM!A:A,ReferendumData!E620,ADM!C:C,ReferendumData!A620,ADM!D:D,ReferendumData!B620),SUMIFS(ADM!K:K,ADM!H:H,ReferendumData!E620,ADM!I:I,ReferendumData!A620,ADM!J:J,ReferendumData!B620)))</f>
        <v>4672.09</v>
      </c>
      <c r="U620" s="34">
        <f t="shared" si="102"/>
        <v>2.5408329034757462</v>
      </c>
      <c r="V620" s="47">
        <f>IFERROR(VLOOKUP(C620,Lookups!J:L,3,FALSE),IF(T620&gt;=2000,4,IF(AND(T620&gt;=1000,T620&lt;2000),5,6)))</f>
        <v>4</v>
      </c>
      <c r="W620" s="12" t="s">
        <v>20</v>
      </c>
      <c r="X620" s="39">
        <f t="shared" si="94"/>
        <v>2.5408329034757462</v>
      </c>
      <c r="Y620" s="38">
        <f t="shared" si="95"/>
        <v>0.54359363153904472</v>
      </c>
      <c r="Z620" s="40" t="e">
        <f>IF(C620=ScatterPlots!$A$3,ReferendumData!Y620,-1)</f>
        <v>#N/A</v>
      </c>
      <c r="AA620" s="39">
        <f t="shared" si="96"/>
        <v>2.5408329034757462</v>
      </c>
      <c r="AB620" s="40">
        <f t="shared" si="97"/>
        <v>-1</v>
      </c>
      <c r="AC620" s="40">
        <f t="shared" si="98"/>
        <v>-1</v>
      </c>
      <c r="AD620" s="40">
        <f t="shared" si="99"/>
        <v>0.54359363153904472</v>
      </c>
    </row>
    <row r="621" spans="1:30" x14ac:dyDescent="0.35">
      <c r="A621">
        <v>861</v>
      </c>
      <c r="B621">
        <v>1</v>
      </c>
      <c r="C621" t="str">
        <f t="shared" si="100"/>
        <v>0861-01</v>
      </c>
      <c r="D621" t="s">
        <v>395</v>
      </c>
      <c r="E621">
        <v>2001</v>
      </c>
      <c r="F621">
        <f>VLOOKUP(E621,Lookups!A:B,2,FALSE)</f>
        <v>1</v>
      </c>
      <c r="G621">
        <v>2002</v>
      </c>
      <c r="H621" s="61">
        <v>150</v>
      </c>
      <c r="I621">
        <v>5</v>
      </c>
      <c r="J621" t="s">
        <v>19</v>
      </c>
      <c r="K621">
        <v>0</v>
      </c>
      <c r="L621">
        <v>9</v>
      </c>
      <c r="M621">
        <v>0</v>
      </c>
      <c r="N621">
        <v>9</v>
      </c>
      <c r="O621">
        <v>0</v>
      </c>
      <c r="P621">
        <f t="shared" si="101"/>
        <v>2</v>
      </c>
      <c r="Q621">
        <v>5901</v>
      </c>
      <c r="R621">
        <v>5901</v>
      </c>
      <c r="S621" s="14">
        <f t="shared" si="93"/>
        <v>0.5</v>
      </c>
      <c r="T621" s="33">
        <f>IF(E621&lt;1994,"NA",IF(E621&gt;2001,SUMIFS(ADM!E:E,ADM!A:A,ReferendumData!E621,ADM!C:C,ReferendumData!A621,ADM!D:D,ReferendumData!B621),SUMIFS(ADM!K:K,ADM!H:H,ReferendumData!E621,ADM!I:I,ReferendumData!A621,ADM!J:J,ReferendumData!B621)))</f>
        <v>4672.09</v>
      </c>
      <c r="U621" s="34">
        <f t="shared" si="102"/>
        <v>2.5260643523562258</v>
      </c>
      <c r="V621" s="47">
        <f>IFERROR(VLOOKUP(C621,Lookups!J:L,3,FALSE),IF(T621&gt;=2000,4,IF(AND(T621&gt;=1000,T621&lt;2000),5,6)))</f>
        <v>4</v>
      </c>
      <c r="W621" s="12" t="s">
        <v>20</v>
      </c>
      <c r="X621" s="39">
        <f t="shared" si="94"/>
        <v>2.5260643523562258</v>
      </c>
      <c r="Y621" s="38">
        <f t="shared" si="95"/>
        <v>0.5</v>
      </c>
      <c r="Z621" s="40" t="e">
        <f>IF(C621=ScatterPlots!$A$3,ReferendumData!Y621,-1)</f>
        <v>#N/A</v>
      </c>
      <c r="AA621" s="39">
        <f t="shared" si="96"/>
        <v>2.5260643523562258</v>
      </c>
      <c r="AB621" s="40">
        <f t="shared" si="97"/>
        <v>-1</v>
      </c>
      <c r="AC621" s="40">
        <f t="shared" si="98"/>
        <v>-1</v>
      </c>
      <c r="AD621" s="40">
        <f t="shared" si="99"/>
        <v>0.5</v>
      </c>
    </row>
    <row r="622" spans="1:30" x14ac:dyDescent="0.35">
      <c r="A622">
        <v>877</v>
      </c>
      <c r="B622">
        <v>1</v>
      </c>
      <c r="C622" t="str">
        <f t="shared" si="100"/>
        <v>0877-01</v>
      </c>
      <c r="D622" t="s">
        <v>63</v>
      </c>
      <c r="E622">
        <v>2001</v>
      </c>
      <c r="F622">
        <f>VLOOKUP(E622,Lookups!A:B,2,FALSE)</f>
        <v>1</v>
      </c>
      <c r="G622">
        <v>2002</v>
      </c>
      <c r="H622" s="61">
        <v>200</v>
      </c>
      <c r="I622">
        <v>10</v>
      </c>
      <c r="J622" t="s">
        <v>19</v>
      </c>
      <c r="K622">
        <v>0</v>
      </c>
      <c r="L622">
        <v>9</v>
      </c>
      <c r="M622">
        <v>0</v>
      </c>
      <c r="N622">
        <v>9</v>
      </c>
      <c r="O622">
        <v>0</v>
      </c>
      <c r="P622">
        <f t="shared" si="101"/>
        <v>3</v>
      </c>
      <c r="Q622">
        <v>2071</v>
      </c>
      <c r="R622">
        <v>2735</v>
      </c>
      <c r="S622" s="14">
        <f t="shared" si="93"/>
        <v>0.43091968372867251</v>
      </c>
      <c r="T622" s="33">
        <f>IF(E622&lt;1994,"NA",IF(E622&gt;2001,SUMIFS(ADM!E:E,ADM!A:A,ReferendumData!E622,ADM!C:C,ReferendumData!A622,ADM!D:D,ReferendumData!B622),SUMIFS(ADM!K:K,ADM!H:H,ReferendumData!E622,ADM!I:I,ReferendumData!A622,ADM!J:J,ReferendumData!B622)))</f>
        <v>4972.6899999999996</v>
      </c>
      <c r="U622" s="34">
        <f t="shared" si="102"/>
        <v>0.96647890779437295</v>
      </c>
      <c r="V622" s="47">
        <f>IFERROR(VLOOKUP(C622,Lookups!J:L,3,FALSE),IF(T622&gt;=2000,4,IF(AND(T622&gt;=1000,T622&lt;2000),5,6)))</f>
        <v>4</v>
      </c>
      <c r="W622" s="12" t="s">
        <v>20</v>
      </c>
      <c r="X622" s="39">
        <f t="shared" si="94"/>
        <v>0.96647890779437295</v>
      </c>
      <c r="Y622" s="38">
        <f t="shared" si="95"/>
        <v>0.43091968372867251</v>
      </c>
      <c r="Z622" s="40" t="e">
        <f>IF(C622=ScatterPlots!$A$3,ReferendumData!Y622,-1)</f>
        <v>#N/A</v>
      </c>
      <c r="AA622" s="39">
        <f t="shared" si="96"/>
        <v>0.96647890779437295</v>
      </c>
      <c r="AB622" s="40">
        <f t="shared" si="97"/>
        <v>-1</v>
      </c>
      <c r="AC622" s="40">
        <f t="shared" si="98"/>
        <v>-1</v>
      </c>
      <c r="AD622" s="40">
        <f t="shared" si="99"/>
        <v>0.43091968372867251</v>
      </c>
    </row>
    <row r="623" spans="1:30" x14ac:dyDescent="0.35">
      <c r="A623">
        <v>879</v>
      </c>
      <c r="B623">
        <v>1</v>
      </c>
      <c r="C623" t="str">
        <f t="shared" si="100"/>
        <v>0879-01</v>
      </c>
      <c r="D623" t="s">
        <v>159</v>
      </c>
      <c r="E623">
        <v>2001</v>
      </c>
      <c r="F623">
        <f>VLOOKUP(E623,Lookups!A:B,2,FALSE)</f>
        <v>1</v>
      </c>
      <c r="G623">
        <v>2002</v>
      </c>
      <c r="H623" s="61">
        <v>390</v>
      </c>
      <c r="I623">
        <v>10</v>
      </c>
      <c r="J623" t="s">
        <v>19</v>
      </c>
      <c r="K623">
        <v>0</v>
      </c>
      <c r="L623">
        <v>9</v>
      </c>
      <c r="M623">
        <v>0</v>
      </c>
      <c r="N623">
        <v>9</v>
      </c>
      <c r="O623">
        <v>0</v>
      </c>
      <c r="P623">
        <f t="shared" si="101"/>
        <v>4</v>
      </c>
      <c r="Q623">
        <v>907</v>
      </c>
      <c r="R623">
        <v>1370</v>
      </c>
      <c r="S623" s="14">
        <f t="shared" si="93"/>
        <v>0.39833113746157223</v>
      </c>
      <c r="T623" s="33">
        <f>IF(E623&lt;1994,"NA",IF(E623&gt;2001,SUMIFS(ADM!E:E,ADM!A:A,ReferendumData!E623,ADM!C:C,ReferendumData!A623,ADM!D:D,ReferendumData!B623),SUMIFS(ADM!K:K,ADM!H:H,ReferendumData!E623,ADM!I:I,ReferendumData!A623,ADM!J:J,ReferendumData!B623)))</f>
        <v>1835.62</v>
      </c>
      <c r="U623" s="34">
        <f t="shared" si="102"/>
        <v>1.2404528170318476</v>
      </c>
      <c r="V623" s="47">
        <f>IFERROR(VLOOKUP(C623,Lookups!J:L,3,FALSE),IF(T623&gt;=2000,4,IF(AND(T623&gt;=1000,T623&lt;2000),5,6)))</f>
        <v>5</v>
      </c>
      <c r="W623" s="12" t="s">
        <v>20</v>
      </c>
      <c r="X623" s="39">
        <f t="shared" si="94"/>
        <v>1.2404528170318476</v>
      </c>
      <c r="Y623" s="38">
        <f t="shared" si="95"/>
        <v>0.39833113746157223</v>
      </c>
      <c r="Z623" s="40" t="e">
        <f>IF(C623=ScatterPlots!$A$3,ReferendumData!Y623,-1)</f>
        <v>#N/A</v>
      </c>
      <c r="AA623" s="39">
        <f t="shared" si="96"/>
        <v>1.2404528170318476</v>
      </c>
      <c r="AB623" s="40">
        <f t="shared" si="97"/>
        <v>-1</v>
      </c>
      <c r="AC623" s="40">
        <f t="shared" si="98"/>
        <v>-1</v>
      </c>
      <c r="AD623" s="40">
        <f t="shared" si="99"/>
        <v>0.39833113746157223</v>
      </c>
    </row>
    <row r="624" spans="1:30" x14ac:dyDescent="0.35">
      <c r="A624">
        <v>881</v>
      </c>
      <c r="B624">
        <v>1</v>
      </c>
      <c r="C624" t="str">
        <f t="shared" si="100"/>
        <v>0881-01</v>
      </c>
      <c r="D624" t="s">
        <v>161</v>
      </c>
      <c r="E624">
        <v>2001</v>
      </c>
      <c r="F624">
        <f>VLOOKUP(E624,Lookups!A:B,2,FALSE)</f>
        <v>1</v>
      </c>
      <c r="G624">
        <v>2002</v>
      </c>
      <c r="H624" s="61">
        <v>450</v>
      </c>
      <c r="I624">
        <v>8</v>
      </c>
      <c r="J624" t="s">
        <v>19</v>
      </c>
      <c r="K624">
        <v>0</v>
      </c>
      <c r="L624">
        <v>9</v>
      </c>
      <c r="M624">
        <v>0</v>
      </c>
      <c r="N624">
        <v>9</v>
      </c>
      <c r="O624">
        <v>1</v>
      </c>
      <c r="P624">
        <f t="shared" si="101"/>
        <v>5</v>
      </c>
      <c r="Q624">
        <v>511</v>
      </c>
      <c r="R624">
        <v>371</v>
      </c>
      <c r="S624" s="14">
        <f t="shared" si="93"/>
        <v>0.57936507936507942</v>
      </c>
      <c r="T624" s="33">
        <f>IF(E624&lt;1994,"NA",IF(E624&gt;2001,SUMIFS(ADM!E:E,ADM!A:A,ReferendumData!E624,ADM!C:C,ReferendumData!A624,ADM!D:D,ReferendumData!B624),SUMIFS(ADM!K:K,ADM!H:H,ReferendumData!E624,ADM!I:I,ReferendumData!A624,ADM!J:J,ReferendumData!B624)))</f>
        <v>920.07</v>
      </c>
      <c r="U624" s="34">
        <f t="shared" si="102"/>
        <v>0.95862271348919104</v>
      </c>
      <c r="V624" s="47">
        <f>IFERROR(VLOOKUP(C624,Lookups!J:L,3,FALSE),IF(T624&gt;=2000,4,IF(AND(T624&gt;=1000,T624&lt;2000),5,6)))</f>
        <v>6</v>
      </c>
      <c r="W624" s="12" t="s">
        <v>20</v>
      </c>
      <c r="X624" s="39">
        <f t="shared" si="94"/>
        <v>0.95862271348919104</v>
      </c>
      <c r="Y624" s="38">
        <f t="shared" si="95"/>
        <v>0.57936507936507942</v>
      </c>
      <c r="Z624" s="40" t="e">
        <f>IF(C624=ScatterPlots!$A$3,ReferendumData!Y624,-1)</f>
        <v>#N/A</v>
      </c>
      <c r="AA624" s="39">
        <f t="shared" si="96"/>
        <v>0.95862271348919104</v>
      </c>
      <c r="AB624" s="40">
        <f t="shared" si="97"/>
        <v>-1</v>
      </c>
      <c r="AC624" s="40">
        <f t="shared" si="98"/>
        <v>-1</v>
      </c>
      <c r="AD624" s="40">
        <f t="shared" si="99"/>
        <v>0.57936507936507942</v>
      </c>
    </row>
    <row r="625" spans="1:30" x14ac:dyDescent="0.35">
      <c r="A625">
        <v>882</v>
      </c>
      <c r="B625">
        <v>1</v>
      </c>
      <c r="C625" t="str">
        <f t="shared" si="100"/>
        <v>0882-01</v>
      </c>
      <c r="D625" t="s">
        <v>162</v>
      </c>
      <c r="E625">
        <v>2001</v>
      </c>
      <c r="F625">
        <f>VLOOKUP(E625,Lookups!A:B,2,FALSE)</f>
        <v>1</v>
      </c>
      <c r="G625">
        <v>2002</v>
      </c>
      <c r="H625" s="61">
        <v>450</v>
      </c>
      <c r="I625">
        <v>10</v>
      </c>
      <c r="J625" t="s">
        <v>19</v>
      </c>
      <c r="K625">
        <v>0</v>
      </c>
      <c r="L625">
        <v>9</v>
      </c>
      <c r="M625">
        <v>0</v>
      </c>
      <c r="N625">
        <v>9</v>
      </c>
      <c r="O625">
        <v>0</v>
      </c>
      <c r="P625">
        <f t="shared" si="101"/>
        <v>5</v>
      </c>
      <c r="Q625">
        <v>1778</v>
      </c>
      <c r="R625">
        <v>1823</v>
      </c>
      <c r="S625" s="14">
        <f t="shared" si="93"/>
        <v>0.49375173562899194</v>
      </c>
      <c r="T625" s="33">
        <f>IF(E625&lt;1994,"NA",IF(E625&gt;2001,SUMIFS(ADM!E:E,ADM!A:A,ReferendumData!E625,ADM!C:C,ReferendumData!A625,ADM!D:D,ReferendumData!B625),SUMIFS(ADM!K:K,ADM!H:H,ReferendumData!E625,ADM!I:I,ReferendumData!A625,ADM!J:J,ReferendumData!B625)))</f>
        <v>3636.98</v>
      </c>
      <c r="U625" s="34">
        <f t="shared" si="102"/>
        <v>0.99010717683352667</v>
      </c>
      <c r="V625" s="47">
        <f>IFERROR(VLOOKUP(C625,Lookups!J:L,3,FALSE),IF(T625&gt;=2000,4,IF(AND(T625&gt;=1000,T625&lt;2000),5,6)))</f>
        <v>4</v>
      </c>
      <c r="W625" s="12" t="s">
        <v>20</v>
      </c>
      <c r="X625" s="39">
        <f t="shared" si="94"/>
        <v>0.99010717683352667</v>
      </c>
      <c r="Y625" s="38">
        <f t="shared" si="95"/>
        <v>0.49375173562899194</v>
      </c>
      <c r="Z625" s="40" t="e">
        <f>IF(C625=ScatterPlots!$A$3,ReferendumData!Y625,-1)</f>
        <v>#N/A</v>
      </c>
      <c r="AA625" s="39">
        <f t="shared" si="96"/>
        <v>0.99010717683352667</v>
      </c>
      <c r="AB625" s="40">
        <f t="shared" si="97"/>
        <v>-1</v>
      </c>
      <c r="AC625" s="40">
        <f t="shared" si="98"/>
        <v>-1</v>
      </c>
      <c r="AD625" s="40">
        <f t="shared" si="99"/>
        <v>0.49375173562899194</v>
      </c>
    </row>
    <row r="626" spans="1:30" x14ac:dyDescent="0.35">
      <c r="A626">
        <v>891</v>
      </c>
      <c r="B626">
        <v>1</v>
      </c>
      <c r="C626" t="str">
        <f t="shared" si="100"/>
        <v>0891-01</v>
      </c>
      <c r="D626" t="s">
        <v>165</v>
      </c>
      <c r="E626">
        <v>2001</v>
      </c>
      <c r="F626">
        <f>VLOOKUP(E626,Lookups!A:B,2,FALSE)</f>
        <v>1</v>
      </c>
      <c r="G626">
        <v>2002</v>
      </c>
      <c r="H626" s="61">
        <v>126</v>
      </c>
      <c r="I626">
        <v>10</v>
      </c>
      <c r="J626" t="s">
        <v>19</v>
      </c>
      <c r="K626">
        <v>0</v>
      </c>
      <c r="L626">
        <v>9</v>
      </c>
      <c r="M626">
        <v>0</v>
      </c>
      <c r="N626">
        <v>9</v>
      </c>
      <c r="O626">
        <v>1</v>
      </c>
      <c r="P626">
        <f t="shared" si="101"/>
        <v>2</v>
      </c>
      <c r="Q626">
        <v>470</v>
      </c>
      <c r="R626">
        <v>181</v>
      </c>
      <c r="S626" s="14">
        <f t="shared" si="93"/>
        <v>0.72196620583717352</v>
      </c>
      <c r="T626" s="33">
        <f>IF(E626&lt;1994,"NA",IF(E626&gt;2001,SUMIFS(ADM!E:E,ADM!A:A,ReferendumData!E626,ADM!C:C,ReferendumData!A626,ADM!D:D,ReferendumData!B626),SUMIFS(ADM!K:K,ADM!H:H,ReferendumData!E626,ADM!I:I,ReferendumData!A626,ADM!J:J,ReferendumData!B626)))</f>
        <v>675.65</v>
      </c>
      <c r="U626" s="34">
        <f t="shared" si="102"/>
        <v>0.96351661363131802</v>
      </c>
      <c r="V626" s="47">
        <f>IFERROR(VLOOKUP(C626,Lookups!J:L,3,FALSE),IF(T626&gt;=2000,4,IF(AND(T626&gt;=1000,T626&lt;2000),5,6)))</f>
        <v>6</v>
      </c>
      <c r="W626" s="12" t="s">
        <v>20</v>
      </c>
      <c r="X626" s="39">
        <f t="shared" si="94"/>
        <v>0.96351661363131802</v>
      </c>
      <c r="Y626" s="38">
        <f t="shared" si="95"/>
        <v>0.72196620583717352</v>
      </c>
      <c r="Z626" s="40" t="e">
        <f>IF(C626=ScatterPlots!$A$3,ReferendumData!Y626,-1)</f>
        <v>#N/A</v>
      </c>
      <c r="AA626" s="39">
        <f t="shared" si="96"/>
        <v>0.96351661363131802</v>
      </c>
      <c r="AB626" s="40">
        <f t="shared" si="97"/>
        <v>-1</v>
      </c>
      <c r="AC626" s="40">
        <f t="shared" si="98"/>
        <v>-1</v>
      </c>
      <c r="AD626" s="40">
        <f t="shared" si="99"/>
        <v>0.72196620583717352</v>
      </c>
    </row>
    <row r="627" spans="1:30" x14ac:dyDescent="0.35">
      <c r="A627">
        <v>911</v>
      </c>
      <c r="B627">
        <v>1</v>
      </c>
      <c r="C627" t="str">
        <f t="shared" si="100"/>
        <v>0911-01</v>
      </c>
      <c r="D627" t="s">
        <v>321</v>
      </c>
      <c r="E627">
        <v>2001</v>
      </c>
      <c r="F627">
        <f>VLOOKUP(E627,Lookups!A:B,2,FALSE)</f>
        <v>1</v>
      </c>
      <c r="G627">
        <v>2002</v>
      </c>
      <c r="H627" s="61">
        <v>300</v>
      </c>
      <c r="I627">
        <v>10</v>
      </c>
      <c r="J627" t="s">
        <v>19</v>
      </c>
      <c r="K627">
        <v>0</v>
      </c>
      <c r="L627">
        <v>9</v>
      </c>
      <c r="M627">
        <v>0</v>
      </c>
      <c r="N627">
        <v>9</v>
      </c>
      <c r="O627">
        <v>0</v>
      </c>
      <c r="P627">
        <f t="shared" si="101"/>
        <v>4</v>
      </c>
      <c r="Q627">
        <v>1526</v>
      </c>
      <c r="R627">
        <v>2568</v>
      </c>
      <c r="S627" s="14">
        <f t="shared" si="93"/>
        <v>0.37274059599413778</v>
      </c>
      <c r="T627" s="33">
        <f>IF(E627&lt;1994,"NA",IF(E627&gt;2001,SUMIFS(ADM!E:E,ADM!A:A,ReferendumData!E627,ADM!C:C,ReferendumData!A627,ADM!D:D,ReferendumData!B627),SUMIFS(ADM!K:K,ADM!H:H,ReferendumData!E627,ADM!I:I,ReferendumData!A627,ADM!J:J,ReferendumData!B627)))</f>
        <v>4649.25</v>
      </c>
      <c r="U627" s="34">
        <f t="shared" si="102"/>
        <v>0.88057213529063827</v>
      </c>
      <c r="V627" s="47">
        <f>IFERROR(VLOOKUP(C627,Lookups!J:L,3,FALSE),IF(T627&gt;=2000,4,IF(AND(T627&gt;=1000,T627&lt;2000),5,6)))</f>
        <v>4</v>
      </c>
      <c r="W627" s="12" t="s">
        <v>20</v>
      </c>
      <c r="X627" s="39">
        <f t="shared" si="94"/>
        <v>0.88057213529063827</v>
      </c>
      <c r="Y627" s="38">
        <f t="shared" si="95"/>
        <v>0.37274059599413778</v>
      </c>
      <c r="Z627" s="40" t="e">
        <f>IF(C627=ScatterPlots!$A$3,ReferendumData!Y627,-1)</f>
        <v>#N/A</v>
      </c>
      <c r="AA627" s="39">
        <f t="shared" si="96"/>
        <v>0.88057213529063827</v>
      </c>
      <c r="AB627" s="40">
        <f t="shared" si="97"/>
        <v>-1</v>
      </c>
      <c r="AC627" s="40">
        <f t="shared" si="98"/>
        <v>-1</v>
      </c>
      <c r="AD627" s="40">
        <f t="shared" si="99"/>
        <v>0.37274059599413778</v>
      </c>
    </row>
    <row r="628" spans="1:30" x14ac:dyDescent="0.35">
      <c r="A628">
        <v>912</v>
      </c>
      <c r="B628">
        <v>1</v>
      </c>
      <c r="C628" t="str">
        <f t="shared" si="100"/>
        <v>0912-01</v>
      </c>
      <c r="D628" t="s">
        <v>205</v>
      </c>
      <c r="E628">
        <v>2001</v>
      </c>
      <c r="F628">
        <f>VLOOKUP(E628,Lookups!A:B,2,FALSE)</f>
        <v>1</v>
      </c>
      <c r="G628">
        <v>2002</v>
      </c>
      <c r="H628" s="61">
        <v>350</v>
      </c>
      <c r="I628">
        <v>10</v>
      </c>
      <c r="J628" t="s">
        <v>19</v>
      </c>
      <c r="K628">
        <v>0</v>
      </c>
      <c r="L628">
        <v>9</v>
      </c>
      <c r="M628">
        <v>0</v>
      </c>
      <c r="N628">
        <v>9</v>
      </c>
      <c r="O628">
        <v>0</v>
      </c>
      <c r="P628">
        <f t="shared" si="101"/>
        <v>4</v>
      </c>
      <c r="Q628">
        <v>777</v>
      </c>
      <c r="R628">
        <v>977</v>
      </c>
      <c r="S628" s="14">
        <f t="shared" si="93"/>
        <v>0.44298745724059291</v>
      </c>
      <c r="T628" s="33">
        <f>IF(E628&lt;1994,"NA",IF(E628&gt;2001,SUMIFS(ADM!E:E,ADM!A:A,ReferendumData!E628,ADM!C:C,ReferendumData!A628,ADM!D:D,ReferendumData!B628),SUMIFS(ADM!K:K,ADM!H:H,ReferendumData!E628,ADM!I:I,ReferendumData!A628,ADM!J:J,ReferendumData!B628)))</f>
        <v>1955.09</v>
      </c>
      <c r="U628" s="34">
        <f t="shared" si="102"/>
        <v>0.89714539995601228</v>
      </c>
      <c r="V628" s="47">
        <f>IFERROR(VLOOKUP(C628,Lookups!J:L,3,FALSE),IF(T628&gt;=2000,4,IF(AND(T628&gt;=1000,T628&lt;2000),5,6)))</f>
        <v>5</v>
      </c>
      <c r="W628" s="12" t="s">
        <v>20</v>
      </c>
      <c r="X628" s="39">
        <f t="shared" si="94"/>
        <v>0.89714539995601228</v>
      </c>
      <c r="Y628" s="38">
        <f t="shared" si="95"/>
        <v>0.44298745724059291</v>
      </c>
      <c r="Z628" s="40" t="e">
        <f>IF(C628=ScatterPlots!$A$3,ReferendumData!Y628,-1)</f>
        <v>#N/A</v>
      </c>
      <c r="AA628" s="39">
        <f t="shared" si="96"/>
        <v>0.89714539995601228</v>
      </c>
      <c r="AB628" s="40">
        <f t="shared" si="97"/>
        <v>-1</v>
      </c>
      <c r="AC628" s="40">
        <f t="shared" si="98"/>
        <v>-1</v>
      </c>
      <c r="AD628" s="40">
        <f t="shared" si="99"/>
        <v>0.44298745724059291</v>
      </c>
    </row>
    <row r="629" spans="1:30" x14ac:dyDescent="0.35">
      <c r="A629">
        <v>2137</v>
      </c>
      <c r="B629">
        <v>1</v>
      </c>
      <c r="C629" t="str">
        <f t="shared" si="100"/>
        <v>2137-01</v>
      </c>
      <c r="D629" t="s">
        <v>396</v>
      </c>
      <c r="E629">
        <v>2001</v>
      </c>
      <c r="F629">
        <f>VLOOKUP(E629,Lookups!A:B,2,FALSE)</f>
        <v>1</v>
      </c>
      <c r="G629">
        <v>2002</v>
      </c>
      <c r="H629" s="61">
        <v>266.81</v>
      </c>
      <c r="I629">
        <v>10</v>
      </c>
      <c r="J629" t="s">
        <v>19</v>
      </c>
      <c r="K629">
        <v>0</v>
      </c>
      <c r="L629">
        <v>9</v>
      </c>
      <c r="M629">
        <v>0</v>
      </c>
      <c r="N629">
        <v>9</v>
      </c>
      <c r="O629">
        <v>1</v>
      </c>
      <c r="P629">
        <f t="shared" si="101"/>
        <v>3</v>
      </c>
      <c r="Q629">
        <v>529</v>
      </c>
      <c r="R629">
        <v>410</v>
      </c>
      <c r="S629" s="14">
        <f t="shared" si="93"/>
        <v>0.5633652822151225</v>
      </c>
      <c r="T629" s="33">
        <f>IF(E629&lt;1994,"NA",IF(E629&gt;2001,SUMIFS(ADM!E:E,ADM!A:A,ReferendumData!E629,ADM!C:C,ReferendumData!A629,ADM!D:D,ReferendumData!B629),SUMIFS(ADM!K:K,ADM!H:H,ReferendumData!E629,ADM!I:I,ReferendumData!A629,ADM!J:J,ReferendumData!B629)))</f>
        <v>967.7</v>
      </c>
      <c r="U629" s="34">
        <f t="shared" si="102"/>
        <v>0.97034204815542002</v>
      </c>
      <c r="V629" s="47">
        <f>IFERROR(VLOOKUP(C629,Lookups!J:L,3,FALSE),IF(T629&gt;=2000,4,IF(AND(T629&gt;=1000,T629&lt;2000),5,6)))</f>
        <v>6</v>
      </c>
      <c r="W629" s="12" t="s">
        <v>20</v>
      </c>
      <c r="X629" s="39">
        <f t="shared" si="94"/>
        <v>0.97034204815542002</v>
      </c>
      <c r="Y629" s="38">
        <f t="shared" si="95"/>
        <v>0.5633652822151225</v>
      </c>
      <c r="Z629" s="40" t="e">
        <f>IF(C629=ScatterPlots!$A$3,ReferendumData!Y629,-1)</f>
        <v>#N/A</v>
      </c>
      <c r="AA629" s="39">
        <f t="shared" si="96"/>
        <v>0.97034204815542002</v>
      </c>
      <c r="AB629" s="40">
        <f t="shared" si="97"/>
        <v>-1</v>
      </c>
      <c r="AC629" s="40">
        <f t="shared" si="98"/>
        <v>-1</v>
      </c>
      <c r="AD629" s="40">
        <f t="shared" si="99"/>
        <v>0.5633652822151225</v>
      </c>
    </row>
    <row r="630" spans="1:30" x14ac:dyDescent="0.35">
      <c r="A630">
        <v>2142</v>
      </c>
      <c r="B630">
        <v>1</v>
      </c>
      <c r="C630" t="str">
        <f t="shared" si="100"/>
        <v>2142-01</v>
      </c>
      <c r="D630" t="s">
        <v>397</v>
      </c>
      <c r="E630">
        <v>2001</v>
      </c>
      <c r="F630">
        <f>VLOOKUP(E630,Lookups!A:B,2,FALSE)</f>
        <v>1</v>
      </c>
      <c r="G630">
        <v>2002</v>
      </c>
      <c r="H630" s="61">
        <v>126</v>
      </c>
      <c r="I630">
        <v>10</v>
      </c>
      <c r="J630" t="s">
        <v>19</v>
      </c>
      <c r="K630">
        <v>0</v>
      </c>
      <c r="L630">
        <v>9</v>
      </c>
      <c r="M630">
        <v>0</v>
      </c>
      <c r="N630">
        <v>9</v>
      </c>
      <c r="O630">
        <v>1</v>
      </c>
      <c r="P630">
        <f t="shared" si="101"/>
        <v>2</v>
      </c>
      <c r="Q630">
        <v>1524</v>
      </c>
      <c r="R630">
        <v>1166</v>
      </c>
      <c r="S630" s="14">
        <f t="shared" si="93"/>
        <v>0.56654275092936801</v>
      </c>
      <c r="T630" s="33">
        <f>IF(E630&lt;1994,"NA",IF(E630&gt;2001,SUMIFS(ADM!E:E,ADM!A:A,ReferendumData!E630,ADM!C:C,ReferendumData!A630,ADM!D:D,ReferendumData!B630),SUMIFS(ADM!K:K,ADM!H:H,ReferendumData!E630,ADM!I:I,ReferendumData!A630,ADM!J:J,ReferendumData!B630)))</f>
        <v>2897.35</v>
      </c>
      <c r="U630" s="34">
        <f t="shared" si="102"/>
        <v>0.92843460403472144</v>
      </c>
      <c r="V630" s="47">
        <f>IFERROR(VLOOKUP(C630,Lookups!J:L,3,FALSE),IF(T630&gt;=2000,4,IF(AND(T630&gt;=1000,T630&lt;2000),5,6)))</f>
        <v>4</v>
      </c>
      <c r="W630" s="12" t="s">
        <v>20</v>
      </c>
      <c r="X630" s="39">
        <f t="shared" si="94"/>
        <v>0.92843460403472144</v>
      </c>
      <c r="Y630" s="38">
        <f t="shared" si="95"/>
        <v>0.56654275092936801</v>
      </c>
      <c r="Z630" s="40" t="e">
        <f>IF(C630=ScatterPlots!$A$3,ReferendumData!Y630,-1)</f>
        <v>#N/A</v>
      </c>
      <c r="AA630" s="39">
        <f t="shared" si="96"/>
        <v>0.92843460403472144</v>
      </c>
      <c r="AB630" s="40">
        <f t="shared" si="97"/>
        <v>-1</v>
      </c>
      <c r="AC630" s="40">
        <f t="shared" si="98"/>
        <v>-1</v>
      </c>
      <c r="AD630" s="40">
        <f t="shared" si="99"/>
        <v>0.56654275092936801</v>
      </c>
    </row>
    <row r="631" spans="1:30" x14ac:dyDescent="0.35">
      <c r="A631">
        <v>2143</v>
      </c>
      <c r="B631">
        <v>1</v>
      </c>
      <c r="C631" t="str">
        <f t="shared" si="100"/>
        <v>2143-01</v>
      </c>
      <c r="D631" t="s">
        <v>241</v>
      </c>
      <c r="E631">
        <v>2001</v>
      </c>
      <c r="F631">
        <f>VLOOKUP(E631,Lookups!A:B,2,FALSE)</f>
        <v>1</v>
      </c>
      <c r="G631">
        <v>2002</v>
      </c>
      <c r="H631" s="61">
        <v>300</v>
      </c>
      <c r="I631">
        <v>7</v>
      </c>
      <c r="J631" t="s">
        <v>19</v>
      </c>
      <c r="K631">
        <v>0</v>
      </c>
      <c r="L631">
        <v>9</v>
      </c>
      <c r="M631">
        <v>0</v>
      </c>
      <c r="N631">
        <v>9</v>
      </c>
      <c r="O631">
        <v>0</v>
      </c>
      <c r="P631">
        <f t="shared" si="101"/>
        <v>4</v>
      </c>
      <c r="Q631">
        <v>396</v>
      </c>
      <c r="R631">
        <v>633</v>
      </c>
      <c r="S631" s="14">
        <f t="shared" si="93"/>
        <v>0.38483965014577259</v>
      </c>
      <c r="T631" s="33">
        <f>IF(E631&lt;1994,"NA",IF(E631&gt;2001,SUMIFS(ADM!E:E,ADM!A:A,ReferendumData!E631,ADM!C:C,ReferendumData!A631,ADM!D:D,ReferendumData!B631),SUMIFS(ADM!K:K,ADM!H:H,ReferendumData!E631,ADM!I:I,ReferendumData!A631,ADM!J:J,ReferendumData!B631)))</f>
        <v>1073.67</v>
      </c>
      <c r="U631" s="34">
        <f t="shared" si="102"/>
        <v>0.95839503758137967</v>
      </c>
      <c r="V631" s="47">
        <f>IFERROR(VLOOKUP(C631,Lookups!J:L,3,FALSE),IF(T631&gt;=2000,4,IF(AND(T631&gt;=1000,T631&lt;2000),5,6)))</f>
        <v>5</v>
      </c>
      <c r="W631" s="12" t="s">
        <v>20</v>
      </c>
      <c r="X631" s="39">
        <f t="shared" si="94"/>
        <v>0.95839503758137967</v>
      </c>
      <c r="Y631" s="38">
        <f t="shared" si="95"/>
        <v>0.38483965014577259</v>
      </c>
      <c r="Z631" s="40" t="e">
        <f>IF(C631=ScatterPlots!$A$3,ReferendumData!Y631,-1)</f>
        <v>#N/A</v>
      </c>
      <c r="AA631" s="39">
        <f t="shared" si="96"/>
        <v>0.95839503758137967</v>
      </c>
      <c r="AB631" s="40">
        <f t="shared" si="97"/>
        <v>-1</v>
      </c>
      <c r="AC631" s="40">
        <f t="shared" si="98"/>
        <v>-1</v>
      </c>
      <c r="AD631" s="40">
        <f t="shared" si="99"/>
        <v>0.38483965014577259</v>
      </c>
    </row>
    <row r="632" spans="1:30" x14ac:dyDescent="0.35">
      <c r="A632">
        <v>2144</v>
      </c>
      <c r="B632">
        <v>1</v>
      </c>
      <c r="C632" t="str">
        <f t="shared" si="100"/>
        <v>2144-01</v>
      </c>
      <c r="D632" t="s">
        <v>398</v>
      </c>
      <c r="E632">
        <v>2001</v>
      </c>
      <c r="F632">
        <f>VLOOKUP(E632,Lookups!A:B,2,FALSE)</f>
        <v>1</v>
      </c>
      <c r="G632">
        <v>2002</v>
      </c>
      <c r="H632" s="61">
        <v>400</v>
      </c>
      <c r="I632">
        <v>10</v>
      </c>
      <c r="J632" t="s">
        <v>19</v>
      </c>
      <c r="K632">
        <v>0</v>
      </c>
      <c r="L632">
        <v>9</v>
      </c>
      <c r="M632">
        <v>0</v>
      </c>
      <c r="N632">
        <v>9</v>
      </c>
      <c r="O632">
        <v>1</v>
      </c>
      <c r="P632">
        <f t="shared" si="101"/>
        <v>5</v>
      </c>
      <c r="Q632">
        <v>1971</v>
      </c>
      <c r="R632">
        <v>1848</v>
      </c>
      <c r="S632" s="14">
        <f t="shared" si="93"/>
        <v>0.51610369206598583</v>
      </c>
      <c r="T632" s="33">
        <f>IF(E632&lt;1994,"NA",IF(E632&gt;2001,SUMIFS(ADM!E:E,ADM!A:A,ReferendumData!E632,ADM!C:C,ReferendumData!A632,ADM!D:D,ReferendumData!B632),SUMIFS(ADM!K:K,ADM!H:H,ReferendumData!E632,ADM!I:I,ReferendumData!A632,ADM!J:J,ReferendumData!B632)))</f>
        <v>3655.37</v>
      </c>
      <c r="U632" s="34">
        <f t="shared" si="102"/>
        <v>1.0447642783083519</v>
      </c>
      <c r="V632" s="47">
        <f>IFERROR(VLOOKUP(C632,Lookups!J:L,3,FALSE),IF(T632&gt;=2000,4,IF(AND(T632&gt;=1000,T632&lt;2000),5,6)))</f>
        <v>4</v>
      </c>
      <c r="W632" s="12" t="s">
        <v>20</v>
      </c>
      <c r="X632" s="39">
        <f t="shared" si="94"/>
        <v>1.0447642783083519</v>
      </c>
      <c r="Y632" s="38">
        <f t="shared" si="95"/>
        <v>0.51610369206598583</v>
      </c>
      <c r="Z632" s="40" t="e">
        <f>IF(C632=ScatterPlots!$A$3,ReferendumData!Y632,-1)</f>
        <v>#N/A</v>
      </c>
      <c r="AA632" s="39">
        <f t="shared" si="96"/>
        <v>1.0447642783083519</v>
      </c>
      <c r="AB632" s="40">
        <f t="shared" si="97"/>
        <v>-1</v>
      </c>
      <c r="AC632" s="40">
        <f t="shared" si="98"/>
        <v>-1</v>
      </c>
      <c r="AD632" s="40">
        <f t="shared" si="99"/>
        <v>0.51610369206598583</v>
      </c>
    </row>
    <row r="633" spans="1:30" x14ac:dyDescent="0.35">
      <c r="A633">
        <v>2154</v>
      </c>
      <c r="B633">
        <v>1</v>
      </c>
      <c r="C633" t="str">
        <f t="shared" si="100"/>
        <v>2154-01</v>
      </c>
      <c r="D633" t="s">
        <v>167</v>
      </c>
      <c r="E633">
        <v>2001</v>
      </c>
      <c r="F633">
        <f>VLOOKUP(E633,Lookups!A:B,2,FALSE)</f>
        <v>1</v>
      </c>
      <c r="G633">
        <v>2002</v>
      </c>
      <c r="H633" s="61">
        <v>334.64</v>
      </c>
      <c r="I633">
        <v>10</v>
      </c>
      <c r="J633" t="s">
        <v>19</v>
      </c>
      <c r="K633">
        <v>0</v>
      </c>
      <c r="L633">
        <v>9</v>
      </c>
      <c r="M633">
        <v>0</v>
      </c>
      <c r="N633">
        <v>9</v>
      </c>
      <c r="O633">
        <v>1</v>
      </c>
      <c r="P633">
        <f t="shared" si="101"/>
        <v>4</v>
      </c>
      <c r="Q633">
        <v>1292</v>
      </c>
      <c r="R633">
        <v>1287</v>
      </c>
      <c r="S633" s="14">
        <f t="shared" si="93"/>
        <v>0.50096936797208225</v>
      </c>
      <c r="T633" s="33">
        <f>IF(E633&lt;1994,"NA",IF(E633&gt;2001,SUMIFS(ADM!E:E,ADM!A:A,ReferendumData!E633,ADM!C:C,ReferendumData!A633,ADM!D:D,ReferendumData!B633),SUMIFS(ADM!K:K,ADM!H:H,ReferendumData!E633,ADM!I:I,ReferendumData!A633,ADM!J:J,ReferendumData!B633)))</f>
        <v>1430</v>
      </c>
      <c r="U633" s="34">
        <f t="shared" si="102"/>
        <v>1.8034965034965036</v>
      </c>
      <c r="V633" s="47">
        <f>IFERROR(VLOOKUP(C633,Lookups!J:L,3,FALSE),IF(T633&gt;=2000,4,IF(AND(T633&gt;=1000,T633&lt;2000),5,6)))</f>
        <v>5</v>
      </c>
      <c r="W633" s="12" t="s">
        <v>20</v>
      </c>
      <c r="X633" s="39">
        <f t="shared" si="94"/>
        <v>1.8034965034965036</v>
      </c>
      <c r="Y633" s="38">
        <f t="shared" si="95"/>
        <v>0.50096936797208225</v>
      </c>
      <c r="Z633" s="40" t="e">
        <f>IF(C633=ScatterPlots!$A$3,ReferendumData!Y633,-1)</f>
        <v>#N/A</v>
      </c>
      <c r="AA633" s="39">
        <f t="shared" si="96"/>
        <v>1.8034965034965036</v>
      </c>
      <c r="AB633" s="40">
        <f t="shared" si="97"/>
        <v>-1</v>
      </c>
      <c r="AC633" s="40">
        <f t="shared" si="98"/>
        <v>-1</v>
      </c>
      <c r="AD633" s="40">
        <f t="shared" si="99"/>
        <v>0.50096936797208225</v>
      </c>
    </row>
    <row r="634" spans="1:30" x14ac:dyDescent="0.35">
      <c r="A634">
        <v>2155</v>
      </c>
      <c r="B634">
        <v>1</v>
      </c>
      <c r="C634" t="str">
        <f t="shared" si="100"/>
        <v>2155-01</v>
      </c>
      <c r="D634" t="s">
        <v>207</v>
      </c>
      <c r="E634">
        <v>2001</v>
      </c>
      <c r="F634">
        <f>VLOOKUP(E634,Lookups!A:B,2,FALSE)</f>
        <v>1</v>
      </c>
      <c r="G634">
        <v>2002</v>
      </c>
      <c r="H634" s="61">
        <v>100</v>
      </c>
      <c r="I634">
        <v>10</v>
      </c>
      <c r="J634" t="s">
        <v>19</v>
      </c>
      <c r="K634">
        <v>0</v>
      </c>
      <c r="L634">
        <v>9</v>
      </c>
      <c r="M634">
        <v>0</v>
      </c>
      <c r="N634">
        <v>9</v>
      </c>
      <c r="O634">
        <v>1</v>
      </c>
      <c r="P634">
        <f t="shared" si="101"/>
        <v>2</v>
      </c>
      <c r="Q634">
        <v>681</v>
      </c>
      <c r="R634">
        <v>467</v>
      </c>
      <c r="S634" s="14">
        <f t="shared" si="93"/>
        <v>0.59320557491289194</v>
      </c>
      <c r="T634" s="33">
        <f>IF(E634&lt;1994,"NA",IF(E634&gt;2001,SUMIFS(ADM!E:E,ADM!A:A,ReferendumData!E634,ADM!C:C,ReferendumData!A634,ADM!D:D,ReferendumData!B634),SUMIFS(ADM!K:K,ADM!H:H,ReferendumData!E634,ADM!I:I,ReferendumData!A634,ADM!J:J,ReferendumData!B634)))</f>
        <v>1461.59</v>
      </c>
      <c r="U634" s="34">
        <f t="shared" si="102"/>
        <v>0.78544598690467238</v>
      </c>
      <c r="V634" s="47">
        <f>IFERROR(VLOOKUP(C634,Lookups!J:L,3,FALSE),IF(T634&gt;=2000,4,IF(AND(T634&gt;=1000,T634&lt;2000),5,6)))</f>
        <v>5</v>
      </c>
      <c r="W634" s="12" t="s">
        <v>20</v>
      </c>
      <c r="X634" s="39">
        <f t="shared" si="94"/>
        <v>0.78544598690467238</v>
      </c>
      <c r="Y634" s="38">
        <f t="shared" si="95"/>
        <v>0.59320557491289194</v>
      </c>
      <c r="Z634" s="40" t="e">
        <f>IF(C634=ScatterPlots!$A$3,ReferendumData!Y634,-1)</f>
        <v>#N/A</v>
      </c>
      <c r="AA634" s="39">
        <f t="shared" si="96"/>
        <v>0.78544598690467238</v>
      </c>
      <c r="AB634" s="40">
        <f t="shared" si="97"/>
        <v>-1</v>
      </c>
      <c r="AC634" s="40">
        <f t="shared" si="98"/>
        <v>-1</v>
      </c>
      <c r="AD634" s="40">
        <f t="shared" si="99"/>
        <v>0.59320557491289194</v>
      </c>
    </row>
    <row r="635" spans="1:30" x14ac:dyDescent="0.35">
      <c r="A635">
        <v>2165</v>
      </c>
      <c r="B635">
        <v>1</v>
      </c>
      <c r="C635" t="str">
        <f t="shared" si="100"/>
        <v>2165-01</v>
      </c>
      <c r="D635" t="s">
        <v>208</v>
      </c>
      <c r="E635">
        <v>2001</v>
      </c>
      <c r="F635">
        <f>VLOOKUP(E635,Lookups!A:B,2,FALSE)</f>
        <v>1</v>
      </c>
      <c r="G635">
        <v>2002</v>
      </c>
      <c r="H635" s="61">
        <v>126</v>
      </c>
      <c r="I635">
        <v>7</v>
      </c>
      <c r="J635" t="s">
        <v>19</v>
      </c>
      <c r="K635">
        <v>0</v>
      </c>
      <c r="L635">
        <v>9</v>
      </c>
      <c r="M635">
        <v>0</v>
      </c>
      <c r="N635">
        <v>9</v>
      </c>
      <c r="O635">
        <v>1</v>
      </c>
      <c r="P635">
        <f t="shared" si="101"/>
        <v>2</v>
      </c>
      <c r="Q635">
        <v>429</v>
      </c>
      <c r="R635">
        <v>208</v>
      </c>
      <c r="S635" s="14">
        <f t="shared" si="93"/>
        <v>0.67346938775510201</v>
      </c>
      <c r="T635" s="33">
        <f>IF(E635&lt;1994,"NA",IF(E635&gt;2001,SUMIFS(ADM!E:E,ADM!A:A,ReferendumData!E635,ADM!C:C,ReferendumData!A635,ADM!D:D,ReferendumData!B635),SUMIFS(ADM!K:K,ADM!H:H,ReferendumData!E635,ADM!I:I,ReferendumData!A635,ADM!J:J,ReferendumData!B635)))</f>
        <v>1161.71</v>
      </c>
      <c r="U635" s="34">
        <f t="shared" si="102"/>
        <v>0.54832961754654774</v>
      </c>
      <c r="V635" s="47">
        <f>IFERROR(VLOOKUP(C635,Lookups!J:L,3,FALSE),IF(T635&gt;=2000,4,IF(AND(T635&gt;=1000,T635&lt;2000),5,6)))</f>
        <v>5</v>
      </c>
      <c r="W635" s="12" t="s">
        <v>20</v>
      </c>
      <c r="X635" s="39">
        <f t="shared" si="94"/>
        <v>0.54832961754654774</v>
      </c>
      <c r="Y635" s="38">
        <f t="shared" si="95"/>
        <v>0.67346938775510201</v>
      </c>
      <c r="Z635" s="40" t="e">
        <f>IF(C635=ScatterPlots!$A$3,ReferendumData!Y635,-1)</f>
        <v>#N/A</v>
      </c>
      <c r="AA635" s="39">
        <f t="shared" si="96"/>
        <v>0.54832961754654774</v>
      </c>
      <c r="AB635" s="40">
        <f t="shared" si="97"/>
        <v>-1</v>
      </c>
      <c r="AC635" s="40">
        <f t="shared" si="98"/>
        <v>-1</v>
      </c>
      <c r="AD635" s="40">
        <f t="shared" si="99"/>
        <v>0.67346938775510201</v>
      </c>
    </row>
    <row r="636" spans="1:30" x14ac:dyDescent="0.35">
      <c r="A636">
        <v>2167</v>
      </c>
      <c r="B636">
        <v>1</v>
      </c>
      <c r="C636" t="str">
        <f t="shared" si="100"/>
        <v>2167-01</v>
      </c>
      <c r="D636" t="s">
        <v>399</v>
      </c>
      <c r="E636">
        <v>2001</v>
      </c>
      <c r="F636">
        <f>VLOOKUP(E636,Lookups!A:B,2,FALSE)</f>
        <v>1</v>
      </c>
      <c r="G636">
        <v>2002</v>
      </c>
      <c r="H636" s="61">
        <v>5</v>
      </c>
      <c r="I636">
        <v>10</v>
      </c>
      <c r="J636" t="s">
        <v>19</v>
      </c>
      <c r="K636">
        <v>0</v>
      </c>
      <c r="L636">
        <v>9</v>
      </c>
      <c r="M636">
        <v>0</v>
      </c>
      <c r="N636">
        <v>9</v>
      </c>
      <c r="O636">
        <v>1</v>
      </c>
      <c r="P636">
        <f t="shared" si="101"/>
        <v>1</v>
      </c>
      <c r="Q636">
        <v>372</v>
      </c>
      <c r="R636">
        <v>211</v>
      </c>
      <c r="S636" s="14">
        <f t="shared" si="93"/>
        <v>0.63807890222984565</v>
      </c>
      <c r="T636" s="33">
        <f>IF(E636&lt;1994,"NA",IF(E636&gt;2001,SUMIFS(ADM!E:E,ADM!A:A,ReferendumData!E636,ADM!C:C,ReferendumData!A636,ADM!D:D,ReferendumData!B636),SUMIFS(ADM!K:K,ADM!H:H,ReferendumData!E636,ADM!I:I,ReferendumData!A636,ADM!J:J,ReferendumData!B636)))</f>
        <v>543.32000000000005</v>
      </c>
      <c r="U636" s="34">
        <f t="shared" si="102"/>
        <v>1.0730324670544062</v>
      </c>
      <c r="V636" s="47">
        <f>IFERROR(VLOOKUP(C636,Lookups!J:L,3,FALSE),IF(T636&gt;=2000,4,IF(AND(T636&gt;=1000,T636&lt;2000),5,6)))</f>
        <v>6</v>
      </c>
      <c r="W636" s="12" t="s">
        <v>20</v>
      </c>
      <c r="X636" s="39">
        <f t="shared" si="94"/>
        <v>1.0730324670544062</v>
      </c>
      <c r="Y636" s="38">
        <f t="shared" si="95"/>
        <v>0.63807890222984565</v>
      </c>
      <c r="Z636" s="40" t="e">
        <f>IF(C636=ScatterPlots!$A$3,ReferendumData!Y636,-1)</f>
        <v>#N/A</v>
      </c>
      <c r="AA636" s="39">
        <f t="shared" si="96"/>
        <v>1.0730324670544062</v>
      </c>
      <c r="AB636" s="40">
        <f t="shared" si="97"/>
        <v>-1</v>
      </c>
      <c r="AC636" s="40">
        <f t="shared" si="98"/>
        <v>-1</v>
      </c>
      <c r="AD636" s="40">
        <f t="shared" si="99"/>
        <v>0.63807890222984565</v>
      </c>
    </row>
    <row r="637" spans="1:30" x14ac:dyDescent="0.35">
      <c r="A637">
        <v>2169</v>
      </c>
      <c r="B637">
        <v>1</v>
      </c>
      <c r="C637" t="str">
        <f t="shared" si="100"/>
        <v>2169-01</v>
      </c>
      <c r="D637" t="s">
        <v>400</v>
      </c>
      <c r="E637">
        <v>2001</v>
      </c>
      <c r="F637">
        <f>VLOOKUP(E637,Lookups!A:B,2,FALSE)</f>
        <v>1</v>
      </c>
      <c r="G637">
        <v>2002</v>
      </c>
      <c r="H637" s="61">
        <v>828.15</v>
      </c>
      <c r="I637">
        <v>10</v>
      </c>
      <c r="J637" t="s">
        <v>19</v>
      </c>
      <c r="K637">
        <v>0</v>
      </c>
      <c r="L637">
        <v>9</v>
      </c>
      <c r="M637">
        <v>0</v>
      </c>
      <c r="N637">
        <v>9</v>
      </c>
      <c r="O637">
        <v>1</v>
      </c>
      <c r="P637">
        <f t="shared" si="101"/>
        <v>9</v>
      </c>
      <c r="Q637">
        <v>817</v>
      </c>
      <c r="R637">
        <v>618</v>
      </c>
      <c r="S637" s="14">
        <f t="shared" si="93"/>
        <v>0.56933797909407668</v>
      </c>
      <c r="T637" s="33">
        <f>IF(E637&lt;1994,"NA",IF(E637&gt;2001,SUMIFS(ADM!E:E,ADM!A:A,ReferendumData!E637,ADM!C:C,ReferendumData!A637,ADM!D:D,ReferendumData!B637),SUMIFS(ADM!K:K,ADM!H:H,ReferendumData!E637,ADM!I:I,ReferendumData!A637,ADM!J:J,ReferendumData!B637)))</f>
        <v>845.4</v>
      </c>
      <c r="U637" s="34">
        <f t="shared" si="102"/>
        <v>1.697421339011119</v>
      </c>
      <c r="V637" s="47">
        <f>IFERROR(VLOOKUP(C637,Lookups!J:L,3,FALSE),IF(T637&gt;=2000,4,IF(AND(T637&gt;=1000,T637&lt;2000),5,6)))</f>
        <v>6</v>
      </c>
      <c r="W637" s="12" t="s">
        <v>20</v>
      </c>
      <c r="X637" s="39">
        <f t="shared" si="94"/>
        <v>1.697421339011119</v>
      </c>
      <c r="Y637" s="38">
        <f t="shared" si="95"/>
        <v>0.56933797909407668</v>
      </c>
      <c r="Z637" s="40" t="e">
        <f>IF(C637=ScatterPlots!$A$3,ReferendumData!Y637,-1)</f>
        <v>#N/A</v>
      </c>
      <c r="AA637" s="39">
        <f t="shared" si="96"/>
        <v>1.697421339011119</v>
      </c>
      <c r="AB637" s="40">
        <f t="shared" si="97"/>
        <v>-1</v>
      </c>
      <c r="AC637" s="40">
        <f t="shared" si="98"/>
        <v>-1</v>
      </c>
      <c r="AD637" s="40">
        <f t="shared" si="99"/>
        <v>0.56933797909407668</v>
      </c>
    </row>
    <row r="638" spans="1:30" x14ac:dyDescent="0.35">
      <c r="A638">
        <v>2172</v>
      </c>
      <c r="B638">
        <v>1</v>
      </c>
      <c r="C638" t="str">
        <f t="shared" si="100"/>
        <v>2172-01</v>
      </c>
      <c r="D638" t="s">
        <v>401</v>
      </c>
      <c r="E638">
        <v>2001</v>
      </c>
      <c r="F638">
        <f>VLOOKUP(E638,Lookups!A:B,2,FALSE)</f>
        <v>1</v>
      </c>
      <c r="G638">
        <v>2002</v>
      </c>
      <c r="H638" s="61">
        <v>126</v>
      </c>
      <c r="I638">
        <v>10</v>
      </c>
      <c r="J638" t="s">
        <v>19</v>
      </c>
      <c r="K638">
        <v>0</v>
      </c>
      <c r="L638">
        <v>9</v>
      </c>
      <c r="M638">
        <v>0</v>
      </c>
      <c r="N638">
        <v>9</v>
      </c>
      <c r="O638">
        <v>1</v>
      </c>
      <c r="P638">
        <f t="shared" si="101"/>
        <v>2</v>
      </c>
      <c r="Q638">
        <v>638</v>
      </c>
      <c r="R638">
        <v>623</v>
      </c>
      <c r="S638" s="14">
        <f t="shared" si="93"/>
        <v>0.50594766058683582</v>
      </c>
      <c r="T638" s="33">
        <f>IF(E638&lt;1994,"NA",IF(E638&gt;2001,SUMIFS(ADM!E:E,ADM!A:A,ReferendumData!E638,ADM!C:C,ReferendumData!A638,ADM!D:D,ReferendumData!B638),SUMIFS(ADM!K:K,ADM!H:H,ReferendumData!E638,ADM!I:I,ReferendumData!A638,ADM!J:J,ReferendumData!B638)))</f>
        <v>1022.47</v>
      </c>
      <c r="U638" s="34">
        <f t="shared" si="102"/>
        <v>1.2332880182303636</v>
      </c>
      <c r="V638" s="47">
        <f>IFERROR(VLOOKUP(C638,Lookups!J:L,3,FALSE),IF(T638&gt;=2000,4,IF(AND(T638&gt;=1000,T638&lt;2000),5,6)))</f>
        <v>5</v>
      </c>
      <c r="W638" s="12" t="s">
        <v>20</v>
      </c>
      <c r="X638" s="39">
        <f t="shared" si="94"/>
        <v>1.2332880182303636</v>
      </c>
      <c r="Y638" s="38">
        <f t="shared" si="95"/>
        <v>0.50594766058683582</v>
      </c>
      <c r="Z638" s="40" t="e">
        <f>IF(C638=ScatterPlots!$A$3,ReferendumData!Y638,-1)</f>
        <v>#N/A</v>
      </c>
      <c r="AA638" s="39">
        <f t="shared" si="96"/>
        <v>1.2332880182303636</v>
      </c>
      <c r="AB638" s="40">
        <f t="shared" si="97"/>
        <v>-1</v>
      </c>
      <c r="AC638" s="40">
        <f t="shared" si="98"/>
        <v>-1</v>
      </c>
      <c r="AD638" s="40">
        <f t="shared" si="99"/>
        <v>0.50594766058683582</v>
      </c>
    </row>
    <row r="639" spans="1:30" x14ac:dyDescent="0.35">
      <c r="A639">
        <v>2172</v>
      </c>
      <c r="B639">
        <v>1</v>
      </c>
      <c r="C639" t="str">
        <f t="shared" si="100"/>
        <v>2172-01</v>
      </c>
      <c r="D639" t="s">
        <v>402</v>
      </c>
      <c r="E639">
        <v>2001</v>
      </c>
      <c r="F639">
        <f>VLOOKUP(E639,Lookups!A:B,2,FALSE)</f>
        <v>1</v>
      </c>
      <c r="G639">
        <v>2002</v>
      </c>
      <c r="H639" s="61">
        <v>111</v>
      </c>
      <c r="I639">
        <v>10</v>
      </c>
      <c r="J639" t="s">
        <v>19</v>
      </c>
      <c r="K639">
        <v>0</v>
      </c>
      <c r="L639">
        <v>9</v>
      </c>
      <c r="M639">
        <v>0</v>
      </c>
      <c r="N639">
        <v>9</v>
      </c>
      <c r="O639">
        <v>0</v>
      </c>
      <c r="P639">
        <f t="shared" si="101"/>
        <v>2</v>
      </c>
      <c r="Q639">
        <v>394</v>
      </c>
      <c r="R639">
        <v>868</v>
      </c>
      <c r="S639" s="14">
        <f t="shared" si="93"/>
        <v>0.312202852614897</v>
      </c>
      <c r="T639" s="33">
        <f>IF(E639&lt;1994,"NA",IF(E639&gt;2001,SUMIFS(ADM!E:E,ADM!A:A,ReferendumData!E639,ADM!C:C,ReferendumData!A639,ADM!D:D,ReferendumData!B639),SUMIFS(ADM!K:K,ADM!H:H,ReferendumData!E639,ADM!I:I,ReferendumData!A639,ADM!J:J,ReferendumData!B639)))</f>
        <v>1022.47</v>
      </c>
      <c r="U639" s="34">
        <f t="shared" si="102"/>
        <v>1.2342660420354632</v>
      </c>
      <c r="V639" s="47">
        <f>IFERROR(VLOOKUP(C639,Lookups!J:L,3,FALSE),IF(T639&gt;=2000,4,IF(AND(T639&gt;=1000,T639&lt;2000),5,6)))</f>
        <v>5</v>
      </c>
      <c r="W639" s="12" t="s">
        <v>20</v>
      </c>
      <c r="X639" s="39">
        <f t="shared" si="94"/>
        <v>1.2342660420354632</v>
      </c>
      <c r="Y639" s="38">
        <f t="shared" si="95"/>
        <v>0.312202852614897</v>
      </c>
      <c r="Z639" s="40" t="e">
        <f>IF(C639=ScatterPlots!$A$3,ReferendumData!Y639,-1)</f>
        <v>#N/A</v>
      </c>
      <c r="AA639" s="39">
        <f t="shared" si="96"/>
        <v>1.2342660420354632</v>
      </c>
      <c r="AB639" s="40">
        <f t="shared" si="97"/>
        <v>-1</v>
      </c>
      <c r="AC639" s="40">
        <f t="shared" si="98"/>
        <v>-1</v>
      </c>
      <c r="AD639" s="40">
        <f t="shared" si="99"/>
        <v>0.312202852614897</v>
      </c>
    </row>
    <row r="640" spans="1:30" x14ac:dyDescent="0.35">
      <c r="A640">
        <v>2174</v>
      </c>
      <c r="B640">
        <v>1</v>
      </c>
      <c r="C640" t="str">
        <f t="shared" si="100"/>
        <v>2174-01</v>
      </c>
      <c r="D640" t="s">
        <v>322</v>
      </c>
      <c r="E640">
        <v>2001</v>
      </c>
      <c r="F640">
        <f>VLOOKUP(E640,Lookups!A:B,2,FALSE)</f>
        <v>1</v>
      </c>
      <c r="G640">
        <v>2002</v>
      </c>
      <c r="H640" s="61">
        <v>300</v>
      </c>
      <c r="I640">
        <v>10</v>
      </c>
      <c r="J640" t="s">
        <v>19</v>
      </c>
      <c r="K640">
        <v>0</v>
      </c>
      <c r="L640">
        <v>9</v>
      </c>
      <c r="M640">
        <v>0</v>
      </c>
      <c r="N640">
        <v>9</v>
      </c>
      <c r="O640">
        <v>0</v>
      </c>
      <c r="P640">
        <f t="shared" si="101"/>
        <v>4</v>
      </c>
      <c r="Q640">
        <v>566</v>
      </c>
      <c r="R640">
        <v>868</v>
      </c>
      <c r="S640" s="14">
        <f t="shared" si="93"/>
        <v>0.39470013947001392</v>
      </c>
      <c r="T640" s="33">
        <f>IF(E640&lt;1994,"NA",IF(E640&gt;2001,SUMIFS(ADM!E:E,ADM!A:A,ReferendumData!E640,ADM!C:C,ReferendumData!A640,ADM!D:D,ReferendumData!B640),SUMIFS(ADM!K:K,ADM!H:H,ReferendumData!E640,ADM!I:I,ReferendumData!A640,ADM!J:J,ReferendumData!B640)))</f>
        <v>1253.54</v>
      </c>
      <c r="U640" s="34">
        <f t="shared" si="102"/>
        <v>1.1439603044178885</v>
      </c>
      <c r="V640" s="47">
        <f>IFERROR(VLOOKUP(C640,Lookups!J:L,3,FALSE),IF(T640&gt;=2000,4,IF(AND(T640&gt;=1000,T640&lt;2000),5,6)))</f>
        <v>5</v>
      </c>
      <c r="W640" s="12" t="s">
        <v>20</v>
      </c>
      <c r="X640" s="39">
        <f t="shared" si="94"/>
        <v>1.1439603044178885</v>
      </c>
      <c r="Y640" s="38">
        <f t="shared" si="95"/>
        <v>0.39470013947001392</v>
      </c>
      <c r="Z640" s="40" t="e">
        <f>IF(C640=ScatterPlots!$A$3,ReferendumData!Y640,-1)</f>
        <v>#N/A</v>
      </c>
      <c r="AA640" s="39">
        <f t="shared" si="96"/>
        <v>1.1439603044178885</v>
      </c>
      <c r="AB640" s="40">
        <f t="shared" si="97"/>
        <v>-1</v>
      </c>
      <c r="AC640" s="40">
        <f t="shared" si="98"/>
        <v>-1</v>
      </c>
      <c r="AD640" s="40">
        <f t="shared" si="99"/>
        <v>0.39470013947001392</v>
      </c>
    </row>
    <row r="641" spans="1:30" x14ac:dyDescent="0.35">
      <c r="A641">
        <v>2180</v>
      </c>
      <c r="B641">
        <v>1</v>
      </c>
      <c r="C641" t="str">
        <f t="shared" si="100"/>
        <v>2180-01</v>
      </c>
      <c r="D641" t="s">
        <v>403</v>
      </c>
      <c r="E641">
        <v>2001</v>
      </c>
      <c r="F641">
        <f>VLOOKUP(E641,Lookups!A:B,2,FALSE)</f>
        <v>1</v>
      </c>
      <c r="G641">
        <v>2002</v>
      </c>
      <c r="H641" s="61">
        <v>500</v>
      </c>
      <c r="I641">
        <v>10</v>
      </c>
      <c r="J641" t="s">
        <v>19</v>
      </c>
      <c r="K641">
        <v>0</v>
      </c>
      <c r="L641">
        <v>9</v>
      </c>
      <c r="M641">
        <v>0</v>
      </c>
      <c r="N641">
        <v>9</v>
      </c>
      <c r="O641">
        <v>1</v>
      </c>
      <c r="P641">
        <f t="shared" si="101"/>
        <v>6</v>
      </c>
      <c r="Q641">
        <v>666</v>
      </c>
      <c r="R641">
        <v>525</v>
      </c>
      <c r="S641" s="14">
        <f t="shared" si="93"/>
        <v>0.55919395465994959</v>
      </c>
      <c r="T641" s="33">
        <f>IF(E641&lt;1994,"NA",IF(E641&gt;2001,SUMIFS(ADM!E:E,ADM!A:A,ReferendumData!E641,ADM!C:C,ReferendumData!A641,ADM!D:D,ReferendumData!B641),SUMIFS(ADM!K:K,ADM!H:H,ReferendumData!E641,ADM!I:I,ReferendumData!A641,ADM!J:J,ReferendumData!B641)))</f>
        <v>902.41</v>
      </c>
      <c r="U641" s="34">
        <f t="shared" si="102"/>
        <v>1.3197992043527886</v>
      </c>
      <c r="V641" s="47">
        <f>IFERROR(VLOOKUP(C641,Lookups!J:L,3,FALSE),IF(T641&gt;=2000,4,IF(AND(T641&gt;=1000,T641&lt;2000),5,6)))</f>
        <v>6</v>
      </c>
      <c r="W641" s="12" t="s">
        <v>20</v>
      </c>
      <c r="X641" s="39">
        <f t="shared" si="94"/>
        <v>1.3197992043527886</v>
      </c>
      <c r="Y641" s="38">
        <f t="shared" si="95"/>
        <v>0.55919395465994959</v>
      </c>
      <c r="Z641" s="40" t="e">
        <f>IF(C641=ScatterPlots!$A$3,ReferendumData!Y641,-1)</f>
        <v>#N/A</v>
      </c>
      <c r="AA641" s="39">
        <f t="shared" si="96"/>
        <v>1.3197992043527886</v>
      </c>
      <c r="AB641" s="40">
        <f t="shared" si="97"/>
        <v>-1</v>
      </c>
      <c r="AC641" s="40">
        <f t="shared" si="98"/>
        <v>-1</v>
      </c>
      <c r="AD641" s="40">
        <f t="shared" si="99"/>
        <v>0.55919395465994959</v>
      </c>
    </row>
    <row r="642" spans="1:30" x14ac:dyDescent="0.35">
      <c r="A642">
        <v>2184</v>
      </c>
      <c r="B642">
        <v>1</v>
      </c>
      <c r="C642" t="str">
        <f t="shared" si="100"/>
        <v>2184-01</v>
      </c>
      <c r="D642" t="s">
        <v>404</v>
      </c>
      <c r="E642">
        <v>2001</v>
      </c>
      <c r="F642">
        <f>VLOOKUP(E642,Lookups!A:B,2,FALSE)</f>
        <v>1</v>
      </c>
      <c r="G642">
        <v>2002</v>
      </c>
      <c r="H642" s="61">
        <v>400</v>
      </c>
      <c r="I642">
        <v>10</v>
      </c>
      <c r="J642" t="s">
        <v>19</v>
      </c>
      <c r="K642">
        <v>0</v>
      </c>
      <c r="L642">
        <v>9</v>
      </c>
      <c r="M642">
        <v>0</v>
      </c>
      <c r="N642">
        <v>9</v>
      </c>
      <c r="O642">
        <v>1</v>
      </c>
      <c r="P642">
        <f t="shared" si="101"/>
        <v>5</v>
      </c>
      <c r="Q642">
        <v>767</v>
      </c>
      <c r="R642">
        <v>598</v>
      </c>
      <c r="S642" s="14">
        <f t="shared" si="93"/>
        <v>0.56190476190476191</v>
      </c>
      <c r="T642" s="33">
        <f>IF(E642&lt;1994,"NA",IF(E642&gt;2001,SUMIFS(ADM!E:E,ADM!A:A,ReferendumData!E642,ADM!C:C,ReferendumData!A642,ADM!D:D,ReferendumData!B642),SUMIFS(ADM!K:K,ADM!H:H,ReferendumData!E642,ADM!I:I,ReferendumData!A642,ADM!J:J,ReferendumData!B642)))</f>
        <v>1267</v>
      </c>
      <c r="U642" s="34">
        <f t="shared" si="102"/>
        <v>1.0773480662983426</v>
      </c>
      <c r="V642" s="47">
        <f>IFERROR(VLOOKUP(C642,Lookups!J:L,3,FALSE),IF(T642&gt;=2000,4,IF(AND(T642&gt;=1000,T642&lt;2000),5,6)))</f>
        <v>5</v>
      </c>
      <c r="W642" s="12" t="s">
        <v>20</v>
      </c>
      <c r="X642" s="39">
        <f t="shared" si="94"/>
        <v>1.0773480662983426</v>
      </c>
      <c r="Y642" s="38">
        <f t="shared" si="95"/>
        <v>0.56190476190476191</v>
      </c>
      <c r="Z642" s="40" t="e">
        <f>IF(C642=ScatterPlots!$A$3,ReferendumData!Y642,-1)</f>
        <v>#N/A</v>
      </c>
      <c r="AA642" s="39">
        <f t="shared" si="96"/>
        <v>1.0773480662983426</v>
      </c>
      <c r="AB642" s="40">
        <f t="shared" si="97"/>
        <v>-1</v>
      </c>
      <c r="AC642" s="40">
        <f t="shared" si="98"/>
        <v>-1</v>
      </c>
      <c r="AD642" s="40">
        <f t="shared" si="99"/>
        <v>0.56190476190476191</v>
      </c>
    </row>
    <row r="643" spans="1:30" x14ac:dyDescent="0.35">
      <c r="A643">
        <v>2190</v>
      </c>
      <c r="B643">
        <v>1</v>
      </c>
      <c r="C643" t="str">
        <f t="shared" si="100"/>
        <v>2190-01</v>
      </c>
      <c r="D643" t="s">
        <v>244</v>
      </c>
      <c r="E643">
        <v>2001</v>
      </c>
      <c r="F643">
        <f>VLOOKUP(E643,Lookups!A:B,2,FALSE)</f>
        <v>1</v>
      </c>
      <c r="G643">
        <v>2002</v>
      </c>
      <c r="H643" s="61">
        <v>400</v>
      </c>
      <c r="I643">
        <v>10</v>
      </c>
      <c r="J643" t="s">
        <v>19</v>
      </c>
      <c r="K643">
        <v>0</v>
      </c>
      <c r="L643">
        <v>9</v>
      </c>
      <c r="M643">
        <v>0</v>
      </c>
      <c r="N643">
        <v>9</v>
      </c>
      <c r="O643">
        <v>1</v>
      </c>
      <c r="P643">
        <f t="shared" si="101"/>
        <v>5</v>
      </c>
      <c r="Q643">
        <v>946</v>
      </c>
      <c r="R643">
        <v>524</v>
      </c>
      <c r="S643" s="14">
        <f t="shared" si="93"/>
        <v>0.64353741496598638</v>
      </c>
      <c r="T643" s="33">
        <f>IF(E643&lt;1994,"NA",IF(E643&gt;2001,SUMIFS(ADM!E:E,ADM!A:A,ReferendumData!E643,ADM!C:C,ReferendumData!A643,ADM!D:D,ReferendumData!B643),SUMIFS(ADM!K:K,ADM!H:H,ReferendumData!E643,ADM!I:I,ReferendumData!A643,ADM!J:J,ReferendumData!B643)))</f>
        <v>1323.22</v>
      </c>
      <c r="U643" s="34">
        <f t="shared" si="102"/>
        <v>1.1109263765662549</v>
      </c>
      <c r="V643" s="47">
        <f>IFERROR(VLOOKUP(C643,Lookups!J:L,3,FALSE),IF(T643&gt;=2000,4,IF(AND(T643&gt;=1000,T643&lt;2000),5,6)))</f>
        <v>5</v>
      </c>
      <c r="W643" s="12" t="s">
        <v>20</v>
      </c>
      <c r="X643" s="39">
        <f t="shared" si="94"/>
        <v>1.1109263765662549</v>
      </c>
      <c r="Y643" s="38">
        <f t="shared" si="95"/>
        <v>0.64353741496598638</v>
      </c>
      <c r="Z643" s="40" t="e">
        <f>IF(C643=ScatterPlots!$A$3,ReferendumData!Y643,-1)</f>
        <v>#N/A</v>
      </c>
      <c r="AA643" s="39">
        <f t="shared" si="96"/>
        <v>1.1109263765662549</v>
      </c>
      <c r="AB643" s="40">
        <f t="shared" si="97"/>
        <v>-1</v>
      </c>
      <c r="AC643" s="40">
        <f t="shared" si="98"/>
        <v>-1</v>
      </c>
      <c r="AD643" s="40">
        <f t="shared" si="99"/>
        <v>0.64353741496598638</v>
      </c>
    </row>
    <row r="644" spans="1:30" x14ac:dyDescent="0.35">
      <c r="A644">
        <v>2198</v>
      </c>
      <c r="B644">
        <v>1</v>
      </c>
      <c r="C644" t="str">
        <f t="shared" si="100"/>
        <v>2198-01</v>
      </c>
      <c r="D644" t="s">
        <v>265</v>
      </c>
      <c r="E644">
        <v>2001</v>
      </c>
      <c r="F644">
        <f>VLOOKUP(E644,Lookups!A:B,2,FALSE)</f>
        <v>1</v>
      </c>
      <c r="G644">
        <v>2002</v>
      </c>
      <c r="H644" s="61">
        <v>400</v>
      </c>
      <c r="I644">
        <v>10</v>
      </c>
      <c r="J644" t="s">
        <v>19</v>
      </c>
      <c r="K644">
        <v>0</v>
      </c>
      <c r="L644">
        <v>9</v>
      </c>
      <c r="M644">
        <v>0</v>
      </c>
      <c r="N644">
        <v>9</v>
      </c>
      <c r="O644">
        <v>1</v>
      </c>
      <c r="P644">
        <f t="shared" si="101"/>
        <v>5</v>
      </c>
      <c r="Q644">
        <v>748</v>
      </c>
      <c r="R644">
        <v>372</v>
      </c>
      <c r="S644" s="14">
        <f t="shared" ref="S644:S707" si="103">Q644/SUM(Q644:R644)</f>
        <v>0.66785714285714282</v>
      </c>
      <c r="T644" s="33">
        <f>IF(E644&lt;1994,"NA",IF(E644&gt;2001,SUMIFS(ADM!E:E,ADM!A:A,ReferendumData!E644,ADM!C:C,ReferendumData!A644,ADM!D:D,ReferendumData!B644),SUMIFS(ADM!K:K,ADM!H:H,ReferendumData!E644,ADM!I:I,ReferendumData!A644,ADM!J:J,ReferendumData!B644)))</f>
        <v>817.99</v>
      </c>
      <c r="U644" s="34">
        <f t="shared" si="102"/>
        <v>1.3692098925414735</v>
      </c>
      <c r="V644" s="47">
        <f>IFERROR(VLOOKUP(C644,Lookups!J:L,3,FALSE),IF(T644&gt;=2000,4,IF(AND(T644&gt;=1000,T644&lt;2000),5,6)))</f>
        <v>6</v>
      </c>
      <c r="W644" s="12" t="s">
        <v>20</v>
      </c>
      <c r="X644" s="39">
        <f t="shared" ref="X644:X707" si="104">IF(A644=815,0,U644)</f>
        <v>1.3692098925414735</v>
      </c>
      <c r="Y644" s="38">
        <f t="shared" ref="Y644:Y707" si="105">IF(A644=815,0,S644)</f>
        <v>0.66785714285714282</v>
      </c>
      <c r="Z644" s="40" t="e">
        <f>IF(C644=ScatterPlots!$A$3,ReferendumData!Y644,-1)</f>
        <v>#N/A</v>
      </c>
      <c r="AA644" s="39">
        <f t="shared" ref="AA644:AA707" si="106">IF(A644=815,0,U644)</f>
        <v>1.3692098925414735</v>
      </c>
      <c r="AB644" s="40">
        <f t="shared" ref="AB644:AB707" si="107">IF(A644=815,0,IF(F644=3,S644,-1))</f>
        <v>-1</v>
      </c>
      <c r="AC644" s="40">
        <f t="shared" ref="AC644:AC707" si="108">IF(A644=815,0,IF(F644=2,S644,-1))</f>
        <v>-1</v>
      </c>
      <c r="AD644" s="40">
        <f t="shared" ref="AD644:AD707" si="109">IF(A644=815,0,IF(F644=1,S644,-1))</f>
        <v>0.66785714285714282</v>
      </c>
    </row>
    <row r="645" spans="1:30" x14ac:dyDescent="0.35">
      <c r="A645">
        <v>2215</v>
      </c>
      <c r="B645">
        <v>1</v>
      </c>
      <c r="C645" t="str">
        <f t="shared" si="100"/>
        <v>2215-01</v>
      </c>
      <c r="D645" t="s">
        <v>405</v>
      </c>
      <c r="E645">
        <v>2001</v>
      </c>
      <c r="F645">
        <f>VLOOKUP(E645,Lookups!A:B,2,FALSE)</f>
        <v>1</v>
      </c>
      <c r="G645">
        <v>2002</v>
      </c>
      <c r="H645" s="61">
        <v>541</v>
      </c>
      <c r="I645">
        <v>10</v>
      </c>
      <c r="J645" t="s">
        <v>19</v>
      </c>
      <c r="K645">
        <v>0</v>
      </c>
      <c r="L645">
        <v>9</v>
      </c>
      <c r="M645">
        <v>0</v>
      </c>
      <c r="N645">
        <v>9</v>
      </c>
      <c r="O645">
        <v>1</v>
      </c>
      <c r="P645">
        <f t="shared" si="101"/>
        <v>6</v>
      </c>
      <c r="Q645">
        <v>194</v>
      </c>
      <c r="R645">
        <v>191</v>
      </c>
      <c r="S645" s="14">
        <f t="shared" si="103"/>
        <v>0.50389610389610384</v>
      </c>
      <c r="T645" s="33">
        <f>IF(E645&lt;1994,"NA",IF(E645&gt;2001,SUMIFS(ADM!E:E,ADM!A:A,ReferendumData!E645,ADM!C:C,ReferendumData!A645,ADM!D:D,ReferendumData!B645),SUMIFS(ADM!K:K,ADM!H:H,ReferendumData!E645,ADM!I:I,ReferendumData!A645,ADM!J:J,ReferendumData!B645)))</f>
        <v>460.7</v>
      </c>
      <c r="U645" s="34">
        <f t="shared" si="102"/>
        <v>0.83568482743650963</v>
      </c>
      <c r="V645" s="47">
        <f>IFERROR(VLOOKUP(C645,Lookups!J:L,3,FALSE),IF(T645&gt;=2000,4,IF(AND(T645&gt;=1000,T645&lt;2000),5,6)))</f>
        <v>6</v>
      </c>
      <c r="W645" s="12" t="s">
        <v>20</v>
      </c>
      <c r="X645" s="39">
        <f t="shared" si="104"/>
        <v>0.83568482743650963</v>
      </c>
      <c r="Y645" s="38">
        <f t="shared" si="105"/>
        <v>0.50389610389610384</v>
      </c>
      <c r="Z645" s="40" t="e">
        <f>IF(C645=ScatterPlots!$A$3,ReferendumData!Y645,-1)</f>
        <v>#N/A</v>
      </c>
      <c r="AA645" s="39">
        <f t="shared" si="106"/>
        <v>0.83568482743650963</v>
      </c>
      <c r="AB645" s="40">
        <f t="shared" si="107"/>
        <v>-1</v>
      </c>
      <c r="AC645" s="40">
        <f t="shared" si="108"/>
        <v>-1</v>
      </c>
      <c r="AD645" s="40">
        <f t="shared" si="109"/>
        <v>0.50389610389610384</v>
      </c>
    </row>
    <row r="646" spans="1:30" x14ac:dyDescent="0.35">
      <c r="A646">
        <v>2310</v>
      </c>
      <c r="B646">
        <v>1</v>
      </c>
      <c r="C646" t="str">
        <f t="shared" si="100"/>
        <v>2310-01</v>
      </c>
      <c r="D646" t="s">
        <v>285</v>
      </c>
      <c r="E646">
        <v>2001</v>
      </c>
      <c r="F646">
        <f>VLOOKUP(E646,Lookups!A:B,2,FALSE)</f>
        <v>1</v>
      </c>
      <c r="G646">
        <v>2002</v>
      </c>
      <c r="H646" s="61">
        <v>200</v>
      </c>
      <c r="I646">
        <v>5</v>
      </c>
      <c r="J646" t="s">
        <v>19</v>
      </c>
      <c r="K646">
        <v>0</v>
      </c>
      <c r="L646">
        <v>9</v>
      </c>
      <c r="M646">
        <v>0</v>
      </c>
      <c r="N646">
        <v>9</v>
      </c>
      <c r="O646">
        <v>1</v>
      </c>
      <c r="P646">
        <f t="shared" si="101"/>
        <v>3</v>
      </c>
      <c r="Q646">
        <v>858</v>
      </c>
      <c r="R646">
        <v>792</v>
      </c>
      <c r="S646" s="14">
        <f t="shared" si="103"/>
        <v>0.52</v>
      </c>
      <c r="T646" s="33">
        <f>IF(E646&lt;1994,"NA",IF(E646&gt;2001,SUMIFS(ADM!E:E,ADM!A:A,ReferendumData!E646,ADM!C:C,ReferendumData!A646,ADM!D:D,ReferendumData!B646),SUMIFS(ADM!K:K,ADM!H:H,ReferendumData!E646,ADM!I:I,ReferendumData!A646,ADM!J:J,ReferendumData!B646)))</f>
        <v>1292.52</v>
      </c>
      <c r="U646" s="34">
        <f t="shared" si="102"/>
        <v>1.2765759910871786</v>
      </c>
      <c r="V646" s="47">
        <f>IFERROR(VLOOKUP(C646,Lookups!J:L,3,FALSE),IF(T646&gt;=2000,4,IF(AND(T646&gt;=1000,T646&lt;2000),5,6)))</f>
        <v>5</v>
      </c>
      <c r="W646" s="12" t="s">
        <v>20</v>
      </c>
      <c r="X646" s="39">
        <f t="shared" si="104"/>
        <v>1.2765759910871786</v>
      </c>
      <c r="Y646" s="38">
        <f t="shared" si="105"/>
        <v>0.52</v>
      </c>
      <c r="Z646" s="40" t="e">
        <f>IF(C646=ScatterPlots!$A$3,ReferendumData!Y646,-1)</f>
        <v>#N/A</v>
      </c>
      <c r="AA646" s="39">
        <f t="shared" si="106"/>
        <v>1.2765759910871786</v>
      </c>
      <c r="AB646" s="40">
        <f t="shared" si="107"/>
        <v>-1</v>
      </c>
      <c r="AC646" s="40">
        <f t="shared" si="108"/>
        <v>-1</v>
      </c>
      <c r="AD646" s="40">
        <f t="shared" si="109"/>
        <v>0.52</v>
      </c>
    </row>
    <row r="647" spans="1:30" x14ac:dyDescent="0.35">
      <c r="A647">
        <v>2342</v>
      </c>
      <c r="B647">
        <v>1</v>
      </c>
      <c r="C647" t="str">
        <f t="shared" si="100"/>
        <v>2342-01</v>
      </c>
      <c r="D647" t="s">
        <v>406</v>
      </c>
      <c r="E647">
        <v>2001</v>
      </c>
      <c r="F647">
        <f>VLOOKUP(E647,Lookups!A:B,2,FALSE)</f>
        <v>1</v>
      </c>
      <c r="G647">
        <v>2002</v>
      </c>
      <c r="H647" s="61">
        <v>375</v>
      </c>
      <c r="I647">
        <v>5</v>
      </c>
      <c r="J647">
        <v>1</v>
      </c>
      <c r="K647">
        <v>0</v>
      </c>
      <c r="L647">
        <v>9</v>
      </c>
      <c r="M647">
        <v>0</v>
      </c>
      <c r="N647">
        <v>9</v>
      </c>
      <c r="O647">
        <v>1</v>
      </c>
      <c r="P647">
        <f t="shared" si="101"/>
        <v>4</v>
      </c>
      <c r="Q647">
        <v>729</v>
      </c>
      <c r="R647">
        <v>452</v>
      </c>
      <c r="S647" s="14">
        <f t="shared" si="103"/>
        <v>0.61727349703640977</v>
      </c>
      <c r="T647" s="33">
        <f>IF(E647&lt;1994,"NA",IF(E647&gt;2001,SUMIFS(ADM!E:E,ADM!A:A,ReferendumData!E647,ADM!C:C,ReferendumData!A647,ADM!D:D,ReferendumData!B647),SUMIFS(ADM!K:K,ADM!H:H,ReferendumData!E647,ADM!I:I,ReferendumData!A647,ADM!J:J,ReferendumData!B647)))</f>
        <v>919.24</v>
      </c>
      <c r="U647" s="34">
        <f t="shared" si="102"/>
        <v>1.2847569731517341</v>
      </c>
      <c r="V647" s="47">
        <f>IFERROR(VLOOKUP(C647,Lookups!J:L,3,FALSE),IF(T647&gt;=2000,4,IF(AND(T647&gt;=1000,T647&lt;2000),5,6)))</f>
        <v>6</v>
      </c>
      <c r="W647" s="12" t="s">
        <v>20</v>
      </c>
      <c r="X647" s="39">
        <f t="shared" si="104"/>
        <v>1.2847569731517341</v>
      </c>
      <c r="Y647" s="38">
        <f t="shared" si="105"/>
        <v>0.61727349703640977</v>
      </c>
      <c r="Z647" s="40" t="e">
        <f>IF(C647=ScatterPlots!$A$3,ReferendumData!Y647,-1)</f>
        <v>#N/A</v>
      </c>
      <c r="AA647" s="39">
        <f t="shared" si="106"/>
        <v>1.2847569731517341</v>
      </c>
      <c r="AB647" s="40">
        <f t="shared" si="107"/>
        <v>-1</v>
      </c>
      <c r="AC647" s="40">
        <f t="shared" si="108"/>
        <v>-1</v>
      </c>
      <c r="AD647" s="40">
        <f t="shared" si="109"/>
        <v>0.61727349703640977</v>
      </c>
    </row>
    <row r="648" spans="1:30" x14ac:dyDescent="0.35">
      <c r="A648">
        <v>2342</v>
      </c>
      <c r="B648">
        <v>1</v>
      </c>
      <c r="C648" t="str">
        <f t="shared" si="100"/>
        <v>2342-01</v>
      </c>
      <c r="D648" t="s">
        <v>407</v>
      </c>
      <c r="E648">
        <v>2001</v>
      </c>
      <c r="F648">
        <f>VLOOKUP(E648,Lookups!A:B,2,FALSE)</f>
        <v>1</v>
      </c>
      <c r="G648">
        <v>2002</v>
      </c>
      <c r="H648" s="61">
        <v>50</v>
      </c>
      <c r="I648">
        <v>5</v>
      </c>
      <c r="J648">
        <v>2</v>
      </c>
      <c r="K648">
        <v>0</v>
      </c>
      <c r="L648">
        <v>9</v>
      </c>
      <c r="M648">
        <v>0</v>
      </c>
      <c r="N648">
        <v>9</v>
      </c>
      <c r="O648">
        <v>1</v>
      </c>
      <c r="P648">
        <f t="shared" si="101"/>
        <v>1</v>
      </c>
      <c r="Q648">
        <v>703</v>
      </c>
      <c r="R648">
        <v>463</v>
      </c>
      <c r="S648" s="14">
        <f t="shared" si="103"/>
        <v>0.60291595197255576</v>
      </c>
      <c r="T648" s="33">
        <f>IF(E648&lt;1994,"NA",IF(E648&gt;2001,SUMIFS(ADM!E:E,ADM!A:A,ReferendumData!E648,ADM!C:C,ReferendumData!A648,ADM!D:D,ReferendumData!B648),SUMIFS(ADM!K:K,ADM!H:H,ReferendumData!E648,ADM!I:I,ReferendumData!A648,ADM!J:J,ReferendumData!B648)))</f>
        <v>919.24</v>
      </c>
      <c r="U648" s="34">
        <f t="shared" si="102"/>
        <v>1.2684391453809669</v>
      </c>
      <c r="V648" s="47">
        <f>IFERROR(VLOOKUP(C648,Lookups!J:L,3,FALSE),IF(T648&gt;=2000,4,IF(AND(T648&gt;=1000,T648&lt;2000),5,6)))</f>
        <v>6</v>
      </c>
      <c r="W648" s="12" t="s">
        <v>20</v>
      </c>
      <c r="X648" s="39">
        <f t="shared" si="104"/>
        <v>1.2684391453809669</v>
      </c>
      <c r="Y648" s="38">
        <f t="shared" si="105"/>
        <v>0.60291595197255576</v>
      </c>
      <c r="Z648" s="40" t="e">
        <f>IF(C648=ScatterPlots!$A$3,ReferendumData!Y648,-1)</f>
        <v>#N/A</v>
      </c>
      <c r="AA648" s="39">
        <f t="shared" si="106"/>
        <v>1.2684391453809669</v>
      </c>
      <c r="AB648" s="40">
        <f t="shared" si="107"/>
        <v>-1</v>
      </c>
      <c r="AC648" s="40">
        <f t="shared" si="108"/>
        <v>-1</v>
      </c>
      <c r="AD648" s="40">
        <f t="shared" si="109"/>
        <v>0.60291595197255576</v>
      </c>
    </row>
    <row r="649" spans="1:30" x14ac:dyDescent="0.35">
      <c r="A649">
        <v>2364</v>
      </c>
      <c r="B649">
        <v>1</v>
      </c>
      <c r="C649" t="str">
        <f t="shared" si="100"/>
        <v>2364-01</v>
      </c>
      <c r="D649" t="s">
        <v>286</v>
      </c>
      <c r="E649">
        <v>2001</v>
      </c>
      <c r="F649">
        <f>VLOOKUP(E649,Lookups!A:B,2,FALSE)</f>
        <v>1</v>
      </c>
      <c r="G649">
        <v>2002</v>
      </c>
      <c r="H649" s="61">
        <v>543</v>
      </c>
      <c r="I649">
        <v>10</v>
      </c>
      <c r="J649" t="s">
        <v>19</v>
      </c>
      <c r="K649">
        <v>0</v>
      </c>
      <c r="L649">
        <v>9</v>
      </c>
      <c r="M649">
        <v>0</v>
      </c>
      <c r="N649">
        <v>9</v>
      </c>
      <c r="O649">
        <v>1</v>
      </c>
      <c r="P649">
        <f t="shared" si="101"/>
        <v>6</v>
      </c>
      <c r="Q649">
        <v>855</v>
      </c>
      <c r="R649">
        <v>551</v>
      </c>
      <c r="S649" s="14">
        <f t="shared" si="103"/>
        <v>0.60810810810810811</v>
      </c>
      <c r="T649" s="33">
        <f>IF(E649&lt;1994,"NA",IF(E649&gt;2001,SUMIFS(ADM!E:E,ADM!A:A,ReferendumData!E649,ADM!C:C,ReferendumData!A649,ADM!D:D,ReferendumData!B649),SUMIFS(ADM!K:K,ADM!H:H,ReferendumData!E649,ADM!I:I,ReferendumData!A649,ADM!J:J,ReferendumData!B649)))</f>
        <v>846.61</v>
      </c>
      <c r="U649" s="34">
        <f t="shared" si="102"/>
        <v>1.660741073221436</v>
      </c>
      <c r="V649" s="47">
        <f>IFERROR(VLOOKUP(C649,Lookups!J:L,3,FALSE),IF(T649&gt;=2000,4,IF(AND(T649&gt;=1000,T649&lt;2000),5,6)))</f>
        <v>6</v>
      </c>
      <c r="W649" s="12" t="s">
        <v>20</v>
      </c>
      <c r="X649" s="39">
        <f t="shared" si="104"/>
        <v>1.660741073221436</v>
      </c>
      <c r="Y649" s="38">
        <f t="shared" si="105"/>
        <v>0.60810810810810811</v>
      </c>
      <c r="Z649" s="40" t="e">
        <f>IF(C649=ScatterPlots!$A$3,ReferendumData!Y649,-1)</f>
        <v>#N/A</v>
      </c>
      <c r="AA649" s="39">
        <f t="shared" si="106"/>
        <v>1.660741073221436</v>
      </c>
      <c r="AB649" s="40">
        <f t="shared" si="107"/>
        <v>-1</v>
      </c>
      <c r="AC649" s="40">
        <f t="shared" si="108"/>
        <v>-1</v>
      </c>
      <c r="AD649" s="40">
        <f t="shared" si="109"/>
        <v>0.60810810810810811</v>
      </c>
    </row>
    <row r="650" spans="1:30" x14ac:dyDescent="0.35">
      <c r="A650">
        <v>2397</v>
      </c>
      <c r="B650">
        <v>1</v>
      </c>
      <c r="C650" t="str">
        <f t="shared" si="100"/>
        <v>2397-01</v>
      </c>
      <c r="D650" t="s">
        <v>303</v>
      </c>
      <c r="E650">
        <v>2001</v>
      </c>
      <c r="F650">
        <f>VLOOKUP(E650,Lookups!A:B,2,FALSE)</f>
        <v>1</v>
      </c>
      <c r="G650">
        <v>2002</v>
      </c>
      <c r="H650" s="61">
        <v>200</v>
      </c>
      <c r="I650">
        <v>5</v>
      </c>
      <c r="J650" t="s">
        <v>19</v>
      </c>
      <c r="K650">
        <v>0</v>
      </c>
      <c r="L650">
        <v>9</v>
      </c>
      <c r="M650">
        <v>0</v>
      </c>
      <c r="N650">
        <v>9</v>
      </c>
      <c r="O650">
        <v>0</v>
      </c>
      <c r="P650">
        <f t="shared" si="101"/>
        <v>3</v>
      </c>
      <c r="Q650">
        <v>578</v>
      </c>
      <c r="R650">
        <v>1127</v>
      </c>
      <c r="S650" s="14">
        <f t="shared" si="103"/>
        <v>0.33900293255131964</v>
      </c>
      <c r="T650" s="33">
        <f>IF(E650&lt;1994,"NA",IF(E650&gt;2001,SUMIFS(ADM!E:E,ADM!A:A,ReferendumData!E650,ADM!C:C,ReferendumData!A650,ADM!D:D,ReferendumData!B650),SUMIFS(ADM!K:K,ADM!H:H,ReferendumData!E650,ADM!I:I,ReferendumData!A650,ADM!J:J,ReferendumData!B650)))</f>
        <v>1445.48</v>
      </c>
      <c r="U650" s="34">
        <f t="shared" si="102"/>
        <v>1.1795389766721089</v>
      </c>
      <c r="V650" s="47">
        <f>IFERROR(VLOOKUP(C650,Lookups!J:L,3,FALSE),IF(T650&gt;=2000,4,IF(AND(T650&gt;=1000,T650&lt;2000),5,6)))</f>
        <v>5</v>
      </c>
      <c r="W650" s="12" t="s">
        <v>370</v>
      </c>
      <c r="X650" s="39">
        <f t="shared" si="104"/>
        <v>1.1795389766721089</v>
      </c>
      <c r="Y650" s="38">
        <f t="shared" si="105"/>
        <v>0.33900293255131964</v>
      </c>
      <c r="Z650" s="40" t="e">
        <f>IF(C650=ScatterPlots!$A$3,ReferendumData!Y650,-1)</f>
        <v>#N/A</v>
      </c>
      <c r="AA650" s="39">
        <f t="shared" si="106"/>
        <v>1.1795389766721089</v>
      </c>
      <c r="AB650" s="40">
        <f t="shared" si="107"/>
        <v>-1</v>
      </c>
      <c r="AC650" s="40">
        <f t="shared" si="108"/>
        <v>-1</v>
      </c>
      <c r="AD650" s="40">
        <f t="shared" si="109"/>
        <v>0.33900293255131964</v>
      </c>
    </row>
    <row r="651" spans="1:30" x14ac:dyDescent="0.35">
      <c r="A651">
        <v>2527</v>
      </c>
      <c r="B651">
        <v>1</v>
      </c>
      <c r="C651" t="str">
        <f t="shared" si="100"/>
        <v>2527-01</v>
      </c>
      <c r="D651" t="s">
        <v>408</v>
      </c>
      <c r="E651">
        <v>2001</v>
      </c>
      <c r="F651">
        <f>VLOOKUP(E651,Lookups!A:B,2,FALSE)</f>
        <v>1</v>
      </c>
      <c r="G651">
        <v>2002</v>
      </c>
      <c r="H651" s="61">
        <v>700</v>
      </c>
      <c r="I651">
        <v>10</v>
      </c>
      <c r="J651" t="s">
        <v>19</v>
      </c>
      <c r="K651">
        <v>0</v>
      </c>
      <c r="L651">
        <v>9</v>
      </c>
      <c r="M651">
        <v>0</v>
      </c>
      <c r="N651">
        <v>9</v>
      </c>
      <c r="O651">
        <v>1</v>
      </c>
      <c r="P651">
        <f t="shared" si="101"/>
        <v>8</v>
      </c>
      <c r="Q651">
        <v>228</v>
      </c>
      <c r="R651">
        <v>128</v>
      </c>
      <c r="S651" s="14">
        <f t="shared" si="103"/>
        <v>0.6404494382022472</v>
      </c>
      <c r="T651" s="33">
        <f>IF(E651&lt;1994,"NA",IF(E651&gt;2001,SUMIFS(ADM!E:E,ADM!A:A,ReferendumData!E651,ADM!C:C,ReferendumData!A651,ADM!D:D,ReferendumData!B651),SUMIFS(ADM!K:K,ADM!H:H,ReferendumData!E651,ADM!I:I,ReferendumData!A651,ADM!J:J,ReferendumData!B651)))</f>
        <v>331.68</v>
      </c>
      <c r="U651" s="34">
        <f t="shared" si="102"/>
        <v>1.0733236854799806</v>
      </c>
      <c r="V651" s="47">
        <f>IFERROR(VLOOKUP(C651,Lookups!J:L,3,FALSE),IF(T651&gt;=2000,4,IF(AND(T651&gt;=1000,T651&lt;2000),5,6)))</f>
        <v>6</v>
      </c>
      <c r="W651" s="12" t="s">
        <v>20</v>
      </c>
      <c r="X651" s="39">
        <f t="shared" si="104"/>
        <v>1.0733236854799806</v>
      </c>
      <c r="Y651" s="38">
        <f t="shared" si="105"/>
        <v>0.6404494382022472</v>
      </c>
      <c r="Z651" s="40" t="e">
        <f>IF(C651=ScatterPlots!$A$3,ReferendumData!Y651,-1)</f>
        <v>#N/A</v>
      </c>
      <c r="AA651" s="39">
        <f t="shared" si="106"/>
        <v>1.0733236854799806</v>
      </c>
      <c r="AB651" s="40">
        <f t="shared" si="107"/>
        <v>-1</v>
      </c>
      <c r="AC651" s="40">
        <f t="shared" si="108"/>
        <v>-1</v>
      </c>
      <c r="AD651" s="40">
        <f t="shared" si="109"/>
        <v>0.6404494382022472</v>
      </c>
    </row>
    <row r="652" spans="1:30" x14ac:dyDescent="0.35">
      <c r="A652">
        <v>2534</v>
      </c>
      <c r="B652">
        <v>1</v>
      </c>
      <c r="C652" t="str">
        <f t="shared" si="100"/>
        <v>2534-01</v>
      </c>
      <c r="D652" t="s">
        <v>267</v>
      </c>
      <c r="E652">
        <v>2001</v>
      </c>
      <c r="F652">
        <f>VLOOKUP(E652,Lookups!A:B,2,FALSE)</f>
        <v>1</v>
      </c>
      <c r="G652">
        <v>2002</v>
      </c>
      <c r="H652" s="61">
        <v>415</v>
      </c>
      <c r="I652">
        <v>5</v>
      </c>
      <c r="J652" t="s">
        <v>19</v>
      </c>
      <c r="K652">
        <v>0</v>
      </c>
      <c r="L652">
        <v>9</v>
      </c>
      <c r="M652">
        <v>0</v>
      </c>
      <c r="N652">
        <v>9</v>
      </c>
      <c r="O652">
        <v>1</v>
      </c>
      <c r="P652">
        <f t="shared" si="101"/>
        <v>5</v>
      </c>
      <c r="Q652">
        <v>779</v>
      </c>
      <c r="R652">
        <v>695</v>
      </c>
      <c r="S652" s="14">
        <f t="shared" si="103"/>
        <v>0.52849389416553594</v>
      </c>
      <c r="T652" s="33">
        <f>IF(E652&lt;1994,"NA",IF(E652&gt;2001,SUMIFS(ADM!E:E,ADM!A:A,ReferendumData!E652,ADM!C:C,ReferendumData!A652,ADM!D:D,ReferendumData!B652),SUMIFS(ADM!K:K,ADM!H:H,ReferendumData!E652,ADM!I:I,ReferendumData!A652,ADM!J:J,ReferendumData!B652)))</f>
        <v>969.62</v>
      </c>
      <c r="U652" s="34">
        <f t="shared" si="102"/>
        <v>1.5201831645386852</v>
      </c>
      <c r="V652" s="47">
        <f>IFERROR(VLOOKUP(C652,Lookups!J:L,3,FALSE),IF(T652&gt;=2000,4,IF(AND(T652&gt;=1000,T652&lt;2000),5,6)))</f>
        <v>6</v>
      </c>
      <c r="W652" s="12" t="s">
        <v>20</v>
      </c>
      <c r="X652" s="39">
        <f t="shared" si="104"/>
        <v>1.5201831645386852</v>
      </c>
      <c r="Y652" s="38">
        <f t="shared" si="105"/>
        <v>0.52849389416553594</v>
      </c>
      <c r="Z652" s="40" t="e">
        <f>IF(C652=ScatterPlots!$A$3,ReferendumData!Y652,-1)</f>
        <v>#N/A</v>
      </c>
      <c r="AA652" s="39">
        <f t="shared" si="106"/>
        <v>1.5201831645386852</v>
      </c>
      <c r="AB652" s="40">
        <f t="shared" si="107"/>
        <v>-1</v>
      </c>
      <c r="AC652" s="40">
        <f t="shared" si="108"/>
        <v>-1</v>
      </c>
      <c r="AD652" s="40">
        <f t="shared" si="109"/>
        <v>0.52849389416553594</v>
      </c>
    </row>
    <row r="653" spans="1:30" x14ac:dyDescent="0.35">
      <c r="A653">
        <v>2536</v>
      </c>
      <c r="B653">
        <v>1</v>
      </c>
      <c r="C653" t="str">
        <f t="shared" si="100"/>
        <v>2536-01</v>
      </c>
      <c r="D653" t="s">
        <v>209</v>
      </c>
      <c r="E653">
        <v>2001</v>
      </c>
      <c r="F653">
        <f>VLOOKUP(E653,Lookups!A:B,2,FALSE)</f>
        <v>1</v>
      </c>
      <c r="G653">
        <v>2002</v>
      </c>
      <c r="H653" s="61">
        <v>256</v>
      </c>
      <c r="I653">
        <v>10</v>
      </c>
      <c r="J653" t="s">
        <v>19</v>
      </c>
      <c r="K653">
        <v>0</v>
      </c>
      <c r="L653">
        <v>9</v>
      </c>
      <c r="M653">
        <v>0</v>
      </c>
      <c r="N653">
        <v>9</v>
      </c>
      <c r="O653">
        <v>1</v>
      </c>
      <c r="P653">
        <f t="shared" si="101"/>
        <v>3</v>
      </c>
      <c r="Q653">
        <v>273</v>
      </c>
      <c r="R653">
        <v>72</v>
      </c>
      <c r="S653" s="14">
        <f t="shared" si="103"/>
        <v>0.79130434782608694</v>
      </c>
      <c r="T653" s="33">
        <f>IF(E653&lt;1994,"NA",IF(E653&gt;2001,SUMIFS(ADM!E:E,ADM!A:A,ReferendumData!E653,ADM!C:C,ReferendumData!A653,ADM!D:D,ReferendumData!B653),SUMIFS(ADM!K:K,ADM!H:H,ReferendumData!E653,ADM!I:I,ReferendumData!A653,ADM!J:J,ReferendumData!B653)))</f>
        <v>359.04</v>
      </c>
      <c r="U653" s="34">
        <f t="shared" si="102"/>
        <v>0.96089572192513362</v>
      </c>
      <c r="V653" s="47">
        <f>IFERROR(VLOOKUP(C653,Lookups!J:L,3,FALSE),IF(T653&gt;=2000,4,IF(AND(T653&gt;=1000,T653&lt;2000),5,6)))</f>
        <v>6</v>
      </c>
      <c r="W653" s="12" t="s">
        <v>20</v>
      </c>
      <c r="X653" s="39">
        <f t="shared" si="104"/>
        <v>0.96089572192513362</v>
      </c>
      <c r="Y653" s="38">
        <f t="shared" si="105"/>
        <v>0.79130434782608694</v>
      </c>
      <c r="Z653" s="40" t="e">
        <f>IF(C653=ScatterPlots!$A$3,ReferendumData!Y653,-1)</f>
        <v>#N/A</v>
      </c>
      <c r="AA653" s="39">
        <f t="shared" si="106"/>
        <v>0.96089572192513362</v>
      </c>
      <c r="AB653" s="40">
        <f t="shared" si="107"/>
        <v>-1</v>
      </c>
      <c r="AC653" s="40">
        <f t="shared" si="108"/>
        <v>-1</v>
      </c>
      <c r="AD653" s="40">
        <f t="shared" si="109"/>
        <v>0.79130434782608694</v>
      </c>
    </row>
    <row r="654" spans="1:30" x14ac:dyDescent="0.35">
      <c r="A654">
        <v>2683</v>
      </c>
      <c r="B654">
        <v>1</v>
      </c>
      <c r="C654" t="str">
        <f t="shared" si="100"/>
        <v>2683-01</v>
      </c>
      <c r="D654" t="s">
        <v>409</v>
      </c>
      <c r="E654">
        <v>2001</v>
      </c>
      <c r="F654">
        <f>VLOOKUP(E654,Lookups!A:B,2,FALSE)</f>
        <v>1</v>
      </c>
      <c r="G654">
        <v>2002</v>
      </c>
      <c r="H654" s="61">
        <v>640.59</v>
      </c>
      <c r="I654">
        <v>10</v>
      </c>
      <c r="J654" t="s">
        <v>19</v>
      </c>
      <c r="K654">
        <v>0</v>
      </c>
      <c r="L654">
        <v>9</v>
      </c>
      <c r="M654">
        <v>0</v>
      </c>
      <c r="N654">
        <v>9</v>
      </c>
      <c r="O654">
        <v>1</v>
      </c>
      <c r="P654">
        <f t="shared" si="101"/>
        <v>7</v>
      </c>
      <c r="Q654">
        <v>448</v>
      </c>
      <c r="R654">
        <v>167</v>
      </c>
      <c r="S654" s="14">
        <f t="shared" si="103"/>
        <v>0.72845528455284558</v>
      </c>
      <c r="T654" s="33">
        <f>IF(E654&lt;1994,"NA",IF(E654&gt;2001,SUMIFS(ADM!E:E,ADM!A:A,ReferendumData!E654,ADM!C:C,ReferendumData!A654,ADM!D:D,ReferendumData!B654),SUMIFS(ADM!K:K,ADM!H:H,ReferendumData!E654,ADM!I:I,ReferendumData!A654,ADM!J:J,ReferendumData!B654)))</f>
        <v>487.6</v>
      </c>
      <c r="U654" s="34">
        <f t="shared" si="102"/>
        <v>1.2612797374897455</v>
      </c>
      <c r="V654" s="47">
        <f>IFERROR(VLOOKUP(C654,Lookups!J:L,3,FALSE),IF(T654&gt;=2000,4,IF(AND(T654&gt;=1000,T654&lt;2000),5,6)))</f>
        <v>6</v>
      </c>
      <c r="W654" s="12" t="s">
        <v>20</v>
      </c>
      <c r="X654" s="39">
        <f t="shared" si="104"/>
        <v>1.2612797374897455</v>
      </c>
      <c r="Y654" s="38">
        <f t="shared" si="105"/>
        <v>0.72845528455284558</v>
      </c>
      <c r="Z654" s="40" t="e">
        <f>IF(C654=ScatterPlots!$A$3,ReferendumData!Y654,-1)</f>
        <v>#N/A</v>
      </c>
      <c r="AA654" s="39">
        <f t="shared" si="106"/>
        <v>1.2612797374897455</v>
      </c>
      <c r="AB654" s="40">
        <f t="shared" si="107"/>
        <v>-1</v>
      </c>
      <c r="AC654" s="40">
        <f t="shared" si="108"/>
        <v>-1</v>
      </c>
      <c r="AD654" s="40">
        <f t="shared" si="109"/>
        <v>0.72845528455284558</v>
      </c>
    </row>
    <row r="655" spans="1:30" x14ac:dyDescent="0.35">
      <c r="A655">
        <v>2689</v>
      </c>
      <c r="B655">
        <v>1</v>
      </c>
      <c r="C655" t="str">
        <f t="shared" si="100"/>
        <v>2689-01</v>
      </c>
      <c r="D655" t="s">
        <v>349</v>
      </c>
      <c r="E655">
        <v>2001</v>
      </c>
      <c r="F655">
        <f>VLOOKUP(E655,Lookups!A:B,2,FALSE)</f>
        <v>1</v>
      </c>
      <c r="G655">
        <v>2002</v>
      </c>
      <c r="H655" s="61">
        <v>400</v>
      </c>
      <c r="I655">
        <v>7</v>
      </c>
      <c r="J655" t="s">
        <v>19</v>
      </c>
      <c r="K655">
        <v>0</v>
      </c>
      <c r="L655">
        <v>9</v>
      </c>
      <c r="M655">
        <v>0</v>
      </c>
      <c r="N655">
        <v>9</v>
      </c>
      <c r="O655">
        <v>1</v>
      </c>
      <c r="P655">
        <f t="shared" si="101"/>
        <v>5</v>
      </c>
      <c r="Q655">
        <v>1307</v>
      </c>
      <c r="R655">
        <v>966</v>
      </c>
      <c r="S655" s="14">
        <f t="shared" si="103"/>
        <v>0.57501099868015837</v>
      </c>
      <c r="T655" s="33">
        <f>IF(E655&lt;1994,"NA",IF(E655&gt;2001,SUMIFS(ADM!E:E,ADM!A:A,ReferendumData!E655,ADM!C:C,ReferendumData!A655,ADM!D:D,ReferendumData!B655),SUMIFS(ADM!K:K,ADM!H:H,ReferendumData!E655,ADM!I:I,ReferendumData!A655,ADM!J:J,ReferendumData!B655)))</f>
        <v>1505.14</v>
      </c>
      <c r="U655" s="34">
        <f t="shared" si="102"/>
        <v>1.5101585234596115</v>
      </c>
      <c r="V655" s="47">
        <f>IFERROR(VLOOKUP(C655,Lookups!J:L,3,FALSE),IF(T655&gt;=2000,4,IF(AND(T655&gt;=1000,T655&lt;2000),5,6)))</f>
        <v>5</v>
      </c>
      <c r="W655" s="12" t="s">
        <v>20</v>
      </c>
      <c r="X655" s="39">
        <f t="shared" si="104"/>
        <v>1.5101585234596115</v>
      </c>
      <c r="Y655" s="38">
        <f t="shared" si="105"/>
        <v>0.57501099868015837</v>
      </c>
      <c r="Z655" s="40" t="e">
        <f>IF(C655=ScatterPlots!$A$3,ReferendumData!Y655,-1)</f>
        <v>#N/A</v>
      </c>
      <c r="AA655" s="39">
        <f t="shared" si="106"/>
        <v>1.5101585234596115</v>
      </c>
      <c r="AB655" s="40">
        <f t="shared" si="107"/>
        <v>-1</v>
      </c>
      <c r="AC655" s="40">
        <f t="shared" si="108"/>
        <v>-1</v>
      </c>
      <c r="AD655" s="40">
        <f t="shared" si="109"/>
        <v>0.57501099868015837</v>
      </c>
    </row>
    <row r="656" spans="1:30" x14ac:dyDescent="0.35">
      <c r="A656">
        <v>2711</v>
      </c>
      <c r="B656">
        <v>1</v>
      </c>
      <c r="C656" t="str">
        <f t="shared" si="100"/>
        <v>2711-01</v>
      </c>
      <c r="D656" t="s">
        <v>169</v>
      </c>
      <c r="E656">
        <v>2001</v>
      </c>
      <c r="F656">
        <f>VLOOKUP(E656,Lookups!A:B,2,FALSE)</f>
        <v>1</v>
      </c>
      <c r="G656">
        <v>2002</v>
      </c>
      <c r="H656" s="61">
        <v>285</v>
      </c>
      <c r="I656">
        <v>10</v>
      </c>
      <c r="J656" t="s">
        <v>19</v>
      </c>
      <c r="K656">
        <v>0</v>
      </c>
      <c r="L656">
        <v>9</v>
      </c>
      <c r="M656">
        <v>0</v>
      </c>
      <c r="N656">
        <v>9</v>
      </c>
      <c r="O656">
        <v>0</v>
      </c>
      <c r="P656">
        <f t="shared" si="101"/>
        <v>3</v>
      </c>
      <c r="Q656">
        <v>1008</v>
      </c>
      <c r="R656">
        <v>1978</v>
      </c>
      <c r="S656" s="14">
        <f t="shared" si="103"/>
        <v>0.33757535164099128</v>
      </c>
      <c r="T656" s="33">
        <f>IF(E656&lt;1994,"NA",IF(E656&gt;2001,SUMIFS(ADM!E:E,ADM!A:A,ReferendumData!E656,ADM!C:C,ReferendumData!A656,ADM!D:D,ReferendumData!B656),SUMIFS(ADM!K:K,ADM!H:H,ReferendumData!E656,ADM!I:I,ReferendumData!A656,ADM!J:J,ReferendumData!B656)))</f>
        <v>1107.32</v>
      </c>
      <c r="U656" s="34">
        <f t="shared" si="102"/>
        <v>2.6966008019362064</v>
      </c>
      <c r="V656" s="47">
        <f>IFERROR(VLOOKUP(C656,Lookups!J:L,3,FALSE),IF(T656&gt;=2000,4,IF(AND(T656&gt;=1000,T656&lt;2000),5,6)))</f>
        <v>5</v>
      </c>
      <c r="W656" s="12" t="s">
        <v>20</v>
      </c>
      <c r="X656" s="39">
        <f t="shared" si="104"/>
        <v>2.6966008019362064</v>
      </c>
      <c r="Y656" s="38">
        <f t="shared" si="105"/>
        <v>0.33757535164099128</v>
      </c>
      <c r="Z656" s="40" t="e">
        <f>IF(C656=ScatterPlots!$A$3,ReferendumData!Y656,-1)</f>
        <v>#N/A</v>
      </c>
      <c r="AA656" s="39">
        <f t="shared" si="106"/>
        <v>2.6966008019362064</v>
      </c>
      <c r="AB656" s="40">
        <f t="shared" si="107"/>
        <v>-1</v>
      </c>
      <c r="AC656" s="40">
        <f t="shared" si="108"/>
        <v>-1</v>
      </c>
      <c r="AD656" s="40">
        <f t="shared" si="109"/>
        <v>0.33757535164099128</v>
      </c>
    </row>
    <row r="657" spans="1:30" x14ac:dyDescent="0.35">
      <c r="A657">
        <v>2753</v>
      </c>
      <c r="B657">
        <v>1</v>
      </c>
      <c r="C657" t="str">
        <f t="shared" si="100"/>
        <v>2753-01</v>
      </c>
      <c r="D657" t="s">
        <v>268</v>
      </c>
      <c r="E657">
        <v>2001</v>
      </c>
      <c r="F657">
        <f>VLOOKUP(E657,Lookups!A:B,2,FALSE)</f>
        <v>1</v>
      </c>
      <c r="G657">
        <v>2002</v>
      </c>
      <c r="H657" s="61">
        <v>200</v>
      </c>
      <c r="I657">
        <v>10</v>
      </c>
      <c r="J657" t="s">
        <v>19</v>
      </c>
      <c r="K657">
        <v>0</v>
      </c>
      <c r="L657">
        <v>9</v>
      </c>
      <c r="M657">
        <v>0</v>
      </c>
      <c r="N657">
        <v>9</v>
      </c>
      <c r="O657">
        <v>0</v>
      </c>
      <c r="P657">
        <f t="shared" si="101"/>
        <v>3</v>
      </c>
      <c r="Q657">
        <v>560</v>
      </c>
      <c r="R657">
        <v>705</v>
      </c>
      <c r="S657" s="14">
        <f t="shared" si="103"/>
        <v>0.44268774703557312</v>
      </c>
      <c r="T657" s="33">
        <f>IF(E657&lt;1994,"NA",IF(E657&gt;2001,SUMIFS(ADM!E:E,ADM!A:A,ReferendumData!E657,ADM!C:C,ReferendumData!A657,ADM!D:D,ReferendumData!B657),SUMIFS(ADM!K:K,ADM!H:H,ReferendumData!E657,ADM!I:I,ReferendumData!A657,ADM!J:J,ReferendumData!B657)))</f>
        <v>1550.18</v>
      </c>
      <c r="U657" s="34">
        <f t="shared" si="102"/>
        <v>0.81603426698834969</v>
      </c>
      <c r="V657" s="47">
        <f>IFERROR(VLOOKUP(C657,Lookups!J:L,3,FALSE),IF(T657&gt;=2000,4,IF(AND(T657&gt;=1000,T657&lt;2000),5,6)))</f>
        <v>5</v>
      </c>
      <c r="W657" s="12" t="s">
        <v>20</v>
      </c>
      <c r="X657" s="39">
        <f t="shared" si="104"/>
        <v>0.81603426698834969</v>
      </c>
      <c r="Y657" s="38">
        <f t="shared" si="105"/>
        <v>0.44268774703557312</v>
      </c>
      <c r="Z657" s="40" t="e">
        <f>IF(C657=ScatterPlots!$A$3,ReferendumData!Y657,-1)</f>
        <v>#N/A</v>
      </c>
      <c r="AA657" s="39">
        <f t="shared" si="106"/>
        <v>0.81603426698834969</v>
      </c>
      <c r="AB657" s="40">
        <f t="shared" si="107"/>
        <v>-1</v>
      </c>
      <c r="AC657" s="40">
        <f t="shared" si="108"/>
        <v>-1</v>
      </c>
      <c r="AD657" s="40">
        <f t="shared" si="109"/>
        <v>0.44268774703557312</v>
      </c>
    </row>
    <row r="658" spans="1:30" x14ac:dyDescent="0.35">
      <c r="A658">
        <v>2754</v>
      </c>
      <c r="B658">
        <v>1</v>
      </c>
      <c r="C658" t="str">
        <f t="shared" si="100"/>
        <v>2754-01</v>
      </c>
      <c r="D658" t="s">
        <v>410</v>
      </c>
      <c r="E658">
        <v>2001</v>
      </c>
      <c r="F658">
        <f>VLOOKUP(E658,Lookups!A:B,2,FALSE)</f>
        <v>1</v>
      </c>
      <c r="G658">
        <v>2002</v>
      </c>
      <c r="H658" s="61">
        <v>290</v>
      </c>
      <c r="I658">
        <v>10</v>
      </c>
      <c r="J658" t="s">
        <v>19</v>
      </c>
      <c r="K658">
        <v>0</v>
      </c>
      <c r="L658">
        <v>9</v>
      </c>
      <c r="M658">
        <v>0</v>
      </c>
      <c r="N658">
        <v>9</v>
      </c>
      <c r="O658">
        <v>1</v>
      </c>
      <c r="P658">
        <f t="shared" si="101"/>
        <v>3</v>
      </c>
      <c r="Q658">
        <v>384</v>
      </c>
      <c r="R658">
        <v>179</v>
      </c>
      <c r="S658" s="14">
        <f t="shared" si="103"/>
        <v>0.68206039076376557</v>
      </c>
      <c r="T658" s="33">
        <f>IF(E658&lt;1994,"NA",IF(E658&gt;2001,SUMIFS(ADM!E:E,ADM!A:A,ReferendumData!E658,ADM!C:C,ReferendumData!A658,ADM!D:D,ReferendumData!B658),SUMIFS(ADM!K:K,ADM!H:H,ReferendumData!E658,ADM!I:I,ReferendumData!A658,ADM!J:J,ReferendumData!B658)))</f>
        <v>412.72</v>
      </c>
      <c r="U658" s="34">
        <f t="shared" si="102"/>
        <v>1.3641209536731924</v>
      </c>
      <c r="V658" s="47">
        <f>IFERROR(VLOOKUP(C658,Lookups!J:L,3,FALSE),IF(T658&gt;=2000,4,IF(AND(T658&gt;=1000,T658&lt;2000),5,6)))</f>
        <v>6</v>
      </c>
      <c r="W658" s="12" t="s">
        <v>20</v>
      </c>
      <c r="X658" s="39">
        <f t="shared" si="104"/>
        <v>1.3641209536731924</v>
      </c>
      <c r="Y658" s="38">
        <f t="shared" si="105"/>
        <v>0.68206039076376557</v>
      </c>
      <c r="Z658" s="40" t="e">
        <f>IF(C658=ScatterPlots!$A$3,ReferendumData!Y658,-1)</f>
        <v>#N/A</v>
      </c>
      <c r="AA658" s="39">
        <f t="shared" si="106"/>
        <v>1.3641209536731924</v>
      </c>
      <c r="AB658" s="40">
        <f t="shared" si="107"/>
        <v>-1</v>
      </c>
      <c r="AC658" s="40">
        <f t="shared" si="108"/>
        <v>-1</v>
      </c>
      <c r="AD658" s="40">
        <f t="shared" si="109"/>
        <v>0.68206039076376557</v>
      </c>
    </row>
    <row r="659" spans="1:30" x14ac:dyDescent="0.35">
      <c r="A659">
        <v>2759</v>
      </c>
      <c r="B659">
        <v>1</v>
      </c>
      <c r="C659" t="str">
        <f t="shared" si="100"/>
        <v>2759-01</v>
      </c>
      <c r="D659" t="s">
        <v>304</v>
      </c>
      <c r="E659">
        <v>2001</v>
      </c>
      <c r="F659">
        <f>VLOOKUP(E659,Lookups!A:B,2,FALSE)</f>
        <v>1</v>
      </c>
      <c r="G659">
        <v>2002</v>
      </c>
      <c r="H659" s="61">
        <v>300</v>
      </c>
      <c r="I659">
        <v>10</v>
      </c>
      <c r="J659" t="s">
        <v>19</v>
      </c>
      <c r="K659">
        <v>0</v>
      </c>
      <c r="L659">
        <v>9</v>
      </c>
      <c r="M659">
        <v>0</v>
      </c>
      <c r="N659">
        <v>9</v>
      </c>
      <c r="O659">
        <v>1</v>
      </c>
      <c r="P659">
        <f t="shared" si="101"/>
        <v>4</v>
      </c>
      <c r="Q659">
        <v>310</v>
      </c>
      <c r="R659">
        <v>172</v>
      </c>
      <c r="S659" s="14">
        <f t="shared" si="103"/>
        <v>0.6431535269709544</v>
      </c>
      <c r="T659" s="33">
        <f>IF(E659&lt;1994,"NA",IF(E659&gt;2001,SUMIFS(ADM!E:E,ADM!A:A,ReferendumData!E659,ADM!C:C,ReferendumData!A659,ADM!D:D,ReferendumData!B659),SUMIFS(ADM!K:K,ADM!H:H,ReferendumData!E659,ADM!I:I,ReferendumData!A659,ADM!J:J,ReferendumData!B659)))</f>
        <v>496.07</v>
      </c>
      <c r="U659" s="34">
        <f t="shared" si="102"/>
        <v>0.97163706734936606</v>
      </c>
      <c r="V659" s="47">
        <f>IFERROR(VLOOKUP(C659,Lookups!J:L,3,FALSE),IF(T659&gt;=2000,4,IF(AND(T659&gt;=1000,T659&lt;2000),5,6)))</f>
        <v>6</v>
      </c>
      <c r="W659" s="12" t="s">
        <v>20</v>
      </c>
      <c r="X659" s="39">
        <f t="shared" si="104"/>
        <v>0.97163706734936606</v>
      </c>
      <c r="Y659" s="38">
        <f t="shared" si="105"/>
        <v>0.6431535269709544</v>
      </c>
      <c r="Z659" s="40" t="e">
        <f>IF(C659=ScatterPlots!$A$3,ReferendumData!Y659,-1)</f>
        <v>#N/A</v>
      </c>
      <c r="AA659" s="39">
        <f t="shared" si="106"/>
        <v>0.97163706734936606</v>
      </c>
      <c r="AB659" s="40">
        <f t="shared" si="107"/>
        <v>-1</v>
      </c>
      <c r="AC659" s="40">
        <f t="shared" si="108"/>
        <v>-1</v>
      </c>
      <c r="AD659" s="40">
        <f t="shared" si="109"/>
        <v>0.6431535269709544</v>
      </c>
    </row>
    <row r="660" spans="1:30" x14ac:dyDescent="0.35">
      <c r="A660">
        <v>2805</v>
      </c>
      <c r="B660">
        <v>1</v>
      </c>
      <c r="C660" t="str">
        <f t="shared" si="100"/>
        <v>2805-01</v>
      </c>
      <c r="D660" t="s">
        <v>411</v>
      </c>
      <c r="E660">
        <v>2001</v>
      </c>
      <c r="F660">
        <f>VLOOKUP(E660,Lookups!A:B,2,FALSE)</f>
        <v>1</v>
      </c>
      <c r="G660">
        <v>2002</v>
      </c>
      <c r="H660" s="61">
        <v>291.5</v>
      </c>
      <c r="I660">
        <v>10</v>
      </c>
      <c r="J660" t="s">
        <v>19</v>
      </c>
      <c r="K660">
        <v>0</v>
      </c>
      <c r="L660">
        <v>9</v>
      </c>
      <c r="M660">
        <v>0</v>
      </c>
      <c r="N660">
        <v>9</v>
      </c>
      <c r="O660">
        <v>0</v>
      </c>
      <c r="P660">
        <f t="shared" si="101"/>
        <v>3</v>
      </c>
      <c r="Q660">
        <v>496</v>
      </c>
      <c r="R660">
        <v>689</v>
      </c>
      <c r="S660" s="14">
        <f t="shared" si="103"/>
        <v>0.41856540084388183</v>
      </c>
      <c r="T660" s="33">
        <f>IF(E660&lt;1994,"NA",IF(E660&gt;2001,SUMIFS(ADM!E:E,ADM!A:A,ReferendumData!E660,ADM!C:C,ReferendumData!A660,ADM!D:D,ReferendumData!B660),SUMIFS(ADM!K:K,ADM!H:H,ReferendumData!E660,ADM!I:I,ReferendumData!A660,ADM!J:J,ReferendumData!B660)))</f>
        <v>1232.28</v>
      </c>
      <c r="U660" s="34">
        <f t="shared" si="102"/>
        <v>0.96163209660142179</v>
      </c>
      <c r="V660" s="47">
        <f>IFERROR(VLOOKUP(C660,Lookups!J:L,3,FALSE),IF(T660&gt;=2000,4,IF(AND(T660&gt;=1000,T660&lt;2000),5,6)))</f>
        <v>5</v>
      </c>
      <c r="W660" s="12" t="s">
        <v>20</v>
      </c>
      <c r="X660" s="39">
        <f t="shared" si="104"/>
        <v>0.96163209660142179</v>
      </c>
      <c r="Y660" s="38">
        <f t="shared" si="105"/>
        <v>0.41856540084388183</v>
      </c>
      <c r="Z660" s="40" t="e">
        <f>IF(C660=ScatterPlots!$A$3,ReferendumData!Y660,-1)</f>
        <v>#N/A</v>
      </c>
      <c r="AA660" s="39">
        <f t="shared" si="106"/>
        <v>0.96163209660142179</v>
      </c>
      <c r="AB660" s="40">
        <f t="shared" si="107"/>
        <v>-1</v>
      </c>
      <c r="AC660" s="40">
        <f t="shared" si="108"/>
        <v>-1</v>
      </c>
      <c r="AD660" s="40">
        <f t="shared" si="109"/>
        <v>0.41856540084388183</v>
      </c>
    </row>
    <row r="661" spans="1:30" x14ac:dyDescent="0.35">
      <c r="A661">
        <v>2853</v>
      </c>
      <c r="B661">
        <v>1</v>
      </c>
      <c r="C661" t="str">
        <f t="shared" si="100"/>
        <v>2853-01</v>
      </c>
      <c r="D661" t="s">
        <v>353</v>
      </c>
      <c r="E661">
        <v>2001</v>
      </c>
      <c r="F661">
        <f>VLOOKUP(E661,Lookups!A:B,2,FALSE)</f>
        <v>1</v>
      </c>
      <c r="G661">
        <v>2002</v>
      </c>
      <c r="H661" s="61">
        <v>415</v>
      </c>
      <c r="I661">
        <v>5</v>
      </c>
      <c r="J661" t="s">
        <v>19</v>
      </c>
      <c r="K661">
        <v>0</v>
      </c>
      <c r="L661">
        <v>9</v>
      </c>
      <c r="M661">
        <v>0</v>
      </c>
      <c r="N661">
        <v>9</v>
      </c>
      <c r="O661">
        <v>1</v>
      </c>
      <c r="P661">
        <f t="shared" si="101"/>
        <v>5</v>
      </c>
      <c r="Q661">
        <v>858</v>
      </c>
      <c r="R661">
        <v>498</v>
      </c>
      <c r="S661" s="14">
        <f t="shared" si="103"/>
        <v>0.63274336283185839</v>
      </c>
      <c r="T661" s="33">
        <f>IF(E661&lt;1994,"NA",IF(E661&gt;2001,SUMIFS(ADM!E:E,ADM!A:A,ReferendumData!E661,ADM!C:C,ReferendumData!A661,ADM!D:D,ReferendumData!B661),SUMIFS(ADM!K:K,ADM!H:H,ReferendumData!E661,ADM!I:I,ReferendumData!A661,ADM!J:J,ReferendumData!B661)))</f>
        <v>1289.95</v>
      </c>
      <c r="U661" s="34">
        <f t="shared" si="102"/>
        <v>1.0512035350207372</v>
      </c>
      <c r="V661" s="47">
        <f>IFERROR(VLOOKUP(C661,Lookups!J:L,3,FALSE),IF(T661&gt;=2000,4,IF(AND(T661&gt;=1000,T661&lt;2000),5,6)))</f>
        <v>5</v>
      </c>
      <c r="W661" s="12" t="s">
        <v>20</v>
      </c>
      <c r="X661" s="39">
        <f t="shared" si="104"/>
        <v>1.0512035350207372</v>
      </c>
      <c r="Y661" s="38">
        <f t="shared" si="105"/>
        <v>0.63274336283185839</v>
      </c>
      <c r="Z661" s="40" t="e">
        <f>IF(C661=ScatterPlots!$A$3,ReferendumData!Y661,-1)</f>
        <v>#N/A</v>
      </c>
      <c r="AA661" s="39">
        <f t="shared" si="106"/>
        <v>1.0512035350207372</v>
      </c>
      <c r="AB661" s="40">
        <f t="shared" si="107"/>
        <v>-1</v>
      </c>
      <c r="AC661" s="40">
        <f t="shared" si="108"/>
        <v>-1</v>
      </c>
      <c r="AD661" s="40">
        <f t="shared" si="109"/>
        <v>0.63274336283185839</v>
      </c>
    </row>
    <row r="662" spans="1:30" x14ac:dyDescent="0.35">
      <c r="A662">
        <v>2854</v>
      </c>
      <c r="B662">
        <v>1</v>
      </c>
      <c r="C662" t="str">
        <f t="shared" si="100"/>
        <v>2854-01</v>
      </c>
      <c r="D662" t="s">
        <v>412</v>
      </c>
      <c r="E662">
        <v>2001</v>
      </c>
      <c r="F662">
        <f>VLOOKUP(E662,Lookups!A:B,2,FALSE)</f>
        <v>1</v>
      </c>
      <c r="G662">
        <v>2002</v>
      </c>
      <c r="H662" s="61">
        <v>400</v>
      </c>
      <c r="I662">
        <v>10</v>
      </c>
      <c r="J662" t="s">
        <v>19</v>
      </c>
      <c r="K662">
        <v>0</v>
      </c>
      <c r="L662">
        <v>9</v>
      </c>
      <c r="M662">
        <v>0</v>
      </c>
      <c r="N662">
        <v>9</v>
      </c>
      <c r="O662">
        <v>1</v>
      </c>
      <c r="P662">
        <f t="shared" si="101"/>
        <v>5</v>
      </c>
      <c r="Q662">
        <v>693</v>
      </c>
      <c r="R662">
        <v>283</v>
      </c>
      <c r="S662" s="14">
        <f t="shared" si="103"/>
        <v>0.71004098360655743</v>
      </c>
      <c r="T662" s="33">
        <f>IF(E662&lt;1994,"NA",IF(E662&gt;2001,SUMIFS(ADM!E:E,ADM!A:A,ReferendumData!E662,ADM!C:C,ReferendumData!A662,ADM!D:D,ReferendumData!B662),SUMIFS(ADM!K:K,ADM!H:H,ReferendumData!E662,ADM!I:I,ReferendumData!A662,ADM!J:J,ReferendumData!B662)))</f>
        <v>516.16</v>
      </c>
      <c r="U662" s="34">
        <f t="shared" si="102"/>
        <v>1.8908865468071916</v>
      </c>
      <c r="V662" s="47">
        <f>IFERROR(VLOOKUP(C662,Lookups!J:L,3,FALSE),IF(T662&gt;=2000,4,IF(AND(T662&gt;=1000,T662&lt;2000),5,6)))</f>
        <v>6</v>
      </c>
      <c r="W662" s="12" t="s">
        <v>20</v>
      </c>
      <c r="X662" s="39">
        <f t="shared" si="104"/>
        <v>1.8908865468071916</v>
      </c>
      <c r="Y662" s="38">
        <f t="shared" si="105"/>
        <v>0.71004098360655743</v>
      </c>
      <c r="Z662" s="40" t="e">
        <f>IF(C662=ScatterPlots!$A$3,ReferendumData!Y662,-1)</f>
        <v>#N/A</v>
      </c>
      <c r="AA662" s="39">
        <f t="shared" si="106"/>
        <v>1.8908865468071916</v>
      </c>
      <c r="AB662" s="40">
        <f t="shared" si="107"/>
        <v>-1</v>
      </c>
      <c r="AC662" s="40">
        <f t="shared" si="108"/>
        <v>-1</v>
      </c>
      <c r="AD662" s="40">
        <f t="shared" si="109"/>
        <v>0.71004098360655743</v>
      </c>
    </row>
    <row r="663" spans="1:30" x14ac:dyDescent="0.35">
      <c r="A663">
        <v>2859</v>
      </c>
      <c r="B663">
        <v>1</v>
      </c>
      <c r="C663" t="str">
        <f t="shared" si="100"/>
        <v>2859-01</v>
      </c>
      <c r="D663" t="s">
        <v>413</v>
      </c>
      <c r="E663">
        <v>2001</v>
      </c>
      <c r="F663">
        <f>VLOOKUP(E663,Lookups!A:B,2,FALSE)</f>
        <v>1</v>
      </c>
      <c r="G663">
        <v>2002</v>
      </c>
      <c r="H663" s="61">
        <v>597</v>
      </c>
      <c r="I663">
        <v>5</v>
      </c>
      <c r="J663" t="s">
        <v>19</v>
      </c>
      <c r="K663">
        <v>0</v>
      </c>
      <c r="L663">
        <v>9</v>
      </c>
      <c r="M663">
        <v>0</v>
      </c>
      <c r="N663">
        <v>9</v>
      </c>
      <c r="O663">
        <v>0</v>
      </c>
      <c r="P663">
        <f t="shared" si="101"/>
        <v>6</v>
      </c>
      <c r="Q663">
        <v>889</v>
      </c>
      <c r="R663">
        <v>1232</v>
      </c>
      <c r="S663" s="14">
        <f t="shared" si="103"/>
        <v>0.41914191419141916</v>
      </c>
      <c r="T663" s="33">
        <f>IF(E663&lt;1994,"NA",IF(E663&gt;2001,SUMIFS(ADM!E:E,ADM!A:A,ReferendumData!E663,ADM!C:C,ReferendumData!A663,ADM!D:D,ReferendumData!B663),SUMIFS(ADM!K:K,ADM!H:H,ReferendumData!E663,ADM!I:I,ReferendumData!A663,ADM!J:J,ReferendumData!B663)))</f>
        <v>1831.24</v>
      </c>
      <c r="U663" s="34">
        <f t="shared" si="102"/>
        <v>1.1582315807867893</v>
      </c>
      <c r="V663" s="47">
        <f>IFERROR(VLOOKUP(C663,Lookups!J:L,3,FALSE),IF(T663&gt;=2000,4,IF(AND(T663&gt;=1000,T663&lt;2000),5,6)))</f>
        <v>5</v>
      </c>
      <c r="W663" s="12" t="s">
        <v>20</v>
      </c>
      <c r="X663" s="39">
        <f t="shared" si="104"/>
        <v>1.1582315807867893</v>
      </c>
      <c r="Y663" s="38">
        <f t="shared" si="105"/>
        <v>0.41914191419141916</v>
      </c>
      <c r="Z663" s="40" t="e">
        <f>IF(C663=ScatterPlots!$A$3,ReferendumData!Y663,-1)</f>
        <v>#N/A</v>
      </c>
      <c r="AA663" s="39">
        <f t="shared" si="106"/>
        <v>1.1582315807867893</v>
      </c>
      <c r="AB663" s="40">
        <f t="shared" si="107"/>
        <v>-1</v>
      </c>
      <c r="AC663" s="40">
        <f t="shared" si="108"/>
        <v>-1</v>
      </c>
      <c r="AD663" s="40">
        <f t="shared" si="109"/>
        <v>0.41914191419141916</v>
      </c>
    </row>
    <row r="664" spans="1:30" x14ac:dyDescent="0.35">
      <c r="A664">
        <v>2887</v>
      </c>
      <c r="B664">
        <v>1</v>
      </c>
      <c r="C664" t="str">
        <f t="shared" si="100"/>
        <v>2887-01</v>
      </c>
      <c r="D664" t="s">
        <v>414</v>
      </c>
      <c r="E664">
        <v>2001</v>
      </c>
      <c r="F664">
        <f>VLOOKUP(E664,Lookups!A:B,2,FALSE)</f>
        <v>1</v>
      </c>
      <c r="G664">
        <v>2002</v>
      </c>
      <c r="H664" s="61">
        <v>250</v>
      </c>
      <c r="I664">
        <v>10</v>
      </c>
      <c r="J664" t="s">
        <v>19</v>
      </c>
      <c r="K664">
        <v>0</v>
      </c>
      <c r="L664">
        <v>9</v>
      </c>
      <c r="M664">
        <v>0</v>
      </c>
      <c r="N664">
        <v>9</v>
      </c>
      <c r="O664">
        <v>1</v>
      </c>
      <c r="P664">
        <f t="shared" si="101"/>
        <v>3</v>
      </c>
      <c r="Q664">
        <v>739</v>
      </c>
      <c r="R664">
        <v>499</v>
      </c>
      <c r="S664" s="14">
        <f t="shared" si="103"/>
        <v>0.59693053311793209</v>
      </c>
      <c r="T664" s="33">
        <f>IF(E664&lt;1994,"NA",IF(E664&gt;2001,SUMIFS(ADM!E:E,ADM!A:A,ReferendumData!E664,ADM!C:C,ReferendumData!A664,ADM!D:D,ReferendumData!B664),SUMIFS(ADM!K:K,ADM!H:H,ReferendumData!E664,ADM!I:I,ReferendumData!A664,ADM!J:J,ReferendumData!B664)))</f>
        <v>547.26</v>
      </c>
      <c r="U664" s="34">
        <f t="shared" si="102"/>
        <v>2.2621788546577495</v>
      </c>
      <c r="V664" s="47">
        <f>IFERROR(VLOOKUP(C664,Lookups!J:L,3,FALSE),IF(T664&gt;=2000,4,IF(AND(T664&gt;=1000,T664&lt;2000),5,6)))</f>
        <v>6</v>
      </c>
      <c r="W664" s="12" t="s">
        <v>20</v>
      </c>
      <c r="X664" s="39">
        <f t="shared" si="104"/>
        <v>2.2621788546577495</v>
      </c>
      <c r="Y664" s="38">
        <f t="shared" si="105"/>
        <v>0.59693053311793209</v>
      </c>
      <c r="Z664" s="40" t="e">
        <f>IF(C664=ScatterPlots!$A$3,ReferendumData!Y664,-1)</f>
        <v>#N/A</v>
      </c>
      <c r="AA664" s="39">
        <f t="shared" si="106"/>
        <v>2.2621788546577495</v>
      </c>
      <c r="AB664" s="40">
        <f t="shared" si="107"/>
        <v>-1</v>
      </c>
      <c r="AC664" s="40">
        <f t="shared" si="108"/>
        <v>-1</v>
      </c>
      <c r="AD664" s="40">
        <f t="shared" si="109"/>
        <v>0.59693053311793209</v>
      </c>
    </row>
    <row r="665" spans="1:30" x14ac:dyDescent="0.35">
      <c r="A665">
        <v>2888</v>
      </c>
      <c r="B665">
        <v>1</v>
      </c>
      <c r="C665" t="str">
        <f t="shared" si="100"/>
        <v>2888-01</v>
      </c>
      <c r="D665" t="s">
        <v>415</v>
      </c>
      <c r="E665">
        <v>2001</v>
      </c>
      <c r="F665">
        <f>VLOOKUP(E665,Lookups!A:B,2,FALSE)</f>
        <v>1</v>
      </c>
      <c r="G665">
        <v>2002</v>
      </c>
      <c r="H665" s="61">
        <v>126</v>
      </c>
      <c r="I665">
        <v>10</v>
      </c>
      <c r="J665" t="s">
        <v>19</v>
      </c>
      <c r="K665">
        <v>0</v>
      </c>
      <c r="L665">
        <v>9</v>
      </c>
      <c r="M665">
        <v>0</v>
      </c>
      <c r="N665">
        <v>9</v>
      </c>
      <c r="O665">
        <v>1</v>
      </c>
      <c r="P665">
        <f t="shared" si="101"/>
        <v>2</v>
      </c>
      <c r="Q665">
        <v>456</v>
      </c>
      <c r="R665">
        <v>115</v>
      </c>
      <c r="S665" s="14">
        <f t="shared" si="103"/>
        <v>0.79859894921190888</v>
      </c>
      <c r="T665" s="33">
        <f>IF(E665&lt;1994,"NA",IF(E665&gt;2001,SUMIFS(ADM!E:E,ADM!A:A,ReferendumData!E665,ADM!C:C,ReferendumData!A665,ADM!D:D,ReferendumData!B665),SUMIFS(ADM!K:K,ADM!H:H,ReferendumData!E665,ADM!I:I,ReferendumData!A665,ADM!J:J,ReferendumData!B665)))</f>
        <v>589.59</v>
      </c>
      <c r="U665" s="34">
        <f t="shared" si="102"/>
        <v>0.9684696144778574</v>
      </c>
      <c r="V665" s="47">
        <f>IFERROR(VLOOKUP(C665,Lookups!J:L,3,FALSE),IF(T665&gt;=2000,4,IF(AND(T665&gt;=1000,T665&lt;2000),5,6)))</f>
        <v>6</v>
      </c>
      <c r="W665" s="12" t="s">
        <v>20</v>
      </c>
      <c r="X665" s="39">
        <f t="shared" si="104"/>
        <v>0.9684696144778574</v>
      </c>
      <c r="Y665" s="38">
        <f t="shared" si="105"/>
        <v>0.79859894921190888</v>
      </c>
      <c r="Z665" s="40" t="e">
        <f>IF(C665=ScatterPlots!$A$3,ReferendumData!Y665,-1)</f>
        <v>#N/A</v>
      </c>
      <c r="AA665" s="39">
        <f t="shared" si="106"/>
        <v>0.9684696144778574</v>
      </c>
      <c r="AB665" s="40">
        <f t="shared" si="107"/>
        <v>-1</v>
      </c>
      <c r="AC665" s="40">
        <f t="shared" si="108"/>
        <v>-1</v>
      </c>
      <c r="AD665" s="40">
        <f t="shared" si="109"/>
        <v>0.79859894921190888</v>
      </c>
    </row>
    <row r="666" spans="1:30" x14ac:dyDescent="0.35">
      <c r="A666">
        <v>2889</v>
      </c>
      <c r="B666">
        <v>1</v>
      </c>
      <c r="C666" t="str">
        <f t="shared" si="100"/>
        <v>2889-01</v>
      </c>
      <c r="D666" t="s">
        <v>350</v>
      </c>
      <c r="E666">
        <v>2001</v>
      </c>
      <c r="F666">
        <f>VLOOKUP(E666,Lookups!A:B,2,FALSE)</f>
        <v>1</v>
      </c>
      <c r="G666">
        <v>2002</v>
      </c>
      <c r="H666" s="61">
        <v>315</v>
      </c>
      <c r="I666">
        <v>5</v>
      </c>
      <c r="J666" t="s">
        <v>19</v>
      </c>
      <c r="K666">
        <v>0</v>
      </c>
      <c r="L666">
        <v>9</v>
      </c>
      <c r="M666">
        <v>0</v>
      </c>
      <c r="N666">
        <v>9</v>
      </c>
      <c r="O666">
        <v>0</v>
      </c>
      <c r="P666">
        <f t="shared" si="101"/>
        <v>4</v>
      </c>
      <c r="Q666">
        <v>428</v>
      </c>
      <c r="R666">
        <v>541</v>
      </c>
      <c r="S666" s="14">
        <f t="shared" si="103"/>
        <v>0.44169246646026833</v>
      </c>
      <c r="T666" s="33">
        <f>IF(E666&lt;1994,"NA",IF(E666&gt;2001,SUMIFS(ADM!E:E,ADM!A:A,ReferendumData!E666,ADM!C:C,ReferendumData!A666,ADM!D:D,ReferendumData!B666),SUMIFS(ADM!K:K,ADM!H:H,ReferendumData!E666,ADM!I:I,ReferendumData!A666,ADM!J:J,ReferendumData!B666)))</f>
        <v>715.73</v>
      </c>
      <c r="U666" s="34">
        <f t="shared" si="102"/>
        <v>1.3538624900451288</v>
      </c>
      <c r="V666" s="47">
        <f>IFERROR(VLOOKUP(C666,Lookups!J:L,3,FALSE),IF(T666&gt;=2000,4,IF(AND(T666&gt;=1000,T666&lt;2000),5,6)))</f>
        <v>6</v>
      </c>
      <c r="W666" s="12" t="s">
        <v>20</v>
      </c>
      <c r="X666" s="39">
        <f t="shared" si="104"/>
        <v>1.3538624900451288</v>
      </c>
      <c r="Y666" s="38">
        <f t="shared" si="105"/>
        <v>0.44169246646026833</v>
      </c>
      <c r="Z666" s="40" t="e">
        <f>IF(C666=ScatterPlots!$A$3,ReferendumData!Y666,-1)</f>
        <v>#N/A</v>
      </c>
      <c r="AA666" s="39">
        <f t="shared" si="106"/>
        <v>1.3538624900451288</v>
      </c>
      <c r="AB666" s="40">
        <f t="shared" si="107"/>
        <v>-1</v>
      </c>
      <c r="AC666" s="40">
        <f t="shared" si="108"/>
        <v>-1</v>
      </c>
      <c r="AD666" s="40">
        <f t="shared" si="109"/>
        <v>0.44169246646026833</v>
      </c>
    </row>
    <row r="667" spans="1:30" x14ac:dyDescent="0.35">
      <c r="A667">
        <v>2895</v>
      </c>
      <c r="B667">
        <v>1</v>
      </c>
      <c r="C667" t="str">
        <f t="shared" si="100"/>
        <v>2895-01</v>
      </c>
      <c r="D667" t="s">
        <v>416</v>
      </c>
      <c r="E667">
        <v>2001</v>
      </c>
      <c r="F667">
        <f>VLOOKUP(E667,Lookups!A:B,2,FALSE)</f>
        <v>1</v>
      </c>
      <c r="G667">
        <v>2002</v>
      </c>
      <c r="H667" s="61">
        <v>50</v>
      </c>
      <c r="I667">
        <v>10</v>
      </c>
      <c r="J667" t="s">
        <v>19</v>
      </c>
      <c r="K667">
        <v>0</v>
      </c>
      <c r="L667">
        <v>9</v>
      </c>
      <c r="M667">
        <v>0</v>
      </c>
      <c r="N667">
        <v>9</v>
      </c>
      <c r="O667">
        <v>1</v>
      </c>
      <c r="P667">
        <f t="shared" si="101"/>
        <v>1</v>
      </c>
      <c r="Q667">
        <v>1701</v>
      </c>
      <c r="R667">
        <v>1062</v>
      </c>
      <c r="S667" s="14">
        <f t="shared" si="103"/>
        <v>0.61563517915309451</v>
      </c>
      <c r="T667" s="33">
        <f>IF(E667&lt;1994,"NA",IF(E667&gt;2001,SUMIFS(ADM!E:E,ADM!A:A,ReferendumData!E667,ADM!C:C,ReferendumData!A667,ADM!D:D,ReferendumData!B667),SUMIFS(ADM!K:K,ADM!H:H,ReferendumData!E667,ADM!I:I,ReferendumData!A667,ADM!J:J,ReferendumData!B667)))</f>
        <v>1393.88</v>
      </c>
      <c r="U667" s="34">
        <f t="shared" si="102"/>
        <v>1.9822366344305105</v>
      </c>
      <c r="V667" s="47">
        <f>IFERROR(VLOOKUP(C667,Lookups!J:L,3,FALSE),IF(T667&gt;=2000,4,IF(AND(T667&gt;=1000,T667&lt;2000),5,6)))</f>
        <v>5</v>
      </c>
      <c r="W667" s="12" t="s">
        <v>20</v>
      </c>
      <c r="X667" s="39">
        <f t="shared" si="104"/>
        <v>1.9822366344305105</v>
      </c>
      <c r="Y667" s="38">
        <f t="shared" si="105"/>
        <v>0.61563517915309451</v>
      </c>
      <c r="Z667" s="40" t="e">
        <f>IF(C667=ScatterPlots!$A$3,ReferendumData!Y667,-1)</f>
        <v>#N/A</v>
      </c>
      <c r="AA667" s="39">
        <f t="shared" si="106"/>
        <v>1.9822366344305105</v>
      </c>
      <c r="AB667" s="40">
        <f t="shared" si="107"/>
        <v>-1</v>
      </c>
      <c r="AC667" s="40">
        <f t="shared" si="108"/>
        <v>-1</v>
      </c>
      <c r="AD667" s="40">
        <f t="shared" si="109"/>
        <v>0.61563517915309451</v>
      </c>
    </row>
    <row r="668" spans="1:30" x14ac:dyDescent="0.35">
      <c r="A668">
        <v>138</v>
      </c>
      <c r="B668">
        <v>1</v>
      </c>
      <c r="C668" t="str">
        <f t="shared" si="100"/>
        <v>0138-01</v>
      </c>
      <c r="D668" t="s">
        <v>45</v>
      </c>
      <c r="E668">
        <v>2001</v>
      </c>
      <c r="F668">
        <f>VLOOKUP(E668,Lookups!A:B,2,FALSE)</f>
        <v>1</v>
      </c>
      <c r="G668">
        <v>2003</v>
      </c>
      <c r="H668" s="61">
        <v>126</v>
      </c>
      <c r="I668">
        <v>10</v>
      </c>
      <c r="J668" t="s">
        <v>19</v>
      </c>
      <c r="K668">
        <v>0</v>
      </c>
      <c r="L668">
        <v>9</v>
      </c>
      <c r="M668">
        <v>1</v>
      </c>
      <c r="N668">
        <v>9</v>
      </c>
      <c r="O668">
        <v>0</v>
      </c>
      <c r="P668">
        <f t="shared" si="101"/>
        <v>2</v>
      </c>
      <c r="Q668">
        <v>1984</v>
      </c>
      <c r="R668">
        <v>2292</v>
      </c>
      <c r="S668" s="14">
        <f t="shared" si="103"/>
        <v>0.46398503274087932</v>
      </c>
      <c r="T668" s="33">
        <f>IF(E668&lt;1994,"NA",IF(E668&gt;2001,SUMIFS(ADM!E:E,ADM!A:A,ReferendumData!E668,ADM!C:C,ReferendumData!A668,ADM!D:D,ReferendumData!B668),SUMIFS(ADM!K:K,ADM!H:H,ReferendumData!E668,ADM!I:I,ReferendumData!A668,ADM!J:J,ReferendumData!B668)))</f>
        <v>3815.84</v>
      </c>
      <c r="U668" s="34">
        <f t="shared" si="102"/>
        <v>1.1205920583672271</v>
      </c>
      <c r="V668" s="47">
        <f>IFERROR(VLOOKUP(C668,Lookups!J:L,3,FALSE),IF(T668&gt;=2000,4,IF(AND(T668&gt;=1000,T668&lt;2000),5,6)))</f>
        <v>4</v>
      </c>
      <c r="W668" s="12" t="s">
        <v>20</v>
      </c>
      <c r="X668" s="39">
        <f t="shared" si="104"/>
        <v>1.1205920583672271</v>
      </c>
      <c r="Y668" s="38">
        <f t="shared" si="105"/>
        <v>0.46398503274087932</v>
      </c>
      <c r="Z668" s="40" t="e">
        <f>IF(C668=ScatterPlots!$A$3,ReferendumData!Y668,-1)</f>
        <v>#N/A</v>
      </c>
      <c r="AA668" s="39">
        <f t="shared" si="106"/>
        <v>1.1205920583672271</v>
      </c>
      <c r="AB668" s="40">
        <f t="shared" si="107"/>
        <v>-1</v>
      </c>
      <c r="AC668" s="40">
        <f t="shared" si="108"/>
        <v>-1</v>
      </c>
      <c r="AD668" s="40">
        <f t="shared" si="109"/>
        <v>0.46398503274087932</v>
      </c>
    </row>
    <row r="669" spans="1:30" x14ac:dyDescent="0.35">
      <c r="A669">
        <v>294</v>
      </c>
      <c r="B669">
        <v>1</v>
      </c>
      <c r="C669" t="str">
        <f t="shared" ref="C669:C732" si="110">TEXT(A669,"0000")&amp;"-"&amp;TEXT(B669,"00")</f>
        <v>0294-01</v>
      </c>
      <c r="D669" t="s">
        <v>53</v>
      </c>
      <c r="E669">
        <v>2001</v>
      </c>
      <c r="F669">
        <f>VLOOKUP(E669,Lookups!A:B,2,FALSE)</f>
        <v>1</v>
      </c>
      <c r="G669">
        <v>2003</v>
      </c>
      <c r="H669" s="61">
        <v>837.38</v>
      </c>
      <c r="I669">
        <v>5</v>
      </c>
      <c r="J669" t="s">
        <v>19</v>
      </c>
      <c r="K669">
        <v>0</v>
      </c>
      <c r="L669">
        <v>9</v>
      </c>
      <c r="M669">
        <v>1</v>
      </c>
      <c r="N669">
        <v>9</v>
      </c>
      <c r="O669">
        <v>1</v>
      </c>
      <c r="P669">
        <f t="shared" ref="P669:P732" si="111">MAX(1,MIN(10,INT(H669/100)+1))</f>
        <v>9</v>
      </c>
      <c r="Q669">
        <v>437</v>
      </c>
      <c r="R669">
        <v>195</v>
      </c>
      <c r="S669" s="14">
        <f t="shared" si="103"/>
        <v>0.69145569620253167</v>
      </c>
      <c r="T669" s="33">
        <f>IF(E669&lt;1994,"NA",IF(E669&gt;2001,SUMIFS(ADM!E:E,ADM!A:A,ReferendumData!E669,ADM!C:C,ReferendumData!A669,ADM!D:D,ReferendumData!B669),SUMIFS(ADM!K:K,ADM!H:H,ReferendumData!E669,ADM!I:I,ReferendumData!A669,ADM!J:J,ReferendumData!B669)))</f>
        <v>546.9</v>
      </c>
      <c r="U669" s="34">
        <f t="shared" ref="U669:U732" si="112">IFERROR((Q669+R669)/T669,"NA")</f>
        <v>1.1556043152313038</v>
      </c>
      <c r="V669" s="47">
        <f>IFERROR(VLOOKUP(C669,Lookups!J:L,3,FALSE),IF(T669&gt;=2000,4,IF(AND(T669&gt;=1000,T669&lt;2000),5,6)))</f>
        <v>6</v>
      </c>
      <c r="W669" s="12" t="s">
        <v>20</v>
      </c>
      <c r="X669" s="39">
        <f t="shared" si="104"/>
        <v>1.1556043152313038</v>
      </c>
      <c r="Y669" s="38">
        <f t="shared" si="105"/>
        <v>0.69145569620253167</v>
      </c>
      <c r="Z669" s="40" t="e">
        <f>IF(C669=ScatterPlots!$A$3,ReferendumData!Y669,-1)</f>
        <v>#N/A</v>
      </c>
      <c r="AA669" s="39">
        <f t="shared" si="106"/>
        <v>1.1556043152313038</v>
      </c>
      <c r="AB669" s="40">
        <f t="shared" si="107"/>
        <v>-1</v>
      </c>
      <c r="AC669" s="40">
        <f t="shared" si="108"/>
        <v>-1</v>
      </c>
      <c r="AD669" s="40">
        <f t="shared" si="109"/>
        <v>0.69145569620253167</v>
      </c>
    </row>
    <row r="670" spans="1:30" x14ac:dyDescent="0.35">
      <c r="A670">
        <v>345</v>
      </c>
      <c r="B670">
        <v>1</v>
      </c>
      <c r="C670" t="str">
        <f t="shared" si="110"/>
        <v>0345-01</v>
      </c>
      <c r="D670" t="s">
        <v>225</v>
      </c>
      <c r="E670">
        <v>2001</v>
      </c>
      <c r="F670">
        <f>VLOOKUP(E670,Lookups!A:B,2,FALSE)</f>
        <v>1</v>
      </c>
      <c r="G670">
        <v>2003</v>
      </c>
      <c r="H670" s="61">
        <v>415</v>
      </c>
      <c r="I670">
        <v>10</v>
      </c>
      <c r="J670" t="s">
        <v>19</v>
      </c>
      <c r="K670">
        <v>0</v>
      </c>
      <c r="L670">
        <v>9</v>
      </c>
      <c r="M670">
        <v>1</v>
      </c>
      <c r="N670">
        <v>9</v>
      </c>
      <c r="O670">
        <v>0</v>
      </c>
      <c r="P670">
        <f t="shared" si="111"/>
        <v>5</v>
      </c>
      <c r="Q670">
        <v>1725</v>
      </c>
      <c r="R670">
        <v>2071</v>
      </c>
      <c r="S670" s="14">
        <f t="shared" si="103"/>
        <v>0.45442571127502634</v>
      </c>
      <c r="T670" s="33">
        <f>IF(E670&lt;1994,"NA",IF(E670&gt;2001,SUMIFS(ADM!E:E,ADM!A:A,ReferendumData!E670,ADM!C:C,ReferendumData!A670,ADM!D:D,ReferendumData!B670),SUMIFS(ADM!K:K,ADM!H:H,ReferendumData!E670,ADM!I:I,ReferendumData!A670,ADM!J:J,ReferendumData!B670)))</f>
        <v>1597.38</v>
      </c>
      <c r="U670" s="34">
        <f t="shared" si="112"/>
        <v>2.3763913408205934</v>
      </c>
      <c r="V670" s="47">
        <f>IFERROR(VLOOKUP(C670,Lookups!J:L,3,FALSE),IF(T670&gt;=2000,4,IF(AND(T670&gt;=1000,T670&lt;2000),5,6)))</f>
        <v>5</v>
      </c>
      <c r="W670" s="12" t="s">
        <v>20</v>
      </c>
      <c r="X670" s="39">
        <f t="shared" si="104"/>
        <v>2.3763913408205934</v>
      </c>
      <c r="Y670" s="38">
        <f t="shared" si="105"/>
        <v>0.45442571127502634</v>
      </c>
      <c r="Z670" s="40" t="e">
        <f>IF(C670=ScatterPlots!$A$3,ReferendumData!Y670,-1)</f>
        <v>#N/A</v>
      </c>
      <c r="AA670" s="39">
        <f t="shared" si="106"/>
        <v>2.3763913408205934</v>
      </c>
      <c r="AB670" s="40">
        <f t="shared" si="107"/>
        <v>-1</v>
      </c>
      <c r="AC670" s="40">
        <f t="shared" si="108"/>
        <v>-1</v>
      </c>
      <c r="AD670" s="40">
        <f t="shared" si="109"/>
        <v>0.45442571127502634</v>
      </c>
    </row>
    <row r="671" spans="1:30" x14ac:dyDescent="0.35">
      <c r="A671">
        <v>363</v>
      </c>
      <c r="B671">
        <v>1</v>
      </c>
      <c r="C671" t="str">
        <f t="shared" si="110"/>
        <v>0363-01</v>
      </c>
      <c r="D671" t="s">
        <v>417</v>
      </c>
      <c r="E671">
        <v>2001</v>
      </c>
      <c r="F671">
        <f>VLOOKUP(E671,Lookups!A:B,2,FALSE)</f>
        <v>1</v>
      </c>
      <c r="G671">
        <v>2003</v>
      </c>
      <c r="H671" s="61">
        <v>1</v>
      </c>
      <c r="I671">
        <v>10</v>
      </c>
      <c r="J671" t="s">
        <v>19</v>
      </c>
      <c r="K671">
        <v>0</v>
      </c>
      <c r="L671">
        <v>9</v>
      </c>
      <c r="M671">
        <v>1</v>
      </c>
      <c r="N671">
        <v>9</v>
      </c>
      <c r="O671">
        <v>1</v>
      </c>
      <c r="P671">
        <f t="shared" si="111"/>
        <v>1</v>
      </c>
      <c r="Q671">
        <v>140</v>
      </c>
      <c r="R671">
        <v>23</v>
      </c>
      <c r="S671" s="14">
        <f t="shared" si="103"/>
        <v>0.85889570552147243</v>
      </c>
      <c r="T671" s="33">
        <f>IF(E671&lt;1994,"NA",IF(E671&gt;2001,SUMIFS(ADM!E:E,ADM!A:A,ReferendumData!E671,ADM!C:C,ReferendumData!A671,ADM!D:D,ReferendumData!B671),SUMIFS(ADM!K:K,ADM!H:H,ReferendumData!E671,ADM!I:I,ReferendumData!A671,ADM!J:J,ReferendumData!B671)))</f>
        <v>258.44</v>
      </c>
      <c r="U671" s="34">
        <f t="shared" si="112"/>
        <v>0.63070732084816594</v>
      </c>
      <c r="V671" s="47">
        <f>IFERROR(VLOOKUP(C671,Lookups!J:L,3,FALSE),IF(T671&gt;=2000,4,IF(AND(T671&gt;=1000,T671&lt;2000),5,6)))</f>
        <v>6</v>
      </c>
      <c r="W671" s="12" t="s">
        <v>418</v>
      </c>
      <c r="X671" s="39">
        <f t="shared" si="104"/>
        <v>0.63070732084816594</v>
      </c>
      <c r="Y671" s="38">
        <f t="shared" si="105"/>
        <v>0.85889570552147243</v>
      </c>
      <c r="Z671" s="40" t="e">
        <f>IF(C671=ScatterPlots!$A$3,ReferendumData!Y671,-1)</f>
        <v>#N/A</v>
      </c>
      <c r="AA671" s="39">
        <f t="shared" si="106"/>
        <v>0.63070732084816594</v>
      </c>
      <c r="AB671" s="40">
        <f t="shared" si="107"/>
        <v>-1</v>
      </c>
      <c r="AC671" s="40">
        <f t="shared" si="108"/>
        <v>-1</v>
      </c>
      <c r="AD671" s="40">
        <f t="shared" si="109"/>
        <v>0.85889570552147243</v>
      </c>
    </row>
    <row r="672" spans="1:30" x14ac:dyDescent="0.35">
      <c r="A672">
        <v>740</v>
      </c>
      <c r="B672">
        <v>1</v>
      </c>
      <c r="C672" t="str">
        <f t="shared" si="110"/>
        <v>0740-01</v>
      </c>
      <c r="D672" t="s">
        <v>203</v>
      </c>
      <c r="E672">
        <v>2001</v>
      </c>
      <c r="F672">
        <f>VLOOKUP(E672,Lookups!A:B,2,FALSE)</f>
        <v>1</v>
      </c>
      <c r="G672">
        <v>2003</v>
      </c>
      <c r="H672" s="61">
        <v>444.44</v>
      </c>
      <c r="I672">
        <v>3</v>
      </c>
      <c r="J672" t="s">
        <v>19</v>
      </c>
      <c r="K672">
        <v>0</v>
      </c>
      <c r="L672">
        <v>9</v>
      </c>
      <c r="M672">
        <v>1</v>
      </c>
      <c r="N672">
        <v>9</v>
      </c>
      <c r="O672">
        <v>1</v>
      </c>
      <c r="P672">
        <f t="shared" si="111"/>
        <v>5</v>
      </c>
      <c r="Q672">
        <v>765</v>
      </c>
      <c r="R672">
        <v>450</v>
      </c>
      <c r="S672" s="14">
        <f t="shared" si="103"/>
        <v>0.62962962962962965</v>
      </c>
      <c r="T672" s="33">
        <f>IF(E672&lt;1994,"NA",IF(E672&gt;2001,SUMIFS(ADM!E:E,ADM!A:A,ReferendumData!E672,ADM!C:C,ReferendumData!A672,ADM!D:D,ReferendumData!B672),SUMIFS(ADM!K:K,ADM!H:H,ReferendumData!E672,ADM!I:I,ReferendumData!A672,ADM!J:J,ReferendumData!B672)))</f>
        <v>1544.12</v>
      </c>
      <c r="U672" s="34">
        <f t="shared" si="112"/>
        <v>0.78685594383856183</v>
      </c>
      <c r="V672" s="47">
        <f>IFERROR(VLOOKUP(C672,Lookups!J:L,3,FALSE),IF(T672&gt;=2000,4,IF(AND(T672&gt;=1000,T672&lt;2000),5,6)))</f>
        <v>5</v>
      </c>
      <c r="W672" s="12" t="s">
        <v>20</v>
      </c>
      <c r="X672" s="39">
        <f t="shared" si="104"/>
        <v>0.78685594383856183</v>
      </c>
      <c r="Y672" s="38">
        <f t="shared" si="105"/>
        <v>0.62962962962962965</v>
      </c>
      <c r="Z672" s="40" t="e">
        <f>IF(C672=ScatterPlots!$A$3,ReferendumData!Y672,-1)</f>
        <v>#N/A</v>
      </c>
      <c r="AA672" s="39">
        <f t="shared" si="106"/>
        <v>0.78685594383856183</v>
      </c>
      <c r="AB672" s="40">
        <f t="shared" si="107"/>
        <v>-1</v>
      </c>
      <c r="AC672" s="40">
        <f t="shared" si="108"/>
        <v>-1</v>
      </c>
      <c r="AD672" s="40">
        <f t="shared" si="109"/>
        <v>0.62962962962962965</v>
      </c>
    </row>
    <row r="673" spans="1:30" x14ac:dyDescent="0.35">
      <c r="A673">
        <v>6</v>
      </c>
      <c r="B673">
        <v>3</v>
      </c>
      <c r="C673" t="str">
        <f t="shared" si="110"/>
        <v>0006-03</v>
      </c>
      <c r="D673" t="s">
        <v>419</v>
      </c>
      <c r="E673">
        <v>2002</v>
      </c>
      <c r="F673">
        <f>VLOOKUP(E673,Lookups!A:B,2,FALSE)</f>
        <v>2</v>
      </c>
      <c r="G673">
        <v>2003</v>
      </c>
      <c r="H673" s="61">
        <v>415</v>
      </c>
      <c r="I673">
        <v>10</v>
      </c>
      <c r="J673" t="s">
        <v>19</v>
      </c>
      <c r="K673">
        <v>0</v>
      </c>
      <c r="L673">
        <v>9</v>
      </c>
      <c r="M673">
        <v>0</v>
      </c>
      <c r="N673">
        <v>9</v>
      </c>
      <c r="O673">
        <v>0</v>
      </c>
      <c r="P673">
        <f t="shared" si="111"/>
        <v>5</v>
      </c>
      <c r="Q673">
        <v>4018</v>
      </c>
      <c r="R673">
        <v>4296</v>
      </c>
      <c r="S673" s="14">
        <f t="shared" si="103"/>
        <v>0.4832812124127977</v>
      </c>
      <c r="T673" s="33">
        <f>IF(E673&lt;1994,"NA",IF(E673&gt;2001,SUMIFS(ADM!E:E,ADM!A:A,ReferendumData!E673,ADM!C:C,ReferendumData!A673,ADM!D:D,ReferendumData!B673),SUMIFS(ADM!K:K,ADM!H:H,ReferendumData!E673,ADM!I:I,ReferendumData!A673,ADM!J:J,ReferendumData!B673)))</f>
        <v>3485.59</v>
      </c>
      <c r="U673" s="34">
        <f t="shared" si="112"/>
        <v>2.3852489822383012</v>
      </c>
      <c r="V673" s="47">
        <f>IFERROR(VLOOKUP(C673,Lookups!J:L,3,FALSE),IF(T673&gt;=2000,4,IF(AND(T673&gt;=1000,T673&lt;2000),5,6)))</f>
        <v>2</v>
      </c>
      <c r="W673" s="12" t="s">
        <v>20</v>
      </c>
      <c r="X673" s="39">
        <f t="shared" si="104"/>
        <v>2.3852489822383012</v>
      </c>
      <c r="Y673" s="38">
        <f t="shared" si="105"/>
        <v>0.4832812124127977</v>
      </c>
      <c r="Z673" s="40" t="e">
        <f>IF(C673=ScatterPlots!$A$3,ReferendumData!Y673,-1)</f>
        <v>#N/A</v>
      </c>
      <c r="AA673" s="39">
        <f t="shared" si="106"/>
        <v>2.3852489822383012</v>
      </c>
      <c r="AB673" s="40">
        <f t="shared" si="107"/>
        <v>-1</v>
      </c>
      <c r="AC673" s="40">
        <f t="shared" si="108"/>
        <v>0.4832812124127977</v>
      </c>
      <c r="AD673" s="40">
        <f t="shared" si="109"/>
        <v>-1</v>
      </c>
    </row>
    <row r="674" spans="1:30" x14ac:dyDescent="0.35">
      <c r="A674">
        <v>6</v>
      </c>
      <c r="B674">
        <v>3</v>
      </c>
      <c r="C674" t="str">
        <f t="shared" si="110"/>
        <v>0006-03</v>
      </c>
      <c r="D674" t="s">
        <v>419</v>
      </c>
      <c r="E674">
        <v>2002</v>
      </c>
      <c r="F674">
        <f>VLOOKUP(E674,Lookups!A:B,2,FALSE)</f>
        <v>2</v>
      </c>
      <c r="G674">
        <v>2003</v>
      </c>
      <c r="H674" s="61">
        <v>205.37</v>
      </c>
      <c r="I674">
        <v>10</v>
      </c>
      <c r="J674" t="s">
        <v>19</v>
      </c>
      <c r="K674">
        <v>0</v>
      </c>
      <c r="L674">
        <v>9</v>
      </c>
      <c r="M674">
        <v>0</v>
      </c>
      <c r="N674">
        <v>9</v>
      </c>
      <c r="O674">
        <v>0</v>
      </c>
      <c r="P674">
        <f t="shared" si="111"/>
        <v>3</v>
      </c>
      <c r="Q674">
        <v>3675</v>
      </c>
      <c r="R674">
        <v>4612</v>
      </c>
      <c r="S674" s="14">
        <f t="shared" si="103"/>
        <v>0.44346566912030894</v>
      </c>
      <c r="T674" s="33">
        <f>IF(E674&lt;1994,"NA",IF(E674&gt;2001,SUMIFS(ADM!E:E,ADM!A:A,ReferendumData!E674,ADM!C:C,ReferendumData!A674,ADM!D:D,ReferendumData!B674),SUMIFS(ADM!K:K,ADM!H:H,ReferendumData!E674,ADM!I:I,ReferendumData!A674,ADM!J:J,ReferendumData!B674)))</f>
        <v>3485.59</v>
      </c>
      <c r="U674" s="34">
        <f t="shared" si="112"/>
        <v>2.3775028044032718</v>
      </c>
      <c r="V674" s="47">
        <f>IFERROR(VLOOKUP(C674,Lookups!J:L,3,FALSE),IF(T674&gt;=2000,4,IF(AND(T674&gt;=1000,T674&lt;2000),5,6)))</f>
        <v>2</v>
      </c>
      <c r="W674" s="12" t="s">
        <v>420</v>
      </c>
      <c r="X674" s="39">
        <f t="shared" si="104"/>
        <v>2.3775028044032718</v>
      </c>
      <c r="Y674" s="38">
        <f t="shared" si="105"/>
        <v>0.44346566912030894</v>
      </c>
      <c r="Z674" s="40" t="e">
        <f>IF(C674=ScatterPlots!$A$3,ReferendumData!Y674,-1)</f>
        <v>#N/A</v>
      </c>
      <c r="AA674" s="39">
        <f t="shared" si="106"/>
        <v>2.3775028044032718</v>
      </c>
      <c r="AB674" s="40">
        <f t="shared" si="107"/>
        <v>-1</v>
      </c>
      <c r="AC674" s="40">
        <f t="shared" si="108"/>
        <v>0.44346566912030894</v>
      </c>
      <c r="AD674" s="40">
        <f t="shared" si="109"/>
        <v>-1</v>
      </c>
    </row>
    <row r="675" spans="1:30" x14ac:dyDescent="0.35">
      <c r="A675">
        <v>11</v>
      </c>
      <c r="B675">
        <v>1</v>
      </c>
      <c r="C675" t="str">
        <f t="shared" si="110"/>
        <v>0011-01</v>
      </c>
      <c r="D675" t="s">
        <v>113</v>
      </c>
      <c r="E675">
        <v>2002</v>
      </c>
      <c r="F675">
        <f>VLOOKUP(E675,Lookups!A:B,2,FALSE)</f>
        <v>2</v>
      </c>
      <c r="G675">
        <v>2003</v>
      </c>
      <c r="H675" s="61">
        <v>465</v>
      </c>
      <c r="I675">
        <v>5</v>
      </c>
      <c r="J675" t="s">
        <v>19</v>
      </c>
      <c r="K675">
        <v>0</v>
      </c>
      <c r="L675">
        <v>9</v>
      </c>
      <c r="M675">
        <v>0</v>
      </c>
      <c r="N675">
        <v>9</v>
      </c>
      <c r="O675">
        <v>1</v>
      </c>
      <c r="P675">
        <f t="shared" si="111"/>
        <v>5</v>
      </c>
      <c r="Q675">
        <v>51260</v>
      </c>
      <c r="R675">
        <v>42744</v>
      </c>
      <c r="S675" s="14">
        <f t="shared" si="103"/>
        <v>0.54529594485341049</v>
      </c>
      <c r="T675" s="33">
        <f>IF(E675&lt;1994,"NA",IF(E675&gt;2001,SUMIFS(ADM!E:E,ADM!A:A,ReferendumData!E675,ADM!C:C,ReferendumData!A675,ADM!D:D,ReferendumData!B675),SUMIFS(ADM!K:K,ADM!H:H,ReferendumData!E675,ADM!I:I,ReferendumData!A675,ADM!J:J,ReferendumData!B675)))</f>
        <v>40599.83</v>
      </c>
      <c r="U675" s="34">
        <f t="shared" si="112"/>
        <v>2.3153791530654191</v>
      </c>
      <c r="V675" s="47">
        <f>IFERROR(VLOOKUP(C675,Lookups!J:L,3,FALSE),IF(T675&gt;=2000,4,IF(AND(T675&gt;=1000,T675&lt;2000),5,6)))</f>
        <v>3</v>
      </c>
      <c r="W675" s="12" t="s">
        <v>421</v>
      </c>
      <c r="X675" s="39">
        <f t="shared" si="104"/>
        <v>2.3153791530654191</v>
      </c>
      <c r="Y675" s="38">
        <f t="shared" si="105"/>
        <v>0.54529594485341049</v>
      </c>
      <c r="Z675" s="40" t="e">
        <f>IF(C675=ScatterPlots!$A$3,ReferendumData!Y675,-1)</f>
        <v>#N/A</v>
      </c>
      <c r="AA675" s="39">
        <f t="shared" si="106"/>
        <v>2.3153791530654191</v>
      </c>
      <c r="AB675" s="40">
        <f t="shared" si="107"/>
        <v>-1</v>
      </c>
      <c r="AC675" s="40">
        <f t="shared" si="108"/>
        <v>0.54529594485341049</v>
      </c>
      <c r="AD675" s="40">
        <f t="shared" si="109"/>
        <v>-1</v>
      </c>
    </row>
    <row r="676" spans="1:30" x14ac:dyDescent="0.35">
      <c r="A676">
        <v>11</v>
      </c>
      <c r="B676">
        <v>1</v>
      </c>
      <c r="C676" t="str">
        <f t="shared" si="110"/>
        <v>0011-01</v>
      </c>
      <c r="D676" t="s">
        <v>113</v>
      </c>
      <c r="E676">
        <v>2002</v>
      </c>
      <c r="F676">
        <f>VLOOKUP(E676,Lookups!A:B,2,FALSE)</f>
        <v>2</v>
      </c>
      <c r="G676">
        <v>2003</v>
      </c>
      <c r="H676" s="61">
        <v>88</v>
      </c>
      <c r="I676">
        <v>5</v>
      </c>
      <c r="J676" t="s">
        <v>19</v>
      </c>
      <c r="K676">
        <v>0</v>
      </c>
      <c r="L676">
        <v>9</v>
      </c>
      <c r="M676">
        <v>0</v>
      </c>
      <c r="N676">
        <v>9</v>
      </c>
      <c r="O676">
        <v>1</v>
      </c>
      <c r="P676">
        <f t="shared" si="111"/>
        <v>1</v>
      </c>
      <c r="Q676">
        <v>49958</v>
      </c>
      <c r="R676">
        <v>43343</v>
      </c>
      <c r="S676" s="14">
        <f t="shared" si="103"/>
        <v>0.53544978081692585</v>
      </c>
      <c r="T676" s="33">
        <f>IF(E676&lt;1994,"NA",IF(E676&gt;2001,SUMIFS(ADM!E:E,ADM!A:A,ReferendumData!E676,ADM!C:C,ReferendumData!A676,ADM!D:D,ReferendumData!B676),SUMIFS(ADM!K:K,ADM!H:H,ReferendumData!E676,ADM!I:I,ReferendumData!A676,ADM!J:J,ReferendumData!B676)))</f>
        <v>40599.83</v>
      </c>
      <c r="U676" s="34">
        <f t="shared" si="112"/>
        <v>2.2980638096267891</v>
      </c>
      <c r="V676" s="47">
        <f>IFERROR(VLOOKUP(C676,Lookups!J:L,3,FALSE),IF(T676&gt;=2000,4,IF(AND(T676&gt;=1000,T676&lt;2000),5,6)))</f>
        <v>3</v>
      </c>
      <c r="W676" s="12" t="s">
        <v>20</v>
      </c>
      <c r="X676" s="39">
        <f t="shared" si="104"/>
        <v>2.2980638096267891</v>
      </c>
      <c r="Y676" s="38">
        <f t="shared" si="105"/>
        <v>0.53544978081692585</v>
      </c>
      <c r="Z676" s="40" t="e">
        <f>IF(C676=ScatterPlots!$A$3,ReferendumData!Y676,-1)</f>
        <v>#N/A</v>
      </c>
      <c r="AA676" s="39">
        <f t="shared" si="106"/>
        <v>2.2980638096267891</v>
      </c>
      <c r="AB676" s="40">
        <f t="shared" si="107"/>
        <v>-1</v>
      </c>
      <c r="AC676" s="40">
        <f t="shared" si="108"/>
        <v>0.53544978081692585</v>
      </c>
      <c r="AD676" s="40">
        <f t="shared" si="109"/>
        <v>-1</v>
      </c>
    </row>
    <row r="677" spans="1:30" x14ac:dyDescent="0.35">
      <c r="A677">
        <v>11</v>
      </c>
      <c r="B677">
        <v>1</v>
      </c>
      <c r="C677" t="str">
        <f t="shared" si="110"/>
        <v>0011-01</v>
      </c>
      <c r="D677" t="s">
        <v>113</v>
      </c>
      <c r="E677">
        <v>2002</v>
      </c>
      <c r="F677">
        <f>VLOOKUP(E677,Lookups!A:B,2,FALSE)</f>
        <v>2</v>
      </c>
      <c r="G677">
        <v>2003</v>
      </c>
      <c r="H677" s="61">
        <v>70</v>
      </c>
      <c r="I677">
        <v>5</v>
      </c>
      <c r="J677" t="s">
        <v>19</v>
      </c>
      <c r="K677">
        <v>0</v>
      </c>
      <c r="L677">
        <v>9</v>
      </c>
      <c r="M677">
        <v>0</v>
      </c>
      <c r="N677">
        <v>9</v>
      </c>
      <c r="O677">
        <v>0</v>
      </c>
      <c r="P677">
        <f t="shared" si="111"/>
        <v>1</v>
      </c>
      <c r="Q677">
        <v>45157</v>
      </c>
      <c r="R677">
        <v>48092</v>
      </c>
      <c r="S677" s="14">
        <f t="shared" si="103"/>
        <v>0.48426256581840021</v>
      </c>
      <c r="T677" s="33">
        <f>IF(E677&lt;1994,"NA",IF(E677&gt;2001,SUMIFS(ADM!E:E,ADM!A:A,ReferendumData!E677,ADM!C:C,ReferendumData!A677,ADM!D:D,ReferendumData!B677),SUMIFS(ADM!K:K,ADM!H:H,ReferendumData!E677,ADM!I:I,ReferendumData!A677,ADM!J:J,ReferendumData!B677)))</f>
        <v>40599.83</v>
      </c>
      <c r="U677" s="34">
        <f t="shared" si="112"/>
        <v>2.2967830160865206</v>
      </c>
      <c r="V677" s="47">
        <f>IFERROR(VLOOKUP(C677,Lookups!J:L,3,FALSE),IF(T677&gt;=2000,4,IF(AND(T677&gt;=1000,T677&lt;2000),5,6)))</f>
        <v>3</v>
      </c>
      <c r="W677" s="12" t="s">
        <v>20</v>
      </c>
      <c r="X677" s="39">
        <f t="shared" si="104"/>
        <v>2.2967830160865206</v>
      </c>
      <c r="Y677" s="38">
        <f t="shared" si="105"/>
        <v>0.48426256581840021</v>
      </c>
      <c r="Z677" s="40" t="e">
        <f>IF(C677=ScatterPlots!$A$3,ReferendumData!Y677,-1)</f>
        <v>#N/A</v>
      </c>
      <c r="AA677" s="39">
        <f t="shared" si="106"/>
        <v>2.2967830160865206</v>
      </c>
      <c r="AB677" s="40">
        <f t="shared" si="107"/>
        <v>-1</v>
      </c>
      <c r="AC677" s="40">
        <f t="shared" si="108"/>
        <v>0.48426256581840021</v>
      </c>
      <c r="AD677" s="40">
        <f t="shared" si="109"/>
        <v>-1</v>
      </c>
    </row>
    <row r="678" spans="1:30" x14ac:dyDescent="0.35">
      <c r="A678">
        <v>11</v>
      </c>
      <c r="B678">
        <v>1</v>
      </c>
      <c r="C678" t="str">
        <f t="shared" si="110"/>
        <v>0011-01</v>
      </c>
      <c r="D678" t="s">
        <v>113</v>
      </c>
      <c r="E678">
        <v>2002</v>
      </c>
      <c r="F678">
        <f>VLOOKUP(E678,Lookups!A:B,2,FALSE)</f>
        <v>2</v>
      </c>
      <c r="G678">
        <v>2003</v>
      </c>
      <c r="H678" s="61">
        <v>40</v>
      </c>
      <c r="I678">
        <v>5</v>
      </c>
      <c r="J678" t="s">
        <v>19</v>
      </c>
      <c r="K678">
        <v>0</v>
      </c>
      <c r="L678">
        <v>9</v>
      </c>
      <c r="M678">
        <v>0</v>
      </c>
      <c r="N678">
        <v>9</v>
      </c>
      <c r="O678">
        <v>0</v>
      </c>
      <c r="P678">
        <f t="shared" si="111"/>
        <v>1</v>
      </c>
      <c r="Q678">
        <v>40955</v>
      </c>
      <c r="R678">
        <v>48649</v>
      </c>
      <c r="S678" s="14">
        <f t="shared" si="103"/>
        <v>0.45706664881032094</v>
      </c>
      <c r="T678" s="33">
        <f>IF(E678&lt;1994,"NA",IF(E678&gt;2001,SUMIFS(ADM!E:E,ADM!A:A,ReferendumData!E678,ADM!C:C,ReferendumData!A678,ADM!D:D,ReferendumData!B678),SUMIFS(ADM!K:K,ADM!H:H,ReferendumData!E678,ADM!I:I,ReferendumData!A678,ADM!J:J,ReferendumData!B678)))</f>
        <v>40599.83</v>
      </c>
      <c r="U678" s="34">
        <f t="shared" si="112"/>
        <v>2.2070043150426986</v>
      </c>
      <c r="V678" s="47">
        <f>IFERROR(VLOOKUP(C678,Lookups!J:L,3,FALSE),IF(T678&gt;=2000,4,IF(AND(T678&gt;=1000,T678&lt;2000),5,6)))</f>
        <v>3</v>
      </c>
      <c r="W678" s="12" t="s">
        <v>20</v>
      </c>
      <c r="X678" s="39">
        <f t="shared" si="104"/>
        <v>2.2070043150426986</v>
      </c>
      <c r="Y678" s="38">
        <f t="shared" si="105"/>
        <v>0.45706664881032094</v>
      </c>
      <c r="Z678" s="40" t="e">
        <f>IF(C678=ScatterPlots!$A$3,ReferendumData!Y678,-1)</f>
        <v>#N/A</v>
      </c>
      <c r="AA678" s="39">
        <f t="shared" si="106"/>
        <v>2.2070043150426986</v>
      </c>
      <c r="AB678" s="40">
        <f t="shared" si="107"/>
        <v>-1</v>
      </c>
      <c r="AC678" s="40">
        <f t="shared" si="108"/>
        <v>0.45706664881032094</v>
      </c>
      <c r="AD678" s="40">
        <f t="shared" si="109"/>
        <v>-1</v>
      </c>
    </row>
    <row r="679" spans="1:30" x14ac:dyDescent="0.35">
      <c r="A679">
        <v>12</v>
      </c>
      <c r="B679">
        <v>1</v>
      </c>
      <c r="C679" t="str">
        <f t="shared" si="110"/>
        <v>0012-01</v>
      </c>
      <c r="D679" t="s">
        <v>290</v>
      </c>
      <c r="E679">
        <v>2002</v>
      </c>
      <c r="F679">
        <f>VLOOKUP(E679,Lookups!A:B,2,FALSE)</f>
        <v>2</v>
      </c>
      <c r="G679">
        <v>2003</v>
      </c>
      <c r="H679" s="61">
        <v>426.03</v>
      </c>
      <c r="I679">
        <v>10</v>
      </c>
      <c r="J679" t="s">
        <v>19</v>
      </c>
      <c r="K679">
        <v>0</v>
      </c>
      <c r="L679">
        <v>9</v>
      </c>
      <c r="M679">
        <v>0</v>
      </c>
      <c r="N679">
        <v>9</v>
      </c>
      <c r="O679">
        <v>0</v>
      </c>
      <c r="P679">
        <f t="shared" si="111"/>
        <v>5</v>
      </c>
      <c r="Q679">
        <v>5177</v>
      </c>
      <c r="R679">
        <v>8031</v>
      </c>
      <c r="S679" s="14">
        <f t="shared" si="103"/>
        <v>0.39195941853422167</v>
      </c>
      <c r="T679" s="33">
        <f>IF(E679&lt;1994,"NA",IF(E679&gt;2001,SUMIFS(ADM!E:E,ADM!A:A,ReferendumData!E679,ADM!C:C,ReferendumData!A679,ADM!D:D,ReferendumData!B679),SUMIFS(ADM!K:K,ADM!H:H,ReferendumData!E679,ADM!I:I,ReferendumData!A679,ADM!J:J,ReferendumData!B679)))</f>
        <v>6882.89</v>
      </c>
      <c r="U679" s="34">
        <f t="shared" si="112"/>
        <v>1.9189613665190057</v>
      </c>
      <c r="V679" s="47">
        <f>IFERROR(VLOOKUP(C679,Lookups!J:L,3,FALSE),IF(T679&gt;=2000,4,IF(AND(T679&gt;=1000,T679&lt;2000),5,6)))</f>
        <v>3</v>
      </c>
      <c r="W679" s="12" t="s">
        <v>20</v>
      </c>
      <c r="X679" s="39">
        <f t="shared" si="104"/>
        <v>1.9189613665190057</v>
      </c>
      <c r="Y679" s="38">
        <f t="shared" si="105"/>
        <v>0.39195941853422167</v>
      </c>
      <c r="Z679" s="40" t="e">
        <f>IF(C679=ScatterPlots!$A$3,ReferendumData!Y679,-1)</f>
        <v>#N/A</v>
      </c>
      <c r="AA679" s="39">
        <f t="shared" si="106"/>
        <v>1.9189613665190057</v>
      </c>
      <c r="AB679" s="40">
        <f t="shared" si="107"/>
        <v>-1</v>
      </c>
      <c r="AC679" s="40">
        <f t="shared" si="108"/>
        <v>0.39195941853422167</v>
      </c>
      <c r="AD679" s="40">
        <f t="shared" si="109"/>
        <v>-1</v>
      </c>
    </row>
    <row r="680" spans="1:30" x14ac:dyDescent="0.35">
      <c r="A680">
        <v>14</v>
      </c>
      <c r="B680">
        <v>1</v>
      </c>
      <c r="C680" t="str">
        <f t="shared" si="110"/>
        <v>0014-01</v>
      </c>
      <c r="D680" t="s">
        <v>66</v>
      </c>
      <c r="E680">
        <v>2002</v>
      </c>
      <c r="F680">
        <f>VLOOKUP(E680,Lookups!A:B,2,FALSE)</f>
        <v>2</v>
      </c>
      <c r="G680">
        <v>2003</v>
      </c>
      <c r="H680" s="61">
        <v>406.18</v>
      </c>
      <c r="I680">
        <v>9</v>
      </c>
      <c r="J680" t="s">
        <v>19</v>
      </c>
      <c r="K680">
        <v>0</v>
      </c>
      <c r="L680">
        <v>9</v>
      </c>
      <c r="M680">
        <v>0</v>
      </c>
      <c r="N680">
        <v>9</v>
      </c>
      <c r="O680">
        <v>1</v>
      </c>
      <c r="P680">
        <f t="shared" si="111"/>
        <v>5</v>
      </c>
      <c r="Q680">
        <v>4198</v>
      </c>
      <c r="R680">
        <v>2935</v>
      </c>
      <c r="S680" s="14">
        <f t="shared" si="103"/>
        <v>0.58853217440067296</v>
      </c>
      <c r="T680" s="33">
        <f>IF(E680&lt;1994,"NA",IF(E680&gt;2001,SUMIFS(ADM!E:E,ADM!A:A,ReferendumData!E680,ADM!C:C,ReferendumData!A680,ADM!D:D,ReferendumData!B680),SUMIFS(ADM!K:K,ADM!H:H,ReferendumData!E680,ADM!I:I,ReferendumData!A680,ADM!J:J,ReferendumData!B680)))</f>
        <v>2545.0500000000002</v>
      </c>
      <c r="U680" s="34">
        <f t="shared" si="112"/>
        <v>2.8026954283805816</v>
      </c>
      <c r="V680" s="47">
        <f>IFERROR(VLOOKUP(C680,Lookups!J:L,3,FALSE),IF(T680&gt;=2000,4,IF(AND(T680&gt;=1000,T680&lt;2000),5,6)))</f>
        <v>3</v>
      </c>
      <c r="W680" s="12" t="s">
        <v>20</v>
      </c>
      <c r="X680" s="39">
        <f t="shared" si="104"/>
        <v>2.8026954283805816</v>
      </c>
      <c r="Y680" s="38">
        <f t="shared" si="105"/>
        <v>0.58853217440067296</v>
      </c>
      <c r="Z680" s="40" t="e">
        <f>IF(C680=ScatterPlots!$A$3,ReferendumData!Y680,-1)</f>
        <v>#N/A</v>
      </c>
      <c r="AA680" s="39">
        <f t="shared" si="106"/>
        <v>2.8026954283805816</v>
      </c>
      <c r="AB680" s="40">
        <f t="shared" si="107"/>
        <v>-1</v>
      </c>
      <c r="AC680" s="40">
        <f t="shared" si="108"/>
        <v>0.58853217440067296</v>
      </c>
      <c r="AD680" s="40">
        <f t="shared" si="109"/>
        <v>-1</v>
      </c>
    </row>
    <row r="681" spans="1:30" x14ac:dyDescent="0.35">
      <c r="A681">
        <v>15</v>
      </c>
      <c r="B681">
        <v>1</v>
      </c>
      <c r="C681" t="str">
        <f t="shared" si="110"/>
        <v>0015-01</v>
      </c>
      <c r="D681" t="s">
        <v>67</v>
      </c>
      <c r="E681">
        <v>2002</v>
      </c>
      <c r="F681">
        <f>VLOOKUP(E681,Lookups!A:B,2,FALSE)</f>
        <v>2</v>
      </c>
      <c r="G681">
        <v>2003</v>
      </c>
      <c r="H681" s="61">
        <v>500</v>
      </c>
      <c r="I681">
        <v>10</v>
      </c>
      <c r="J681" t="s">
        <v>19</v>
      </c>
      <c r="K681">
        <v>0</v>
      </c>
      <c r="L681">
        <v>9</v>
      </c>
      <c r="M681">
        <v>0</v>
      </c>
      <c r="N681">
        <v>9</v>
      </c>
      <c r="O681">
        <v>0</v>
      </c>
      <c r="P681">
        <f t="shared" si="111"/>
        <v>6</v>
      </c>
      <c r="Q681">
        <v>2837</v>
      </c>
      <c r="R681">
        <v>3404</v>
      </c>
      <c r="S681" s="14">
        <f t="shared" si="103"/>
        <v>0.45457458740586443</v>
      </c>
      <c r="T681" s="33">
        <f>IF(E681&lt;1994,"NA",IF(E681&gt;2001,SUMIFS(ADM!E:E,ADM!A:A,ReferendumData!E681,ADM!C:C,ReferendumData!A681,ADM!D:D,ReferendumData!B681),SUMIFS(ADM!K:K,ADM!H:H,ReferendumData!E681,ADM!I:I,ReferendumData!A681,ADM!J:J,ReferendumData!B681)))</f>
        <v>5787.4</v>
      </c>
      <c r="U681" s="34">
        <f t="shared" si="112"/>
        <v>1.0783771641842623</v>
      </c>
      <c r="V681" s="47">
        <f>IFERROR(VLOOKUP(C681,Lookups!J:L,3,FALSE),IF(T681&gt;=2000,4,IF(AND(T681&gt;=1000,T681&lt;2000),5,6)))</f>
        <v>3</v>
      </c>
      <c r="W681" s="12" t="s">
        <v>20</v>
      </c>
      <c r="X681" s="39">
        <f t="shared" si="104"/>
        <v>1.0783771641842623</v>
      </c>
      <c r="Y681" s="38">
        <f t="shared" si="105"/>
        <v>0.45457458740586443</v>
      </c>
      <c r="Z681" s="40" t="e">
        <f>IF(C681=ScatterPlots!$A$3,ReferendumData!Y681,-1)</f>
        <v>#N/A</v>
      </c>
      <c r="AA681" s="39">
        <f t="shared" si="106"/>
        <v>1.0783771641842623</v>
      </c>
      <c r="AB681" s="40">
        <f t="shared" si="107"/>
        <v>-1</v>
      </c>
      <c r="AC681" s="40">
        <f t="shared" si="108"/>
        <v>0.45457458740586443</v>
      </c>
      <c r="AD681" s="40">
        <f t="shared" si="109"/>
        <v>-1</v>
      </c>
    </row>
    <row r="682" spans="1:30" x14ac:dyDescent="0.35">
      <c r="A682">
        <v>16</v>
      </c>
      <c r="B682">
        <v>1</v>
      </c>
      <c r="C682" t="str">
        <f t="shared" si="110"/>
        <v>0016-01</v>
      </c>
      <c r="D682" t="s">
        <v>37</v>
      </c>
      <c r="E682">
        <v>2002</v>
      </c>
      <c r="F682">
        <f>VLOOKUP(E682,Lookups!A:B,2,FALSE)</f>
        <v>2</v>
      </c>
      <c r="G682">
        <v>2003</v>
      </c>
      <c r="H682" s="61">
        <v>420</v>
      </c>
      <c r="I682">
        <v>10</v>
      </c>
      <c r="J682" t="s">
        <v>19</v>
      </c>
      <c r="K682">
        <v>0</v>
      </c>
      <c r="L682">
        <v>9</v>
      </c>
      <c r="M682">
        <v>0</v>
      </c>
      <c r="N682">
        <v>9</v>
      </c>
      <c r="O682">
        <v>1</v>
      </c>
      <c r="P682">
        <f t="shared" si="111"/>
        <v>5</v>
      </c>
      <c r="Q682">
        <v>3149</v>
      </c>
      <c r="R682">
        <v>2063</v>
      </c>
      <c r="S682" s="14">
        <f t="shared" si="103"/>
        <v>0.60418265541059091</v>
      </c>
      <c r="T682" s="33">
        <f>IF(E682&lt;1994,"NA",IF(E682&gt;2001,SUMIFS(ADM!E:E,ADM!A:A,ReferendumData!E682,ADM!C:C,ReferendumData!A682,ADM!D:D,ReferendumData!B682),SUMIFS(ADM!K:K,ADM!H:H,ReferendumData!E682,ADM!I:I,ReferendumData!A682,ADM!J:J,ReferendumData!B682)))</f>
        <v>4177.6400000000003</v>
      </c>
      <c r="U682" s="34">
        <f t="shared" si="112"/>
        <v>1.2475943355578747</v>
      </c>
      <c r="V682" s="47">
        <f>IFERROR(VLOOKUP(C682,Lookups!J:L,3,FALSE),IF(T682&gt;=2000,4,IF(AND(T682&gt;=1000,T682&lt;2000),5,6)))</f>
        <v>3</v>
      </c>
      <c r="W682" s="12" t="s">
        <v>422</v>
      </c>
      <c r="X682" s="39">
        <f t="shared" si="104"/>
        <v>1.2475943355578747</v>
      </c>
      <c r="Y682" s="38">
        <f t="shared" si="105"/>
        <v>0.60418265541059091</v>
      </c>
      <c r="Z682" s="40" t="e">
        <f>IF(C682=ScatterPlots!$A$3,ReferendumData!Y682,-1)</f>
        <v>#N/A</v>
      </c>
      <c r="AA682" s="39">
        <f t="shared" si="106"/>
        <v>1.2475943355578747</v>
      </c>
      <c r="AB682" s="40">
        <f t="shared" si="107"/>
        <v>-1</v>
      </c>
      <c r="AC682" s="40">
        <f t="shared" si="108"/>
        <v>0.60418265541059091</v>
      </c>
      <c r="AD682" s="40">
        <f t="shared" si="109"/>
        <v>-1</v>
      </c>
    </row>
    <row r="683" spans="1:30" x14ac:dyDescent="0.35">
      <c r="A683">
        <v>16</v>
      </c>
      <c r="B683">
        <v>1</v>
      </c>
      <c r="C683" t="str">
        <f t="shared" si="110"/>
        <v>0016-01</v>
      </c>
      <c r="D683" t="s">
        <v>37</v>
      </c>
      <c r="E683">
        <v>2002</v>
      </c>
      <c r="F683">
        <f>VLOOKUP(E683,Lookups!A:B,2,FALSE)</f>
        <v>2</v>
      </c>
      <c r="G683">
        <v>2003</v>
      </c>
      <c r="H683" s="61">
        <v>90</v>
      </c>
      <c r="I683">
        <v>10</v>
      </c>
      <c r="J683" t="s">
        <v>19</v>
      </c>
      <c r="K683">
        <v>0</v>
      </c>
      <c r="L683">
        <v>9</v>
      </c>
      <c r="M683">
        <v>0</v>
      </c>
      <c r="N683">
        <v>9</v>
      </c>
      <c r="O683">
        <v>1</v>
      </c>
      <c r="P683">
        <f t="shared" si="111"/>
        <v>1</v>
      </c>
      <c r="Q683">
        <v>2987</v>
      </c>
      <c r="R683">
        <v>2168</v>
      </c>
      <c r="S683" s="14">
        <f t="shared" si="103"/>
        <v>0.57943743937924341</v>
      </c>
      <c r="T683" s="33">
        <f>IF(E683&lt;1994,"NA",IF(E683&gt;2001,SUMIFS(ADM!E:E,ADM!A:A,ReferendumData!E683,ADM!C:C,ReferendumData!A683,ADM!D:D,ReferendumData!B683),SUMIFS(ADM!K:K,ADM!H:H,ReferendumData!E683,ADM!I:I,ReferendumData!A683,ADM!J:J,ReferendumData!B683)))</f>
        <v>4177.6400000000003</v>
      </c>
      <c r="U683" s="34">
        <f t="shared" si="112"/>
        <v>1.2339502685726869</v>
      </c>
      <c r="V683" s="47">
        <f>IFERROR(VLOOKUP(C683,Lookups!J:L,3,FALSE),IF(T683&gt;=2000,4,IF(AND(T683&gt;=1000,T683&lt;2000),5,6)))</f>
        <v>3</v>
      </c>
      <c r="W683" s="12" t="s">
        <v>422</v>
      </c>
      <c r="X683" s="39">
        <f t="shared" si="104"/>
        <v>1.2339502685726869</v>
      </c>
      <c r="Y683" s="38">
        <f t="shared" si="105"/>
        <v>0.57943743937924341</v>
      </c>
      <c r="Z683" s="40" t="e">
        <f>IF(C683=ScatterPlots!$A$3,ReferendumData!Y683,-1)</f>
        <v>#N/A</v>
      </c>
      <c r="AA683" s="39">
        <f t="shared" si="106"/>
        <v>1.2339502685726869</v>
      </c>
      <c r="AB683" s="40">
        <f t="shared" si="107"/>
        <v>-1</v>
      </c>
      <c r="AC683" s="40">
        <f t="shared" si="108"/>
        <v>0.57943743937924341</v>
      </c>
      <c r="AD683" s="40">
        <f t="shared" si="109"/>
        <v>-1</v>
      </c>
    </row>
    <row r="684" spans="1:30" x14ac:dyDescent="0.35">
      <c r="A684">
        <v>77</v>
      </c>
      <c r="B684">
        <v>1</v>
      </c>
      <c r="C684" t="str">
        <f t="shared" si="110"/>
        <v>0077-01</v>
      </c>
      <c r="D684" t="s">
        <v>68</v>
      </c>
      <c r="E684">
        <v>2002</v>
      </c>
      <c r="F684">
        <f>VLOOKUP(E684,Lookups!A:B,2,FALSE)</f>
        <v>2</v>
      </c>
      <c r="G684">
        <v>2003</v>
      </c>
      <c r="H684" s="61">
        <v>350</v>
      </c>
      <c r="I684">
        <v>7</v>
      </c>
      <c r="J684" t="s">
        <v>19</v>
      </c>
      <c r="K684">
        <v>0</v>
      </c>
      <c r="L684">
        <v>9</v>
      </c>
      <c r="M684">
        <v>0</v>
      </c>
      <c r="N684">
        <v>9</v>
      </c>
      <c r="O684">
        <v>1</v>
      </c>
      <c r="P684">
        <f t="shared" si="111"/>
        <v>4</v>
      </c>
      <c r="Q684">
        <v>12037</v>
      </c>
      <c r="R684">
        <v>9213</v>
      </c>
      <c r="S684" s="14">
        <f t="shared" si="103"/>
        <v>0.56644705882352941</v>
      </c>
      <c r="T684" s="33">
        <f>IF(E684&lt;1994,"NA",IF(E684&gt;2001,SUMIFS(ADM!E:E,ADM!A:A,ReferendumData!E684,ADM!C:C,ReferendumData!A684,ADM!D:D,ReferendumData!B684),SUMIFS(ADM!K:K,ADM!H:H,ReferendumData!E684,ADM!I:I,ReferendumData!A684,ADM!J:J,ReferendumData!B684)))</f>
        <v>6896.31</v>
      </c>
      <c r="U684" s="34">
        <f t="shared" si="112"/>
        <v>3.0813580015979558</v>
      </c>
      <c r="V684" s="47">
        <f>IFERROR(VLOOKUP(C684,Lookups!J:L,3,FALSE),IF(T684&gt;=2000,4,IF(AND(T684&gt;=1000,T684&lt;2000),5,6)))</f>
        <v>4</v>
      </c>
      <c r="W684" s="12" t="s">
        <v>422</v>
      </c>
      <c r="X684" s="39">
        <f t="shared" si="104"/>
        <v>3.0813580015979558</v>
      </c>
      <c r="Y684" s="38">
        <f t="shared" si="105"/>
        <v>0.56644705882352941</v>
      </c>
      <c r="Z684" s="40" t="e">
        <f>IF(C684=ScatterPlots!$A$3,ReferendumData!Y684,-1)</f>
        <v>#N/A</v>
      </c>
      <c r="AA684" s="39">
        <f t="shared" si="106"/>
        <v>3.0813580015979558</v>
      </c>
      <c r="AB684" s="40">
        <f t="shared" si="107"/>
        <v>-1</v>
      </c>
      <c r="AC684" s="40">
        <f t="shared" si="108"/>
        <v>0.56644705882352941</v>
      </c>
      <c r="AD684" s="40">
        <f t="shared" si="109"/>
        <v>-1</v>
      </c>
    </row>
    <row r="685" spans="1:30" x14ac:dyDescent="0.35">
      <c r="A685">
        <v>93</v>
      </c>
      <c r="B685">
        <v>1</v>
      </c>
      <c r="C685" t="str">
        <f t="shared" si="110"/>
        <v>0093-01</v>
      </c>
      <c r="D685" t="s">
        <v>70</v>
      </c>
      <c r="E685">
        <v>2002</v>
      </c>
      <c r="F685">
        <f>VLOOKUP(E685,Lookups!A:B,2,FALSE)</f>
        <v>2</v>
      </c>
      <c r="G685">
        <v>2003</v>
      </c>
      <c r="H685" s="61">
        <v>300</v>
      </c>
      <c r="I685">
        <v>10</v>
      </c>
      <c r="J685" t="s">
        <v>19</v>
      </c>
      <c r="K685">
        <v>0</v>
      </c>
      <c r="L685">
        <v>9</v>
      </c>
      <c r="M685">
        <v>0</v>
      </c>
      <c r="N685">
        <v>9</v>
      </c>
      <c r="O685">
        <v>0</v>
      </c>
      <c r="P685">
        <f t="shared" si="111"/>
        <v>4</v>
      </c>
      <c r="Q685">
        <v>848</v>
      </c>
      <c r="R685">
        <v>863</v>
      </c>
      <c r="S685" s="14">
        <f t="shared" si="103"/>
        <v>0.49561659848042083</v>
      </c>
      <c r="T685" s="33">
        <f>IF(E685&lt;1994,"NA",IF(E685&gt;2001,SUMIFS(ADM!E:E,ADM!A:A,ReferendumData!E685,ADM!C:C,ReferendumData!A685,ADM!D:D,ReferendumData!B685),SUMIFS(ADM!K:K,ADM!H:H,ReferendumData!E685,ADM!I:I,ReferendumData!A685,ADM!J:J,ReferendumData!B685)))</f>
        <v>701.4</v>
      </c>
      <c r="U685" s="34">
        <f t="shared" si="112"/>
        <v>2.439406900484745</v>
      </c>
      <c r="V685" s="47">
        <f>IFERROR(VLOOKUP(C685,Lookups!J:L,3,FALSE),IF(T685&gt;=2000,4,IF(AND(T685&gt;=1000,T685&lt;2000),5,6)))</f>
        <v>6</v>
      </c>
      <c r="W685" s="12" t="s">
        <v>20</v>
      </c>
      <c r="X685" s="39">
        <f t="shared" si="104"/>
        <v>2.439406900484745</v>
      </c>
      <c r="Y685" s="38">
        <f t="shared" si="105"/>
        <v>0.49561659848042083</v>
      </c>
      <c r="Z685" s="40" t="e">
        <f>IF(C685=ScatterPlots!$A$3,ReferendumData!Y685,-1)</f>
        <v>#N/A</v>
      </c>
      <c r="AA685" s="39">
        <f t="shared" si="106"/>
        <v>2.439406900484745</v>
      </c>
      <c r="AB685" s="40">
        <f t="shared" si="107"/>
        <v>-1</v>
      </c>
      <c r="AC685" s="40">
        <f t="shared" si="108"/>
        <v>0.49561659848042083</v>
      </c>
      <c r="AD685" s="40">
        <f t="shared" si="109"/>
        <v>-1</v>
      </c>
    </row>
    <row r="686" spans="1:30" x14ac:dyDescent="0.35">
      <c r="A686">
        <v>99</v>
      </c>
      <c r="B686">
        <v>1</v>
      </c>
      <c r="C686" t="str">
        <f t="shared" si="110"/>
        <v>0099-01</v>
      </c>
      <c r="D686" t="s">
        <v>117</v>
      </c>
      <c r="E686">
        <v>2002</v>
      </c>
      <c r="F686">
        <f>VLOOKUP(E686,Lookups!A:B,2,FALSE)</f>
        <v>2</v>
      </c>
      <c r="G686">
        <v>2003</v>
      </c>
      <c r="H686" s="61">
        <v>280</v>
      </c>
      <c r="I686">
        <v>5</v>
      </c>
      <c r="J686" t="s">
        <v>19</v>
      </c>
      <c r="K686">
        <v>0</v>
      </c>
      <c r="L686">
        <v>9</v>
      </c>
      <c r="M686">
        <v>0</v>
      </c>
      <c r="N686">
        <v>9</v>
      </c>
      <c r="O686">
        <v>0</v>
      </c>
      <c r="P686">
        <f t="shared" si="111"/>
        <v>3</v>
      </c>
      <c r="Q686">
        <v>951</v>
      </c>
      <c r="R686">
        <v>1094</v>
      </c>
      <c r="S686" s="14">
        <f t="shared" si="103"/>
        <v>0.46503667481662592</v>
      </c>
      <c r="T686" s="33">
        <f>IF(E686&lt;1994,"NA",IF(E686&gt;2001,SUMIFS(ADM!E:E,ADM!A:A,ReferendumData!E686,ADM!C:C,ReferendumData!A686,ADM!D:D,ReferendumData!B686),SUMIFS(ADM!K:K,ADM!H:H,ReferendumData!E686,ADM!I:I,ReferendumData!A686,ADM!J:J,ReferendumData!B686)))</f>
        <v>1073.46</v>
      </c>
      <c r="U686" s="34">
        <f t="shared" si="112"/>
        <v>1.905054682987722</v>
      </c>
      <c r="V686" s="47">
        <f>IFERROR(VLOOKUP(C686,Lookups!J:L,3,FALSE),IF(T686&gt;=2000,4,IF(AND(T686&gt;=1000,T686&lt;2000),5,6)))</f>
        <v>5</v>
      </c>
      <c r="W686" s="12" t="s">
        <v>20</v>
      </c>
      <c r="X686" s="39">
        <f t="shared" si="104"/>
        <v>1.905054682987722</v>
      </c>
      <c r="Y686" s="38">
        <f t="shared" si="105"/>
        <v>0.46503667481662592</v>
      </c>
      <c r="Z686" s="40" t="e">
        <f>IF(C686=ScatterPlots!$A$3,ReferendumData!Y686,-1)</f>
        <v>#N/A</v>
      </c>
      <c r="AA686" s="39">
        <f t="shared" si="106"/>
        <v>1.905054682987722</v>
      </c>
      <c r="AB686" s="40">
        <f t="shared" si="107"/>
        <v>-1</v>
      </c>
      <c r="AC686" s="40">
        <f t="shared" si="108"/>
        <v>0.46503667481662592</v>
      </c>
      <c r="AD686" s="40">
        <f t="shared" si="109"/>
        <v>-1</v>
      </c>
    </row>
    <row r="687" spans="1:30" x14ac:dyDescent="0.35">
      <c r="A687">
        <v>100</v>
      </c>
      <c r="B687">
        <v>1</v>
      </c>
      <c r="C687" t="str">
        <f t="shared" si="110"/>
        <v>0100-01</v>
      </c>
      <c r="D687" t="s">
        <v>118</v>
      </c>
      <c r="E687">
        <v>2002</v>
      </c>
      <c r="F687">
        <f>VLOOKUP(E687,Lookups!A:B,2,FALSE)</f>
        <v>2</v>
      </c>
      <c r="G687">
        <v>2003</v>
      </c>
      <c r="H687" s="61">
        <v>126</v>
      </c>
      <c r="I687">
        <v>6</v>
      </c>
      <c r="J687" t="s">
        <v>19</v>
      </c>
      <c r="K687">
        <v>0</v>
      </c>
      <c r="L687">
        <v>9</v>
      </c>
      <c r="M687">
        <v>0</v>
      </c>
      <c r="N687">
        <v>9</v>
      </c>
      <c r="O687">
        <v>0</v>
      </c>
      <c r="P687">
        <f t="shared" si="111"/>
        <v>2</v>
      </c>
      <c r="Q687">
        <v>319</v>
      </c>
      <c r="R687">
        <v>377</v>
      </c>
      <c r="S687" s="14">
        <f t="shared" si="103"/>
        <v>0.45833333333333331</v>
      </c>
      <c r="T687" s="33">
        <f>IF(E687&lt;1994,"NA",IF(E687&gt;2001,SUMIFS(ADM!E:E,ADM!A:A,ReferendumData!E687,ADM!C:C,ReferendumData!A687,ADM!D:D,ReferendumData!B687),SUMIFS(ADM!K:K,ADM!H:H,ReferendumData!E687,ADM!I:I,ReferendumData!A687,ADM!J:J,ReferendumData!B687)))</f>
        <v>398.06</v>
      </c>
      <c r="U687" s="34">
        <f t="shared" si="112"/>
        <v>1.7484801286238256</v>
      </c>
      <c r="V687" s="47">
        <f>IFERROR(VLOOKUP(C687,Lookups!J:L,3,FALSE),IF(T687&gt;=2000,4,IF(AND(T687&gt;=1000,T687&lt;2000),5,6)))</f>
        <v>6</v>
      </c>
      <c r="W687" s="12" t="s">
        <v>20</v>
      </c>
      <c r="X687" s="39">
        <f t="shared" si="104"/>
        <v>1.7484801286238256</v>
      </c>
      <c r="Y687" s="38">
        <f t="shared" si="105"/>
        <v>0.45833333333333331</v>
      </c>
      <c r="Z687" s="40" t="e">
        <f>IF(C687=ScatterPlots!$A$3,ReferendumData!Y687,-1)</f>
        <v>#N/A</v>
      </c>
      <c r="AA687" s="39">
        <f t="shared" si="106"/>
        <v>1.7484801286238256</v>
      </c>
      <c r="AB687" s="40">
        <f t="shared" si="107"/>
        <v>-1</v>
      </c>
      <c r="AC687" s="40">
        <f t="shared" si="108"/>
        <v>0.45833333333333331</v>
      </c>
      <c r="AD687" s="40">
        <f t="shared" si="109"/>
        <v>-1</v>
      </c>
    </row>
    <row r="688" spans="1:30" x14ac:dyDescent="0.35">
      <c r="A688">
        <v>108</v>
      </c>
      <c r="B688">
        <v>1</v>
      </c>
      <c r="C688" t="str">
        <f t="shared" si="110"/>
        <v>0108-01</v>
      </c>
      <c r="D688" t="s">
        <v>423</v>
      </c>
      <c r="E688">
        <v>2002</v>
      </c>
      <c r="F688">
        <f>VLOOKUP(E688,Lookups!A:B,2,FALSE)</f>
        <v>2</v>
      </c>
      <c r="G688">
        <v>2003</v>
      </c>
      <c r="H688" s="61">
        <v>530</v>
      </c>
      <c r="I688">
        <v>6</v>
      </c>
      <c r="J688" t="s">
        <v>19</v>
      </c>
      <c r="K688">
        <v>0</v>
      </c>
      <c r="L688">
        <v>9</v>
      </c>
      <c r="M688">
        <v>0</v>
      </c>
      <c r="N688">
        <v>9</v>
      </c>
      <c r="O688">
        <v>0</v>
      </c>
      <c r="P688">
        <f t="shared" si="111"/>
        <v>6</v>
      </c>
      <c r="Q688">
        <v>1270</v>
      </c>
      <c r="R688">
        <v>1721</v>
      </c>
      <c r="S688" s="14">
        <f t="shared" si="103"/>
        <v>0.42460715479772654</v>
      </c>
      <c r="T688" s="33">
        <f>IF(E688&lt;1994,"NA",IF(E688&gt;2001,SUMIFS(ADM!E:E,ADM!A:A,ReferendumData!E688,ADM!C:C,ReferendumData!A688,ADM!D:D,ReferendumData!B688),SUMIFS(ADM!K:K,ADM!H:H,ReferendumData!E688,ADM!I:I,ReferendumData!A688,ADM!J:J,ReferendumData!B688)))</f>
        <v>1052.93</v>
      </c>
      <c r="U688" s="34">
        <f t="shared" si="112"/>
        <v>2.8406446772340042</v>
      </c>
      <c r="V688" s="47">
        <f>IFERROR(VLOOKUP(C688,Lookups!J:L,3,FALSE),IF(T688&gt;=2000,4,IF(AND(T688&gt;=1000,T688&lt;2000),5,6)))</f>
        <v>3</v>
      </c>
      <c r="W688" s="12" t="s">
        <v>20</v>
      </c>
      <c r="X688" s="39">
        <f t="shared" si="104"/>
        <v>2.8406446772340042</v>
      </c>
      <c r="Y688" s="38">
        <f t="shared" si="105"/>
        <v>0.42460715479772654</v>
      </c>
      <c r="Z688" s="40" t="e">
        <f>IF(C688=ScatterPlots!$A$3,ReferendumData!Y688,-1)</f>
        <v>#N/A</v>
      </c>
      <c r="AA688" s="39">
        <f t="shared" si="106"/>
        <v>2.8406446772340042</v>
      </c>
      <c r="AB688" s="40">
        <f t="shared" si="107"/>
        <v>-1</v>
      </c>
      <c r="AC688" s="40">
        <f t="shared" si="108"/>
        <v>0.42460715479772654</v>
      </c>
      <c r="AD688" s="40">
        <f t="shared" si="109"/>
        <v>-1</v>
      </c>
    </row>
    <row r="689" spans="1:30" x14ac:dyDescent="0.35">
      <c r="A689">
        <v>108</v>
      </c>
      <c r="B689">
        <v>1</v>
      </c>
      <c r="C689" t="str">
        <f t="shared" si="110"/>
        <v>0108-01</v>
      </c>
      <c r="D689" t="s">
        <v>423</v>
      </c>
      <c r="E689">
        <v>2002</v>
      </c>
      <c r="F689">
        <f>VLOOKUP(E689,Lookups!A:B,2,FALSE)</f>
        <v>2</v>
      </c>
      <c r="G689">
        <v>2003</v>
      </c>
      <c r="H689" s="61">
        <v>125</v>
      </c>
      <c r="I689">
        <v>6</v>
      </c>
      <c r="J689" t="s">
        <v>19</v>
      </c>
      <c r="K689">
        <v>0</v>
      </c>
      <c r="L689">
        <v>9</v>
      </c>
      <c r="M689">
        <v>0</v>
      </c>
      <c r="N689">
        <v>9</v>
      </c>
      <c r="O689">
        <v>0</v>
      </c>
      <c r="P689">
        <f t="shared" si="111"/>
        <v>2</v>
      </c>
      <c r="Q689">
        <v>1077</v>
      </c>
      <c r="R689">
        <v>1877</v>
      </c>
      <c r="S689" s="14">
        <f t="shared" si="103"/>
        <v>0.36459038591740012</v>
      </c>
      <c r="T689" s="33">
        <f>IF(E689&lt;1994,"NA",IF(E689&gt;2001,SUMIFS(ADM!E:E,ADM!A:A,ReferendumData!E689,ADM!C:C,ReferendumData!A689,ADM!D:D,ReferendumData!B689),SUMIFS(ADM!K:K,ADM!H:H,ReferendumData!E689,ADM!I:I,ReferendumData!A689,ADM!J:J,ReferendumData!B689)))</f>
        <v>1052.93</v>
      </c>
      <c r="U689" s="34">
        <f t="shared" si="112"/>
        <v>2.8055046394347203</v>
      </c>
      <c r="V689" s="47">
        <f>IFERROR(VLOOKUP(C689,Lookups!J:L,3,FALSE),IF(T689&gt;=2000,4,IF(AND(T689&gt;=1000,T689&lt;2000),5,6)))</f>
        <v>3</v>
      </c>
      <c r="W689" s="12" t="s">
        <v>420</v>
      </c>
      <c r="X689" s="39">
        <f t="shared" si="104"/>
        <v>2.8055046394347203</v>
      </c>
      <c r="Y689" s="38">
        <f t="shared" si="105"/>
        <v>0.36459038591740012</v>
      </c>
      <c r="Z689" s="40" t="e">
        <f>IF(C689=ScatterPlots!$A$3,ReferendumData!Y689,-1)</f>
        <v>#N/A</v>
      </c>
      <c r="AA689" s="39">
        <f t="shared" si="106"/>
        <v>2.8055046394347203</v>
      </c>
      <c r="AB689" s="40">
        <f t="shared" si="107"/>
        <v>-1</v>
      </c>
      <c r="AC689" s="40">
        <f t="shared" si="108"/>
        <v>0.36459038591740012</v>
      </c>
      <c r="AD689" s="40">
        <f t="shared" si="109"/>
        <v>-1</v>
      </c>
    </row>
    <row r="690" spans="1:30" x14ac:dyDescent="0.35">
      <c r="A690">
        <v>108</v>
      </c>
      <c r="B690">
        <v>1</v>
      </c>
      <c r="C690" t="str">
        <f t="shared" si="110"/>
        <v>0108-01</v>
      </c>
      <c r="D690" t="s">
        <v>423</v>
      </c>
      <c r="E690">
        <v>2002</v>
      </c>
      <c r="F690">
        <f>VLOOKUP(E690,Lookups!A:B,2,FALSE)</f>
        <v>2</v>
      </c>
      <c r="G690">
        <v>2003</v>
      </c>
      <c r="H690" s="61">
        <v>100</v>
      </c>
      <c r="I690">
        <v>6</v>
      </c>
      <c r="J690" t="s">
        <v>19</v>
      </c>
      <c r="K690">
        <v>0</v>
      </c>
      <c r="L690">
        <v>9</v>
      </c>
      <c r="M690">
        <v>0</v>
      </c>
      <c r="N690">
        <v>9</v>
      </c>
      <c r="O690">
        <v>0</v>
      </c>
      <c r="P690">
        <f t="shared" si="111"/>
        <v>2</v>
      </c>
      <c r="Q690">
        <v>959</v>
      </c>
      <c r="R690">
        <v>1995</v>
      </c>
      <c r="S690" s="14">
        <f t="shared" si="103"/>
        <v>0.3246445497630332</v>
      </c>
      <c r="T690" s="33">
        <f>IF(E690&lt;1994,"NA",IF(E690&gt;2001,SUMIFS(ADM!E:E,ADM!A:A,ReferendumData!E690,ADM!C:C,ReferendumData!A690,ADM!D:D,ReferendumData!B690),SUMIFS(ADM!K:K,ADM!H:H,ReferendumData!E690,ADM!I:I,ReferendumData!A690,ADM!J:J,ReferendumData!B690)))</f>
        <v>1052.93</v>
      </c>
      <c r="U690" s="34">
        <f t="shared" si="112"/>
        <v>2.8055046394347203</v>
      </c>
      <c r="V690" s="47">
        <f>IFERROR(VLOOKUP(C690,Lookups!J:L,3,FALSE),IF(T690&gt;=2000,4,IF(AND(T690&gt;=1000,T690&lt;2000),5,6)))</f>
        <v>3</v>
      </c>
      <c r="W690" s="12" t="s">
        <v>424</v>
      </c>
      <c r="X690" s="39">
        <f t="shared" si="104"/>
        <v>2.8055046394347203</v>
      </c>
      <c r="Y690" s="38">
        <f t="shared" si="105"/>
        <v>0.3246445497630332</v>
      </c>
      <c r="Z690" s="40" t="e">
        <f>IF(C690=ScatterPlots!$A$3,ReferendumData!Y690,-1)</f>
        <v>#N/A</v>
      </c>
      <c r="AA690" s="39">
        <f t="shared" si="106"/>
        <v>2.8055046394347203</v>
      </c>
      <c r="AB690" s="40">
        <f t="shared" si="107"/>
        <v>-1</v>
      </c>
      <c r="AC690" s="40">
        <f t="shared" si="108"/>
        <v>0.3246445497630332</v>
      </c>
      <c r="AD690" s="40">
        <f t="shared" si="109"/>
        <v>-1</v>
      </c>
    </row>
    <row r="691" spans="1:30" x14ac:dyDescent="0.35">
      <c r="A691">
        <v>116</v>
      </c>
      <c r="B691">
        <v>1</v>
      </c>
      <c r="C691" t="str">
        <f t="shared" si="110"/>
        <v>0116-01</v>
      </c>
      <c r="D691" t="s">
        <v>425</v>
      </c>
      <c r="E691">
        <v>2002</v>
      </c>
      <c r="F691">
        <f>VLOOKUP(E691,Lookups!A:B,2,FALSE)</f>
        <v>2</v>
      </c>
      <c r="G691">
        <v>2003</v>
      </c>
      <c r="H691" s="61">
        <v>126</v>
      </c>
      <c r="I691">
        <v>5</v>
      </c>
      <c r="J691" t="s">
        <v>19</v>
      </c>
      <c r="K691">
        <v>0</v>
      </c>
      <c r="L691">
        <v>9</v>
      </c>
      <c r="M691">
        <v>0</v>
      </c>
      <c r="N691">
        <v>9</v>
      </c>
      <c r="O691">
        <v>0</v>
      </c>
      <c r="P691">
        <f t="shared" si="111"/>
        <v>2</v>
      </c>
      <c r="Q691">
        <v>689</v>
      </c>
      <c r="R691">
        <v>1088</v>
      </c>
      <c r="S691" s="14">
        <f t="shared" si="103"/>
        <v>0.38773213280810354</v>
      </c>
      <c r="T691" s="33">
        <f>IF(E691&lt;1994,"NA",IF(E691&gt;2001,SUMIFS(ADM!E:E,ADM!A:A,ReferendumData!E691,ADM!C:C,ReferendumData!A691,ADM!D:D,ReferendumData!B691),SUMIFS(ADM!K:K,ADM!H:H,ReferendumData!E691,ADM!I:I,ReferendumData!A691,ADM!J:J,ReferendumData!B691)))</f>
        <v>709.79</v>
      </c>
      <c r="U691" s="34">
        <f t="shared" si="112"/>
        <v>2.5035573902140071</v>
      </c>
      <c r="V691" s="47">
        <f>IFERROR(VLOOKUP(C691,Lookups!J:L,3,FALSE),IF(T691&gt;=2000,4,IF(AND(T691&gt;=1000,T691&lt;2000),5,6)))</f>
        <v>6</v>
      </c>
      <c r="W691" s="12" t="s">
        <v>20</v>
      </c>
      <c r="X691" s="39">
        <f t="shared" si="104"/>
        <v>2.5035573902140071</v>
      </c>
      <c r="Y691" s="38">
        <f t="shared" si="105"/>
        <v>0.38773213280810354</v>
      </c>
      <c r="Z691" s="40" t="e">
        <f>IF(C691=ScatterPlots!$A$3,ReferendumData!Y691,-1)</f>
        <v>#N/A</v>
      </c>
      <c r="AA691" s="39">
        <f t="shared" si="106"/>
        <v>2.5035573902140071</v>
      </c>
      <c r="AB691" s="40">
        <f t="shared" si="107"/>
        <v>-1</v>
      </c>
      <c r="AC691" s="40">
        <f t="shared" si="108"/>
        <v>0.38773213280810354</v>
      </c>
      <c r="AD691" s="40">
        <f t="shared" si="109"/>
        <v>-1</v>
      </c>
    </row>
    <row r="692" spans="1:30" x14ac:dyDescent="0.35">
      <c r="A692">
        <v>118</v>
      </c>
      <c r="B692">
        <v>1</v>
      </c>
      <c r="C692" t="str">
        <f t="shared" si="110"/>
        <v>0118-01</v>
      </c>
      <c r="D692" t="s">
        <v>426</v>
      </c>
      <c r="E692">
        <v>2002</v>
      </c>
      <c r="F692">
        <f>VLOOKUP(E692,Lookups!A:B,2,FALSE)</f>
        <v>2</v>
      </c>
      <c r="G692">
        <v>2003</v>
      </c>
      <c r="H692" s="61">
        <v>375</v>
      </c>
      <c r="I692">
        <v>5</v>
      </c>
      <c r="J692" t="s">
        <v>19</v>
      </c>
      <c r="K692">
        <v>0</v>
      </c>
      <c r="L692">
        <v>9</v>
      </c>
      <c r="M692">
        <v>0</v>
      </c>
      <c r="N692">
        <v>9</v>
      </c>
      <c r="O692">
        <v>1</v>
      </c>
      <c r="P692">
        <f t="shared" si="111"/>
        <v>4</v>
      </c>
      <c r="Q692">
        <v>1042</v>
      </c>
      <c r="R692">
        <v>772</v>
      </c>
      <c r="S692" s="14">
        <f t="shared" si="103"/>
        <v>0.57442116868798232</v>
      </c>
      <c r="T692" s="33">
        <f>IF(E692&lt;1994,"NA",IF(E692&gt;2001,SUMIFS(ADM!E:E,ADM!A:A,ReferendumData!E692,ADM!C:C,ReferendumData!A692,ADM!D:D,ReferendumData!B692),SUMIFS(ADM!K:K,ADM!H:H,ReferendumData!E692,ADM!I:I,ReferendumData!A692,ADM!J:J,ReferendumData!B692)))</f>
        <v>563</v>
      </c>
      <c r="U692" s="34">
        <f t="shared" si="112"/>
        <v>3.2220248667850799</v>
      </c>
      <c r="V692" s="47">
        <f>IFERROR(VLOOKUP(C692,Lookups!J:L,3,FALSE),IF(T692&gt;=2000,4,IF(AND(T692&gt;=1000,T692&lt;2000),5,6)))</f>
        <v>6</v>
      </c>
      <c r="W692" s="12" t="s">
        <v>20</v>
      </c>
      <c r="X692" s="39">
        <f t="shared" si="104"/>
        <v>3.2220248667850799</v>
      </c>
      <c r="Y692" s="38">
        <f t="shared" si="105"/>
        <v>0.57442116868798232</v>
      </c>
      <c r="Z692" s="40" t="e">
        <f>IF(C692=ScatterPlots!$A$3,ReferendumData!Y692,-1)</f>
        <v>#N/A</v>
      </c>
      <c r="AA692" s="39">
        <f t="shared" si="106"/>
        <v>3.2220248667850799</v>
      </c>
      <c r="AB692" s="40">
        <f t="shared" si="107"/>
        <v>-1</v>
      </c>
      <c r="AC692" s="40">
        <f t="shared" si="108"/>
        <v>0.57442116868798232</v>
      </c>
      <c r="AD692" s="40">
        <f t="shared" si="109"/>
        <v>-1</v>
      </c>
    </row>
    <row r="693" spans="1:30" x14ac:dyDescent="0.35">
      <c r="A693">
        <v>129</v>
      </c>
      <c r="B693">
        <v>1</v>
      </c>
      <c r="C693" t="str">
        <f t="shared" si="110"/>
        <v>0129-01</v>
      </c>
      <c r="D693" t="s">
        <v>44</v>
      </c>
      <c r="E693">
        <v>2002</v>
      </c>
      <c r="F693">
        <f>VLOOKUP(E693,Lookups!A:B,2,FALSE)</f>
        <v>2</v>
      </c>
      <c r="G693">
        <v>2003</v>
      </c>
      <c r="H693" s="61">
        <v>500</v>
      </c>
      <c r="I693">
        <v>10</v>
      </c>
      <c r="J693" t="s">
        <v>19</v>
      </c>
      <c r="K693">
        <v>1</v>
      </c>
      <c r="L693">
        <v>9</v>
      </c>
      <c r="M693">
        <v>0</v>
      </c>
      <c r="N693">
        <v>9</v>
      </c>
      <c r="O693">
        <v>1</v>
      </c>
      <c r="P693">
        <f t="shared" si="111"/>
        <v>6</v>
      </c>
      <c r="Q693">
        <v>1695</v>
      </c>
      <c r="R693">
        <v>1448</v>
      </c>
      <c r="S693" s="14">
        <f t="shared" si="103"/>
        <v>0.53929366846961502</v>
      </c>
      <c r="T693" s="33">
        <f>IF(E693&lt;1994,"NA",IF(E693&gt;2001,SUMIFS(ADM!E:E,ADM!A:A,ReferendumData!E693,ADM!C:C,ReferendumData!A693,ADM!D:D,ReferendumData!B693),SUMIFS(ADM!K:K,ADM!H:H,ReferendumData!E693,ADM!I:I,ReferendumData!A693,ADM!J:J,ReferendumData!B693)))</f>
        <v>1623.45</v>
      </c>
      <c r="U693" s="34">
        <f t="shared" si="112"/>
        <v>1.9360004927777263</v>
      </c>
      <c r="V693" s="47">
        <f>IFERROR(VLOOKUP(C693,Lookups!J:L,3,FALSE),IF(T693&gt;=2000,4,IF(AND(T693&gt;=1000,T693&lt;2000),5,6)))</f>
        <v>5</v>
      </c>
      <c r="W693" s="12" t="s">
        <v>257</v>
      </c>
      <c r="X693" s="39">
        <f t="shared" si="104"/>
        <v>1.9360004927777263</v>
      </c>
      <c r="Y693" s="38">
        <f t="shared" si="105"/>
        <v>0.53929366846961502</v>
      </c>
      <c r="Z693" s="40" t="e">
        <f>IF(C693=ScatterPlots!$A$3,ReferendumData!Y693,-1)</f>
        <v>#N/A</v>
      </c>
      <c r="AA693" s="39">
        <f t="shared" si="106"/>
        <v>1.9360004927777263</v>
      </c>
      <c r="AB693" s="40">
        <f t="shared" si="107"/>
        <v>-1</v>
      </c>
      <c r="AC693" s="40">
        <f t="shared" si="108"/>
        <v>0.53929366846961502</v>
      </c>
      <c r="AD693" s="40">
        <f t="shared" si="109"/>
        <v>-1</v>
      </c>
    </row>
    <row r="694" spans="1:30" x14ac:dyDescent="0.35">
      <c r="A694">
        <v>138</v>
      </c>
      <c r="B694">
        <v>1</v>
      </c>
      <c r="C694" t="str">
        <f t="shared" si="110"/>
        <v>0138-01</v>
      </c>
      <c r="D694" t="s">
        <v>45</v>
      </c>
      <c r="E694">
        <v>2002</v>
      </c>
      <c r="F694">
        <f>VLOOKUP(E694,Lookups!A:B,2,FALSE)</f>
        <v>2</v>
      </c>
      <c r="G694">
        <v>2003</v>
      </c>
      <c r="H694" s="61">
        <v>500</v>
      </c>
      <c r="I694">
        <v>7</v>
      </c>
      <c r="J694" t="s">
        <v>19</v>
      </c>
      <c r="K694">
        <v>0</v>
      </c>
      <c r="L694">
        <v>9</v>
      </c>
      <c r="M694">
        <v>0</v>
      </c>
      <c r="N694">
        <v>9</v>
      </c>
      <c r="O694">
        <v>0</v>
      </c>
      <c r="P694">
        <f t="shared" si="111"/>
        <v>6</v>
      </c>
      <c r="Q694">
        <v>3472</v>
      </c>
      <c r="R694">
        <v>4301</v>
      </c>
      <c r="S694" s="14">
        <f t="shared" si="103"/>
        <v>0.4466743856940692</v>
      </c>
      <c r="T694" s="33">
        <f>IF(E694&lt;1994,"NA",IF(E694&gt;2001,SUMIFS(ADM!E:E,ADM!A:A,ReferendumData!E694,ADM!C:C,ReferendumData!A694,ADM!D:D,ReferendumData!B694),SUMIFS(ADM!K:K,ADM!H:H,ReferendumData!E694,ADM!I:I,ReferendumData!A694,ADM!J:J,ReferendumData!B694)))</f>
        <v>3743.34</v>
      </c>
      <c r="U694" s="34">
        <f t="shared" si="112"/>
        <v>2.0764878424081168</v>
      </c>
      <c r="V694" s="47">
        <f>IFERROR(VLOOKUP(C694,Lookups!J:L,3,FALSE),IF(T694&gt;=2000,4,IF(AND(T694&gt;=1000,T694&lt;2000),5,6)))</f>
        <v>4</v>
      </c>
      <c r="W694" s="12" t="s">
        <v>20</v>
      </c>
      <c r="X694" s="39">
        <f t="shared" si="104"/>
        <v>2.0764878424081168</v>
      </c>
      <c r="Y694" s="38">
        <f t="shared" si="105"/>
        <v>0.4466743856940692</v>
      </c>
      <c r="Z694" s="40" t="e">
        <f>IF(C694=ScatterPlots!$A$3,ReferendumData!Y694,-1)</f>
        <v>#N/A</v>
      </c>
      <c r="AA694" s="39">
        <f t="shared" si="106"/>
        <v>2.0764878424081168</v>
      </c>
      <c r="AB694" s="40">
        <f t="shared" si="107"/>
        <v>-1</v>
      </c>
      <c r="AC694" s="40">
        <f t="shared" si="108"/>
        <v>0.4466743856940692</v>
      </c>
      <c r="AD694" s="40">
        <f t="shared" si="109"/>
        <v>-1</v>
      </c>
    </row>
    <row r="695" spans="1:30" x14ac:dyDescent="0.35">
      <c r="A695">
        <v>166</v>
      </c>
      <c r="B695">
        <v>1</v>
      </c>
      <c r="C695" t="str">
        <f t="shared" si="110"/>
        <v>0166-01</v>
      </c>
      <c r="D695" t="s">
        <v>360</v>
      </c>
      <c r="E695">
        <v>2002</v>
      </c>
      <c r="F695">
        <f>VLOOKUP(E695,Lookups!A:B,2,FALSE)</f>
        <v>2</v>
      </c>
      <c r="G695">
        <v>2003</v>
      </c>
      <c r="H695" s="61">
        <v>350</v>
      </c>
      <c r="I695">
        <v>4</v>
      </c>
      <c r="J695" t="s">
        <v>19</v>
      </c>
      <c r="K695">
        <v>0</v>
      </c>
      <c r="L695">
        <v>9</v>
      </c>
      <c r="M695">
        <v>0</v>
      </c>
      <c r="N695">
        <v>9</v>
      </c>
      <c r="O695">
        <v>1</v>
      </c>
      <c r="P695">
        <f t="shared" si="111"/>
        <v>4</v>
      </c>
      <c r="Q695">
        <v>1652</v>
      </c>
      <c r="R695">
        <v>1114</v>
      </c>
      <c r="S695" s="14">
        <f t="shared" si="103"/>
        <v>0.59725234996384668</v>
      </c>
      <c r="T695" s="33">
        <f>IF(E695&lt;1994,"NA",IF(E695&gt;2001,SUMIFS(ADM!E:E,ADM!A:A,ReferendumData!E695,ADM!C:C,ReferendumData!A695,ADM!D:D,ReferendumData!B695),SUMIFS(ADM!K:K,ADM!H:H,ReferendumData!E695,ADM!I:I,ReferendumData!A695,ADM!J:J,ReferendumData!B695)))</f>
        <v>707.32</v>
      </c>
      <c r="U695" s="34">
        <f t="shared" si="112"/>
        <v>3.9105355426115476</v>
      </c>
      <c r="V695" s="47">
        <f>IFERROR(VLOOKUP(C695,Lookups!J:L,3,FALSE),IF(T695&gt;=2000,4,IF(AND(T695&gt;=1000,T695&lt;2000),5,6)))</f>
        <v>6</v>
      </c>
      <c r="W695" s="12" t="s">
        <v>20</v>
      </c>
      <c r="X695" s="39">
        <f t="shared" si="104"/>
        <v>3.9105355426115476</v>
      </c>
      <c r="Y695" s="38">
        <f t="shared" si="105"/>
        <v>0.59725234996384668</v>
      </c>
      <c r="Z695" s="40" t="e">
        <f>IF(C695=ScatterPlots!$A$3,ReferendumData!Y695,-1)</f>
        <v>#N/A</v>
      </c>
      <c r="AA695" s="39">
        <f t="shared" si="106"/>
        <v>3.9105355426115476</v>
      </c>
      <c r="AB695" s="40">
        <f t="shared" si="107"/>
        <v>-1</v>
      </c>
      <c r="AC695" s="40">
        <f t="shared" si="108"/>
        <v>0.59725234996384668</v>
      </c>
      <c r="AD695" s="40">
        <f t="shared" si="109"/>
        <v>-1</v>
      </c>
    </row>
    <row r="696" spans="1:30" x14ac:dyDescent="0.35">
      <c r="A696">
        <v>186</v>
      </c>
      <c r="B696">
        <v>1</v>
      </c>
      <c r="C696" t="str">
        <f t="shared" si="110"/>
        <v>0186-01</v>
      </c>
      <c r="D696" t="s">
        <v>427</v>
      </c>
      <c r="E696">
        <v>2002</v>
      </c>
      <c r="F696">
        <f>VLOOKUP(E696,Lookups!A:B,2,FALSE)</f>
        <v>2</v>
      </c>
      <c r="G696">
        <v>2003</v>
      </c>
      <c r="H696" s="61">
        <v>1</v>
      </c>
      <c r="I696">
        <v>10</v>
      </c>
      <c r="J696" t="s">
        <v>19</v>
      </c>
      <c r="K696">
        <v>0</v>
      </c>
      <c r="L696">
        <v>9</v>
      </c>
      <c r="M696">
        <v>0</v>
      </c>
      <c r="N696">
        <v>9</v>
      </c>
      <c r="O696">
        <v>1</v>
      </c>
      <c r="P696">
        <f t="shared" si="111"/>
        <v>1</v>
      </c>
      <c r="Q696">
        <v>2293</v>
      </c>
      <c r="R696">
        <v>1741</v>
      </c>
      <c r="S696" s="14">
        <f t="shared" si="103"/>
        <v>0.56841844323252355</v>
      </c>
      <c r="T696" s="33">
        <f>IF(E696&lt;1994,"NA",IF(E696&gt;2001,SUMIFS(ADM!E:E,ADM!A:A,ReferendumData!E696,ADM!C:C,ReferendumData!A696,ADM!D:D,ReferendumData!B696),SUMIFS(ADM!K:K,ADM!H:H,ReferendumData!E696,ADM!I:I,ReferendumData!A696,ADM!J:J,ReferendumData!B696)))</f>
        <v>1297.0999999999999</v>
      </c>
      <c r="U696" s="34">
        <f t="shared" si="112"/>
        <v>3.1100146480610595</v>
      </c>
      <c r="V696" s="47">
        <f>IFERROR(VLOOKUP(C696,Lookups!J:L,3,FALSE),IF(T696&gt;=2000,4,IF(AND(T696&gt;=1000,T696&lt;2000),5,6)))</f>
        <v>5</v>
      </c>
      <c r="W696" s="12" t="s">
        <v>20</v>
      </c>
      <c r="X696" s="39">
        <f t="shared" si="104"/>
        <v>3.1100146480610595</v>
      </c>
      <c r="Y696" s="38">
        <f t="shared" si="105"/>
        <v>0.56841844323252355</v>
      </c>
      <c r="Z696" s="40" t="e">
        <f>IF(C696=ScatterPlots!$A$3,ReferendumData!Y696,-1)</f>
        <v>#N/A</v>
      </c>
      <c r="AA696" s="39">
        <f t="shared" si="106"/>
        <v>3.1100146480610595</v>
      </c>
      <c r="AB696" s="40">
        <f t="shared" si="107"/>
        <v>-1</v>
      </c>
      <c r="AC696" s="40">
        <f t="shared" si="108"/>
        <v>0.56841844323252355</v>
      </c>
      <c r="AD696" s="40">
        <f t="shared" si="109"/>
        <v>-1</v>
      </c>
    </row>
    <row r="697" spans="1:30" x14ac:dyDescent="0.35">
      <c r="A697">
        <v>191</v>
      </c>
      <c r="B697">
        <v>1</v>
      </c>
      <c r="C697" t="str">
        <f t="shared" si="110"/>
        <v>0191-01</v>
      </c>
      <c r="D697" t="s">
        <v>46</v>
      </c>
      <c r="E697">
        <v>2002</v>
      </c>
      <c r="F697">
        <f>VLOOKUP(E697,Lookups!A:B,2,FALSE)</f>
        <v>2</v>
      </c>
      <c r="G697">
        <v>2003</v>
      </c>
      <c r="H697" s="61">
        <v>277.08999999999997</v>
      </c>
      <c r="I697">
        <v>10</v>
      </c>
      <c r="J697" t="s">
        <v>19</v>
      </c>
      <c r="K697">
        <v>0</v>
      </c>
      <c r="L697">
        <v>9</v>
      </c>
      <c r="M697">
        <v>0</v>
      </c>
      <c r="N697">
        <v>9</v>
      </c>
      <c r="O697">
        <v>1</v>
      </c>
      <c r="P697">
        <f t="shared" si="111"/>
        <v>3</v>
      </c>
      <c r="Q697">
        <v>13625</v>
      </c>
      <c r="R697">
        <v>12230</v>
      </c>
      <c r="S697" s="14">
        <f t="shared" si="103"/>
        <v>0.52697737381550958</v>
      </c>
      <c r="T697" s="33">
        <f>IF(E697&lt;1994,"NA",IF(E697&gt;2001,SUMIFS(ADM!E:E,ADM!A:A,ReferendumData!E697,ADM!C:C,ReferendumData!A697,ADM!D:D,ReferendumData!B697),SUMIFS(ADM!K:K,ADM!H:H,ReferendumData!E697,ADM!I:I,ReferendumData!A697,ADM!J:J,ReferendumData!B697)))</f>
        <v>11479.66</v>
      </c>
      <c r="U697" s="34">
        <f t="shared" si="112"/>
        <v>2.252244404451003</v>
      </c>
      <c r="V697" s="47">
        <f>IFERROR(VLOOKUP(C697,Lookups!J:L,3,FALSE),IF(T697&gt;=2000,4,IF(AND(T697&gt;=1000,T697&lt;2000),5,6)))</f>
        <v>3</v>
      </c>
      <c r="W697" s="12" t="s">
        <v>20</v>
      </c>
      <c r="X697" s="39">
        <f t="shared" si="104"/>
        <v>2.252244404451003</v>
      </c>
      <c r="Y697" s="38">
        <f t="shared" si="105"/>
        <v>0.52697737381550958</v>
      </c>
      <c r="Z697" s="40" t="e">
        <f>IF(C697=ScatterPlots!$A$3,ReferendumData!Y697,-1)</f>
        <v>#N/A</v>
      </c>
      <c r="AA697" s="39">
        <f t="shared" si="106"/>
        <v>2.252244404451003</v>
      </c>
      <c r="AB697" s="40">
        <f t="shared" si="107"/>
        <v>-1</v>
      </c>
      <c r="AC697" s="40">
        <f t="shared" si="108"/>
        <v>0.52697737381550958</v>
      </c>
      <c r="AD697" s="40">
        <f t="shared" si="109"/>
        <v>-1</v>
      </c>
    </row>
    <row r="698" spans="1:30" x14ac:dyDescent="0.35">
      <c r="A698">
        <v>192</v>
      </c>
      <c r="B698">
        <v>1</v>
      </c>
      <c r="C698" t="str">
        <f t="shared" si="110"/>
        <v>0192-01</v>
      </c>
      <c r="D698" t="s">
        <v>120</v>
      </c>
      <c r="E698">
        <v>2002</v>
      </c>
      <c r="F698">
        <f>VLOOKUP(E698,Lookups!A:B,2,FALSE)</f>
        <v>2</v>
      </c>
      <c r="G698">
        <v>2003</v>
      </c>
      <c r="H698" s="61">
        <v>250</v>
      </c>
      <c r="I698">
        <v>10</v>
      </c>
      <c r="J698" t="s">
        <v>19</v>
      </c>
      <c r="K698">
        <v>0</v>
      </c>
      <c r="L698">
        <v>9</v>
      </c>
      <c r="M698">
        <v>0</v>
      </c>
      <c r="N698">
        <v>9</v>
      </c>
      <c r="O698">
        <v>0</v>
      </c>
      <c r="P698">
        <f t="shared" si="111"/>
        <v>3</v>
      </c>
      <c r="Q698">
        <v>4458</v>
      </c>
      <c r="R698">
        <v>4875</v>
      </c>
      <c r="S698" s="14">
        <f t="shared" si="103"/>
        <v>0.47765991642558664</v>
      </c>
      <c r="T698" s="33">
        <f>IF(E698&lt;1994,"NA",IF(E698&gt;2001,SUMIFS(ADM!E:E,ADM!A:A,ReferendumData!E698,ADM!C:C,ReferendumData!A698,ADM!D:D,ReferendumData!B698),SUMIFS(ADM!K:K,ADM!H:H,ReferendumData!E698,ADM!I:I,ReferendumData!A698,ADM!J:J,ReferendumData!B698)))</f>
        <v>4975.0600000000004</v>
      </c>
      <c r="U698" s="34">
        <f t="shared" si="112"/>
        <v>1.8759572748871369</v>
      </c>
      <c r="V698" s="47">
        <f>IFERROR(VLOOKUP(C698,Lookups!J:L,3,FALSE),IF(T698&gt;=2000,4,IF(AND(T698&gt;=1000,T698&lt;2000),5,6)))</f>
        <v>3</v>
      </c>
      <c r="W698" s="12" t="s">
        <v>428</v>
      </c>
      <c r="X698" s="39">
        <f t="shared" si="104"/>
        <v>1.8759572748871369</v>
      </c>
      <c r="Y698" s="38">
        <f t="shared" si="105"/>
        <v>0.47765991642558664</v>
      </c>
      <c r="Z698" s="40" t="e">
        <f>IF(C698=ScatterPlots!$A$3,ReferendumData!Y698,-1)</f>
        <v>#N/A</v>
      </c>
      <c r="AA698" s="39">
        <f t="shared" si="106"/>
        <v>1.8759572748871369</v>
      </c>
      <c r="AB698" s="40">
        <f t="shared" si="107"/>
        <v>-1</v>
      </c>
      <c r="AC698" s="40">
        <f t="shared" si="108"/>
        <v>0.47765991642558664</v>
      </c>
      <c r="AD698" s="40">
        <f t="shared" si="109"/>
        <v>-1</v>
      </c>
    </row>
    <row r="699" spans="1:30" x14ac:dyDescent="0.35">
      <c r="A699">
        <v>197</v>
      </c>
      <c r="B699">
        <v>1</v>
      </c>
      <c r="C699" t="str">
        <f t="shared" si="110"/>
        <v>0197-01</v>
      </c>
      <c r="D699" t="s">
        <v>217</v>
      </c>
      <c r="E699">
        <v>2002</v>
      </c>
      <c r="F699">
        <f>VLOOKUP(E699,Lookups!A:B,2,FALSE)</f>
        <v>2</v>
      </c>
      <c r="G699">
        <v>2003</v>
      </c>
      <c r="H699" s="61">
        <v>360</v>
      </c>
      <c r="I699">
        <v>9</v>
      </c>
      <c r="J699" t="s">
        <v>19</v>
      </c>
      <c r="K699">
        <v>0</v>
      </c>
      <c r="L699">
        <v>9</v>
      </c>
      <c r="M699">
        <v>0</v>
      </c>
      <c r="N699">
        <v>9</v>
      </c>
      <c r="O699">
        <v>1</v>
      </c>
      <c r="P699">
        <f t="shared" si="111"/>
        <v>4</v>
      </c>
      <c r="Q699">
        <v>10222</v>
      </c>
      <c r="R699">
        <v>7816</v>
      </c>
      <c r="S699" s="14">
        <f t="shared" si="103"/>
        <v>0.56669253797538532</v>
      </c>
      <c r="T699" s="33">
        <f>IF(E699&lt;1994,"NA",IF(E699&gt;2001,SUMIFS(ADM!E:E,ADM!A:A,ReferendumData!E699,ADM!C:C,ReferendumData!A699,ADM!D:D,ReferendumData!B699),SUMIFS(ADM!K:K,ADM!H:H,ReferendumData!E699,ADM!I:I,ReferendumData!A699,ADM!J:J,ReferendumData!B699)))</f>
        <v>4819.8500000000004</v>
      </c>
      <c r="U699" s="34">
        <f t="shared" si="112"/>
        <v>3.7424401174310402</v>
      </c>
      <c r="V699" s="47">
        <f>IFERROR(VLOOKUP(C699,Lookups!J:L,3,FALSE),IF(T699&gt;=2000,4,IF(AND(T699&gt;=1000,T699&lt;2000),5,6)))</f>
        <v>2</v>
      </c>
      <c r="W699" s="12" t="s">
        <v>20</v>
      </c>
      <c r="X699" s="39">
        <f t="shared" si="104"/>
        <v>3.7424401174310402</v>
      </c>
      <c r="Y699" s="38">
        <f t="shared" si="105"/>
        <v>0.56669253797538532</v>
      </c>
      <c r="Z699" s="40" t="e">
        <f>IF(C699=ScatterPlots!$A$3,ReferendumData!Y699,-1)</f>
        <v>#N/A</v>
      </c>
      <c r="AA699" s="39">
        <f t="shared" si="106"/>
        <v>3.7424401174310402</v>
      </c>
      <c r="AB699" s="40">
        <f t="shared" si="107"/>
        <v>-1</v>
      </c>
      <c r="AC699" s="40">
        <f t="shared" si="108"/>
        <v>0.56669253797538532</v>
      </c>
      <c r="AD699" s="40">
        <f t="shared" si="109"/>
        <v>-1</v>
      </c>
    </row>
    <row r="700" spans="1:30" x14ac:dyDescent="0.35">
      <c r="A700">
        <v>199</v>
      </c>
      <c r="B700">
        <v>1</v>
      </c>
      <c r="C700" t="str">
        <f t="shared" si="110"/>
        <v>0199-01</v>
      </c>
      <c r="D700" t="s">
        <v>289</v>
      </c>
      <c r="E700">
        <v>2002</v>
      </c>
      <c r="F700">
        <f>VLOOKUP(E700,Lookups!A:B,2,FALSE)</f>
        <v>2</v>
      </c>
      <c r="G700">
        <v>2003</v>
      </c>
      <c r="H700" s="61">
        <v>388.01</v>
      </c>
      <c r="I700">
        <v>10</v>
      </c>
      <c r="J700" t="s">
        <v>19</v>
      </c>
      <c r="K700">
        <v>0</v>
      </c>
      <c r="L700">
        <v>9</v>
      </c>
      <c r="M700">
        <v>0</v>
      </c>
      <c r="N700">
        <v>9</v>
      </c>
      <c r="O700">
        <v>1</v>
      </c>
      <c r="P700">
        <f t="shared" si="111"/>
        <v>4</v>
      </c>
      <c r="Q700">
        <v>6224</v>
      </c>
      <c r="R700">
        <v>5015</v>
      </c>
      <c r="S700" s="14">
        <f t="shared" si="103"/>
        <v>0.55378592401459203</v>
      </c>
      <c r="T700" s="33">
        <f>IF(E700&lt;1994,"NA",IF(E700&gt;2001,SUMIFS(ADM!E:E,ADM!A:A,ReferendumData!E700,ADM!C:C,ReferendumData!A700,ADM!D:D,ReferendumData!B700),SUMIFS(ADM!K:K,ADM!H:H,ReferendumData!E700,ADM!I:I,ReferendumData!A700,ADM!J:J,ReferendumData!B700)))</f>
        <v>4025.11</v>
      </c>
      <c r="U700" s="34">
        <f t="shared" si="112"/>
        <v>2.7922218274780066</v>
      </c>
      <c r="V700" s="47">
        <f>IFERROR(VLOOKUP(C700,Lookups!J:L,3,FALSE),IF(T700&gt;=2000,4,IF(AND(T700&gt;=1000,T700&lt;2000),5,6)))</f>
        <v>3</v>
      </c>
      <c r="W700" s="12" t="s">
        <v>20</v>
      </c>
      <c r="X700" s="39">
        <f t="shared" si="104"/>
        <v>2.7922218274780066</v>
      </c>
      <c r="Y700" s="38">
        <f t="shared" si="105"/>
        <v>0.55378592401459203</v>
      </c>
      <c r="Z700" s="40" t="e">
        <f>IF(C700=ScatterPlots!$A$3,ReferendumData!Y700,-1)</f>
        <v>#N/A</v>
      </c>
      <c r="AA700" s="39">
        <f t="shared" si="106"/>
        <v>2.7922218274780066</v>
      </c>
      <c r="AB700" s="40">
        <f t="shared" si="107"/>
        <v>-1</v>
      </c>
      <c r="AC700" s="40">
        <f t="shared" si="108"/>
        <v>0.55378592401459203</v>
      </c>
      <c r="AD700" s="40">
        <f t="shared" si="109"/>
        <v>-1</v>
      </c>
    </row>
    <row r="701" spans="1:30" x14ac:dyDescent="0.35">
      <c r="A701">
        <v>238</v>
      </c>
      <c r="B701">
        <v>1</v>
      </c>
      <c r="C701" t="str">
        <f t="shared" si="110"/>
        <v>0238-01</v>
      </c>
      <c r="D701" t="s">
        <v>219</v>
      </c>
      <c r="E701">
        <v>2002</v>
      </c>
      <c r="F701">
        <f>VLOOKUP(E701,Lookups!A:B,2,FALSE)</f>
        <v>2</v>
      </c>
      <c r="G701">
        <v>2003</v>
      </c>
      <c r="H701" s="61">
        <v>567.83000000000004</v>
      </c>
      <c r="I701">
        <v>7</v>
      </c>
      <c r="J701" t="s">
        <v>19</v>
      </c>
      <c r="K701">
        <v>0</v>
      </c>
      <c r="L701">
        <v>9</v>
      </c>
      <c r="M701">
        <v>0</v>
      </c>
      <c r="N701">
        <v>9</v>
      </c>
      <c r="O701">
        <v>0</v>
      </c>
      <c r="P701">
        <f t="shared" si="111"/>
        <v>6</v>
      </c>
      <c r="Q701">
        <v>392</v>
      </c>
      <c r="R701">
        <v>475</v>
      </c>
      <c r="S701" s="14">
        <f t="shared" si="103"/>
        <v>0.45213379469434833</v>
      </c>
      <c r="T701" s="33">
        <f>IF(E701&lt;1994,"NA",IF(E701&gt;2001,SUMIFS(ADM!E:E,ADM!A:A,ReferendumData!E701,ADM!C:C,ReferendumData!A701,ADM!D:D,ReferendumData!B701),SUMIFS(ADM!K:K,ADM!H:H,ReferendumData!E701,ADM!I:I,ReferendumData!A701,ADM!J:J,ReferendumData!B701)))</f>
        <v>375.05</v>
      </c>
      <c r="U701" s="34">
        <f t="shared" si="112"/>
        <v>2.3116917744300758</v>
      </c>
      <c r="V701" s="47">
        <f>IFERROR(VLOOKUP(C701,Lookups!J:L,3,FALSE),IF(T701&gt;=2000,4,IF(AND(T701&gt;=1000,T701&lt;2000),5,6)))</f>
        <v>6</v>
      </c>
      <c r="W701" s="12" t="s">
        <v>429</v>
      </c>
      <c r="X701" s="39">
        <f t="shared" si="104"/>
        <v>2.3116917744300758</v>
      </c>
      <c r="Y701" s="38">
        <f t="shared" si="105"/>
        <v>0.45213379469434833</v>
      </c>
      <c r="Z701" s="40" t="e">
        <f>IF(C701=ScatterPlots!$A$3,ReferendumData!Y701,-1)</f>
        <v>#N/A</v>
      </c>
      <c r="AA701" s="39">
        <f t="shared" si="106"/>
        <v>2.3116917744300758</v>
      </c>
      <c r="AB701" s="40">
        <f t="shared" si="107"/>
        <v>-1</v>
      </c>
      <c r="AC701" s="40">
        <f t="shared" si="108"/>
        <v>0.45213379469434833</v>
      </c>
      <c r="AD701" s="40">
        <f t="shared" si="109"/>
        <v>-1</v>
      </c>
    </row>
    <row r="702" spans="1:30" x14ac:dyDescent="0.35">
      <c r="A702">
        <v>241</v>
      </c>
      <c r="B702">
        <v>1</v>
      </c>
      <c r="C702" t="str">
        <f t="shared" si="110"/>
        <v>0241-01</v>
      </c>
      <c r="D702" t="s">
        <v>74</v>
      </c>
      <c r="E702">
        <v>2002</v>
      </c>
      <c r="F702">
        <f>VLOOKUP(E702,Lookups!A:B,2,FALSE)</f>
        <v>2</v>
      </c>
      <c r="G702">
        <v>2003</v>
      </c>
      <c r="H702" s="61">
        <v>365</v>
      </c>
      <c r="I702">
        <v>5</v>
      </c>
      <c r="J702" t="s">
        <v>19</v>
      </c>
      <c r="K702">
        <v>0</v>
      </c>
      <c r="L702">
        <v>9</v>
      </c>
      <c r="M702">
        <v>0</v>
      </c>
      <c r="N702">
        <v>9</v>
      </c>
      <c r="O702">
        <v>1</v>
      </c>
      <c r="P702">
        <f t="shared" si="111"/>
        <v>4</v>
      </c>
      <c r="Q702">
        <v>6227</v>
      </c>
      <c r="R702">
        <v>4577</v>
      </c>
      <c r="S702" s="14">
        <f t="shared" si="103"/>
        <v>0.57636060718252502</v>
      </c>
      <c r="T702" s="33">
        <f>IF(E702&lt;1994,"NA",IF(E702&gt;2001,SUMIFS(ADM!E:E,ADM!A:A,ReferendumData!E702,ADM!C:C,ReferendumData!A702,ADM!D:D,ReferendumData!B702),SUMIFS(ADM!K:K,ADM!H:H,ReferendumData!E702,ADM!I:I,ReferendumData!A702,ADM!J:J,ReferendumData!B702)))</f>
        <v>3711.37</v>
      </c>
      <c r="U702" s="34">
        <f t="shared" si="112"/>
        <v>2.9110544084798877</v>
      </c>
      <c r="V702" s="47">
        <f>IFERROR(VLOOKUP(C702,Lookups!J:L,3,FALSE),IF(T702&gt;=2000,4,IF(AND(T702&gt;=1000,T702&lt;2000),5,6)))</f>
        <v>4</v>
      </c>
      <c r="W702" s="12" t="s">
        <v>428</v>
      </c>
      <c r="X702" s="39">
        <f t="shared" si="104"/>
        <v>2.9110544084798877</v>
      </c>
      <c r="Y702" s="38">
        <f t="shared" si="105"/>
        <v>0.57636060718252502</v>
      </c>
      <c r="Z702" s="40" t="e">
        <f>IF(C702=ScatterPlots!$A$3,ReferendumData!Y702,-1)</f>
        <v>#N/A</v>
      </c>
      <c r="AA702" s="39">
        <f t="shared" si="106"/>
        <v>2.9110544084798877</v>
      </c>
      <c r="AB702" s="40">
        <f t="shared" si="107"/>
        <v>-1</v>
      </c>
      <c r="AC702" s="40">
        <f t="shared" si="108"/>
        <v>0.57636060718252502</v>
      </c>
      <c r="AD702" s="40">
        <f t="shared" si="109"/>
        <v>-1</v>
      </c>
    </row>
    <row r="703" spans="1:30" x14ac:dyDescent="0.35">
      <c r="A703">
        <v>241</v>
      </c>
      <c r="B703">
        <v>1</v>
      </c>
      <c r="C703" t="str">
        <f t="shared" si="110"/>
        <v>0241-01</v>
      </c>
      <c r="D703" t="s">
        <v>74</v>
      </c>
      <c r="E703">
        <v>2002</v>
      </c>
      <c r="F703">
        <f>VLOOKUP(E703,Lookups!A:B,2,FALSE)</f>
        <v>2</v>
      </c>
      <c r="G703">
        <v>2003</v>
      </c>
      <c r="H703" s="61">
        <v>125</v>
      </c>
      <c r="I703">
        <v>5</v>
      </c>
      <c r="J703" t="s">
        <v>19</v>
      </c>
      <c r="K703">
        <v>0</v>
      </c>
      <c r="L703">
        <v>9</v>
      </c>
      <c r="M703">
        <v>0</v>
      </c>
      <c r="N703">
        <v>9</v>
      </c>
      <c r="O703">
        <v>1</v>
      </c>
      <c r="P703">
        <f t="shared" si="111"/>
        <v>2</v>
      </c>
      <c r="Q703">
        <v>5825</v>
      </c>
      <c r="R703">
        <v>4919</v>
      </c>
      <c r="S703" s="14">
        <f t="shared" si="103"/>
        <v>0.54216306775874912</v>
      </c>
      <c r="T703" s="33">
        <f>IF(E703&lt;1994,"NA",IF(E703&gt;2001,SUMIFS(ADM!E:E,ADM!A:A,ReferendumData!E703,ADM!C:C,ReferendumData!A703,ADM!D:D,ReferendumData!B703),SUMIFS(ADM!K:K,ADM!H:H,ReferendumData!E703,ADM!I:I,ReferendumData!A703,ADM!J:J,ReferendumData!B703)))</f>
        <v>3711.37</v>
      </c>
      <c r="U703" s="34">
        <f t="shared" si="112"/>
        <v>2.8948878715945865</v>
      </c>
      <c r="V703" s="47">
        <f>IFERROR(VLOOKUP(C703,Lookups!J:L,3,FALSE),IF(T703&gt;=2000,4,IF(AND(T703&gt;=1000,T703&lt;2000),5,6)))</f>
        <v>4</v>
      </c>
      <c r="W703" s="12" t="s">
        <v>420</v>
      </c>
      <c r="X703" s="39">
        <f t="shared" si="104"/>
        <v>2.8948878715945865</v>
      </c>
      <c r="Y703" s="38">
        <f t="shared" si="105"/>
        <v>0.54216306775874912</v>
      </c>
      <c r="Z703" s="40" t="e">
        <f>IF(C703=ScatterPlots!$A$3,ReferendumData!Y703,-1)</f>
        <v>#N/A</v>
      </c>
      <c r="AA703" s="39">
        <f t="shared" si="106"/>
        <v>2.8948878715945865</v>
      </c>
      <c r="AB703" s="40">
        <f t="shared" si="107"/>
        <v>-1</v>
      </c>
      <c r="AC703" s="40">
        <f t="shared" si="108"/>
        <v>0.54216306775874912</v>
      </c>
      <c r="AD703" s="40">
        <f t="shared" si="109"/>
        <v>-1</v>
      </c>
    </row>
    <row r="704" spans="1:30" x14ac:dyDescent="0.35">
      <c r="A704">
        <v>255</v>
      </c>
      <c r="B704">
        <v>1</v>
      </c>
      <c r="C704" t="str">
        <f t="shared" si="110"/>
        <v>0255-01</v>
      </c>
      <c r="D704" t="s">
        <v>177</v>
      </c>
      <c r="E704">
        <v>2002</v>
      </c>
      <c r="F704">
        <f>VLOOKUP(E704,Lookups!A:B,2,FALSE)</f>
        <v>2</v>
      </c>
      <c r="G704">
        <v>2003</v>
      </c>
      <c r="H704" s="61">
        <v>450</v>
      </c>
      <c r="I704">
        <v>10</v>
      </c>
      <c r="J704" t="s">
        <v>19</v>
      </c>
      <c r="K704">
        <v>0</v>
      </c>
      <c r="L704">
        <v>9</v>
      </c>
      <c r="M704">
        <v>0</v>
      </c>
      <c r="N704">
        <v>9</v>
      </c>
      <c r="O704">
        <v>0</v>
      </c>
      <c r="P704">
        <f t="shared" si="111"/>
        <v>5</v>
      </c>
      <c r="Q704">
        <v>1299</v>
      </c>
      <c r="R704">
        <v>1324</v>
      </c>
      <c r="S704" s="14">
        <f t="shared" si="103"/>
        <v>0.49523446435379337</v>
      </c>
      <c r="T704" s="33">
        <f>IF(E704&lt;1994,"NA",IF(E704&gt;2001,SUMIFS(ADM!E:E,ADM!A:A,ReferendumData!E704,ADM!C:C,ReferendumData!A704,ADM!D:D,ReferendumData!B704),SUMIFS(ADM!K:K,ADM!H:H,ReferendumData!E704,ADM!I:I,ReferendumData!A704,ADM!J:J,ReferendumData!B704)))</f>
        <v>1220.57</v>
      </c>
      <c r="U704" s="34">
        <f t="shared" si="112"/>
        <v>2.1489959609035125</v>
      </c>
      <c r="V704" s="47">
        <f>IFERROR(VLOOKUP(C704,Lookups!J:L,3,FALSE),IF(T704&gt;=2000,4,IF(AND(T704&gt;=1000,T704&lt;2000),5,6)))</f>
        <v>5</v>
      </c>
      <c r="W704" s="12" t="s">
        <v>20</v>
      </c>
      <c r="X704" s="39">
        <f t="shared" si="104"/>
        <v>2.1489959609035125</v>
      </c>
      <c r="Y704" s="38">
        <f t="shared" si="105"/>
        <v>0.49523446435379337</v>
      </c>
      <c r="Z704" s="40" t="e">
        <f>IF(C704=ScatterPlots!$A$3,ReferendumData!Y704,-1)</f>
        <v>#N/A</v>
      </c>
      <c r="AA704" s="39">
        <f t="shared" si="106"/>
        <v>2.1489959609035125</v>
      </c>
      <c r="AB704" s="40">
        <f t="shared" si="107"/>
        <v>-1</v>
      </c>
      <c r="AC704" s="40">
        <f t="shared" si="108"/>
        <v>0.49523446435379337</v>
      </c>
      <c r="AD704" s="40">
        <f t="shared" si="109"/>
        <v>-1</v>
      </c>
    </row>
    <row r="705" spans="1:30" x14ac:dyDescent="0.35">
      <c r="A705">
        <v>256</v>
      </c>
      <c r="B705">
        <v>1</v>
      </c>
      <c r="C705" t="str">
        <f t="shared" si="110"/>
        <v>0256-01</v>
      </c>
      <c r="D705" t="s">
        <v>295</v>
      </c>
      <c r="E705">
        <v>2002</v>
      </c>
      <c r="F705">
        <f>VLOOKUP(E705,Lookups!A:B,2,FALSE)</f>
        <v>2</v>
      </c>
      <c r="G705">
        <v>2003</v>
      </c>
      <c r="H705" s="61">
        <v>625</v>
      </c>
      <c r="I705">
        <v>5</v>
      </c>
      <c r="J705" t="s">
        <v>19</v>
      </c>
      <c r="K705">
        <v>0</v>
      </c>
      <c r="L705">
        <v>9</v>
      </c>
      <c r="M705">
        <v>0</v>
      </c>
      <c r="N705">
        <v>9</v>
      </c>
      <c r="O705">
        <v>0</v>
      </c>
      <c r="P705">
        <f t="shared" si="111"/>
        <v>7</v>
      </c>
      <c r="Q705">
        <v>1819</v>
      </c>
      <c r="R705">
        <v>3148</v>
      </c>
      <c r="S705" s="14">
        <f t="shared" si="103"/>
        <v>0.36621703241393194</v>
      </c>
      <c r="T705" s="33">
        <f>IF(E705&lt;1994,"NA",IF(E705&gt;2001,SUMIFS(ADM!E:E,ADM!A:A,ReferendumData!E705,ADM!C:C,ReferendumData!A705,ADM!D:D,ReferendumData!B705),SUMIFS(ADM!K:K,ADM!H:H,ReferendumData!E705,ADM!I:I,ReferendumData!A705,ADM!J:J,ReferendumData!B705)))</f>
        <v>3161.25</v>
      </c>
      <c r="U705" s="34">
        <f t="shared" si="112"/>
        <v>1.5712139185448795</v>
      </c>
      <c r="V705" s="47">
        <f>IFERROR(VLOOKUP(C705,Lookups!J:L,3,FALSE),IF(T705&gt;=2000,4,IF(AND(T705&gt;=1000,T705&lt;2000),5,6)))</f>
        <v>4</v>
      </c>
      <c r="W705" s="12" t="s">
        <v>20</v>
      </c>
      <c r="X705" s="39">
        <f t="shared" si="104"/>
        <v>1.5712139185448795</v>
      </c>
      <c r="Y705" s="38">
        <f t="shared" si="105"/>
        <v>0.36621703241393194</v>
      </c>
      <c r="Z705" s="40" t="e">
        <f>IF(C705=ScatterPlots!$A$3,ReferendumData!Y705,-1)</f>
        <v>#N/A</v>
      </c>
      <c r="AA705" s="39">
        <f t="shared" si="106"/>
        <v>1.5712139185448795</v>
      </c>
      <c r="AB705" s="40">
        <f t="shared" si="107"/>
        <v>-1</v>
      </c>
      <c r="AC705" s="40">
        <f t="shared" si="108"/>
        <v>0.36621703241393194</v>
      </c>
      <c r="AD705" s="40">
        <f t="shared" si="109"/>
        <v>-1</v>
      </c>
    </row>
    <row r="706" spans="1:30" x14ac:dyDescent="0.35">
      <c r="A706">
        <v>256</v>
      </c>
      <c r="B706">
        <v>1</v>
      </c>
      <c r="C706" t="str">
        <f t="shared" si="110"/>
        <v>0256-01</v>
      </c>
      <c r="D706" t="s">
        <v>295</v>
      </c>
      <c r="E706">
        <v>2002</v>
      </c>
      <c r="F706">
        <f>VLOOKUP(E706,Lookups!A:B,2,FALSE)</f>
        <v>2</v>
      </c>
      <c r="G706">
        <v>2003</v>
      </c>
      <c r="H706" s="61">
        <v>75</v>
      </c>
      <c r="I706">
        <v>5</v>
      </c>
      <c r="J706" t="s">
        <v>19</v>
      </c>
      <c r="K706">
        <v>0</v>
      </c>
      <c r="L706">
        <v>9</v>
      </c>
      <c r="M706">
        <v>0</v>
      </c>
      <c r="N706">
        <v>9</v>
      </c>
      <c r="O706">
        <v>0</v>
      </c>
      <c r="P706">
        <f t="shared" si="111"/>
        <v>1</v>
      </c>
      <c r="Q706">
        <v>1823</v>
      </c>
      <c r="R706">
        <v>3124</v>
      </c>
      <c r="S706" s="14">
        <f t="shared" si="103"/>
        <v>0.36850616535273906</v>
      </c>
      <c r="T706" s="33">
        <f>IF(E706&lt;1994,"NA",IF(E706&gt;2001,SUMIFS(ADM!E:E,ADM!A:A,ReferendumData!E706,ADM!C:C,ReferendumData!A706,ADM!D:D,ReferendumData!B706),SUMIFS(ADM!K:K,ADM!H:H,ReferendumData!E706,ADM!I:I,ReferendumData!A706,ADM!J:J,ReferendumData!B706)))</f>
        <v>3161.25</v>
      </c>
      <c r="U706" s="34">
        <f t="shared" si="112"/>
        <v>1.5648873072360616</v>
      </c>
      <c r="V706" s="47">
        <f>IFERROR(VLOOKUP(C706,Lookups!J:L,3,FALSE),IF(T706&gt;=2000,4,IF(AND(T706&gt;=1000,T706&lt;2000),5,6)))</f>
        <v>4</v>
      </c>
      <c r="W706" s="12" t="s">
        <v>422</v>
      </c>
      <c r="X706" s="39">
        <f t="shared" si="104"/>
        <v>1.5648873072360616</v>
      </c>
      <c r="Y706" s="38">
        <f t="shared" si="105"/>
        <v>0.36850616535273906</v>
      </c>
      <c r="Z706" s="40" t="e">
        <f>IF(C706=ScatterPlots!$A$3,ReferendumData!Y706,-1)</f>
        <v>#N/A</v>
      </c>
      <c r="AA706" s="39">
        <f t="shared" si="106"/>
        <v>1.5648873072360616</v>
      </c>
      <c r="AB706" s="40">
        <f t="shared" si="107"/>
        <v>-1</v>
      </c>
      <c r="AC706" s="40">
        <f t="shared" si="108"/>
        <v>0.36850616535273906</v>
      </c>
      <c r="AD706" s="40">
        <f t="shared" si="109"/>
        <v>-1</v>
      </c>
    </row>
    <row r="707" spans="1:30" x14ac:dyDescent="0.35">
      <c r="A707">
        <v>256</v>
      </c>
      <c r="B707">
        <v>1</v>
      </c>
      <c r="C707" t="str">
        <f t="shared" si="110"/>
        <v>0256-01</v>
      </c>
      <c r="D707" t="s">
        <v>295</v>
      </c>
      <c r="E707">
        <v>2002</v>
      </c>
      <c r="F707">
        <f>VLOOKUP(E707,Lookups!A:B,2,FALSE)</f>
        <v>2</v>
      </c>
      <c r="G707">
        <v>2003</v>
      </c>
      <c r="H707" s="61">
        <v>75</v>
      </c>
      <c r="I707">
        <v>5</v>
      </c>
      <c r="J707" t="s">
        <v>19</v>
      </c>
      <c r="K707">
        <v>0</v>
      </c>
      <c r="L707">
        <v>9</v>
      </c>
      <c r="M707">
        <v>0</v>
      </c>
      <c r="N707">
        <v>9</v>
      </c>
      <c r="O707">
        <v>0</v>
      </c>
      <c r="P707">
        <f t="shared" si="111"/>
        <v>1</v>
      </c>
      <c r="Q707">
        <v>1831</v>
      </c>
      <c r="R707">
        <v>3109</v>
      </c>
      <c r="S707" s="14">
        <f t="shared" si="103"/>
        <v>0.37064777327935222</v>
      </c>
      <c r="T707" s="33">
        <f>IF(E707&lt;1994,"NA",IF(E707&gt;2001,SUMIFS(ADM!E:E,ADM!A:A,ReferendumData!E707,ADM!C:C,ReferendumData!A707,ADM!D:D,ReferendumData!B707),SUMIFS(ADM!K:K,ADM!H:H,ReferendumData!E707,ADM!I:I,ReferendumData!A707,ADM!J:J,ReferendumData!B707)))</f>
        <v>3161.25</v>
      </c>
      <c r="U707" s="34">
        <f t="shared" si="112"/>
        <v>1.5626729932779755</v>
      </c>
      <c r="V707" s="47">
        <f>IFERROR(VLOOKUP(C707,Lookups!J:L,3,FALSE),IF(T707&gt;=2000,4,IF(AND(T707&gt;=1000,T707&lt;2000),5,6)))</f>
        <v>4</v>
      </c>
      <c r="W707" s="12" t="s">
        <v>422</v>
      </c>
      <c r="X707" s="39">
        <f t="shared" si="104"/>
        <v>1.5626729932779755</v>
      </c>
      <c r="Y707" s="38">
        <f t="shared" si="105"/>
        <v>0.37064777327935222</v>
      </c>
      <c r="Z707" s="40" t="e">
        <f>IF(C707=ScatterPlots!$A$3,ReferendumData!Y707,-1)</f>
        <v>#N/A</v>
      </c>
      <c r="AA707" s="39">
        <f t="shared" si="106"/>
        <v>1.5626729932779755</v>
      </c>
      <c r="AB707" s="40">
        <f t="shared" si="107"/>
        <v>-1</v>
      </c>
      <c r="AC707" s="40">
        <f t="shared" si="108"/>
        <v>0.37064777327935222</v>
      </c>
      <c r="AD707" s="40">
        <f t="shared" si="109"/>
        <v>-1</v>
      </c>
    </row>
    <row r="708" spans="1:30" x14ac:dyDescent="0.35">
      <c r="A708">
        <v>272</v>
      </c>
      <c r="B708">
        <v>1</v>
      </c>
      <c r="C708" t="str">
        <f t="shared" si="110"/>
        <v>0272-01</v>
      </c>
      <c r="D708" t="s">
        <v>307</v>
      </c>
      <c r="E708">
        <v>2002</v>
      </c>
      <c r="F708">
        <f>VLOOKUP(E708,Lookups!A:B,2,FALSE)</f>
        <v>2</v>
      </c>
      <c r="G708">
        <v>2003</v>
      </c>
      <c r="H708" s="61">
        <v>263.51</v>
      </c>
      <c r="I708">
        <v>7</v>
      </c>
      <c r="J708" t="s">
        <v>19</v>
      </c>
      <c r="K708">
        <v>0</v>
      </c>
      <c r="L708">
        <v>9</v>
      </c>
      <c r="M708">
        <v>0</v>
      </c>
      <c r="N708">
        <v>9</v>
      </c>
      <c r="O708">
        <v>1</v>
      </c>
      <c r="P708">
        <f t="shared" si="111"/>
        <v>3</v>
      </c>
      <c r="Q708">
        <v>14357</v>
      </c>
      <c r="R708">
        <v>9835</v>
      </c>
      <c r="S708" s="14">
        <f t="shared" ref="S708:S771" si="113">Q708/SUM(Q708:R708)</f>
        <v>0.59346064814814814</v>
      </c>
      <c r="T708" s="33">
        <f>IF(E708&lt;1994,"NA",IF(E708&gt;2001,SUMIFS(ADM!E:E,ADM!A:A,ReferendumData!E708,ADM!C:C,ReferendumData!A708,ADM!D:D,ReferendumData!B708),SUMIFS(ADM!K:K,ADM!H:H,ReferendumData!E708,ADM!I:I,ReferendumData!A708,ADM!J:J,ReferendumData!B708)))</f>
        <v>10426.11</v>
      </c>
      <c r="U708" s="34">
        <f t="shared" si="112"/>
        <v>2.3203284830104418</v>
      </c>
      <c r="V708" s="47">
        <f>IFERROR(VLOOKUP(C708,Lookups!J:L,3,FALSE),IF(T708&gt;=2000,4,IF(AND(T708&gt;=1000,T708&lt;2000),5,6)))</f>
        <v>3</v>
      </c>
      <c r="W708" s="12" t="s">
        <v>422</v>
      </c>
      <c r="X708" s="39">
        <f t="shared" ref="X708:X771" si="114">IF(A708=815,0,U708)</f>
        <v>2.3203284830104418</v>
      </c>
      <c r="Y708" s="38">
        <f t="shared" ref="Y708:Y771" si="115">IF(A708=815,0,S708)</f>
        <v>0.59346064814814814</v>
      </c>
      <c r="Z708" s="40" t="e">
        <f>IF(C708=ScatterPlots!$A$3,ReferendumData!Y708,-1)</f>
        <v>#N/A</v>
      </c>
      <c r="AA708" s="39">
        <f t="shared" ref="AA708:AA771" si="116">IF(A708=815,0,U708)</f>
        <v>2.3203284830104418</v>
      </c>
      <c r="AB708" s="40">
        <f t="shared" ref="AB708:AB771" si="117">IF(A708=815,0,IF(F708=3,S708,-1))</f>
        <v>-1</v>
      </c>
      <c r="AC708" s="40">
        <f t="shared" ref="AC708:AC771" si="118">IF(A708=815,0,IF(F708=2,S708,-1))</f>
        <v>0.59346064814814814</v>
      </c>
      <c r="AD708" s="40">
        <f t="shared" ref="AD708:AD771" si="119">IF(A708=815,0,IF(F708=1,S708,-1))</f>
        <v>-1</v>
      </c>
    </row>
    <row r="709" spans="1:30" x14ac:dyDescent="0.35">
      <c r="A709">
        <v>276</v>
      </c>
      <c r="B709">
        <v>1</v>
      </c>
      <c r="C709" t="str">
        <f t="shared" si="110"/>
        <v>0276-01</v>
      </c>
      <c r="D709" t="s">
        <v>363</v>
      </c>
      <c r="E709">
        <v>2002</v>
      </c>
      <c r="F709">
        <f>VLOOKUP(E709,Lookups!A:B,2,FALSE)</f>
        <v>2</v>
      </c>
      <c r="G709">
        <v>2003</v>
      </c>
      <c r="H709" s="61">
        <v>303.75</v>
      </c>
      <c r="I709">
        <v>7</v>
      </c>
      <c r="J709" t="s">
        <v>19</v>
      </c>
      <c r="K709">
        <v>0</v>
      </c>
      <c r="L709">
        <v>9</v>
      </c>
      <c r="M709">
        <v>0</v>
      </c>
      <c r="N709">
        <v>9</v>
      </c>
      <c r="O709">
        <v>1</v>
      </c>
      <c r="P709">
        <f t="shared" si="111"/>
        <v>4</v>
      </c>
      <c r="Q709">
        <v>13013</v>
      </c>
      <c r="R709">
        <v>9003</v>
      </c>
      <c r="S709" s="14">
        <f t="shared" si="113"/>
        <v>0.59107013081395354</v>
      </c>
      <c r="T709" s="33">
        <f>IF(E709&lt;1994,"NA",IF(E709&gt;2001,SUMIFS(ADM!E:E,ADM!A:A,ReferendumData!E709,ADM!C:C,ReferendumData!A709,ADM!D:D,ReferendumData!B709),SUMIFS(ADM!K:K,ADM!H:H,ReferendumData!E709,ADM!I:I,ReferendumData!A709,ADM!J:J,ReferendumData!B709)))</f>
        <v>7724.08</v>
      </c>
      <c r="U709" s="34">
        <f t="shared" si="112"/>
        <v>2.8503070915889013</v>
      </c>
      <c r="V709" s="47">
        <f>IFERROR(VLOOKUP(C709,Lookups!J:L,3,FALSE),IF(T709&gt;=2000,4,IF(AND(T709&gt;=1000,T709&lt;2000),5,6)))</f>
        <v>3</v>
      </c>
      <c r="W709" s="12" t="s">
        <v>20</v>
      </c>
      <c r="X709" s="39">
        <f t="shared" si="114"/>
        <v>2.8503070915889013</v>
      </c>
      <c r="Y709" s="38">
        <f t="shared" si="115"/>
        <v>0.59107013081395354</v>
      </c>
      <c r="Z709" s="40" t="e">
        <f>IF(C709=ScatterPlots!$A$3,ReferendumData!Y709,-1)</f>
        <v>#N/A</v>
      </c>
      <c r="AA709" s="39">
        <f t="shared" si="116"/>
        <v>2.8503070915889013</v>
      </c>
      <c r="AB709" s="40">
        <f t="shared" si="117"/>
        <v>-1</v>
      </c>
      <c r="AC709" s="40">
        <f t="shared" si="118"/>
        <v>0.59107013081395354</v>
      </c>
      <c r="AD709" s="40">
        <f t="shared" si="119"/>
        <v>-1</v>
      </c>
    </row>
    <row r="710" spans="1:30" x14ac:dyDescent="0.35">
      <c r="A710">
        <v>277</v>
      </c>
      <c r="B710">
        <v>1</v>
      </c>
      <c r="C710" t="str">
        <f t="shared" si="110"/>
        <v>0277-01</v>
      </c>
      <c r="D710" t="s">
        <v>178</v>
      </c>
      <c r="E710">
        <v>2002</v>
      </c>
      <c r="F710">
        <f>VLOOKUP(E710,Lookups!A:B,2,FALSE)</f>
        <v>2</v>
      </c>
      <c r="G710">
        <v>2003</v>
      </c>
      <c r="H710" s="61">
        <v>570</v>
      </c>
      <c r="I710">
        <v>10</v>
      </c>
      <c r="J710" t="s">
        <v>19</v>
      </c>
      <c r="K710">
        <v>0</v>
      </c>
      <c r="L710">
        <v>9</v>
      </c>
      <c r="M710">
        <v>0</v>
      </c>
      <c r="N710">
        <v>9</v>
      </c>
      <c r="O710">
        <v>1</v>
      </c>
      <c r="P710">
        <f t="shared" si="111"/>
        <v>6</v>
      </c>
      <c r="Q710">
        <v>2475</v>
      </c>
      <c r="R710">
        <v>2094</v>
      </c>
      <c r="S710" s="14">
        <f t="shared" si="113"/>
        <v>0.54169402495075514</v>
      </c>
      <c r="T710" s="33">
        <f>IF(E710&lt;1994,"NA",IF(E710&gt;2001,SUMIFS(ADM!E:E,ADM!A:A,ReferendumData!E710,ADM!C:C,ReferendumData!A710,ADM!D:D,ReferendumData!B710),SUMIFS(ADM!K:K,ADM!H:H,ReferendumData!E710,ADM!I:I,ReferendumData!A710,ADM!J:J,ReferendumData!B710)))</f>
        <v>2240.9299999999998</v>
      </c>
      <c r="U710" s="34">
        <f t="shared" si="112"/>
        <v>2.038885641229311</v>
      </c>
      <c r="V710" s="47">
        <f>IFERROR(VLOOKUP(C710,Lookups!J:L,3,FALSE),IF(T710&gt;=2000,4,IF(AND(T710&gt;=1000,T710&lt;2000),5,6)))</f>
        <v>3</v>
      </c>
      <c r="W710" s="12" t="s">
        <v>428</v>
      </c>
      <c r="X710" s="39">
        <f t="shared" si="114"/>
        <v>2.038885641229311</v>
      </c>
      <c r="Y710" s="38">
        <f t="shared" si="115"/>
        <v>0.54169402495075514</v>
      </c>
      <c r="Z710" s="40" t="e">
        <f>IF(C710=ScatterPlots!$A$3,ReferendumData!Y710,-1)</f>
        <v>#N/A</v>
      </c>
      <c r="AA710" s="39">
        <f t="shared" si="116"/>
        <v>2.038885641229311</v>
      </c>
      <c r="AB710" s="40">
        <f t="shared" si="117"/>
        <v>-1</v>
      </c>
      <c r="AC710" s="40">
        <f t="shared" si="118"/>
        <v>0.54169402495075514</v>
      </c>
      <c r="AD710" s="40">
        <f t="shared" si="119"/>
        <v>-1</v>
      </c>
    </row>
    <row r="711" spans="1:30" x14ac:dyDescent="0.35">
      <c r="A711">
        <v>278</v>
      </c>
      <c r="B711">
        <v>1</v>
      </c>
      <c r="C711" t="str">
        <f t="shared" si="110"/>
        <v>0278-01</v>
      </c>
      <c r="D711" t="s">
        <v>332</v>
      </c>
      <c r="E711">
        <v>2002</v>
      </c>
      <c r="F711">
        <f>VLOOKUP(E711,Lookups!A:B,2,FALSE)</f>
        <v>2</v>
      </c>
      <c r="G711">
        <v>2003</v>
      </c>
      <c r="H711" s="61">
        <v>173.27</v>
      </c>
      <c r="I711">
        <v>10</v>
      </c>
      <c r="J711" t="s">
        <v>19</v>
      </c>
      <c r="K711">
        <v>0</v>
      </c>
      <c r="L711">
        <v>9</v>
      </c>
      <c r="M711">
        <v>0</v>
      </c>
      <c r="N711">
        <v>9</v>
      </c>
      <c r="O711">
        <v>1</v>
      </c>
      <c r="P711">
        <f t="shared" si="111"/>
        <v>2</v>
      </c>
      <c r="Q711">
        <v>3820</v>
      </c>
      <c r="R711">
        <v>2681</v>
      </c>
      <c r="S711" s="14">
        <f t="shared" si="113"/>
        <v>0.58760190739886176</v>
      </c>
      <c r="T711" s="33">
        <f>IF(E711&lt;1994,"NA",IF(E711&gt;2001,SUMIFS(ADM!E:E,ADM!A:A,ReferendumData!E711,ADM!C:C,ReferendumData!A711,ADM!D:D,ReferendumData!B711),SUMIFS(ADM!K:K,ADM!H:H,ReferendumData!E711,ADM!I:I,ReferendumData!A711,ADM!J:J,ReferendumData!B711)))</f>
        <v>2519.94</v>
      </c>
      <c r="U711" s="34">
        <f t="shared" si="112"/>
        <v>2.5798233291268837</v>
      </c>
      <c r="V711" s="47">
        <f>IFERROR(VLOOKUP(C711,Lookups!J:L,3,FALSE),IF(T711&gt;=2000,4,IF(AND(T711&gt;=1000,T711&lt;2000),5,6)))</f>
        <v>3</v>
      </c>
      <c r="W711" s="12" t="s">
        <v>422</v>
      </c>
      <c r="X711" s="39">
        <f t="shared" si="114"/>
        <v>2.5798233291268837</v>
      </c>
      <c r="Y711" s="38">
        <f t="shared" si="115"/>
        <v>0.58760190739886176</v>
      </c>
      <c r="Z711" s="40" t="e">
        <f>IF(C711=ScatterPlots!$A$3,ReferendumData!Y711,-1)</f>
        <v>#N/A</v>
      </c>
      <c r="AA711" s="39">
        <f t="shared" si="116"/>
        <v>2.5798233291268837</v>
      </c>
      <c r="AB711" s="40">
        <f t="shared" si="117"/>
        <v>-1</v>
      </c>
      <c r="AC711" s="40">
        <f t="shared" si="118"/>
        <v>0.58760190739886176</v>
      </c>
      <c r="AD711" s="40">
        <f t="shared" si="119"/>
        <v>-1</v>
      </c>
    </row>
    <row r="712" spans="1:30" x14ac:dyDescent="0.35">
      <c r="A712">
        <v>279</v>
      </c>
      <c r="B712">
        <v>1</v>
      </c>
      <c r="C712" t="str">
        <f t="shared" si="110"/>
        <v>0279-01</v>
      </c>
      <c r="D712" t="s">
        <v>223</v>
      </c>
      <c r="E712">
        <v>2002</v>
      </c>
      <c r="F712">
        <f>VLOOKUP(E712,Lookups!A:B,2,FALSE)</f>
        <v>2</v>
      </c>
      <c r="G712">
        <v>2003</v>
      </c>
      <c r="H712" s="61">
        <v>560.1</v>
      </c>
      <c r="I712">
        <v>7</v>
      </c>
      <c r="J712" t="s">
        <v>19</v>
      </c>
      <c r="K712">
        <v>0</v>
      </c>
      <c r="L712">
        <v>9</v>
      </c>
      <c r="M712">
        <v>0</v>
      </c>
      <c r="N712">
        <v>9</v>
      </c>
      <c r="O712">
        <v>1</v>
      </c>
      <c r="P712">
        <f t="shared" si="111"/>
        <v>6</v>
      </c>
      <c r="Q712">
        <v>28002</v>
      </c>
      <c r="R712">
        <v>23169</v>
      </c>
      <c r="S712" s="14">
        <f t="shared" si="113"/>
        <v>0.5472240136014539</v>
      </c>
      <c r="T712" s="33">
        <f>IF(E712&lt;1994,"NA",IF(E712&gt;2001,SUMIFS(ADM!E:E,ADM!A:A,ReferendumData!E712,ADM!C:C,ReferendumData!A712,ADM!D:D,ReferendumData!B712),SUMIFS(ADM!K:K,ADM!H:H,ReferendumData!E712,ADM!I:I,ReferendumData!A712,ADM!J:J,ReferendumData!B712)))</f>
        <v>22162.67</v>
      </c>
      <c r="U712" s="34">
        <f t="shared" si="112"/>
        <v>2.3088824586568317</v>
      </c>
      <c r="V712" s="47">
        <f>IFERROR(VLOOKUP(C712,Lookups!J:L,3,FALSE),IF(T712&gt;=2000,4,IF(AND(T712&gt;=1000,T712&lt;2000),5,6)))</f>
        <v>3</v>
      </c>
      <c r="W712" s="12" t="s">
        <v>20</v>
      </c>
      <c r="X712" s="39">
        <f t="shared" si="114"/>
        <v>2.3088824586568317</v>
      </c>
      <c r="Y712" s="38">
        <f t="shared" si="115"/>
        <v>0.5472240136014539</v>
      </c>
      <c r="Z712" s="40" t="e">
        <f>IF(C712=ScatterPlots!$A$3,ReferendumData!Y712,-1)</f>
        <v>#N/A</v>
      </c>
      <c r="AA712" s="39">
        <f t="shared" si="116"/>
        <v>2.3088824586568317</v>
      </c>
      <c r="AB712" s="40">
        <f t="shared" si="117"/>
        <v>-1</v>
      </c>
      <c r="AC712" s="40">
        <f t="shared" si="118"/>
        <v>0.5472240136014539</v>
      </c>
      <c r="AD712" s="40">
        <f t="shared" si="119"/>
        <v>-1</v>
      </c>
    </row>
    <row r="713" spans="1:30" x14ac:dyDescent="0.35">
      <c r="A713">
        <v>280</v>
      </c>
      <c r="B713">
        <v>1</v>
      </c>
      <c r="C713" t="str">
        <f t="shared" si="110"/>
        <v>0280-01</v>
      </c>
      <c r="D713" t="s">
        <v>364</v>
      </c>
      <c r="E713">
        <v>2002</v>
      </c>
      <c r="F713">
        <f>VLOOKUP(E713,Lookups!A:B,2,FALSE)</f>
        <v>2</v>
      </c>
      <c r="G713">
        <v>2003</v>
      </c>
      <c r="H713" s="61">
        <v>298.17</v>
      </c>
      <c r="I713">
        <v>10</v>
      </c>
      <c r="J713" t="s">
        <v>19</v>
      </c>
      <c r="K713">
        <v>0</v>
      </c>
      <c r="L713">
        <v>9</v>
      </c>
      <c r="M713">
        <v>0</v>
      </c>
      <c r="N713">
        <v>9</v>
      </c>
      <c r="O713">
        <v>1</v>
      </c>
      <c r="P713">
        <f t="shared" si="111"/>
        <v>3</v>
      </c>
      <c r="Q713">
        <v>10081</v>
      </c>
      <c r="R713">
        <v>6688</v>
      </c>
      <c r="S713" s="14">
        <f t="shared" si="113"/>
        <v>0.60116882342417555</v>
      </c>
      <c r="T713" s="33">
        <f>IF(E713&lt;1994,"NA",IF(E713&gt;2001,SUMIFS(ADM!E:E,ADM!A:A,ReferendumData!E713,ADM!C:C,ReferendumData!A713,ADM!D:D,ReferendumData!B713),SUMIFS(ADM!K:K,ADM!H:H,ReferendumData!E713,ADM!I:I,ReferendumData!A713,ADM!J:J,ReferendumData!B713)))</f>
        <v>4340.54</v>
      </c>
      <c r="U713" s="34">
        <f t="shared" si="112"/>
        <v>3.8633441921972844</v>
      </c>
      <c r="V713" s="47">
        <f>IFERROR(VLOOKUP(C713,Lookups!J:L,3,FALSE),IF(T713&gt;=2000,4,IF(AND(T713&gt;=1000,T713&lt;2000),5,6)))</f>
        <v>2</v>
      </c>
      <c r="W713" s="12" t="s">
        <v>20</v>
      </c>
      <c r="X713" s="39">
        <f t="shared" si="114"/>
        <v>3.8633441921972844</v>
      </c>
      <c r="Y713" s="38">
        <f t="shared" si="115"/>
        <v>0.60116882342417555</v>
      </c>
      <c r="Z713" s="40" t="e">
        <f>IF(C713=ScatterPlots!$A$3,ReferendumData!Y713,-1)</f>
        <v>#N/A</v>
      </c>
      <c r="AA713" s="39">
        <f t="shared" si="116"/>
        <v>3.8633441921972844</v>
      </c>
      <c r="AB713" s="40">
        <f t="shared" si="117"/>
        <v>-1</v>
      </c>
      <c r="AC713" s="40">
        <f t="shared" si="118"/>
        <v>0.60116882342417555</v>
      </c>
      <c r="AD713" s="40">
        <f t="shared" si="119"/>
        <v>-1</v>
      </c>
    </row>
    <row r="714" spans="1:30" x14ac:dyDescent="0.35">
      <c r="A714">
        <v>299</v>
      </c>
      <c r="B714">
        <v>1</v>
      </c>
      <c r="C714" t="str">
        <f t="shared" si="110"/>
        <v>0299-01</v>
      </c>
      <c r="D714" t="s">
        <v>179</v>
      </c>
      <c r="E714">
        <v>2002</v>
      </c>
      <c r="F714">
        <f>VLOOKUP(E714,Lookups!A:B,2,FALSE)</f>
        <v>2</v>
      </c>
      <c r="G714">
        <v>2003</v>
      </c>
      <c r="H714" s="61">
        <v>718.3</v>
      </c>
      <c r="I714">
        <v>5</v>
      </c>
      <c r="J714" t="s">
        <v>19</v>
      </c>
      <c r="K714">
        <v>0</v>
      </c>
      <c r="L714">
        <v>9</v>
      </c>
      <c r="M714">
        <v>0</v>
      </c>
      <c r="N714">
        <v>9</v>
      </c>
      <c r="O714">
        <v>1</v>
      </c>
      <c r="P714">
        <f t="shared" si="111"/>
        <v>8</v>
      </c>
      <c r="Q714">
        <v>1244</v>
      </c>
      <c r="R714">
        <v>770</v>
      </c>
      <c r="S714" s="14">
        <f t="shared" si="113"/>
        <v>0.61767626613704074</v>
      </c>
      <c r="T714" s="33">
        <f>IF(E714&lt;1994,"NA",IF(E714&gt;2001,SUMIFS(ADM!E:E,ADM!A:A,ReferendumData!E714,ADM!C:C,ReferendumData!A714,ADM!D:D,ReferendumData!B714),SUMIFS(ADM!K:K,ADM!H:H,ReferendumData!E714,ADM!I:I,ReferendumData!A714,ADM!J:J,ReferendumData!B714)))</f>
        <v>953.48</v>
      </c>
      <c r="U714" s="34">
        <f t="shared" si="112"/>
        <v>2.1122624491336999</v>
      </c>
      <c r="V714" s="47">
        <f>IFERROR(VLOOKUP(C714,Lookups!J:L,3,FALSE),IF(T714&gt;=2000,4,IF(AND(T714&gt;=1000,T714&lt;2000),5,6)))</f>
        <v>6</v>
      </c>
      <c r="W714" s="12" t="s">
        <v>20</v>
      </c>
      <c r="X714" s="39">
        <f t="shared" si="114"/>
        <v>2.1122624491336999</v>
      </c>
      <c r="Y714" s="38">
        <f t="shared" si="115"/>
        <v>0.61767626613704074</v>
      </c>
      <c r="Z714" s="40" t="e">
        <f>IF(C714=ScatterPlots!$A$3,ReferendumData!Y714,-1)</f>
        <v>#N/A</v>
      </c>
      <c r="AA714" s="39">
        <f t="shared" si="116"/>
        <v>2.1122624491336999</v>
      </c>
      <c r="AB714" s="40">
        <f t="shared" si="117"/>
        <v>-1</v>
      </c>
      <c r="AC714" s="40">
        <f t="shared" si="118"/>
        <v>0.61767626613704074</v>
      </c>
      <c r="AD714" s="40">
        <f t="shared" si="119"/>
        <v>-1</v>
      </c>
    </row>
    <row r="715" spans="1:30" x14ac:dyDescent="0.35">
      <c r="A715">
        <v>300</v>
      </c>
      <c r="B715">
        <v>1</v>
      </c>
      <c r="C715" t="str">
        <f t="shared" si="110"/>
        <v>0300-01</v>
      </c>
      <c r="D715" t="s">
        <v>54</v>
      </c>
      <c r="E715">
        <v>2002</v>
      </c>
      <c r="F715">
        <f>VLOOKUP(E715,Lookups!A:B,2,FALSE)</f>
        <v>2</v>
      </c>
      <c r="G715">
        <v>2003</v>
      </c>
      <c r="H715" s="61">
        <v>550</v>
      </c>
      <c r="I715">
        <v>10</v>
      </c>
      <c r="J715" t="s">
        <v>19</v>
      </c>
      <c r="K715">
        <v>0</v>
      </c>
      <c r="L715">
        <v>9</v>
      </c>
      <c r="M715">
        <v>0</v>
      </c>
      <c r="N715">
        <v>9</v>
      </c>
      <c r="O715">
        <v>0</v>
      </c>
      <c r="P715">
        <f t="shared" si="111"/>
        <v>6</v>
      </c>
      <c r="Q715">
        <v>1380</v>
      </c>
      <c r="R715">
        <v>2563</v>
      </c>
      <c r="S715" s="14">
        <f t="shared" si="113"/>
        <v>0.34998731930002536</v>
      </c>
      <c r="T715" s="33">
        <f>IF(E715&lt;1994,"NA",IF(E715&gt;2001,SUMIFS(ADM!E:E,ADM!A:A,ReferendumData!E715,ADM!C:C,ReferendumData!A715,ADM!D:D,ReferendumData!B715),SUMIFS(ADM!K:K,ADM!H:H,ReferendumData!E715,ADM!I:I,ReferendumData!A715,ADM!J:J,ReferendumData!B715)))</f>
        <v>1701.78</v>
      </c>
      <c r="U715" s="34">
        <f t="shared" si="112"/>
        <v>2.3169857443382811</v>
      </c>
      <c r="V715" s="47">
        <f>IFERROR(VLOOKUP(C715,Lookups!J:L,3,FALSE),IF(T715&gt;=2000,4,IF(AND(T715&gt;=1000,T715&lt;2000),5,6)))</f>
        <v>5</v>
      </c>
      <c r="W715" s="12" t="s">
        <v>422</v>
      </c>
      <c r="X715" s="39">
        <f t="shared" si="114"/>
        <v>2.3169857443382811</v>
      </c>
      <c r="Y715" s="38">
        <f t="shared" si="115"/>
        <v>0.34998731930002536</v>
      </c>
      <c r="Z715" s="40" t="e">
        <f>IF(C715=ScatterPlots!$A$3,ReferendumData!Y715,-1)</f>
        <v>#N/A</v>
      </c>
      <c r="AA715" s="39">
        <f t="shared" si="116"/>
        <v>2.3169857443382811</v>
      </c>
      <c r="AB715" s="40">
        <f t="shared" si="117"/>
        <v>-1</v>
      </c>
      <c r="AC715" s="40">
        <f t="shared" si="118"/>
        <v>0.34998731930002536</v>
      </c>
      <c r="AD715" s="40">
        <f t="shared" si="119"/>
        <v>-1</v>
      </c>
    </row>
    <row r="716" spans="1:30" x14ac:dyDescent="0.35">
      <c r="A716">
        <v>309</v>
      </c>
      <c r="B716">
        <v>1</v>
      </c>
      <c r="C716" t="str">
        <f t="shared" si="110"/>
        <v>0309-01</v>
      </c>
      <c r="D716" t="s">
        <v>180</v>
      </c>
      <c r="E716">
        <v>2002</v>
      </c>
      <c r="F716">
        <f>VLOOKUP(E716,Lookups!A:B,2,FALSE)</f>
        <v>2</v>
      </c>
      <c r="G716">
        <v>2003</v>
      </c>
      <c r="H716" s="61">
        <v>360</v>
      </c>
      <c r="I716">
        <v>3</v>
      </c>
      <c r="J716" t="s">
        <v>19</v>
      </c>
      <c r="K716">
        <v>0</v>
      </c>
      <c r="L716">
        <v>9</v>
      </c>
      <c r="M716">
        <v>0</v>
      </c>
      <c r="N716">
        <v>9</v>
      </c>
      <c r="O716">
        <v>0</v>
      </c>
      <c r="P716">
        <f t="shared" si="111"/>
        <v>4</v>
      </c>
      <c r="Q716">
        <v>1458</v>
      </c>
      <c r="R716">
        <v>3986</v>
      </c>
      <c r="S716" s="14">
        <f t="shared" si="113"/>
        <v>0.26781778104335047</v>
      </c>
      <c r="T716" s="33">
        <f>IF(E716&lt;1994,"NA",IF(E716&gt;2001,SUMIFS(ADM!E:E,ADM!A:A,ReferendumData!E716,ADM!C:C,ReferendumData!A716,ADM!D:D,ReferendumData!B716),SUMIFS(ADM!K:K,ADM!H:H,ReferendumData!E716,ADM!I:I,ReferendumData!A716,ADM!J:J,ReferendumData!B716)))</f>
        <v>1875.36</v>
      </c>
      <c r="U716" s="34">
        <f t="shared" si="112"/>
        <v>2.9029093080795154</v>
      </c>
      <c r="V716" s="47">
        <f>IFERROR(VLOOKUP(C716,Lookups!J:L,3,FALSE),IF(T716&gt;=2000,4,IF(AND(T716&gt;=1000,T716&lt;2000),5,6)))</f>
        <v>5</v>
      </c>
      <c r="W716" s="12" t="s">
        <v>20</v>
      </c>
      <c r="X716" s="39">
        <f t="shared" si="114"/>
        <v>2.9029093080795154</v>
      </c>
      <c r="Y716" s="38">
        <f t="shared" si="115"/>
        <v>0.26781778104335047</v>
      </c>
      <c r="Z716" s="40" t="e">
        <f>IF(C716=ScatterPlots!$A$3,ReferendumData!Y716,-1)</f>
        <v>#N/A</v>
      </c>
      <c r="AA716" s="39">
        <f t="shared" si="116"/>
        <v>2.9029093080795154</v>
      </c>
      <c r="AB716" s="40">
        <f t="shared" si="117"/>
        <v>-1</v>
      </c>
      <c r="AC716" s="40">
        <f t="shared" si="118"/>
        <v>0.26781778104335047</v>
      </c>
      <c r="AD716" s="40">
        <f t="shared" si="119"/>
        <v>-1</v>
      </c>
    </row>
    <row r="717" spans="1:30" x14ac:dyDescent="0.35">
      <c r="A717">
        <v>317</v>
      </c>
      <c r="B717">
        <v>1</v>
      </c>
      <c r="C717" t="str">
        <f t="shared" si="110"/>
        <v>0317-01</v>
      </c>
      <c r="D717" t="s">
        <v>254</v>
      </c>
      <c r="E717">
        <v>2002</v>
      </c>
      <c r="F717">
        <f>VLOOKUP(E717,Lookups!A:B,2,FALSE)</f>
        <v>2</v>
      </c>
      <c r="G717">
        <v>2003</v>
      </c>
      <c r="H717" s="61">
        <v>80</v>
      </c>
      <c r="I717">
        <v>10</v>
      </c>
      <c r="J717" t="s">
        <v>19</v>
      </c>
      <c r="K717">
        <v>0</v>
      </c>
      <c r="L717">
        <v>9</v>
      </c>
      <c r="M717">
        <v>0</v>
      </c>
      <c r="N717">
        <v>9</v>
      </c>
      <c r="O717">
        <v>0</v>
      </c>
      <c r="P717">
        <f t="shared" si="111"/>
        <v>1</v>
      </c>
      <c r="Q717">
        <v>660</v>
      </c>
      <c r="R717">
        <v>1367</v>
      </c>
      <c r="S717" s="14">
        <f t="shared" si="113"/>
        <v>0.32560434139121858</v>
      </c>
      <c r="T717" s="33">
        <f>IF(E717&lt;1994,"NA",IF(E717&gt;2001,SUMIFS(ADM!E:E,ADM!A:A,ReferendumData!E717,ADM!C:C,ReferendumData!A717,ADM!D:D,ReferendumData!B717),SUMIFS(ADM!K:K,ADM!H:H,ReferendumData!E717,ADM!I:I,ReferendumData!A717,ADM!J:J,ReferendumData!B717)))</f>
        <v>1076.23</v>
      </c>
      <c r="U717" s="34">
        <f t="shared" si="112"/>
        <v>1.8834264051364484</v>
      </c>
      <c r="V717" s="47">
        <f>IFERROR(VLOOKUP(C717,Lookups!J:L,3,FALSE),IF(T717&gt;=2000,4,IF(AND(T717&gt;=1000,T717&lt;2000),5,6)))</f>
        <v>5</v>
      </c>
      <c r="W717" s="12" t="s">
        <v>20</v>
      </c>
      <c r="X717" s="39">
        <f t="shared" si="114"/>
        <v>1.8834264051364484</v>
      </c>
      <c r="Y717" s="38">
        <f t="shared" si="115"/>
        <v>0.32560434139121858</v>
      </c>
      <c r="Z717" s="40" t="e">
        <f>IF(C717=ScatterPlots!$A$3,ReferendumData!Y717,-1)</f>
        <v>#N/A</v>
      </c>
      <c r="AA717" s="39">
        <f t="shared" si="116"/>
        <v>1.8834264051364484</v>
      </c>
      <c r="AB717" s="40">
        <f t="shared" si="117"/>
        <v>-1</v>
      </c>
      <c r="AC717" s="40">
        <f t="shared" si="118"/>
        <v>0.32560434139121858</v>
      </c>
      <c r="AD717" s="40">
        <f t="shared" si="119"/>
        <v>-1</v>
      </c>
    </row>
    <row r="718" spans="1:30" x14ac:dyDescent="0.35">
      <c r="A718">
        <v>333</v>
      </c>
      <c r="B718">
        <v>1</v>
      </c>
      <c r="C718" t="str">
        <f t="shared" si="110"/>
        <v>0333-01</v>
      </c>
      <c r="D718" t="s">
        <v>80</v>
      </c>
      <c r="E718">
        <v>2002</v>
      </c>
      <c r="F718">
        <f>VLOOKUP(E718,Lookups!A:B,2,FALSE)</f>
        <v>2</v>
      </c>
      <c r="G718">
        <v>2003</v>
      </c>
      <c r="H718" s="61">
        <v>400</v>
      </c>
      <c r="I718">
        <v>5</v>
      </c>
      <c r="J718" t="s">
        <v>19</v>
      </c>
      <c r="K718">
        <v>0</v>
      </c>
      <c r="L718">
        <v>9</v>
      </c>
      <c r="M718">
        <v>0</v>
      </c>
      <c r="N718">
        <v>9</v>
      </c>
      <c r="O718">
        <v>0</v>
      </c>
      <c r="P718">
        <f t="shared" si="111"/>
        <v>5</v>
      </c>
      <c r="Q718">
        <v>326</v>
      </c>
      <c r="R718">
        <v>616</v>
      </c>
      <c r="S718" s="14">
        <f t="shared" si="113"/>
        <v>0.34607218683651803</v>
      </c>
      <c r="T718" s="33">
        <f>IF(E718&lt;1994,"NA",IF(E718&gt;2001,SUMIFS(ADM!E:E,ADM!A:A,ReferendumData!E718,ADM!C:C,ReferendumData!A718,ADM!D:D,ReferendumData!B718),SUMIFS(ADM!K:K,ADM!H:H,ReferendumData!E718,ADM!I:I,ReferendumData!A718,ADM!J:J,ReferendumData!B718)))</f>
        <v>728.35</v>
      </c>
      <c r="U718" s="34">
        <f t="shared" si="112"/>
        <v>1.2933342486441957</v>
      </c>
      <c r="V718" s="47">
        <f>IFERROR(VLOOKUP(C718,Lookups!J:L,3,FALSE),IF(T718&gt;=2000,4,IF(AND(T718&gt;=1000,T718&lt;2000),5,6)))</f>
        <v>6</v>
      </c>
      <c r="W718" s="12" t="s">
        <v>20</v>
      </c>
      <c r="X718" s="39">
        <f t="shared" si="114"/>
        <v>1.2933342486441957</v>
      </c>
      <c r="Y718" s="38">
        <f t="shared" si="115"/>
        <v>0.34607218683651803</v>
      </c>
      <c r="Z718" s="40" t="e">
        <f>IF(C718=ScatterPlots!$A$3,ReferendumData!Y718,-1)</f>
        <v>#N/A</v>
      </c>
      <c r="AA718" s="39">
        <f t="shared" si="116"/>
        <v>1.2933342486441957</v>
      </c>
      <c r="AB718" s="40">
        <f t="shared" si="117"/>
        <v>-1</v>
      </c>
      <c r="AC718" s="40">
        <f t="shared" si="118"/>
        <v>0.34607218683651803</v>
      </c>
      <c r="AD718" s="40">
        <f t="shared" si="119"/>
        <v>-1</v>
      </c>
    </row>
    <row r="719" spans="1:30" x14ac:dyDescent="0.35">
      <c r="A719">
        <v>345</v>
      </c>
      <c r="B719">
        <v>1</v>
      </c>
      <c r="C719" t="str">
        <f t="shared" si="110"/>
        <v>0345-01</v>
      </c>
      <c r="D719" t="s">
        <v>225</v>
      </c>
      <c r="E719">
        <v>2002</v>
      </c>
      <c r="F719">
        <f>VLOOKUP(E719,Lookups!A:B,2,FALSE)</f>
        <v>2</v>
      </c>
      <c r="G719">
        <v>2003</v>
      </c>
      <c r="H719" s="61">
        <v>395</v>
      </c>
      <c r="I719">
        <v>7</v>
      </c>
      <c r="J719" t="s">
        <v>19</v>
      </c>
      <c r="K719">
        <v>1</v>
      </c>
      <c r="L719">
        <v>9</v>
      </c>
      <c r="M719">
        <v>0</v>
      </c>
      <c r="N719">
        <v>9</v>
      </c>
      <c r="O719">
        <v>1</v>
      </c>
      <c r="P719">
        <f t="shared" si="111"/>
        <v>4</v>
      </c>
      <c r="Q719">
        <v>2191</v>
      </c>
      <c r="R719">
        <v>2114</v>
      </c>
      <c r="S719" s="14">
        <f t="shared" si="113"/>
        <v>0.50894308943089428</v>
      </c>
      <c r="T719" s="33">
        <f>IF(E719&lt;1994,"NA",IF(E719&gt;2001,SUMIFS(ADM!E:E,ADM!A:A,ReferendumData!E719,ADM!C:C,ReferendumData!A719,ADM!D:D,ReferendumData!B719),SUMIFS(ADM!K:K,ADM!H:H,ReferendumData!E719,ADM!I:I,ReferendumData!A719,ADM!J:J,ReferendumData!B719)))</f>
        <v>1719.82</v>
      </c>
      <c r="U719" s="34">
        <f t="shared" si="112"/>
        <v>2.5031689362840299</v>
      </c>
      <c r="V719" s="47">
        <f>IFERROR(VLOOKUP(C719,Lookups!J:L,3,FALSE),IF(T719&gt;=2000,4,IF(AND(T719&gt;=1000,T719&lt;2000),5,6)))</f>
        <v>5</v>
      </c>
      <c r="W719" s="12" t="s">
        <v>257</v>
      </c>
      <c r="X719" s="39">
        <f t="shared" si="114"/>
        <v>2.5031689362840299</v>
      </c>
      <c r="Y719" s="38">
        <f t="shared" si="115"/>
        <v>0.50894308943089428</v>
      </c>
      <c r="Z719" s="40" t="e">
        <f>IF(C719=ScatterPlots!$A$3,ReferendumData!Y719,-1)</f>
        <v>#N/A</v>
      </c>
      <c r="AA719" s="39">
        <f t="shared" si="116"/>
        <v>2.5031689362840299</v>
      </c>
      <c r="AB719" s="40">
        <f t="shared" si="117"/>
        <v>-1</v>
      </c>
      <c r="AC719" s="40">
        <f t="shared" si="118"/>
        <v>0.50894308943089428</v>
      </c>
      <c r="AD719" s="40">
        <f t="shared" si="119"/>
        <v>-1</v>
      </c>
    </row>
    <row r="720" spans="1:30" x14ac:dyDescent="0.35">
      <c r="A720">
        <v>356</v>
      </c>
      <c r="B720">
        <v>1</v>
      </c>
      <c r="C720" t="str">
        <f t="shared" si="110"/>
        <v>0356-01</v>
      </c>
      <c r="D720" t="s">
        <v>430</v>
      </c>
      <c r="E720">
        <v>2002</v>
      </c>
      <c r="F720">
        <f>VLOOKUP(E720,Lookups!A:B,2,FALSE)</f>
        <v>2</v>
      </c>
      <c r="G720">
        <v>2003</v>
      </c>
      <c r="H720" s="61">
        <v>675</v>
      </c>
      <c r="I720">
        <v>10</v>
      </c>
      <c r="J720" t="s">
        <v>19</v>
      </c>
      <c r="K720">
        <v>0</v>
      </c>
      <c r="L720">
        <v>9</v>
      </c>
      <c r="M720">
        <v>0</v>
      </c>
      <c r="N720">
        <v>9</v>
      </c>
      <c r="O720">
        <v>1</v>
      </c>
      <c r="P720">
        <f t="shared" si="111"/>
        <v>7</v>
      </c>
      <c r="Q720">
        <v>232</v>
      </c>
      <c r="R720">
        <v>180</v>
      </c>
      <c r="S720" s="14">
        <f t="shared" si="113"/>
        <v>0.56310679611650483</v>
      </c>
      <c r="T720" s="33">
        <f>IF(E720&lt;1994,"NA",IF(E720&gt;2001,SUMIFS(ADM!E:E,ADM!A:A,ReferendumData!E720,ADM!C:C,ReferendumData!A720,ADM!D:D,ReferendumData!B720),SUMIFS(ADM!K:K,ADM!H:H,ReferendumData!E720,ADM!I:I,ReferendumData!A720,ADM!J:J,ReferendumData!B720)))</f>
        <v>218.96</v>
      </c>
      <c r="U720" s="34">
        <f t="shared" si="112"/>
        <v>1.8816222141030325</v>
      </c>
      <c r="V720" s="47">
        <f>IFERROR(VLOOKUP(C720,Lookups!J:L,3,FALSE),IF(T720&gt;=2000,4,IF(AND(T720&gt;=1000,T720&lt;2000),5,6)))</f>
        <v>6</v>
      </c>
      <c r="W720" s="12" t="s">
        <v>20</v>
      </c>
      <c r="X720" s="39">
        <f t="shared" si="114"/>
        <v>1.8816222141030325</v>
      </c>
      <c r="Y720" s="38">
        <f t="shared" si="115"/>
        <v>0.56310679611650483</v>
      </c>
      <c r="Z720" s="40" t="e">
        <f>IF(C720=ScatterPlots!$A$3,ReferendumData!Y720,-1)</f>
        <v>#N/A</v>
      </c>
      <c r="AA720" s="39">
        <f t="shared" si="116"/>
        <v>1.8816222141030325</v>
      </c>
      <c r="AB720" s="40">
        <f t="shared" si="117"/>
        <v>-1</v>
      </c>
      <c r="AC720" s="40">
        <f t="shared" si="118"/>
        <v>0.56310679611650483</v>
      </c>
      <c r="AD720" s="40">
        <f t="shared" si="119"/>
        <v>-1</v>
      </c>
    </row>
    <row r="721" spans="1:30" x14ac:dyDescent="0.35">
      <c r="A721">
        <v>458</v>
      </c>
      <c r="B721">
        <v>1</v>
      </c>
      <c r="C721" t="str">
        <f t="shared" si="110"/>
        <v>0458-01</v>
      </c>
      <c r="D721" t="s">
        <v>335</v>
      </c>
      <c r="E721">
        <v>2002</v>
      </c>
      <c r="F721">
        <f>VLOOKUP(E721,Lookups!A:B,2,FALSE)</f>
        <v>2</v>
      </c>
      <c r="G721">
        <v>2003</v>
      </c>
      <c r="H721" s="61">
        <v>256.64999999999998</v>
      </c>
      <c r="I721">
        <v>10</v>
      </c>
      <c r="J721" t="s">
        <v>19</v>
      </c>
      <c r="K721">
        <v>0</v>
      </c>
      <c r="L721">
        <v>9</v>
      </c>
      <c r="M721">
        <v>0</v>
      </c>
      <c r="N721">
        <v>9</v>
      </c>
      <c r="O721">
        <v>1</v>
      </c>
      <c r="P721">
        <f t="shared" si="111"/>
        <v>3</v>
      </c>
      <c r="Q721">
        <v>316</v>
      </c>
      <c r="R721">
        <v>175</v>
      </c>
      <c r="S721" s="14">
        <f t="shared" si="113"/>
        <v>0.64358452138492872</v>
      </c>
      <c r="T721" s="33">
        <f>IF(E721&lt;1994,"NA",IF(E721&gt;2001,SUMIFS(ADM!E:E,ADM!A:A,ReferendumData!E721,ADM!C:C,ReferendumData!A721,ADM!D:D,ReferendumData!B721),SUMIFS(ADM!K:K,ADM!H:H,ReferendumData!E721,ADM!I:I,ReferendumData!A721,ADM!J:J,ReferendumData!B721)))</f>
        <v>424.98</v>
      </c>
      <c r="U721" s="34">
        <f t="shared" si="112"/>
        <v>1.1553484869876229</v>
      </c>
      <c r="V721" s="47">
        <f>IFERROR(VLOOKUP(C721,Lookups!J:L,3,FALSE),IF(T721&gt;=2000,4,IF(AND(T721&gt;=1000,T721&lt;2000),5,6)))</f>
        <v>6</v>
      </c>
      <c r="W721" s="12" t="s">
        <v>20</v>
      </c>
      <c r="X721" s="39">
        <f t="shared" si="114"/>
        <v>1.1553484869876229</v>
      </c>
      <c r="Y721" s="38">
        <f t="shared" si="115"/>
        <v>0.64358452138492872</v>
      </c>
      <c r="Z721" s="40" t="e">
        <f>IF(C721=ScatterPlots!$A$3,ReferendumData!Y721,-1)</f>
        <v>#N/A</v>
      </c>
      <c r="AA721" s="39">
        <f t="shared" si="116"/>
        <v>1.1553484869876229</v>
      </c>
      <c r="AB721" s="40">
        <f t="shared" si="117"/>
        <v>-1</v>
      </c>
      <c r="AC721" s="40">
        <f t="shared" si="118"/>
        <v>0.64358452138492872</v>
      </c>
      <c r="AD721" s="40">
        <f t="shared" si="119"/>
        <v>-1</v>
      </c>
    </row>
    <row r="722" spans="1:30" x14ac:dyDescent="0.35">
      <c r="A722">
        <v>465</v>
      </c>
      <c r="B722">
        <v>1</v>
      </c>
      <c r="C722" t="str">
        <f t="shared" si="110"/>
        <v>0465-01</v>
      </c>
      <c r="D722" t="s">
        <v>258</v>
      </c>
      <c r="E722">
        <v>2002</v>
      </c>
      <c r="F722">
        <f>VLOOKUP(E722,Lookups!A:B,2,FALSE)</f>
        <v>2</v>
      </c>
      <c r="G722">
        <v>2003</v>
      </c>
      <c r="H722" s="61">
        <v>300</v>
      </c>
      <c r="I722">
        <v>10</v>
      </c>
      <c r="J722" t="s">
        <v>19</v>
      </c>
      <c r="K722">
        <v>0</v>
      </c>
      <c r="L722">
        <v>9</v>
      </c>
      <c r="M722">
        <v>0</v>
      </c>
      <c r="N722">
        <v>9</v>
      </c>
      <c r="O722">
        <v>1</v>
      </c>
      <c r="P722">
        <f t="shared" si="111"/>
        <v>4</v>
      </c>
      <c r="Q722">
        <v>2585</v>
      </c>
      <c r="R722">
        <v>2133</v>
      </c>
      <c r="S722" s="14">
        <f t="shared" si="113"/>
        <v>0.54790165324289952</v>
      </c>
      <c r="T722" s="33">
        <f>IF(E722&lt;1994,"NA",IF(E722&gt;2001,SUMIFS(ADM!E:E,ADM!A:A,ReferendumData!E722,ADM!C:C,ReferendumData!A722,ADM!D:D,ReferendumData!B722),SUMIFS(ADM!K:K,ADM!H:H,ReferendumData!E722,ADM!I:I,ReferendumData!A722,ADM!J:J,ReferendumData!B722)))</f>
        <v>1983.71</v>
      </c>
      <c r="U722" s="34">
        <f t="shared" si="112"/>
        <v>2.3783718386256054</v>
      </c>
      <c r="V722" s="47">
        <f>IFERROR(VLOOKUP(C722,Lookups!J:L,3,FALSE),IF(T722&gt;=2000,4,IF(AND(T722&gt;=1000,T722&lt;2000),5,6)))</f>
        <v>5</v>
      </c>
      <c r="W722" s="12" t="s">
        <v>422</v>
      </c>
      <c r="X722" s="39">
        <f t="shared" si="114"/>
        <v>2.3783718386256054</v>
      </c>
      <c r="Y722" s="38">
        <f t="shared" si="115"/>
        <v>0.54790165324289952</v>
      </c>
      <c r="Z722" s="40" t="e">
        <f>IF(C722=ScatterPlots!$A$3,ReferendumData!Y722,-1)</f>
        <v>#N/A</v>
      </c>
      <c r="AA722" s="39">
        <f t="shared" si="116"/>
        <v>2.3783718386256054</v>
      </c>
      <c r="AB722" s="40">
        <f t="shared" si="117"/>
        <v>-1</v>
      </c>
      <c r="AC722" s="40">
        <f t="shared" si="118"/>
        <v>0.54790165324289952</v>
      </c>
      <c r="AD722" s="40">
        <f t="shared" si="119"/>
        <v>-1</v>
      </c>
    </row>
    <row r="723" spans="1:30" x14ac:dyDescent="0.35">
      <c r="A723">
        <v>482</v>
      </c>
      <c r="B723">
        <v>1</v>
      </c>
      <c r="C723" t="str">
        <f t="shared" si="110"/>
        <v>0482-01</v>
      </c>
      <c r="D723" t="s">
        <v>186</v>
      </c>
      <c r="E723">
        <v>2002</v>
      </c>
      <c r="F723">
        <f>VLOOKUP(E723,Lookups!A:B,2,FALSE)</f>
        <v>2</v>
      </c>
      <c r="G723">
        <v>2003</v>
      </c>
      <c r="H723" s="61">
        <v>400</v>
      </c>
      <c r="I723">
        <v>10</v>
      </c>
      <c r="J723" t="s">
        <v>19</v>
      </c>
      <c r="K723">
        <v>0</v>
      </c>
      <c r="L723">
        <v>9</v>
      </c>
      <c r="M723">
        <v>0</v>
      </c>
      <c r="N723">
        <v>9</v>
      </c>
      <c r="O723">
        <v>0</v>
      </c>
      <c r="P723">
        <f t="shared" si="111"/>
        <v>5</v>
      </c>
      <c r="Q723">
        <v>1662</v>
      </c>
      <c r="R723">
        <v>2623</v>
      </c>
      <c r="S723" s="14">
        <f t="shared" si="113"/>
        <v>0.38786464410735122</v>
      </c>
      <c r="T723" s="33">
        <f>IF(E723&lt;1994,"NA",IF(E723&gt;2001,SUMIFS(ADM!E:E,ADM!A:A,ReferendumData!E723,ADM!C:C,ReferendumData!A723,ADM!D:D,ReferendumData!B723),SUMIFS(ADM!K:K,ADM!H:H,ReferendumData!E723,ADM!I:I,ReferendumData!A723,ADM!J:J,ReferendumData!B723)))</f>
        <v>3193.11</v>
      </c>
      <c r="U723" s="34">
        <f t="shared" si="112"/>
        <v>1.3419518901635084</v>
      </c>
      <c r="V723" s="47">
        <f>IFERROR(VLOOKUP(C723,Lookups!J:L,3,FALSE),IF(T723&gt;=2000,4,IF(AND(T723&gt;=1000,T723&lt;2000),5,6)))</f>
        <v>4</v>
      </c>
      <c r="W723" s="12" t="s">
        <v>20</v>
      </c>
      <c r="X723" s="39">
        <f t="shared" si="114"/>
        <v>1.3419518901635084</v>
      </c>
      <c r="Y723" s="38">
        <f t="shared" si="115"/>
        <v>0.38786464410735122</v>
      </c>
      <c r="Z723" s="40" t="e">
        <f>IF(C723=ScatterPlots!$A$3,ReferendumData!Y723,-1)</f>
        <v>#N/A</v>
      </c>
      <c r="AA723" s="39">
        <f t="shared" si="116"/>
        <v>1.3419518901635084</v>
      </c>
      <c r="AB723" s="40">
        <f t="shared" si="117"/>
        <v>-1</v>
      </c>
      <c r="AC723" s="40">
        <f t="shared" si="118"/>
        <v>0.38786464410735122</v>
      </c>
      <c r="AD723" s="40">
        <f t="shared" si="119"/>
        <v>-1</v>
      </c>
    </row>
    <row r="724" spans="1:30" x14ac:dyDescent="0.35">
      <c r="A724">
        <v>484</v>
      </c>
      <c r="B724">
        <v>1</v>
      </c>
      <c r="C724" t="str">
        <f t="shared" si="110"/>
        <v>0484-01</v>
      </c>
      <c r="D724" t="s">
        <v>227</v>
      </c>
      <c r="E724">
        <v>2002</v>
      </c>
      <c r="F724">
        <f>VLOOKUP(E724,Lookups!A:B,2,FALSE)</f>
        <v>2</v>
      </c>
      <c r="G724">
        <v>2003</v>
      </c>
      <c r="H724" s="61">
        <v>200</v>
      </c>
      <c r="I724">
        <v>10</v>
      </c>
      <c r="J724" t="s">
        <v>19</v>
      </c>
      <c r="K724">
        <v>0</v>
      </c>
      <c r="L724">
        <v>9</v>
      </c>
      <c r="M724">
        <v>0</v>
      </c>
      <c r="N724">
        <v>9</v>
      </c>
      <c r="O724">
        <v>1</v>
      </c>
      <c r="P724">
        <f t="shared" si="111"/>
        <v>3</v>
      </c>
      <c r="Q724">
        <v>1242</v>
      </c>
      <c r="R724">
        <v>843</v>
      </c>
      <c r="S724" s="14">
        <f t="shared" si="113"/>
        <v>0.59568345323741012</v>
      </c>
      <c r="T724" s="33">
        <f>IF(E724&lt;1994,"NA",IF(E724&gt;2001,SUMIFS(ADM!E:E,ADM!A:A,ReferendumData!E724,ADM!C:C,ReferendumData!A724,ADM!D:D,ReferendumData!B724),SUMIFS(ADM!K:K,ADM!H:H,ReferendumData!E724,ADM!I:I,ReferendumData!A724,ADM!J:J,ReferendumData!B724)))</f>
        <v>991.21</v>
      </c>
      <c r="U724" s="34">
        <f t="shared" si="112"/>
        <v>2.1034896742365392</v>
      </c>
      <c r="V724" s="47">
        <f>IFERROR(VLOOKUP(C724,Lookups!J:L,3,FALSE),IF(T724&gt;=2000,4,IF(AND(T724&gt;=1000,T724&lt;2000),5,6)))</f>
        <v>6</v>
      </c>
      <c r="W724" s="12" t="s">
        <v>422</v>
      </c>
      <c r="X724" s="39">
        <f t="shared" si="114"/>
        <v>2.1034896742365392</v>
      </c>
      <c r="Y724" s="38">
        <f t="shared" si="115"/>
        <v>0.59568345323741012</v>
      </c>
      <c r="Z724" s="40" t="e">
        <f>IF(C724=ScatterPlots!$A$3,ReferendumData!Y724,-1)</f>
        <v>#N/A</v>
      </c>
      <c r="AA724" s="39">
        <f t="shared" si="116"/>
        <v>2.1034896742365392</v>
      </c>
      <c r="AB724" s="40">
        <f t="shared" si="117"/>
        <v>-1</v>
      </c>
      <c r="AC724" s="40">
        <f t="shared" si="118"/>
        <v>0.59568345323741012</v>
      </c>
      <c r="AD724" s="40">
        <f t="shared" si="119"/>
        <v>-1</v>
      </c>
    </row>
    <row r="725" spans="1:30" x14ac:dyDescent="0.35">
      <c r="A725">
        <v>499</v>
      </c>
      <c r="B725">
        <v>1</v>
      </c>
      <c r="C725" t="str">
        <f t="shared" si="110"/>
        <v>0499-01</v>
      </c>
      <c r="D725" t="s">
        <v>277</v>
      </c>
      <c r="E725">
        <v>2002</v>
      </c>
      <c r="F725">
        <f>VLOOKUP(E725,Lookups!A:B,2,FALSE)</f>
        <v>2</v>
      </c>
      <c r="G725">
        <v>2003</v>
      </c>
      <c r="H725" s="61">
        <v>300</v>
      </c>
      <c r="I725">
        <v>10</v>
      </c>
      <c r="J725" t="s">
        <v>19</v>
      </c>
      <c r="K725">
        <v>0</v>
      </c>
      <c r="L725">
        <v>9</v>
      </c>
      <c r="M725">
        <v>0</v>
      </c>
      <c r="N725">
        <v>9</v>
      </c>
      <c r="O725">
        <v>1</v>
      </c>
      <c r="P725">
        <f t="shared" si="111"/>
        <v>4</v>
      </c>
      <c r="Q725">
        <v>537</v>
      </c>
      <c r="R725">
        <v>479</v>
      </c>
      <c r="S725" s="14">
        <f t="shared" si="113"/>
        <v>0.52854330708661412</v>
      </c>
      <c r="T725" s="33">
        <f>IF(E725&lt;1994,"NA",IF(E725&gt;2001,SUMIFS(ADM!E:E,ADM!A:A,ReferendumData!E725,ADM!C:C,ReferendumData!A725,ADM!D:D,ReferendumData!B725),SUMIFS(ADM!K:K,ADM!H:H,ReferendumData!E725,ADM!I:I,ReferendumData!A725,ADM!J:J,ReferendumData!B725)))</f>
        <v>391.81</v>
      </c>
      <c r="U725" s="34">
        <f t="shared" si="112"/>
        <v>2.5930935912814883</v>
      </c>
      <c r="V725" s="47">
        <f>IFERROR(VLOOKUP(C725,Lookups!J:L,3,FALSE),IF(T725&gt;=2000,4,IF(AND(T725&gt;=1000,T725&lt;2000),5,6)))</f>
        <v>6</v>
      </c>
      <c r="W725" s="12" t="s">
        <v>20</v>
      </c>
      <c r="X725" s="39">
        <f t="shared" si="114"/>
        <v>2.5930935912814883</v>
      </c>
      <c r="Y725" s="38">
        <f t="shared" si="115"/>
        <v>0.52854330708661412</v>
      </c>
      <c r="Z725" s="40" t="e">
        <f>IF(C725=ScatterPlots!$A$3,ReferendumData!Y725,-1)</f>
        <v>#N/A</v>
      </c>
      <c r="AA725" s="39">
        <f t="shared" si="116"/>
        <v>2.5930935912814883</v>
      </c>
      <c r="AB725" s="40">
        <f t="shared" si="117"/>
        <v>-1</v>
      </c>
      <c r="AC725" s="40">
        <f t="shared" si="118"/>
        <v>0.52854330708661412</v>
      </c>
      <c r="AD725" s="40">
        <f t="shared" si="119"/>
        <v>-1</v>
      </c>
    </row>
    <row r="726" spans="1:30" x14ac:dyDescent="0.35">
      <c r="A726">
        <v>507</v>
      </c>
      <c r="B726">
        <v>1</v>
      </c>
      <c r="C726" t="str">
        <f t="shared" si="110"/>
        <v>0507-01</v>
      </c>
      <c r="D726" t="s">
        <v>133</v>
      </c>
      <c r="E726">
        <v>2002</v>
      </c>
      <c r="F726">
        <f>VLOOKUP(E726,Lookups!A:B,2,FALSE)</f>
        <v>2</v>
      </c>
      <c r="G726">
        <v>2003</v>
      </c>
      <c r="H726" s="61">
        <v>581.21</v>
      </c>
      <c r="I726">
        <v>5</v>
      </c>
      <c r="J726" t="s">
        <v>19</v>
      </c>
      <c r="K726">
        <v>0</v>
      </c>
      <c r="L726">
        <v>9</v>
      </c>
      <c r="M726">
        <v>0</v>
      </c>
      <c r="N726">
        <v>9</v>
      </c>
      <c r="O726">
        <v>1</v>
      </c>
      <c r="P726">
        <f t="shared" si="111"/>
        <v>6</v>
      </c>
      <c r="Q726">
        <v>847</v>
      </c>
      <c r="R726">
        <v>306</v>
      </c>
      <c r="S726" s="14">
        <f t="shared" si="113"/>
        <v>0.73460537727666952</v>
      </c>
      <c r="T726" s="33">
        <f>IF(E726&lt;1994,"NA",IF(E726&gt;2001,SUMIFS(ADM!E:E,ADM!A:A,ReferendumData!E726,ADM!C:C,ReferendumData!A726,ADM!D:D,ReferendumData!B726),SUMIFS(ADM!K:K,ADM!H:H,ReferendumData!E726,ADM!I:I,ReferendumData!A726,ADM!J:J,ReferendumData!B726)))</f>
        <v>334.03</v>
      </c>
      <c r="U726" s="34">
        <f t="shared" si="112"/>
        <v>3.4517857677454122</v>
      </c>
      <c r="V726" s="47">
        <f>IFERROR(VLOOKUP(C726,Lookups!J:L,3,FALSE),IF(T726&gt;=2000,4,IF(AND(T726&gt;=1000,T726&lt;2000),5,6)))</f>
        <v>6</v>
      </c>
      <c r="W726" s="12" t="s">
        <v>20</v>
      </c>
      <c r="X726" s="39">
        <f t="shared" si="114"/>
        <v>3.4517857677454122</v>
      </c>
      <c r="Y726" s="38">
        <f t="shared" si="115"/>
        <v>0.73460537727666952</v>
      </c>
      <c r="Z726" s="40" t="e">
        <f>IF(C726=ScatterPlots!$A$3,ReferendumData!Y726,-1)</f>
        <v>#N/A</v>
      </c>
      <c r="AA726" s="39">
        <f t="shared" si="116"/>
        <v>3.4517857677454122</v>
      </c>
      <c r="AB726" s="40">
        <f t="shared" si="117"/>
        <v>-1</v>
      </c>
      <c r="AC726" s="40">
        <f t="shared" si="118"/>
        <v>0.73460537727666952</v>
      </c>
      <c r="AD726" s="40">
        <f t="shared" si="119"/>
        <v>-1</v>
      </c>
    </row>
    <row r="727" spans="1:30" x14ac:dyDescent="0.35">
      <c r="A727">
        <v>508</v>
      </c>
      <c r="B727">
        <v>1</v>
      </c>
      <c r="C727" t="str">
        <f t="shared" si="110"/>
        <v>0508-01</v>
      </c>
      <c r="D727" t="s">
        <v>278</v>
      </c>
      <c r="E727">
        <v>2002</v>
      </c>
      <c r="F727">
        <f>VLOOKUP(E727,Lookups!A:B,2,FALSE)</f>
        <v>2</v>
      </c>
      <c r="G727">
        <v>2003</v>
      </c>
      <c r="H727" s="61">
        <v>300</v>
      </c>
      <c r="I727">
        <v>10</v>
      </c>
      <c r="J727" t="s">
        <v>19</v>
      </c>
      <c r="K727">
        <v>0</v>
      </c>
      <c r="L727">
        <v>9</v>
      </c>
      <c r="M727">
        <v>0</v>
      </c>
      <c r="N727">
        <v>9</v>
      </c>
      <c r="O727">
        <v>1</v>
      </c>
      <c r="P727">
        <f t="shared" si="111"/>
        <v>4</v>
      </c>
      <c r="Q727">
        <v>3310</v>
      </c>
      <c r="R727">
        <v>1865</v>
      </c>
      <c r="S727" s="14">
        <f t="shared" si="113"/>
        <v>0.63961352657004833</v>
      </c>
      <c r="T727" s="33">
        <f>IF(E727&lt;1994,"NA",IF(E727&gt;2001,SUMIFS(ADM!E:E,ADM!A:A,ReferendumData!E727,ADM!C:C,ReferendumData!A727,ADM!D:D,ReferendumData!B727),SUMIFS(ADM!K:K,ADM!H:H,ReferendumData!E727,ADM!I:I,ReferendumData!A727,ADM!J:J,ReferendumData!B727)))</f>
        <v>1904.9</v>
      </c>
      <c r="U727" s="34">
        <f t="shared" si="112"/>
        <v>2.716678040842039</v>
      </c>
      <c r="V727" s="47">
        <f>IFERROR(VLOOKUP(C727,Lookups!J:L,3,FALSE),IF(T727&gt;=2000,4,IF(AND(T727&gt;=1000,T727&lt;2000),5,6)))</f>
        <v>5</v>
      </c>
      <c r="W727" s="12" t="s">
        <v>20</v>
      </c>
      <c r="X727" s="39">
        <f t="shared" si="114"/>
        <v>2.716678040842039</v>
      </c>
      <c r="Y727" s="38">
        <f t="shared" si="115"/>
        <v>0.63961352657004833</v>
      </c>
      <c r="Z727" s="40" t="e">
        <f>IF(C727=ScatterPlots!$A$3,ReferendumData!Y727,-1)</f>
        <v>#N/A</v>
      </c>
      <c r="AA727" s="39">
        <f t="shared" si="116"/>
        <v>2.716678040842039</v>
      </c>
      <c r="AB727" s="40">
        <f t="shared" si="117"/>
        <v>-1</v>
      </c>
      <c r="AC727" s="40">
        <f t="shared" si="118"/>
        <v>0.63961352657004833</v>
      </c>
      <c r="AD727" s="40">
        <f t="shared" si="119"/>
        <v>-1</v>
      </c>
    </row>
    <row r="728" spans="1:30" x14ac:dyDescent="0.35">
      <c r="A728">
        <v>518</v>
      </c>
      <c r="B728">
        <v>1</v>
      </c>
      <c r="C728" t="str">
        <f t="shared" si="110"/>
        <v>0518-01</v>
      </c>
      <c r="D728" t="s">
        <v>59</v>
      </c>
      <c r="E728">
        <v>2002</v>
      </c>
      <c r="F728">
        <f>VLOOKUP(E728,Lookups!A:B,2,FALSE)</f>
        <v>2</v>
      </c>
      <c r="G728">
        <v>2003</v>
      </c>
      <c r="H728" s="61">
        <v>394.93</v>
      </c>
      <c r="I728">
        <v>4</v>
      </c>
      <c r="J728" t="s">
        <v>19</v>
      </c>
      <c r="K728">
        <v>0</v>
      </c>
      <c r="L728">
        <v>9</v>
      </c>
      <c r="M728">
        <v>0</v>
      </c>
      <c r="N728">
        <v>9</v>
      </c>
      <c r="O728">
        <v>1</v>
      </c>
      <c r="P728">
        <f t="shared" si="111"/>
        <v>4</v>
      </c>
      <c r="Q728">
        <v>3107</v>
      </c>
      <c r="R728">
        <v>2469</v>
      </c>
      <c r="S728" s="14">
        <f t="shared" si="113"/>
        <v>0.5572094691535151</v>
      </c>
      <c r="T728" s="33">
        <f>IF(E728&lt;1994,"NA",IF(E728&gt;2001,SUMIFS(ADM!E:E,ADM!A:A,ReferendumData!E728,ADM!C:C,ReferendumData!A728,ADM!D:D,ReferendumData!B728),SUMIFS(ADM!K:K,ADM!H:H,ReferendumData!E728,ADM!I:I,ReferendumData!A728,ADM!J:J,ReferendumData!B728)))</f>
        <v>2319.84</v>
      </c>
      <c r="U728" s="34">
        <f t="shared" si="112"/>
        <v>2.4036140423477481</v>
      </c>
      <c r="V728" s="47">
        <f>IFERROR(VLOOKUP(C728,Lookups!J:L,3,FALSE),IF(T728&gt;=2000,4,IF(AND(T728&gt;=1000,T728&lt;2000),5,6)))</f>
        <v>4</v>
      </c>
      <c r="W728" s="12" t="s">
        <v>20</v>
      </c>
      <c r="X728" s="39">
        <f t="shared" si="114"/>
        <v>2.4036140423477481</v>
      </c>
      <c r="Y728" s="38">
        <f t="shared" si="115"/>
        <v>0.5572094691535151</v>
      </c>
      <c r="Z728" s="40" t="e">
        <f>IF(C728=ScatterPlots!$A$3,ReferendumData!Y728,-1)</f>
        <v>#N/A</v>
      </c>
      <c r="AA728" s="39">
        <f t="shared" si="116"/>
        <v>2.4036140423477481</v>
      </c>
      <c r="AB728" s="40">
        <f t="shared" si="117"/>
        <v>-1</v>
      </c>
      <c r="AC728" s="40">
        <f t="shared" si="118"/>
        <v>0.5572094691535151</v>
      </c>
      <c r="AD728" s="40">
        <f t="shared" si="119"/>
        <v>-1</v>
      </c>
    </row>
    <row r="729" spans="1:30" x14ac:dyDescent="0.35">
      <c r="A729">
        <v>545</v>
      </c>
      <c r="B729">
        <v>1</v>
      </c>
      <c r="C729" t="str">
        <f t="shared" si="110"/>
        <v>0545-01</v>
      </c>
      <c r="D729" t="s">
        <v>94</v>
      </c>
      <c r="E729">
        <v>2002</v>
      </c>
      <c r="F729">
        <f>VLOOKUP(E729,Lookups!A:B,2,FALSE)</f>
        <v>2</v>
      </c>
      <c r="G729">
        <v>2003</v>
      </c>
      <c r="H729" s="61">
        <v>600</v>
      </c>
      <c r="I729">
        <v>10</v>
      </c>
      <c r="J729" t="s">
        <v>19</v>
      </c>
      <c r="K729">
        <v>0</v>
      </c>
      <c r="L729">
        <v>9</v>
      </c>
      <c r="M729">
        <v>0</v>
      </c>
      <c r="N729">
        <v>9</v>
      </c>
      <c r="O729">
        <v>1</v>
      </c>
      <c r="P729">
        <f t="shared" si="111"/>
        <v>7</v>
      </c>
      <c r="Q729">
        <v>933</v>
      </c>
      <c r="R729">
        <v>639</v>
      </c>
      <c r="S729" s="14">
        <f t="shared" si="113"/>
        <v>0.59351145038167941</v>
      </c>
      <c r="T729" s="33">
        <f>IF(E729&lt;1994,"NA",IF(E729&gt;2001,SUMIFS(ADM!E:E,ADM!A:A,ReferendumData!E729,ADM!C:C,ReferendumData!A729,ADM!D:D,ReferendumData!B729),SUMIFS(ADM!K:K,ADM!H:H,ReferendumData!E729,ADM!I:I,ReferendumData!A729,ADM!J:J,ReferendumData!B729)))</f>
        <v>360.24</v>
      </c>
      <c r="U729" s="34">
        <f t="shared" si="112"/>
        <v>4.3637574950033313</v>
      </c>
      <c r="V729" s="47">
        <f>IFERROR(VLOOKUP(C729,Lookups!J:L,3,FALSE),IF(T729&gt;=2000,4,IF(AND(T729&gt;=1000,T729&lt;2000),5,6)))</f>
        <v>6</v>
      </c>
      <c r="W729" s="12" t="s">
        <v>20</v>
      </c>
      <c r="X729" s="39">
        <f t="shared" si="114"/>
        <v>4.3637574950033313</v>
      </c>
      <c r="Y729" s="38">
        <f t="shared" si="115"/>
        <v>0.59351145038167941</v>
      </c>
      <c r="Z729" s="40" t="e">
        <f>IF(C729=ScatterPlots!$A$3,ReferendumData!Y729,-1)</f>
        <v>#N/A</v>
      </c>
      <c r="AA729" s="39">
        <f t="shared" si="116"/>
        <v>4.3637574950033313</v>
      </c>
      <c r="AB729" s="40">
        <f t="shared" si="117"/>
        <v>-1</v>
      </c>
      <c r="AC729" s="40">
        <f t="shared" si="118"/>
        <v>0.59351145038167941</v>
      </c>
      <c r="AD729" s="40">
        <f t="shared" si="119"/>
        <v>-1</v>
      </c>
    </row>
    <row r="730" spans="1:30" x14ac:dyDescent="0.35">
      <c r="A730">
        <v>545</v>
      </c>
      <c r="B730">
        <v>1</v>
      </c>
      <c r="C730" t="str">
        <f t="shared" si="110"/>
        <v>0545-01</v>
      </c>
      <c r="D730" t="s">
        <v>94</v>
      </c>
      <c r="E730">
        <v>2002</v>
      </c>
      <c r="F730">
        <f>VLOOKUP(E730,Lookups!A:B,2,FALSE)</f>
        <v>2</v>
      </c>
      <c r="G730">
        <v>2003</v>
      </c>
      <c r="H730" s="61">
        <v>300</v>
      </c>
      <c r="I730">
        <v>5</v>
      </c>
      <c r="J730" t="s">
        <v>19</v>
      </c>
      <c r="K730">
        <v>0</v>
      </c>
      <c r="L730">
        <v>9</v>
      </c>
      <c r="M730">
        <v>0</v>
      </c>
      <c r="N730">
        <v>9</v>
      </c>
      <c r="O730">
        <v>0</v>
      </c>
      <c r="P730">
        <f t="shared" si="111"/>
        <v>4</v>
      </c>
      <c r="Q730">
        <v>474</v>
      </c>
      <c r="R730">
        <v>531</v>
      </c>
      <c r="S730" s="14">
        <f t="shared" si="113"/>
        <v>0.4716417910447761</v>
      </c>
      <c r="T730" s="33">
        <f>IF(E730&lt;1994,"NA",IF(E730&gt;2001,SUMIFS(ADM!E:E,ADM!A:A,ReferendumData!E730,ADM!C:C,ReferendumData!A730,ADM!D:D,ReferendumData!B730),SUMIFS(ADM!K:K,ADM!H:H,ReferendumData!E730,ADM!I:I,ReferendumData!A730,ADM!J:J,ReferendumData!B730)))</f>
        <v>360.24</v>
      </c>
      <c r="U730" s="34">
        <f t="shared" si="112"/>
        <v>2.789806795469687</v>
      </c>
      <c r="V730" s="47">
        <f>IFERROR(VLOOKUP(C730,Lookups!J:L,3,FALSE),IF(T730&gt;=2000,4,IF(AND(T730&gt;=1000,T730&lt;2000),5,6)))</f>
        <v>6</v>
      </c>
      <c r="W730" s="12" t="s">
        <v>422</v>
      </c>
      <c r="X730" s="39">
        <f t="shared" si="114"/>
        <v>2.789806795469687</v>
      </c>
      <c r="Y730" s="38">
        <f t="shared" si="115"/>
        <v>0.4716417910447761</v>
      </c>
      <c r="Z730" s="40" t="e">
        <f>IF(C730=ScatterPlots!$A$3,ReferendumData!Y730,-1)</f>
        <v>#N/A</v>
      </c>
      <c r="AA730" s="39">
        <f t="shared" si="116"/>
        <v>2.789806795469687</v>
      </c>
      <c r="AB730" s="40">
        <f t="shared" si="117"/>
        <v>-1</v>
      </c>
      <c r="AC730" s="40">
        <f t="shared" si="118"/>
        <v>0.4716417910447761</v>
      </c>
      <c r="AD730" s="40">
        <f t="shared" si="119"/>
        <v>-1</v>
      </c>
    </row>
    <row r="731" spans="1:30" x14ac:dyDescent="0.35">
      <c r="A731">
        <v>592</v>
      </c>
      <c r="B731">
        <v>1</v>
      </c>
      <c r="C731" t="str">
        <f t="shared" si="110"/>
        <v>0592-01</v>
      </c>
      <c r="D731" t="s">
        <v>431</v>
      </c>
      <c r="E731">
        <v>2002</v>
      </c>
      <c r="F731">
        <f>VLOOKUP(E731,Lookups!A:B,2,FALSE)</f>
        <v>2</v>
      </c>
      <c r="G731">
        <v>2003</v>
      </c>
      <c r="H731" s="61">
        <v>950</v>
      </c>
      <c r="I731">
        <v>10</v>
      </c>
      <c r="J731" t="s">
        <v>19</v>
      </c>
      <c r="K731">
        <v>0</v>
      </c>
      <c r="L731">
        <v>9</v>
      </c>
      <c r="M731">
        <v>0</v>
      </c>
      <c r="N731">
        <v>9</v>
      </c>
      <c r="O731">
        <v>1</v>
      </c>
      <c r="P731">
        <f t="shared" si="111"/>
        <v>10</v>
      </c>
      <c r="Q731">
        <v>231</v>
      </c>
      <c r="R731">
        <v>137</v>
      </c>
      <c r="S731" s="14">
        <f t="shared" si="113"/>
        <v>0.62771739130434778</v>
      </c>
      <c r="T731" s="33">
        <f>IF(E731&lt;1994,"NA",IF(E731&gt;2001,SUMIFS(ADM!E:E,ADM!A:A,ReferendumData!E731,ADM!C:C,ReferendumData!A731,ADM!D:D,ReferendumData!B731),SUMIFS(ADM!K:K,ADM!H:H,ReferendumData!E731,ADM!I:I,ReferendumData!A731,ADM!J:J,ReferendumData!B731)))</f>
        <v>151.12</v>
      </c>
      <c r="U731" s="34">
        <f t="shared" si="112"/>
        <v>2.4351508734780305</v>
      </c>
      <c r="V731" s="47">
        <f>IFERROR(VLOOKUP(C731,Lookups!J:L,3,FALSE),IF(T731&gt;=2000,4,IF(AND(T731&gt;=1000,T731&lt;2000),5,6)))</f>
        <v>6</v>
      </c>
      <c r="W731" s="12" t="s">
        <v>20</v>
      </c>
      <c r="X731" s="39">
        <f t="shared" si="114"/>
        <v>2.4351508734780305</v>
      </c>
      <c r="Y731" s="38">
        <f t="shared" si="115"/>
        <v>0.62771739130434778</v>
      </c>
      <c r="Z731" s="40" t="e">
        <f>IF(C731=ScatterPlots!$A$3,ReferendumData!Y731,-1)</f>
        <v>#N/A</v>
      </c>
      <c r="AA731" s="39">
        <f t="shared" si="116"/>
        <v>2.4351508734780305</v>
      </c>
      <c r="AB731" s="40">
        <f t="shared" si="117"/>
        <v>-1</v>
      </c>
      <c r="AC731" s="40">
        <f t="shared" si="118"/>
        <v>0.62771739130434778</v>
      </c>
      <c r="AD731" s="40">
        <f t="shared" si="119"/>
        <v>-1</v>
      </c>
    </row>
    <row r="732" spans="1:30" x14ac:dyDescent="0.35">
      <c r="A732">
        <v>599</v>
      </c>
      <c r="B732">
        <v>1</v>
      </c>
      <c r="C732" t="str">
        <f t="shared" si="110"/>
        <v>0599-01</v>
      </c>
      <c r="D732" t="s">
        <v>342</v>
      </c>
      <c r="E732">
        <v>2002</v>
      </c>
      <c r="F732">
        <f>VLOOKUP(E732,Lookups!A:B,2,FALSE)</f>
        <v>2</v>
      </c>
      <c r="G732">
        <v>2003</v>
      </c>
      <c r="H732" s="61">
        <v>600</v>
      </c>
      <c r="I732">
        <v>10</v>
      </c>
      <c r="J732" t="s">
        <v>19</v>
      </c>
      <c r="K732">
        <v>0</v>
      </c>
      <c r="L732">
        <v>9</v>
      </c>
      <c r="M732">
        <v>0</v>
      </c>
      <c r="N732">
        <v>9</v>
      </c>
      <c r="O732">
        <v>0</v>
      </c>
      <c r="P732">
        <f t="shared" si="111"/>
        <v>7</v>
      </c>
      <c r="Q732">
        <v>593</v>
      </c>
      <c r="R732">
        <v>656</v>
      </c>
      <c r="S732" s="14">
        <f t="shared" si="113"/>
        <v>0.47477982385908729</v>
      </c>
      <c r="T732" s="33">
        <f>IF(E732&lt;1994,"NA",IF(E732&gt;2001,SUMIFS(ADM!E:E,ADM!A:A,ReferendumData!E732,ADM!C:C,ReferendumData!A732,ADM!D:D,ReferendumData!B732),SUMIFS(ADM!K:K,ADM!H:H,ReferendumData!E732,ADM!I:I,ReferendumData!A732,ADM!J:J,ReferendumData!B732)))</f>
        <v>568.54</v>
      </c>
      <c r="U732" s="34">
        <f t="shared" si="112"/>
        <v>2.1968551025433567</v>
      </c>
      <c r="V732" s="47">
        <f>IFERROR(VLOOKUP(C732,Lookups!J:L,3,FALSE),IF(T732&gt;=2000,4,IF(AND(T732&gt;=1000,T732&lt;2000),5,6)))</f>
        <v>6</v>
      </c>
      <c r="W732" s="12" t="s">
        <v>428</v>
      </c>
      <c r="X732" s="39">
        <f t="shared" si="114"/>
        <v>2.1968551025433567</v>
      </c>
      <c r="Y732" s="38">
        <f t="shared" si="115"/>
        <v>0.47477982385908729</v>
      </c>
      <c r="Z732" s="40" t="e">
        <f>IF(C732=ScatterPlots!$A$3,ReferendumData!Y732,-1)</f>
        <v>#N/A</v>
      </c>
      <c r="AA732" s="39">
        <f t="shared" si="116"/>
        <v>2.1968551025433567</v>
      </c>
      <c r="AB732" s="40">
        <f t="shared" si="117"/>
        <v>-1</v>
      </c>
      <c r="AC732" s="40">
        <f t="shared" si="118"/>
        <v>0.47477982385908729</v>
      </c>
      <c r="AD732" s="40">
        <f t="shared" si="119"/>
        <v>-1</v>
      </c>
    </row>
    <row r="733" spans="1:30" x14ac:dyDescent="0.35">
      <c r="A733">
        <v>611</v>
      </c>
      <c r="B733">
        <v>1</v>
      </c>
      <c r="C733" t="str">
        <f t="shared" ref="C733:C796" si="120">TEXT(A733,"0000")&amp;"-"&amp;TEXT(B733,"00")</f>
        <v>0611-01</v>
      </c>
      <c r="D733" t="s">
        <v>134</v>
      </c>
      <c r="E733">
        <v>2002</v>
      </c>
      <c r="F733">
        <f>VLOOKUP(E733,Lookups!A:B,2,FALSE)</f>
        <v>2</v>
      </c>
      <c r="G733">
        <v>2003</v>
      </c>
      <c r="H733" s="61">
        <v>415</v>
      </c>
      <c r="I733">
        <v>7</v>
      </c>
      <c r="J733" t="s">
        <v>19</v>
      </c>
      <c r="K733">
        <v>0</v>
      </c>
      <c r="L733">
        <v>9</v>
      </c>
      <c r="M733">
        <v>0</v>
      </c>
      <c r="N733">
        <v>9</v>
      </c>
      <c r="O733">
        <v>1</v>
      </c>
      <c r="P733">
        <f t="shared" ref="P733:P796" si="121">MAX(1,MIN(10,INT(H733/100)+1))</f>
        <v>5</v>
      </c>
      <c r="Q733">
        <v>252</v>
      </c>
      <c r="R733">
        <v>120</v>
      </c>
      <c r="S733" s="14">
        <f t="shared" si="113"/>
        <v>0.67741935483870963</v>
      </c>
      <c r="T733" s="33">
        <f>IF(E733&lt;1994,"NA",IF(E733&gt;2001,SUMIFS(ADM!E:E,ADM!A:A,ReferendumData!E733,ADM!C:C,ReferendumData!A733,ADM!D:D,ReferendumData!B733),SUMIFS(ADM!K:K,ADM!H:H,ReferendumData!E733,ADM!I:I,ReferendumData!A733,ADM!J:J,ReferendumData!B733)))</f>
        <v>121.4</v>
      </c>
      <c r="U733" s="34">
        <f t="shared" ref="U733:U796" si="122">IFERROR((Q733+R733)/T733,"NA")</f>
        <v>3.0642504118616145</v>
      </c>
      <c r="V733" s="47">
        <f>IFERROR(VLOOKUP(C733,Lookups!J:L,3,FALSE),IF(T733&gt;=2000,4,IF(AND(T733&gt;=1000,T733&lt;2000),5,6)))</f>
        <v>6</v>
      </c>
      <c r="W733" s="12" t="s">
        <v>20</v>
      </c>
      <c r="X733" s="39">
        <f t="shared" si="114"/>
        <v>3.0642504118616145</v>
      </c>
      <c r="Y733" s="38">
        <f t="shared" si="115"/>
        <v>0.67741935483870963</v>
      </c>
      <c r="Z733" s="40" t="e">
        <f>IF(C733=ScatterPlots!$A$3,ReferendumData!Y733,-1)</f>
        <v>#N/A</v>
      </c>
      <c r="AA733" s="39">
        <f t="shared" si="116"/>
        <v>3.0642504118616145</v>
      </c>
      <c r="AB733" s="40">
        <f t="shared" si="117"/>
        <v>-1</v>
      </c>
      <c r="AC733" s="40">
        <f t="shared" si="118"/>
        <v>0.67741935483870963</v>
      </c>
      <c r="AD733" s="40">
        <f t="shared" si="119"/>
        <v>-1</v>
      </c>
    </row>
    <row r="734" spans="1:30" x14ac:dyDescent="0.35">
      <c r="A734">
        <v>622</v>
      </c>
      <c r="B734">
        <v>1</v>
      </c>
      <c r="C734" t="str">
        <f t="shared" si="120"/>
        <v>0622-01</v>
      </c>
      <c r="D734" t="s">
        <v>233</v>
      </c>
      <c r="E734">
        <v>2002</v>
      </c>
      <c r="F734">
        <f>VLOOKUP(E734,Lookups!A:B,2,FALSE)</f>
        <v>2</v>
      </c>
      <c r="G734">
        <v>2003</v>
      </c>
      <c r="H734" s="61">
        <v>601.65</v>
      </c>
      <c r="I734">
        <v>10</v>
      </c>
      <c r="J734" t="s">
        <v>19</v>
      </c>
      <c r="K734">
        <v>0</v>
      </c>
      <c r="L734">
        <v>9</v>
      </c>
      <c r="M734">
        <v>0</v>
      </c>
      <c r="N734">
        <v>9</v>
      </c>
      <c r="O734">
        <v>1</v>
      </c>
      <c r="P734">
        <f t="shared" si="121"/>
        <v>7</v>
      </c>
      <c r="Q734">
        <v>19642</v>
      </c>
      <c r="R734">
        <v>15715</v>
      </c>
      <c r="S734" s="14">
        <f t="shared" si="113"/>
        <v>0.55553355771134427</v>
      </c>
      <c r="T734" s="33">
        <f>IF(E734&lt;1994,"NA",IF(E734&gt;2001,SUMIFS(ADM!E:E,ADM!A:A,ReferendumData!E734,ADM!C:C,ReferendumData!A734,ADM!D:D,ReferendumData!B734),SUMIFS(ADM!K:K,ADM!H:H,ReferendumData!E734,ADM!I:I,ReferendumData!A734,ADM!J:J,ReferendumData!B734)))</f>
        <v>11934.18</v>
      </c>
      <c r="U734" s="34">
        <f t="shared" si="122"/>
        <v>2.9626668945834567</v>
      </c>
      <c r="V734" s="47">
        <f>IFERROR(VLOOKUP(C734,Lookups!J:L,3,FALSE),IF(T734&gt;=2000,4,IF(AND(T734&gt;=1000,T734&lt;2000),5,6)))</f>
        <v>2</v>
      </c>
      <c r="W734" s="12" t="s">
        <v>20</v>
      </c>
      <c r="X734" s="39">
        <f t="shared" si="114"/>
        <v>2.9626668945834567</v>
      </c>
      <c r="Y734" s="38">
        <f t="shared" si="115"/>
        <v>0.55553355771134427</v>
      </c>
      <c r="Z734" s="40" t="e">
        <f>IF(C734=ScatterPlots!$A$3,ReferendumData!Y734,-1)</f>
        <v>#N/A</v>
      </c>
      <c r="AA734" s="39">
        <f t="shared" si="116"/>
        <v>2.9626668945834567</v>
      </c>
      <c r="AB734" s="40">
        <f t="shared" si="117"/>
        <v>-1</v>
      </c>
      <c r="AC734" s="40">
        <f t="shared" si="118"/>
        <v>0.55553355771134427</v>
      </c>
      <c r="AD734" s="40">
        <f t="shared" si="119"/>
        <v>-1</v>
      </c>
    </row>
    <row r="735" spans="1:30" x14ac:dyDescent="0.35">
      <c r="A735">
        <v>622</v>
      </c>
      <c r="B735">
        <v>1</v>
      </c>
      <c r="C735" t="str">
        <f t="shared" si="120"/>
        <v>0622-01</v>
      </c>
      <c r="D735" t="s">
        <v>233</v>
      </c>
      <c r="E735">
        <v>2002</v>
      </c>
      <c r="F735">
        <f>VLOOKUP(E735,Lookups!A:B,2,FALSE)</f>
        <v>2</v>
      </c>
      <c r="G735">
        <v>2003</v>
      </c>
      <c r="H735" s="61">
        <v>225.62</v>
      </c>
      <c r="I735">
        <v>10</v>
      </c>
      <c r="J735" t="s">
        <v>19</v>
      </c>
      <c r="K735">
        <v>0</v>
      </c>
      <c r="L735">
        <v>9</v>
      </c>
      <c r="M735">
        <v>0</v>
      </c>
      <c r="N735">
        <v>9</v>
      </c>
      <c r="O735">
        <v>1</v>
      </c>
      <c r="P735">
        <f t="shared" si="121"/>
        <v>3</v>
      </c>
      <c r="Q735">
        <v>17909</v>
      </c>
      <c r="R735">
        <v>17191</v>
      </c>
      <c r="S735" s="14">
        <f t="shared" si="113"/>
        <v>0.51022792022792018</v>
      </c>
      <c r="T735" s="33">
        <f>IF(E735&lt;1994,"NA",IF(E735&gt;2001,SUMIFS(ADM!E:E,ADM!A:A,ReferendumData!E735,ADM!C:C,ReferendumData!A735,ADM!D:D,ReferendumData!B735),SUMIFS(ADM!K:K,ADM!H:H,ReferendumData!E735,ADM!I:I,ReferendumData!A735,ADM!J:J,ReferendumData!B735)))</f>
        <v>11934.18</v>
      </c>
      <c r="U735" s="34">
        <f t="shared" si="122"/>
        <v>2.9411321096212726</v>
      </c>
      <c r="V735" s="47">
        <f>IFERROR(VLOOKUP(C735,Lookups!J:L,3,FALSE),IF(T735&gt;=2000,4,IF(AND(T735&gt;=1000,T735&lt;2000),5,6)))</f>
        <v>2</v>
      </c>
      <c r="W735" s="12" t="s">
        <v>20</v>
      </c>
      <c r="X735" s="39">
        <f t="shared" si="114"/>
        <v>2.9411321096212726</v>
      </c>
      <c r="Y735" s="38">
        <f t="shared" si="115"/>
        <v>0.51022792022792018</v>
      </c>
      <c r="Z735" s="40" t="e">
        <f>IF(C735=ScatterPlots!$A$3,ReferendumData!Y735,-1)</f>
        <v>#N/A</v>
      </c>
      <c r="AA735" s="39">
        <f t="shared" si="116"/>
        <v>2.9411321096212726</v>
      </c>
      <c r="AB735" s="40">
        <f t="shared" si="117"/>
        <v>-1</v>
      </c>
      <c r="AC735" s="40">
        <f t="shared" si="118"/>
        <v>0.51022792022792018</v>
      </c>
      <c r="AD735" s="40">
        <f t="shared" si="119"/>
        <v>-1</v>
      </c>
    </row>
    <row r="736" spans="1:30" x14ac:dyDescent="0.35">
      <c r="A736">
        <v>623</v>
      </c>
      <c r="B736">
        <v>1</v>
      </c>
      <c r="C736" t="str">
        <f t="shared" si="120"/>
        <v>0623-01</v>
      </c>
      <c r="D736" t="s">
        <v>432</v>
      </c>
      <c r="E736">
        <v>2002</v>
      </c>
      <c r="F736">
        <f>VLOOKUP(E736,Lookups!A:B,2,FALSE)</f>
        <v>2</v>
      </c>
      <c r="G736">
        <v>2003</v>
      </c>
      <c r="H736" s="61">
        <v>227.82</v>
      </c>
      <c r="I736">
        <v>5</v>
      </c>
      <c r="J736" t="s">
        <v>19</v>
      </c>
      <c r="K736">
        <v>0</v>
      </c>
      <c r="L736">
        <v>9</v>
      </c>
      <c r="M736">
        <v>0</v>
      </c>
      <c r="N736">
        <v>9</v>
      </c>
      <c r="O736">
        <v>1</v>
      </c>
      <c r="P736">
        <f t="shared" si="121"/>
        <v>3</v>
      </c>
      <c r="Q736">
        <v>5706</v>
      </c>
      <c r="R736">
        <v>3678</v>
      </c>
      <c r="S736" s="14">
        <f t="shared" si="113"/>
        <v>0.60805626598465479</v>
      </c>
      <c r="T736" s="33">
        <f>IF(E736&lt;1994,"NA",IF(E736&gt;2001,SUMIFS(ADM!E:E,ADM!A:A,ReferendumData!E736,ADM!C:C,ReferendumData!A736,ADM!D:D,ReferendumData!B736),SUMIFS(ADM!K:K,ADM!H:H,ReferendumData!E736,ADM!I:I,ReferendumData!A736,ADM!J:J,ReferendumData!B736)))</f>
        <v>6590.96</v>
      </c>
      <c r="U736" s="34">
        <f t="shared" si="122"/>
        <v>1.4237683129619965</v>
      </c>
      <c r="V736" s="47">
        <f>IFERROR(VLOOKUP(C736,Lookups!J:L,3,FALSE),IF(T736&gt;=2000,4,IF(AND(T736&gt;=1000,T736&lt;2000),5,6)))</f>
        <v>2</v>
      </c>
      <c r="W736" s="12" t="s">
        <v>20</v>
      </c>
      <c r="X736" s="39">
        <f t="shared" si="114"/>
        <v>1.4237683129619965</v>
      </c>
      <c r="Y736" s="38">
        <f t="shared" si="115"/>
        <v>0.60805626598465479</v>
      </c>
      <c r="Z736" s="40" t="e">
        <f>IF(C736=ScatterPlots!$A$3,ReferendumData!Y736,-1)</f>
        <v>#N/A</v>
      </c>
      <c r="AA736" s="39">
        <f t="shared" si="116"/>
        <v>1.4237683129619965</v>
      </c>
      <c r="AB736" s="40">
        <f t="shared" si="117"/>
        <v>-1</v>
      </c>
      <c r="AC736" s="40">
        <f t="shared" si="118"/>
        <v>0.60805626598465479</v>
      </c>
      <c r="AD736" s="40">
        <f t="shared" si="119"/>
        <v>-1</v>
      </c>
    </row>
    <row r="737" spans="1:30" x14ac:dyDescent="0.35">
      <c r="A737">
        <v>624</v>
      </c>
      <c r="B737">
        <v>1</v>
      </c>
      <c r="C737" t="str">
        <f t="shared" si="120"/>
        <v>0624-01</v>
      </c>
      <c r="D737" t="s">
        <v>194</v>
      </c>
      <c r="E737">
        <v>2002</v>
      </c>
      <c r="F737">
        <f>VLOOKUP(E737,Lookups!A:B,2,FALSE)</f>
        <v>2</v>
      </c>
      <c r="G737">
        <v>2003</v>
      </c>
      <c r="H737" s="61">
        <v>338.58</v>
      </c>
      <c r="I737">
        <v>5</v>
      </c>
      <c r="J737" t="s">
        <v>19</v>
      </c>
      <c r="K737">
        <v>0</v>
      </c>
      <c r="L737">
        <v>9</v>
      </c>
      <c r="M737">
        <v>0</v>
      </c>
      <c r="N737">
        <v>9</v>
      </c>
      <c r="O737">
        <v>1</v>
      </c>
      <c r="P737">
        <f t="shared" si="121"/>
        <v>4</v>
      </c>
      <c r="Q737">
        <v>14822</v>
      </c>
      <c r="R737">
        <v>13204</v>
      </c>
      <c r="S737" s="14">
        <f t="shared" si="113"/>
        <v>0.52886605295083133</v>
      </c>
      <c r="T737" s="33">
        <f>IF(E737&lt;1994,"NA",IF(E737&gt;2001,SUMIFS(ADM!E:E,ADM!A:A,ReferendumData!E737,ADM!C:C,ReferendumData!A737,ADM!D:D,ReferendumData!B737),SUMIFS(ADM!K:K,ADM!H:H,ReferendumData!E737,ADM!I:I,ReferendumData!A737,ADM!J:J,ReferendumData!B737)))</f>
        <v>9246.0499999999993</v>
      </c>
      <c r="U737" s="34">
        <f t="shared" si="122"/>
        <v>3.0311322132153733</v>
      </c>
      <c r="V737" s="47">
        <f>IFERROR(VLOOKUP(C737,Lookups!J:L,3,FALSE),IF(T737&gt;=2000,4,IF(AND(T737&gt;=1000,T737&lt;2000),5,6)))</f>
        <v>3</v>
      </c>
      <c r="W737" s="12" t="s">
        <v>422</v>
      </c>
      <c r="X737" s="39">
        <f t="shared" si="114"/>
        <v>3.0311322132153733</v>
      </c>
      <c r="Y737" s="38">
        <f t="shared" si="115"/>
        <v>0.52886605295083133</v>
      </c>
      <c r="Z737" s="40" t="e">
        <f>IF(C737=ScatterPlots!$A$3,ReferendumData!Y737,-1)</f>
        <v>#N/A</v>
      </c>
      <c r="AA737" s="39">
        <f t="shared" si="116"/>
        <v>3.0311322132153733</v>
      </c>
      <c r="AB737" s="40">
        <f t="shared" si="117"/>
        <v>-1</v>
      </c>
      <c r="AC737" s="40">
        <f t="shared" si="118"/>
        <v>0.52886605295083133</v>
      </c>
      <c r="AD737" s="40">
        <f t="shared" si="119"/>
        <v>-1</v>
      </c>
    </row>
    <row r="738" spans="1:30" x14ac:dyDescent="0.35">
      <c r="A738">
        <v>625</v>
      </c>
      <c r="B738">
        <v>1</v>
      </c>
      <c r="C738" t="str">
        <f t="shared" si="120"/>
        <v>0625-01</v>
      </c>
      <c r="D738" t="s">
        <v>96</v>
      </c>
      <c r="E738">
        <v>2002</v>
      </c>
      <c r="F738">
        <f>VLOOKUP(E738,Lookups!A:B,2,FALSE)</f>
        <v>2</v>
      </c>
      <c r="G738">
        <v>2003</v>
      </c>
      <c r="H738" s="61">
        <v>319</v>
      </c>
      <c r="I738">
        <v>4</v>
      </c>
      <c r="J738" t="s">
        <v>19</v>
      </c>
      <c r="K738">
        <v>0</v>
      </c>
      <c r="L738">
        <v>9</v>
      </c>
      <c r="M738">
        <v>0</v>
      </c>
      <c r="N738">
        <v>9</v>
      </c>
      <c r="O738">
        <v>1</v>
      </c>
      <c r="P738">
        <f t="shared" si="121"/>
        <v>4</v>
      </c>
      <c r="Q738">
        <v>56434</v>
      </c>
      <c r="R738">
        <v>43540</v>
      </c>
      <c r="S738" s="14">
        <f t="shared" si="113"/>
        <v>0.56448676655930541</v>
      </c>
      <c r="T738" s="33">
        <f>IF(E738&lt;1994,"NA",IF(E738&gt;2001,SUMIFS(ADM!E:E,ADM!A:A,ReferendumData!E738,ADM!C:C,ReferendumData!A738,ADM!D:D,ReferendumData!B738),SUMIFS(ADM!K:K,ADM!H:H,ReferendumData!E738,ADM!I:I,ReferendumData!A738,ADM!J:J,ReferendumData!B738)))</f>
        <v>43892.75</v>
      </c>
      <c r="U738" s="34">
        <f t="shared" si="122"/>
        <v>2.2776882286938047</v>
      </c>
      <c r="V738" s="47">
        <f>IFERROR(VLOOKUP(C738,Lookups!J:L,3,FALSE),IF(T738&gt;=2000,4,IF(AND(T738&gt;=1000,T738&lt;2000),5,6)))</f>
        <v>1</v>
      </c>
      <c r="W738" s="12" t="s">
        <v>20</v>
      </c>
      <c r="X738" s="39">
        <f t="shared" si="114"/>
        <v>2.2776882286938047</v>
      </c>
      <c r="Y738" s="38">
        <f t="shared" si="115"/>
        <v>0.56448676655930541</v>
      </c>
      <c r="Z738" s="40" t="e">
        <f>IF(C738=ScatterPlots!$A$3,ReferendumData!Y738,-1)</f>
        <v>#N/A</v>
      </c>
      <c r="AA738" s="39">
        <f t="shared" si="116"/>
        <v>2.2776882286938047</v>
      </c>
      <c r="AB738" s="40">
        <f t="shared" si="117"/>
        <v>-1</v>
      </c>
      <c r="AC738" s="40">
        <f t="shared" si="118"/>
        <v>0.56448676655930541</v>
      </c>
      <c r="AD738" s="40">
        <f t="shared" si="119"/>
        <v>-1</v>
      </c>
    </row>
    <row r="739" spans="1:30" x14ac:dyDescent="0.35">
      <c r="A739">
        <v>630</v>
      </c>
      <c r="B739">
        <v>1</v>
      </c>
      <c r="C739" t="str">
        <f t="shared" si="120"/>
        <v>0630-01</v>
      </c>
      <c r="D739" t="s">
        <v>195</v>
      </c>
      <c r="E739">
        <v>2002</v>
      </c>
      <c r="F739">
        <f>VLOOKUP(E739,Lookups!A:B,2,FALSE)</f>
        <v>2</v>
      </c>
      <c r="G739">
        <v>2003</v>
      </c>
      <c r="H739" s="61">
        <v>350</v>
      </c>
      <c r="I739">
        <v>5</v>
      </c>
      <c r="J739" t="s">
        <v>19</v>
      </c>
      <c r="K739">
        <v>0</v>
      </c>
      <c r="L739">
        <v>9</v>
      </c>
      <c r="M739">
        <v>0</v>
      </c>
      <c r="N739">
        <v>9</v>
      </c>
      <c r="O739">
        <v>0</v>
      </c>
      <c r="P739">
        <f t="shared" si="121"/>
        <v>4</v>
      </c>
      <c r="Q739">
        <v>518</v>
      </c>
      <c r="R739">
        <v>543</v>
      </c>
      <c r="S739" s="14">
        <f t="shared" si="113"/>
        <v>0.4882186616399623</v>
      </c>
      <c r="T739" s="33">
        <f>IF(E739&lt;1994,"NA",IF(E739&gt;2001,SUMIFS(ADM!E:E,ADM!A:A,ReferendumData!E739,ADM!C:C,ReferendumData!A739,ADM!D:D,ReferendumData!B739),SUMIFS(ADM!K:K,ADM!H:H,ReferendumData!E739,ADM!I:I,ReferendumData!A739,ADM!J:J,ReferendumData!B739)))</f>
        <v>401.07</v>
      </c>
      <c r="U739" s="34">
        <f t="shared" si="122"/>
        <v>2.6454234921584763</v>
      </c>
      <c r="V739" s="47">
        <f>IFERROR(VLOOKUP(C739,Lookups!J:L,3,FALSE),IF(T739&gt;=2000,4,IF(AND(T739&gt;=1000,T739&lt;2000),5,6)))</f>
        <v>6</v>
      </c>
      <c r="W739" s="12" t="s">
        <v>20</v>
      </c>
      <c r="X739" s="39">
        <f t="shared" si="114"/>
        <v>2.6454234921584763</v>
      </c>
      <c r="Y739" s="38">
        <f t="shared" si="115"/>
        <v>0.4882186616399623</v>
      </c>
      <c r="Z739" s="40" t="e">
        <f>IF(C739=ScatterPlots!$A$3,ReferendumData!Y739,-1)</f>
        <v>#N/A</v>
      </c>
      <c r="AA739" s="39">
        <f t="shared" si="116"/>
        <v>2.6454234921584763</v>
      </c>
      <c r="AB739" s="40">
        <f t="shared" si="117"/>
        <v>-1</v>
      </c>
      <c r="AC739" s="40">
        <f t="shared" si="118"/>
        <v>0.4882186616399623</v>
      </c>
      <c r="AD739" s="40">
        <f t="shared" si="119"/>
        <v>-1</v>
      </c>
    </row>
    <row r="740" spans="1:30" x14ac:dyDescent="0.35">
      <c r="A740">
        <v>635</v>
      </c>
      <c r="B740">
        <v>1</v>
      </c>
      <c r="C740" t="str">
        <f t="shared" si="120"/>
        <v>0635-01</v>
      </c>
      <c r="D740" t="s">
        <v>97</v>
      </c>
      <c r="E740">
        <v>2002</v>
      </c>
      <c r="F740">
        <f>VLOOKUP(E740,Lookups!A:B,2,FALSE)</f>
        <v>2</v>
      </c>
      <c r="G740">
        <v>2003</v>
      </c>
      <c r="H740" s="61">
        <v>837.38</v>
      </c>
      <c r="I740">
        <v>5</v>
      </c>
      <c r="J740" t="s">
        <v>19</v>
      </c>
      <c r="K740">
        <v>0</v>
      </c>
      <c r="L740">
        <v>9</v>
      </c>
      <c r="M740">
        <v>0</v>
      </c>
      <c r="N740">
        <v>9</v>
      </c>
      <c r="O740">
        <v>1</v>
      </c>
      <c r="P740">
        <f t="shared" si="121"/>
        <v>9</v>
      </c>
      <c r="Q740">
        <v>224</v>
      </c>
      <c r="R740">
        <v>124</v>
      </c>
      <c r="S740" s="14">
        <f t="shared" si="113"/>
        <v>0.64367816091954022</v>
      </c>
      <c r="T740" s="33">
        <f>IF(E740&lt;1994,"NA",IF(E740&gt;2001,SUMIFS(ADM!E:E,ADM!A:A,ReferendumData!E740,ADM!C:C,ReferendumData!A740,ADM!D:D,ReferendumData!B740),SUMIFS(ADM!K:K,ADM!H:H,ReferendumData!E740,ADM!I:I,ReferendumData!A740,ADM!J:J,ReferendumData!B740)))</f>
        <v>143.19</v>
      </c>
      <c r="U740" s="34">
        <f t="shared" si="122"/>
        <v>2.4303373140582445</v>
      </c>
      <c r="V740" s="47">
        <f>IFERROR(VLOOKUP(C740,Lookups!J:L,3,FALSE),IF(T740&gt;=2000,4,IF(AND(T740&gt;=1000,T740&lt;2000),5,6)))</f>
        <v>6</v>
      </c>
      <c r="W740" s="12" t="s">
        <v>20</v>
      </c>
      <c r="X740" s="39">
        <f t="shared" si="114"/>
        <v>2.4303373140582445</v>
      </c>
      <c r="Y740" s="38">
        <f t="shared" si="115"/>
        <v>0.64367816091954022</v>
      </c>
      <c r="Z740" s="40" t="e">
        <f>IF(C740=ScatterPlots!$A$3,ReferendumData!Y740,-1)</f>
        <v>#N/A</v>
      </c>
      <c r="AA740" s="39">
        <f t="shared" si="116"/>
        <v>2.4303373140582445</v>
      </c>
      <c r="AB740" s="40">
        <f t="shared" si="117"/>
        <v>-1</v>
      </c>
      <c r="AC740" s="40">
        <f t="shared" si="118"/>
        <v>0.64367816091954022</v>
      </c>
      <c r="AD740" s="40">
        <f t="shared" si="119"/>
        <v>-1</v>
      </c>
    </row>
    <row r="741" spans="1:30" x14ac:dyDescent="0.35">
      <c r="A741">
        <v>656</v>
      </c>
      <c r="B741">
        <v>1</v>
      </c>
      <c r="C741" t="str">
        <f t="shared" si="120"/>
        <v>0656-01</v>
      </c>
      <c r="D741" t="s">
        <v>31</v>
      </c>
      <c r="E741">
        <v>2002</v>
      </c>
      <c r="F741">
        <f>VLOOKUP(E741,Lookups!A:B,2,FALSE)</f>
        <v>2</v>
      </c>
      <c r="G741">
        <v>2003</v>
      </c>
      <c r="H741" s="61">
        <v>750</v>
      </c>
      <c r="I741">
        <v>10</v>
      </c>
      <c r="J741" t="s">
        <v>19</v>
      </c>
      <c r="K741">
        <v>0</v>
      </c>
      <c r="L741">
        <v>9</v>
      </c>
      <c r="M741">
        <v>0</v>
      </c>
      <c r="N741">
        <v>9</v>
      </c>
      <c r="O741">
        <v>0</v>
      </c>
      <c r="P741">
        <f t="shared" si="121"/>
        <v>8</v>
      </c>
      <c r="Q741">
        <v>3642</v>
      </c>
      <c r="R741">
        <v>7152</v>
      </c>
      <c r="S741" s="14">
        <f t="shared" si="113"/>
        <v>0.33740967204002226</v>
      </c>
      <c r="T741" s="33">
        <f>IF(E741&lt;1994,"NA",IF(E741&gt;2001,SUMIFS(ADM!E:E,ADM!A:A,ReferendumData!E741,ADM!C:C,ReferendumData!A741,ADM!D:D,ReferendumData!B741),SUMIFS(ADM!K:K,ADM!H:H,ReferendumData!E741,ADM!I:I,ReferendumData!A741,ADM!J:J,ReferendumData!B741)))</f>
        <v>4059.22</v>
      </c>
      <c r="U741" s="34">
        <f t="shared" si="122"/>
        <v>2.6591315572942587</v>
      </c>
      <c r="V741" s="47">
        <f>IFERROR(VLOOKUP(C741,Lookups!J:L,3,FALSE),IF(T741&gt;=2000,4,IF(AND(T741&gt;=1000,T741&lt;2000),5,6)))</f>
        <v>4</v>
      </c>
      <c r="W741" s="12" t="s">
        <v>20</v>
      </c>
      <c r="X741" s="39">
        <f t="shared" si="114"/>
        <v>2.6591315572942587</v>
      </c>
      <c r="Y741" s="38">
        <f t="shared" si="115"/>
        <v>0.33740967204002226</v>
      </c>
      <c r="Z741" s="40" t="e">
        <f>IF(C741=ScatterPlots!$A$3,ReferendumData!Y741,-1)</f>
        <v>#N/A</v>
      </c>
      <c r="AA741" s="39">
        <f t="shared" si="116"/>
        <v>2.6591315572942587</v>
      </c>
      <c r="AB741" s="40">
        <f t="shared" si="117"/>
        <v>-1</v>
      </c>
      <c r="AC741" s="40">
        <f t="shared" si="118"/>
        <v>0.33740967204002226</v>
      </c>
      <c r="AD741" s="40">
        <f t="shared" si="119"/>
        <v>-1</v>
      </c>
    </row>
    <row r="742" spans="1:30" x14ac:dyDescent="0.35">
      <c r="A742">
        <v>700</v>
      </c>
      <c r="B742">
        <v>1</v>
      </c>
      <c r="C742" t="str">
        <f t="shared" si="120"/>
        <v>0700-01</v>
      </c>
      <c r="D742" t="s">
        <v>198</v>
      </c>
      <c r="E742">
        <v>2002</v>
      </c>
      <c r="F742">
        <f>VLOOKUP(E742,Lookups!A:B,2,FALSE)</f>
        <v>2</v>
      </c>
      <c r="G742">
        <v>2003</v>
      </c>
      <c r="H742" s="61">
        <v>1</v>
      </c>
      <c r="I742">
        <v>10</v>
      </c>
      <c r="J742" t="s">
        <v>19</v>
      </c>
      <c r="K742">
        <v>0</v>
      </c>
      <c r="L742">
        <v>9</v>
      </c>
      <c r="M742">
        <v>0</v>
      </c>
      <c r="N742">
        <v>9</v>
      </c>
      <c r="O742">
        <v>1</v>
      </c>
      <c r="P742">
        <f t="shared" si="121"/>
        <v>1</v>
      </c>
      <c r="Q742">
        <v>2765</v>
      </c>
      <c r="R742">
        <v>1487</v>
      </c>
      <c r="S742" s="14">
        <f t="shared" si="113"/>
        <v>0.65028222013170278</v>
      </c>
      <c r="T742" s="33">
        <f>IF(E742&lt;1994,"NA",IF(E742&gt;2001,SUMIFS(ADM!E:E,ADM!A:A,ReferendumData!E742,ADM!C:C,ReferendumData!A742,ADM!D:D,ReferendumData!B742),SUMIFS(ADM!K:K,ADM!H:H,ReferendumData!E742,ADM!I:I,ReferendumData!A742,ADM!J:J,ReferendumData!B742)))</f>
        <v>1933.62</v>
      </c>
      <c r="U742" s="34">
        <f t="shared" si="122"/>
        <v>2.1989842885365274</v>
      </c>
      <c r="V742" s="47">
        <f>IFERROR(VLOOKUP(C742,Lookups!J:L,3,FALSE),IF(T742&gt;=2000,4,IF(AND(T742&gt;=1000,T742&lt;2000),5,6)))</f>
        <v>5</v>
      </c>
      <c r="W742" s="12" t="s">
        <v>20</v>
      </c>
      <c r="X742" s="39">
        <f t="shared" si="114"/>
        <v>2.1989842885365274</v>
      </c>
      <c r="Y742" s="38">
        <f t="shared" si="115"/>
        <v>0.65028222013170278</v>
      </c>
      <c r="Z742" s="40" t="e">
        <f>IF(C742=ScatterPlots!$A$3,ReferendumData!Y742,-1)</f>
        <v>#N/A</v>
      </c>
      <c r="AA742" s="39">
        <f t="shared" si="116"/>
        <v>2.1989842885365274</v>
      </c>
      <c r="AB742" s="40">
        <f t="shared" si="117"/>
        <v>-1</v>
      </c>
      <c r="AC742" s="40">
        <f t="shared" si="118"/>
        <v>0.65028222013170278</v>
      </c>
      <c r="AD742" s="40">
        <f t="shared" si="119"/>
        <v>-1</v>
      </c>
    </row>
    <row r="743" spans="1:30" x14ac:dyDescent="0.35">
      <c r="A743">
        <v>706</v>
      </c>
      <c r="B743">
        <v>1</v>
      </c>
      <c r="C743" t="str">
        <f t="shared" si="120"/>
        <v>0706-01</v>
      </c>
      <c r="D743" t="s">
        <v>144</v>
      </c>
      <c r="E743">
        <v>2002</v>
      </c>
      <c r="F743">
        <f>VLOOKUP(E743,Lookups!A:B,2,FALSE)</f>
        <v>2</v>
      </c>
      <c r="G743">
        <v>2003</v>
      </c>
      <c r="H743" s="61">
        <v>500</v>
      </c>
      <c r="I743">
        <v>5</v>
      </c>
      <c r="J743" t="s">
        <v>19</v>
      </c>
      <c r="K743">
        <v>0</v>
      </c>
      <c r="L743">
        <v>9</v>
      </c>
      <c r="M743">
        <v>0</v>
      </c>
      <c r="N743">
        <v>9</v>
      </c>
      <c r="O743">
        <v>0</v>
      </c>
      <c r="P743">
        <f t="shared" si="121"/>
        <v>6</v>
      </c>
      <c r="Q743">
        <v>1826</v>
      </c>
      <c r="R743">
        <v>2390</v>
      </c>
      <c r="S743" s="14">
        <f t="shared" si="113"/>
        <v>0.43311195445920303</v>
      </c>
      <c r="T743" s="33">
        <f>IF(E743&lt;1994,"NA",IF(E743&gt;2001,SUMIFS(ADM!E:E,ADM!A:A,ReferendumData!E743,ADM!C:C,ReferendumData!A743,ADM!D:D,ReferendumData!B743),SUMIFS(ADM!K:K,ADM!H:H,ReferendumData!E743,ADM!I:I,ReferendumData!A743,ADM!J:J,ReferendumData!B743)))</f>
        <v>1763.83</v>
      </c>
      <c r="U743" s="34">
        <f t="shared" si="122"/>
        <v>2.3902530289200206</v>
      </c>
      <c r="V743" s="47">
        <f>IFERROR(VLOOKUP(C743,Lookups!J:L,3,FALSE),IF(T743&gt;=2000,4,IF(AND(T743&gt;=1000,T743&lt;2000),5,6)))</f>
        <v>5</v>
      </c>
      <c r="W743" s="12" t="s">
        <v>20</v>
      </c>
      <c r="X743" s="39">
        <f t="shared" si="114"/>
        <v>2.3902530289200206</v>
      </c>
      <c r="Y743" s="38">
        <f t="shared" si="115"/>
        <v>0.43311195445920303</v>
      </c>
      <c r="Z743" s="40" t="e">
        <f>IF(C743=ScatterPlots!$A$3,ReferendumData!Y743,-1)</f>
        <v>#N/A</v>
      </c>
      <c r="AA743" s="39">
        <f t="shared" si="116"/>
        <v>2.3902530289200206</v>
      </c>
      <c r="AB743" s="40">
        <f t="shared" si="117"/>
        <v>-1</v>
      </c>
      <c r="AC743" s="40">
        <f t="shared" si="118"/>
        <v>0.43311195445920303</v>
      </c>
      <c r="AD743" s="40">
        <f t="shared" si="119"/>
        <v>-1</v>
      </c>
    </row>
    <row r="744" spans="1:30" x14ac:dyDescent="0.35">
      <c r="A744">
        <v>716</v>
      </c>
      <c r="B744">
        <v>1</v>
      </c>
      <c r="C744" t="str">
        <f t="shared" si="120"/>
        <v>0716-01</v>
      </c>
      <c r="D744" t="s">
        <v>388</v>
      </c>
      <c r="E744">
        <v>2002</v>
      </c>
      <c r="F744">
        <f>VLOOKUP(E744,Lookups!A:B,2,FALSE)</f>
        <v>2</v>
      </c>
      <c r="G744">
        <v>2003</v>
      </c>
      <c r="H744" s="61">
        <v>112</v>
      </c>
      <c r="I744">
        <v>10</v>
      </c>
      <c r="J744" t="s">
        <v>19</v>
      </c>
      <c r="K744">
        <v>1</v>
      </c>
      <c r="L744">
        <v>9</v>
      </c>
      <c r="M744">
        <v>0</v>
      </c>
      <c r="N744">
        <v>9</v>
      </c>
      <c r="O744">
        <v>0</v>
      </c>
      <c r="P744">
        <f t="shared" si="121"/>
        <v>2</v>
      </c>
      <c r="Q744">
        <v>1352</v>
      </c>
      <c r="R744">
        <v>1614</v>
      </c>
      <c r="S744" s="14">
        <f t="shared" si="113"/>
        <v>0.45583277140930545</v>
      </c>
      <c r="T744" s="33">
        <f>IF(E744&lt;1994,"NA",IF(E744&gt;2001,SUMIFS(ADM!E:E,ADM!A:A,ReferendumData!E744,ADM!C:C,ReferendumData!A744,ADM!D:D,ReferendumData!B744),SUMIFS(ADM!K:K,ADM!H:H,ReferendumData!E744,ADM!I:I,ReferendumData!A744,ADM!J:J,ReferendumData!B744)))</f>
        <v>1274.3399999999999</v>
      </c>
      <c r="U744" s="34">
        <f t="shared" si="122"/>
        <v>2.3274793226297534</v>
      </c>
      <c r="V744" s="47">
        <f>IFERROR(VLOOKUP(C744,Lookups!J:L,3,FALSE),IF(T744&gt;=2000,4,IF(AND(T744&gt;=1000,T744&lt;2000),5,6)))</f>
        <v>3</v>
      </c>
      <c r="W744" s="12" t="s">
        <v>257</v>
      </c>
      <c r="X744" s="39">
        <f t="shared" si="114"/>
        <v>2.3274793226297534</v>
      </c>
      <c r="Y744" s="38">
        <f t="shared" si="115"/>
        <v>0.45583277140930545</v>
      </c>
      <c r="Z744" s="40" t="e">
        <f>IF(C744=ScatterPlots!$A$3,ReferendumData!Y744,-1)</f>
        <v>#N/A</v>
      </c>
      <c r="AA744" s="39">
        <f t="shared" si="116"/>
        <v>2.3274793226297534</v>
      </c>
      <c r="AB744" s="40">
        <f t="shared" si="117"/>
        <v>-1</v>
      </c>
      <c r="AC744" s="40">
        <f t="shared" si="118"/>
        <v>0.45583277140930545</v>
      </c>
      <c r="AD744" s="40">
        <f t="shared" si="119"/>
        <v>-1</v>
      </c>
    </row>
    <row r="745" spans="1:30" x14ac:dyDescent="0.35">
      <c r="A745">
        <v>716</v>
      </c>
      <c r="B745">
        <v>1</v>
      </c>
      <c r="C745" t="str">
        <f t="shared" si="120"/>
        <v>0716-01</v>
      </c>
      <c r="D745" t="s">
        <v>388</v>
      </c>
      <c r="E745">
        <v>2002</v>
      </c>
      <c r="F745">
        <f>VLOOKUP(E745,Lookups!A:B,2,FALSE)</f>
        <v>2</v>
      </c>
      <c r="G745">
        <v>2003</v>
      </c>
      <c r="H745" s="61">
        <v>75</v>
      </c>
      <c r="I745">
        <v>10</v>
      </c>
      <c r="J745" t="s">
        <v>19</v>
      </c>
      <c r="K745">
        <v>0</v>
      </c>
      <c r="L745">
        <v>9</v>
      </c>
      <c r="M745">
        <v>0</v>
      </c>
      <c r="N745">
        <v>9</v>
      </c>
      <c r="O745">
        <v>0</v>
      </c>
      <c r="P745">
        <f t="shared" si="121"/>
        <v>1</v>
      </c>
      <c r="Q745">
        <v>1166</v>
      </c>
      <c r="R745">
        <v>1722</v>
      </c>
      <c r="S745" s="14">
        <f t="shared" si="113"/>
        <v>0.40373961218836563</v>
      </c>
      <c r="T745" s="33">
        <f>IF(E745&lt;1994,"NA",IF(E745&gt;2001,SUMIFS(ADM!E:E,ADM!A:A,ReferendumData!E745,ADM!C:C,ReferendumData!A745,ADM!D:D,ReferendumData!B745),SUMIFS(ADM!K:K,ADM!H:H,ReferendumData!E745,ADM!I:I,ReferendumData!A745,ADM!J:J,ReferendumData!B745)))</f>
        <v>1274.3399999999999</v>
      </c>
      <c r="U745" s="34">
        <f t="shared" si="122"/>
        <v>2.266271167820205</v>
      </c>
      <c r="V745" s="47">
        <f>IFERROR(VLOOKUP(C745,Lookups!J:L,3,FALSE),IF(T745&gt;=2000,4,IF(AND(T745&gt;=1000,T745&lt;2000),5,6)))</f>
        <v>3</v>
      </c>
      <c r="W745" s="12" t="s">
        <v>20</v>
      </c>
      <c r="X745" s="39">
        <f t="shared" si="114"/>
        <v>2.266271167820205</v>
      </c>
      <c r="Y745" s="38">
        <f t="shared" si="115"/>
        <v>0.40373961218836563</v>
      </c>
      <c r="Z745" s="40" t="e">
        <f>IF(C745=ScatterPlots!$A$3,ReferendumData!Y745,-1)</f>
        <v>#N/A</v>
      </c>
      <c r="AA745" s="39">
        <f t="shared" si="116"/>
        <v>2.266271167820205</v>
      </c>
      <c r="AB745" s="40">
        <f t="shared" si="117"/>
        <v>-1</v>
      </c>
      <c r="AC745" s="40">
        <f t="shared" si="118"/>
        <v>0.40373961218836563</v>
      </c>
      <c r="AD745" s="40">
        <f t="shared" si="119"/>
        <v>-1</v>
      </c>
    </row>
    <row r="746" spans="1:30" x14ac:dyDescent="0.35">
      <c r="A746">
        <v>717</v>
      </c>
      <c r="B746">
        <v>1</v>
      </c>
      <c r="C746" t="str">
        <f t="shared" si="120"/>
        <v>0717-01</v>
      </c>
      <c r="D746" t="s">
        <v>147</v>
      </c>
      <c r="E746">
        <v>2002</v>
      </c>
      <c r="F746">
        <f>VLOOKUP(E746,Lookups!A:B,2,FALSE)</f>
        <v>2</v>
      </c>
      <c r="G746">
        <v>2003</v>
      </c>
      <c r="H746" s="61">
        <v>1</v>
      </c>
      <c r="I746">
        <v>10</v>
      </c>
      <c r="J746" t="s">
        <v>19</v>
      </c>
      <c r="K746">
        <v>0</v>
      </c>
      <c r="L746">
        <v>9</v>
      </c>
      <c r="M746">
        <v>0</v>
      </c>
      <c r="N746">
        <v>9</v>
      </c>
      <c r="O746">
        <v>1</v>
      </c>
      <c r="P746">
        <f t="shared" si="121"/>
        <v>1</v>
      </c>
      <c r="Q746">
        <v>1909</v>
      </c>
      <c r="R746">
        <v>937</v>
      </c>
      <c r="S746" s="14">
        <f t="shared" si="113"/>
        <v>0.67076598735066761</v>
      </c>
      <c r="T746" s="33">
        <f>IF(E746&lt;1994,"NA",IF(E746&gt;2001,SUMIFS(ADM!E:E,ADM!A:A,ReferendumData!E746,ADM!C:C,ReferendumData!A746,ADM!D:D,ReferendumData!B746),SUMIFS(ADM!K:K,ADM!H:H,ReferendumData!E746,ADM!I:I,ReferendumData!A746,ADM!J:J,ReferendumData!B746)))</f>
        <v>1369.38</v>
      </c>
      <c r="U746" s="34">
        <f t="shared" si="122"/>
        <v>2.0783128130978983</v>
      </c>
      <c r="V746" s="47">
        <f>IFERROR(VLOOKUP(C746,Lookups!J:L,3,FALSE),IF(T746&gt;=2000,4,IF(AND(T746&gt;=1000,T746&lt;2000),5,6)))</f>
        <v>3</v>
      </c>
      <c r="W746" s="12" t="s">
        <v>20</v>
      </c>
      <c r="X746" s="39">
        <f t="shared" si="114"/>
        <v>2.0783128130978983</v>
      </c>
      <c r="Y746" s="38">
        <f t="shared" si="115"/>
        <v>0.67076598735066761</v>
      </c>
      <c r="Z746" s="40" t="e">
        <f>IF(C746=ScatterPlots!$A$3,ReferendumData!Y746,-1)</f>
        <v>#N/A</v>
      </c>
      <c r="AA746" s="39">
        <f t="shared" si="116"/>
        <v>2.0783128130978983</v>
      </c>
      <c r="AB746" s="40">
        <f t="shared" si="117"/>
        <v>-1</v>
      </c>
      <c r="AC746" s="40">
        <f t="shared" si="118"/>
        <v>0.67076598735066761</v>
      </c>
      <c r="AD746" s="40">
        <f t="shared" si="119"/>
        <v>-1</v>
      </c>
    </row>
    <row r="747" spans="1:30" x14ac:dyDescent="0.35">
      <c r="A747">
        <v>719</v>
      </c>
      <c r="B747">
        <v>1</v>
      </c>
      <c r="C747" t="str">
        <f t="shared" si="120"/>
        <v>0719-01</v>
      </c>
      <c r="D747" t="s">
        <v>33</v>
      </c>
      <c r="E747">
        <v>2002</v>
      </c>
      <c r="F747">
        <f>VLOOKUP(E747,Lookups!A:B,2,FALSE)</f>
        <v>2</v>
      </c>
      <c r="G747">
        <v>2003</v>
      </c>
      <c r="H747" s="61">
        <v>554.38</v>
      </c>
      <c r="I747">
        <v>6</v>
      </c>
      <c r="J747" t="s">
        <v>19</v>
      </c>
      <c r="K747">
        <v>0</v>
      </c>
      <c r="L747">
        <v>9</v>
      </c>
      <c r="M747">
        <v>0</v>
      </c>
      <c r="N747">
        <v>9</v>
      </c>
      <c r="O747">
        <v>1</v>
      </c>
      <c r="P747">
        <f t="shared" si="121"/>
        <v>6</v>
      </c>
      <c r="Q747">
        <v>7533</v>
      </c>
      <c r="R747">
        <v>6424</v>
      </c>
      <c r="S747" s="14">
        <f t="shared" si="113"/>
        <v>0.53972916815934657</v>
      </c>
      <c r="T747" s="33">
        <f>IF(E747&lt;1994,"NA",IF(E747&gt;2001,SUMIFS(ADM!E:E,ADM!A:A,ReferendumData!E747,ADM!C:C,ReferendumData!A747,ADM!D:D,ReferendumData!B747),SUMIFS(ADM!K:K,ADM!H:H,ReferendumData!E747,ADM!I:I,ReferendumData!A747,ADM!J:J,ReferendumData!B747)))</f>
        <v>5116.13</v>
      </c>
      <c r="U747" s="34">
        <f t="shared" si="122"/>
        <v>2.7280385760330561</v>
      </c>
      <c r="V747" s="47">
        <f>IFERROR(VLOOKUP(C747,Lookups!J:L,3,FALSE),IF(T747&gt;=2000,4,IF(AND(T747&gt;=1000,T747&lt;2000),5,6)))</f>
        <v>3</v>
      </c>
      <c r="W747" s="12" t="s">
        <v>20</v>
      </c>
      <c r="X747" s="39">
        <f t="shared" si="114"/>
        <v>2.7280385760330561</v>
      </c>
      <c r="Y747" s="38">
        <f t="shared" si="115"/>
        <v>0.53972916815934657</v>
      </c>
      <c r="Z747" s="40" t="e">
        <f>IF(C747=ScatterPlots!$A$3,ReferendumData!Y747,-1)</f>
        <v>#N/A</v>
      </c>
      <c r="AA747" s="39">
        <f t="shared" si="116"/>
        <v>2.7280385760330561</v>
      </c>
      <c r="AB747" s="40">
        <f t="shared" si="117"/>
        <v>-1</v>
      </c>
      <c r="AC747" s="40">
        <f t="shared" si="118"/>
        <v>0.53972916815934657</v>
      </c>
      <c r="AD747" s="40">
        <f t="shared" si="119"/>
        <v>-1</v>
      </c>
    </row>
    <row r="748" spans="1:30" x14ac:dyDescent="0.35">
      <c r="A748">
        <v>720</v>
      </c>
      <c r="B748">
        <v>1</v>
      </c>
      <c r="C748" t="str">
        <f t="shared" si="120"/>
        <v>0720-01</v>
      </c>
      <c r="D748" t="s">
        <v>279</v>
      </c>
      <c r="E748">
        <v>2002</v>
      </c>
      <c r="F748">
        <f>VLOOKUP(E748,Lookups!A:B,2,FALSE)</f>
        <v>2</v>
      </c>
      <c r="G748">
        <v>2003</v>
      </c>
      <c r="H748" s="61">
        <v>540</v>
      </c>
      <c r="I748">
        <v>7</v>
      </c>
      <c r="J748" t="s">
        <v>19</v>
      </c>
      <c r="K748">
        <v>0</v>
      </c>
      <c r="L748">
        <v>9</v>
      </c>
      <c r="M748">
        <v>0</v>
      </c>
      <c r="N748">
        <v>9</v>
      </c>
      <c r="O748">
        <v>1</v>
      </c>
      <c r="P748">
        <f t="shared" si="121"/>
        <v>6</v>
      </c>
      <c r="Q748">
        <v>5884</v>
      </c>
      <c r="R748">
        <v>4668</v>
      </c>
      <c r="S748" s="14">
        <f t="shared" si="113"/>
        <v>0.55761940864291126</v>
      </c>
      <c r="T748" s="33">
        <f>IF(E748&lt;1994,"NA",IF(E748&gt;2001,SUMIFS(ADM!E:E,ADM!A:A,ReferendumData!E748,ADM!C:C,ReferendumData!A748,ADM!D:D,ReferendumData!B748),SUMIFS(ADM!K:K,ADM!H:H,ReferendumData!E748,ADM!I:I,ReferendumData!A748,ADM!J:J,ReferendumData!B748)))</f>
        <v>4431.25</v>
      </c>
      <c r="U748" s="34">
        <f t="shared" si="122"/>
        <v>2.3812693935119889</v>
      </c>
      <c r="V748" s="47">
        <f>IFERROR(VLOOKUP(C748,Lookups!J:L,3,FALSE),IF(T748&gt;=2000,4,IF(AND(T748&gt;=1000,T748&lt;2000),5,6)))</f>
        <v>3</v>
      </c>
      <c r="W748" s="12" t="s">
        <v>20</v>
      </c>
      <c r="X748" s="39">
        <f t="shared" si="114"/>
        <v>2.3812693935119889</v>
      </c>
      <c r="Y748" s="38">
        <f t="shared" si="115"/>
        <v>0.55761940864291126</v>
      </c>
      <c r="Z748" s="40" t="e">
        <f>IF(C748=ScatterPlots!$A$3,ReferendumData!Y748,-1)</f>
        <v>#N/A</v>
      </c>
      <c r="AA748" s="39">
        <f t="shared" si="116"/>
        <v>2.3812693935119889</v>
      </c>
      <c r="AB748" s="40">
        <f t="shared" si="117"/>
        <v>-1</v>
      </c>
      <c r="AC748" s="40">
        <f t="shared" si="118"/>
        <v>0.55761940864291126</v>
      </c>
      <c r="AD748" s="40">
        <f t="shared" si="119"/>
        <v>-1</v>
      </c>
    </row>
    <row r="749" spans="1:30" x14ac:dyDescent="0.35">
      <c r="A749">
        <v>721</v>
      </c>
      <c r="B749">
        <v>1</v>
      </c>
      <c r="C749" t="str">
        <f t="shared" si="120"/>
        <v>0721-01</v>
      </c>
      <c r="D749" t="s">
        <v>235</v>
      </c>
      <c r="E749">
        <v>2002</v>
      </c>
      <c r="F749">
        <f>VLOOKUP(E749,Lookups!A:B,2,FALSE)</f>
        <v>2</v>
      </c>
      <c r="G749">
        <v>2003</v>
      </c>
      <c r="H749" s="61">
        <v>550</v>
      </c>
      <c r="I749">
        <v>10</v>
      </c>
      <c r="J749" t="s">
        <v>19</v>
      </c>
      <c r="K749">
        <v>0</v>
      </c>
      <c r="L749">
        <v>9</v>
      </c>
      <c r="M749">
        <v>0</v>
      </c>
      <c r="N749">
        <v>9</v>
      </c>
      <c r="O749">
        <v>0</v>
      </c>
      <c r="P749">
        <f t="shared" si="121"/>
        <v>6</v>
      </c>
      <c r="Q749">
        <v>2196</v>
      </c>
      <c r="R749">
        <v>3627</v>
      </c>
      <c r="S749" s="14">
        <f t="shared" si="113"/>
        <v>0.37712519319938176</v>
      </c>
      <c r="T749" s="33">
        <f>IF(E749&lt;1994,"NA",IF(E749&gt;2001,SUMIFS(ADM!E:E,ADM!A:A,ReferendumData!E749,ADM!C:C,ReferendumData!A749,ADM!D:D,ReferendumData!B749),SUMIFS(ADM!K:K,ADM!H:H,ReferendumData!E749,ADM!I:I,ReferendumData!A749,ADM!J:J,ReferendumData!B749)))</f>
        <v>2713.74</v>
      </c>
      <c r="U749" s="34">
        <f t="shared" si="122"/>
        <v>2.145747197594464</v>
      </c>
      <c r="V749" s="47">
        <f>IFERROR(VLOOKUP(C749,Lookups!J:L,3,FALSE),IF(T749&gt;=2000,4,IF(AND(T749&gt;=1000,T749&lt;2000),5,6)))</f>
        <v>3</v>
      </c>
      <c r="W749" s="12" t="s">
        <v>20</v>
      </c>
      <c r="X749" s="39">
        <f t="shared" si="114"/>
        <v>2.145747197594464</v>
      </c>
      <c r="Y749" s="38">
        <f t="shared" si="115"/>
        <v>0.37712519319938176</v>
      </c>
      <c r="Z749" s="40" t="e">
        <f>IF(C749=ScatterPlots!$A$3,ReferendumData!Y749,-1)</f>
        <v>#N/A</v>
      </c>
      <c r="AA749" s="39">
        <f t="shared" si="116"/>
        <v>2.145747197594464</v>
      </c>
      <c r="AB749" s="40">
        <f t="shared" si="117"/>
        <v>-1</v>
      </c>
      <c r="AC749" s="40">
        <f t="shared" si="118"/>
        <v>0.37712519319938176</v>
      </c>
      <c r="AD749" s="40">
        <f t="shared" si="119"/>
        <v>-1</v>
      </c>
    </row>
    <row r="750" spans="1:30" x14ac:dyDescent="0.35">
      <c r="A750">
        <v>741</v>
      </c>
      <c r="B750">
        <v>1</v>
      </c>
      <c r="C750" t="str">
        <f t="shared" si="120"/>
        <v>0741-01</v>
      </c>
      <c r="D750" t="s">
        <v>149</v>
      </c>
      <c r="E750">
        <v>2002</v>
      </c>
      <c r="F750">
        <f>VLOOKUP(E750,Lookups!A:B,2,FALSE)</f>
        <v>2</v>
      </c>
      <c r="G750">
        <v>2003</v>
      </c>
      <c r="H750" s="61">
        <v>415</v>
      </c>
      <c r="I750">
        <v>10</v>
      </c>
      <c r="J750" t="s">
        <v>19</v>
      </c>
      <c r="K750">
        <v>0</v>
      </c>
      <c r="L750">
        <v>9</v>
      </c>
      <c r="M750">
        <v>0</v>
      </c>
      <c r="N750">
        <v>9</v>
      </c>
      <c r="O750">
        <v>1</v>
      </c>
      <c r="P750">
        <f t="shared" si="121"/>
        <v>5</v>
      </c>
      <c r="Q750">
        <v>1142</v>
      </c>
      <c r="R750">
        <v>873</v>
      </c>
      <c r="S750" s="14">
        <f t="shared" si="113"/>
        <v>0.56674937965260541</v>
      </c>
      <c r="T750" s="33">
        <f>IF(E750&lt;1994,"NA",IF(E750&gt;2001,SUMIFS(ADM!E:E,ADM!A:A,ReferendumData!E750,ADM!C:C,ReferendumData!A750,ADM!D:D,ReferendumData!B750),SUMIFS(ADM!K:K,ADM!H:H,ReferendumData!E750,ADM!I:I,ReferendumData!A750,ADM!J:J,ReferendumData!B750)))</f>
        <v>1200.8900000000001</v>
      </c>
      <c r="U750" s="34">
        <f t="shared" si="122"/>
        <v>1.6779222076959588</v>
      </c>
      <c r="V750" s="47">
        <f>IFERROR(VLOOKUP(C750,Lookups!J:L,3,FALSE),IF(T750&gt;=2000,4,IF(AND(T750&gt;=1000,T750&lt;2000),5,6)))</f>
        <v>5</v>
      </c>
      <c r="W750" s="12" t="s">
        <v>20</v>
      </c>
      <c r="X750" s="39">
        <f t="shared" si="114"/>
        <v>1.6779222076959588</v>
      </c>
      <c r="Y750" s="38">
        <f t="shared" si="115"/>
        <v>0.56674937965260541</v>
      </c>
      <c r="Z750" s="40" t="e">
        <f>IF(C750=ScatterPlots!$A$3,ReferendumData!Y750,-1)</f>
        <v>#N/A</v>
      </c>
      <c r="AA750" s="39">
        <f t="shared" si="116"/>
        <v>1.6779222076959588</v>
      </c>
      <c r="AB750" s="40">
        <f t="shared" si="117"/>
        <v>-1</v>
      </c>
      <c r="AC750" s="40">
        <f t="shared" si="118"/>
        <v>0.56674937965260541</v>
      </c>
      <c r="AD750" s="40">
        <f t="shared" si="119"/>
        <v>-1</v>
      </c>
    </row>
    <row r="751" spans="1:30" x14ac:dyDescent="0.35">
      <c r="A751">
        <v>742</v>
      </c>
      <c r="B751">
        <v>1</v>
      </c>
      <c r="C751" t="str">
        <f t="shared" si="120"/>
        <v>0742-01</v>
      </c>
      <c r="D751" t="s">
        <v>150</v>
      </c>
      <c r="E751">
        <v>2002</v>
      </c>
      <c r="F751">
        <f>VLOOKUP(E751,Lookups!A:B,2,FALSE)</f>
        <v>2</v>
      </c>
      <c r="G751">
        <v>2003</v>
      </c>
      <c r="H751" s="61">
        <v>375</v>
      </c>
      <c r="I751">
        <v>4</v>
      </c>
      <c r="J751" t="s">
        <v>19</v>
      </c>
      <c r="K751">
        <v>0</v>
      </c>
      <c r="L751">
        <v>9</v>
      </c>
      <c r="M751">
        <v>0</v>
      </c>
      <c r="N751">
        <v>9</v>
      </c>
      <c r="O751">
        <v>0</v>
      </c>
      <c r="P751">
        <f t="shared" si="121"/>
        <v>4</v>
      </c>
      <c r="Q751">
        <v>13844</v>
      </c>
      <c r="R751">
        <v>15020</v>
      </c>
      <c r="S751" s="14">
        <f t="shared" si="113"/>
        <v>0.47962860310421285</v>
      </c>
      <c r="T751" s="33">
        <f>IF(E751&lt;1994,"NA",IF(E751&gt;2001,SUMIFS(ADM!E:E,ADM!A:A,ReferendumData!E751,ADM!C:C,ReferendumData!A751,ADM!D:D,ReferendumData!B751),SUMIFS(ADM!K:K,ADM!H:H,ReferendumData!E751,ADM!I:I,ReferendumData!A751,ADM!J:J,ReferendumData!B751)))</f>
        <v>10230.85</v>
      </c>
      <c r="U751" s="34">
        <f t="shared" si="122"/>
        <v>2.821270959890918</v>
      </c>
      <c r="V751" s="47">
        <f>IFERROR(VLOOKUP(C751,Lookups!J:L,3,FALSE),IF(T751&gt;=2000,4,IF(AND(T751&gt;=1000,T751&lt;2000),5,6)))</f>
        <v>4</v>
      </c>
      <c r="W751" s="12" t="s">
        <v>422</v>
      </c>
      <c r="X751" s="39">
        <f t="shared" si="114"/>
        <v>2.821270959890918</v>
      </c>
      <c r="Y751" s="38">
        <f t="shared" si="115"/>
        <v>0.47962860310421285</v>
      </c>
      <c r="Z751" s="40" t="e">
        <f>IF(C751=ScatterPlots!$A$3,ReferendumData!Y751,-1)</f>
        <v>#N/A</v>
      </c>
      <c r="AA751" s="39">
        <f t="shared" si="116"/>
        <v>2.821270959890918</v>
      </c>
      <c r="AB751" s="40">
        <f t="shared" si="117"/>
        <v>-1</v>
      </c>
      <c r="AC751" s="40">
        <f t="shared" si="118"/>
        <v>0.47962860310421285</v>
      </c>
      <c r="AD751" s="40">
        <f t="shared" si="119"/>
        <v>-1</v>
      </c>
    </row>
    <row r="752" spans="1:30" x14ac:dyDescent="0.35">
      <c r="A752">
        <v>743</v>
      </c>
      <c r="B752">
        <v>1</v>
      </c>
      <c r="C752" t="str">
        <f t="shared" si="120"/>
        <v>0743-01</v>
      </c>
      <c r="D752" t="s">
        <v>261</v>
      </c>
      <c r="E752">
        <v>2002</v>
      </c>
      <c r="F752">
        <f>VLOOKUP(E752,Lookups!A:B,2,FALSE)</f>
        <v>2</v>
      </c>
      <c r="G752">
        <v>2003</v>
      </c>
      <c r="H752" s="61">
        <v>600</v>
      </c>
      <c r="I752">
        <v>8</v>
      </c>
      <c r="J752" t="s">
        <v>19</v>
      </c>
      <c r="K752">
        <v>0</v>
      </c>
      <c r="L752">
        <v>9</v>
      </c>
      <c r="M752">
        <v>0</v>
      </c>
      <c r="N752">
        <v>9</v>
      </c>
      <c r="O752">
        <v>0</v>
      </c>
      <c r="P752">
        <f t="shared" si="121"/>
        <v>7</v>
      </c>
      <c r="Q752">
        <v>1322</v>
      </c>
      <c r="R752">
        <v>1426</v>
      </c>
      <c r="S752" s="14">
        <f t="shared" si="113"/>
        <v>0.48107714701601162</v>
      </c>
      <c r="T752" s="33">
        <f>IF(E752&lt;1994,"NA",IF(E752&gt;2001,SUMIFS(ADM!E:E,ADM!A:A,ReferendumData!E752,ADM!C:C,ReferendumData!A752,ADM!D:D,ReferendumData!B752),SUMIFS(ADM!K:K,ADM!H:H,ReferendumData!E752,ADM!I:I,ReferendumData!A752,ADM!J:J,ReferendumData!B752)))</f>
        <v>1210.3699999999999</v>
      </c>
      <c r="U752" s="34">
        <f t="shared" si="122"/>
        <v>2.270380131695267</v>
      </c>
      <c r="V752" s="47">
        <f>IFERROR(VLOOKUP(C752,Lookups!J:L,3,FALSE),IF(T752&gt;=2000,4,IF(AND(T752&gt;=1000,T752&lt;2000),5,6)))</f>
        <v>5</v>
      </c>
      <c r="W752" s="12" t="s">
        <v>20</v>
      </c>
      <c r="X752" s="39">
        <f t="shared" si="114"/>
        <v>2.270380131695267</v>
      </c>
      <c r="Y752" s="38">
        <f t="shared" si="115"/>
        <v>0.48107714701601162</v>
      </c>
      <c r="Z752" s="40" t="e">
        <f>IF(C752=ScatterPlots!$A$3,ReferendumData!Y752,-1)</f>
        <v>#N/A</v>
      </c>
      <c r="AA752" s="39">
        <f t="shared" si="116"/>
        <v>2.270380131695267</v>
      </c>
      <c r="AB752" s="40">
        <f t="shared" si="117"/>
        <v>-1</v>
      </c>
      <c r="AC752" s="40">
        <f t="shared" si="118"/>
        <v>0.48107714701601162</v>
      </c>
      <c r="AD752" s="40">
        <f t="shared" si="119"/>
        <v>-1</v>
      </c>
    </row>
    <row r="753" spans="1:30" x14ac:dyDescent="0.35">
      <c r="A753">
        <v>745</v>
      </c>
      <c r="B753">
        <v>1</v>
      </c>
      <c r="C753" t="str">
        <f t="shared" si="120"/>
        <v>0745-01</v>
      </c>
      <c r="D753" t="s">
        <v>280</v>
      </c>
      <c r="E753">
        <v>2002</v>
      </c>
      <c r="F753">
        <f>VLOOKUP(E753,Lookups!A:B,2,FALSE)</f>
        <v>2</v>
      </c>
      <c r="G753">
        <v>2003</v>
      </c>
      <c r="H753" s="61">
        <v>315</v>
      </c>
      <c r="I753">
        <v>5</v>
      </c>
      <c r="J753" t="s">
        <v>19</v>
      </c>
      <c r="K753">
        <v>0</v>
      </c>
      <c r="L753">
        <v>9</v>
      </c>
      <c r="M753">
        <v>0</v>
      </c>
      <c r="N753">
        <v>9</v>
      </c>
      <c r="O753">
        <v>0</v>
      </c>
      <c r="P753">
        <f t="shared" si="121"/>
        <v>4</v>
      </c>
      <c r="Q753">
        <v>1607</v>
      </c>
      <c r="R753">
        <v>1612</v>
      </c>
      <c r="S753" s="14">
        <f t="shared" si="113"/>
        <v>0.49922336129232681</v>
      </c>
      <c r="T753" s="33">
        <f>IF(E753&lt;1994,"NA",IF(E753&gt;2001,SUMIFS(ADM!E:E,ADM!A:A,ReferendumData!E753,ADM!C:C,ReferendumData!A753,ADM!D:D,ReferendumData!B753),SUMIFS(ADM!K:K,ADM!H:H,ReferendumData!E753,ADM!I:I,ReferendumData!A753,ADM!J:J,ReferendumData!B753)))</f>
        <v>1604.3</v>
      </c>
      <c r="U753" s="34">
        <f t="shared" si="122"/>
        <v>2.006482578071433</v>
      </c>
      <c r="V753" s="47">
        <f>IFERROR(VLOOKUP(C753,Lookups!J:L,3,FALSE),IF(T753&gt;=2000,4,IF(AND(T753&gt;=1000,T753&lt;2000),5,6)))</f>
        <v>5</v>
      </c>
      <c r="W753" s="12" t="s">
        <v>20</v>
      </c>
      <c r="X753" s="39">
        <f t="shared" si="114"/>
        <v>2.006482578071433</v>
      </c>
      <c r="Y753" s="38">
        <f t="shared" si="115"/>
        <v>0.49922336129232681</v>
      </c>
      <c r="Z753" s="40" t="e">
        <f>IF(C753=ScatterPlots!$A$3,ReferendumData!Y753,-1)</f>
        <v>#N/A</v>
      </c>
      <c r="AA753" s="39">
        <f t="shared" si="116"/>
        <v>2.006482578071433</v>
      </c>
      <c r="AB753" s="40">
        <f t="shared" si="117"/>
        <v>-1</v>
      </c>
      <c r="AC753" s="40">
        <f t="shared" si="118"/>
        <v>0.49922336129232681</v>
      </c>
      <c r="AD753" s="40">
        <f t="shared" si="119"/>
        <v>-1</v>
      </c>
    </row>
    <row r="754" spans="1:30" x14ac:dyDescent="0.35">
      <c r="A754">
        <v>761</v>
      </c>
      <c r="B754">
        <v>1</v>
      </c>
      <c r="C754" t="str">
        <f t="shared" si="120"/>
        <v>0761-01</v>
      </c>
      <c r="D754" t="s">
        <v>101</v>
      </c>
      <c r="E754">
        <v>2002</v>
      </c>
      <c r="F754">
        <f>VLOOKUP(E754,Lookups!A:B,2,FALSE)</f>
        <v>2</v>
      </c>
      <c r="G754">
        <v>2003</v>
      </c>
      <c r="H754" s="61">
        <v>680</v>
      </c>
      <c r="I754">
        <v>10</v>
      </c>
      <c r="J754" t="s">
        <v>19</v>
      </c>
      <c r="K754">
        <v>0</v>
      </c>
      <c r="L754">
        <v>9</v>
      </c>
      <c r="M754">
        <v>0</v>
      </c>
      <c r="N754">
        <v>9</v>
      </c>
      <c r="O754">
        <v>1</v>
      </c>
      <c r="P754">
        <f t="shared" si="121"/>
        <v>7</v>
      </c>
      <c r="Q754">
        <v>6171</v>
      </c>
      <c r="R754">
        <v>5770</v>
      </c>
      <c r="S754" s="14">
        <f t="shared" si="113"/>
        <v>0.51679088853529853</v>
      </c>
      <c r="T754" s="33">
        <f>IF(E754&lt;1994,"NA",IF(E754&gt;2001,SUMIFS(ADM!E:E,ADM!A:A,ReferendumData!E754,ADM!C:C,ReferendumData!A754,ADM!D:D,ReferendumData!B754),SUMIFS(ADM!K:K,ADM!H:H,ReferendumData!E754,ADM!I:I,ReferendumData!A754,ADM!J:J,ReferendumData!B754)))</f>
        <v>4943.32</v>
      </c>
      <c r="U754" s="34">
        <f t="shared" si="122"/>
        <v>2.4155830494485491</v>
      </c>
      <c r="V754" s="47">
        <f>IFERROR(VLOOKUP(C754,Lookups!J:L,3,FALSE),IF(T754&gt;=2000,4,IF(AND(T754&gt;=1000,T754&lt;2000),5,6)))</f>
        <v>4</v>
      </c>
      <c r="W754" s="12" t="s">
        <v>20</v>
      </c>
      <c r="X754" s="39">
        <f t="shared" si="114"/>
        <v>2.4155830494485491</v>
      </c>
      <c r="Y754" s="38">
        <f t="shared" si="115"/>
        <v>0.51679088853529853</v>
      </c>
      <c r="Z754" s="40" t="e">
        <f>IF(C754=ScatterPlots!$A$3,ReferendumData!Y754,-1)</f>
        <v>#N/A</v>
      </c>
      <c r="AA754" s="39">
        <f t="shared" si="116"/>
        <v>2.4155830494485491</v>
      </c>
      <c r="AB754" s="40">
        <f t="shared" si="117"/>
        <v>-1</v>
      </c>
      <c r="AC754" s="40">
        <f t="shared" si="118"/>
        <v>0.51679088853529853</v>
      </c>
      <c r="AD754" s="40">
        <f t="shared" si="119"/>
        <v>-1</v>
      </c>
    </row>
    <row r="755" spans="1:30" x14ac:dyDescent="0.35">
      <c r="A755">
        <v>761</v>
      </c>
      <c r="B755">
        <v>1</v>
      </c>
      <c r="C755" t="str">
        <f t="shared" si="120"/>
        <v>0761-01</v>
      </c>
      <c r="D755" t="s">
        <v>101</v>
      </c>
      <c r="E755">
        <v>2002</v>
      </c>
      <c r="F755">
        <f>VLOOKUP(E755,Lookups!A:B,2,FALSE)</f>
        <v>2</v>
      </c>
      <c r="G755">
        <v>2003</v>
      </c>
      <c r="H755" s="61">
        <v>70</v>
      </c>
      <c r="I755">
        <v>10</v>
      </c>
      <c r="J755" t="s">
        <v>19</v>
      </c>
      <c r="K755">
        <v>0</v>
      </c>
      <c r="L755">
        <v>9</v>
      </c>
      <c r="M755">
        <v>0</v>
      </c>
      <c r="N755">
        <v>9</v>
      </c>
      <c r="O755">
        <v>0</v>
      </c>
      <c r="P755">
        <f t="shared" si="121"/>
        <v>1</v>
      </c>
      <c r="Q755">
        <v>5330</v>
      </c>
      <c r="R755">
        <v>6504</v>
      </c>
      <c r="S755" s="14">
        <f t="shared" si="113"/>
        <v>0.45039716072333952</v>
      </c>
      <c r="T755" s="33">
        <f>IF(E755&lt;1994,"NA",IF(E755&gt;2001,SUMIFS(ADM!E:E,ADM!A:A,ReferendumData!E755,ADM!C:C,ReferendumData!A755,ADM!D:D,ReferendumData!B755),SUMIFS(ADM!K:K,ADM!H:H,ReferendumData!E755,ADM!I:I,ReferendumData!A755,ADM!J:J,ReferendumData!B755)))</f>
        <v>4943.32</v>
      </c>
      <c r="U755" s="34">
        <f t="shared" si="122"/>
        <v>2.3939376775122794</v>
      </c>
      <c r="V755" s="47">
        <f>IFERROR(VLOOKUP(C755,Lookups!J:L,3,FALSE),IF(T755&gt;=2000,4,IF(AND(T755&gt;=1000,T755&lt;2000),5,6)))</f>
        <v>4</v>
      </c>
      <c r="W755" s="12" t="s">
        <v>20</v>
      </c>
      <c r="X755" s="39">
        <f t="shared" si="114"/>
        <v>2.3939376775122794</v>
      </c>
      <c r="Y755" s="38">
        <f t="shared" si="115"/>
        <v>0.45039716072333952</v>
      </c>
      <c r="Z755" s="40" t="e">
        <f>IF(C755=ScatterPlots!$A$3,ReferendumData!Y755,-1)</f>
        <v>#N/A</v>
      </c>
      <c r="AA755" s="39">
        <f t="shared" si="116"/>
        <v>2.3939376775122794</v>
      </c>
      <c r="AB755" s="40">
        <f t="shared" si="117"/>
        <v>-1</v>
      </c>
      <c r="AC755" s="40">
        <f t="shared" si="118"/>
        <v>0.45039716072333952</v>
      </c>
      <c r="AD755" s="40">
        <f t="shared" si="119"/>
        <v>-1</v>
      </c>
    </row>
    <row r="756" spans="1:30" x14ac:dyDescent="0.35">
      <c r="A756">
        <v>768</v>
      </c>
      <c r="B756">
        <v>1</v>
      </c>
      <c r="C756" t="str">
        <f t="shared" si="120"/>
        <v>0768-01</v>
      </c>
      <c r="D756" t="s">
        <v>433</v>
      </c>
      <c r="E756">
        <v>2002</v>
      </c>
      <c r="F756">
        <f>VLOOKUP(E756,Lookups!A:B,2,FALSE)</f>
        <v>2</v>
      </c>
      <c r="G756">
        <v>2003</v>
      </c>
      <c r="H756" s="61">
        <v>800</v>
      </c>
      <c r="I756">
        <v>10</v>
      </c>
      <c r="J756" t="s">
        <v>19</v>
      </c>
      <c r="K756">
        <v>0</v>
      </c>
      <c r="L756">
        <v>9</v>
      </c>
      <c r="M756">
        <v>0</v>
      </c>
      <c r="N756">
        <v>9</v>
      </c>
      <c r="O756">
        <v>1</v>
      </c>
      <c r="P756">
        <f t="shared" si="121"/>
        <v>9</v>
      </c>
      <c r="Q756">
        <v>340</v>
      </c>
      <c r="R756">
        <v>271</v>
      </c>
      <c r="S756" s="14">
        <f t="shared" si="113"/>
        <v>0.55646481178396068</v>
      </c>
      <c r="T756" s="33">
        <f>IF(E756&lt;1994,"NA",IF(E756&gt;2001,SUMIFS(ADM!E:E,ADM!A:A,ReferendumData!E756,ADM!C:C,ReferendumData!A756,ADM!D:D,ReferendumData!B756),SUMIFS(ADM!K:K,ADM!H:H,ReferendumData!E756,ADM!I:I,ReferendumData!A756,ADM!J:J,ReferendumData!B756)))</f>
        <v>234.13</v>
      </c>
      <c r="U756" s="34">
        <f t="shared" si="122"/>
        <v>2.6096612992781787</v>
      </c>
      <c r="V756" s="47">
        <f>IFERROR(VLOOKUP(C756,Lookups!J:L,3,FALSE),IF(T756&gt;=2000,4,IF(AND(T756&gt;=1000,T756&lt;2000),5,6)))</f>
        <v>6</v>
      </c>
      <c r="W756" s="12" t="s">
        <v>20</v>
      </c>
      <c r="X756" s="39">
        <f t="shared" si="114"/>
        <v>2.6096612992781787</v>
      </c>
      <c r="Y756" s="38">
        <f t="shared" si="115"/>
        <v>0.55646481178396068</v>
      </c>
      <c r="Z756" s="40" t="e">
        <f>IF(C756=ScatterPlots!$A$3,ReferendumData!Y756,-1)</f>
        <v>#N/A</v>
      </c>
      <c r="AA756" s="39">
        <f t="shared" si="116"/>
        <v>2.6096612992781787</v>
      </c>
      <c r="AB756" s="40">
        <f t="shared" si="117"/>
        <v>-1</v>
      </c>
      <c r="AC756" s="40">
        <f t="shared" si="118"/>
        <v>0.55646481178396068</v>
      </c>
      <c r="AD756" s="40">
        <f t="shared" si="119"/>
        <v>-1</v>
      </c>
    </row>
    <row r="757" spans="1:30" x14ac:dyDescent="0.35">
      <c r="A757">
        <v>806</v>
      </c>
      <c r="B757">
        <v>1</v>
      </c>
      <c r="C757" t="str">
        <f t="shared" si="120"/>
        <v>0806-01</v>
      </c>
      <c r="D757" t="s">
        <v>107</v>
      </c>
      <c r="E757">
        <v>2002</v>
      </c>
      <c r="F757">
        <f>VLOOKUP(E757,Lookups!A:B,2,FALSE)</f>
        <v>2</v>
      </c>
      <c r="G757">
        <v>2003</v>
      </c>
      <c r="H757" s="61">
        <v>250</v>
      </c>
      <c r="I757">
        <v>10</v>
      </c>
      <c r="J757" t="s">
        <v>19</v>
      </c>
      <c r="K757">
        <v>0</v>
      </c>
      <c r="L757">
        <v>9</v>
      </c>
      <c r="M757">
        <v>0</v>
      </c>
      <c r="N757">
        <v>9</v>
      </c>
      <c r="O757">
        <v>1</v>
      </c>
      <c r="P757">
        <f t="shared" si="121"/>
        <v>3</v>
      </c>
      <c r="Q757">
        <v>531</v>
      </c>
      <c r="R757">
        <v>493</v>
      </c>
      <c r="S757" s="14">
        <f t="shared" si="113"/>
        <v>0.5185546875</v>
      </c>
      <c r="T757" s="33">
        <f>IF(E757&lt;1994,"NA",IF(E757&gt;2001,SUMIFS(ADM!E:E,ADM!A:A,ReferendumData!E757,ADM!C:C,ReferendumData!A757,ADM!D:D,ReferendumData!B757),SUMIFS(ADM!K:K,ADM!H:H,ReferendumData!E757,ADM!I:I,ReferendumData!A757,ADM!J:J,ReferendumData!B757)))</f>
        <v>564.67999999999995</v>
      </c>
      <c r="U757" s="34">
        <f t="shared" si="122"/>
        <v>1.8134164482538784</v>
      </c>
      <c r="V757" s="47">
        <f>IFERROR(VLOOKUP(C757,Lookups!J:L,3,FALSE),IF(T757&gt;=2000,4,IF(AND(T757&gt;=1000,T757&lt;2000),5,6)))</f>
        <v>6</v>
      </c>
      <c r="W757" s="12" t="s">
        <v>20</v>
      </c>
      <c r="X757" s="39">
        <f t="shared" si="114"/>
        <v>1.8134164482538784</v>
      </c>
      <c r="Y757" s="38">
        <f t="shared" si="115"/>
        <v>0.5185546875</v>
      </c>
      <c r="Z757" s="40" t="e">
        <f>IF(C757=ScatterPlots!$A$3,ReferendumData!Y757,-1)</f>
        <v>#N/A</v>
      </c>
      <c r="AA757" s="39">
        <f t="shared" si="116"/>
        <v>1.8134164482538784</v>
      </c>
      <c r="AB757" s="40">
        <f t="shared" si="117"/>
        <v>-1</v>
      </c>
      <c r="AC757" s="40">
        <f t="shared" si="118"/>
        <v>0.5185546875</v>
      </c>
      <c r="AD757" s="40">
        <f t="shared" si="119"/>
        <v>-1</v>
      </c>
    </row>
    <row r="758" spans="1:30" x14ac:dyDescent="0.35">
      <c r="A758">
        <v>829</v>
      </c>
      <c r="B758">
        <v>1</v>
      </c>
      <c r="C758" t="str">
        <f t="shared" si="120"/>
        <v>0829-01</v>
      </c>
      <c r="D758" t="s">
        <v>238</v>
      </c>
      <c r="E758">
        <v>2002</v>
      </c>
      <c r="F758">
        <f>VLOOKUP(E758,Lookups!A:B,2,FALSE)</f>
        <v>2</v>
      </c>
      <c r="G758">
        <v>2003</v>
      </c>
      <c r="H758" s="61">
        <v>535</v>
      </c>
      <c r="I758">
        <v>5</v>
      </c>
      <c r="J758" t="s">
        <v>19</v>
      </c>
      <c r="K758">
        <v>0</v>
      </c>
      <c r="L758">
        <v>9</v>
      </c>
      <c r="M758">
        <v>0</v>
      </c>
      <c r="N758">
        <v>9</v>
      </c>
      <c r="O758">
        <v>0</v>
      </c>
      <c r="P758">
        <f t="shared" si="121"/>
        <v>6</v>
      </c>
      <c r="Q758">
        <v>2185</v>
      </c>
      <c r="R758">
        <v>2801</v>
      </c>
      <c r="S758" s="14">
        <f t="shared" si="113"/>
        <v>0.43822703569995991</v>
      </c>
      <c r="T758" s="33">
        <f>IF(E758&lt;1994,"NA",IF(E758&gt;2001,SUMIFS(ADM!E:E,ADM!A:A,ReferendumData!E758,ADM!C:C,ReferendumData!A758,ADM!D:D,ReferendumData!B758),SUMIFS(ADM!K:K,ADM!H:H,ReferendumData!E758,ADM!I:I,ReferendumData!A758,ADM!J:J,ReferendumData!B758)))</f>
        <v>2183.29</v>
      </c>
      <c r="U758" s="34">
        <f t="shared" si="122"/>
        <v>2.2837094476684272</v>
      </c>
      <c r="V758" s="47">
        <f>IFERROR(VLOOKUP(C758,Lookups!J:L,3,FALSE),IF(T758&gt;=2000,4,IF(AND(T758&gt;=1000,T758&lt;2000),5,6)))</f>
        <v>4</v>
      </c>
      <c r="W758" s="12" t="s">
        <v>20</v>
      </c>
      <c r="X758" s="39">
        <f t="shared" si="114"/>
        <v>2.2837094476684272</v>
      </c>
      <c r="Y758" s="38">
        <f t="shared" si="115"/>
        <v>0.43822703569995991</v>
      </c>
      <c r="Z758" s="40" t="e">
        <f>IF(C758=ScatterPlots!$A$3,ReferendumData!Y758,-1)</f>
        <v>#N/A</v>
      </c>
      <c r="AA758" s="39">
        <f t="shared" si="116"/>
        <v>2.2837094476684272</v>
      </c>
      <c r="AB758" s="40">
        <f t="shared" si="117"/>
        <v>-1</v>
      </c>
      <c r="AC758" s="40">
        <f t="shared" si="118"/>
        <v>0.43822703569995991</v>
      </c>
      <c r="AD758" s="40">
        <f t="shared" si="119"/>
        <v>-1</v>
      </c>
    </row>
    <row r="759" spans="1:30" x14ac:dyDescent="0.35">
      <c r="A759">
        <v>834</v>
      </c>
      <c r="B759">
        <v>1</v>
      </c>
      <c r="C759" t="str">
        <f t="shared" si="120"/>
        <v>0834-01</v>
      </c>
      <c r="D759" t="s">
        <v>393</v>
      </c>
      <c r="E759">
        <v>2002</v>
      </c>
      <c r="F759">
        <f>VLOOKUP(E759,Lookups!A:B,2,FALSE)</f>
        <v>2</v>
      </c>
      <c r="G759">
        <v>2003</v>
      </c>
      <c r="H759" s="61">
        <v>600</v>
      </c>
      <c r="I759">
        <v>5</v>
      </c>
      <c r="J759" t="s">
        <v>19</v>
      </c>
      <c r="K759">
        <v>0</v>
      </c>
      <c r="L759">
        <v>9</v>
      </c>
      <c r="M759">
        <v>0</v>
      </c>
      <c r="N759">
        <v>9</v>
      </c>
      <c r="O759">
        <v>1</v>
      </c>
      <c r="P759">
        <f t="shared" si="121"/>
        <v>7</v>
      </c>
      <c r="Q759">
        <v>14582</v>
      </c>
      <c r="R759">
        <v>12891</v>
      </c>
      <c r="S759" s="14">
        <f t="shared" si="113"/>
        <v>0.53077567065846465</v>
      </c>
      <c r="T759" s="33">
        <f>IF(E759&lt;1994,"NA",IF(E759&gt;2001,SUMIFS(ADM!E:E,ADM!A:A,ReferendumData!E759,ADM!C:C,ReferendumData!A759,ADM!D:D,ReferendumData!B759),SUMIFS(ADM!K:K,ADM!H:H,ReferendumData!E759,ADM!I:I,ReferendumData!A759,ADM!J:J,ReferendumData!B759)))</f>
        <v>9290.1</v>
      </c>
      <c r="U759" s="34">
        <f t="shared" si="122"/>
        <v>2.9572340448434353</v>
      </c>
      <c r="V759" s="47">
        <f>IFERROR(VLOOKUP(C759,Lookups!J:L,3,FALSE),IF(T759&gt;=2000,4,IF(AND(T759&gt;=1000,T759&lt;2000),5,6)))</f>
        <v>3</v>
      </c>
      <c r="W759" s="12" t="s">
        <v>20</v>
      </c>
      <c r="X759" s="39">
        <f t="shared" si="114"/>
        <v>2.9572340448434353</v>
      </c>
      <c r="Y759" s="38">
        <f t="shared" si="115"/>
        <v>0.53077567065846465</v>
      </c>
      <c r="Z759" s="40" t="e">
        <f>IF(C759=ScatterPlots!$A$3,ReferendumData!Y759,-1)</f>
        <v>#N/A</v>
      </c>
      <c r="AA759" s="39">
        <f t="shared" si="116"/>
        <v>2.9572340448434353</v>
      </c>
      <c r="AB759" s="40">
        <f t="shared" si="117"/>
        <v>-1</v>
      </c>
      <c r="AC759" s="40">
        <f t="shared" si="118"/>
        <v>0.53077567065846465</v>
      </c>
      <c r="AD759" s="40">
        <f t="shared" si="119"/>
        <v>-1</v>
      </c>
    </row>
    <row r="760" spans="1:30" x14ac:dyDescent="0.35">
      <c r="A760">
        <v>876</v>
      </c>
      <c r="B760">
        <v>1</v>
      </c>
      <c r="C760" t="str">
        <f t="shared" si="120"/>
        <v>0876-01</v>
      </c>
      <c r="D760" t="s">
        <v>158</v>
      </c>
      <c r="E760">
        <v>2002</v>
      </c>
      <c r="F760">
        <f>VLOOKUP(E760,Lookups!A:B,2,FALSE)</f>
        <v>2</v>
      </c>
      <c r="G760">
        <v>2003</v>
      </c>
      <c r="H760" s="61">
        <v>350</v>
      </c>
      <c r="I760">
        <v>5</v>
      </c>
      <c r="J760" t="s">
        <v>19</v>
      </c>
      <c r="K760">
        <v>0</v>
      </c>
      <c r="L760">
        <v>9</v>
      </c>
      <c r="M760">
        <v>0</v>
      </c>
      <c r="N760">
        <v>9</v>
      </c>
      <c r="O760">
        <v>1</v>
      </c>
      <c r="P760">
        <f t="shared" si="121"/>
        <v>4</v>
      </c>
      <c r="Q760">
        <v>2310</v>
      </c>
      <c r="R760">
        <v>2156</v>
      </c>
      <c r="S760" s="14">
        <f t="shared" si="113"/>
        <v>0.51724137931034486</v>
      </c>
      <c r="T760" s="33">
        <f>IF(E760&lt;1994,"NA",IF(E760&gt;2001,SUMIFS(ADM!E:E,ADM!A:A,ReferendumData!E760,ADM!C:C,ReferendumData!A760,ADM!D:D,ReferendumData!B760),SUMIFS(ADM!K:K,ADM!H:H,ReferendumData!E760,ADM!I:I,ReferendumData!A760,ADM!J:J,ReferendumData!B760)))</f>
        <v>1903.19</v>
      </c>
      <c r="U760" s="34">
        <f t="shared" si="122"/>
        <v>2.3465865205260639</v>
      </c>
      <c r="V760" s="47">
        <f>IFERROR(VLOOKUP(C760,Lookups!J:L,3,FALSE),IF(T760&gt;=2000,4,IF(AND(T760&gt;=1000,T760&lt;2000),5,6)))</f>
        <v>5</v>
      </c>
      <c r="W760" s="12" t="s">
        <v>20</v>
      </c>
      <c r="X760" s="39">
        <f t="shared" si="114"/>
        <v>2.3465865205260639</v>
      </c>
      <c r="Y760" s="38">
        <f t="shared" si="115"/>
        <v>0.51724137931034486</v>
      </c>
      <c r="Z760" s="40" t="e">
        <f>IF(C760=ScatterPlots!$A$3,ReferendumData!Y760,-1)</f>
        <v>#N/A</v>
      </c>
      <c r="AA760" s="39">
        <f t="shared" si="116"/>
        <v>2.3465865205260639</v>
      </c>
      <c r="AB760" s="40">
        <f t="shared" si="117"/>
        <v>-1</v>
      </c>
      <c r="AC760" s="40">
        <f t="shared" si="118"/>
        <v>0.51724137931034486</v>
      </c>
      <c r="AD760" s="40">
        <f t="shared" si="119"/>
        <v>-1</v>
      </c>
    </row>
    <row r="761" spans="1:30" x14ac:dyDescent="0.35">
      <c r="A761">
        <v>877</v>
      </c>
      <c r="B761">
        <v>1</v>
      </c>
      <c r="C761" t="str">
        <f t="shared" si="120"/>
        <v>0877-01</v>
      </c>
      <c r="D761" t="s">
        <v>63</v>
      </c>
      <c r="E761">
        <v>2002</v>
      </c>
      <c r="F761">
        <f>VLOOKUP(E761,Lookups!A:B,2,FALSE)</f>
        <v>2</v>
      </c>
      <c r="G761">
        <v>2003</v>
      </c>
      <c r="H761" s="61">
        <v>378</v>
      </c>
      <c r="I761">
        <v>10</v>
      </c>
      <c r="J761" t="s">
        <v>19</v>
      </c>
      <c r="K761">
        <v>0</v>
      </c>
      <c r="L761">
        <v>9</v>
      </c>
      <c r="M761">
        <v>0</v>
      </c>
      <c r="N761">
        <v>9</v>
      </c>
      <c r="O761">
        <v>1</v>
      </c>
      <c r="P761">
        <f t="shared" si="121"/>
        <v>4</v>
      </c>
      <c r="Q761">
        <v>5873</v>
      </c>
      <c r="R761">
        <v>5496</v>
      </c>
      <c r="S761" s="14">
        <f t="shared" si="113"/>
        <v>0.51658017415779756</v>
      </c>
      <c r="T761" s="33">
        <f>IF(E761&lt;1994,"NA",IF(E761&gt;2001,SUMIFS(ADM!E:E,ADM!A:A,ReferendumData!E761,ADM!C:C,ReferendumData!A761,ADM!D:D,ReferendumData!B761),SUMIFS(ADM!K:K,ADM!H:H,ReferendumData!E761,ADM!I:I,ReferendumData!A761,ADM!J:J,ReferendumData!B761)))</f>
        <v>4927.8599999999997</v>
      </c>
      <c r="U761" s="34">
        <f t="shared" si="122"/>
        <v>2.3070866461303692</v>
      </c>
      <c r="V761" s="47">
        <f>IFERROR(VLOOKUP(C761,Lookups!J:L,3,FALSE),IF(T761&gt;=2000,4,IF(AND(T761&gt;=1000,T761&lt;2000),5,6)))</f>
        <v>4</v>
      </c>
      <c r="W761" s="12" t="s">
        <v>20</v>
      </c>
      <c r="X761" s="39">
        <f t="shared" si="114"/>
        <v>2.3070866461303692</v>
      </c>
      <c r="Y761" s="38">
        <f t="shared" si="115"/>
        <v>0.51658017415779756</v>
      </c>
      <c r="Z761" s="40" t="e">
        <f>IF(C761=ScatterPlots!$A$3,ReferendumData!Y761,-1)</f>
        <v>#N/A</v>
      </c>
      <c r="AA761" s="39">
        <f t="shared" si="116"/>
        <v>2.3070866461303692</v>
      </c>
      <c r="AB761" s="40">
        <f t="shared" si="117"/>
        <v>-1</v>
      </c>
      <c r="AC761" s="40">
        <f t="shared" si="118"/>
        <v>0.51658017415779756</v>
      </c>
      <c r="AD761" s="40">
        <f t="shared" si="119"/>
        <v>-1</v>
      </c>
    </row>
    <row r="762" spans="1:30" x14ac:dyDescent="0.35">
      <c r="A762">
        <v>879</v>
      </c>
      <c r="B762">
        <v>1</v>
      </c>
      <c r="C762" t="str">
        <f t="shared" si="120"/>
        <v>0879-01</v>
      </c>
      <c r="D762" t="s">
        <v>159</v>
      </c>
      <c r="E762">
        <v>2002</v>
      </c>
      <c r="F762">
        <f>VLOOKUP(E762,Lookups!A:B,2,FALSE)</f>
        <v>2</v>
      </c>
      <c r="G762">
        <v>2003</v>
      </c>
      <c r="H762" s="61">
        <v>425</v>
      </c>
      <c r="I762">
        <v>10</v>
      </c>
      <c r="J762" t="s">
        <v>19</v>
      </c>
      <c r="K762">
        <v>0</v>
      </c>
      <c r="L762">
        <v>9</v>
      </c>
      <c r="M762">
        <v>0</v>
      </c>
      <c r="N762">
        <v>9</v>
      </c>
      <c r="O762">
        <v>1</v>
      </c>
      <c r="P762">
        <f t="shared" si="121"/>
        <v>5</v>
      </c>
      <c r="Q762">
        <v>2473</v>
      </c>
      <c r="R762">
        <v>2196</v>
      </c>
      <c r="S762" s="14">
        <f t="shared" si="113"/>
        <v>0.52966373955879198</v>
      </c>
      <c r="T762" s="33">
        <f>IF(E762&lt;1994,"NA",IF(E762&gt;2001,SUMIFS(ADM!E:E,ADM!A:A,ReferendumData!E762,ADM!C:C,ReferendumData!A762,ADM!D:D,ReferendumData!B762),SUMIFS(ADM!K:K,ADM!H:H,ReferendumData!E762,ADM!I:I,ReferendumData!A762,ADM!J:J,ReferendumData!B762)))</f>
        <v>1878.95</v>
      </c>
      <c r="U762" s="34">
        <f t="shared" si="122"/>
        <v>2.484898480534341</v>
      </c>
      <c r="V762" s="47">
        <f>IFERROR(VLOOKUP(C762,Lookups!J:L,3,FALSE),IF(T762&gt;=2000,4,IF(AND(T762&gt;=1000,T762&lt;2000),5,6)))</f>
        <v>5</v>
      </c>
      <c r="W762" s="12" t="s">
        <v>20</v>
      </c>
      <c r="X762" s="39">
        <f t="shared" si="114"/>
        <v>2.484898480534341</v>
      </c>
      <c r="Y762" s="38">
        <f t="shared" si="115"/>
        <v>0.52966373955879198</v>
      </c>
      <c r="Z762" s="40" t="e">
        <f>IF(C762=ScatterPlots!$A$3,ReferendumData!Y762,-1)</f>
        <v>#N/A</v>
      </c>
      <c r="AA762" s="39">
        <f t="shared" si="116"/>
        <v>2.484898480534341</v>
      </c>
      <c r="AB762" s="40">
        <f t="shared" si="117"/>
        <v>-1</v>
      </c>
      <c r="AC762" s="40">
        <f t="shared" si="118"/>
        <v>0.52966373955879198</v>
      </c>
      <c r="AD762" s="40">
        <f t="shared" si="119"/>
        <v>-1</v>
      </c>
    </row>
    <row r="763" spans="1:30" x14ac:dyDescent="0.35">
      <c r="A763">
        <v>879</v>
      </c>
      <c r="B763">
        <v>1</v>
      </c>
      <c r="C763" t="str">
        <f t="shared" si="120"/>
        <v>0879-01</v>
      </c>
      <c r="D763" t="s">
        <v>159</v>
      </c>
      <c r="E763">
        <v>2002</v>
      </c>
      <c r="F763">
        <f>VLOOKUP(E763,Lookups!A:B,2,FALSE)</f>
        <v>2</v>
      </c>
      <c r="G763">
        <v>2003</v>
      </c>
      <c r="H763" s="61">
        <v>100</v>
      </c>
      <c r="I763">
        <v>10</v>
      </c>
      <c r="J763" t="s">
        <v>19</v>
      </c>
      <c r="K763">
        <v>0</v>
      </c>
      <c r="L763">
        <v>9</v>
      </c>
      <c r="M763">
        <v>0</v>
      </c>
      <c r="N763">
        <v>9</v>
      </c>
      <c r="O763">
        <v>0</v>
      </c>
      <c r="P763">
        <f t="shared" si="121"/>
        <v>2</v>
      </c>
      <c r="Q763">
        <v>2149</v>
      </c>
      <c r="R763">
        <v>2269</v>
      </c>
      <c r="S763" s="14">
        <f t="shared" si="113"/>
        <v>0.48641919420552288</v>
      </c>
      <c r="T763" s="33">
        <f>IF(E763&lt;1994,"NA",IF(E763&gt;2001,SUMIFS(ADM!E:E,ADM!A:A,ReferendumData!E763,ADM!C:C,ReferendumData!A763,ADM!D:D,ReferendumData!B763),SUMIFS(ADM!K:K,ADM!H:H,ReferendumData!E763,ADM!I:I,ReferendumData!A763,ADM!J:J,ReferendumData!B763)))</f>
        <v>1878.95</v>
      </c>
      <c r="U763" s="34">
        <f t="shared" si="122"/>
        <v>2.3513132334548552</v>
      </c>
      <c r="V763" s="47">
        <f>IFERROR(VLOOKUP(C763,Lookups!J:L,3,FALSE),IF(T763&gt;=2000,4,IF(AND(T763&gt;=1000,T763&lt;2000),5,6)))</f>
        <v>5</v>
      </c>
      <c r="W763" s="12" t="s">
        <v>420</v>
      </c>
      <c r="X763" s="39">
        <f t="shared" si="114"/>
        <v>2.3513132334548552</v>
      </c>
      <c r="Y763" s="38">
        <f t="shared" si="115"/>
        <v>0.48641919420552288</v>
      </c>
      <c r="Z763" s="40" t="e">
        <f>IF(C763=ScatterPlots!$A$3,ReferendumData!Y763,-1)</f>
        <v>#N/A</v>
      </c>
      <c r="AA763" s="39">
        <f t="shared" si="116"/>
        <v>2.3513132334548552</v>
      </c>
      <c r="AB763" s="40">
        <f t="shared" si="117"/>
        <v>-1</v>
      </c>
      <c r="AC763" s="40">
        <f t="shared" si="118"/>
        <v>0.48641919420552288</v>
      </c>
      <c r="AD763" s="40">
        <f t="shared" si="119"/>
        <v>-1</v>
      </c>
    </row>
    <row r="764" spans="1:30" x14ac:dyDescent="0.35">
      <c r="A764">
        <v>885</v>
      </c>
      <c r="B764">
        <v>1</v>
      </c>
      <c r="C764" t="str">
        <f t="shared" si="120"/>
        <v>0885-01</v>
      </c>
      <c r="D764" t="s">
        <v>164</v>
      </c>
      <c r="E764">
        <v>2002</v>
      </c>
      <c r="F764">
        <f>VLOOKUP(E764,Lookups!A:B,2,FALSE)</f>
        <v>2</v>
      </c>
      <c r="G764">
        <v>2003</v>
      </c>
      <c r="H764" s="61">
        <v>200</v>
      </c>
      <c r="I764">
        <v>10</v>
      </c>
      <c r="J764" t="s">
        <v>19</v>
      </c>
      <c r="K764">
        <v>0</v>
      </c>
      <c r="L764">
        <v>9</v>
      </c>
      <c r="M764">
        <v>0</v>
      </c>
      <c r="N764">
        <v>9</v>
      </c>
      <c r="O764">
        <v>0</v>
      </c>
      <c r="P764">
        <f t="shared" si="121"/>
        <v>3</v>
      </c>
      <c r="Q764">
        <v>2771</v>
      </c>
      <c r="R764">
        <v>3007</v>
      </c>
      <c r="S764" s="14">
        <f t="shared" si="113"/>
        <v>0.47957770854967119</v>
      </c>
      <c r="T764" s="33">
        <f>IF(E764&lt;1994,"NA",IF(E764&gt;2001,SUMIFS(ADM!E:E,ADM!A:A,ReferendumData!E764,ADM!C:C,ReferendumData!A764,ADM!D:D,ReferendumData!B764),SUMIFS(ADM!K:K,ADM!H:H,ReferendumData!E764,ADM!I:I,ReferendumData!A764,ADM!J:J,ReferendumData!B764)))</f>
        <v>3102.84</v>
      </c>
      <c r="U764" s="34">
        <f t="shared" si="122"/>
        <v>1.8621649843369299</v>
      </c>
      <c r="V764" s="47">
        <f>IFERROR(VLOOKUP(C764,Lookups!J:L,3,FALSE),IF(T764&gt;=2000,4,IF(AND(T764&gt;=1000,T764&lt;2000),5,6)))</f>
        <v>4</v>
      </c>
      <c r="W764" s="12" t="s">
        <v>20</v>
      </c>
      <c r="X764" s="39">
        <f t="shared" si="114"/>
        <v>1.8621649843369299</v>
      </c>
      <c r="Y764" s="38">
        <f t="shared" si="115"/>
        <v>0.47957770854967119</v>
      </c>
      <c r="Z764" s="40" t="e">
        <f>IF(C764=ScatterPlots!$A$3,ReferendumData!Y764,-1)</f>
        <v>#N/A</v>
      </c>
      <c r="AA764" s="39">
        <f t="shared" si="116"/>
        <v>1.8621649843369299</v>
      </c>
      <c r="AB764" s="40">
        <f t="shared" si="117"/>
        <v>-1</v>
      </c>
      <c r="AC764" s="40">
        <f t="shared" si="118"/>
        <v>0.47957770854967119</v>
      </c>
      <c r="AD764" s="40">
        <f t="shared" si="119"/>
        <v>-1</v>
      </c>
    </row>
    <row r="765" spans="1:30" x14ac:dyDescent="0.35">
      <c r="A765">
        <v>911</v>
      </c>
      <c r="B765">
        <v>1</v>
      </c>
      <c r="C765" t="str">
        <f t="shared" si="120"/>
        <v>0911-01</v>
      </c>
      <c r="D765" t="s">
        <v>321</v>
      </c>
      <c r="E765">
        <v>2002</v>
      </c>
      <c r="F765">
        <f>VLOOKUP(E765,Lookups!A:B,2,FALSE)</f>
        <v>2</v>
      </c>
      <c r="G765">
        <v>2003</v>
      </c>
      <c r="H765" s="61">
        <v>600</v>
      </c>
      <c r="I765">
        <v>5</v>
      </c>
      <c r="J765" t="s">
        <v>19</v>
      </c>
      <c r="K765">
        <v>0</v>
      </c>
      <c r="L765">
        <v>9</v>
      </c>
      <c r="M765">
        <v>0</v>
      </c>
      <c r="N765">
        <v>9</v>
      </c>
      <c r="O765">
        <v>0</v>
      </c>
      <c r="P765">
        <f t="shared" si="121"/>
        <v>7</v>
      </c>
      <c r="Q765">
        <v>4501</v>
      </c>
      <c r="R765">
        <v>5916</v>
      </c>
      <c r="S765" s="14">
        <f t="shared" si="113"/>
        <v>0.43208217337045213</v>
      </c>
      <c r="T765" s="33">
        <f>IF(E765&lt;1994,"NA",IF(E765&gt;2001,SUMIFS(ADM!E:E,ADM!A:A,ReferendumData!E765,ADM!C:C,ReferendumData!A765,ADM!D:D,ReferendumData!B765),SUMIFS(ADM!K:K,ADM!H:H,ReferendumData!E765,ADM!I:I,ReferendumData!A765,ADM!J:J,ReferendumData!B765)))</f>
        <v>4901.76</v>
      </c>
      <c r="U765" s="34">
        <f t="shared" si="122"/>
        <v>2.1251550463506983</v>
      </c>
      <c r="V765" s="47">
        <f>IFERROR(VLOOKUP(C765,Lookups!J:L,3,FALSE),IF(T765&gt;=2000,4,IF(AND(T765&gt;=1000,T765&lt;2000),5,6)))</f>
        <v>4</v>
      </c>
      <c r="W765" s="12" t="s">
        <v>20</v>
      </c>
      <c r="X765" s="39">
        <f t="shared" si="114"/>
        <v>2.1251550463506983</v>
      </c>
      <c r="Y765" s="38">
        <f t="shared" si="115"/>
        <v>0.43208217337045213</v>
      </c>
      <c r="Z765" s="40" t="e">
        <f>IF(C765=ScatterPlots!$A$3,ReferendumData!Y765,-1)</f>
        <v>#N/A</v>
      </c>
      <c r="AA765" s="39">
        <f t="shared" si="116"/>
        <v>2.1251550463506983</v>
      </c>
      <c r="AB765" s="40">
        <f t="shared" si="117"/>
        <v>-1</v>
      </c>
      <c r="AC765" s="40">
        <f t="shared" si="118"/>
        <v>0.43208217337045213</v>
      </c>
      <c r="AD765" s="40">
        <f t="shared" si="119"/>
        <v>-1</v>
      </c>
    </row>
    <row r="766" spans="1:30" x14ac:dyDescent="0.35">
      <c r="A766">
        <v>911</v>
      </c>
      <c r="B766">
        <v>1</v>
      </c>
      <c r="C766" t="str">
        <f t="shared" si="120"/>
        <v>0911-01</v>
      </c>
      <c r="D766" t="s">
        <v>321</v>
      </c>
      <c r="E766">
        <v>2002</v>
      </c>
      <c r="F766">
        <f>VLOOKUP(E766,Lookups!A:B,2,FALSE)</f>
        <v>2</v>
      </c>
      <c r="G766">
        <v>2003</v>
      </c>
      <c r="H766" s="61">
        <v>100</v>
      </c>
      <c r="I766">
        <v>5</v>
      </c>
      <c r="J766" t="s">
        <v>19</v>
      </c>
      <c r="K766">
        <v>0</v>
      </c>
      <c r="L766">
        <v>9</v>
      </c>
      <c r="M766">
        <v>0</v>
      </c>
      <c r="N766">
        <v>9</v>
      </c>
      <c r="O766">
        <v>0</v>
      </c>
      <c r="P766">
        <f t="shared" si="121"/>
        <v>2</v>
      </c>
      <c r="Q766">
        <v>3925</v>
      </c>
      <c r="R766">
        <v>5930</v>
      </c>
      <c r="S766" s="14">
        <f t="shared" si="113"/>
        <v>0.39827498731608318</v>
      </c>
      <c r="T766" s="33">
        <f>IF(E766&lt;1994,"NA",IF(E766&gt;2001,SUMIFS(ADM!E:E,ADM!A:A,ReferendumData!E766,ADM!C:C,ReferendumData!A766,ADM!D:D,ReferendumData!B766),SUMIFS(ADM!K:K,ADM!H:H,ReferendumData!E766,ADM!I:I,ReferendumData!A766,ADM!J:J,ReferendumData!B766)))</f>
        <v>4901.76</v>
      </c>
      <c r="U766" s="34">
        <f t="shared" si="122"/>
        <v>2.0105023501762633</v>
      </c>
      <c r="V766" s="47">
        <f>IFERROR(VLOOKUP(C766,Lookups!J:L,3,FALSE),IF(T766&gt;=2000,4,IF(AND(T766&gt;=1000,T766&lt;2000),5,6)))</f>
        <v>4</v>
      </c>
      <c r="W766" s="12" t="s">
        <v>420</v>
      </c>
      <c r="X766" s="39">
        <f t="shared" si="114"/>
        <v>2.0105023501762633</v>
      </c>
      <c r="Y766" s="38">
        <f t="shared" si="115"/>
        <v>0.39827498731608318</v>
      </c>
      <c r="Z766" s="40" t="e">
        <f>IF(C766=ScatterPlots!$A$3,ReferendumData!Y766,-1)</f>
        <v>#N/A</v>
      </c>
      <c r="AA766" s="39">
        <f t="shared" si="116"/>
        <v>2.0105023501762633</v>
      </c>
      <c r="AB766" s="40">
        <f t="shared" si="117"/>
        <v>-1</v>
      </c>
      <c r="AC766" s="40">
        <f t="shared" si="118"/>
        <v>0.39827498731608318</v>
      </c>
      <c r="AD766" s="40">
        <f t="shared" si="119"/>
        <v>-1</v>
      </c>
    </row>
    <row r="767" spans="1:30" x14ac:dyDescent="0.35">
      <c r="A767">
        <v>911</v>
      </c>
      <c r="B767">
        <v>1</v>
      </c>
      <c r="C767" t="str">
        <f t="shared" si="120"/>
        <v>0911-01</v>
      </c>
      <c r="D767" t="s">
        <v>321</v>
      </c>
      <c r="E767">
        <v>2002</v>
      </c>
      <c r="F767">
        <f>VLOOKUP(E767,Lookups!A:B,2,FALSE)</f>
        <v>2</v>
      </c>
      <c r="G767">
        <v>2003</v>
      </c>
      <c r="H767" s="61">
        <v>50</v>
      </c>
      <c r="I767">
        <v>5</v>
      </c>
      <c r="J767" t="s">
        <v>19</v>
      </c>
      <c r="K767">
        <v>0</v>
      </c>
      <c r="L767">
        <v>9</v>
      </c>
      <c r="M767">
        <v>0</v>
      </c>
      <c r="N767">
        <v>9</v>
      </c>
      <c r="O767">
        <v>0</v>
      </c>
      <c r="P767">
        <f t="shared" si="121"/>
        <v>1</v>
      </c>
      <c r="Q767">
        <v>4107</v>
      </c>
      <c r="R767">
        <v>5776</v>
      </c>
      <c r="S767" s="14">
        <f t="shared" si="113"/>
        <v>0.41556207629262371</v>
      </c>
      <c r="T767" s="33">
        <f>IF(E767&lt;1994,"NA",IF(E767&gt;2001,SUMIFS(ADM!E:E,ADM!A:A,ReferendumData!E767,ADM!C:C,ReferendumData!A767,ADM!D:D,ReferendumData!B767),SUMIFS(ADM!K:K,ADM!H:H,ReferendumData!E767,ADM!I:I,ReferendumData!A767,ADM!J:J,ReferendumData!B767)))</f>
        <v>4901.76</v>
      </c>
      <c r="U767" s="34">
        <f t="shared" si="122"/>
        <v>2.0162145841493668</v>
      </c>
      <c r="V767" s="47">
        <f>IFERROR(VLOOKUP(C767,Lookups!J:L,3,FALSE),IF(T767&gt;=2000,4,IF(AND(T767&gt;=1000,T767&lt;2000),5,6)))</f>
        <v>4</v>
      </c>
      <c r="W767" s="12" t="s">
        <v>420</v>
      </c>
      <c r="X767" s="39">
        <f t="shared" si="114"/>
        <v>2.0162145841493668</v>
      </c>
      <c r="Y767" s="38">
        <f t="shared" si="115"/>
        <v>0.41556207629262371</v>
      </c>
      <c r="Z767" s="40" t="e">
        <f>IF(C767=ScatterPlots!$A$3,ReferendumData!Y767,-1)</f>
        <v>#N/A</v>
      </c>
      <c r="AA767" s="39">
        <f t="shared" si="116"/>
        <v>2.0162145841493668</v>
      </c>
      <c r="AB767" s="40">
        <f t="shared" si="117"/>
        <v>-1</v>
      </c>
      <c r="AC767" s="40">
        <f t="shared" si="118"/>
        <v>0.41556207629262371</v>
      </c>
      <c r="AD767" s="40">
        <f t="shared" si="119"/>
        <v>-1</v>
      </c>
    </row>
    <row r="768" spans="1:30" x14ac:dyDescent="0.35">
      <c r="A768">
        <v>912</v>
      </c>
      <c r="B768">
        <v>1</v>
      </c>
      <c r="C768" t="str">
        <f t="shared" si="120"/>
        <v>0912-01</v>
      </c>
      <c r="D768" t="s">
        <v>205</v>
      </c>
      <c r="E768">
        <v>2002</v>
      </c>
      <c r="F768">
        <f>VLOOKUP(E768,Lookups!A:B,2,FALSE)</f>
        <v>2</v>
      </c>
      <c r="G768">
        <v>2003</v>
      </c>
      <c r="H768" s="61">
        <v>1</v>
      </c>
      <c r="I768">
        <v>10</v>
      </c>
      <c r="J768" t="s">
        <v>19</v>
      </c>
      <c r="K768">
        <v>0</v>
      </c>
      <c r="L768">
        <v>9</v>
      </c>
      <c r="M768">
        <v>0</v>
      </c>
      <c r="N768">
        <v>9</v>
      </c>
      <c r="O768">
        <v>1</v>
      </c>
      <c r="P768">
        <f t="shared" si="121"/>
        <v>1</v>
      </c>
      <c r="Q768">
        <v>2164</v>
      </c>
      <c r="R768">
        <v>1614</v>
      </c>
      <c r="S768" s="14">
        <f t="shared" si="113"/>
        <v>0.57278983589200638</v>
      </c>
      <c r="T768" s="33">
        <f>IF(E768&lt;1994,"NA",IF(E768&gt;2001,SUMIFS(ADM!E:E,ADM!A:A,ReferendumData!E768,ADM!C:C,ReferendumData!A768,ADM!D:D,ReferendumData!B768),SUMIFS(ADM!K:K,ADM!H:H,ReferendumData!E768,ADM!I:I,ReferendumData!A768,ADM!J:J,ReferendumData!B768)))</f>
        <v>1870.42</v>
      </c>
      <c r="U768" s="34">
        <f t="shared" si="122"/>
        <v>2.0198671956031267</v>
      </c>
      <c r="V768" s="47">
        <f>IFERROR(VLOOKUP(C768,Lookups!J:L,3,FALSE),IF(T768&gt;=2000,4,IF(AND(T768&gt;=1000,T768&lt;2000),5,6)))</f>
        <v>5</v>
      </c>
      <c r="W768" s="12" t="s">
        <v>20</v>
      </c>
      <c r="X768" s="39">
        <f t="shared" si="114"/>
        <v>2.0198671956031267</v>
      </c>
      <c r="Y768" s="38">
        <f t="shared" si="115"/>
        <v>0.57278983589200638</v>
      </c>
      <c r="Z768" s="40" t="e">
        <f>IF(C768=ScatterPlots!$A$3,ReferendumData!Y768,-1)</f>
        <v>#N/A</v>
      </c>
      <c r="AA768" s="39">
        <f t="shared" si="116"/>
        <v>2.0198671956031267</v>
      </c>
      <c r="AB768" s="40">
        <f t="shared" si="117"/>
        <v>-1</v>
      </c>
      <c r="AC768" s="40">
        <f t="shared" si="118"/>
        <v>0.57278983589200638</v>
      </c>
      <c r="AD768" s="40">
        <f t="shared" si="119"/>
        <v>-1</v>
      </c>
    </row>
    <row r="769" spans="1:30" x14ac:dyDescent="0.35">
      <c r="A769">
        <v>2071</v>
      </c>
      <c r="B769">
        <v>1</v>
      </c>
      <c r="C769" t="str">
        <f t="shared" si="120"/>
        <v>2071-01</v>
      </c>
      <c r="D769" t="s">
        <v>434</v>
      </c>
      <c r="E769">
        <v>2002</v>
      </c>
      <c r="F769">
        <f>VLOOKUP(E769,Lookups!A:B,2,FALSE)</f>
        <v>2</v>
      </c>
      <c r="G769">
        <v>2003</v>
      </c>
      <c r="H769" s="61">
        <v>315</v>
      </c>
      <c r="I769">
        <v>10</v>
      </c>
      <c r="J769" t="s">
        <v>19</v>
      </c>
      <c r="K769">
        <v>0</v>
      </c>
      <c r="L769">
        <v>9</v>
      </c>
      <c r="M769">
        <v>0</v>
      </c>
      <c r="N769">
        <v>9</v>
      </c>
      <c r="O769">
        <v>1</v>
      </c>
      <c r="P769">
        <f t="shared" si="121"/>
        <v>4</v>
      </c>
      <c r="Q769">
        <v>1270</v>
      </c>
      <c r="R769">
        <v>825</v>
      </c>
      <c r="S769" s="14">
        <f t="shared" si="113"/>
        <v>0.60620525059665875</v>
      </c>
      <c r="T769" s="33">
        <f>IF(E769&lt;1994,"NA",IF(E769&gt;2001,SUMIFS(ADM!E:E,ADM!A:A,ReferendumData!E769,ADM!C:C,ReferendumData!A769,ADM!D:D,ReferendumData!B769),SUMIFS(ADM!K:K,ADM!H:H,ReferendumData!E769,ADM!I:I,ReferendumData!A769,ADM!J:J,ReferendumData!B769)))</f>
        <v>887.16</v>
      </c>
      <c r="U769" s="34">
        <f t="shared" si="122"/>
        <v>2.3614680553676903</v>
      </c>
      <c r="V769" s="47">
        <f>IFERROR(VLOOKUP(C769,Lookups!J:L,3,FALSE),IF(T769&gt;=2000,4,IF(AND(T769&gt;=1000,T769&lt;2000),5,6)))</f>
        <v>6</v>
      </c>
      <c r="W769" s="12" t="s">
        <v>20</v>
      </c>
      <c r="X769" s="39">
        <f t="shared" si="114"/>
        <v>2.3614680553676903</v>
      </c>
      <c r="Y769" s="38">
        <f t="shared" si="115"/>
        <v>0.60620525059665875</v>
      </c>
      <c r="Z769" s="40" t="e">
        <f>IF(C769=ScatterPlots!$A$3,ReferendumData!Y769,-1)</f>
        <v>#N/A</v>
      </c>
      <c r="AA769" s="39">
        <f t="shared" si="116"/>
        <v>2.3614680553676903</v>
      </c>
      <c r="AB769" s="40">
        <f t="shared" si="117"/>
        <v>-1</v>
      </c>
      <c r="AC769" s="40">
        <f t="shared" si="118"/>
        <v>0.60620525059665875</v>
      </c>
      <c r="AD769" s="40">
        <f t="shared" si="119"/>
        <v>-1</v>
      </c>
    </row>
    <row r="770" spans="1:30" x14ac:dyDescent="0.35">
      <c r="A770">
        <v>2125</v>
      </c>
      <c r="B770">
        <v>1</v>
      </c>
      <c r="C770" t="str">
        <f t="shared" si="120"/>
        <v>2125-01</v>
      </c>
      <c r="D770" t="s">
        <v>166</v>
      </c>
      <c r="E770">
        <v>2002</v>
      </c>
      <c r="F770">
        <f>VLOOKUP(E770,Lookups!A:B,2,FALSE)</f>
        <v>2</v>
      </c>
      <c r="G770">
        <v>2003</v>
      </c>
      <c r="H770" s="61">
        <v>350</v>
      </c>
      <c r="I770">
        <v>10</v>
      </c>
      <c r="J770" t="s">
        <v>19</v>
      </c>
      <c r="K770">
        <v>0</v>
      </c>
      <c r="L770">
        <v>9</v>
      </c>
      <c r="M770">
        <v>0</v>
      </c>
      <c r="N770">
        <v>9</v>
      </c>
      <c r="O770">
        <v>0</v>
      </c>
      <c r="P770">
        <f t="shared" si="121"/>
        <v>4</v>
      </c>
      <c r="Q770">
        <v>836</v>
      </c>
      <c r="R770">
        <v>1494</v>
      </c>
      <c r="S770" s="14">
        <f t="shared" si="113"/>
        <v>0.35879828326180258</v>
      </c>
      <c r="T770" s="33">
        <f>IF(E770&lt;1994,"NA",IF(E770&gt;2001,SUMIFS(ADM!E:E,ADM!A:A,ReferendumData!E770,ADM!C:C,ReferendumData!A770,ADM!D:D,ReferendumData!B770),SUMIFS(ADM!K:K,ADM!H:H,ReferendumData!E770,ADM!I:I,ReferendumData!A770,ADM!J:J,ReferendumData!B770)))</f>
        <v>1160.99</v>
      </c>
      <c r="U770" s="34">
        <f t="shared" si="122"/>
        <v>2.0069078975701773</v>
      </c>
      <c r="V770" s="47">
        <f>IFERROR(VLOOKUP(C770,Lookups!J:L,3,FALSE),IF(T770&gt;=2000,4,IF(AND(T770&gt;=1000,T770&lt;2000),5,6)))</f>
        <v>5</v>
      </c>
      <c r="W770" s="12" t="s">
        <v>422</v>
      </c>
      <c r="X770" s="39">
        <f t="shared" si="114"/>
        <v>2.0069078975701773</v>
      </c>
      <c r="Y770" s="38">
        <f t="shared" si="115"/>
        <v>0.35879828326180258</v>
      </c>
      <c r="Z770" s="40" t="e">
        <f>IF(C770=ScatterPlots!$A$3,ReferendumData!Y770,-1)</f>
        <v>#N/A</v>
      </c>
      <c r="AA770" s="39">
        <f t="shared" si="116"/>
        <v>2.0069078975701773</v>
      </c>
      <c r="AB770" s="40">
        <f t="shared" si="117"/>
        <v>-1</v>
      </c>
      <c r="AC770" s="40">
        <f t="shared" si="118"/>
        <v>0.35879828326180258</v>
      </c>
      <c r="AD770" s="40">
        <f t="shared" si="119"/>
        <v>-1</v>
      </c>
    </row>
    <row r="771" spans="1:30" x14ac:dyDescent="0.35">
      <c r="A771">
        <v>2143</v>
      </c>
      <c r="B771">
        <v>1</v>
      </c>
      <c r="C771" t="str">
        <f t="shared" si="120"/>
        <v>2143-01</v>
      </c>
      <c r="D771" t="s">
        <v>241</v>
      </c>
      <c r="E771">
        <v>2002</v>
      </c>
      <c r="F771">
        <f>VLOOKUP(E771,Lookups!A:B,2,FALSE)</f>
        <v>2</v>
      </c>
      <c r="G771">
        <v>2003</v>
      </c>
      <c r="H771" s="61">
        <v>450</v>
      </c>
      <c r="I771">
        <v>7</v>
      </c>
      <c r="J771" t="s">
        <v>19</v>
      </c>
      <c r="K771">
        <v>0</v>
      </c>
      <c r="L771">
        <v>9</v>
      </c>
      <c r="M771">
        <v>0</v>
      </c>
      <c r="N771">
        <v>9</v>
      </c>
      <c r="O771">
        <v>1</v>
      </c>
      <c r="P771">
        <f t="shared" si="121"/>
        <v>5</v>
      </c>
      <c r="Q771">
        <v>1920</v>
      </c>
      <c r="R771">
        <v>996</v>
      </c>
      <c r="S771" s="14">
        <f t="shared" si="113"/>
        <v>0.65843621399176955</v>
      </c>
      <c r="T771" s="33">
        <f>IF(E771&lt;1994,"NA",IF(E771&gt;2001,SUMIFS(ADM!E:E,ADM!A:A,ReferendumData!E771,ADM!C:C,ReferendumData!A771,ADM!D:D,ReferendumData!B771),SUMIFS(ADM!K:K,ADM!H:H,ReferendumData!E771,ADM!I:I,ReferendumData!A771,ADM!J:J,ReferendumData!B771)))</f>
        <v>1010.05</v>
      </c>
      <c r="U771" s="34">
        <f t="shared" si="122"/>
        <v>2.8869857927825358</v>
      </c>
      <c r="V771" s="47">
        <f>IFERROR(VLOOKUP(C771,Lookups!J:L,3,FALSE),IF(T771&gt;=2000,4,IF(AND(T771&gt;=1000,T771&lt;2000),5,6)))</f>
        <v>5</v>
      </c>
      <c r="W771" s="12" t="s">
        <v>20</v>
      </c>
      <c r="X771" s="39">
        <f t="shared" si="114"/>
        <v>2.8869857927825358</v>
      </c>
      <c r="Y771" s="38">
        <f t="shared" si="115"/>
        <v>0.65843621399176955</v>
      </c>
      <c r="Z771" s="40" t="e">
        <f>IF(C771=ScatterPlots!$A$3,ReferendumData!Y771,-1)</f>
        <v>#N/A</v>
      </c>
      <c r="AA771" s="39">
        <f t="shared" si="116"/>
        <v>2.8869857927825358</v>
      </c>
      <c r="AB771" s="40">
        <f t="shared" si="117"/>
        <v>-1</v>
      </c>
      <c r="AC771" s="40">
        <f t="shared" si="118"/>
        <v>0.65843621399176955</v>
      </c>
      <c r="AD771" s="40">
        <f t="shared" si="119"/>
        <v>-1</v>
      </c>
    </row>
    <row r="772" spans="1:30" x14ac:dyDescent="0.35">
      <c r="A772">
        <v>2149</v>
      </c>
      <c r="B772">
        <v>1</v>
      </c>
      <c r="C772" t="str">
        <f t="shared" si="120"/>
        <v>2149-01</v>
      </c>
      <c r="D772" t="s">
        <v>242</v>
      </c>
      <c r="E772">
        <v>2002</v>
      </c>
      <c r="F772">
        <f>VLOOKUP(E772,Lookups!A:B,2,FALSE)</f>
        <v>2</v>
      </c>
      <c r="G772">
        <v>2003</v>
      </c>
      <c r="H772" s="61">
        <v>607</v>
      </c>
      <c r="I772">
        <v>10</v>
      </c>
      <c r="J772" t="s">
        <v>19</v>
      </c>
      <c r="K772">
        <v>0</v>
      </c>
      <c r="L772">
        <v>9</v>
      </c>
      <c r="M772">
        <v>0</v>
      </c>
      <c r="N772">
        <v>9</v>
      </c>
      <c r="O772">
        <v>0</v>
      </c>
      <c r="P772">
        <f t="shared" si="121"/>
        <v>7</v>
      </c>
      <c r="Q772">
        <v>1702</v>
      </c>
      <c r="R772">
        <v>2558</v>
      </c>
      <c r="S772" s="14">
        <f t="shared" ref="S772:S835" si="123">Q772/SUM(Q772:R772)</f>
        <v>0.39953051643192489</v>
      </c>
      <c r="T772" s="33">
        <f>IF(E772&lt;1994,"NA",IF(E772&gt;2001,SUMIFS(ADM!E:E,ADM!A:A,ReferendumData!E772,ADM!C:C,ReferendumData!A772,ADM!D:D,ReferendumData!B772),SUMIFS(ADM!K:K,ADM!H:H,ReferendumData!E772,ADM!I:I,ReferendumData!A772,ADM!J:J,ReferendumData!B772)))</f>
        <v>1572.37</v>
      </c>
      <c r="U772" s="34">
        <f t="shared" si="122"/>
        <v>2.7092859823069637</v>
      </c>
      <c r="V772" s="47">
        <f>IFERROR(VLOOKUP(C772,Lookups!J:L,3,FALSE),IF(T772&gt;=2000,4,IF(AND(T772&gt;=1000,T772&lt;2000),5,6)))</f>
        <v>5</v>
      </c>
      <c r="W772" s="12" t="s">
        <v>20</v>
      </c>
      <c r="X772" s="39">
        <f t="shared" ref="X772:X835" si="124">IF(A772=815,0,U772)</f>
        <v>2.7092859823069637</v>
      </c>
      <c r="Y772" s="38">
        <f t="shared" ref="Y772:Y835" si="125">IF(A772=815,0,S772)</f>
        <v>0.39953051643192489</v>
      </c>
      <c r="Z772" s="40" t="e">
        <f>IF(C772=ScatterPlots!$A$3,ReferendumData!Y772,-1)</f>
        <v>#N/A</v>
      </c>
      <c r="AA772" s="39">
        <f t="shared" ref="AA772:AA835" si="126">IF(A772=815,0,U772)</f>
        <v>2.7092859823069637</v>
      </c>
      <c r="AB772" s="40">
        <f t="shared" ref="AB772:AB835" si="127">IF(A772=815,0,IF(F772=3,S772,-1))</f>
        <v>-1</v>
      </c>
      <c r="AC772" s="40">
        <f t="shared" ref="AC772:AC835" si="128">IF(A772=815,0,IF(F772=2,S772,-1))</f>
        <v>0.39953051643192489</v>
      </c>
      <c r="AD772" s="40">
        <f t="shared" ref="AD772:AD835" si="129">IF(A772=815,0,IF(F772=1,S772,-1))</f>
        <v>-1</v>
      </c>
    </row>
    <row r="773" spans="1:30" x14ac:dyDescent="0.35">
      <c r="A773">
        <v>2170</v>
      </c>
      <c r="B773">
        <v>1</v>
      </c>
      <c r="C773" t="str">
        <f t="shared" si="120"/>
        <v>2170-01</v>
      </c>
      <c r="D773" t="s">
        <v>284</v>
      </c>
      <c r="E773">
        <v>2002</v>
      </c>
      <c r="F773">
        <f>VLOOKUP(E773,Lookups!A:B,2,FALSE)</f>
        <v>2</v>
      </c>
      <c r="G773">
        <v>2003</v>
      </c>
      <c r="H773" s="61">
        <v>415</v>
      </c>
      <c r="I773">
        <v>6</v>
      </c>
      <c r="J773" t="s">
        <v>19</v>
      </c>
      <c r="K773">
        <v>0</v>
      </c>
      <c r="L773">
        <v>9</v>
      </c>
      <c r="M773">
        <v>0</v>
      </c>
      <c r="N773">
        <v>9</v>
      </c>
      <c r="O773">
        <v>0</v>
      </c>
      <c r="P773">
        <f t="shared" si="121"/>
        <v>5</v>
      </c>
      <c r="Q773">
        <v>1473</v>
      </c>
      <c r="R773">
        <v>2193</v>
      </c>
      <c r="S773" s="14">
        <f t="shared" si="123"/>
        <v>0.40180032733224225</v>
      </c>
      <c r="T773" s="33">
        <f>IF(E773&lt;1994,"NA",IF(E773&gt;2001,SUMIFS(ADM!E:E,ADM!A:A,ReferendumData!E773,ADM!C:C,ReferendumData!A773,ADM!D:D,ReferendumData!B773),SUMIFS(ADM!K:K,ADM!H:H,ReferendumData!E773,ADM!I:I,ReferendumData!A773,ADM!J:J,ReferendumData!B773)))</f>
        <v>1580.65</v>
      </c>
      <c r="U773" s="34">
        <f t="shared" si="122"/>
        <v>2.3192990225540124</v>
      </c>
      <c r="V773" s="47">
        <f>IFERROR(VLOOKUP(C773,Lookups!J:L,3,FALSE),IF(T773&gt;=2000,4,IF(AND(T773&gt;=1000,T773&lt;2000),5,6)))</f>
        <v>5</v>
      </c>
      <c r="W773" s="12" t="s">
        <v>20</v>
      </c>
      <c r="X773" s="39">
        <f t="shared" si="124"/>
        <v>2.3192990225540124</v>
      </c>
      <c r="Y773" s="38">
        <f t="shared" si="125"/>
        <v>0.40180032733224225</v>
      </c>
      <c r="Z773" s="40" t="e">
        <f>IF(C773=ScatterPlots!$A$3,ReferendumData!Y773,-1)</f>
        <v>#N/A</v>
      </c>
      <c r="AA773" s="39">
        <f t="shared" si="126"/>
        <v>2.3192990225540124</v>
      </c>
      <c r="AB773" s="40">
        <f t="shared" si="127"/>
        <v>-1</v>
      </c>
      <c r="AC773" s="40">
        <f t="shared" si="128"/>
        <v>0.40180032733224225</v>
      </c>
      <c r="AD773" s="40">
        <f t="shared" si="129"/>
        <v>-1</v>
      </c>
    </row>
    <row r="774" spans="1:30" x14ac:dyDescent="0.35">
      <c r="A774">
        <v>2174</v>
      </c>
      <c r="B774">
        <v>1</v>
      </c>
      <c r="C774" t="str">
        <f t="shared" si="120"/>
        <v>2174-01</v>
      </c>
      <c r="D774" t="s">
        <v>322</v>
      </c>
      <c r="E774">
        <v>2002</v>
      </c>
      <c r="F774">
        <f>VLOOKUP(E774,Lookups!A:B,2,FALSE)</f>
        <v>2</v>
      </c>
      <c r="G774">
        <v>2003</v>
      </c>
      <c r="H774" s="61">
        <v>1</v>
      </c>
      <c r="I774">
        <v>10</v>
      </c>
      <c r="J774" t="s">
        <v>19</v>
      </c>
      <c r="K774">
        <v>0</v>
      </c>
      <c r="L774">
        <v>9</v>
      </c>
      <c r="M774">
        <v>0</v>
      </c>
      <c r="N774">
        <v>9</v>
      </c>
      <c r="O774">
        <v>1</v>
      </c>
      <c r="P774">
        <f t="shared" si="121"/>
        <v>1</v>
      </c>
      <c r="Q774">
        <v>1282</v>
      </c>
      <c r="R774">
        <v>1232</v>
      </c>
      <c r="S774" s="14">
        <f t="shared" si="123"/>
        <v>0.50994431185361977</v>
      </c>
      <c r="T774" s="33">
        <f>IF(E774&lt;1994,"NA",IF(E774&gt;2001,SUMIFS(ADM!E:E,ADM!A:A,ReferendumData!E774,ADM!C:C,ReferendumData!A774,ADM!D:D,ReferendumData!B774),SUMIFS(ADM!K:K,ADM!H:H,ReferendumData!E774,ADM!I:I,ReferendumData!A774,ADM!J:J,ReferendumData!B774)))</f>
        <v>1181.8499999999999</v>
      </c>
      <c r="U774" s="34">
        <f t="shared" si="122"/>
        <v>2.1271734991750222</v>
      </c>
      <c r="V774" s="47">
        <f>IFERROR(VLOOKUP(C774,Lookups!J:L,3,FALSE),IF(T774&gt;=2000,4,IF(AND(T774&gt;=1000,T774&lt;2000),5,6)))</f>
        <v>5</v>
      </c>
      <c r="W774" s="12" t="s">
        <v>20</v>
      </c>
      <c r="X774" s="39">
        <f t="shared" si="124"/>
        <v>2.1271734991750222</v>
      </c>
      <c r="Y774" s="38">
        <f t="shared" si="125"/>
        <v>0.50994431185361977</v>
      </c>
      <c r="Z774" s="40" t="e">
        <f>IF(C774=ScatterPlots!$A$3,ReferendumData!Y774,-1)</f>
        <v>#N/A</v>
      </c>
      <c r="AA774" s="39">
        <f t="shared" si="126"/>
        <v>2.1271734991750222</v>
      </c>
      <c r="AB774" s="40">
        <f t="shared" si="127"/>
        <v>-1</v>
      </c>
      <c r="AC774" s="40">
        <f t="shared" si="128"/>
        <v>0.50994431185361977</v>
      </c>
      <c r="AD774" s="40">
        <f t="shared" si="129"/>
        <v>-1</v>
      </c>
    </row>
    <row r="775" spans="1:30" x14ac:dyDescent="0.35">
      <c r="A775">
        <v>2365</v>
      </c>
      <c r="B775">
        <v>1</v>
      </c>
      <c r="C775" t="str">
        <f t="shared" si="120"/>
        <v>2365-01</v>
      </c>
      <c r="D775" t="s">
        <v>168</v>
      </c>
      <c r="E775">
        <v>2002</v>
      </c>
      <c r="F775">
        <f>VLOOKUP(E775,Lookups!A:B,2,FALSE)</f>
        <v>2</v>
      </c>
      <c r="G775">
        <v>2003</v>
      </c>
      <c r="H775" s="61">
        <v>300</v>
      </c>
      <c r="I775">
        <v>10</v>
      </c>
      <c r="J775" t="s">
        <v>19</v>
      </c>
      <c r="K775">
        <v>0</v>
      </c>
      <c r="L775">
        <v>9</v>
      </c>
      <c r="M775">
        <v>0</v>
      </c>
      <c r="N775">
        <v>9</v>
      </c>
      <c r="O775">
        <v>1</v>
      </c>
      <c r="P775">
        <f t="shared" si="121"/>
        <v>4</v>
      </c>
      <c r="Q775">
        <v>1421</v>
      </c>
      <c r="R775">
        <v>1279</v>
      </c>
      <c r="S775" s="14">
        <f t="shared" si="123"/>
        <v>0.52629629629629626</v>
      </c>
      <c r="T775" s="33">
        <f>IF(E775&lt;1994,"NA",IF(E775&gt;2001,SUMIFS(ADM!E:E,ADM!A:A,ReferendumData!E775,ADM!C:C,ReferendumData!A775,ADM!D:D,ReferendumData!B775),SUMIFS(ADM!K:K,ADM!H:H,ReferendumData!E775,ADM!I:I,ReferendumData!A775,ADM!J:J,ReferendumData!B775)))</f>
        <v>945.67</v>
      </c>
      <c r="U775" s="34">
        <f t="shared" si="122"/>
        <v>2.8551185931667495</v>
      </c>
      <c r="V775" s="47">
        <f>IFERROR(VLOOKUP(C775,Lookups!J:L,3,FALSE),IF(T775&gt;=2000,4,IF(AND(T775&gt;=1000,T775&lt;2000),5,6)))</f>
        <v>6</v>
      </c>
      <c r="W775" s="12" t="s">
        <v>20</v>
      </c>
      <c r="X775" s="39">
        <f t="shared" si="124"/>
        <v>2.8551185931667495</v>
      </c>
      <c r="Y775" s="38">
        <f t="shared" si="125"/>
        <v>0.52629629629629626</v>
      </c>
      <c r="Z775" s="40" t="e">
        <f>IF(C775=ScatterPlots!$A$3,ReferendumData!Y775,-1)</f>
        <v>#N/A</v>
      </c>
      <c r="AA775" s="39">
        <f t="shared" si="126"/>
        <v>2.8551185931667495</v>
      </c>
      <c r="AB775" s="40">
        <f t="shared" si="127"/>
        <v>-1</v>
      </c>
      <c r="AC775" s="40">
        <f t="shared" si="128"/>
        <v>0.52629629629629626</v>
      </c>
      <c r="AD775" s="40">
        <f t="shared" si="129"/>
        <v>-1</v>
      </c>
    </row>
    <row r="776" spans="1:30" x14ac:dyDescent="0.35">
      <c r="A776">
        <v>2365</v>
      </c>
      <c r="B776">
        <v>1</v>
      </c>
      <c r="C776" t="str">
        <f t="shared" si="120"/>
        <v>2365-01</v>
      </c>
      <c r="D776" t="s">
        <v>168</v>
      </c>
      <c r="E776">
        <v>2002</v>
      </c>
      <c r="F776">
        <f>VLOOKUP(E776,Lookups!A:B,2,FALSE)</f>
        <v>2</v>
      </c>
      <c r="G776">
        <v>2003</v>
      </c>
      <c r="H776" s="61">
        <v>50</v>
      </c>
      <c r="I776">
        <v>10</v>
      </c>
      <c r="J776" t="s">
        <v>19</v>
      </c>
      <c r="K776">
        <v>0</v>
      </c>
      <c r="L776">
        <v>9</v>
      </c>
      <c r="M776">
        <v>0</v>
      </c>
      <c r="N776">
        <v>9</v>
      </c>
      <c r="O776">
        <v>1</v>
      </c>
      <c r="P776">
        <f t="shared" si="121"/>
        <v>1</v>
      </c>
      <c r="Q776">
        <v>1345</v>
      </c>
      <c r="R776">
        <v>1328</v>
      </c>
      <c r="S776" s="14">
        <f t="shared" si="123"/>
        <v>0.50317994762439211</v>
      </c>
      <c r="T776" s="33">
        <f>IF(E776&lt;1994,"NA",IF(E776&gt;2001,SUMIFS(ADM!E:E,ADM!A:A,ReferendumData!E776,ADM!C:C,ReferendumData!A776,ADM!D:D,ReferendumData!B776),SUMIFS(ADM!K:K,ADM!H:H,ReferendumData!E776,ADM!I:I,ReferendumData!A776,ADM!J:J,ReferendumData!B776)))</f>
        <v>945.67</v>
      </c>
      <c r="U776" s="34">
        <f t="shared" si="122"/>
        <v>2.8265674072350819</v>
      </c>
      <c r="V776" s="47">
        <f>IFERROR(VLOOKUP(C776,Lookups!J:L,3,FALSE),IF(T776&gt;=2000,4,IF(AND(T776&gt;=1000,T776&lt;2000),5,6)))</f>
        <v>6</v>
      </c>
      <c r="W776" s="12" t="s">
        <v>20</v>
      </c>
      <c r="X776" s="39">
        <f t="shared" si="124"/>
        <v>2.8265674072350819</v>
      </c>
      <c r="Y776" s="38">
        <f t="shared" si="125"/>
        <v>0.50317994762439211</v>
      </c>
      <c r="Z776" s="40" t="e">
        <f>IF(C776=ScatterPlots!$A$3,ReferendumData!Y776,-1)</f>
        <v>#N/A</v>
      </c>
      <c r="AA776" s="39">
        <f t="shared" si="126"/>
        <v>2.8265674072350819</v>
      </c>
      <c r="AB776" s="40">
        <f t="shared" si="127"/>
        <v>-1</v>
      </c>
      <c r="AC776" s="40">
        <f t="shared" si="128"/>
        <v>0.50317994762439211</v>
      </c>
      <c r="AD776" s="40">
        <f t="shared" si="129"/>
        <v>-1</v>
      </c>
    </row>
    <row r="777" spans="1:30" x14ac:dyDescent="0.35">
      <c r="A777">
        <v>2396</v>
      </c>
      <c r="B777">
        <v>1</v>
      </c>
      <c r="C777" t="str">
        <f t="shared" si="120"/>
        <v>2396-01</v>
      </c>
      <c r="D777" t="s">
        <v>435</v>
      </c>
      <c r="E777">
        <v>2002</v>
      </c>
      <c r="F777">
        <f>VLOOKUP(E777,Lookups!A:B,2,FALSE)</f>
        <v>2</v>
      </c>
      <c r="G777">
        <v>2003</v>
      </c>
      <c r="H777" s="61">
        <v>600</v>
      </c>
      <c r="I777">
        <v>10</v>
      </c>
      <c r="J777" t="s">
        <v>19</v>
      </c>
      <c r="K777">
        <v>0</v>
      </c>
      <c r="L777">
        <v>9</v>
      </c>
      <c r="M777">
        <v>0</v>
      </c>
      <c r="N777">
        <v>9</v>
      </c>
      <c r="O777">
        <v>0</v>
      </c>
      <c r="P777">
        <f t="shared" si="121"/>
        <v>7</v>
      </c>
      <c r="Q777">
        <v>1215</v>
      </c>
      <c r="R777">
        <v>1421</v>
      </c>
      <c r="S777" s="14">
        <f t="shared" si="123"/>
        <v>0.4609256449165402</v>
      </c>
      <c r="T777" s="33">
        <f>IF(E777&lt;1994,"NA",IF(E777&gt;2001,SUMIFS(ADM!E:E,ADM!A:A,ReferendumData!E777,ADM!C:C,ReferendumData!A777,ADM!D:D,ReferendumData!B777),SUMIFS(ADM!K:K,ADM!H:H,ReferendumData!E777,ADM!I:I,ReferendumData!A777,ADM!J:J,ReferendumData!B777)))</f>
        <v>958.29</v>
      </c>
      <c r="U777" s="34">
        <f t="shared" si="122"/>
        <v>2.7507330766260738</v>
      </c>
      <c r="V777" s="47">
        <f>IFERROR(VLOOKUP(C777,Lookups!J:L,3,FALSE),IF(T777&gt;=2000,4,IF(AND(T777&gt;=1000,T777&lt;2000),5,6)))</f>
        <v>6</v>
      </c>
      <c r="W777" s="12" t="s">
        <v>20</v>
      </c>
      <c r="X777" s="39">
        <f t="shared" si="124"/>
        <v>2.7507330766260738</v>
      </c>
      <c r="Y777" s="38">
        <f t="shared" si="125"/>
        <v>0.4609256449165402</v>
      </c>
      <c r="Z777" s="40" t="e">
        <f>IF(C777=ScatterPlots!$A$3,ReferendumData!Y777,-1)</f>
        <v>#N/A</v>
      </c>
      <c r="AA777" s="39">
        <f t="shared" si="126"/>
        <v>2.7507330766260738</v>
      </c>
      <c r="AB777" s="40">
        <f t="shared" si="127"/>
        <v>-1</v>
      </c>
      <c r="AC777" s="40">
        <f t="shared" si="128"/>
        <v>0.4609256449165402</v>
      </c>
      <c r="AD777" s="40">
        <f t="shared" si="129"/>
        <v>-1</v>
      </c>
    </row>
    <row r="778" spans="1:30" x14ac:dyDescent="0.35">
      <c r="A778">
        <v>2805</v>
      </c>
      <c r="B778">
        <v>1</v>
      </c>
      <c r="C778" t="str">
        <f t="shared" si="120"/>
        <v>2805-01</v>
      </c>
      <c r="D778" t="s">
        <v>411</v>
      </c>
      <c r="E778">
        <v>2002</v>
      </c>
      <c r="F778">
        <f>VLOOKUP(E778,Lookups!A:B,2,FALSE)</f>
        <v>2</v>
      </c>
      <c r="G778">
        <v>2003</v>
      </c>
      <c r="H778" s="61">
        <v>500</v>
      </c>
      <c r="I778">
        <v>7</v>
      </c>
      <c r="J778" t="s">
        <v>19</v>
      </c>
      <c r="K778">
        <v>0</v>
      </c>
      <c r="L778">
        <v>9</v>
      </c>
      <c r="M778">
        <v>0</v>
      </c>
      <c r="N778">
        <v>9</v>
      </c>
      <c r="O778">
        <v>0</v>
      </c>
      <c r="P778">
        <f t="shared" si="121"/>
        <v>6</v>
      </c>
      <c r="Q778">
        <v>1277</v>
      </c>
      <c r="R778">
        <v>1655</v>
      </c>
      <c r="S778" s="14">
        <f t="shared" si="123"/>
        <v>0.43553888130968621</v>
      </c>
      <c r="T778" s="33">
        <f>IF(E778&lt;1994,"NA",IF(E778&gt;2001,SUMIFS(ADM!E:E,ADM!A:A,ReferendumData!E778,ADM!C:C,ReferendumData!A778,ADM!D:D,ReferendumData!B778),SUMIFS(ADM!K:K,ADM!H:H,ReferendumData!E778,ADM!I:I,ReferendumData!A778,ADM!J:J,ReferendumData!B778)))</f>
        <v>1229.56</v>
      </c>
      <c r="U778" s="34">
        <f t="shared" si="122"/>
        <v>2.384592862487394</v>
      </c>
      <c r="V778" s="47">
        <f>IFERROR(VLOOKUP(C778,Lookups!J:L,3,FALSE),IF(T778&gt;=2000,4,IF(AND(T778&gt;=1000,T778&lt;2000),5,6)))</f>
        <v>5</v>
      </c>
      <c r="W778" s="12" t="s">
        <v>20</v>
      </c>
      <c r="X778" s="39">
        <f t="shared" si="124"/>
        <v>2.384592862487394</v>
      </c>
      <c r="Y778" s="38">
        <f t="shared" si="125"/>
        <v>0.43553888130968621</v>
      </c>
      <c r="Z778" s="40" t="e">
        <f>IF(C778=ScatterPlots!$A$3,ReferendumData!Y778,-1)</f>
        <v>#N/A</v>
      </c>
      <c r="AA778" s="39">
        <f t="shared" si="126"/>
        <v>2.384592862487394</v>
      </c>
      <c r="AB778" s="40">
        <f t="shared" si="127"/>
        <v>-1</v>
      </c>
      <c r="AC778" s="40">
        <f t="shared" si="128"/>
        <v>0.43553888130968621</v>
      </c>
      <c r="AD778" s="40">
        <f t="shared" si="129"/>
        <v>-1</v>
      </c>
    </row>
    <row r="779" spans="1:30" x14ac:dyDescent="0.35">
      <c r="A779">
        <v>2835</v>
      </c>
      <c r="B779">
        <v>1</v>
      </c>
      <c r="C779" t="str">
        <f t="shared" si="120"/>
        <v>2835-01</v>
      </c>
      <c r="D779" t="s">
        <v>326</v>
      </c>
      <c r="E779">
        <v>2002</v>
      </c>
      <c r="F779">
        <f>VLOOKUP(E779,Lookups!A:B,2,FALSE)</f>
        <v>2</v>
      </c>
      <c r="G779">
        <v>2003</v>
      </c>
      <c r="H779" s="61">
        <v>395</v>
      </c>
      <c r="I779">
        <v>7</v>
      </c>
      <c r="J779" t="s">
        <v>19</v>
      </c>
      <c r="K779">
        <v>0</v>
      </c>
      <c r="L779">
        <v>9</v>
      </c>
      <c r="M779">
        <v>0</v>
      </c>
      <c r="N779">
        <v>9</v>
      </c>
      <c r="O779">
        <v>0</v>
      </c>
      <c r="P779">
        <f t="shared" si="121"/>
        <v>4</v>
      </c>
      <c r="Q779">
        <v>819</v>
      </c>
      <c r="R779">
        <v>1320</v>
      </c>
      <c r="S779" s="14">
        <f t="shared" si="123"/>
        <v>0.38288920056100983</v>
      </c>
      <c r="T779" s="33">
        <f>IF(E779&lt;1994,"NA",IF(E779&gt;2001,SUMIFS(ADM!E:E,ADM!A:A,ReferendumData!E779,ADM!C:C,ReferendumData!A779,ADM!D:D,ReferendumData!B779),SUMIFS(ADM!K:K,ADM!H:H,ReferendumData!E779,ADM!I:I,ReferendumData!A779,ADM!J:J,ReferendumData!B779)))</f>
        <v>583.79</v>
      </c>
      <c r="U779" s="34">
        <f t="shared" si="122"/>
        <v>3.6639887630826156</v>
      </c>
      <c r="V779" s="47">
        <f>IFERROR(VLOOKUP(C779,Lookups!J:L,3,FALSE),IF(T779&gt;=2000,4,IF(AND(T779&gt;=1000,T779&lt;2000),5,6)))</f>
        <v>6</v>
      </c>
      <c r="W779" s="12" t="s">
        <v>20</v>
      </c>
      <c r="X779" s="39">
        <f t="shared" si="124"/>
        <v>3.6639887630826156</v>
      </c>
      <c r="Y779" s="38">
        <f t="shared" si="125"/>
        <v>0.38288920056100983</v>
      </c>
      <c r="Z779" s="40" t="e">
        <f>IF(C779=ScatterPlots!$A$3,ReferendumData!Y779,-1)</f>
        <v>#N/A</v>
      </c>
      <c r="AA779" s="39">
        <f t="shared" si="126"/>
        <v>3.6639887630826156</v>
      </c>
      <c r="AB779" s="40">
        <f t="shared" si="127"/>
        <v>-1</v>
      </c>
      <c r="AC779" s="40">
        <f t="shared" si="128"/>
        <v>0.38288920056100983</v>
      </c>
      <c r="AD779" s="40">
        <f t="shared" si="129"/>
        <v>-1</v>
      </c>
    </row>
    <row r="780" spans="1:30" x14ac:dyDescent="0.35">
      <c r="A780">
        <v>2859</v>
      </c>
      <c r="B780">
        <v>1</v>
      </c>
      <c r="C780" t="str">
        <f t="shared" si="120"/>
        <v>2859-01</v>
      </c>
      <c r="D780" t="s">
        <v>413</v>
      </c>
      <c r="E780">
        <v>2002</v>
      </c>
      <c r="F780">
        <f>VLOOKUP(E780,Lookups!A:B,2,FALSE)</f>
        <v>2</v>
      </c>
      <c r="G780">
        <v>2003</v>
      </c>
      <c r="H780" s="61">
        <v>597</v>
      </c>
      <c r="I780">
        <v>5</v>
      </c>
      <c r="J780" t="s">
        <v>19</v>
      </c>
      <c r="K780">
        <v>0</v>
      </c>
      <c r="L780">
        <v>9</v>
      </c>
      <c r="M780">
        <v>0</v>
      </c>
      <c r="N780">
        <v>9</v>
      </c>
      <c r="O780">
        <v>1</v>
      </c>
      <c r="P780">
        <f t="shared" si="121"/>
        <v>6</v>
      </c>
      <c r="Q780">
        <v>1658</v>
      </c>
      <c r="R780">
        <v>1323</v>
      </c>
      <c r="S780" s="14">
        <f t="shared" si="123"/>
        <v>0.55618919825561897</v>
      </c>
      <c r="T780" s="33">
        <f>IF(E780&lt;1994,"NA",IF(E780&gt;2001,SUMIFS(ADM!E:E,ADM!A:A,ReferendumData!E780,ADM!C:C,ReferendumData!A780,ADM!D:D,ReferendumData!B780),SUMIFS(ADM!K:K,ADM!H:H,ReferendumData!E780,ADM!I:I,ReferendumData!A780,ADM!J:J,ReferendumData!B780)))</f>
        <v>1796.05</v>
      </c>
      <c r="U780" s="34">
        <f t="shared" si="122"/>
        <v>1.6597533476239525</v>
      </c>
      <c r="V780" s="47">
        <f>IFERROR(VLOOKUP(C780,Lookups!J:L,3,FALSE),IF(T780&gt;=2000,4,IF(AND(T780&gt;=1000,T780&lt;2000),5,6)))</f>
        <v>5</v>
      </c>
      <c r="W780" s="12" t="s">
        <v>20</v>
      </c>
      <c r="X780" s="39">
        <f t="shared" si="124"/>
        <v>1.6597533476239525</v>
      </c>
      <c r="Y780" s="38">
        <f t="shared" si="125"/>
        <v>0.55618919825561897</v>
      </c>
      <c r="Z780" s="40" t="e">
        <f>IF(C780=ScatterPlots!$A$3,ReferendumData!Y780,-1)</f>
        <v>#N/A</v>
      </c>
      <c r="AA780" s="39">
        <f t="shared" si="126"/>
        <v>1.6597533476239525</v>
      </c>
      <c r="AB780" s="40">
        <f t="shared" si="127"/>
        <v>-1</v>
      </c>
      <c r="AC780" s="40">
        <f t="shared" si="128"/>
        <v>0.55618919825561897</v>
      </c>
      <c r="AD780" s="40">
        <f t="shared" si="129"/>
        <v>-1</v>
      </c>
    </row>
    <row r="781" spans="1:30" x14ac:dyDescent="0.35">
      <c r="A781">
        <v>2884</v>
      </c>
      <c r="B781">
        <v>1</v>
      </c>
      <c r="C781" t="str">
        <f t="shared" si="120"/>
        <v>2884-01</v>
      </c>
      <c r="D781" t="s">
        <v>436</v>
      </c>
      <c r="E781">
        <v>2002</v>
      </c>
      <c r="F781">
        <f>VLOOKUP(E781,Lookups!A:B,2,FALSE)</f>
        <v>2</v>
      </c>
      <c r="G781">
        <v>2003</v>
      </c>
      <c r="H781" s="61">
        <v>950</v>
      </c>
      <c r="I781">
        <v>10</v>
      </c>
      <c r="J781" t="s">
        <v>19</v>
      </c>
      <c r="K781">
        <v>0</v>
      </c>
      <c r="L781">
        <v>9</v>
      </c>
      <c r="M781">
        <v>0</v>
      </c>
      <c r="N781">
        <v>9</v>
      </c>
      <c r="O781">
        <v>1</v>
      </c>
      <c r="P781">
        <f t="shared" si="121"/>
        <v>10</v>
      </c>
      <c r="Q781">
        <v>884</v>
      </c>
      <c r="R781">
        <v>752</v>
      </c>
      <c r="S781" s="14">
        <f t="shared" si="123"/>
        <v>0.54034229828850855</v>
      </c>
      <c r="T781" s="33">
        <f>IF(E781&lt;1994,"NA",IF(E781&gt;2001,SUMIFS(ADM!E:E,ADM!A:A,ReferendumData!E781,ADM!C:C,ReferendumData!A781,ADM!D:D,ReferendumData!B781),SUMIFS(ADM!K:K,ADM!H:H,ReferendumData!E781,ADM!I:I,ReferendumData!A781,ADM!J:J,ReferendumData!B781)))</f>
        <v>541.61</v>
      </c>
      <c r="U781" s="34">
        <f t="shared" si="122"/>
        <v>3.0206236960174295</v>
      </c>
      <c r="V781" s="47">
        <f>IFERROR(VLOOKUP(C781,Lookups!J:L,3,FALSE),IF(T781&gt;=2000,4,IF(AND(T781&gt;=1000,T781&lt;2000),5,6)))</f>
        <v>6</v>
      </c>
      <c r="W781" s="12" t="s">
        <v>422</v>
      </c>
      <c r="X781" s="39">
        <f t="shared" si="124"/>
        <v>3.0206236960174295</v>
      </c>
      <c r="Y781" s="38">
        <f t="shared" si="125"/>
        <v>0.54034229828850855</v>
      </c>
      <c r="Z781" s="40" t="e">
        <f>IF(C781=ScatterPlots!$A$3,ReferendumData!Y781,-1)</f>
        <v>#N/A</v>
      </c>
      <c r="AA781" s="39">
        <f t="shared" si="126"/>
        <v>3.0206236960174295</v>
      </c>
      <c r="AB781" s="40">
        <f t="shared" si="127"/>
        <v>-1</v>
      </c>
      <c r="AC781" s="40">
        <f t="shared" si="128"/>
        <v>0.54034229828850855</v>
      </c>
      <c r="AD781" s="40">
        <f t="shared" si="129"/>
        <v>-1</v>
      </c>
    </row>
    <row r="782" spans="1:30" x14ac:dyDescent="0.35">
      <c r="A782">
        <v>2886</v>
      </c>
      <c r="B782">
        <v>1</v>
      </c>
      <c r="C782" t="str">
        <f t="shared" si="120"/>
        <v>2886-01</v>
      </c>
      <c r="D782" t="s">
        <v>437</v>
      </c>
      <c r="E782">
        <v>2002</v>
      </c>
      <c r="F782">
        <f>VLOOKUP(E782,Lookups!A:B,2,FALSE)</f>
        <v>2</v>
      </c>
      <c r="G782">
        <v>2003</v>
      </c>
      <c r="H782" s="61">
        <v>625</v>
      </c>
      <c r="I782">
        <v>7</v>
      </c>
      <c r="J782" t="s">
        <v>19</v>
      </c>
      <c r="K782">
        <v>0</v>
      </c>
      <c r="L782">
        <v>9</v>
      </c>
      <c r="M782">
        <v>0</v>
      </c>
      <c r="N782">
        <v>9</v>
      </c>
      <c r="O782">
        <v>0</v>
      </c>
      <c r="P782">
        <f t="shared" si="121"/>
        <v>7</v>
      </c>
      <c r="Q782">
        <v>640</v>
      </c>
      <c r="R782">
        <v>719</v>
      </c>
      <c r="S782" s="14">
        <f t="shared" si="123"/>
        <v>0.47093451066961001</v>
      </c>
      <c r="T782" s="33">
        <f>IF(E782&lt;1994,"NA",IF(E782&gt;2001,SUMIFS(ADM!E:E,ADM!A:A,ReferendumData!E782,ADM!C:C,ReferendumData!A782,ADM!D:D,ReferendumData!B782),SUMIFS(ADM!K:K,ADM!H:H,ReferendumData!E782,ADM!I:I,ReferendumData!A782,ADM!J:J,ReferendumData!B782)))</f>
        <v>510.59</v>
      </c>
      <c r="U782" s="34">
        <f t="shared" si="122"/>
        <v>2.6616267455296816</v>
      </c>
      <c r="V782" s="47">
        <f>IFERROR(VLOOKUP(C782,Lookups!J:L,3,FALSE),IF(T782&gt;=2000,4,IF(AND(T782&gt;=1000,T782&lt;2000),5,6)))</f>
        <v>6</v>
      </c>
      <c r="W782" s="12" t="s">
        <v>20</v>
      </c>
      <c r="X782" s="39">
        <f t="shared" si="124"/>
        <v>2.6616267455296816</v>
      </c>
      <c r="Y782" s="38">
        <f t="shared" si="125"/>
        <v>0.47093451066961001</v>
      </c>
      <c r="Z782" s="40" t="e">
        <f>IF(C782=ScatterPlots!$A$3,ReferendumData!Y782,-1)</f>
        <v>#N/A</v>
      </c>
      <c r="AA782" s="39">
        <f t="shared" si="126"/>
        <v>2.6616267455296816</v>
      </c>
      <c r="AB782" s="40">
        <f t="shared" si="127"/>
        <v>-1</v>
      </c>
      <c r="AC782" s="40">
        <f t="shared" si="128"/>
        <v>0.47093451066961001</v>
      </c>
      <c r="AD782" s="40">
        <f t="shared" si="129"/>
        <v>-1</v>
      </c>
    </row>
    <row r="783" spans="1:30" x14ac:dyDescent="0.35">
      <c r="A783">
        <v>2887</v>
      </c>
      <c r="B783">
        <v>1</v>
      </c>
      <c r="C783" t="str">
        <f t="shared" si="120"/>
        <v>2887-01</v>
      </c>
      <c r="D783" t="s">
        <v>414</v>
      </c>
      <c r="E783">
        <v>2002</v>
      </c>
      <c r="F783">
        <f>VLOOKUP(E783,Lookups!A:B,2,FALSE)</f>
        <v>2</v>
      </c>
      <c r="G783">
        <v>2003</v>
      </c>
      <c r="H783" s="61">
        <v>450</v>
      </c>
      <c r="I783">
        <v>10</v>
      </c>
      <c r="J783" t="s">
        <v>19</v>
      </c>
      <c r="K783">
        <v>0</v>
      </c>
      <c r="L783">
        <v>9</v>
      </c>
      <c r="M783">
        <v>0</v>
      </c>
      <c r="N783">
        <v>9</v>
      </c>
      <c r="O783">
        <v>1</v>
      </c>
      <c r="P783">
        <f t="shared" si="121"/>
        <v>5</v>
      </c>
      <c r="Q783">
        <v>644</v>
      </c>
      <c r="R783">
        <v>612</v>
      </c>
      <c r="S783" s="14">
        <f t="shared" si="123"/>
        <v>0.51273885350318471</v>
      </c>
      <c r="T783" s="33">
        <f>IF(E783&lt;1994,"NA",IF(E783&gt;2001,SUMIFS(ADM!E:E,ADM!A:A,ReferendumData!E783,ADM!C:C,ReferendumData!A783,ADM!D:D,ReferendumData!B783),SUMIFS(ADM!K:K,ADM!H:H,ReferendumData!E783,ADM!I:I,ReferendumData!A783,ADM!J:J,ReferendumData!B783)))</f>
        <v>511.42</v>
      </c>
      <c r="U783" s="34">
        <f t="shared" si="122"/>
        <v>2.4559070822416018</v>
      </c>
      <c r="V783" s="47">
        <f>IFERROR(VLOOKUP(C783,Lookups!J:L,3,FALSE),IF(T783&gt;=2000,4,IF(AND(T783&gt;=1000,T783&lt;2000),5,6)))</f>
        <v>6</v>
      </c>
      <c r="W783" s="12" t="s">
        <v>20</v>
      </c>
      <c r="X783" s="39">
        <f t="shared" si="124"/>
        <v>2.4559070822416018</v>
      </c>
      <c r="Y783" s="38">
        <f t="shared" si="125"/>
        <v>0.51273885350318471</v>
      </c>
      <c r="Z783" s="40" t="e">
        <f>IF(C783=ScatterPlots!$A$3,ReferendumData!Y783,-1)</f>
        <v>#N/A</v>
      </c>
      <c r="AA783" s="39">
        <f t="shared" si="126"/>
        <v>2.4559070822416018</v>
      </c>
      <c r="AB783" s="40">
        <f t="shared" si="127"/>
        <v>-1</v>
      </c>
      <c r="AC783" s="40">
        <f t="shared" si="128"/>
        <v>0.51273885350318471</v>
      </c>
      <c r="AD783" s="40">
        <f t="shared" si="129"/>
        <v>-1</v>
      </c>
    </row>
    <row r="784" spans="1:30" x14ac:dyDescent="0.35">
      <c r="A784">
        <v>6</v>
      </c>
      <c r="B784">
        <v>3</v>
      </c>
      <c r="C784" t="str">
        <f t="shared" si="120"/>
        <v>0006-03</v>
      </c>
      <c r="D784" t="s">
        <v>419</v>
      </c>
      <c r="E784">
        <v>2003</v>
      </c>
      <c r="F784">
        <f>VLOOKUP(E784,Lookups!A:B,2,FALSE)</f>
        <v>1</v>
      </c>
      <c r="G784">
        <v>2004</v>
      </c>
      <c r="H784" s="61">
        <v>637.04999999999995</v>
      </c>
      <c r="I784">
        <v>10</v>
      </c>
      <c r="J784" t="s">
        <v>19</v>
      </c>
      <c r="K784">
        <v>0</v>
      </c>
      <c r="L784">
        <v>9</v>
      </c>
      <c r="M784">
        <v>0</v>
      </c>
      <c r="N784">
        <v>9</v>
      </c>
      <c r="O784">
        <v>1</v>
      </c>
      <c r="P784">
        <f t="shared" si="121"/>
        <v>7</v>
      </c>
      <c r="Q784">
        <v>3260</v>
      </c>
      <c r="R784">
        <v>2322</v>
      </c>
      <c r="S784" s="14">
        <f t="shared" si="123"/>
        <v>0.58402006449301325</v>
      </c>
      <c r="T784" s="33">
        <f>IF(E784&lt;1994,"NA",IF(E784&gt;2001,SUMIFS(ADM!E:E,ADM!A:A,ReferendumData!E784,ADM!C:C,ReferendumData!A784,ADM!D:D,ReferendumData!B784),SUMIFS(ADM!K:K,ADM!H:H,ReferendumData!E784,ADM!I:I,ReferendumData!A784,ADM!J:J,ReferendumData!B784)))</f>
        <v>3437.91</v>
      </c>
      <c r="U784" s="34">
        <f t="shared" si="122"/>
        <v>1.6236608869923879</v>
      </c>
      <c r="V784" s="47">
        <f>IFERROR(VLOOKUP(C784,Lookups!J:L,3,FALSE),IF(T784&gt;=2000,4,IF(AND(T784&gt;=1000,T784&lt;2000),5,6)))</f>
        <v>2</v>
      </c>
      <c r="W784" s="12" t="s">
        <v>20</v>
      </c>
      <c r="X784" s="39">
        <f t="shared" si="124"/>
        <v>1.6236608869923879</v>
      </c>
      <c r="Y784" s="38">
        <f t="shared" si="125"/>
        <v>0.58402006449301325</v>
      </c>
      <c r="Z784" s="40" t="e">
        <f>IF(C784=ScatterPlots!$A$3,ReferendumData!Y784,-1)</f>
        <v>#N/A</v>
      </c>
      <c r="AA784" s="39">
        <f t="shared" si="126"/>
        <v>1.6236608869923879</v>
      </c>
      <c r="AB784" s="40">
        <f t="shared" si="127"/>
        <v>-1</v>
      </c>
      <c r="AC784" s="40">
        <f t="shared" si="128"/>
        <v>-1</v>
      </c>
      <c r="AD784" s="40">
        <f t="shared" si="129"/>
        <v>0.58402006449301325</v>
      </c>
    </row>
    <row r="785" spans="1:30" x14ac:dyDescent="0.35">
      <c r="A785">
        <v>12</v>
      </c>
      <c r="B785">
        <v>1</v>
      </c>
      <c r="C785" t="str">
        <f t="shared" si="120"/>
        <v>0012-01</v>
      </c>
      <c r="D785" t="s">
        <v>290</v>
      </c>
      <c r="E785">
        <v>2003</v>
      </c>
      <c r="F785">
        <f>VLOOKUP(E785,Lookups!A:B,2,FALSE)</f>
        <v>1</v>
      </c>
      <c r="G785">
        <v>2004</v>
      </c>
      <c r="H785" s="61">
        <v>361</v>
      </c>
      <c r="I785">
        <v>5</v>
      </c>
      <c r="J785" t="s">
        <v>19</v>
      </c>
      <c r="K785">
        <v>0</v>
      </c>
      <c r="L785">
        <v>9</v>
      </c>
      <c r="M785">
        <v>0</v>
      </c>
      <c r="N785">
        <v>9</v>
      </c>
      <c r="O785">
        <v>0</v>
      </c>
      <c r="P785">
        <f t="shared" si="121"/>
        <v>4</v>
      </c>
      <c r="Q785">
        <v>3497</v>
      </c>
      <c r="R785">
        <v>3631</v>
      </c>
      <c r="S785" s="14">
        <f t="shared" si="123"/>
        <v>0.49060044893378224</v>
      </c>
      <c r="T785" s="33">
        <f>IF(E785&lt;1994,"NA",IF(E785&gt;2001,SUMIFS(ADM!E:E,ADM!A:A,ReferendumData!E785,ADM!C:C,ReferendumData!A785,ADM!D:D,ReferendumData!B785),SUMIFS(ADM!K:K,ADM!H:H,ReferendumData!E785,ADM!I:I,ReferendumData!A785,ADM!J:J,ReferendumData!B785)))</f>
        <v>6973.02</v>
      </c>
      <c r="U785" s="34">
        <f t="shared" si="122"/>
        <v>1.0222256640594749</v>
      </c>
      <c r="V785" s="47">
        <f>IFERROR(VLOOKUP(C785,Lookups!J:L,3,FALSE),IF(T785&gt;=2000,4,IF(AND(T785&gt;=1000,T785&lt;2000),5,6)))</f>
        <v>3</v>
      </c>
      <c r="W785" s="12" t="s">
        <v>438</v>
      </c>
      <c r="X785" s="39">
        <f t="shared" si="124"/>
        <v>1.0222256640594749</v>
      </c>
      <c r="Y785" s="38">
        <f t="shared" si="125"/>
        <v>0.49060044893378224</v>
      </c>
      <c r="Z785" s="40" t="e">
        <f>IF(C785=ScatterPlots!$A$3,ReferendumData!Y785,-1)</f>
        <v>#N/A</v>
      </c>
      <c r="AA785" s="39">
        <f t="shared" si="126"/>
        <v>1.0222256640594749</v>
      </c>
      <c r="AB785" s="40">
        <f t="shared" si="127"/>
        <v>-1</v>
      </c>
      <c r="AC785" s="40">
        <f t="shared" si="128"/>
        <v>-1</v>
      </c>
      <c r="AD785" s="40">
        <f t="shared" si="129"/>
        <v>0.49060044893378224</v>
      </c>
    </row>
    <row r="786" spans="1:30" x14ac:dyDescent="0.35">
      <c r="A786">
        <v>15</v>
      </c>
      <c r="B786">
        <v>1</v>
      </c>
      <c r="C786" t="str">
        <f t="shared" si="120"/>
        <v>0015-01</v>
      </c>
      <c r="D786" t="s">
        <v>67</v>
      </c>
      <c r="E786">
        <v>2003</v>
      </c>
      <c r="F786">
        <f>VLOOKUP(E786,Lookups!A:B,2,FALSE)</f>
        <v>1</v>
      </c>
      <c r="G786">
        <v>2004</v>
      </c>
      <c r="H786" s="61">
        <v>250</v>
      </c>
      <c r="I786">
        <v>5</v>
      </c>
      <c r="J786" t="s">
        <v>19</v>
      </c>
      <c r="K786">
        <v>0</v>
      </c>
      <c r="L786">
        <v>9</v>
      </c>
      <c r="M786">
        <v>0</v>
      </c>
      <c r="N786">
        <v>9</v>
      </c>
      <c r="O786">
        <v>1</v>
      </c>
      <c r="P786">
        <f t="shared" si="121"/>
        <v>3</v>
      </c>
      <c r="Q786">
        <v>2708</v>
      </c>
      <c r="R786">
        <v>2016</v>
      </c>
      <c r="S786" s="14">
        <f t="shared" si="123"/>
        <v>0.57324301439458092</v>
      </c>
      <c r="T786" s="33">
        <f>IF(E786&lt;1994,"NA",IF(E786&gt;2001,SUMIFS(ADM!E:E,ADM!A:A,ReferendumData!E786,ADM!C:C,ReferendumData!A786,ADM!D:D,ReferendumData!B786),SUMIFS(ADM!K:K,ADM!H:H,ReferendumData!E786,ADM!I:I,ReferendumData!A786,ADM!J:J,ReferendumData!B786)))</f>
        <v>5778</v>
      </c>
      <c r="U786" s="34">
        <f t="shared" si="122"/>
        <v>0.81758393907926619</v>
      </c>
      <c r="V786" s="47">
        <f>IFERROR(VLOOKUP(C786,Lookups!J:L,3,FALSE),IF(T786&gt;=2000,4,IF(AND(T786&gt;=1000,T786&lt;2000),5,6)))</f>
        <v>3</v>
      </c>
      <c r="W786" s="12" t="s">
        <v>439</v>
      </c>
      <c r="X786" s="39">
        <f t="shared" si="124"/>
        <v>0.81758393907926619</v>
      </c>
      <c r="Y786" s="38">
        <f t="shared" si="125"/>
        <v>0.57324301439458092</v>
      </c>
      <c r="Z786" s="40" t="e">
        <f>IF(C786=ScatterPlots!$A$3,ReferendumData!Y786,-1)</f>
        <v>#N/A</v>
      </c>
      <c r="AA786" s="39">
        <f t="shared" si="126"/>
        <v>0.81758393907926619</v>
      </c>
      <c r="AB786" s="40">
        <f t="shared" si="127"/>
        <v>-1</v>
      </c>
      <c r="AC786" s="40">
        <f t="shared" si="128"/>
        <v>-1</v>
      </c>
      <c r="AD786" s="40">
        <f t="shared" si="129"/>
        <v>0.57324301439458092</v>
      </c>
    </row>
    <row r="787" spans="1:30" x14ac:dyDescent="0.35">
      <c r="A787">
        <v>15</v>
      </c>
      <c r="B787">
        <v>1</v>
      </c>
      <c r="C787" t="str">
        <f t="shared" si="120"/>
        <v>0015-01</v>
      </c>
      <c r="D787" t="s">
        <v>67</v>
      </c>
      <c r="E787">
        <v>2003</v>
      </c>
      <c r="F787">
        <f>VLOOKUP(E787,Lookups!A:B,2,FALSE)</f>
        <v>1</v>
      </c>
      <c r="G787">
        <v>2004</v>
      </c>
      <c r="H787" s="61">
        <v>109.5</v>
      </c>
      <c r="I787">
        <v>5</v>
      </c>
      <c r="J787" t="s">
        <v>19</v>
      </c>
      <c r="K787">
        <v>0</v>
      </c>
      <c r="L787">
        <v>9</v>
      </c>
      <c r="M787">
        <v>0</v>
      </c>
      <c r="N787">
        <v>9</v>
      </c>
      <c r="O787">
        <v>1</v>
      </c>
      <c r="P787">
        <f t="shared" si="121"/>
        <v>2</v>
      </c>
      <c r="Q787">
        <v>2598</v>
      </c>
      <c r="R787">
        <v>2117</v>
      </c>
      <c r="S787" s="14">
        <f t="shared" si="123"/>
        <v>0.55100742311770945</v>
      </c>
      <c r="T787" s="33">
        <f>IF(E787&lt;1994,"NA",IF(E787&gt;2001,SUMIFS(ADM!E:E,ADM!A:A,ReferendumData!E787,ADM!C:C,ReferendumData!A787,ADM!D:D,ReferendumData!B787),SUMIFS(ADM!K:K,ADM!H:H,ReferendumData!E787,ADM!I:I,ReferendumData!A787,ADM!J:J,ReferendumData!B787)))</f>
        <v>5778</v>
      </c>
      <c r="U787" s="34">
        <f t="shared" si="122"/>
        <v>0.81602630668051224</v>
      </c>
      <c r="V787" s="47">
        <f>IFERROR(VLOOKUP(C787,Lookups!J:L,3,FALSE),IF(T787&gt;=2000,4,IF(AND(T787&gt;=1000,T787&lt;2000),5,6)))</f>
        <v>3</v>
      </c>
      <c r="W787" s="12" t="s">
        <v>439</v>
      </c>
      <c r="X787" s="39">
        <f t="shared" si="124"/>
        <v>0.81602630668051224</v>
      </c>
      <c r="Y787" s="38">
        <f t="shared" si="125"/>
        <v>0.55100742311770945</v>
      </c>
      <c r="Z787" s="40" t="e">
        <f>IF(C787=ScatterPlots!$A$3,ReferendumData!Y787,-1)</f>
        <v>#N/A</v>
      </c>
      <c r="AA787" s="39">
        <f t="shared" si="126"/>
        <v>0.81602630668051224</v>
      </c>
      <c r="AB787" s="40">
        <f t="shared" si="127"/>
        <v>-1</v>
      </c>
      <c r="AC787" s="40">
        <f t="shared" si="128"/>
        <v>-1</v>
      </c>
      <c r="AD787" s="40">
        <f t="shared" si="129"/>
        <v>0.55100742311770945</v>
      </c>
    </row>
    <row r="788" spans="1:30" x14ac:dyDescent="0.35">
      <c r="A788">
        <v>15</v>
      </c>
      <c r="B788">
        <v>1</v>
      </c>
      <c r="C788" t="str">
        <f t="shared" si="120"/>
        <v>0015-01</v>
      </c>
      <c r="D788" t="s">
        <v>67</v>
      </c>
      <c r="E788">
        <v>2003</v>
      </c>
      <c r="F788">
        <f>VLOOKUP(E788,Lookups!A:B,2,FALSE)</f>
        <v>1</v>
      </c>
      <c r="G788">
        <v>2004</v>
      </c>
      <c r="H788" s="61">
        <v>24.25</v>
      </c>
      <c r="I788">
        <v>5</v>
      </c>
      <c r="J788" t="s">
        <v>19</v>
      </c>
      <c r="K788">
        <v>0</v>
      </c>
      <c r="L788">
        <v>9</v>
      </c>
      <c r="M788">
        <v>0</v>
      </c>
      <c r="N788">
        <v>9</v>
      </c>
      <c r="O788">
        <v>1</v>
      </c>
      <c r="P788">
        <f t="shared" si="121"/>
        <v>1</v>
      </c>
      <c r="Q788">
        <v>2509</v>
      </c>
      <c r="R788">
        <v>2179</v>
      </c>
      <c r="S788" s="14">
        <f t="shared" si="123"/>
        <v>0.53519624573378843</v>
      </c>
      <c r="T788" s="33">
        <f>IF(E788&lt;1994,"NA",IF(E788&gt;2001,SUMIFS(ADM!E:E,ADM!A:A,ReferendumData!E788,ADM!C:C,ReferendumData!A788,ADM!D:D,ReferendumData!B788),SUMIFS(ADM!K:K,ADM!H:H,ReferendumData!E788,ADM!I:I,ReferendumData!A788,ADM!J:J,ReferendumData!B788)))</f>
        <v>5778</v>
      </c>
      <c r="U788" s="34">
        <f t="shared" si="122"/>
        <v>0.81135340948425061</v>
      </c>
      <c r="V788" s="47">
        <f>IFERROR(VLOOKUP(C788,Lookups!J:L,3,FALSE),IF(T788&gt;=2000,4,IF(AND(T788&gt;=1000,T788&lt;2000),5,6)))</f>
        <v>3</v>
      </c>
      <c r="W788" s="12" t="s">
        <v>439</v>
      </c>
      <c r="X788" s="39">
        <f t="shared" si="124"/>
        <v>0.81135340948425061</v>
      </c>
      <c r="Y788" s="38">
        <f t="shared" si="125"/>
        <v>0.53519624573378843</v>
      </c>
      <c r="Z788" s="40" t="e">
        <f>IF(C788=ScatterPlots!$A$3,ReferendumData!Y788,-1)</f>
        <v>#N/A</v>
      </c>
      <c r="AA788" s="39">
        <f t="shared" si="126"/>
        <v>0.81135340948425061</v>
      </c>
      <c r="AB788" s="40">
        <f t="shared" si="127"/>
        <v>-1</v>
      </c>
      <c r="AC788" s="40">
        <f t="shared" si="128"/>
        <v>-1</v>
      </c>
      <c r="AD788" s="40">
        <f t="shared" si="129"/>
        <v>0.53519624573378843</v>
      </c>
    </row>
    <row r="789" spans="1:30" x14ac:dyDescent="0.35">
      <c r="A789">
        <v>31</v>
      </c>
      <c r="B789">
        <v>1</v>
      </c>
      <c r="C789" t="str">
        <f t="shared" si="120"/>
        <v>0031-01</v>
      </c>
      <c r="D789" t="s">
        <v>271</v>
      </c>
      <c r="E789">
        <v>2003</v>
      </c>
      <c r="F789">
        <f>VLOOKUP(E789,Lookups!A:B,2,FALSE)</f>
        <v>1</v>
      </c>
      <c r="G789">
        <v>2004</v>
      </c>
      <c r="H789" s="61">
        <v>300</v>
      </c>
      <c r="I789">
        <v>5</v>
      </c>
      <c r="J789" t="s">
        <v>19</v>
      </c>
      <c r="K789">
        <v>0</v>
      </c>
      <c r="L789">
        <v>9</v>
      </c>
      <c r="M789">
        <v>0</v>
      </c>
      <c r="N789">
        <v>9</v>
      </c>
      <c r="O789">
        <v>1</v>
      </c>
      <c r="P789">
        <f t="shared" si="121"/>
        <v>4</v>
      </c>
      <c r="Q789">
        <v>4524</v>
      </c>
      <c r="R789">
        <v>1826</v>
      </c>
      <c r="S789" s="14">
        <f t="shared" si="123"/>
        <v>0.7124409448818898</v>
      </c>
      <c r="T789" s="33">
        <f>IF(E789&lt;1994,"NA",IF(E789&gt;2001,SUMIFS(ADM!E:E,ADM!A:A,ReferendumData!E789,ADM!C:C,ReferendumData!A789,ADM!D:D,ReferendumData!B789),SUMIFS(ADM!K:K,ADM!H:H,ReferendumData!E789,ADM!I:I,ReferendumData!A789,ADM!J:J,ReferendumData!B789)))</f>
        <v>4937.07</v>
      </c>
      <c r="U789" s="34">
        <f t="shared" si="122"/>
        <v>1.2861879616857772</v>
      </c>
      <c r="V789" s="47">
        <f>IFERROR(VLOOKUP(C789,Lookups!J:L,3,FALSE),IF(T789&gt;=2000,4,IF(AND(T789&gt;=1000,T789&lt;2000),5,6)))</f>
        <v>4</v>
      </c>
      <c r="W789" s="12" t="s">
        <v>439</v>
      </c>
      <c r="X789" s="39">
        <f t="shared" si="124"/>
        <v>1.2861879616857772</v>
      </c>
      <c r="Y789" s="38">
        <f t="shared" si="125"/>
        <v>0.7124409448818898</v>
      </c>
      <c r="Z789" s="40" t="e">
        <f>IF(C789=ScatterPlots!$A$3,ReferendumData!Y789,-1)</f>
        <v>#N/A</v>
      </c>
      <c r="AA789" s="39">
        <f t="shared" si="126"/>
        <v>1.2861879616857772</v>
      </c>
      <c r="AB789" s="40">
        <f t="shared" si="127"/>
        <v>-1</v>
      </c>
      <c r="AC789" s="40">
        <f t="shared" si="128"/>
        <v>-1</v>
      </c>
      <c r="AD789" s="40">
        <f t="shared" si="129"/>
        <v>0.7124409448818898</v>
      </c>
    </row>
    <row r="790" spans="1:30" x14ac:dyDescent="0.35">
      <c r="A790">
        <v>31</v>
      </c>
      <c r="B790">
        <v>1</v>
      </c>
      <c r="C790" t="str">
        <f t="shared" si="120"/>
        <v>0031-01</v>
      </c>
      <c r="D790" t="s">
        <v>271</v>
      </c>
      <c r="E790">
        <v>2003</v>
      </c>
      <c r="F790">
        <f>VLOOKUP(E790,Lookups!A:B,2,FALSE)</f>
        <v>1</v>
      </c>
      <c r="G790">
        <v>2004</v>
      </c>
      <c r="H790" s="61">
        <v>200</v>
      </c>
      <c r="I790">
        <v>5</v>
      </c>
      <c r="J790" t="s">
        <v>19</v>
      </c>
      <c r="K790">
        <v>0</v>
      </c>
      <c r="L790">
        <v>9</v>
      </c>
      <c r="M790">
        <v>0</v>
      </c>
      <c r="N790">
        <v>9</v>
      </c>
      <c r="O790">
        <v>1</v>
      </c>
      <c r="P790">
        <f t="shared" si="121"/>
        <v>3</v>
      </c>
      <c r="Q790">
        <v>3634</v>
      </c>
      <c r="R790">
        <v>2664</v>
      </c>
      <c r="S790" s="14">
        <f t="shared" si="123"/>
        <v>0.57700857415052398</v>
      </c>
      <c r="T790" s="33">
        <f>IF(E790&lt;1994,"NA",IF(E790&gt;2001,SUMIFS(ADM!E:E,ADM!A:A,ReferendumData!E790,ADM!C:C,ReferendumData!A790,ADM!D:D,ReferendumData!B790),SUMIFS(ADM!K:K,ADM!H:H,ReferendumData!E790,ADM!I:I,ReferendumData!A790,ADM!J:J,ReferendumData!B790)))</f>
        <v>4937.07</v>
      </c>
      <c r="U790" s="34">
        <f t="shared" si="122"/>
        <v>1.2756553988499253</v>
      </c>
      <c r="V790" s="47">
        <f>IFERROR(VLOOKUP(C790,Lookups!J:L,3,FALSE),IF(T790&gt;=2000,4,IF(AND(T790&gt;=1000,T790&lt;2000),5,6)))</f>
        <v>4</v>
      </c>
      <c r="W790" s="12" t="s">
        <v>439</v>
      </c>
      <c r="X790" s="39">
        <f t="shared" si="124"/>
        <v>1.2756553988499253</v>
      </c>
      <c r="Y790" s="38">
        <f t="shared" si="125"/>
        <v>0.57700857415052398</v>
      </c>
      <c r="Z790" s="40" t="e">
        <f>IF(C790=ScatterPlots!$A$3,ReferendumData!Y790,-1)</f>
        <v>#N/A</v>
      </c>
      <c r="AA790" s="39">
        <f t="shared" si="126"/>
        <v>1.2756553988499253</v>
      </c>
      <c r="AB790" s="40">
        <f t="shared" si="127"/>
        <v>-1</v>
      </c>
      <c r="AC790" s="40">
        <f t="shared" si="128"/>
        <v>-1</v>
      </c>
      <c r="AD790" s="40">
        <f t="shared" si="129"/>
        <v>0.57700857415052398</v>
      </c>
    </row>
    <row r="791" spans="1:30" x14ac:dyDescent="0.35">
      <c r="A791">
        <v>31</v>
      </c>
      <c r="B791">
        <v>1</v>
      </c>
      <c r="C791" t="str">
        <f t="shared" si="120"/>
        <v>0031-01</v>
      </c>
      <c r="D791" t="s">
        <v>271</v>
      </c>
      <c r="E791">
        <v>2003</v>
      </c>
      <c r="F791">
        <f>VLOOKUP(E791,Lookups!A:B,2,FALSE)</f>
        <v>1</v>
      </c>
      <c r="G791">
        <v>2004</v>
      </c>
      <c r="H791" s="61">
        <v>1</v>
      </c>
      <c r="I791">
        <v>5</v>
      </c>
      <c r="J791" t="s">
        <v>19</v>
      </c>
      <c r="K791">
        <v>0</v>
      </c>
      <c r="L791">
        <v>9</v>
      </c>
      <c r="M791">
        <v>0</v>
      </c>
      <c r="N791">
        <v>9</v>
      </c>
      <c r="O791">
        <v>1</v>
      </c>
      <c r="P791">
        <f t="shared" si="121"/>
        <v>1</v>
      </c>
      <c r="Q791">
        <v>4707</v>
      </c>
      <c r="R791">
        <v>1653</v>
      </c>
      <c r="S791" s="14">
        <f t="shared" si="123"/>
        <v>0.74009433962264148</v>
      </c>
      <c r="T791" s="33">
        <f>IF(E791&lt;1994,"NA",IF(E791&gt;2001,SUMIFS(ADM!E:E,ADM!A:A,ReferendumData!E791,ADM!C:C,ReferendumData!A791,ADM!D:D,ReferendumData!B791),SUMIFS(ADM!K:K,ADM!H:H,ReferendumData!E791,ADM!I:I,ReferendumData!A791,ADM!J:J,ReferendumData!B791)))</f>
        <v>4937.07</v>
      </c>
      <c r="U791" s="34">
        <f t="shared" si="122"/>
        <v>1.2882134545388257</v>
      </c>
      <c r="V791" s="47">
        <f>IFERROR(VLOOKUP(C791,Lookups!J:L,3,FALSE),IF(T791&gt;=2000,4,IF(AND(T791&gt;=1000,T791&lt;2000),5,6)))</f>
        <v>4</v>
      </c>
      <c r="W791" s="12" t="s">
        <v>439</v>
      </c>
      <c r="X791" s="39">
        <f t="shared" si="124"/>
        <v>1.2882134545388257</v>
      </c>
      <c r="Y791" s="38">
        <f t="shared" si="125"/>
        <v>0.74009433962264148</v>
      </c>
      <c r="Z791" s="40" t="e">
        <f>IF(C791=ScatterPlots!$A$3,ReferendumData!Y791,-1)</f>
        <v>#N/A</v>
      </c>
      <c r="AA791" s="39">
        <f t="shared" si="126"/>
        <v>1.2882134545388257</v>
      </c>
      <c r="AB791" s="40">
        <f t="shared" si="127"/>
        <v>-1</v>
      </c>
      <c r="AC791" s="40">
        <f t="shared" si="128"/>
        <v>-1</v>
      </c>
      <c r="AD791" s="40">
        <f t="shared" si="129"/>
        <v>0.74009433962264148</v>
      </c>
    </row>
    <row r="792" spans="1:30" x14ac:dyDescent="0.35">
      <c r="A792">
        <v>51</v>
      </c>
      <c r="B792">
        <v>1</v>
      </c>
      <c r="C792" t="str">
        <f t="shared" si="120"/>
        <v>0051-01</v>
      </c>
      <c r="D792" t="s">
        <v>211</v>
      </c>
      <c r="E792">
        <v>2003</v>
      </c>
      <c r="F792">
        <f>VLOOKUP(E792,Lookups!A:B,2,FALSE)</f>
        <v>1</v>
      </c>
      <c r="G792">
        <v>2004</v>
      </c>
      <c r="H792" s="61">
        <v>220</v>
      </c>
      <c r="I792">
        <v>10</v>
      </c>
      <c r="J792" t="s">
        <v>19</v>
      </c>
      <c r="K792">
        <v>0</v>
      </c>
      <c r="L792">
        <v>9</v>
      </c>
      <c r="M792">
        <v>0</v>
      </c>
      <c r="N792">
        <v>9</v>
      </c>
      <c r="O792">
        <v>0</v>
      </c>
      <c r="P792">
        <f t="shared" si="121"/>
        <v>3</v>
      </c>
      <c r="Q792">
        <v>669</v>
      </c>
      <c r="R792">
        <v>736</v>
      </c>
      <c r="S792" s="14">
        <f t="shared" si="123"/>
        <v>0.47615658362989322</v>
      </c>
      <c r="T792" s="33">
        <f>IF(E792&lt;1994,"NA",IF(E792&gt;2001,SUMIFS(ADM!E:E,ADM!A:A,ReferendumData!E792,ADM!C:C,ReferendumData!A792,ADM!D:D,ReferendumData!B792),SUMIFS(ADM!K:K,ADM!H:H,ReferendumData!E792,ADM!I:I,ReferendumData!A792,ADM!J:J,ReferendumData!B792)))</f>
        <v>1640.3</v>
      </c>
      <c r="U792" s="34">
        <f t="shared" si="122"/>
        <v>0.85655063098213746</v>
      </c>
      <c r="V792" s="47">
        <f>IFERROR(VLOOKUP(C792,Lookups!J:L,3,FALSE),IF(T792&gt;=2000,4,IF(AND(T792&gt;=1000,T792&lt;2000),5,6)))</f>
        <v>5</v>
      </c>
      <c r="W792" s="12" t="s">
        <v>439</v>
      </c>
      <c r="X792" s="39">
        <f t="shared" si="124"/>
        <v>0.85655063098213746</v>
      </c>
      <c r="Y792" s="38">
        <f t="shared" si="125"/>
        <v>0.47615658362989322</v>
      </c>
      <c r="Z792" s="40" t="e">
        <f>IF(C792=ScatterPlots!$A$3,ReferendumData!Y792,-1)</f>
        <v>#N/A</v>
      </c>
      <c r="AA792" s="39">
        <f t="shared" si="126"/>
        <v>0.85655063098213746</v>
      </c>
      <c r="AB792" s="40">
        <f t="shared" si="127"/>
        <v>-1</v>
      </c>
      <c r="AC792" s="40">
        <f t="shared" si="128"/>
        <v>-1</v>
      </c>
      <c r="AD792" s="40">
        <f t="shared" si="129"/>
        <v>0.47615658362989322</v>
      </c>
    </row>
    <row r="793" spans="1:30" x14ac:dyDescent="0.35">
      <c r="A793">
        <v>85</v>
      </c>
      <c r="B793">
        <v>1</v>
      </c>
      <c r="C793" t="str">
        <f t="shared" si="120"/>
        <v>0085-01</v>
      </c>
      <c r="D793" t="s">
        <v>440</v>
      </c>
      <c r="E793">
        <v>2003</v>
      </c>
      <c r="F793">
        <f>VLOOKUP(E793,Lookups!A:B,2,FALSE)</f>
        <v>1</v>
      </c>
      <c r="G793">
        <v>2004</v>
      </c>
      <c r="H793" s="61">
        <v>600</v>
      </c>
      <c r="I793">
        <v>10</v>
      </c>
      <c r="J793" t="s">
        <v>19</v>
      </c>
      <c r="K793">
        <v>0</v>
      </c>
      <c r="L793">
        <v>9</v>
      </c>
      <c r="M793">
        <v>0</v>
      </c>
      <c r="N793">
        <v>9</v>
      </c>
      <c r="O793">
        <v>1</v>
      </c>
      <c r="P793">
        <f t="shared" si="121"/>
        <v>7</v>
      </c>
      <c r="Q793">
        <v>639</v>
      </c>
      <c r="R793">
        <v>388</v>
      </c>
      <c r="S793" s="14">
        <f t="shared" si="123"/>
        <v>0.62220058422590063</v>
      </c>
      <c r="T793" s="33">
        <f>IF(E793&lt;1994,"NA",IF(E793&gt;2001,SUMIFS(ADM!E:E,ADM!A:A,ReferendumData!E793,ADM!C:C,ReferendumData!A793,ADM!D:D,ReferendumData!B793),SUMIFS(ADM!K:K,ADM!H:H,ReferendumData!E793,ADM!I:I,ReferendumData!A793,ADM!J:J,ReferendumData!B793)))</f>
        <v>682.05</v>
      </c>
      <c r="U793" s="34">
        <f t="shared" si="122"/>
        <v>1.5057547100652446</v>
      </c>
      <c r="V793" s="47">
        <f>IFERROR(VLOOKUP(C793,Lookups!J:L,3,FALSE),IF(T793&gt;=2000,4,IF(AND(T793&gt;=1000,T793&lt;2000),5,6)))</f>
        <v>6</v>
      </c>
      <c r="W793" s="12" t="s">
        <v>20</v>
      </c>
      <c r="X793" s="39">
        <f t="shared" si="124"/>
        <v>1.5057547100652446</v>
      </c>
      <c r="Y793" s="38">
        <f t="shared" si="125"/>
        <v>0.62220058422590063</v>
      </c>
      <c r="Z793" s="40" t="e">
        <f>IF(C793=ScatterPlots!$A$3,ReferendumData!Y793,-1)</f>
        <v>#N/A</v>
      </c>
      <c r="AA793" s="39">
        <f t="shared" si="126"/>
        <v>1.5057547100652446</v>
      </c>
      <c r="AB793" s="40">
        <f t="shared" si="127"/>
        <v>-1</v>
      </c>
      <c r="AC793" s="40">
        <f t="shared" si="128"/>
        <v>-1</v>
      </c>
      <c r="AD793" s="40">
        <f t="shared" si="129"/>
        <v>0.62220058422590063</v>
      </c>
    </row>
    <row r="794" spans="1:30" x14ac:dyDescent="0.35">
      <c r="A794">
        <v>93</v>
      </c>
      <c r="B794">
        <v>1</v>
      </c>
      <c r="C794" t="str">
        <f t="shared" si="120"/>
        <v>0093-01</v>
      </c>
      <c r="D794" t="s">
        <v>70</v>
      </c>
      <c r="E794">
        <v>2003</v>
      </c>
      <c r="F794">
        <f>VLOOKUP(E794,Lookups!A:B,2,FALSE)</f>
        <v>1</v>
      </c>
      <c r="G794">
        <v>2004</v>
      </c>
      <c r="H794" s="61">
        <v>500</v>
      </c>
      <c r="I794">
        <v>7</v>
      </c>
      <c r="J794" t="s">
        <v>19</v>
      </c>
      <c r="K794">
        <v>0</v>
      </c>
      <c r="L794">
        <v>9</v>
      </c>
      <c r="M794">
        <v>0</v>
      </c>
      <c r="N794">
        <v>9</v>
      </c>
      <c r="O794">
        <v>0</v>
      </c>
      <c r="P794">
        <f t="shared" si="121"/>
        <v>6</v>
      </c>
      <c r="Q794">
        <v>555</v>
      </c>
      <c r="R794">
        <v>656</v>
      </c>
      <c r="S794" s="14">
        <f t="shared" si="123"/>
        <v>0.45829892650701898</v>
      </c>
      <c r="T794" s="33">
        <f>IF(E794&lt;1994,"NA",IF(E794&gt;2001,SUMIFS(ADM!E:E,ADM!A:A,ReferendumData!E794,ADM!C:C,ReferendumData!A794,ADM!D:D,ReferendumData!B794),SUMIFS(ADM!K:K,ADM!H:H,ReferendumData!E794,ADM!I:I,ReferendumData!A794,ADM!J:J,ReferendumData!B794)))</f>
        <v>679.39</v>
      </c>
      <c r="U794" s="34">
        <f t="shared" si="122"/>
        <v>1.7824813435581919</v>
      </c>
      <c r="V794" s="47">
        <f>IFERROR(VLOOKUP(C794,Lookups!J:L,3,FALSE),IF(T794&gt;=2000,4,IF(AND(T794&gt;=1000,T794&lt;2000),5,6)))</f>
        <v>6</v>
      </c>
      <c r="W794" s="12" t="s">
        <v>20</v>
      </c>
      <c r="X794" s="39">
        <f t="shared" si="124"/>
        <v>1.7824813435581919</v>
      </c>
      <c r="Y794" s="38">
        <f t="shared" si="125"/>
        <v>0.45829892650701898</v>
      </c>
      <c r="Z794" s="40" t="e">
        <f>IF(C794=ScatterPlots!$A$3,ReferendumData!Y794,-1)</f>
        <v>#N/A</v>
      </c>
      <c r="AA794" s="39">
        <f t="shared" si="126"/>
        <v>1.7824813435581919</v>
      </c>
      <c r="AB794" s="40">
        <f t="shared" si="127"/>
        <v>-1</v>
      </c>
      <c r="AC794" s="40">
        <f t="shared" si="128"/>
        <v>-1</v>
      </c>
      <c r="AD794" s="40">
        <f t="shared" si="129"/>
        <v>0.45829892650701898</v>
      </c>
    </row>
    <row r="795" spans="1:30" x14ac:dyDescent="0.35">
      <c r="A795">
        <v>93</v>
      </c>
      <c r="B795">
        <v>1</v>
      </c>
      <c r="C795" t="str">
        <f t="shared" si="120"/>
        <v>0093-01</v>
      </c>
      <c r="D795" t="s">
        <v>70</v>
      </c>
      <c r="E795">
        <v>2003</v>
      </c>
      <c r="F795">
        <f>VLOOKUP(E795,Lookups!A:B,2,FALSE)</f>
        <v>1</v>
      </c>
      <c r="G795">
        <v>2004</v>
      </c>
      <c r="H795" s="61">
        <v>500</v>
      </c>
      <c r="I795">
        <v>7</v>
      </c>
      <c r="J795" t="s">
        <v>19</v>
      </c>
      <c r="K795">
        <v>0</v>
      </c>
      <c r="L795">
        <v>9</v>
      </c>
      <c r="M795">
        <v>0</v>
      </c>
      <c r="N795">
        <v>9</v>
      </c>
      <c r="O795">
        <v>1</v>
      </c>
      <c r="P795">
        <f t="shared" si="121"/>
        <v>6</v>
      </c>
      <c r="Q795">
        <v>827</v>
      </c>
      <c r="R795">
        <v>479</v>
      </c>
      <c r="S795" s="14">
        <f t="shared" si="123"/>
        <v>0.6332312404287902</v>
      </c>
      <c r="T795" s="33">
        <f>IF(E795&lt;1994,"NA",IF(E795&gt;2001,SUMIFS(ADM!E:E,ADM!A:A,ReferendumData!E795,ADM!C:C,ReferendumData!A795,ADM!D:D,ReferendumData!B795),SUMIFS(ADM!K:K,ADM!H:H,ReferendumData!E795,ADM!I:I,ReferendumData!A795,ADM!J:J,ReferendumData!B795)))</f>
        <v>679.39</v>
      </c>
      <c r="U795" s="34">
        <f t="shared" si="122"/>
        <v>1.9223126628298917</v>
      </c>
      <c r="V795" s="47">
        <f>IFERROR(VLOOKUP(C795,Lookups!J:L,3,FALSE),IF(T795&gt;=2000,4,IF(AND(T795&gt;=1000,T795&lt;2000),5,6)))</f>
        <v>6</v>
      </c>
      <c r="W795" s="12" t="s">
        <v>422</v>
      </c>
      <c r="X795" s="39">
        <f t="shared" si="124"/>
        <v>1.9223126628298917</v>
      </c>
      <c r="Y795" s="38">
        <f t="shared" si="125"/>
        <v>0.6332312404287902</v>
      </c>
      <c r="Z795" s="40" t="e">
        <f>IF(C795=ScatterPlots!$A$3,ReferendumData!Y795,-1)</f>
        <v>#N/A</v>
      </c>
      <c r="AA795" s="39">
        <f t="shared" si="126"/>
        <v>1.9223126628298917</v>
      </c>
      <c r="AB795" s="40">
        <f t="shared" si="127"/>
        <v>-1</v>
      </c>
      <c r="AC795" s="40">
        <f t="shared" si="128"/>
        <v>-1</v>
      </c>
      <c r="AD795" s="40">
        <f t="shared" si="129"/>
        <v>0.6332312404287902</v>
      </c>
    </row>
    <row r="796" spans="1:30" x14ac:dyDescent="0.35">
      <c r="A796">
        <v>99</v>
      </c>
      <c r="B796">
        <v>1</v>
      </c>
      <c r="C796" t="str">
        <f t="shared" si="120"/>
        <v>0099-01</v>
      </c>
      <c r="D796" t="s">
        <v>117</v>
      </c>
      <c r="E796">
        <v>2003</v>
      </c>
      <c r="F796">
        <f>VLOOKUP(E796,Lookups!A:B,2,FALSE)</f>
        <v>1</v>
      </c>
      <c r="G796">
        <v>2004</v>
      </c>
      <c r="H796" s="61">
        <v>404</v>
      </c>
      <c r="I796">
        <v>3</v>
      </c>
      <c r="J796" t="s">
        <v>19</v>
      </c>
      <c r="K796">
        <v>0</v>
      </c>
      <c r="L796">
        <v>9</v>
      </c>
      <c r="M796">
        <v>0</v>
      </c>
      <c r="N796">
        <v>9</v>
      </c>
      <c r="O796">
        <v>1</v>
      </c>
      <c r="P796">
        <f t="shared" si="121"/>
        <v>5</v>
      </c>
      <c r="Q796">
        <v>825</v>
      </c>
      <c r="R796">
        <v>542</v>
      </c>
      <c r="S796" s="14">
        <f t="shared" si="123"/>
        <v>0.60351133869787854</v>
      </c>
      <c r="T796" s="33">
        <f>IF(E796&lt;1994,"NA",IF(E796&gt;2001,SUMIFS(ADM!E:E,ADM!A:A,ReferendumData!E796,ADM!C:C,ReferendumData!A796,ADM!D:D,ReferendumData!B796),SUMIFS(ADM!K:K,ADM!H:H,ReferendumData!E796,ADM!I:I,ReferendumData!A796,ADM!J:J,ReferendumData!B796)))</f>
        <v>1074.81</v>
      </c>
      <c r="U796" s="34">
        <f t="shared" si="122"/>
        <v>1.2718526995468966</v>
      </c>
      <c r="V796" s="47">
        <f>IFERROR(VLOOKUP(C796,Lookups!J:L,3,FALSE),IF(T796&gt;=2000,4,IF(AND(T796&gt;=1000,T796&lt;2000),5,6)))</f>
        <v>5</v>
      </c>
      <c r="W796" s="12" t="s">
        <v>422</v>
      </c>
      <c r="X796" s="39">
        <f t="shared" si="124"/>
        <v>1.2718526995468966</v>
      </c>
      <c r="Y796" s="38">
        <f t="shared" si="125"/>
        <v>0.60351133869787854</v>
      </c>
      <c r="Z796" s="40" t="e">
        <f>IF(C796=ScatterPlots!$A$3,ReferendumData!Y796,-1)</f>
        <v>#N/A</v>
      </c>
      <c r="AA796" s="39">
        <f t="shared" si="126"/>
        <v>1.2718526995468966</v>
      </c>
      <c r="AB796" s="40">
        <f t="shared" si="127"/>
        <v>-1</v>
      </c>
      <c r="AC796" s="40">
        <f t="shared" si="128"/>
        <v>-1</v>
      </c>
      <c r="AD796" s="40">
        <f t="shared" si="129"/>
        <v>0.60351133869787854</v>
      </c>
    </row>
    <row r="797" spans="1:30" x14ac:dyDescent="0.35">
      <c r="A797">
        <v>108</v>
      </c>
      <c r="B797">
        <v>1</v>
      </c>
      <c r="C797" t="str">
        <f t="shared" ref="C797:C860" si="130">TEXT(A797,"0000")&amp;"-"&amp;TEXT(B797,"00")</f>
        <v>0108-01</v>
      </c>
      <c r="D797" t="s">
        <v>423</v>
      </c>
      <c r="E797">
        <v>2003</v>
      </c>
      <c r="F797">
        <f>VLOOKUP(E797,Lookups!A:B,2,FALSE)</f>
        <v>1</v>
      </c>
      <c r="G797">
        <v>2004</v>
      </c>
      <c r="H797" s="61">
        <v>500</v>
      </c>
      <c r="I797">
        <v>5</v>
      </c>
      <c r="J797" t="s">
        <v>19</v>
      </c>
      <c r="K797">
        <v>0</v>
      </c>
      <c r="L797">
        <v>9</v>
      </c>
      <c r="M797">
        <v>0</v>
      </c>
      <c r="N797">
        <v>9</v>
      </c>
      <c r="O797">
        <v>1</v>
      </c>
      <c r="P797">
        <f t="shared" ref="P797:P860" si="131">MAX(1,MIN(10,INT(H797/100)+1))</f>
        <v>6</v>
      </c>
      <c r="Q797">
        <v>991</v>
      </c>
      <c r="R797">
        <v>546</v>
      </c>
      <c r="S797" s="14">
        <f t="shared" si="123"/>
        <v>0.64476252439817827</v>
      </c>
      <c r="T797" s="33">
        <f>IF(E797&lt;1994,"NA",IF(E797&gt;2001,SUMIFS(ADM!E:E,ADM!A:A,ReferendumData!E797,ADM!C:C,ReferendumData!A797,ADM!D:D,ReferendumData!B797),SUMIFS(ADM!K:K,ADM!H:H,ReferendumData!E797,ADM!I:I,ReferendumData!A797,ADM!J:J,ReferendumData!B797)))</f>
        <v>1031.82</v>
      </c>
      <c r="U797" s="34">
        <f t="shared" ref="U797:U860" si="132">IFERROR((Q797+R797)/T797,"NA")</f>
        <v>1.4896008993816752</v>
      </c>
      <c r="V797" s="47">
        <f>IFERROR(VLOOKUP(C797,Lookups!J:L,3,FALSE),IF(T797&gt;=2000,4,IF(AND(T797&gt;=1000,T797&lt;2000),5,6)))</f>
        <v>3</v>
      </c>
      <c r="W797" s="12" t="s">
        <v>20</v>
      </c>
      <c r="X797" s="39">
        <f t="shared" si="124"/>
        <v>1.4896008993816752</v>
      </c>
      <c r="Y797" s="38">
        <f t="shared" si="125"/>
        <v>0.64476252439817827</v>
      </c>
      <c r="Z797" s="40" t="e">
        <f>IF(C797=ScatterPlots!$A$3,ReferendumData!Y797,-1)</f>
        <v>#N/A</v>
      </c>
      <c r="AA797" s="39">
        <f t="shared" si="126"/>
        <v>1.4896008993816752</v>
      </c>
      <c r="AB797" s="40">
        <f t="shared" si="127"/>
        <v>-1</v>
      </c>
      <c r="AC797" s="40">
        <f t="shared" si="128"/>
        <v>-1</v>
      </c>
      <c r="AD797" s="40">
        <f t="shared" si="129"/>
        <v>0.64476252439817827</v>
      </c>
    </row>
    <row r="798" spans="1:30" x14ac:dyDescent="0.35">
      <c r="A798">
        <v>110</v>
      </c>
      <c r="B798">
        <v>1</v>
      </c>
      <c r="C798" t="str">
        <f t="shared" si="130"/>
        <v>0110-01</v>
      </c>
      <c r="D798" t="s">
        <v>42</v>
      </c>
      <c r="E798">
        <v>2003</v>
      </c>
      <c r="F798">
        <f>VLOOKUP(E798,Lookups!A:B,2,FALSE)</f>
        <v>1</v>
      </c>
      <c r="G798">
        <v>2004</v>
      </c>
      <c r="H798" s="61">
        <v>350</v>
      </c>
      <c r="I798">
        <v>10</v>
      </c>
      <c r="J798" t="s">
        <v>19</v>
      </c>
      <c r="K798">
        <v>0</v>
      </c>
      <c r="L798">
        <v>9</v>
      </c>
      <c r="M798">
        <v>0</v>
      </c>
      <c r="N798">
        <v>9</v>
      </c>
      <c r="O798">
        <v>0</v>
      </c>
      <c r="P798">
        <f t="shared" si="131"/>
        <v>4</v>
      </c>
      <c r="Q798">
        <v>1314</v>
      </c>
      <c r="R798">
        <v>1546</v>
      </c>
      <c r="S798" s="14">
        <f t="shared" si="123"/>
        <v>0.45944055944055945</v>
      </c>
      <c r="T798" s="33">
        <f>IF(E798&lt;1994,"NA",IF(E798&gt;2001,SUMIFS(ADM!E:E,ADM!A:A,ReferendumData!E798,ADM!C:C,ReferendumData!A798,ADM!D:D,ReferendumData!B798),SUMIFS(ADM!K:K,ADM!H:H,ReferendumData!E798,ADM!I:I,ReferendumData!A798,ADM!J:J,ReferendumData!B798)))</f>
        <v>2271.94</v>
      </c>
      <c r="U798" s="34">
        <f t="shared" si="132"/>
        <v>1.258836060811465</v>
      </c>
      <c r="V798" s="47">
        <f>IFERROR(VLOOKUP(C798,Lookups!J:L,3,FALSE),IF(T798&gt;=2000,4,IF(AND(T798&gt;=1000,T798&lt;2000),5,6)))</f>
        <v>3</v>
      </c>
      <c r="W798" s="12" t="s">
        <v>20</v>
      </c>
      <c r="X798" s="39">
        <f t="shared" si="124"/>
        <v>1.258836060811465</v>
      </c>
      <c r="Y798" s="38">
        <f t="shared" si="125"/>
        <v>0.45944055944055945</v>
      </c>
      <c r="Z798" s="40" t="e">
        <f>IF(C798=ScatterPlots!$A$3,ReferendumData!Y798,-1)</f>
        <v>#N/A</v>
      </c>
      <c r="AA798" s="39">
        <f t="shared" si="126"/>
        <v>1.258836060811465</v>
      </c>
      <c r="AB798" s="40">
        <f t="shared" si="127"/>
        <v>-1</v>
      </c>
      <c r="AC798" s="40">
        <f t="shared" si="128"/>
        <v>-1</v>
      </c>
      <c r="AD798" s="40">
        <f t="shared" si="129"/>
        <v>0.45944055944055945</v>
      </c>
    </row>
    <row r="799" spans="1:30" x14ac:dyDescent="0.35">
      <c r="A799">
        <v>112</v>
      </c>
      <c r="B799">
        <v>1</v>
      </c>
      <c r="C799" t="str">
        <f t="shared" si="130"/>
        <v>0112-01</v>
      </c>
      <c r="D799" t="s">
        <v>214</v>
      </c>
      <c r="E799">
        <v>2003</v>
      </c>
      <c r="F799">
        <f>VLOOKUP(E799,Lookups!A:B,2,FALSE)</f>
        <v>1</v>
      </c>
      <c r="G799">
        <v>2004</v>
      </c>
      <c r="H799" s="61">
        <v>123.73</v>
      </c>
      <c r="I799">
        <v>10</v>
      </c>
      <c r="J799" t="s">
        <v>19</v>
      </c>
      <c r="K799">
        <v>0</v>
      </c>
      <c r="L799">
        <v>9</v>
      </c>
      <c r="M799">
        <v>0</v>
      </c>
      <c r="N799">
        <v>9</v>
      </c>
      <c r="O799">
        <v>1</v>
      </c>
      <c r="P799">
        <f t="shared" si="131"/>
        <v>2</v>
      </c>
      <c r="Q799">
        <v>4107</v>
      </c>
      <c r="R799">
        <v>2380</v>
      </c>
      <c r="S799" s="14">
        <f t="shared" si="123"/>
        <v>0.63311237860336056</v>
      </c>
      <c r="T799" s="33">
        <f>IF(E799&lt;1994,"NA",IF(E799&gt;2001,SUMIFS(ADM!E:E,ADM!A:A,ReferendumData!E799,ADM!C:C,ReferendumData!A799,ADM!D:D,ReferendumData!B799),SUMIFS(ADM!K:K,ADM!H:H,ReferendumData!E799,ADM!I:I,ReferendumData!A799,ADM!J:J,ReferendumData!B799)))</f>
        <v>7956.39</v>
      </c>
      <c r="U799" s="34">
        <f t="shared" si="132"/>
        <v>0.8153195104815123</v>
      </c>
      <c r="V799" s="47">
        <f>IFERROR(VLOOKUP(C799,Lookups!J:L,3,FALSE),IF(T799&gt;=2000,4,IF(AND(T799&gt;=1000,T799&lt;2000),5,6)))</f>
        <v>3</v>
      </c>
      <c r="W799" s="12" t="s">
        <v>20</v>
      </c>
      <c r="X799" s="39">
        <f t="shared" si="124"/>
        <v>0.8153195104815123</v>
      </c>
      <c r="Y799" s="38">
        <f t="shared" si="125"/>
        <v>0.63311237860336056</v>
      </c>
      <c r="Z799" s="40" t="e">
        <f>IF(C799=ScatterPlots!$A$3,ReferendumData!Y799,-1)</f>
        <v>#N/A</v>
      </c>
      <c r="AA799" s="39">
        <f t="shared" si="126"/>
        <v>0.8153195104815123</v>
      </c>
      <c r="AB799" s="40">
        <f t="shared" si="127"/>
        <v>-1</v>
      </c>
      <c r="AC799" s="40">
        <f t="shared" si="128"/>
        <v>-1</v>
      </c>
      <c r="AD799" s="40">
        <f t="shared" si="129"/>
        <v>0.63311237860336056</v>
      </c>
    </row>
    <row r="800" spans="1:30" x14ac:dyDescent="0.35">
      <c r="A800">
        <v>112</v>
      </c>
      <c r="B800">
        <v>1</v>
      </c>
      <c r="C800" t="str">
        <f t="shared" si="130"/>
        <v>0112-01</v>
      </c>
      <c r="D800" t="s">
        <v>214</v>
      </c>
      <c r="E800">
        <v>2003</v>
      </c>
      <c r="F800">
        <f>VLOOKUP(E800,Lookups!A:B,2,FALSE)</f>
        <v>1</v>
      </c>
      <c r="G800">
        <v>2004</v>
      </c>
      <c r="H800" s="61">
        <v>148.44999999999999</v>
      </c>
      <c r="I800">
        <v>10</v>
      </c>
      <c r="J800" t="s">
        <v>19</v>
      </c>
      <c r="K800">
        <v>0</v>
      </c>
      <c r="L800">
        <v>9</v>
      </c>
      <c r="M800">
        <v>0</v>
      </c>
      <c r="N800">
        <v>9</v>
      </c>
      <c r="O800">
        <v>1</v>
      </c>
      <c r="P800">
        <f t="shared" si="131"/>
        <v>2</v>
      </c>
      <c r="Q800">
        <v>4131</v>
      </c>
      <c r="R800">
        <v>2342</v>
      </c>
      <c r="S800" s="14">
        <f t="shared" si="123"/>
        <v>0.63818940213193265</v>
      </c>
      <c r="T800" s="33">
        <f>IF(E800&lt;1994,"NA",IF(E800&gt;2001,SUMIFS(ADM!E:E,ADM!A:A,ReferendumData!E800,ADM!C:C,ReferendumData!A800,ADM!D:D,ReferendumData!B800),SUMIFS(ADM!K:K,ADM!H:H,ReferendumData!E800,ADM!I:I,ReferendumData!A800,ADM!J:J,ReferendumData!B800)))</f>
        <v>7956.39</v>
      </c>
      <c r="U800" s="34">
        <f t="shared" si="132"/>
        <v>0.81355991850575449</v>
      </c>
      <c r="V800" s="47">
        <f>IFERROR(VLOOKUP(C800,Lookups!J:L,3,FALSE),IF(T800&gt;=2000,4,IF(AND(T800&gt;=1000,T800&lt;2000),5,6)))</f>
        <v>3</v>
      </c>
      <c r="W800" s="12" t="s">
        <v>439</v>
      </c>
      <c r="X800" s="39">
        <f t="shared" si="124"/>
        <v>0.81355991850575449</v>
      </c>
      <c r="Y800" s="38">
        <f t="shared" si="125"/>
        <v>0.63818940213193265</v>
      </c>
      <c r="Z800" s="40" t="e">
        <f>IF(C800=ScatterPlots!$A$3,ReferendumData!Y800,-1)</f>
        <v>#N/A</v>
      </c>
      <c r="AA800" s="39">
        <f t="shared" si="126"/>
        <v>0.81355991850575449</v>
      </c>
      <c r="AB800" s="40">
        <f t="shared" si="127"/>
        <v>-1</v>
      </c>
      <c r="AC800" s="40">
        <f t="shared" si="128"/>
        <v>-1</v>
      </c>
      <c r="AD800" s="40">
        <f t="shared" si="129"/>
        <v>0.63818940213193265</v>
      </c>
    </row>
    <row r="801" spans="1:30" x14ac:dyDescent="0.35">
      <c r="A801">
        <v>116</v>
      </c>
      <c r="B801">
        <v>1</v>
      </c>
      <c r="C801" t="str">
        <f t="shared" si="130"/>
        <v>0116-01</v>
      </c>
      <c r="D801" t="s">
        <v>425</v>
      </c>
      <c r="E801">
        <v>2003</v>
      </c>
      <c r="F801">
        <f>VLOOKUP(E801,Lookups!A:B,2,FALSE)</f>
        <v>1</v>
      </c>
      <c r="G801">
        <v>2004</v>
      </c>
      <c r="H801" s="61">
        <v>175</v>
      </c>
      <c r="I801">
        <v>10</v>
      </c>
      <c r="J801" t="s">
        <v>19</v>
      </c>
      <c r="K801">
        <v>0</v>
      </c>
      <c r="L801">
        <v>9</v>
      </c>
      <c r="M801">
        <v>0</v>
      </c>
      <c r="N801">
        <v>9</v>
      </c>
      <c r="O801">
        <v>0</v>
      </c>
      <c r="P801">
        <f t="shared" si="131"/>
        <v>2</v>
      </c>
      <c r="Q801">
        <v>407</v>
      </c>
      <c r="R801">
        <v>671</v>
      </c>
      <c r="S801" s="14">
        <f t="shared" si="123"/>
        <v>0.37755102040816324</v>
      </c>
      <c r="T801" s="33">
        <f>IF(E801&lt;1994,"NA",IF(E801&gt;2001,SUMIFS(ADM!E:E,ADM!A:A,ReferendumData!E801,ADM!C:C,ReferendumData!A801,ADM!D:D,ReferendumData!B801),SUMIFS(ADM!K:K,ADM!H:H,ReferendumData!E801,ADM!I:I,ReferendumData!A801,ADM!J:J,ReferendumData!B801)))</f>
        <v>762.1</v>
      </c>
      <c r="U801" s="34">
        <f t="shared" si="132"/>
        <v>1.4145125311638893</v>
      </c>
      <c r="V801" s="47">
        <f>IFERROR(VLOOKUP(C801,Lookups!J:L,3,FALSE),IF(T801&gt;=2000,4,IF(AND(T801&gt;=1000,T801&lt;2000),5,6)))</f>
        <v>6</v>
      </c>
      <c r="W801" s="12" t="s">
        <v>441</v>
      </c>
      <c r="X801" s="39">
        <f t="shared" si="124"/>
        <v>1.4145125311638893</v>
      </c>
      <c r="Y801" s="38">
        <f t="shared" si="125"/>
        <v>0.37755102040816324</v>
      </c>
      <c r="Z801" s="40" t="e">
        <f>IF(C801=ScatterPlots!$A$3,ReferendumData!Y801,-1)</f>
        <v>#N/A</v>
      </c>
      <c r="AA801" s="39">
        <f t="shared" si="126"/>
        <v>1.4145125311638893</v>
      </c>
      <c r="AB801" s="40">
        <f t="shared" si="127"/>
        <v>-1</v>
      </c>
      <c r="AC801" s="40">
        <f t="shared" si="128"/>
        <v>-1</v>
      </c>
      <c r="AD801" s="40">
        <f t="shared" si="129"/>
        <v>0.37755102040816324</v>
      </c>
    </row>
    <row r="802" spans="1:30" x14ac:dyDescent="0.35">
      <c r="A802">
        <v>116</v>
      </c>
      <c r="B802">
        <v>1</v>
      </c>
      <c r="C802" t="str">
        <f t="shared" si="130"/>
        <v>0116-01</v>
      </c>
      <c r="D802" t="s">
        <v>425</v>
      </c>
      <c r="E802">
        <v>2003</v>
      </c>
      <c r="F802">
        <f>VLOOKUP(E802,Lookups!A:B,2,FALSE)</f>
        <v>1</v>
      </c>
      <c r="G802">
        <v>2004</v>
      </c>
      <c r="H802" s="61">
        <v>100</v>
      </c>
      <c r="I802">
        <v>10</v>
      </c>
      <c r="J802" t="s">
        <v>19</v>
      </c>
      <c r="K802">
        <v>0</v>
      </c>
      <c r="L802">
        <v>9</v>
      </c>
      <c r="M802">
        <v>0</v>
      </c>
      <c r="N802">
        <v>9</v>
      </c>
      <c r="O802">
        <v>0</v>
      </c>
      <c r="P802">
        <f t="shared" si="131"/>
        <v>2</v>
      </c>
      <c r="Q802">
        <v>358</v>
      </c>
      <c r="R802">
        <v>719</v>
      </c>
      <c r="S802" s="14">
        <f t="shared" si="123"/>
        <v>0.33240482822655526</v>
      </c>
      <c r="T802" s="33">
        <f>IF(E802&lt;1994,"NA",IF(E802&gt;2001,SUMIFS(ADM!E:E,ADM!A:A,ReferendumData!E802,ADM!C:C,ReferendumData!A802,ADM!D:D,ReferendumData!B802),SUMIFS(ADM!K:K,ADM!H:H,ReferendumData!E802,ADM!I:I,ReferendumData!A802,ADM!J:J,ReferendumData!B802)))</f>
        <v>762.1</v>
      </c>
      <c r="U802" s="34">
        <f t="shared" si="132"/>
        <v>1.4132003674058522</v>
      </c>
      <c r="V802" s="47">
        <f>IFERROR(VLOOKUP(C802,Lookups!J:L,3,FALSE),IF(T802&gt;=2000,4,IF(AND(T802&gt;=1000,T802&lt;2000),5,6)))</f>
        <v>6</v>
      </c>
      <c r="W802" s="12" t="s">
        <v>439</v>
      </c>
      <c r="X802" s="39">
        <f t="shared" si="124"/>
        <v>1.4132003674058522</v>
      </c>
      <c r="Y802" s="38">
        <f t="shared" si="125"/>
        <v>0.33240482822655526</v>
      </c>
      <c r="Z802" s="40" t="e">
        <f>IF(C802=ScatterPlots!$A$3,ReferendumData!Y802,-1)</f>
        <v>#N/A</v>
      </c>
      <c r="AA802" s="39">
        <f t="shared" si="126"/>
        <v>1.4132003674058522</v>
      </c>
      <c r="AB802" s="40">
        <f t="shared" si="127"/>
        <v>-1</v>
      </c>
      <c r="AC802" s="40">
        <f t="shared" si="128"/>
        <v>-1</v>
      </c>
      <c r="AD802" s="40">
        <f t="shared" si="129"/>
        <v>0.33240482822655526</v>
      </c>
    </row>
    <row r="803" spans="1:30" x14ac:dyDescent="0.35">
      <c r="A803">
        <v>138</v>
      </c>
      <c r="B803">
        <v>1</v>
      </c>
      <c r="C803" t="str">
        <f t="shared" si="130"/>
        <v>0138-01</v>
      </c>
      <c r="D803" t="s">
        <v>45</v>
      </c>
      <c r="E803">
        <v>2003</v>
      </c>
      <c r="F803">
        <f>VLOOKUP(E803,Lookups!A:B,2,FALSE)</f>
        <v>1</v>
      </c>
      <c r="G803">
        <v>2004</v>
      </c>
      <c r="H803" s="61">
        <v>550</v>
      </c>
      <c r="I803">
        <v>5</v>
      </c>
      <c r="J803" t="s">
        <v>19</v>
      </c>
      <c r="K803">
        <v>0</v>
      </c>
      <c r="L803">
        <v>9</v>
      </c>
      <c r="M803">
        <v>0</v>
      </c>
      <c r="N803">
        <v>9</v>
      </c>
      <c r="O803">
        <v>0</v>
      </c>
      <c r="P803">
        <f t="shared" si="131"/>
        <v>6</v>
      </c>
      <c r="Q803">
        <v>1778</v>
      </c>
      <c r="R803">
        <v>2423</v>
      </c>
      <c r="S803" s="14">
        <f t="shared" si="123"/>
        <v>0.42323256367531542</v>
      </c>
      <c r="T803" s="33">
        <f>IF(E803&lt;1994,"NA",IF(E803&gt;2001,SUMIFS(ADM!E:E,ADM!A:A,ReferendumData!E803,ADM!C:C,ReferendumData!A803,ADM!D:D,ReferendumData!B803),SUMIFS(ADM!K:K,ADM!H:H,ReferendumData!E803,ADM!I:I,ReferendumData!A803,ADM!J:J,ReferendumData!B803)))</f>
        <v>3812.34</v>
      </c>
      <c r="U803" s="34">
        <f t="shared" si="132"/>
        <v>1.1019478850259945</v>
      </c>
      <c r="V803" s="47">
        <f>IFERROR(VLOOKUP(C803,Lookups!J:L,3,FALSE),IF(T803&gt;=2000,4,IF(AND(T803&gt;=1000,T803&lt;2000),5,6)))</f>
        <v>4</v>
      </c>
      <c r="W803" s="12" t="s">
        <v>439</v>
      </c>
      <c r="X803" s="39">
        <f t="shared" si="124"/>
        <v>1.1019478850259945</v>
      </c>
      <c r="Y803" s="38">
        <f t="shared" si="125"/>
        <v>0.42323256367531542</v>
      </c>
      <c r="Z803" s="40" t="e">
        <f>IF(C803=ScatterPlots!$A$3,ReferendumData!Y803,-1)</f>
        <v>#N/A</v>
      </c>
      <c r="AA803" s="39">
        <f t="shared" si="126"/>
        <v>1.1019478850259945</v>
      </c>
      <c r="AB803" s="40">
        <f t="shared" si="127"/>
        <v>-1</v>
      </c>
      <c r="AC803" s="40">
        <f t="shared" si="128"/>
        <v>-1</v>
      </c>
      <c r="AD803" s="40">
        <f t="shared" si="129"/>
        <v>0.42323256367531542</v>
      </c>
    </row>
    <row r="804" spans="1:30" x14ac:dyDescent="0.35">
      <c r="A804">
        <v>138</v>
      </c>
      <c r="B804">
        <v>1</v>
      </c>
      <c r="C804" t="str">
        <f t="shared" si="130"/>
        <v>0138-01</v>
      </c>
      <c r="D804" t="s">
        <v>45</v>
      </c>
      <c r="E804">
        <v>2003</v>
      </c>
      <c r="F804">
        <f>VLOOKUP(E804,Lookups!A:B,2,FALSE)</f>
        <v>1</v>
      </c>
      <c r="G804">
        <v>2004</v>
      </c>
      <c r="H804" s="61">
        <v>125</v>
      </c>
      <c r="I804">
        <v>5</v>
      </c>
      <c r="J804" t="s">
        <v>19</v>
      </c>
      <c r="K804">
        <v>0</v>
      </c>
      <c r="L804">
        <v>9</v>
      </c>
      <c r="M804">
        <v>0</v>
      </c>
      <c r="N804">
        <v>9</v>
      </c>
      <c r="O804">
        <v>0</v>
      </c>
      <c r="P804">
        <f t="shared" si="131"/>
        <v>2</v>
      </c>
      <c r="Q804">
        <v>1628</v>
      </c>
      <c r="R804">
        <v>2564</v>
      </c>
      <c r="S804" s="14">
        <f t="shared" si="123"/>
        <v>0.38835877862595419</v>
      </c>
      <c r="T804" s="33">
        <f>IF(E804&lt;1994,"NA",IF(E804&gt;2001,SUMIFS(ADM!E:E,ADM!A:A,ReferendumData!E804,ADM!C:C,ReferendumData!A804,ADM!D:D,ReferendumData!B804),SUMIFS(ADM!K:K,ADM!H:H,ReferendumData!E804,ADM!I:I,ReferendumData!A804,ADM!J:J,ReferendumData!B804)))</f>
        <v>3812.34</v>
      </c>
      <c r="U804" s="34">
        <f t="shared" si="132"/>
        <v>1.0995871302139892</v>
      </c>
      <c r="V804" s="47">
        <f>IFERROR(VLOOKUP(C804,Lookups!J:L,3,FALSE),IF(T804&gt;=2000,4,IF(AND(T804&gt;=1000,T804&lt;2000),5,6)))</f>
        <v>4</v>
      </c>
      <c r="W804" s="12" t="s">
        <v>439</v>
      </c>
      <c r="X804" s="39">
        <f t="shared" si="124"/>
        <v>1.0995871302139892</v>
      </c>
      <c r="Y804" s="38">
        <f t="shared" si="125"/>
        <v>0.38835877862595419</v>
      </c>
      <c r="Z804" s="40" t="e">
        <f>IF(C804=ScatterPlots!$A$3,ReferendumData!Y804,-1)</f>
        <v>#N/A</v>
      </c>
      <c r="AA804" s="39">
        <f t="shared" si="126"/>
        <v>1.0995871302139892</v>
      </c>
      <c r="AB804" s="40">
        <f t="shared" si="127"/>
        <v>-1</v>
      </c>
      <c r="AC804" s="40">
        <f t="shared" si="128"/>
        <v>-1</v>
      </c>
      <c r="AD804" s="40">
        <f t="shared" si="129"/>
        <v>0.38835877862595419</v>
      </c>
    </row>
    <row r="805" spans="1:30" x14ac:dyDescent="0.35">
      <c r="A805">
        <v>182</v>
      </c>
      <c r="B805">
        <v>1</v>
      </c>
      <c r="C805" t="str">
        <f t="shared" si="130"/>
        <v>0182-01</v>
      </c>
      <c r="D805" t="s">
        <v>442</v>
      </c>
      <c r="E805">
        <v>2003</v>
      </c>
      <c r="F805">
        <f>VLOOKUP(E805,Lookups!A:B,2,FALSE)</f>
        <v>1</v>
      </c>
      <c r="G805">
        <v>2004</v>
      </c>
      <c r="H805" s="61">
        <v>404</v>
      </c>
      <c r="I805">
        <v>10</v>
      </c>
      <c r="J805" t="s">
        <v>19</v>
      </c>
      <c r="K805">
        <v>0</v>
      </c>
      <c r="L805">
        <v>9</v>
      </c>
      <c r="M805">
        <v>0</v>
      </c>
      <c r="N805">
        <v>9</v>
      </c>
      <c r="O805">
        <v>1</v>
      </c>
      <c r="P805">
        <f t="shared" si="131"/>
        <v>5</v>
      </c>
      <c r="Q805">
        <v>1432</v>
      </c>
      <c r="R805">
        <v>1417</v>
      </c>
      <c r="S805" s="14">
        <f t="shared" si="123"/>
        <v>0.50263250263250259</v>
      </c>
      <c r="T805" s="33">
        <f>IF(E805&lt;1994,"NA",IF(E805&gt;2001,SUMIFS(ADM!E:E,ADM!A:A,ReferendumData!E805,ADM!C:C,ReferendumData!A805,ADM!D:D,ReferendumData!B805),SUMIFS(ADM!K:K,ADM!H:H,ReferendumData!E805,ADM!I:I,ReferendumData!A805,ADM!J:J,ReferendumData!B805)))</f>
        <v>1479.29</v>
      </c>
      <c r="U805" s="34">
        <f t="shared" si="132"/>
        <v>1.9259239229630432</v>
      </c>
      <c r="V805" s="47">
        <f>IFERROR(VLOOKUP(C805,Lookups!J:L,3,FALSE),IF(T805&gt;=2000,4,IF(AND(T805&gt;=1000,T805&lt;2000),5,6)))</f>
        <v>5</v>
      </c>
      <c r="W805" s="12" t="s">
        <v>439</v>
      </c>
      <c r="X805" s="39">
        <f t="shared" si="124"/>
        <v>1.9259239229630432</v>
      </c>
      <c r="Y805" s="38">
        <f t="shared" si="125"/>
        <v>0.50263250263250259</v>
      </c>
      <c r="Z805" s="40" t="e">
        <f>IF(C805=ScatterPlots!$A$3,ReferendumData!Y805,-1)</f>
        <v>#N/A</v>
      </c>
      <c r="AA805" s="39">
        <f t="shared" si="126"/>
        <v>1.9259239229630432</v>
      </c>
      <c r="AB805" s="40">
        <f t="shared" si="127"/>
        <v>-1</v>
      </c>
      <c r="AC805" s="40">
        <f t="shared" si="128"/>
        <v>-1</v>
      </c>
      <c r="AD805" s="40">
        <f t="shared" si="129"/>
        <v>0.50263250263250259</v>
      </c>
    </row>
    <row r="806" spans="1:30" x14ac:dyDescent="0.35">
      <c r="A806">
        <v>182</v>
      </c>
      <c r="B806">
        <v>1</v>
      </c>
      <c r="C806" t="str">
        <f t="shared" si="130"/>
        <v>0182-01</v>
      </c>
      <c r="D806" t="s">
        <v>442</v>
      </c>
      <c r="E806">
        <v>2003</v>
      </c>
      <c r="F806">
        <f>VLOOKUP(E806,Lookups!A:B,2,FALSE)</f>
        <v>1</v>
      </c>
      <c r="G806">
        <v>2004</v>
      </c>
      <c r="H806" s="61">
        <v>100</v>
      </c>
      <c r="I806">
        <v>10</v>
      </c>
      <c r="J806" t="s">
        <v>19</v>
      </c>
      <c r="K806">
        <v>0</v>
      </c>
      <c r="L806">
        <v>9</v>
      </c>
      <c r="M806">
        <v>0</v>
      </c>
      <c r="N806">
        <v>9</v>
      </c>
      <c r="O806">
        <v>0</v>
      </c>
      <c r="P806">
        <f t="shared" si="131"/>
        <v>2</v>
      </c>
      <c r="Q806">
        <v>1329</v>
      </c>
      <c r="R806">
        <v>1506</v>
      </c>
      <c r="S806" s="14">
        <f t="shared" si="123"/>
        <v>0.4687830687830688</v>
      </c>
      <c r="T806" s="33">
        <f>IF(E806&lt;1994,"NA",IF(E806&gt;2001,SUMIFS(ADM!E:E,ADM!A:A,ReferendumData!E806,ADM!C:C,ReferendumData!A806,ADM!D:D,ReferendumData!B806),SUMIFS(ADM!K:K,ADM!H:H,ReferendumData!E806,ADM!I:I,ReferendumData!A806,ADM!J:J,ReferendumData!B806)))</f>
        <v>1479.29</v>
      </c>
      <c r="U806" s="34">
        <f t="shared" si="132"/>
        <v>1.9164599233416031</v>
      </c>
      <c r="V806" s="47">
        <f>IFERROR(VLOOKUP(C806,Lookups!J:L,3,FALSE),IF(T806&gt;=2000,4,IF(AND(T806&gt;=1000,T806&lt;2000),5,6)))</f>
        <v>5</v>
      </c>
      <c r="W806" s="12" t="s">
        <v>443</v>
      </c>
      <c r="X806" s="39">
        <f t="shared" si="124"/>
        <v>1.9164599233416031</v>
      </c>
      <c r="Y806" s="38">
        <f t="shared" si="125"/>
        <v>0.4687830687830688</v>
      </c>
      <c r="Z806" s="40" t="e">
        <f>IF(C806=ScatterPlots!$A$3,ReferendumData!Y806,-1)</f>
        <v>#N/A</v>
      </c>
      <c r="AA806" s="39">
        <f t="shared" si="126"/>
        <v>1.9164599233416031</v>
      </c>
      <c r="AB806" s="40">
        <f t="shared" si="127"/>
        <v>-1</v>
      </c>
      <c r="AC806" s="40">
        <f t="shared" si="128"/>
        <v>-1</v>
      </c>
      <c r="AD806" s="40">
        <f t="shared" si="129"/>
        <v>0.4687830687830688</v>
      </c>
    </row>
    <row r="807" spans="1:30" x14ac:dyDescent="0.35">
      <c r="A807">
        <v>182</v>
      </c>
      <c r="B807">
        <v>1</v>
      </c>
      <c r="C807" t="str">
        <f t="shared" si="130"/>
        <v>0182-01</v>
      </c>
      <c r="D807" t="s">
        <v>442</v>
      </c>
      <c r="E807">
        <v>2003</v>
      </c>
      <c r="F807">
        <f>VLOOKUP(E807,Lookups!A:B,2,FALSE)</f>
        <v>1</v>
      </c>
      <c r="G807">
        <v>2004</v>
      </c>
      <c r="H807" s="61">
        <v>100</v>
      </c>
      <c r="I807">
        <v>10</v>
      </c>
      <c r="J807" t="s">
        <v>19</v>
      </c>
      <c r="K807">
        <v>0</v>
      </c>
      <c r="L807">
        <v>9</v>
      </c>
      <c r="M807">
        <v>0</v>
      </c>
      <c r="N807">
        <v>9</v>
      </c>
      <c r="O807">
        <v>0</v>
      </c>
      <c r="P807">
        <f t="shared" si="131"/>
        <v>2</v>
      </c>
      <c r="Q807">
        <v>1333</v>
      </c>
      <c r="R807">
        <v>1503</v>
      </c>
      <c r="S807" s="14">
        <f t="shared" si="123"/>
        <v>0.47002820874471085</v>
      </c>
      <c r="T807" s="33">
        <f>IF(E807&lt;1994,"NA",IF(E807&gt;2001,SUMIFS(ADM!E:E,ADM!A:A,ReferendumData!E807,ADM!C:C,ReferendumData!A807,ADM!D:D,ReferendumData!B807),SUMIFS(ADM!K:K,ADM!H:H,ReferendumData!E807,ADM!I:I,ReferendumData!A807,ADM!J:J,ReferendumData!B807)))</f>
        <v>1479.29</v>
      </c>
      <c r="U807" s="34">
        <f t="shared" si="132"/>
        <v>1.9171359233145631</v>
      </c>
      <c r="V807" s="47">
        <f>IFERROR(VLOOKUP(C807,Lookups!J:L,3,FALSE),IF(T807&gt;=2000,4,IF(AND(T807&gt;=1000,T807&lt;2000),5,6)))</f>
        <v>5</v>
      </c>
      <c r="W807" s="12" t="s">
        <v>443</v>
      </c>
      <c r="X807" s="39">
        <f t="shared" si="124"/>
        <v>1.9171359233145631</v>
      </c>
      <c r="Y807" s="38">
        <f t="shared" si="125"/>
        <v>0.47002820874471085</v>
      </c>
      <c r="Z807" s="40" t="e">
        <f>IF(C807=ScatterPlots!$A$3,ReferendumData!Y807,-1)</f>
        <v>#N/A</v>
      </c>
      <c r="AA807" s="39">
        <f t="shared" si="126"/>
        <v>1.9171359233145631</v>
      </c>
      <c r="AB807" s="40">
        <f t="shared" si="127"/>
        <v>-1</v>
      </c>
      <c r="AC807" s="40">
        <f t="shared" si="128"/>
        <v>-1</v>
      </c>
      <c r="AD807" s="40">
        <f t="shared" si="129"/>
        <v>0.47002820874471085</v>
      </c>
    </row>
    <row r="808" spans="1:30" x14ac:dyDescent="0.35">
      <c r="A808">
        <v>192</v>
      </c>
      <c r="B808">
        <v>1</v>
      </c>
      <c r="C808" t="str">
        <f t="shared" si="130"/>
        <v>0192-01</v>
      </c>
      <c r="D808" t="s">
        <v>120</v>
      </c>
      <c r="E808">
        <v>2003</v>
      </c>
      <c r="F808">
        <f>VLOOKUP(E808,Lookups!A:B,2,FALSE)</f>
        <v>1</v>
      </c>
      <c r="G808">
        <v>2004</v>
      </c>
      <c r="H808" s="61">
        <v>688.52</v>
      </c>
      <c r="I808">
        <v>10</v>
      </c>
      <c r="J808" t="s">
        <v>19</v>
      </c>
      <c r="K808">
        <v>0</v>
      </c>
      <c r="L808">
        <v>9</v>
      </c>
      <c r="M808">
        <v>0</v>
      </c>
      <c r="N808">
        <v>9</v>
      </c>
      <c r="O808">
        <v>0</v>
      </c>
      <c r="P808">
        <f t="shared" si="131"/>
        <v>7</v>
      </c>
      <c r="Q808">
        <v>1928</v>
      </c>
      <c r="R808">
        <v>2164</v>
      </c>
      <c r="S808" s="14">
        <f t="shared" si="123"/>
        <v>0.47116324535679377</v>
      </c>
      <c r="T808" s="33">
        <f>IF(E808&lt;1994,"NA",IF(E808&gt;2001,SUMIFS(ADM!E:E,ADM!A:A,ReferendumData!E808,ADM!C:C,ReferendumData!A808,ADM!D:D,ReferendumData!B808),SUMIFS(ADM!K:K,ADM!H:H,ReferendumData!E808,ADM!I:I,ReferendumData!A808,ADM!J:J,ReferendumData!B808)))</f>
        <v>5218.3500000000004</v>
      </c>
      <c r="U808" s="34">
        <f t="shared" si="132"/>
        <v>0.78415591135128915</v>
      </c>
      <c r="V808" s="47">
        <f>IFERROR(VLOOKUP(C808,Lookups!J:L,3,FALSE),IF(T808&gt;=2000,4,IF(AND(T808&gt;=1000,T808&lt;2000),5,6)))</f>
        <v>3</v>
      </c>
      <c r="W808" s="12" t="s">
        <v>443</v>
      </c>
      <c r="X808" s="39">
        <f t="shared" si="124"/>
        <v>0.78415591135128915</v>
      </c>
      <c r="Y808" s="38">
        <f t="shared" si="125"/>
        <v>0.47116324535679377</v>
      </c>
      <c r="Z808" s="40" t="e">
        <f>IF(C808=ScatterPlots!$A$3,ReferendumData!Y808,-1)</f>
        <v>#N/A</v>
      </c>
      <c r="AA808" s="39">
        <f t="shared" si="126"/>
        <v>0.78415591135128915</v>
      </c>
      <c r="AB808" s="40">
        <f t="shared" si="127"/>
        <v>-1</v>
      </c>
      <c r="AC808" s="40">
        <f t="shared" si="128"/>
        <v>-1</v>
      </c>
      <c r="AD808" s="40">
        <f t="shared" si="129"/>
        <v>0.47116324535679377</v>
      </c>
    </row>
    <row r="809" spans="1:30" x14ac:dyDescent="0.35">
      <c r="A809">
        <v>194</v>
      </c>
      <c r="B809">
        <v>1</v>
      </c>
      <c r="C809" t="str">
        <f t="shared" si="130"/>
        <v>0194-01</v>
      </c>
      <c r="D809" t="s">
        <v>121</v>
      </c>
      <c r="E809">
        <v>2003</v>
      </c>
      <c r="F809">
        <f>VLOOKUP(E809,Lookups!A:B,2,FALSE)</f>
        <v>1</v>
      </c>
      <c r="G809">
        <v>2004</v>
      </c>
      <c r="H809" s="61">
        <v>250</v>
      </c>
      <c r="I809">
        <v>7</v>
      </c>
      <c r="J809" t="s">
        <v>19</v>
      </c>
      <c r="K809">
        <v>0</v>
      </c>
      <c r="L809">
        <v>9</v>
      </c>
      <c r="M809">
        <v>0</v>
      </c>
      <c r="N809">
        <v>9</v>
      </c>
      <c r="O809">
        <v>1</v>
      </c>
      <c r="P809">
        <f t="shared" si="131"/>
        <v>3</v>
      </c>
      <c r="Q809">
        <v>4339</v>
      </c>
      <c r="R809">
        <v>4033</v>
      </c>
      <c r="S809" s="14">
        <f t="shared" si="123"/>
        <v>0.51827520305781172</v>
      </c>
      <c r="T809" s="33">
        <f>IF(E809&lt;1994,"NA",IF(E809&gt;2001,SUMIFS(ADM!E:E,ADM!A:A,ReferendumData!E809,ADM!C:C,ReferendumData!A809,ADM!D:D,ReferendumData!B809),SUMIFS(ADM!K:K,ADM!H:H,ReferendumData!E809,ADM!I:I,ReferendumData!A809,ADM!J:J,ReferendumData!B809)))</f>
        <v>10082.209999999999</v>
      </c>
      <c r="U809" s="34">
        <f t="shared" si="132"/>
        <v>0.83037349946093175</v>
      </c>
      <c r="V809" s="47">
        <f>IFERROR(VLOOKUP(C809,Lookups!J:L,3,FALSE),IF(T809&gt;=2000,4,IF(AND(T809&gt;=1000,T809&lt;2000),5,6)))</f>
        <v>3</v>
      </c>
      <c r="W809" s="12" t="s">
        <v>20</v>
      </c>
      <c r="X809" s="39">
        <f t="shared" si="124"/>
        <v>0.83037349946093175</v>
      </c>
      <c r="Y809" s="38">
        <f t="shared" si="125"/>
        <v>0.51827520305781172</v>
      </c>
      <c r="Z809" s="40" t="e">
        <f>IF(C809=ScatterPlots!$A$3,ReferendumData!Y809,-1)</f>
        <v>#N/A</v>
      </c>
      <c r="AA809" s="39">
        <f t="shared" si="126"/>
        <v>0.83037349946093175</v>
      </c>
      <c r="AB809" s="40">
        <f t="shared" si="127"/>
        <v>-1</v>
      </c>
      <c r="AC809" s="40">
        <f t="shared" si="128"/>
        <v>-1</v>
      </c>
      <c r="AD809" s="40">
        <f t="shared" si="129"/>
        <v>0.51827520305781172</v>
      </c>
    </row>
    <row r="810" spans="1:30" x14ac:dyDescent="0.35">
      <c r="A810">
        <v>194</v>
      </c>
      <c r="B810">
        <v>1</v>
      </c>
      <c r="C810" t="str">
        <f t="shared" si="130"/>
        <v>0194-01</v>
      </c>
      <c r="D810" t="s">
        <v>121</v>
      </c>
      <c r="E810">
        <v>2003</v>
      </c>
      <c r="F810">
        <f>VLOOKUP(E810,Lookups!A:B,2,FALSE)</f>
        <v>1</v>
      </c>
      <c r="G810">
        <v>2004</v>
      </c>
      <c r="H810" s="61">
        <v>125</v>
      </c>
      <c r="I810">
        <v>4</v>
      </c>
      <c r="J810" t="s">
        <v>19</v>
      </c>
      <c r="K810">
        <v>0</v>
      </c>
      <c r="L810">
        <v>9</v>
      </c>
      <c r="M810">
        <v>0</v>
      </c>
      <c r="N810">
        <v>9</v>
      </c>
      <c r="O810">
        <v>1</v>
      </c>
      <c r="P810">
        <f t="shared" si="131"/>
        <v>2</v>
      </c>
      <c r="Q810">
        <v>4250</v>
      </c>
      <c r="R810">
        <v>4117</v>
      </c>
      <c r="S810" s="14">
        <f t="shared" si="123"/>
        <v>0.50794789052228995</v>
      </c>
      <c r="T810" s="33">
        <f>IF(E810&lt;1994,"NA",IF(E810&gt;2001,SUMIFS(ADM!E:E,ADM!A:A,ReferendumData!E810,ADM!C:C,ReferendumData!A810,ADM!D:D,ReferendumData!B810),SUMIFS(ADM!K:K,ADM!H:H,ReferendumData!E810,ADM!I:I,ReferendumData!A810,ADM!J:J,ReferendumData!B810)))</f>
        <v>10082.209999999999</v>
      </c>
      <c r="U810" s="34">
        <f t="shared" si="132"/>
        <v>0.82987757644405347</v>
      </c>
      <c r="V810" s="47">
        <f>IFERROR(VLOOKUP(C810,Lookups!J:L,3,FALSE),IF(T810&gt;=2000,4,IF(AND(T810&gt;=1000,T810&lt;2000),5,6)))</f>
        <v>3</v>
      </c>
      <c r="W810" s="12" t="s">
        <v>439</v>
      </c>
      <c r="X810" s="39">
        <f t="shared" si="124"/>
        <v>0.82987757644405347</v>
      </c>
      <c r="Y810" s="38">
        <f t="shared" si="125"/>
        <v>0.50794789052228995</v>
      </c>
      <c r="Z810" s="40" t="e">
        <f>IF(C810=ScatterPlots!$A$3,ReferendumData!Y810,-1)</f>
        <v>#N/A</v>
      </c>
      <c r="AA810" s="39">
        <f t="shared" si="126"/>
        <v>0.82987757644405347</v>
      </c>
      <c r="AB810" s="40">
        <f t="shared" si="127"/>
        <v>-1</v>
      </c>
      <c r="AC810" s="40">
        <f t="shared" si="128"/>
        <v>-1</v>
      </c>
      <c r="AD810" s="40">
        <f t="shared" si="129"/>
        <v>0.50794789052228995</v>
      </c>
    </row>
    <row r="811" spans="1:30" x14ac:dyDescent="0.35">
      <c r="A811">
        <v>200</v>
      </c>
      <c r="B811">
        <v>1</v>
      </c>
      <c r="C811" t="str">
        <f t="shared" si="130"/>
        <v>0200-01</v>
      </c>
      <c r="D811" t="s">
        <v>48</v>
      </c>
      <c r="E811">
        <v>2003</v>
      </c>
      <c r="F811">
        <f>VLOOKUP(E811,Lookups!A:B,2,FALSE)</f>
        <v>1</v>
      </c>
      <c r="G811">
        <v>2004</v>
      </c>
      <c r="H811" s="61">
        <v>579.80999999999995</v>
      </c>
      <c r="I811">
        <v>8</v>
      </c>
      <c r="J811" t="s">
        <v>19</v>
      </c>
      <c r="K811">
        <v>0</v>
      </c>
      <c r="L811">
        <v>9</v>
      </c>
      <c r="M811">
        <v>0</v>
      </c>
      <c r="N811">
        <v>9</v>
      </c>
      <c r="O811">
        <v>1</v>
      </c>
      <c r="P811">
        <f t="shared" si="131"/>
        <v>6</v>
      </c>
      <c r="Q811">
        <v>5373</v>
      </c>
      <c r="R811">
        <v>3331</v>
      </c>
      <c r="S811" s="14">
        <f t="shared" si="123"/>
        <v>0.61730238970588236</v>
      </c>
      <c r="T811" s="33">
        <f>IF(E811&lt;1994,"NA",IF(E811&gt;2001,SUMIFS(ADM!E:E,ADM!A:A,ReferendumData!E811,ADM!C:C,ReferendumData!A811,ADM!D:D,ReferendumData!B811),SUMIFS(ADM!K:K,ADM!H:H,ReferendumData!E811,ADM!I:I,ReferendumData!A811,ADM!J:J,ReferendumData!B811)))</f>
        <v>5126.0600000000004</v>
      </c>
      <c r="U811" s="34">
        <f t="shared" si="132"/>
        <v>1.6979902693296605</v>
      </c>
      <c r="V811" s="47">
        <f>IFERROR(VLOOKUP(C811,Lookups!J:L,3,FALSE),IF(T811&gt;=2000,4,IF(AND(T811&gt;=1000,T811&lt;2000),5,6)))</f>
        <v>3</v>
      </c>
      <c r="W811" s="12" t="s">
        <v>439</v>
      </c>
      <c r="X811" s="39">
        <f t="shared" si="124"/>
        <v>1.6979902693296605</v>
      </c>
      <c r="Y811" s="38">
        <f t="shared" si="125"/>
        <v>0.61730238970588236</v>
      </c>
      <c r="Z811" s="40" t="e">
        <f>IF(C811=ScatterPlots!$A$3,ReferendumData!Y811,-1)</f>
        <v>#N/A</v>
      </c>
      <c r="AA811" s="39">
        <f t="shared" si="126"/>
        <v>1.6979902693296605</v>
      </c>
      <c r="AB811" s="40">
        <f t="shared" si="127"/>
        <v>-1</v>
      </c>
      <c r="AC811" s="40">
        <f t="shared" si="128"/>
        <v>-1</v>
      </c>
      <c r="AD811" s="40">
        <f t="shared" si="129"/>
        <v>0.61730238970588236</v>
      </c>
    </row>
    <row r="812" spans="1:30" x14ac:dyDescent="0.35">
      <c r="A812">
        <v>203</v>
      </c>
      <c r="B812">
        <v>1</v>
      </c>
      <c r="C812" t="str">
        <f t="shared" si="130"/>
        <v>0203-01</v>
      </c>
      <c r="D812" t="s">
        <v>49</v>
      </c>
      <c r="E812">
        <v>2003</v>
      </c>
      <c r="F812">
        <f>VLOOKUP(E812,Lookups!A:B,2,FALSE)</f>
        <v>1</v>
      </c>
      <c r="G812">
        <v>2004</v>
      </c>
      <c r="H812" s="61">
        <v>400</v>
      </c>
      <c r="I812">
        <v>5</v>
      </c>
      <c r="J812" t="s">
        <v>19</v>
      </c>
      <c r="K812">
        <v>0</v>
      </c>
      <c r="L812">
        <v>9</v>
      </c>
      <c r="M812">
        <v>0</v>
      </c>
      <c r="N812">
        <v>9</v>
      </c>
      <c r="O812">
        <v>1</v>
      </c>
      <c r="P812">
        <f t="shared" si="131"/>
        <v>5</v>
      </c>
      <c r="Q812">
        <v>835</v>
      </c>
      <c r="R812">
        <v>437</v>
      </c>
      <c r="S812" s="14">
        <f t="shared" si="123"/>
        <v>0.65644654088050314</v>
      </c>
      <c r="T812" s="33">
        <f>IF(E812&lt;1994,"NA",IF(E812&gt;2001,SUMIFS(ADM!E:E,ADM!A:A,ReferendumData!E812,ADM!C:C,ReferendumData!A812,ADM!D:D,ReferendumData!B812),SUMIFS(ADM!K:K,ADM!H:H,ReferendumData!E812,ADM!I:I,ReferendumData!A812,ADM!J:J,ReferendumData!B812)))</f>
        <v>957.14</v>
      </c>
      <c r="U812" s="34">
        <f t="shared" si="132"/>
        <v>1.3289591909229579</v>
      </c>
      <c r="V812" s="47">
        <f>IFERROR(VLOOKUP(C812,Lookups!J:L,3,FALSE),IF(T812&gt;=2000,4,IF(AND(T812&gt;=1000,T812&lt;2000),5,6)))</f>
        <v>6</v>
      </c>
      <c r="W812" s="12" t="s">
        <v>438</v>
      </c>
      <c r="X812" s="39">
        <f t="shared" si="124"/>
        <v>1.3289591909229579</v>
      </c>
      <c r="Y812" s="38">
        <f t="shared" si="125"/>
        <v>0.65644654088050314</v>
      </c>
      <c r="Z812" s="40" t="e">
        <f>IF(C812=ScatterPlots!$A$3,ReferendumData!Y812,-1)</f>
        <v>#N/A</v>
      </c>
      <c r="AA812" s="39">
        <f t="shared" si="126"/>
        <v>1.3289591909229579</v>
      </c>
      <c r="AB812" s="40">
        <f t="shared" si="127"/>
        <v>-1</v>
      </c>
      <c r="AC812" s="40">
        <f t="shared" si="128"/>
        <v>-1</v>
      </c>
      <c r="AD812" s="40">
        <f t="shared" si="129"/>
        <v>0.65644654088050314</v>
      </c>
    </row>
    <row r="813" spans="1:30" x14ac:dyDescent="0.35">
      <c r="A813">
        <v>238</v>
      </c>
      <c r="B813">
        <v>1</v>
      </c>
      <c r="C813" t="str">
        <f t="shared" si="130"/>
        <v>0238-01</v>
      </c>
      <c r="D813" t="s">
        <v>219</v>
      </c>
      <c r="E813">
        <v>2003</v>
      </c>
      <c r="F813">
        <f>VLOOKUP(E813,Lookups!A:B,2,FALSE)</f>
        <v>1</v>
      </c>
      <c r="G813">
        <v>2004</v>
      </c>
      <c r="H813" s="61">
        <v>300</v>
      </c>
      <c r="I813">
        <v>5</v>
      </c>
      <c r="J813" t="s">
        <v>19</v>
      </c>
      <c r="K813">
        <v>0</v>
      </c>
      <c r="L813">
        <v>9</v>
      </c>
      <c r="M813">
        <v>0</v>
      </c>
      <c r="N813">
        <v>9</v>
      </c>
      <c r="O813">
        <v>1</v>
      </c>
      <c r="P813">
        <f t="shared" si="131"/>
        <v>4</v>
      </c>
      <c r="Q813">
        <v>262</v>
      </c>
      <c r="R813">
        <v>189</v>
      </c>
      <c r="S813" s="14">
        <f t="shared" si="123"/>
        <v>0.58093126385809313</v>
      </c>
      <c r="T813" s="33">
        <f>IF(E813&lt;1994,"NA",IF(E813&gt;2001,SUMIFS(ADM!E:E,ADM!A:A,ReferendumData!E813,ADM!C:C,ReferendumData!A813,ADM!D:D,ReferendumData!B813),SUMIFS(ADM!K:K,ADM!H:H,ReferendumData!E813,ADM!I:I,ReferendumData!A813,ADM!J:J,ReferendumData!B813)))</f>
        <v>365.19</v>
      </c>
      <c r="U813" s="34">
        <f t="shared" si="132"/>
        <v>1.2349735753991073</v>
      </c>
      <c r="V813" s="47">
        <f>IFERROR(VLOOKUP(C813,Lookups!J:L,3,FALSE),IF(T813&gt;=2000,4,IF(AND(T813&gt;=1000,T813&lt;2000),5,6)))</f>
        <v>6</v>
      </c>
      <c r="W813" s="12" t="s">
        <v>422</v>
      </c>
      <c r="X813" s="39">
        <f t="shared" si="124"/>
        <v>1.2349735753991073</v>
      </c>
      <c r="Y813" s="38">
        <f t="shared" si="125"/>
        <v>0.58093126385809313</v>
      </c>
      <c r="Z813" s="40" t="e">
        <f>IF(C813=ScatterPlots!$A$3,ReferendumData!Y813,-1)</f>
        <v>#N/A</v>
      </c>
      <c r="AA813" s="39">
        <f t="shared" si="126"/>
        <v>1.2349735753991073</v>
      </c>
      <c r="AB813" s="40">
        <f t="shared" si="127"/>
        <v>-1</v>
      </c>
      <c r="AC813" s="40">
        <f t="shared" si="128"/>
        <v>-1</v>
      </c>
      <c r="AD813" s="40">
        <f t="shared" si="129"/>
        <v>0.58093126385809313</v>
      </c>
    </row>
    <row r="814" spans="1:30" x14ac:dyDescent="0.35">
      <c r="A814">
        <v>255</v>
      </c>
      <c r="B814">
        <v>1</v>
      </c>
      <c r="C814" t="str">
        <f t="shared" si="130"/>
        <v>0255-01</v>
      </c>
      <c r="D814" t="s">
        <v>177</v>
      </c>
      <c r="E814">
        <v>2003</v>
      </c>
      <c r="F814">
        <f>VLOOKUP(E814,Lookups!A:B,2,FALSE)</f>
        <v>1</v>
      </c>
      <c r="G814">
        <v>2004</v>
      </c>
      <c r="H814" s="61">
        <v>500</v>
      </c>
      <c r="I814">
        <v>10</v>
      </c>
      <c r="J814" t="s">
        <v>19</v>
      </c>
      <c r="K814">
        <v>0</v>
      </c>
      <c r="L814">
        <v>9</v>
      </c>
      <c r="M814">
        <v>0</v>
      </c>
      <c r="N814">
        <v>9</v>
      </c>
      <c r="O814">
        <v>1</v>
      </c>
      <c r="P814">
        <f t="shared" si="131"/>
        <v>6</v>
      </c>
      <c r="Q814">
        <v>908</v>
      </c>
      <c r="R814">
        <v>425</v>
      </c>
      <c r="S814" s="14">
        <f t="shared" si="123"/>
        <v>0.68117029257314332</v>
      </c>
      <c r="T814" s="33">
        <f>IF(E814&lt;1994,"NA",IF(E814&gt;2001,SUMIFS(ADM!E:E,ADM!A:A,ReferendumData!E814,ADM!C:C,ReferendumData!A814,ADM!D:D,ReferendumData!B814),SUMIFS(ADM!K:K,ADM!H:H,ReferendumData!E814,ADM!I:I,ReferendumData!A814,ADM!J:J,ReferendumData!B814)))</f>
        <v>1229.19</v>
      </c>
      <c r="U814" s="34">
        <f t="shared" si="132"/>
        <v>1.084453990025952</v>
      </c>
      <c r="V814" s="47">
        <f>IFERROR(VLOOKUP(C814,Lookups!J:L,3,FALSE),IF(T814&gt;=2000,4,IF(AND(T814&gt;=1000,T814&lt;2000),5,6)))</f>
        <v>5</v>
      </c>
      <c r="W814" s="12" t="s">
        <v>20</v>
      </c>
      <c r="X814" s="39">
        <f t="shared" si="124"/>
        <v>1.084453990025952</v>
      </c>
      <c r="Y814" s="38">
        <f t="shared" si="125"/>
        <v>0.68117029257314332</v>
      </c>
      <c r="Z814" s="40" t="e">
        <f>IF(C814=ScatterPlots!$A$3,ReferendumData!Y814,-1)</f>
        <v>#N/A</v>
      </c>
      <c r="AA814" s="39">
        <f t="shared" si="126"/>
        <v>1.084453990025952</v>
      </c>
      <c r="AB814" s="40">
        <f t="shared" si="127"/>
        <v>-1</v>
      </c>
      <c r="AC814" s="40">
        <f t="shared" si="128"/>
        <v>-1</v>
      </c>
      <c r="AD814" s="40">
        <f t="shared" si="129"/>
        <v>0.68117029257314332</v>
      </c>
    </row>
    <row r="815" spans="1:30" x14ac:dyDescent="0.35">
      <c r="A815">
        <v>256</v>
      </c>
      <c r="B815">
        <v>1</v>
      </c>
      <c r="C815" t="str">
        <f t="shared" si="130"/>
        <v>0256-01</v>
      </c>
      <c r="D815" t="s">
        <v>295</v>
      </c>
      <c r="E815">
        <v>2003</v>
      </c>
      <c r="F815">
        <f>VLOOKUP(E815,Lookups!A:B,2,FALSE)</f>
        <v>1</v>
      </c>
      <c r="G815">
        <v>2004</v>
      </c>
      <c r="H815" s="61">
        <v>520</v>
      </c>
      <c r="I815">
        <v>5</v>
      </c>
      <c r="J815" t="s">
        <v>19</v>
      </c>
      <c r="K815">
        <v>0</v>
      </c>
      <c r="L815">
        <v>9</v>
      </c>
      <c r="M815">
        <v>0</v>
      </c>
      <c r="N815">
        <v>9</v>
      </c>
      <c r="O815">
        <v>1</v>
      </c>
      <c r="P815">
        <f t="shared" si="131"/>
        <v>6</v>
      </c>
      <c r="Q815">
        <v>2448</v>
      </c>
      <c r="R815">
        <v>2358</v>
      </c>
      <c r="S815" s="14">
        <f t="shared" si="123"/>
        <v>0.50936329588014984</v>
      </c>
      <c r="T815" s="33">
        <f>IF(E815&lt;1994,"NA",IF(E815&gt;2001,SUMIFS(ADM!E:E,ADM!A:A,ReferendumData!E815,ADM!C:C,ReferendumData!A815,ADM!D:D,ReferendumData!B815),SUMIFS(ADM!K:K,ADM!H:H,ReferendumData!E815,ADM!I:I,ReferendumData!A815,ADM!J:J,ReferendumData!B815)))</f>
        <v>3020.71</v>
      </c>
      <c r="U815" s="34">
        <f t="shared" si="132"/>
        <v>1.5910166815086519</v>
      </c>
      <c r="V815" s="47">
        <f>IFERROR(VLOOKUP(C815,Lookups!J:L,3,FALSE),IF(T815&gt;=2000,4,IF(AND(T815&gt;=1000,T815&lt;2000),5,6)))</f>
        <v>4</v>
      </c>
      <c r="W815" s="12" t="s">
        <v>20</v>
      </c>
      <c r="X815" s="39">
        <f t="shared" si="124"/>
        <v>1.5910166815086519</v>
      </c>
      <c r="Y815" s="38">
        <f t="shared" si="125"/>
        <v>0.50936329588014984</v>
      </c>
      <c r="Z815" s="40" t="e">
        <f>IF(C815=ScatterPlots!$A$3,ReferendumData!Y815,-1)</f>
        <v>#N/A</v>
      </c>
      <c r="AA815" s="39">
        <f t="shared" si="126"/>
        <v>1.5910166815086519</v>
      </c>
      <c r="AB815" s="40">
        <f t="shared" si="127"/>
        <v>-1</v>
      </c>
      <c r="AC815" s="40">
        <f t="shared" si="128"/>
        <v>-1</v>
      </c>
      <c r="AD815" s="40">
        <f t="shared" si="129"/>
        <v>0.50936329588014984</v>
      </c>
    </row>
    <row r="816" spans="1:30" x14ac:dyDescent="0.35">
      <c r="A816">
        <v>271</v>
      </c>
      <c r="B816">
        <v>1</v>
      </c>
      <c r="C816" t="str">
        <f t="shared" si="130"/>
        <v>0271-01</v>
      </c>
      <c r="D816" t="s">
        <v>222</v>
      </c>
      <c r="E816">
        <v>2003</v>
      </c>
      <c r="F816">
        <f>VLOOKUP(E816,Lookups!A:B,2,FALSE)</f>
        <v>1</v>
      </c>
      <c r="G816">
        <v>2004</v>
      </c>
      <c r="H816" s="61">
        <v>395.6</v>
      </c>
      <c r="I816">
        <v>10</v>
      </c>
      <c r="J816" t="s">
        <v>19</v>
      </c>
      <c r="K816">
        <v>0</v>
      </c>
      <c r="L816">
        <v>9</v>
      </c>
      <c r="M816">
        <v>0</v>
      </c>
      <c r="N816">
        <v>9</v>
      </c>
      <c r="O816">
        <v>1</v>
      </c>
      <c r="P816">
        <f t="shared" si="131"/>
        <v>4</v>
      </c>
      <c r="Q816">
        <v>10358</v>
      </c>
      <c r="R816">
        <v>8077</v>
      </c>
      <c r="S816" s="14">
        <f t="shared" si="123"/>
        <v>0.56186601573094652</v>
      </c>
      <c r="T816" s="33">
        <f>IF(E816&lt;1994,"NA",IF(E816&gt;2001,SUMIFS(ADM!E:E,ADM!A:A,ReferendumData!E816,ADM!C:C,ReferendumData!A816,ADM!D:D,ReferendumData!B816),SUMIFS(ADM!K:K,ADM!H:H,ReferendumData!E816,ADM!I:I,ReferendumData!A816,ADM!J:J,ReferendumData!B816)))</f>
        <v>10847.29</v>
      </c>
      <c r="U816" s="34">
        <f t="shared" si="132"/>
        <v>1.6995028251295945</v>
      </c>
      <c r="V816" s="47">
        <f>IFERROR(VLOOKUP(C816,Lookups!J:L,3,FALSE),IF(T816&gt;=2000,4,IF(AND(T816&gt;=1000,T816&lt;2000),5,6)))</f>
        <v>3</v>
      </c>
      <c r="W816" s="12" t="s">
        <v>422</v>
      </c>
      <c r="X816" s="39">
        <f t="shared" si="124"/>
        <v>1.6995028251295945</v>
      </c>
      <c r="Y816" s="38">
        <f t="shared" si="125"/>
        <v>0.56186601573094652</v>
      </c>
      <c r="Z816" s="40" t="e">
        <f>IF(C816=ScatterPlots!$A$3,ReferendumData!Y816,-1)</f>
        <v>#N/A</v>
      </c>
      <c r="AA816" s="39">
        <f t="shared" si="126"/>
        <v>1.6995028251295945</v>
      </c>
      <c r="AB816" s="40">
        <f t="shared" si="127"/>
        <v>-1</v>
      </c>
      <c r="AC816" s="40">
        <f t="shared" si="128"/>
        <v>-1</v>
      </c>
      <c r="AD816" s="40">
        <f t="shared" si="129"/>
        <v>0.56186601573094652</v>
      </c>
    </row>
    <row r="817" spans="1:30" x14ac:dyDescent="0.35">
      <c r="A817">
        <v>273</v>
      </c>
      <c r="B817">
        <v>1</v>
      </c>
      <c r="C817" t="str">
        <f t="shared" si="130"/>
        <v>0273-01</v>
      </c>
      <c r="D817" t="s">
        <v>123</v>
      </c>
      <c r="E817">
        <v>2003</v>
      </c>
      <c r="F817">
        <f>VLOOKUP(E817,Lookups!A:B,2,FALSE)</f>
        <v>1</v>
      </c>
      <c r="G817">
        <v>2004</v>
      </c>
      <c r="H817" s="61">
        <v>43.12</v>
      </c>
      <c r="I817">
        <v>4</v>
      </c>
      <c r="J817" t="s">
        <v>19</v>
      </c>
      <c r="K817">
        <v>0</v>
      </c>
      <c r="L817">
        <v>9</v>
      </c>
      <c r="M817">
        <v>0</v>
      </c>
      <c r="N817">
        <v>9</v>
      </c>
      <c r="O817">
        <v>1</v>
      </c>
      <c r="P817">
        <f t="shared" si="131"/>
        <v>1</v>
      </c>
      <c r="Q817">
        <v>7237</v>
      </c>
      <c r="R817">
        <v>3413</v>
      </c>
      <c r="S817" s="14">
        <f t="shared" si="123"/>
        <v>0.67953051643192486</v>
      </c>
      <c r="T817" s="33">
        <f>IF(E817&lt;1994,"NA",IF(E817&gt;2001,SUMIFS(ADM!E:E,ADM!A:A,ReferendumData!E817,ADM!C:C,ReferendumData!A817,ADM!D:D,ReferendumData!B817),SUMIFS(ADM!K:K,ADM!H:H,ReferendumData!E817,ADM!I:I,ReferendumData!A817,ADM!J:J,ReferendumData!B817)))</f>
        <v>7123.03</v>
      </c>
      <c r="U817" s="34">
        <f t="shared" si="132"/>
        <v>1.4951502380307258</v>
      </c>
      <c r="V817" s="47">
        <f>IFERROR(VLOOKUP(C817,Lookups!J:L,3,FALSE),IF(T817&gt;=2000,4,IF(AND(T817&gt;=1000,T817&lt;2000),5,6)))</f>
        <v>2</v>
      </c>
      <c r="W817" s="12" t="s">
        <v>444</v>
      </c>
      <c r="X817" s="39">
        <f t="shared" si="124"/>
        <v>1.4951502380307258</v>
      </c>
      <c r="Y817" s="38">
        <f t="shared" si="125"/>
        <v>0.67953051643192486</v>
      </c>
      <c r="Z817" s="40" t="e">
        <f>IF(C817=ScatterPlots!$A$3,ReferendumData!Y817,-1)</f>
        <v>#N/A</v>
      </c>
      <c r="AA817" s="39">
        <f t="shared" si="126"/>
        <v>1.4951502380307258</v>
      </c>
      <c r="AB817" s="40">
        <f t="shared" si="127"/>
        <v>-1</v>
      </c>
      <c r="AC817" s="40">
        <f t="shared" si="128"/>
        <v>-1</v>
      </c>
      <c r="AD817" s="40">
        <f t="shared" si="129"/>
        <v>0.67953051643192486</v>
      </c>
    </row>
    <row r="818" spans="1:30" x14ac:dyDescent="0.35">
      <c r="A818">
        <v>282</v>
      </c>
      <c r="B818">
        <v>1</v>
      </c>
      <c r="C818" t="str">
        <f t="shared" si="130"/>
        <v>0282-01</v>
      </c>
      <c r="D818" t="s">
        <v>445</v>
      </c>
      <c r="E818">
        <v>2003</v>
      </c>
      <c r="F818">
        <f>VLOOKUP(E818,Lookups!A:B,2,FALSE)</f>
        <v>1</v>
      </c>
      <c r="G818">
        <v>2004</v>
      </c>
      <c r="H818" s="61">
        <v>400</v>
      </c>
      <c r="I818">
        <v>4</v>
      </c>
      <c r="J818" t="s">
        <v>19</v>
      </c>
      <c r="K818">
        <v>0</v>
      </c>
      <c r="L818">
        <v>9</v>
      </c>
      <c r="M818">
        <v>0</v>
      </c>
      <c r="N818">
        <v>9</v>
      </c>
      <c r="O818">
        <v>1</v>
      </c>
      <c r="P818">
        <f t="shared" si="131"/>
        <v>5</v>
      </c>
      <c r="Q818">
        <v>1497</v>
      </c>
      <c r="R818">
        <v>1083</v>
      </c>
      <c r="S818" s="14">
        <f t="shared" si="123"/>
        <v>0.58023255813953489</v>
      </c>
      <c r="T818" s="33">
        <f>IF(E818&lt;1994,"NA",IF(E818&gt;2001,SUMIFS(ADM!E:E,ADM!A:A,ReferendumData!E818,ADM!C:C,ReferendumData!A818,ADM!D:D,ReferendumData!B818),SUMIFS(ADM!K:K,ADM!H:H,ReferendumData!E818,ADM!I:I,ReferendumData!A818,ADM!J:J,ReferendumData!B818)))</f>
        <v>1535.56</v>
      </c>
      <c r="U818" s="34">
        <f t="shared" si="132"/>
        <v>1.680168798353695</v>
      </c>
      <c r="V818" s="47">
        <f>IFERROR(VLOOKUP(C818,Lookups!J:L,3,FALSE),IF(T818&gt;=2000,4,IF(AND(T818&gt;=1000,T818&lt;2000),5,6)))</f>
        <v>2</v>
      </c>
      <c r="W818" s="12" t="s">
        <v>446</v>
      </c>
      <c r="X818" s="39">
        <f t="shared" si="124"/>
        <v>1.680168798353695</v>
      </c>
      <c r="Y818" s="38">
        <f t="shared" si="125"/>
        <v>0.58023255813953489</v>
      </c>
      <c r="Z818" s="40" t="e">
        <f>IF(C818=ScatterPlots!$A$3,ReferendumData!Y818,-1)</f>
        <v>#N/A</v>
      </c>
      <c r="AA818" s="39">
        <f t="shared" si="126"/>
        <v>1.680168798353695</v>
      </c>
      <c r="AB818" s="40">
        <f t="shared" si="127"/>
        <v>-1</v>
      </c>
      <c r="AC818" s="40">
        <f t="shared" si="128"/>
        <v>-1</v>
      </c>
      <c r="AD818" s="40">
        <f t="shared" si="129"/>
        <v>0.58023255813953489</v>
      </c>
    </row>
    <row r="819" spans="1:30" x14ac:dyDescent="0.35">
      <c r="A819">
        <v>284</v>
      </c>
      <c r="B819">
        <v>1</v>
      </c>
      <c r="C819" t="str">
        <f t="shared" si="130"/>
        <v>0284-01</v>
      </c>
      <c r="D819" t="s">
        <v>23</v>
      </c>
      <c r="E819">
        <v>2003</v>
      </c>
      <c r="F819">
        <f>VLOOKUP(E819,Lookups!A:B,2,FALSE)</f>
        <v>1</v>
      </c>
      <c r="G819">
        <v>2004</v>
      </c>
      <c r="H819" s="61">
        <v>31.06</v>
      </c>
      <c r="I819">
        <v>10</v>
      </c>
      <c r="J819" t="s">
        <v>19</v>
      </c>
      <c r="K819">
        <v>0</v>
      </c>
      <c r="L819">
        <v>9</v>
      </c>
      <c r="M819">
        <v>0</v>
      </c>
      <c r="N819">
        <v>9</v>
      </c>
      <c r="O819">
        <v>1</v>
      </c>
      <c r="P819">
        <f t="shared" si="131"/>
        <v>1</v>
      </c>
      <c r="Q819">
        <v>4246</v>
      </c>
      <c r="R819">
        <v>3221</v>
      </c>
      <c r="S819" s="14">
        <f t="shared" si="123"/>
        <v>0.56863532877996514</v>
      </c>
      <c r="T819" s="33">
        <f>IF(E819&lt;1994,"NA",IF(E819&gt;2001,SUMIFS(ADM!E:E,ADM!A:A,ReferendumData!E819,ADM!C:C,ReferendumData!A819,ADM!D:D,ReferendumData!B819),SUMIFS(ADM!K:K,ADM!H:H,ReferendumData!E819,ADM!I:I,ReferendumData!A819,ADM!J:J,ReferendumData!B819)))</f>
        <v>9592.44</v>
      </c>
      <c r="U819" s="34">
        <f t="shared" si="132"/>
        <v>0.77842551008919525</v>
      </c>
      <c r="V819" s="47">
        <f>IFERROR(VLOOKUP(C819,Lookups!J:L,3,FALSE),IF(T819&gt;=2000,4,IF(AND(T819&gt;=1000,T819&lt;2000),5,6)))</f>
        <v>3</v>
      </c>
      <c r="W819" s="12" t="s">
        <v>447</v>
      </c>
      <c r="X819" s="39">
        <f t="shared" si="124"/>
        <v>0.77842551008919525</v>
      </c>
      <c r="Y819" s="38">
        <f t="shared" si="125"/>
        <v>0.56863532877996514</v>
      </c>
      <c r="Z819" s="40" t="e">
        <f>IF(C819=ScatterPlots!$A$3,ReferendumData!Y819,-1)</f>
        <v>#N/A</v>
      </c>
      <c r="AA819" s="39">
        <f t="shared" si="126"/>
        <v>0.77842551008919525</v>
      </c>
      <c r="AB819" s="40">
        <f t="shared" si="127"/>
        <v>-1</v>
      </c>
      <c r="AC819" s="40">
        <f t="shared" si="128"/>
        <v>-1</v>
      </c>
      <c r="AD819" s="40">
        <f t="shared" si="129"/>
        <v>0.56863532877996514</v>
      </c>
    </row>
    <row r="820" spans="1:30" x14ac:dyDescent="0.35">
      <c r="A820">
        <v>300</v>
      </c>
      <c r="B820">
        <v>1</v>
      </c>
      <c r="C820" t="str">
        <f t="shared" si="130"/>
        <v>0300-01</v>
      </c>
      <c r="D820" t="s">
        <v>448</v>
      </c>
      <c r="E820">
        <v>2003</v>
      </c>
      <c r="F820">
        <f>VLOOKUP(E820,Lookups!A:B,2,FALSE)</f>
        <v>1</v>
      </c>
      <c r="G820">
        <v>2004</v>
      </c>
      <c r="H820" s="61">
        <v>600</v>
      </c>
      <c r="I820">
        <v>5</v>
      </c>
      <c r="J820" t="s">
        <v>19</v>
      </c>
      <c r="K820">
        <v>0</v>
      </c>
      <c r="L820">
        <v>9</v>
      </c>
      <c r="M820">
        <v>0</v>
      </c>
      <c r="N820">
        <v>1</v>
      </c>
      <c r="O820">
        <v>0</v>
      </c>
      <c r="P820">
        <f t="shared" si="131"/>
        <v>7</v>
      </c>
      <c r="Q820">
        <v>1385</v>
      </c>
      <c r="R820">
        <v>1648</v>
      </c>
      <c r="S820" s="14">
        <f t="shared" si="123"/>
        <v>0.4566435872073854</v>
      </c>
      <c r="T820" s="33">
        <f>IF(E820&lt;1994,"NA",IF(E820&gt;2001,SUMIFS(ADM!E:E,ADM!A:A,ReferendumData!E820,ADM!C:C,ReferendumData!A820,ADM!D:D,ReferendumData!B820),SUMIFS(ADM!K:K,ADM!H:H,ReferendumData!E820,ADM!I:I,ReferendumData!A820,ADM!J:J,ReferendumData!B820)))</f>
        <v>1648.11</v>
      </c>
      <c r="U820" s="34">
        <f t="shared" si="132"/>
        <v>1.8402897864826984</v>
      </c>
      <c r="V820" s="47">
        <f>IFERROR(VLOOKUP(C820,Lookups!J:L,3,FALSE),IF(T820&gt;=2000,4,IF(AND(T820&gt;=1000,T820&lt;2000),5,6)))</f>
        <v>5</v>
      </c>
      <c r="W820" s="12" t="s">
        <v>449</v>
      </c>
      <c r="X820" s="39">
        <f t="shared" si="124"/>
        <v>1.8402897864826984</v>
      </c>
      <c r="Y820" s="38">
        <f t="shared" si="125"/>
        <v>0.4566435872073854</v>
      </c>
      <c r="Z820" s="40" t="e">
        <f>IF(C820=ScatterPlots!$A$3,ReferendumData!Y820,-1)</f>
        <v>#N/A</v>
      </c>
      <c r="AA820" s="39">
        <f t="shared" si="126"/>
        <v>1.8402897864826984</v>
      </c>
      <c r="AB820" s="40">
        <f t="shared" si="127"/>
        <v>-1</v>
      </c>
      <c r="AC820" s="40">
        <f t="shared" si="128"/>
        <v>-1</v>
      </c>
      <c r="AD820" s="40">
        <f t="shared" si="129"/>
        <v>0.4566435872073854</v>
      </c>
    </row>
    <row r="821" spans="1:30" x14ac:dyDescent="0.35">
      <c r="A821">
        <v>300</v>
      </c>
      <c r="B821">
        <v>1</v>
      </c>
      <c r="C821" t="str">
        <f t="shared" si="130"/>
        <v>0300-01</v>
      </c>
      <c r="D821" t="s">
        <v>448</v>
      </c>
      <c r="E821">
        <v>2003</v>
      </c>
      <c r="F821">
        <f>VLOOKUP(E821,Lookups!A:B,2,FALSE)</f>
        <v>1</v>
      </c>
      <c r="G821">
        <v>2004</v>
      </c>
      <c r="H821" s="61">
        <v>100</v>
      </c>
      <c r="I821">
        <v>5</v>
      </c>
      <c r="J821" t="s">
        <v>19</v>
      </c>
      <c r="K821">
        <v>0</v>
      </c>
      <c r="L821">
        <v>9</v>
      </c>
      <c r="M821">
        <v>0</v>
      </c>
      <c r="N821">
        <v>9</v>
      </c>
      <c r="O821">
        <v>0</v>
      </c>
      <c r="P821">
        <f t="shared" si="131"/>
        <v>2</v>
      </c>
      <c r="Q821">
        <v>1238</v>
      </c>
      <c r="R821">
        <v>1779</v>
      </c>
      <c r="S821" s="14">
        <f t="shared" si="123"/>
        <v>0.41034139874047065</v>
      </c>
      <c r="T821" s="33">
        <f>IF(E821&lt;1994,"NA",IF(E821&gt;2001,SUMIFS(ADM!E:E,ADM!A:A,ReferendumData!E821,ADM!C:C,ReferendumData!A821,ADM!D:D,ReferendumData!B821),SUMIFS(ADM!K:K,ADM!H:H,ReferendumData!E821,ADM!I:I,ReferendumData!A821,ADM!J:J,ReferendumData!B821)))</f>
        <v>1648.11</v>
      </c>
      <c r="U821" s="34">
        <f t="shared" si="132"/>
        <v>1.8305816966100565</v>
      </c>
      <c r="V821" s="47">
        <f>IFERROR(VLOOKUP(C821,Lookups!J:L,3,FALSE),IF(T821&gt;=2000,4,IF(AND(T821&gt;=1000,T821&lt;2000),5,6)))</f>
        <v>5</v>
      </c>
      <c r="W821" s="12" t="s">
        <v>439</v>
      </c>
      <c r="X821" s="39">
        <f t="shared" si="124"/>
        <v>1.8305816966100565</v>
      </c>
      <c r="Y821" s="38">
        <f t="shared" si="125"/>
        <v>0.41034139874047065</v>
      </c>
      <c r="Z821" s="40" t="e">
        <f>IF(C821=ScatterPlots!$A$3,ReferendumData!Y821,-1)</f>
        <v>#N/A</v>
      </c>
      <c r="AA821" s="39">
        <f t="shared" si="126"/>
        <v>1.8305816966100565</v>
      </c>
      <c r="AB821" s="40">
        <f t="shared" si="127"/>
        <v>-1</v>
      </c>
      <c r="AC821" s="40">
        <f t="shared" si="128"/>
        <v>-1</v>
      </c>
      <c r="AD821" s="40">
        <f t="shared" si="129"/>
        <v>0.41034139874047065</v>
      </c>
    </row>
    <row r="822" spans="1:30" x14ac:dyDescent="0.35">
      <c r="A822">
        <v>309</v>
      </c>
      <c r="B822">
        <v>1</v>
      </c>
      <c r="C822" t="str">
        <f t="shared" si="130"/>
        <v>0309-01</v>
      </c>
      <c r="D822" t="s">
        <v>180</v>
      </c>
      <c r="E822">
        <v>2003</v>
      </c>
      <c r="F822">
        <f>VLOOKUP(E822,Lookups!A:B,2,FALSE)</f>
        <v>1</v>
      </c>
      <c r="G822">
        <v>2004</v>
      </c>
      <c r="H822" s="61">
        <v>375</v>
      </c>
      <c r="I822">
        <v>3</v>
      </c>
      <c r="J822" t="s">
        <v>19</v>
      </c>
      <c r="K822">
        <v>0</v>
      </c>
      <c r="L822">
        <v>9</v>
      </c>
      <c r="M822">
        <v>0</v>
      </c>
      <c r="N822">
        <v>9</v>
      </c>
      <c r="O822">
        <v>0</v>
      </c>
      <c r="P822">
        <f t="shared" si="131"/>
        <v>4</v>
      </c>
      <c r="Q822">
        <v>1017</v>
      </c>
      <c r="R822">
        <v>2454</v>
      </c>
      <c r="S822" s="14">
        <f t="shared" si="123"/>
        <v>0.29299913569576491</v>
      </c>
      <c r="T822" s="33">
        <f>IF(E822&lt;1994,"NA",IF(E822&gt;2001,SUMIFS(ADM!E:E,ADM!A:A,ReferendumData!E822,ADM!C:C,ReferendumData!A822,ADM!D:D,ReferendumData!B822),SUMIFS(ADM!K:K,ADM!H:H,ReferendumData!E822,ADM!I:I,ReferendumData!A822,ADM!J:J,ReferendumData!B822)))</f>
        <v>1783</v>
      </c>
      <c r="U822" s="34">
        <f t="shared" si="132"/>
        <v>1.9467190128996075</v>
      </c>
      <c r="V822" s="47">
        <f>IFERROR(VLOOKUP(C822,Lookups!J:L,3,FALSE),IF(T822&gt;=2000,4,IF(AND(T822&gt;=1000,T822&lt;2000),5,6)))</f>
        <v>5</v>
      </c>
      <c r="W822" s="12" t="s">
        <v>439</v>
      </c>
      <c r="X822" s="39">
        <f t="shared" si="124"/>
        <v>1.9467190128996075</v>
      </c>
      <c r="Y822" s="38">
        <f t="shared" si="125"/>
        <v>0.29299913569576491</v>
      </c>
      <c r="Z822" s="40" t="e">
        <f>IF(C822=ScatterPlots!$A$3,ReferendumData!Y822,-1)</f>
        <v>#N/A</v>
      </c>
      <c r="AA822" s="39">
        <f t="shared" si="126"/>
        <v>1.9467190128996075</v>
      </c>
      <c r="AB822" s="40">
        <f t="shared" si="127"/>
        <v>-1</v>
      </c>
      <c r="AC822" s="40">
        <f t="shared" si="128"/>
        <v>-1</v>
      </c>
      <c r="AD822" s="40">
        <f t="shared" si="129"/>
        <v>0.29299913569576491</v>
      </c>
    </row>
    <row r="823" spans="1:30" x14ac:dyDescent="0.35">
      <c r="A823">
        <v>330</v>
      </c>
      <c r="B823">
        <v>1</v>
      </c>
      <c r="C823" t="str">
        <f t="shared" si="130"/>
        <v>0330-01</v>
      </c>
      <c r="D823" t="s">
        <v>371</v>
      </c>
      <c r="E823">
        <v>2003</v>
      </c>
      <c r="F823">
        <f>VLOOKUP(E823,Lookups!A:B,2,FALSE)</f>
        <v>1</v>
      </c>
      <c r="G823">
        <v>2004</v>
      </c>
      <c r="H823" s="61">
        <v>500</v>
      </c>
      <c r="I823">
        <v>10</v>
      </c>
      <c r="J823" t="s">
        <v>19</v>
      </c>
      <c r="K823">
        <v>0</v>
      </c>
      <c r="L823">
        <v>9</v>
      </c>
      <c r="M823">
        <v>0</v>
      </c>
      <c r="N823">
        <v>9</v>
      </c>
      <c r="O823">
        <v>1</v>
      </c>
      <c r="P823">
        <f t="shared" si="131"/>
        <v>6</v>
      </c>
      <c r="Q823">
        <v>251</v>
      </c>
      <c r="R823">
        <v>118</v>
      </c>
      <c r="S823" s="14">
        <f t="shared" si="123"/>
        <v>0.68021680216802172</v>
      </c>
      <c r="T823" s="33">
        <f>IF(E823&lt;1994,"NA",IF(E823&gt;2001,SUMIFS(ADM!E:E,ADM!A:A,ReferendumData!E823,ADM!C:C,ReferendumData!A823,ADM!D:D,ReferendumData!B823),SUMIFS(ADM!K:K,ADM!H:H,ReferendumData!E823,ADM!I:I,ReferendumData!A823,ADM!J:J,ReferendumData!B823)))</f>
        <v>339.36</v>
      </c>
      <c r="U823" s="34">
        <f t="shared" si="132"/>
        <v>1.0873408769448374</v>
      </c>
      <c r="V823" s="47">
        <f>IFERROR(VLOOKUP(C823,Lookups!J:L,3,FALSE),IF(T823&gt;=2000,4,IF(AND(T823&gt;=1000,T823&lt;2000),5,6)))</f>
        <v>6</v>
      </c>
      <c r="W823" s="12" t="s">
        <v>20</v>
      </c>
      <c r="X823" s="39">
        <f t="shared" si="124"/>
        <v>1.0873408769448374</v>
      </c>
      <c r="Y823" s="38">
        <f t="shared" si="125"/>
        <v>0.68021680216802172</v>
      </c>
      <c r="Z823" s="40" t="e">
        <f>IF(C823=ScatterPlots!$A$3,ReferendumData!Y823,-1)</f>
        <v>#N/A</v>
      </c>
      <c r="AA823" s="39">
        <f t="shared" si="126"/>
        <v>1.0873408769448374</v>
      </c>
      <c r="AB823" s="40">
        <f t="shared" si="127"/>
        <v>-1</v>
      </c>
      <c r="AC823" s="40">
        <f t="shared" si="128"/>
        <v>-1</v>
      </c>
      <c r="AD823" s="40">
        <f t="shared" si="129"/>
        <v>0.68021680216802172</v>
      </c>
    </row>
    <row r="824" spans="1:30" x14ac:dyDescent="0.35">
      <c r="A824">
        <v>333</v>
      </c>
      <c r="B824">
        <v>1</v>
      </c>
      <c r="C824" t="str">
        <f t="shared" si="130"/>
        <v>0333-01</v>
      </c>
      <c r="D824" t="s">
        <v>80</v>
      </c>
      <c r="E824">
        <v>2003</v>
      </c>
      <c r="F824">
        <f>VLOOKUP(E824,Lookups!A:B,2,FALSE)</f>
        <v>1</v>
      </c>
      <c r="G824">
        <v>2004</v>
      </c>
      <c r="H824" s="61">
        <v>550</v>
      </c>
      <c r="I824">
        <v>5</v>
      </c>
      <c r="J824" t="s">
        <v>19</v>
      </c>
      <c r="K824">
        <v>0</v>
      </c>
      <c r="L824">
        <v>9</v>
      </c>
      <c r="M824">
        <v>0</v>
      </c>
      <c r="N824">
        <v>9</v>
      </c>
      <c r="O824">
        <v>0</v>
      </c>
      <c r="P824">
        <f t="shared" si="131"/>
        <v>6</v>
      </c>
      <c r="Q824">
        <v>296</v>
      </c>
      <c r="R824">
        <v>355</v>
      </c>
      <c r="S824" s="14">
        <f t="shared" si="123"/>
        <v>0.45468509984639016</v>
      </c>
      <c r="T824" s="33">
        <f>IF(E824&lt;1994,"NA",IF(E824&gt;2001,SUMIFS(ADM!E:E,ADM!A:A,ReferendumData!E824,ADM!C:C,ReferendumData!A824,ADM!D:D,ReferendumData!B824),SUMIFS(ADM!K:K,ADM!H:H,ReferendumData!E824,ADM!I:I,ReferendumData!A824,ADM!J:J,ReferendumData!B824)))</f>
        <v>702.61</v>
      </c>
      <c r="U824" s="34">
        <f t="shared" si="132"/>
        <v>0.92654530963123205</v>
      </c>
      <c r="V824" s="47">
        <f>IFERROR(VLOOKUP(C824,Lookups!J:L,3,FALSE),IF(T824&gt;=2000,4,IF(AND(T824&gt;=1000,T824&lt;2000),5,6)))</f>
        <v>6</v>
      </c>
      <c r="W824" s="12" t="s">
        <v>20</v>
      </c>
      <c r="X824" s="39">
        <f t="shared" si="124"/>
        <v>0.92654530963123205</v>
      </c>
      <c r="Y824" s="38">
        <f t="shared" si="125"/>
        <v>0.45468509984639016</v>
      </c>
      <c r="Z824" s="40" t="e">
        <f>IF(C824=ScatterPlots!$A$3,ReferendumData!Y824,-1)</f>
        <v>#N/A</v>
      </c>
      <c r="AA824" s="39">
        <f t="shared" si="126"/>
        <v>0.92654530963123205</v>
      </c>
      <c r="AB824" s="40">
        <f t="shared" si="127"/>
        <v>-1</v>
      </c>
      <c r="AC824" s="40">
        <f t="shared" si="128"/>
        <v>-1</v>
      </c>
      <c r="AD824" s="40">
        <f t="shared" si="129"/>
        <v>0.45468509984639016</v>
      </c>
    </row>
    <row r="825" spans="1:30" x14ac:dyDescent="0.35">
      <c r="A825">
        <v>361</v>
      </c>
      <c r="B825">
        <v>1</v>
      </c>
      <c r="C825" t="str">
        <f t="shared" si="130"/>
        <v>0361-01</v>
      </c>
      <c r="D825" t="s">
        <v>450</v>
      </c>
      <c r="E825">
        <v>2003</v>
      </c>
      <c r="F825">
        <f>VLOOKUP(E825,Lookups!A:B,2,FALSE)</f>
        <v>1</v>
      </c>
      <c r="G825">
        <v>2004</v>
      </c>
      <c r="H825" s="61">
        <v>286.68</v>
      </c>
      <c r="I825">
        <v>5</v>
      </c>
      <c r="J825" t="s">
        <v>19</v>
      </c>
      <c r="K825">
        <v>0</v>
      </c>
      <c r="L825">
        <v>9</v>
      </c>
      <c r="M825">
        <v>0</v>
      </c>
      <c r="N825">
        <v>9</v>
      </c>
      <c r="O825">
        <v>0</v>
      </c>
      <c r="P825">
        <f t="shared" si="131"/>
        <v>3</v>
      </c>
      <c r="Q825">
        <v>1088</v>
      </c>
      <c r="R825">
        <v>1315</v>
      </c>
      <c r="S825" s="14">
        <f t="shared" si="123"/>
        <v>0.45276737411568874</v>
      </c>
      <c r="T825" s="33">
        <f>IF(E825&lt;1994,"NA",IF(E825&gt;2001,SUMIFS(ADM!E:E,ADM!A:A,ReferendumData!E825,ADM!C:C,ReferendumData!A825,ADM!D:D,ReferendumData!B825),SUMIFS(ADM!K:K,ADM!H:H,ReferendumData!E825,ADM!I:I,ReferendumData!A825,ADM!J:J,ReferendumData!B825)))</f>
        <v>1439.41</v>
      </c>
      <c r="U825" s="34">
        <f t="shared" si="132"/>
        <v>1.6694340042100582</v>
      </c>
      <c r="V825" s="47">
        <f>IFERROR(VLOOKUP(C825,Lookups!J:L,3,FALSE),IF(T825&gt;=2000,4,IF(AND(T825&gt;=1000,T825&lt;2000),5,6)))</f>
        <v>5</v>
      </c>
      <c r="W825" s="12" t="s">
        <v>20</v>
      </c>
      <c r="X825" s="39">
        <f t="shared" si="124"/>
        <v>1.6694340042100582</v>
      </c>
      <c r="Y825" s="38">
        <f t="shared" si="125"/>
        <v>0.45276737411568874</v>
      </c>
      <c r="Z825" s="40" t="e">
        <f>IF(C825=ScatterPlots!$A$3,ReferendumData!Y825,-1)</f>
        <v>#N/A</v>
      </c>
      <c r="AA825" s="39">
        <f t="shared" si="126"/>
        <v>1.6694340042100582</v>
      </c>
      <c r="AB825" s="40">
        <f t="shared" si="127"/>
        <v>-1</v>
      </c>
      <c r="AC825" s="40">
        <f t="shared" si="128"/>
        <v>-1</v>
      </c>
      <c r="AD825" s="40">
        <f t="shared" si="129"/>
        <v>0.45276737411568874</v>
      </c>
    </row>
    <row r="826" spans="1:30" x14ac:dyDescent="0.35">
      <c r="A826">
        <v>371</v>
      </c>
      <c r="B826">
        <v>1</v>
      </c>
      <c r="C826" t="str">
        <f t="shared" si="130"/>
        <v>0371-01</v>
      </c>
      <c r="D826" t="s">
        <v>27</v>
      </c>
      <c r="E826">
        <v>2003</v>
      </c>
      <c r="F826">
        <f>VLOOKUP(E826,Lookups!A:B,2,FALSE)</f>
        <v>1</v>
      </c>
      <c r="G826">
        <v>2004</v>
      </c>
      <c r="H826" s="61">
        <v>600</v>
      </c>
      <c r="I826">
        <v>10</v>
      </c>
      <c r="J826" t="s">
        <v>19</v>
      </c>
      <c r="K826">
        <v>0</v>
      </c>
      <c r="L826">
        <v>9</v>
      </c>
      <c r="M826">
        <v>0</v>
      </c>
      <c r="N826">
        <v>9</v>
      </c>
      <c r="O826">
        <v>1</v>
      </c>
      <c r="P826">
        <f t="shared" si="131"/>
        <v>7</v>
      </c>
      <c r="Q826">
        <v>215</v>
      </c>
      <c r="R826">
        <v>29</v>
      </c>
      <c r="S826" s="14">
        <f t="shared" si="123"/>
        <v>0.88114754098360659</v>
      </c>
      <c r="T826" s="33">
        <f>IF(E826&lt;1994,"NA",IF(E826&gt;2001,SUMIFS(ADM!E:E,ADM!A:A,ReferendumData!E826,ADM!C:C,ReferendumData!A826,ADM!D:D,ReferendumData!B826),SUMIFS(ADM!K:K,ADM!H:H,ReferendumData!E826,ADM!I:I,ReferendumData!A826,ADM!J:J,ReferendumData!B826)))</f>
        <v>118.25</v>
      </c>
      <c r="U826" s="34">
        <f t="shared" si="132"/>
        <v>2.0634249471458772</v>
      </c>
      <c r="V826" s="47">
        <f>IFERROR(VLOOKUP(C826,Lookups!J:L,3,FALSE),IF(T826&gt;=2000,4,IF(AND(T826&gt;=1000,T826&lt;2000),5,6)))</f>
        <v>6</v>
      </c>
      <c r="W826" s="12" t="s">
        <v>20</v>
      </c>
      <c r="X826" s="39">
        <f t="shared" si="124"/>
        <v>2.0634249471458772</v>
      </c>
      <c r="Y826" s="38">
        <f t="shared" si="125"/>
        <v>0.88114754098360659</v>
      </c>
      <c r="Z826" s="40" t="e">
        <f>IF(C826=ScatterPlots!$A$3,ReferendumData!Y826,-1)</f>
        <v>#N/A</v>
      </c>
      <c r="AA826" s="39">
        <f t="shared" si="126"/>
        <v>2.0634249471458772</v>
      </c>
      <c r="AB826" s="40">
        <f t="shared" si="127"/>
        <v>-1</v>
      </c>
      <c r="AC826" s="40">
        <f t="shared" si="128"/>
        <v>-1</v>
      </c>
      <c r="AD826" s="40">
        <f t="shared" si="129"/>
        <v>0.88114754098360659</v>
      </c>
    </row>
    <row r="827" spans="1:30" x14ac:dyDescent="0.35">
      <c r="A827">
        <v>394</v>
      </c>
      <c r="B827">
        <v>1</v>
      </c>
      <c r="C827" t="str">
        <f t="shared" si="130"/>
        <v>0394-01</v>
      </c>
      <c r="D827" t="s">
        <v>451</v>
      </c>
      <c r="E827">
        <v>2003</v>
      </c>
      <c r="F827">
        <f>VLOOKUP(E827,Lookups!A:B,2,FALSE)</f>
        <v>1</v>
      </c>
      <c r="G827">
        <v>2004</v>
      </c>
      <c r="H827" s="61">
        <v>405</v>
      </c>
      <c r="I827">
        <v>10</v>
      </c>
      <c r="J827" t="s">
        <v>19</v>
      </c>
      <c r="K827">
        <v>0</v>
      </c>
      <c r="L827">
        <v>9</v>
      </c>
      <c r="M827">
        <v>0</v>
      </c>
      <c r="N827">
        <v>9</v>
      </c>
      <c r="O827">
        <v>0</v>
      </c>
      <c r="P827">
        <f t="shared" si="131"/>
        <v>5</v>
      </c>
      <c r="Q827">
        <v>483</v>
      </c>
      <c r="R827">
        <v>1345</v>
      </c>
      <c r="S827" s="14">
        <f t="shared" si="123"/>
        <v>0.26422319474835887</v>
      </c>
      <c r="T827" s="33">
        <f>IF(E827&lt;1994,"NA",IF(E827&gt;2001,SUMIFS(ADM!E:E,ADM!A:A,ReferendumData!E827,ADM!C:C,ReferendumData!A827,ADM!D:D,ReferendumData!B827),SUMIFS(ADM!K:K,ADM!H:H,ReferendumData!E827,ADM!I:I,ReferendumData!A827,ADM!J:J,ReferendumData!B827)))</f>
        <v>1093.8499999999999</v>
      </c>
      <c r="U827" s="34">
        <f t="shared" si="132"/>
        <v>1.6711614938062807</v>
      </c>
      <c r="V827" s="47">
        <f>IFERROR(VLOOKUP(C827,Lookups!J:L,3,FALSE),IF(T827&gt;=2000,4,IF(AND(T827&gt;=1000,T827&lt;2000),5,6)))</f>
        <v>5</v>
      </c>
      <c r="W827" s="12" t="s">
        <v>438</v>
      </c>
      <c r="X827" s="39">
        <f t="shared" si="124"/>
        <v>1.6711614938062807</v>
      </c>
      <c r="Y827" s="38">
        <f t="shared" si="125"/>
        <v>0.26422319474835887</v>
      </c>
      <c r="Z827" s="40" t="e">
        <f>IF(C827=ScatterPlots!$A$3,ReferendumData!Y827,-1)</f>
        <v>#N/A</v>
      </c>
      <c r="AA827" s="39">
        <f t="shared" si="126"/>
        <v>1.6711614938062807</v>
      </c>
      <c r="AB827" s="40">
        <f t="shared" si="127"/>
        <v>-1</v>
      </c>
      <c r="AC827" s="40">
        <f t="shared" si="128"/>
        <v>-1</v>
      </c>
      <c r="AD827" s="40">
        <f t="shared" si="129"/>
        <v>0.26422319474835887</v>
      </c>
    </row>
    <row r="828" spans="1:30" x14ac:dyDescent="0.35">
      <c r="A828">
        <v>411</v>
      </c>
      <c r="B828">
        <v>1</v>
      </c>
      <c r="C828" t="str">
        <f t="shared" si="130"/>
        <v>0411-01</v>
      </c>
      <c r="D828" t="s">
        <v>182</v>
      </c>
      <c r="E828">
        <v>2003</v>
      </c>
      <c r="F828">
        <f>VLOOKUP(E828,Lookups!A:B,2,FALSE)</f>
        <v>1</v>
      </c>
      <c r="G828">
        <v>2004</v>
      </c>
      <c r="H828" s="61">
        <v>226.25</v>
      </c>
      <c r="I828">
        <v>5</v>
      </c>
      <c r="J828" t="s">
        <v>19</v>
      </c>
      <c r="K828">
        <v>0</v>
      </c>
      <c r="L828">
        <v>9</v>
      </c>
      <c r="M828">
        <v>0</v>
      </c>
      <c r="N828">
        <v>9</v>
      </c>
      <c r="O828">
        <v>1</v>
      </c>
      <c r="P828">
        <f t="shared" si="131"/>
        <v>3</v>
      </c>
      <c r="Q828">
        <v>123</v>
      </c>
      <c r="R828">
        <v>52</v>
      </c>
      <c r="S828" s="14">
        <f t="shared" si="123"/>
        <v>0.70285714285714285</v>
      </c>
      <c r="T828" s="33">
        <f>IF(E828&lt;1994,"NA",IF(E828&gt;2001,SUMIFS(ADM!E:E,ADM!A:A,ReferendumData!E828,ADM!C:C,ReferendumData!A828,ADM!D:D,ReferendumData!B828),SUMIFS(ADM!K:K,ADM!H:H,ReferendumData!E828,ADM!I:I,ReferendumData!A828,ADM!J:J,ReferendumData!B828)))</f>
        <v>112.57</v>
      </c>
      <c r="U828" s="34">
        <f t="shared" si="132"/>
        <v>1.5545882561961448</v>
      </c>
      <c r="V828" s="47">
        <f>IFERROR(VLOOKUP(C828,Lookups!J:L,3,FALSE),IF(T828&gt;=2000,4,IF(AND(T828&gt;=1000,T828&lt;2000),5,6)))</f>
        <v>6</v>
      </c>
      <c r="W828" s="12" t="s">
        <v>20</v>
      </c>
      <c r="X828" s="39">
        <f t="shared" si="124"/>
        <v>1.5545882561961448</v>
      </c>
      <c r="Y828" s="38">
        <f t="shared" si="125"/>
        <v>0.70285714285714285</v>
      </c>
      <c r="Z828" s="40" t="e">
        <f>IF(C828=ScatterPlots!$A$3,ReferendumData!Y828,-1)</f>
        <v>#N/A</v>
      </c>
      <c r="AA828" s="39">
        <f t="shared" si="126"/>
        <v>1.5545882561961448</v>
      </c>
      <c r="AB828" s="40">
        <f t="shared" si="127"/>
        <v>-1</v>
      </c>
      <c r="AC828" s="40">
        <f t="shared" si="128"/>
        <v>-1</v>
      </c>
      <c r="AD828" s="40">
        <f t="shared" si="129"/>
        <v>0.70285714285714285</v>
      </c>
    </row>
    <row r="829" spans="1:30" x14ac:dyDescent="0.35">
      <c r="A829">
        <v>413</v>
      </c>
      <c r="B829">
        <v>1</v>
      </c>
      <c r="C829" t="str">
        <f t="shared" si="130"/>
        <v>0413-01</v>
      </c>
      <c r="D829" t="s">
        <v>55</v>
      </c>
      <c r="E829">
        <v>2003</v>
      </c>
      <c r="F829">
        <f>VLOOKUP(E829,Lookups!A:B,2,FALSE)</f>
        <v>1</v>
      </c>
      <c r="G829">
        <v>2004</v>
      </c>
      <c r="H829" s="61">
        <v>125</v>
      </c>
      <c r="I829">
        <v>5</v>
      </c>
      <c r="J829" t="s">
        <v>19</v>
      </c>
      <c r="K829">
        <v>0</v>
      </c>
      <c r="L829">
        <v>9</v>
      </c>
      <c r="M829">
        <v>0</v>
      </c>
      <c r="N829">
        <v>9</v>
      </c>
      <c r="O829">
        <v>1</v>
      </c>
      <c r="P829">
        <f t="shared" si="131"/>
        <v>2</v>
      </c>
      <c r="Q829">
        <v>1595</v>
      </c>
      <c r="R829">
        <v>1131</v>
      </c>
      <c r="S829" s="14">
        <f t="shared" si="123"/>
        <v>0.58510638297872342</v>
      </c>
      <c r="T829" s="33">
        <f>IF(E829&lt;1994,"NA",IF(E829&gt;2001,SUMIFS(ADM!E:E,ADM!A:A,ReferendumData!E829,ADM!C:C,ReferendumData!A829,ADM!D:D,ReferendumData!B829),SUMIFS(ADM!K:K,ADM!H:H,ReferendumData!E829,ADM!I:I,ReferendumData!A829,ADM!J:J,ReferendumData!B829)))</f>
        <v>2230.02</v>
      </c>
      <c r="U829" s="34">
        <f t="shared" si="132"/>
        <v>1.2224105613402569</v>
      </c>
      <c r="V829" s="47">
        <f>IFERROR(VLOOKUP(C829,Lookups!J:L,3,FALSE),IF(T829&gt;=2000,4,IF(AND(T829&gt;=1000,T829&lt;2000),5,6)))</f>
        <v>4</v>
      </c>
      <c r="W829" s="12" t="s">
        <v>20</v>
      </c>
      <c r="X829" s="39">
        <f t="shared" si="124"/>
        <v>1.2224105613402569</v>
      </c>
      <c r="Y829" s="38">
        <f t="shared" si="125"/>
        <v>0.58510638297872342</v>
      </c>
      <c r="Z829" s="40" t="e">
        <f>IF(C829=ScatterPlots!$A$3,ReferendumData!Y829,-1)</f>
        <v>#N/A</v>
      </c>
      <c r="AA829" s="39">
        <f t="shared" si="126"/>
        <v>1.2224105613402569</v>
      </c>
      <c r="AB829" s="40">
        <f t="shared" si="127"/>
        <v>-1</v>
      </c>
      <c r="AC829" s="40">
        <f t="shared" si="128"/>
        <v>-1</v>
      </c>
      <c r="AD829" s="40">
        <f t="shared" si="129"/>
        <v>0.58510638297872342</v>
      </c>
    </row>
    <row r="830" spans="1:30" x14ac:dyDescent="0.35">
      <c r="A830">
        <v>413</v>
      </c>
      <c r="B830">
        <v>1</v>
      </c>
      <c r="C830" t="str">
        <f t="shared" si="130"/>
        <v>0413-01</v>
      </c>
      <c r="D830" t="s">
        <v>55</v>
      </c>
      <c r="E830">
        <v>2003</v>
      </c>
      <c r="F830">
        <f>VLOOKUP(E830,Lookups!A:B,2,FALSE)</f>
        <v>1</v>
      </c>
      <c r="G830">
        <v>2004</v>
      </c>
      <c r="H830" s="61">
        <v>75</v>
      </c>
      <c r="I830">
        <v>5</v>
      </c>
      <c r="J830" t="s">
        <v>19</v>
      </c>
      <c r="K830">
        <v>0</v>
      </c>
      <c r="L830">
        <v>9</v>
      </c>
      <c r="M830">
        <v>0</v>
      </c>
      <c r="N830">
        <v>9</v>
      </c>
      <c r="O830">
        <v>1</v>
      </c>
      <c r="P830">
        <f t="shared" si="131"/>
        <v>1</v>
      </c>
      <c r="Q830">
        <v>1481</v>
      </c>
      <c r="R830">
        <v>1238</v>
      </c>
      <c r="S830" s="14">
        <f t="shared" si="123"/>
        <v>0.54468554615667519</v>
      </c>
      <c r="T830" s="33">
        <f>IF(E830&lt;1994,"NA",IF(E830&gt;2001,SUMIFS(ADM!E:E,ADM!A:A,ReferendumData!E830,ADM!C:C,ReferendumData!A830,ADM!D:D,ReferendumData!B830),SUMIFS(ADM!K:K,ADM!H:H,ReferendumData!E830,ADM!I:I,ReferendumData!A830,ADM!J:J,ReferendumData!B830)))</f>
        <v>2230.02</v>
      </c>
      <c r="U830" s="34">
        <f t="shared" si="132"/>
        <v>1.2192715760396768</v>
      </c>
      <c r="V830" s="47">
        <f>IFERROR(VLOOKUP(C830,Lookups!J:L,3,FALSE),IF(T830&gt;=2000,4,IF(AND(T830&gt;=1000,T830&lt;2000),5,6)))</f>
        <v>4</v>
      </c>
      <c r="W830" s="12" t="s">
        <v>439</v>
      </c>
      <c r="X830" s="39">
        <f t="shared" si="124"/>
        <v>1.2192715760396768</v>
      </c>
      <c r="Y830" s="38">
        <f t="shared" si="125"/>
        <v>0.54468554615667519</v>
      </c>
      <c r="Z830" s="40" t="e">
        <f>IF(C830=ScatterPlots!$A$3,ReferendumData!Y830,-1)</f>
        <v>#N/A</v>
      </c>
      <c r="AA830" s="39">
        <f t="shared" si="126"/>
        <v>1.2192715760396768</v>
      </c>
      <c r="AB830" s="40">
        <f t="shared" si="127"/>
        <v>-1</v>
      </c>
      <c r="AC830" s="40">
        <f t="shared" si="128"/>
        <v>-1</v>
      </c>
      <c r="AD830" s="40">
        <f t="shared" si="129"/>
        <v>0.54468554615667519</v>
      </c>
    </row>
    <row r="831" spans="1:30" x14ac:dyDescent="0.35">
      <c r="A831">
        <v>415</v>
      </c>
      <c r="B831">
        <v>1</v>
      </c>
      <c r="C831" t="str">
        <f t="shared" si="130"/>
        <v>0415-01</v>
      </c>
      <c r="D831" t="s">
        <v>128</v>
      </c>
      <c r="E831">
        <v>2003</v>
      </c>
      <c r="F831">
        <f>VLOOKUP(E831,Lookups!A:B,2,FALSE)</f>
        <v>1</v>
      </c>
      <c r="G831">
        <v>2004</v>
      </c>
      <c r="H831" s="61">
        <v>615</v>
      </c>
      <c r="I831">
        <v>5</v>
      </c>
      <c r="J831" t="s">
        <v>19</v>
      </c>
      <c r="K831">
        <v>0</v>
      </c>
      <c r="L831">
        <v>9</v>
      </c>
      <c r="M831">
        <v>0</v>
      </c>
      <c r="N831">
        <v>9</v>
      </c>
      <c r="O831">
        <v>1</v>
      </c>
      <c r="P831">
        <f t="shared" si="131"/>
        <v>7</v>
      </c>
      <c r="Q831">
        <v>160</v>
      </c>
      <c r="R831">
        <v>49</v>
      </c>
      <c r="S831" s="14">
        <f t="shared" si="123"/>
        <v>0.76555023923444976</v>
      </c>
      <c r="T831" s="33">
        <f>IF(E831&lt;1994,"NA",IF(E831&gt;2001,SUMIFS(ADM!E:E,ADM!A:A,ReferendumData!E831,ADM!C:C,ReferendumData!A831,ADM!D:D,ReferendumData!B831),SUMIFS(ADM!K:K,ADM!H:H,ReferendumData!E831,ADM!I:I,ReferendumData!A831,ADM!J:J,ReferendumData!B831)))</f>
        <v>115.53</v>
      </c>
      <c r="U831" s="34">
        <f t="shared" si="132"/>
        <v>1.8090539253873452</v>
      </c>
      <c r="V831" s="47">
        <f>IFERROR(VLOOKUP(C831,Lookups!J:L,3,FALSE),IF(T831&gt;=2000,4,IF(AND(T831&gt;=1000,T831&lt;2000),5,6)))</f>
        <v>6</v>
      </c>
      <c r="W831" s="12" t="s">
        <v>439</v>
      </c>
      <c r="X831" s="39">
        <f t="shared" si="124"/>
        <v>1.8090539253873452</v>
      </c>
      <c r="Y831" s="38">
        <f t="shared" si="125"/>
        <v>0.76555023923444976</v>
      </c>
      <c r="Z831" s="40" t="e">
        <f>IF(C831=ScatterPlots!$A$3,ReferendumData!Y831,-1)</f>
        <v>#N/A</v>
      </c>
      <c r="AA831" s="39">
        <f t="shared" si="126"/>
        <v>1.8090539253873452</v>
      </c>
      <c r="AB831" s="40">
        <f t="shared" si="127"/>
        <v>-1</v>
      </c>
      <c r="AC831" s="40">
        <f t="shared" si="128"/>
        <v>-1</v>
      </c>
      <c r="AD831" s="40">
        <f t="shared" si="129"/>
        <v>0.76555023923444976</v>
      </c>
    </row>
    <row r="832" spans="1:30" x14ac:dyDescent="0.35">
      <c r="A832">
        <v>418</v>
      </c>
      <c r="B832">
        <v>1</v>
      </c>
      <c r="C832" t="str">
        <f t="shared" si="130"/>
        <v>0418-01</v>
      </c>
      <c r="D832" t="s">
        <v>299</v>
      </c>
      <c r="E832">
        <v>2003</v>
      </c>
      <c r="F832">
        <f>VLOOKUP(E832,Lookups!A:B,2,FALSE)</f>
        <v>1</v>
      </c>
      <c r="G832">
        <v>2004</v>
      </c>
      <c r="H832" s="61">
        <v>500</v>
      </c>
      <c r="I832">
        <v>10</v>
      </c>
      <c r="J832" t="s">
        <v>19</v>
      </c>
      <c r="K832">
        <v>0</v>
      </c>
      <c r="L832">
        <v>9</v>
      </c>
      <c r="M832">
        <v>0</v>
      </c>
      <c r="N832">
        <v>9</v>
      </c>
      <c r="O832">
        <v>1</v>
      </c>
      <c r="P832">
        <f t="shared" si="131"/>
        <v>6</v>
      </c>
      <c r="Q832">
        <v>84</v>
      </c>
      <c r="R832">
        <v>58</v>
      </c>
      <c r="S832" s="14">
        <f t="shared" si="123"/>
        <v>0.59154929577464788</v>
      </c>
      <c r="T832" s="33">
        <f>IF(E832&lt;1994,"NA",IF(E832&gt;2001,SUMIFS(ADM!E:E,ADM!A:A,ReferendumData!E832,ADM!C:C,ReferendumData!A832,ADM!D:D,ReferendumData!B832),SUMIFS(ADM!K:K,ADM!H:H,ReferendumData!E832,ADM!I:I,ReferendumData!A832,ADM!J:J,ReferendumData!B832)))</f>
        <v>150.52000000000001</v>
      </c>
      <c r="U832" s="34">
        <f t="shared" si="132"/>
        <v>0.94339622641509424</v>
      </c>
      <c r="V832" s="47">
        <f>IFERROR(VLOOKUP(C832,Lookups!J:L,3,FALSE),IF(T832&gt;=2000,4,IF(AND(T832&gt;=1000,T832&lt;2000),5,6)))</f>
        <v>6</v>
      </c>
      <c r="W832" s="12" t="s">
        <v>20</v>
      </c>
      <c r="X832" s="39">
        <f t="shared" si="124"/>
        <v>0.94339622641509424</v>
      </c>
      <c r="Y832" s="38">
        <f t="shared" si="125"/>
        <v>0.59154929577464788</v>
      </c>
      <c r="Z832" s="40" t="e">
        <f>IF(C832=ScatterPlots!$A$3,ReferendumData!Y832,-1)</f>
        <v>#N/A</v>
      </c>
      <c r="AA832" s="39">
        <f t="shared" si="126"/>
        <v>0.94339622641509424</v>
      </c>
      <c r="AB832" s="40">
        <f t="shared" si="127"/>
        <v>-1</v>
      </c>
      <c r="AC832" s="40">
        <f t="shared" si="128"/>
        <v>-1</v>
      </c>
      <c r="AD832" s="40">
        <f t="shared" si="129"/>
        <v>0.59154929577464788</v>
      </c>
    </row>
    <row r="833" spans="1:30" x14ac:dyDescent="0.35">
      <c r="A833">
        <v>423</v>
      </c>
      <c r="B833">
        <v>1</v>
      </c>
      <c r="C833" t="str">
        <f t="shared" si="130"/>
        <v>0423-01</v>
      </c>
      <c r="D833" t="s">
        <v>86</v>
      </c>
      <c r="E833">
        <v>2003</v>
      </c>
      <c r="F833">
        <f>VLOOKUP(E833,Lookups!A:B,2,FALSE)</f>
        <v>1</v>
      </c>
      <c r="G833">
        <v>2004</v>
      </c>
      <c r="H833" s="61">
        <v>680</v>
      </c>
      <c r="I833">
        <v>10</v>
      </c>
      <c r="J833" t="s">
        <v>19</v>
      </c>
      <c r="K833">
        <v>0</v>
      </c>
      <c r="L833">
        <v>9</v>
      </c>
      <c r="M833">
        <v>0</v>
      </c>
      <c r="N833">
        <v>9</v>
      </c>
      <c r="O833">
        <v>1</v>
      </c>
      <c r="P833">
        <f t="shared" si="131"/>
        <v>7</v>
      </c>
      <c r="Q833">
        <v>2533</v>
      </c>
      <c r="R833">
        <v>2291</v>
      </c>
      <c r="S833" s="14">
        <f t="shared" si="123"/>
        <v>0.5250829187396352</v>
      </c>
      <c r="T833" s="33">
        <f>IF(E833&lt;1994,"NA",IF(E833&gt;2001,SUMIFS(ADM!E:E,ADM!A:A,ReferendumData!E833,ADM!C:C,ReferendumData!A833,ADM!D:D,ReferendumData!B833),SUMIFS(ADM!K:K,ADM!H:H,ReferendumData!E833,ADM!I:I,ReferendumData!A833,ADM!J:J,ReferendumData!B833)))</f>
        <v>3051.01</v>
      </c>
      <c r="U833" s="34">
        <f t="shared" si="132"/>
        <v>1.5811157616658089</v>
      </c>
      <c r="V833" s="47">
        <f>IFERROR(VLOOKUP(C833,Lookups!J:L,3,FALSE),IF(T833&gt;=2000,4,IF(AND(T833&gt;=1000,T833&lt;2000),5,6)))</f>
        <v>4</v>
      </c>
      <c r="W833" s="12" t="s">
        <v>20</v>
      </c>
      <c r="X833" s="39">
        <f t="shared" si="124"/>
        <v>1.5811157616658089</v>
      </c>
      <c r="Y833" s="38">
        <f t="shared" si="125"/>
        <v>0.5250829187396352</v>
      </c>
      <c r="Z833" s="40" t="e">
        <f>IF(C833=ScatterPlots!$A$3,ReferendumData!Y833,-1)</f>
        <v>#N/A</v>
      </c>
      <c r="AA833" s="39">
        <f t="shared" si="126"/>
        <v>1.5811157616658089</v>
      </c>
      <c r="AB833" s="40">
        <f t="shared" si="127"/>
        <v>-1</v>
      </c>
      <c r="AC833" s="40">
        <f t="shared" si="128"/>
        <v>-1</v>
      </c>
      <c r="AD833" s="40">
        <f t="shared" si="129"/>
        <v>0.5250829187396352</v>
      </c>
    </row>
    <row r="834" spans="1:30" x14ac:dyDescent="0.35">
      <c r="A834">
        <v>424</v>
      </c>
      <c r="B834">
        <v>1</v>
      </c>
      <c r="C834" t="str">
        <f t="shared" si="130"/>
        <v>0424-01</v>
      </c>
      <c r="D834" t="s">
        <v>311</v>
      </c>
      <c r="E834">
        <v>2003</v>
      </c>
      <c r="F834">
        <f>VLOOKUP(E834,Lookups!A:B,2,FALSE)</f>
        <v>1</v>
      </c>
      <c r="G834">
        <v>2004</v>
      </c>
      <c r="H834" s="61">
        <v>405</v>
      </c>
      <c r="I834">
        <v>10</v>
      </c>
      <c r="J834" t="s">
        <v>19</v>
      </c>
      <c r="K834">
        <v>0</v>
      </c>
      <c r="L834">
        <v>9</v>
      </c>
      <c r="M834">
        <v>0</v>
      </c>
      <c r="N834">
        <v>9</v>
      </c>
      <c r="O834">
        <v>1</v>
      </c>
      <c r="P834">
        <f t="shared" si="131"/>
        <v>5</v>
      </c>
      <c r="Q834">
        <v>337</v>
      </c>
      <c r="R834">
        <v>223</v>
      </c>
      <c r="S834" s="14">
        <f t="shared" si="123"/>
        <v>0.60178571428571426</v>
      </c>
      <c r="T834" s="33">
        <f>IF(E834&lt;1994,"NA",IF(E834&gt;2001,SUMIFS(ADM!E:E,ADM!A:A,ReferendumData!E834,ADM!C:C,ReferendumData!A834,ADM!D:D,ReferendumData!B834),SUMIFS(ADM!K:K,ADM!H:H,ReferendumData!E834,ADM!I:I,ReferendumData!A834,ADM!J:J,ReferendumData!B834)))</f>
        <v>491.54</v>
      </c>
      <c r="U834" s="34">
        <f t="shared" si="132"/>
        <v>1.1392765593847907</v>
      </c>
      <c r="V834" s="47">
        <f>IFERROR(VLOOKUP(C834,Lookups!J:L,3,FALSE),IF(T834&gt;=2000,4,IF(AND(T834&gt;=1000,T834&lt;2000),5,6)))</f>
        <v>6</v>
      </c>
      <c r="W834" s="12" t="s">
        <v>20</v>
      </c>
      <c r="X834" s="39">
        <f t="shared" si="124"/>
        <v>1.1392765593847907</v>
      </c>
      <c r="Y834" s="38">
        <f t="shared" si="125"/>
        <v>0.60178571428571426</v>
      </c>
      <c r="Z834" s="40" t="e">
        <f>IF(C834=ScatterPlots!$A$3,ReferendumData!Y834,-1)</f>
        <v>#N/A</v>
      </c>
      <c r="AA834" s="39">
        <f t="shared" si="126"/>
        <v>1.1392765593847907</v>
      </c>
      <c r="AB834" s="40">
        <f t="shared" si="127"/>
        <v>-1</v>
      </c>
      <c r="AC834" s="40">
        <f t="shared" si="128"/>
        <v>-1</v>
      </c>
      <c r="AD834" s="40">
        <f t="shared" si="129"/>
        <v>0.60178571428571426</v>
      </c>
    </row>
    <row r="835" spans="1:30" x14ac:dyDescent="0.35">
      <c r="A835">
        <v>477</v>
      </c>
      <c r="B835">
        <v>1</v>
      </c>
      <c r="C835" t="str">
        <f t="shared" si="130"/>
        <v>0477-01</v>
      </c>
      <c r="D835" t="s">
        <v>226</v>
      </c>
      <c r="E835">
        <v>2003</v>
      </c>
      <c r="F835">
        <f>VLOOKUP(E835,Lookups!A:B,2,FALSE)</f>
        <v>1</v>
      </c>
      <c r="G835">
        <v>2004</v>
      </c>
      <c r="H835" s="61">
        <v>500</v>
      </c>
      <c r="I835">
        <v>10</v>
      </c>
      <c r="J835" t="s">
        <v>19</v>
      </c>
      <c r="K835">
        <v>0</v>
      </c>
      <c r="L835">
        <v>9</v>
      </c>
      <c r="M835">
        <v>0</v>
      </c>
      <c r="N835">
        <v>9</v>
      </c>
      <c r="O835">
        <v>0</v>
      </c>
      <c r="P835">
        <f t="shared" si="131"/>
        <v>6</v>
      </c>
      <c r="Q835">
        <v>1032</v>
      </c>
      <c r="R835">
        <v>1633</v>
      </c>
      <c r="S835" s="14">
        <f t="shared" si="123"/>
        <v>0.38724202626641652</v>
      </c>
      <c r="T835" s="33">
        <f>IF(E835&lt;1994,"NA",IF(E835&gt;2001,SUMIFS(ADM!E:E,ADM!A:A,ReferendumData!E835,ADM!C:C,ReferendumData!A835,ADM!D:D,ReferendumData!B835),SUMIFS(ADM!K:K,ADM!H:H,ReferendumData!E835,ADM!I:I,ReferendumData!A835,ADM!J:J,ReferendumData!B835)))</f>
        <v>3265.81</v>
      </c>
      <c r="U835" s="34">
        <f t="shared" si="132"/>
        <v>0.81603032632026973</v>
      </c>
      <c r="V835" s="47">
        <f>IFERROR(VLOOKUP(C835,Lookups!J:L,3,FALSE),IF(T835&gt;=2000,4,IF(AND(T835&gt;=1000,T835&lt;2000),5,6)))</f>
        <v>4</v>
      </c>
      <c r="W835" s="12" t="s">
        <v>439</v>
      </c>
      <c r="X835" s="39">
        <f t="shared" si="124"/>
        <v>0.81603032632026973</v>
      </c>
      <c r="Y835" s="38">
        <f t="shared" si="125"/>
        <v>0.38724202626641652</v>
      </c>
      <c r="Z835" s="40" t="e">
        <f>IF(C835=ScatterPlots!$A$3,ReferendumData!Y835,-1)</f>
        <v>#N/A</v>
      </c>
      <c r="AA835" s="39">
        <f t="shared" si="126"/>
        <v>0.81603032632026973</v>
      </c>
      <c r="AB835" s="40">
        <f t="shared" si="127"/>
        <v>-1</v>
      </c>
      <c r="AC835" s="40">
        <f t="shared" si="128"/>
        <v>-1</v>
      </c>
      <c r="AD835" s="40">
        <f t="shared" si="129"/>
        <v>0.38724202626641652</v>
      </c>
    </row>
    <row r="836" spans="1:30" x14ac:dyDescent="0.35">
      <c r="A836">
        <v>482</v>
      </c>
      <c r="B836">
        <v>1</v>
      </c>
      <c r="C836" t="str">
        <f t="shared" si="130"/>
        <v>0482-01</v>
      </c>
      <c r="D836" t="s">
        <v>186</v>
      </c>
      <c r="E836">
        <v>2003</v>
      </c>
      <c r="F836">
        <f>VLOOKUP(E836,Lookups!A:B,2,FALSE)</f>
        <v>1</v>
      </c>
      <c r="G836">
        <v>2004</v>
      </c>
      <c r="H836" s="61">
        <v>600</v>
      </c>
      <c r="I836">
        <v>5</v>
      </c>
      <c r="J836" t="s">
        <v>19</v>
      </c>
      <c r="K836">
        <v>0</v>
      </c>
      <c r="L836">
        <v>9</v>
      </c>
      <c r="M836">
        <v>0</v>
      </c>
      <c r="N836">
        <v>9</v>
      </c>
      <c r="O836">
        <v>0</v>
      </c>
      <c r="P836">
        <f t="shared" si="131"/>
        <v>7</v>
      </c>
      <c r="Q836">
        <v>2446</v>
      </c>
      <c r="R836">
        <v>2494</v>
      </c>
      <c r="S836" s="14">
        <f t="shared" ref="S836:S899" si="133">Q836/SUM(Q836:R836)</f>
        <v>0.49514170040485828</v>
      </c>
      <c r="T836" s="33">
        <f>IF(E836&lt;1994,"NA",IF(E836&gt;2001,SUMIFS(ADM!E:E,ADM!A:A,ReferendumData!E836,ADM!C:C,ReferendumData!A836,ADM!D:D,ReferendumData!B836),SUMIFS(ADM!K:K,ADM!H:H,ReferendumData!E836,ADM!I:I,ReferendumData!A836,ADM!J:J,ReferendumData!B836)))</f>
        <v>3030.77</v>
      </c>
      <c r="U836" s="34">
        <f t="shared" si="132"/>
        <v>1.6299488248860852</v>
      </c>
      <c r="V836" s="47">
        <f>IFERROR(VLOOKUP(C836,Lookups!J:L,3,FALSE),IF(T836&gt;=2000,4,IF(AND(T836&gt;=1000,T836&lt;2000),5,6)))</f>
        <v>4</v>
      </c>
      <c r="W836" s="12" t="s">
        <v>20</v>
      </c>
      <c r="X836" s="39">
        <f t="shared" ref="X836:X899" si="134">IF(A836=815,0,U836)</f>
        <v>1.6299488248860852</v>
      </c>
      <c r="Y836" s="38">
        <f t="shared" ref="Y836:Y899" si="135">IF(A836=815,0,S836)</f>
        <v>0.49514170040485828</v>
      </c>
      <c r="Z836" s="40" t="e">
        <f>IF(C836=ScatterPlots!$A$3,ReferendumData!Y836,-1)</f>
        <v>#N/A</v>
      </c>
      <c r="AA836" s="39">
        <f t="shared" ref="AA836:AA899" si="136">IF(A836=815,0,U836)</f>
        <v>1.6299488248860852</v>
      </c>
      <c r="AB836" s="40">
        <f t="shared" ref="AB836:AB899" si="137">IF(A836=815,0,IF(F836=3,S836,-1))</f>
        <v>-1</v>
      </c>
      <c r="AC836" s="40">
        <f t="shared" ref="AC836:AC899" si="138">IF(A836=815,0,IF(F836=2,S836,-1))</f>
        <v>-1</v>
      </c>
      <c r="AD836" s="40">
        <f t="shared" ref="AD836:AD899" si="139">IF(A836=815,0,IF(F836=1,S836,-1))</f>
        <v>0.49514170040485828</v>
      </c>
    </row>
    <row r="837" spans="1:30" x14ac:dyDescent="0.35">
      <c r="A837">
        <v>492</v>
      </c>
      <c r="B837">
        <v>1</v>
      </c>
      <c r="C837" t="str">
        <f t="shared" si="130"/>
        <v>0492-01</v>
      </c>
      <c r="D837" t="s">
        <v>187</v>
      </c>
      <c r="E837">
        <v>2003</v>
      </c>
      <c r="F837">
        <f>VLOOKUP(E837,Lookups!A:B,2,FALSE)</f>
        <v>1</v>
      </c>
      <c r="G837">
        <v>2004</v>
      </c>
      <c r="H837" s="61">
        <v>415</v>
      </c>
      <c r="I837">
        <v>10</v>
      </c>
      <c r="J837" t="s">
        <v>19</v>
      </c>
      <c r="K837">
        <v>0</v>
      </c>
      <c r="L837">
        <v>9</v>
      </c>
      <c r="M837">
        <v>0</v>
      </c>
      <c r="N837">
        <v>9</v>
      </c>
      <c r="O837">
        <v>1</v>
      </c>
      <c r="P837">
        <f t="shared" si="131"/>
        <v>5</v>
      </c>
      <c r="Q837">
        <v>3152</v>
      </c>
      <c r="R837">
        <v>2390</v>
      </c>
      <c r="S837" s="14">
        <f t="shared" si="133"/>
        <v>0.56874774449657162</v>
      </c>
      <c r="T837" s="33">
        <f>IF(E837&lt;1994,"NA",IF(E837&gt;2001,SUMIFS(ADM!E:E,ADM!A:A,ReferendumData!E837,ADM!C:C,ReferendumData!A837,ADM!D:D,ReferendumData!B837),SUMIFS(ADM!K:K,ADM!H:H,ReferendumData!E837,ADM!I:I,ReferendumData!A837,ADM!J:J,ReferendumData!B837)))</f>
        <v>4004.45</v>
      </c>
      <c r="U837" s="34">
        <f t="shared" si="132"/>
        <v>1.3839603441171697</v>
      </c>
      <c r="V837" s="47">
        <f>IFERROR(VLOOKUP(C837,Lookups!J:L,3,FALSE),IF(T837&gt;=2000,4,IF(AND(T837&gt;=1000,T837&lt;2000),5,6)))</f>
        <v>4</v>
      </c>
      <c r="W837" s="12" t="s">
        <v>452</v>
      </c>
      <c r="X837" s="39">
        <f t="shared" si="134"/>
        <v>1.3839603441171697</v>
      </c>
      <c r="Y837" s="38">
        <f t="shared" si="135"/>
        <v>0.56874774449657162</v>
      </c>
      <c r="Z837" s="40" t="e">
        <f>IF(C837=ScatterPlots!$A$3,ReferendumData!Y837,-1)</f>
        <v>#N/A</v>
      </c>
      <c r="AA837" s="39">
        <f t="shared" si="136"/>
        <v>1.3839603441171697</v>
      </c>
      <c r="AB837" s="40">
        <f t="shared" si="137"/>
        <v>-1</v>
      </c>
      <c r="AC837" s="40">
        <f t="shared" si="138"/>
        <v>-1</v>
      </c>
      <c r="AD837" s="40">
        <f t="shared" si="139"/>
        <v>0.56874774449657162</v>
      </c>
    </row>
    <row r="838" spans="1:30" x14ac:dyDescent="0.35">
      <c r="A838">
        <v>495</v>
      </c>
      <c r="B838">
        <v>1</v>
      </c>
      <c r="C838" t="str">
        <f t="shared" si="130"/>
        <v>0495-01</v>
      </c>
      <c r="D838" t="s">
        <v>337</v>
      </c>
      <c r="E838">
        <v>2003</v>
      </c>
      <c r="F838">
        <f>VLOOKUP(E838,Lookups!A:B,2,FALSE)</f>
        <v>1</v>
      </c>
      <c r="G838">
        <v>2004</v>
      </c>
      <c r="H838" s="61">
        <v>400</v>
      </c>
      <c r="I838">
        <v>10</v>
      </c>
      <c r="J838" t="s">
        <v>19</v>
      </c>
      <c r="K838">
        <v>0</v>
      </c>
      <c r="L838">
        <v>9</v>
      </c>
      <c r="M838">
        <v>0</v>
      </c>
      <c r="N838">
        <v>9</v>
      </c>
      <c r="O838">
        <v>1</v>
      </c>
      <c r="P838">
        <f t="shared" si="131"/>
        <v>5</v>
      </c>
      <c r="Q838">
        <v>257</v>
      </c>
      <c r="R838">
        <v>252</v>
      </c>
      <c r="S838" s="14">
        <f t="shared" si="133"/>
        <v>0.50491159135559927</v>
      </c>
      <c r="T838" s="33">
        <f>IF(E838&lt;1994,"NA",IF(E838&gt;2001,SUMIFS(ADM!E:E,ADM!A:A,ReferendumData!E838,ADM!C:C,ReferendumData!A838,ADM!D:D,ReferendumData!B838),SUMIFS(ADM!K:K,ADM!H:H,ReferendumData!E838,ADM!I:I,ReferendumData!A838,ADM!J:J,ReferendumData!B838)))</f>
        <v>337.13</v>
      </c>
      <c r="U838" s="34">
        <f t="shared" si="132"/>
        <v>1.5098033399578799</v>
      </c>
      <c r="V838" s="47">
        <f>IFERROR(VLOOKUP(C838,Lookups!J:L,3,FALSE),IF(T838&gt;=2000,4,IF(AND(T838&gt;=1000,T838&lt;2000),5,6)))</f>
        <v>6</v>
      </c>
      <c r="W838" s="12" t="s">
        <v>20</v>
      </c>
      <c r="X838" s="39">
        <f t="shared" si="134"/>
        <v>1.5098033399578799</v>
      </c>
      <c r="Y838" s="38">
        <f t="shared" si="135"/>
        <v>0.50491159135559927</v>
      </c>
      <c r="Z838" s="40" t="e">
        <f>IF(C838=ScatterPlots!$A$3,ReferendumData!Y838,-1)</f>
        <v>#N/A</v>
      </c>
      <c r="AA838" s="39">
        <f t="shared" si="136"/>
        <v>1.5098033399578799</v>
      </c>
      <c r="AB838" s="40">
        <f t="shared" si="137"/>
        <v>-1</v>
      </c>
      <c r="AC838" s="40">
        <f t="shared" si="138"/>
        <v>-1</v>
      </c>
      <c r="AD838" s="40">
        <f t="shared" si="139"/>
        <v>0.50491159135559927</v>
      </c>
    </row>
    <row r="839" spans="1:30" x14ac:dyDescent="0.35">
      <c r="A839">
        <v>534</v>
      </c>
      <c r="B839">
        <v>1</v>
      </c>
      <c r="C839" t="str">
        <f t="shared" si="130"/>
        <v>0534-01</v>
      </c>
      <c r="D839" t="s">
        <v>92</v>
      </c>
      <c r="E839">
        <v>2003</v>
      </c>
      <c r="F839">
        <f>VLOOKUP(E839,Lookups!A:B,2,FALSE)</f>
        <v>1</v>
      </c>
      <c r="G839">
        <v>2004</v>
      </c>
      <c r="H839" s="61">
        <v>205</v>
      </c>
      <c r="I839">
        <v>8</v>
      </c>
      <c r="J839" t="s">
        <v>19</v>
      </c>
      <c r="K839">
        <v>0</v>
      </c>
      <c r="L839">
        <v>9</v>
      </c>
      <c r="M839">
        <v>0</v>
      </c>
      <c r="N839">
        <v>9</v>
      </c>
      <c r="O839">
        <v>0</v>
      </c>
      <c r="P839">
        <f t="shared" si="131"/>
        <v>3</v>
      </c>
      <c r="Q839">
        <v>521</v>
      </c>
      <c r="R839">
        <v>873</v>
      </c>
      <c r="S839" s="14">
        <f t="shared" si="133"/>
        <v>0.37374461979913914</v>
      </c>
      <c r="T839" s="33">
        <f>IF(E839&lt;1994,"NA",IF(E839&gt;2001,SUMIFS(ADM!E:E,ADM!A:A,ReferendumData!E839,ADM!C:C,ReferendumData!A839,ADM!D:D,ReferendumData!B839),SUMIFS(ADM!K:K,ADM!H:H,ReferendumData!E839,ADM!I:I,ReferendumData!A839,ADM!J:J,ReferendumData!B839)))</f>
        <v>1769.88</v>
      </c>
      <c r="U839" s="34">
        <f t="shared" si="132"/>
        <v>0.78762401970755069</v>
      </c>
      <c r="V839" s="47">
        <f>IFERROR(VLOOKUP(C839,Lookups!J:L,3,FALSE),IF(T839&gt;=2000,4,IF(AND(T839&gt;=1000,T839&lt;2000),5,6)))</f>
        <v>5</v>
      </c>
      <c r="W839" s="12" t="s">
        <v>20</v>
      </c>
      <c r="X839" s="39">
        <f t="shared" si="134"/>
        <v>0.78762401970755069</v>
      </c>
      <c r="Y839" s="38">
        <f t="shared" si="135"/>
        <v>0.37374461979913914</v>
      </c>
      <c r="Z839" s="40" t="e">
        <f>IF(C839=ScatterPlots!$A$3,ReferendumData!Y839,-1)</f>
        <v>#N/A</v>
      </c>
      <c r="AA839" s="39">
        <f t="shared" si="136"/>
        <v>0.78762401970755069</v>
      </c>
      <c r="AB839" s="40">
        <f t="shared" si="137"/>
        <v>-1</v>
      </c>
      <c r="AC839" s="40">
        <f t="shared" si="138"/>
        <v>-1</v>
      </c>
      <c r="AD839" s="40">
        <f t="shared" si="139"/>
        <v>0.37374461979913914</v>
      </c>
    </row>
    <row r="840" spans="1:30" x14ac:dyDescent="0.35">
      <c r="A840">
        <v>561</v>
      </c>
      <c r="B840">
        <v>1</v>
      </c>
      <c r="C840" t="str">
        <f t="shared" si="130"/>
        <v>0561-01</v>
      </c>
      <c r="D840" t="s">
        <v>191</v>
      </c>
      <c r="E840">
        <v>2003</v>
      </c>
      <c r="F840">
        <f>VLOOKUP(E840,Lookups!A:B,2,FALSE)</f>
        <v>1</v>
      </c>
      <c r="G840">
        <v>2004</v>
      </c>
      <c r="H840" s="61">
        <v>1750</v>
      </c>
      <c r="I840">
        <v>7</v>
      </c>
      <c r="J840" t="s">
        <v>19</v>
      </c>
      <c r="K840">
        <v>0</v>
      </c>
      <c r="L840">
        <v>9</v>
      </c>
      <c r="M840">
        <v>0</v>
      </c>
      <c r="N840">
        <v>1</v>
      </c>
      <c r="O840">
        <v>1</v>
      </c>
      <c r="P840">
        <f t="shared" si="131"/>
        <v>10</v>
      </c>
      <c r="Q840">
        <v>172</v>
      </c>
      <c r="R840">
        <v>59</v>
      </c>
      <c r="S840" s="14">
        <f t="shared" si="133"/>
        <v>0.74458874458874458</v>
      </c>
      <c r="T840" s="33">
        <f>IF(E840&lt;1994,"NA",IF(E840&gt;2001,SUMIFS(ADM!E:E,ADM!A:A,ReferendumData!E840,ADM!C:C,ReferendumData!A840,ADM!D:D,ReferendumData!B840),SUMIFS(ADM!K:K,ADM!H:H,ReferendumData!E840,ADM!I:I,ReferendumData!A840,ADM!J:J,ReferendumData!B840)))</f>
        <v>175.14</v>
      </c>
      <c r="U840" s="34">
        <f t="shared" si="132"/>
        <v>1.3189448441247003</v>
      </c>
      <c r="V840" s="47">
        <f>IFERROR(VLOOKUP(C840,Lookups!J:L,3,FALSE),IF(T840&gt;=2000,4,IF(AND(T840&gt;=1000,T840&lt;2000),5,6)))</f>
        <v>6</v>
      </c>
      <c r="W840" s="12" t="s">
        <v>453</v>
      </c>
      <c r="X840" s="39">
        <f t="shared" si="134"/>
        <v>1.3189448441247003</v>
      </c>
      <c r="Y840" s="38">
        <f t="shared" si="135"/>
        <v>0.74458874458874458</v>
      </c>
      <c r="Z840" s="40" t="e">
        <f>IF(C840=ScatterPlots!$A$3,ReferendumData!Y840,-1)</f>
        <v>#N/A</v>
      </c>
      <c r="AA840" s="39">
        <f t="shared" si="136"/>
        <v>1.3189448441247003</v>
      </c>
      <c r="AB840" s="40">
        <f t="shared" si="137"/>
        <v>-1</v>
      </c>
      <c r="AC840" s="40">
        <f t="shared" si="138"/>
        <v>-1</v>
      </c>
      <c r="AD840" s="40">
        <f t="shared" si="139"/>
        <v>0.74458874458874458</v>
      </c>
    </row>
    <row r="841" spans="1:30" x14ac:dyDescent="0.35">
      <c r="A841">
        <v>584</v>
      </c>
      <c r="B841">
        <v>1</v>
      </c>
      <c r="C841" t="str">
        <f t="shared" si="130"/>
        <v>0584-01</v>
      </c>
      <c r="D841" t="s">
        <v>301</v>
      </c>
      <c r="E841">
        <v>2003</v>
      </c>
      <c r="F841">
        <f>VLOOKUP(E841,Lookups!A:B,2,FALSE)</f>
        <v>1</v>
      </c>
      <c r="G841">
        <v>2004</v>
      </c>
      <c r="H841" s="61">
        <v>500</v>
      </c>
      <c r="I841">
        <v>10</v>
      </c>
      <c r="J841" t="s">
        <v>19</v>
      </c>
      <c r="K841">
        <v>0</v>
      </c>
      <c r="L841">
        <v>9</v>
      </c>
      <c r="M841">
        <v>0</v>
      </c>
      <c r="N841">
        <v>9</v>
      </c>
      <c r="O841">
        <v>1</v>
      </c>
      <c r="P841">
        <f t="shared" si="131"/>
        <v>6</v>
      </c>
      <c r="Q841">
        <v>84</v>
      </c>
      <c r="R841">
        <v>47</v>
      </c>
      <c r="S841" s="14">
        <f t="shared" si="133"/>
        <v>0.64122137404580148</v>
      </c>
      <c r="T841" s="33">
        <f>IF(E841&lt;1994,"NA",IF(E841&gt;2001,SUMIFS(ADM!E:E,ADM!A:A,ReferendumData!E841,ADM!C:C,ReferendumData!A841,ADM!D:D,ReferendumData!B841),SUMIFS(ADM!K:K,ADM!H:H,ReferendumData!E841,ADM!I:I,ReferendumData!A841,ADM!J:J,ReferendumData!B841)))</f>
        <v>145.65</v>
      </c>
      <c r="U841" s="34">
        <f t="shared" si="132"/>
        <v>0.89941640920013732</v>
      </c>
      <c r="V841" s="47">
        <f>IFERROR(VLOOKUP(C841,Lookups!J:L,3,FALSE),IF(T841&gt;=2000,4,IF(AND(T841&gt;=1000,T841&lt;2000),5,6)))</f>
        <v>6</v>
      </c>
      <c r="W841" s="12" t="s">
        <v>20</v>
      </c>
      <c r="X841" s="39">
        <f t="shared" si="134"/>
        <v>0.89941640920013732</v>
      </c>
      <c r="Y841" s="38">
        <f t="shared" si="135"/>
        <v>0.64122137404580148</v>
      </c>
      <c r="Z841" s="40" t="e">
        <f>IF(C841=ScatterPlots!$A$3,ReferendumData!Y841,-1)</f>
        <v>#N/A</v>
      </c>
      <c r="AA841" s="39">
        <f t="shared" si="136"/>
        <v>0.89941640920013732</v>
      </c>
      <c r="AB841" s="40">
        <f t="shared" si="137"/>
        <v>-1</v>
      </c>
      <c r="AC841" s="40">
        <f t="shared" si="138"/>
        <v>-1</v>
      </c>
      <c r="AD841" s="40">
        <f t="shared" si="139"/>
        <v>0.64122137404580148</v>
      </c>
    </row>
    <row r="842" spans="1:30" x14ac:dyDescent="0.35">
      <c r="A842">
        <v>599</v>
      </c>
      <c r="B842">
        <v>1</v>
      </c>
      <c r="C842" t="str">
        <f t="shared" si="130"/>
        <v>0599-01</v>
      </c>
      <c r="D842" t="s">
        <v>342</v>
      </c>
      <c r="E842">
        <v>2003</v>
      </c>
      <c r="F842">
        <f>VLOOKUP(E842,Lookups!A:B,2,FALSE)</f>
        <v>1</v>
      </c>
      <c r="G842">
        <v>2004</v>
      </c>
      <c r="H842" s="61">
        <v>1200</v>
      </c>
      <c r="I842">
        <v>10</v>
      </c>
      <c r="J842" t="s">
        <v>19</v>
      </c>
      <c r="K842">
        <v>0</v>
      </c>
      <c r="L842">
        <v>9</v>
      </c>
      <c r="M842">
        <v>0</v>
      </c>
      <c r="N842">
        <v>9</v>
      </c>
      <c r="O842">
        <v>1</v>
      </c>
      <c r="P842">
        <f t="shared" si="131"/>
        <v>10</v>
      </c>
      <c r="Q842">
        <v>595</v>
      </c>
      <c r="R842">
        <v>212</v>
      </c>
      <c r="S842" s="14">
        <f t="shared" si="133"/>
        <v>0.73729863692688968</v>
      </c>
      <c r="T842" s="33">
        <f>IF(E842&lt;1994,"NA",IF(E842&gt;2001,SUMIFS(ADM!E:E,ADM!A:A,ReferendumData!E842,ADM!C:C,ReferendumData!A842,ADM!D:D,ReferendumData!B842),SUMIFS(ADM!K:K,ADM!H:H,ReferendumData!E842,ADM!I:I,ReferendumData!A842,ADM!J:J,ReferendumData!B842)))</f>
        <v>568.30999999999995</v>
      </c>
      <c r="U842" s="34">
        <f t="shared" si="132"/>
        <v>1.4199996480793935</v>
      </c>
      <c r="V842" s="47">
        <f>IFERROR(VLOOKUP(C842,Lookups!J:L,3,FALSE),IF(T842&gt;=2000,4,IF(AND(T842&gt;=1000,T842&lt;2000),5,6)))</f>
        <v>6</v>
      </c>
      <c r="W842" s="12" t="s">
        <v>20</v>
      </c>
      <c r="X842" s="39">
        <f t="shared" si="134"/>
        <v>1.4199996480793935</v>
      </c>
      <c r="Y842" s="38">
        <f t="shared" si="135"/>
        <v>0.73729863692688968</v>
      </c>
      <c r="Z842" s="40" t="e">
        <f>IF(C842=ScatterPlots!$A$3,ReferendumData!Y842,-1)</f>
        <v>#N/A</v>
      </c>
      <c r="AA842" s="39">
        <f t="shared" si="136"/>
        <v>1.4199996480793935</v>
      </c>
      <c r="AB842" s="40">
        <f t="shared" si="137"/>
        <v>-1</v>
      </c>
      <c r="AC842" s="40">
        <f t="shared" si="138"/>
        <v>-1</v>
      </c>
      <c r="AD842" s="40">
        <f t="shared" si="139"/>
        <v>0.73729863692688968</v>
      </c>
    </row>
    <row r="843" spans="1:30" x14ac:dyDescent="0.35">
      <c r="A843">
        <v>621</v>
      </c>
      <c r="B843">
        <v>1</v>
      </c>
      <c r="C843" t="str">
        <f t="shared" si="130"/>
        <v>0621-01</v>
      </c>
      <c r="D843" t="s">
        <v>387</v>
      </c>
      <c r="E843">
        <v>2003</v>
      </c>
      <c r="F843">
        <f>VLOOKUP(E843,Lookups!A:B,2,FALSE)</f>
        <v>1</v>
      </c>
      <c r="G843">
        <v>2004</v>
      </c>
      <c r="H843" s="61">
        <v>532.54</v>
      </c>
      <c r="I843">
        <v>8</v>
      </c>
      <c r="J843" t="s">
        <v>19</v>
      </c>
      <c r="K843">
        <v>0</v>
      </c>
      <c r="L843">
        <v>9</v>
      </c>
      <c r="M843">
        <v>0</v>
      </c>
      <c r="N843">
        <v>9</v>
      </c>
      <c r="O843">
        <v>1</v>
      </c>
      <c r="P843">
        <f t="shared" si="131"/>
        <v>6</v>
      </c>
      <c r="Q843">
        <v>11114</v>
      </c>
      <c r="R843">
        <v>7962</v>
      </c>
      <c r="S843" s="14">
        <f t="shared" si="133"/>
        <v>0.5826169008177815</v>
      </c>
      <c r="T843" s="33">
        <f>IF(E843&lt;1994,"NA",IF(E843&gt;2001,SUMIFS(ADM!E:E,ADM!A:A,ReferendumData!E843,ADM!C:C,ReferendumData!A843,ADM!D:D,ReferendumData!B843),SUMIFS(ADM!K:K,ADM!H:H,ReferendumData!E843,ADM!I:I,ReferendumData!A843,ADM!J:J,ReferendumData!B843)))</f>
        <v>10991.29</v>
      </c>
      <c r="U843" s="34">
        <f t="shared" si="132"/>
        <v>1.7355560630280884</v>
      </c>
      <c r="V843" s="47">
        <f>IFERROR(VLOOKUP(C843,Lookups!J:L,3,FALSE),IF(T843&gt;=2000,4,IF(AND(T843&gt;=1000,T843&lt;2000),5,6)))</f>
        <v>3</v>
      </c>
      <c r="W843" s="12" t="s">
        <v>20</v>
      </c>
      <c r="X843" s="39">
        <f t="shared" si="134"/>
        <v>1.7355560630280884</v>
      </c>
      <c r="Y843" s="38">
        <f t="shared" si="135"/>
        <v>0.5826169008177815</v>
      </c>
      <c r="Z843" s="40" t="e">
        <f>IF(C843=ScatterPlots!$A$3,ReferendumData!Y843,-1)</f>
        <v>#N/A</v>
      </c>
      <c r="AA843" s="39">
        <f t="shared" si="136"/>
        <v>1.7355560630280884</v>
      </c>
      <c r="AB843" s="40">
        <f t="shared" si="137"/>
        <v>-1</v>
      </c>
      <c r="AC843" s="40">
        <f t="shared" si="138"/>
        <v>-1</v>
      </c>
      <c r="AD843" s="40">
        <f t="shared" si="139"/>
        <v>0.5826169008177815</v>
      </c>
    </row>
    <row r="844" spans="1:30" x14ac:dyDescent="0.35">
      <c r="A844">
        <v>630</v>
      </c>
      <c r="B844">
        <v>1</v>
      </c>
      <c r="C844" t="str">
        <f t="shared" si="130"/>
        <v>0630-01</v>
      </c>
      <c r="D844" t="s">
        <v>195</v>
      </c>
      <c r="E844">
        <v>2003</v>
      </c>
      <c r="F844">
        <f>VLOOKUP(E844,Lookups!A:B,2,FALSE)</f>
        <v>1</v>
      </c>
      <c r="G844">
        <v>2004</v>
      </c>
      <c r="H844" s="61">
        <v>1000</v>
      </c>
      <c r="I844">
        <v>5</v>
      </c>
      <c r="J844" t="s">
        <v>19</v>
      </c>
      <c r="K844">
        <v>0</v>
      </c>
      <c r="L844">
        <v>9</v>
      </c>
      <c r="M844">
        <v>0</v>
      </c>
      <c r="N844">
        <v>9</v>
      </c>
      <c r="O844">
        <v>1</v>
      </c>
      <c r="P844">
        <f t="shared" si="131"/>
        <v>10</v>
      </c>
      <c r="Q844">
        <v>381</v>
      </c>
      <c r="R844">
        <v>152</v>
      </c>
      <c r="S844" s="14">
        <f t="shared" si="133"/>
        <v>0.71482176360225136</v>
      </c>
      <c r="T844" s="33">
        <f>IF(E844&lt;1994,"NA",IF(E844&gt;2001,SUMIFS(ADM!E:E,ADM!A:A,ReferendumData!E844,ADM!C:C,ReferendumData!A844,ADM!D:D,ReferendumData!B844),SUMIFS(ADM!K:K,ADM!H:H,ReferendumData!E844,ADM!I:I,ReferendumData!A844,ADM!J:J,ReferendumData!B844)))</f>
        <v>399.74</v>
      </c>
      <c r="U844" s="34">
        <f t="shared" si="132"/>
        <v>1.3333666883474258</v>
      </c>
      <c r="V844" s="47">
        <f>IFERROR(VLOOKUP(C844,Lookups!J:L,3,FALSE),IF(T844&gt;=2000,4,IF(AND(T844&gt;=1000,T844&lt;2000),5,6)))</f>
        <v>6</v>
      </c>
      <c r="W844" s="12" t="s">
        <v>20</v>
      </c>
      <c r="X844" s="39">
        <f t="shared" si="134"/>
        <v>1.3333666883474258</v>
      </c>
      <c r="Y844" s="38">
        <f t="shared" si="135"/>
        <v>0.71482176360225136</v>
      </c>
      <c r="Z844" s="40" t="e">
        <f>IF(C844=ScatterPlots!$A$3,ReferendumData!Y844,-1)</f>
        <v>#N/A</v>
      </c>
      <c r="AA844" s="39">
        <f t="shared" si="136"/>
        <v>1.3333666883474258</v>
      </c>
      <c r="AB844" s="40">
        <f t="shared" si="137"/>
        <v>-1</v>
      </c>
      <c r="AC844" s="40">
        <f t="shared" si="138"/>
        <v>-1</v>
      </c>
      <c r="AD844" s="40">
        <f t="shared" si="139"/>
        <v>0.71482176360225136</v>
      </c>
    </row>
    <row r="845" spans="1:30" x14ac:dyDescent="0.35">
      <c r="A845">
        <v>640</v>
      </c>
      <c r="B845">
        <v>1</v>
      </c>
      <c r="C845" t="str">
        <f t="shared" si="130"/>
        <v>0640-01</v>
      </c>
      <c r="D845" t="s">
        <v>454</v>
      </c>
      <c r="E845">
        <v>2003</v>
      </c>
      <c r="F845">
        <f>VLOOKUP(E845,Lookups!A:B,2,FALSE)</f>
        <v>1</v>
      </c>
      <c r="G845">
        <v>2004</v>
      </c>
      <c r="H845" s="61">
        <v>500</v>
      </c>
      <c r="I845">
        <v>10</v>
      </c>
      <c r="J845" t="s">
        <v>19</v>
      </c>
      <c r="K845">
        <v>0</v>
      </c>
      <c r="L845">
        <v>9</v>
      </c>
      <c r="M845">
        <v>0</v>
      </c>
      <c r="N845">
        <v>9</v>
      </c>
      <c r="O845">
        <v>1</v>
      </c>
      <c r="P845">
        <f t="shared" si="131"/>
        <v>6</v>
      </c>
      <c r="Q845">
        <v>426</v>
      </c>
      <c r="R845">
        <v>256</v>
      </c>
      <c r="S845" s="14">
        <f t="shared" si="133"/>
        <v>0.62463343108504399</v>
      </c>
      <c r="T845" s="33">
        <f>IF(E845&lt;1994,"NA",IF(E845&gt;2001,SUMIFS(ADM!E:E,ADM!A:A,ReferendumData!E845,ADM!C:C,ReferendumData!A845,ADM!D:D,ReferendumData!B845),SUMIFS(ADM!K:K,ADM!H:H,ReferendumData!E845,ADM!I:I,ReferendumData!A845,ADM!J:J,ReferendumData!B845)))</f>
        <v>416.88</v>
      </c>
      <c r="U845" s="34">
        <f t="shared" si="132"/>
        <v>1.635962387257724</v>
      </c>
      <c r="V845" s="47">
        <f>IFERROR(VLOOKUP(C845,Lookups!J:L,3,FALSE),IF(T845&gt;=2000,4,IF(AND(T845&gt;=1000,T845&lt;2000),5,6)))</f>
        <v>6</v>
      </c>
      <c r="W845" s="12" t="s">
        <v>20</v>
      </c>
      <c r="X845" s="39">
        <f t="shared" si="134"/>
        <v>1.635962387257724</v>
      </c>
      <c r="Y845" s="38">
        <f t="shared" si="135"/>
        <v>0.62463343108504399</v>
      </c>
      <c r="Z845" s="40" t="e">
        <f>IF(C845=ScatterPlots!$A$3,ReferendumData!Y845,-1)</f>
        <v>#N/A</v>
      </c>
      <c r="AA845" s="39">
        <f t="shared" si="136"/>
        <v>1.635962387257724</v>
      </c>
      <c r="AB845" s="40">
        <f t="shared" si="137"/>
        <v>-1</v>
      </c>
      <c r="AC845" s="40">
        <f t="shared" si="138"/>
        <v>-1</v>
      </c>
      <c r="AD845" s="40">
        <f t="shared" si="139"/>
        <v>0.62463343108504399</v>
      </c>
    </row>
    <row r="846" spans="1:30" x14ac:dyDescent="0.35">
      <c r="A846">
        <v>656</v>
      </c>
      <c r="B846">
        <v>1</v>
      </c>
      <c r="C846" t="str">
        <f t="shared" si="130"/>
        <v>0656-01</v>
      </c>
      <c r="D846" t="s">
        <v>31</v>
      </c>
      <c r="E846">
        <v>2003</v>
      </c>
      <c r="F846">
        <f>VLOOKUP(E846,Lookups!A:B,2,FALSE)</f>
        <v>1</v>
      </c>
      <c r="G846">
        <v>2004</v>
      </c>
      <c r="H846" s="61">
        <v>500</v>
      </c>
      <c r="I846">
        <v>5</v>
      </c>
      <c r="J846" t="s">
        <v>19</v>
      </c>
      <c r="K846">
        <v>0</v>
      </c>
      <c r="L846">
        <v>9</v>
      </c>
      <c r="M846">
        <v>0</v>
      </c>
      <c r="N846">
        <v>9</v>
      </c>
      <c r="O846">
        <v>0</v>
      </c>
      <c r="P846">
        <f t="shared" si="131"/>
        <v>6</v>
      </c>
      <c r="Q846">
        <v>2404</v>
      </c>
      <c r="R846">
        <v>2839</v>
      </c>
      <c r="S846" s="14">
        <f t="shared" si="133"/>
        <v>0.45851611672706466</v>
      </c>
      <c r="T846" s="33">
        <f>IF(E846&lt;1994,"NA",IF(E846&gt;2001,SUMIFS(ADM!E:E,ADM!A:A,ReferendumData!E846,ADM!C:C,ReferendumData!A846,ADM!D:D,ReferendumData!B846),SUMIFS(ADM!K:K,ADM!H:H,ReferendumData!E846,ADM!I:I,ReferendumData!A846,ADM!J:J,ReferendumData!B846)))</f>
        <v>3961.91</v>
      </c>
      <c r="U846" s="34">
        <f t="shared" si="132"/>
        <v>1.323351615761085</v>
      </c>
      <c r="V846" s="47">
        <f>IFERROR(VLOOKUP(C846,Lookups!J:L,3,FALSE),IF(T846&gt;=2000,4,IF(AND(T846&gt;=1000,T846&lt;2000),5,6)))</f>
        <v>4</v>
      </c>
      <c r="W846" s="12" t="s">
        <v>20</v>
      </c>
      <c r="X846" s="39">
        <f t="shared" si="134"/>
        <v>1.323351615761085</v>
      </c>
      <c r="Y846" s="38">
        <f t="shared" si="135"/>
        <v>0.45851611672706466</v>
      </c>
      <c r="Z846" s="40" t="e">
        <f>IF(C846=ScatterPlots!$A$3,ReferendumData!Y846,-1)</f>
        <v>#N/A</v>
      </c>
      <c r="AA846" s="39">
        <f t="shared" si="136"/>
        <v>1.323351615761085</v>
      </c>
      <c r="AB846" s="40">
        <f t="shared" si="137"/>
        <v>-1</v>
      </c>
      <c r="AC846" s="40">
        <f t="shared" si="138"/>
        <v>-1</v>
      </c>
      <c r="AD846" s="40">
        <f t="shared" si="139"/>
        <v>0.45851611672706466</v>
      </c>
    </row>
    <row r="847" spans="1:30" x14ac:dyDescent="0.35">
      <c r="A847">
        <v>659</v>
      </c>
      <c r="B847">
        <v>1</v>
      </c>
      <c r="C847" t="str">
        <f t="shared" si="130"/>
        <v>0659-01</v>
      </c>
      <c r="D847" t="s">
        <v>136</v>
      </c>
      <c r="E847">
        <v>2003</v>
      </c>
      <c r="F847">
        <f>VLOOKUP(E847,Lookups!A:B,2,FALSE)</f>
        <v>1</v>
      </c>
      <c r="G847">
        <v>2004</v>
      </c>
      <c r="H847" s="61">
        <v>685</v>
      </c>
      <c r="I847">
        <v>4</v>
      </c>
      <c r="J847" t="s">
        <v>19</v>
      </c>
      <c r="K847">
        <v>0</v>
      </c>
      <c r="L847">
        <v>9</v>
      </c>
      <c r="M847">
        <v>0</v>
      </c>
      <c r="N847">
        <v>9</v>
      </c>
      <c r="O847">
        <v>1</v>
      </c>
      <c r="P847">
        <f t="shared" si="131"/>
        <v>7</v>
      </c>
      <c r="Q847">
        <v>3223</v>
      </c>
      <c r="R847">
        <v>2481</v>
      </c>
      <c r="S847" s="14">
        <f t="shared" si="133"/>
        <v>0.56504207573632537</v>
      </c>
      <c r="T847" s="33">
        <f>IF(E847&lt;1994,"NA",IF(E847&gt;2001,SUMIFS(ADM!E:E,ADM!A:A,ReferendumData!E847,ADM!C:C,ReferendumData!A847,ADM!D:D,ReferendumData!B847),SUMIFS(ADM!K:K,ADM!H:H,ReferendumData!E847,ADM!I:I,ReferendumData!A847,ADM!J:J,ReferendumData!B847)))</f>
        <v>3816.62</v>
      </c>
      <c r="U847" s="34">
        <f t="shared" si="132"/>
        <v>1.4945160901530674</v>
      </c>
      <c r="V847" s="47">
        <f>IFERROR(VLOOKUP(C847,Lookups!J:L,3,FALSE),IF(T847&gt;=2000,4,IF(AND(T847&gt;=1000,T847&lt;2000),5,6)))</f>
        <v>3</v>
      </c>
      <c r="W847" s="12" t="s">
        <v>20</v>
      </c>
      <c r="X847" s="39">
        <f t="shared" si="134"/>
        <v>1.4945160901530674</v>
      </c>
      <c r="Y847" s="38">
        <f t="shared" si="135"/>
        <v>0.56504207573632537</v>
      </c>
      <c r="Z847" s="40" t="e">
        <f>IF(C847=ScatterPlots!$A$3,ReferendumData!Y847,-1)</f>
        <v>#N/A</v>
      </c>
      <c r="AA847" s="39">
        <f t="shared" si="136"/>
        <v>1.4945160901530674</v>
      </c>
      <c r="AB847" s="40">
        <f t="shared" si="137"/>
        <v>-1</v>
      </c>
      <c r="AC847" s="40">
        <f t="shared" si="138"/>
        <v>-1</v>
      </c>
      <c r="AD847" s="40">
        <f t="shared" si="139"/>
        <v>0.56504207573632537</v>
      </c>
    </row>
    <row r="848" spans="1:30" x14ac:dyDescent="0.35">
      <c r="A848">
        <v>676</v>
      </c>
      <c r="B848">
        <v>1</v>
      </c>
      <c r="C848" t="str">
        <f t="shared" si="130"/>
        <v>0676-01</v>
      </c>
      <c r="D848" t="s">
        <v>32</v>
      </c>
      <c r="E848">
        <v>2003</v>
      </c>
      <c r="F848">
        <f>VLOOKUP(E848,Lookups!A:B,2,FALSE)</f>
        <v>1</v>
      </c>
      <c r="G848">
        <v>2004</v>
      </c>
      <c r="H848" s="61">
        <v>316.14</v>
      </c>
      <c r="I848">
        <v>10</v>
      </c>
      <c r="J848" t="s">
        <v>19</v>
      </c>
      <c r="K848">
        <v>0</v>
      </c>
      <c r="L848">
        <v>9</v>
      </c>
      <c r="M848">
        <v>0</v>
      </c>
      <c r="N848">
        <v>9</v>
      </c>
      <c r="O848">
        <v>1</v>
      </c>
      <c r="P848">
        <f t="shared" si="131"/>
        <v>4</v>
      </c>
      <c r="Q848">
        <v>174</v>
      </c>
      <c r="R848">
        <v>53</v>
      </c>
      <c r="S848" s="14">
        <f t="shared" si="133"/>
        <v>0.76651982378854622</v>
      </c>
      <c r="T848" s="33">
        <f>IF(E848&lt;1994,"NA",IF(E848&gt;2001,SUMIFS(ADM!E:E,ADM!A:A,ReferendumData!E848,ADM!C:C,ReferendumData!A848,ADM!D:D,ReferendumData!B848),SUMIFS(ADM!K:K,ADM!H:H,ReferendumData!E848,ADM!I:I,ReferendumData!A848,ADM!J:J,ReferendumData!B848)))</f>
        <v>236.84</v>
      </c>
      <c r="U848" s="34">
        <f t="shared" si="132"/>
        <v>0.95845296402634683</v>
      </c>
      <c r="V848" s="47">
        <f>IFERROR(VLOOKUP(C848,Lookups!J:L,3,FALSE),IF(T848&gt;=2000,4,IF(AND(T848&gt;=1000,T848&lt;2000),5,6)))</f>
        <v>6</v>
      </c>
      <c r="W848" s="12" t="s">
        <v>20</v>
      </c>
      <c r="X848" s="39">
        <f t="shared" si="134"/>
        <v>0.95845296402634683</v>
      </c>
      <c r="Y848" s="38">
        <f t="shared" si="135"/>
        <v>0.76651982378854622</v>
      </c>
      <c r="Z848" s="40" t="e">
        <f>IF(C848=ScatterPlots!$A$3,ReferendumData!Y848,-1)</f>
        <v>#N/A</v>
      </c>
      <c r="AA848" s="39">
        <f t="shared" si="136"/>
        <v>0.95845296402634683</v>
      </c>
      <c r="AB848" s="40">
        <f t="shared" si="137"/>
        <v>-1</v>
      </c>
      <c r="AC848" s="40">
        <f t="shared" si="138"/>
        <v>-1</v>
      </c>
      <c r="AD848" s="40">
        <f t="shared" si="139"/>
        <v>0.76651982378854622</v>
      </c>
    </row>
    <row r="849" spans="1:30" x14ac:dyDescent="0.35">
      <c r="A849">
        <v>695</v>
      </c>
      <c r="B849">
        <v>1</v>
      </c>
      <c r="C849" t="str">
        <f t="shared" si="130"/>
        <v>0695-01</v>
      </c>
      <c r="D849" t="s">
        <v>140</v>
      </c>
      <c r="E849">
        <v>2003</v>
      </c>
      <c r="F849">
        <f>VLOOKUP(E849,Lookups!A:B,2,FALSE)</f>
        <v>1</v>
      </c>
      <c r="G849">
        <v>2004</v>
      </c>
      <c r="H849" s="61">
        <v>688.62</v>
      </c>
      <c r="I849">
        <v>10</v>
      </c>
      <c r="J849" t="s">
        <v>19</v>
      </c>
      <c r="K849">
        <v>0</v>
      </c>
      <c r="L849">
        <v>9</v>
      </c>
      <c r="M849">
        <v>0</v>
      </c>
      <c r="N849">
        <v>9</v>
      </c>
      <c r="O849">
        <v>1</v>
      </c>
      <c r="P849">
        <f t="shared" si="131"/>
        <v>7</v>
      </c>
      <c r="Q849">
        <v>1255</v>
      </c>
      <c r="R849">
        <v>879</v>
      </c>
      <c r="S849" s="14">
        <f t="shared" si="133"/>
        <v>0.58809746954076847</v>
      </c>
      <c r="T849" s="33">
        <f>IF(E849&lt;1994,"NA",IF(E849&gt;2001,SUMIFS(ADM!E:E,ADM!A:A,ReferendumData!E849,ADM!C:C,ReferendumData!A849,ADM!D:D,ReferendumData!B849),SUMIFS(ADM!K:K,ADM!H:H,ReferendumData!E849,ADM!I:I,ReferendumData!A849,ADM!J:J,ReferendumData!B849)))</f>
        <v>822.61</v>
      </c>
      <c r="U849" s="34">
        <f t="shared" si="132"/>
        <v>2.594181933115328</v>
      </c>
      <c r="V849" s="47">
        <f>IFERROR(VLOOKUP(C849,Lookups!J:L,3,FALSE),IF(T849&gt;=2000,4,IF(AND(T849&gt;=1000,T849&lt;2000),5,6)))</f>
        <v>6</v>
      </c>
      <c r="W849" s="12" t="s">
        <v>438</v>
      </c>
      <c r="X849" s="39">
        <f t="shared" si="134"/>
        <v>2.594181933115328</v>
      </c>
      <c r="Y849" s="38">
        <f t="shared" si="135"/>
        <v>0.58809746954076847</v>
      </c>
      <c r="Z849" s="40" t="e">
        <f>IF(C849=ScatterPlots!$A$3,ReferendumData!Y849,-1)</f>
        <v>#N/A</v>
      </c>
      <c r="AA849" s="39">
        <f t="shared" si="136"/>
        <v>2.594181933115328</v>
      </c>
      <c r="AB849" s="40">
        <f t="shared" si="137"/>
        <v>-1</v>
      </c>
      <c r="AC849" s="40">
        <f t="shared" si="138"/>
        <v>-1</v>
      </c>
      <c r="AD849" s="40">
        <f t="shared" si="139"/>
        <v>0.58809746954076847</v>
      </c>
    </row>
    <row r="850" spans="1:30" x14ac:dyDescent="0.35">
      <c r="A850">
        <v>695</v>
      </c>
      <c r="B850">
        <v>1</v>
      </c>
      <c r="C850" t="str">
        <f t="shared" si="130"/>
        <v>0695-01</v>
      </c>
      <c r="D850" t="s">
        <v>140</v>
      </c>
      <c r="E850">
        <v>2003</v>
      </c>
      <c r="F850">
        <f>VLOOKUP(E850,Lookups!A:B,2,FALSE)</f>
        <v>1</v>
      </c>
      <c r="G850">
        <v>2004</v>
      </c>
      <c r="H850" s="61">
        <v>688.62</v>
      </c>
      <c r="I850">
        <v>10</v>
      </c>
      <c r="J850" t="s">
        <v>19</v>
      </c>
      <c r="K850">
        <v>0</v>
      </c>
      <c r="L850">
        <v>9</v>
      </c>
      <c r="M850">
        <v>0</v>
      </c>
      <c r="N850">
        <v>9</v>
      </c>
      <c r="O850">
        <v>0</v>
      </c>
      <c r="P850">
        <f t="shared" si="131"/>
        <v>7</v>
      </c>
      <c r="Q850">
        <v>745</v>
      </c>
      <c r="R850">
        <v>868</v>
      </c>
      <c r="S850" s="14">
        <f t="shared" si="133"/>
        <v>0.46187228766274024</v>
      </c>
      <c r="T850" s="33">
        <f>IF(E850&lt;1994,"NA",IF(E850&gt;2001,SUMIFS(ADM!E:E,ADM!A:A,ReferendumData!E850,ADM!C:C,ReferendumData!A850,ADM!D:D,ReferendumData!B850),SUMIFS(ADM!K:K,ADM!H:H,ReferendumData!E850,ADM!I:I,ReferendumData!A850,ADM!J:J,ReferendumData!B850)))</f>
        <v>822.61</v>
      </c>
      <c r="U850" s="34">
        <f t="shared" si="132"/>
        <v>1.9608319859957939</v>
      </c>
      <c r="V850" s="47">
        <f>IFERROR(VLOOKUP(C850,Lookups!J:L,3,FALSE),IF(T850&gt;=2000,4,IF(AND(T850&gt;=1000,T850&lt;2000),5,6)))</f>
        <v>6</v>
      </c>
      <c r="W850" s="12" t="s">
        <v>438</v>
      </c>
      <c r="X850" s="39">
        <f t="shared" si="134"/>
        <v>1.9608319859957939</v>
      </c>
      <c r="Y850" s="38">
        <f t="shared" si="135"/>
        <v>0.46187228766274024</v>
      </c>
      <c r="Z850" s="40" t="e">
        <f>IF(C850=ScatterPlots!$A$3,ReferendumData!Y850,-1)</f>
        <v>#N/A</v>
      </c>
      <c r="AA850" s="39">
        <f t="shared" si="136"/>
        <v>1.9608319859957939</v>
      </c>
      <c r="AB850" s="40">
        <f t="shared" si="137"/>
        <v>-1</v>
      </c>
      <c r="AC850" s="40">
        <f t="shared" si="138"/>
        <v>-1</v>
      </c>
      <c r="AD850" s="40">
        <f t="shared" si="139"/>
        <v>0.46187228766274024</v>
      </c>
    </row>
    <row r="851" spans="1:30" x14ac:dyDescent="0.35">
      <c r="A851">
        <v>701</v>
      </c>
      <c r="B851">
        <v>1</v>
      </c>
      <c r="C851" t="str">
        <f t="shared" si="130"/>
        <v>0701-01</v>
      </c>
      <c r="D851" t="s">
        <v>142</v>
      </c>
      <c r="E851">
        <v>2003</v>
      </c>
      <c r="F851">
        <f>VLOOKUP(E851,Lookups!A:B,2,FALSE)</f>
        <v>1</v>
      </c>
      <c r="G851">
        <v>2004</v>
      </c>
      <c r="H851" s="61">
        <v>550</v>
      </c>
      <c r="I851">
        <v>10</v>
      </c>
      <c r="J851" t="s">
        <v>19</v>
      </c>
      <c r="K851">
        <v>0</v>
      </c>
      <c r="L851">
        <v>9</v>
      </c>
      <c r="M851">
        <v>0</v>
      </c>
      <c r="N851">
        <v>9</v>
      </c>
      <c r="O851">
        <v>1</v>
      </c>
      <c r="P851">
        <f t="shared" si="131"/>
        <v>6</v>
      </c>
      <c r="Q851">
        <v>2493</v>
      </c>
      <c r="R851">
        <v>1222</v>
      </c>
      <c r="S851" s="14">
        <f t="shared" si="133"/>
        <v>0.67106325706594883</v>
      </c>
      <c r="T851" s="33">
        <f>IF(E851&lt;1994,"NA",IF(E851&gt;2001,SUMIFS(ADM!E:E,ADM!A:A,ReferendumData!E851,ADM!C:C,ReferendumData!A851,ADM!D:D,ReferendumData!B851),SUMIFS(ADM!K:K,ADM!H:H,ReferendumData!E851,ADM!I:I,ReferendumData!A851,ADM!J:J,ReferendumData!B851)))</f>
        <v>2671.83</v>
      </c>
      <c r="U851" s="34">
        <f t="shared" si="132"/>
        <v>1.3904327745402965</v>
      </c>
      <c r="V851" s="47">
        <f>IFERROR(VLOOKUP(C851,Lookups!J:L,3,FALSE),IF(T851&gt;=2000,4,IF(AND(T851&gt;=1000,T851&lt;2000),5,6)))</f>
        <v>4</v>
      </c>
      <c r="W851" s="12" t="s">
        <v>422</v>
      </c>
      <c r="X851" s="39">
        <f t="shared" si="134"/>
        <v>1.3904327745402965</v>
      </c>
      <c r="Y851" s="38">
        <f t="shared" si="135"/>
        <v>0.67106325706594883</v>
      </c>
      <c r="Z851" s="40" t="e">
        <f>IF(C851=ScatterPlots!$A$3,ReferendumData!Y851,-1)</f>
        <v>#N/A</v>
      </c>
      <c r="AA851" s="39">
        <f t="shared" si="136"/>
        <v>1.3904327745402965</v>
      </c>
      <c r="AB851" s="40">
        <f t="shared" si="137"/>
        <v>-1</v>
      </c>
      <c r="AC851" s="40">
        <f t="shared" si="138"/>
        <v>-1</v>
      </c>
      <c r="AD851" s="40">
        <f t="shared" si="139"/>
        <v>0.67106325706594883</v>
      </c>
    </row>
    <row r="852" spans="1:30" x14ac:dyDescent="0.35">
      <c r="A852">
        <v>709</v>
      </c>
      <c r="B852">
        <v>1</v>
      </c>
      <c r="C852" t="str">
        <f t="shared" si="130"/>
        <v>0709-01</v>
      </c>
      <c r="D852" t="s">
        <v>146</v>
      </c>
      <c r="E852">
        <v>2003</v>
      </c>
      <c r="F852">
        <f>VLOOKUP(E852,Lookups!A:B,2,FALSE)</f>
        <v>1</v>
      </c>
      <c r="G852">
        <v>2004</v>
      </c>
      <c r="H852" s="61">
        <v>365.6</v>
      </c>
      <c r="I852">
        <v>5</v>
      </c>
      <c r="J852" t="s">
        <v>19</v>
      </c>
      <c r="K852">
        <v>0</v>
      </c>
      <c r="L852">
        <v>9</v>
      </c>
      <c r="M852">
        <v>0</v>
      </c>
      <c r="N852">
        <v>9</v>
      </c>
      <c r="O852">
        <v>1</v>
      </c>
      <c r="P852">
        <f t="shared" si="131"/>
        <v>4</v>
      </c>
      <c r="Q852">
        <v>16285</v>
      </c>
      <c r="R852">
        <v>14021</v>
      </c>
      <c r="S852" s="14">
        <f t="shared" si="133"/>
        <v>0.53735233947073191</v>
      </c>
      <c r="T852" s="33">
        <f>IF(E852&lt;1994,"NA",IF(E852&gt;2001,SUMIFS(ADM!E:E,ADM!A:A,ReferendumData!E852,ADM!C:C,ReferendumData!A852,ADM!D:D,ReferendumData!B852),SUMIFS(ADM!K:K,ADM!H:H,ReferendumData!E852,ADM!I:I,ReferendumData!A852,ADM!J:J,ReferendumData!B852)))</f>
        <v>11172.66</v>
      </c>
      <c r="U852" s="34">
        <f t="shared" si="132"/>
        <v>2.7125142982960191</v>
      </c>
      <c r="V852" s="47">
        <f>IFERROR(VLOOKUP(C852,Lookups!J:L,3,FALSE),IF(T852&gt;=2000,4,IF(AND(T852&gt;=1000,T852&lt;2000),5,6)))</f>
        <v>4</v>
      </c>
      <c r="W852" s="12" t="s">
        <v>20</v>
      </c>
      <c r="X852" s="39">
        <f t="shared" si="134"/>
        <v>2.7125142982960191</v>
      </c>
      <c r="Y852" s="38">
        <f t="shared" si="135"/>
        <v>0.53735233947073191</v>
      </c>
      <c r="Z852" s="40" t="e">
        <f>IF(C852=ScatterPlots!$A$3,ReferendumData!Y852,-1)</f>
        <v>#N/A</v>
      </c>
      <c r="AA852" s="39">
        <f t="shared" si="136"/>
        <v>2.7125142982960191</v>
      </c>
      <c r="AB852" s="40">
        <f t="shared" si="137"/>
        <v>-1</v>
      </c>
      <c r="AC852" s="40">
        <f t="shared" si="138"/>
        <v>-1</v>
      </c>
      <c r="AD852" s="40">
        <f t="shared" si="139"/>
        <v>0.53735233947073191</v>
      </c>
    </row>
    <row r="853" spans="1:30" x14ac:dyDescent="0.35">
      <c r="A853">
        <v>721</v>
      </c>
      <c r="B853">
        <v>1</v>
      </c>
      <c r="C853" t="str">
        <f t="shared" si="130"/>
        <v>0721-01</v>
      </c>
      <c r="D853" t="s">
        <v>455</v>
      </c>
      <c r="E853">
        <v>2003</v>
      </c>
      <c r="F853">
        <f>VLOOKUP(E853,Lookups!A:B,2,FALSE)</f>
        <v>1</v>
      </c>
      <c r="G853">
        <v>2004</v>
      </c>
      <c r="H853" s="61">
        <v>453</v>
      </c>
      <c r="I853">
        <v>4</v>
      </c>
      <c r="J853" t="s">
        <v>19</v>
      </c>
      <c r="K853">
        <v>0</v>
      </c>
      <c r="L853">
        <v>9</v>
      </c>
      <c r="M853">
        <v>0</v>
      </c>
      <c r="N853">
        <v>9</v>
      </c>
      <c r="O853">
        <v>1</v>
      </c>
      <c r="P853">
        <f t="shared" si="131"/>
        <v>5</v>
      </c>
      <c r="Q853">
        <v>2190</v>
      </c>
      <c r="R853">
        <v>1527</v>
      </c>
      <c r="S853" s="14">
        <f t="shared" si="133"/>
        <v>0.58918482647296211</v>
      </c>
      <c r="T853" s="33">
        <f>IF(E853&lt;1994,"NA",IF(E853&gt;2001,SUMIFS(ADM!E:E,ADM!A:A,ReferendumData!E853,ADM!C:C,ReferendumData!A853,ADM!D:D,ReferendumData!B853),SUMIFS(ADM!K:K,ADM!H:H,ReferendumData!E853,ADM!I:I,ReferendumData!A853,ADM!J:J,ReferendumData!B853)))</f>
        <v>2763.37</v>
      </c>
      <c r="U853" s="34">
        <f t="shared" si="132"/>
        <v>1.345096747811549</v>
      </c>
      <c r="V853" s="47">
        <f>IFERROR(VLOOKUP(C853,Lookups!J:L,3,FALSE),IF(T853&gt;=2000,4,IF(AND(T853&gt;=1000,T853&lt;2000),5,6)))</f>
        <v>3</v>
      </c>
      <c r="W853" s="12" t="s">
        <v>20</v>
      </c>
      <c r="X853" s="39">
        <f t="shared" si="134"/>
        <v>1.345096747811549</v>
      </c>
      <c r="Y853" s="38">
        <f t="shared" si="135"/>
        <v>0.58918482647296211</v>
      </c>
      <c r="Z853" s="40" t="e">
        <f>IF(C853=ScatterPlots!$A$3,ReferendumData!Y853,-1)</f>
        <v>#N/A</v>
      </c>
      <c r="AA853" s="39">
        <f t="shared" si="136"/>
        <v>1.345096747811549</v>
      </c>
      <c r="AB853" s="40">
        <f t="shared" si="137"/>
        <v>-1</v>
      </c>
      <c r="AC853" s="40">
        <f t="shared" si="138"/>
        <v>-1</v>
      </c>
      <c r="AD853" s="40">
        <f t="shared" si="139"/>
        <v>0.58918482647296211</v>
      </c>
    </row>
    <row r="854" spans="1:30" x14ac:dyDescent="0.35">
      <c r="A854">
        <v>721</v>
      </c>
      <c r="B854">
        <v>1</v>
      </c>
      <c r="C854" t="str">
        <f t="shared" si="130"/>
        <v>0721-01</v>
      </c>
      <c r="D854" t="s">
        <v>455</v>
      </c>
      <c r="E854">
        <v>2003</v>
      </c>
      <c r="F854">
        <f>VLOOKUP(E854,Lookups!A:B,2,FALSE)</f>
        <v>1</v>
      </c>
      <c r="G854">
        <v>2004</v>
      </c>
      <c r="H854" s="61">
        <v>145</v>
      </c>
      <c r="I854">
        <v>4</v>
      </c>
      <c r="J854" t="s">
        <v>19</v>
      </c>
      <c r="K854">
        <v>0</v>
      </c>
      <c r="L854">
        <v>9</v>
      </c>
      <c r="M854">
        <v>0</v>
      </c>
      <c r="N854">
        <v>9</v>
      </c>
      <c r="O854">
        <v>0</v>
      </c>
      <c r="P854">
        <f t="shared" si="131"/>
        <v>2</v>
      </c>
      <c r="Q854">
        <v>1822</v>
      </c>
      <c r="R854">
        <v>1888</v>
      </c>
      <c r="S854" s="14">
        <f t="shared" si="133"/>
        <v>0.49110512129380052</v>
      </c>
      <c r="T854" s="33">
        <f>IF(E854&lt;1994,"NA",IF(E854&gt;2001,SUMIFS(ADM!E:E,ADM!A:A,ReferendumData!E854,ADM!C:C,ReferendumData!A854,ADM!D:D,ReferendumData!B854),SUMIFS(ADM!K:K,ADM!H:H,ReferendumData!E854,ADM!I:I,ReferendumData!A854,ADM!J:J,ReferendumData!B854)))</f>
        <v>2763.37</v>
      </c>
      <c r="U854" s="34">
        <f t="shared" si="132"/>
        <v>1.3425636089267814</v>
      </c>
      <c r="V854" s="47">
        <f>IFERROR(VLOOKUP(C854,Lookups!J:L,3,FALSE),IF(T854&gt;=2000,4,IF(AND(T854&gt;=1000,T854&lt;2000),5,6)))</f>
        <v>3</v>
      </c>
      <c r="W854" s="12" t="s">
        <v>439</v>
      </c>
      <c r="X854" s="39">
        <f t="shared" si="134"/>
        <v>1.3425636089267814</v>
      </c>
      <c r="Y854" s="38">
        <f t="shared" si="135"/>
        <v>0.49110512129380052</v>
      </c>
      <c r="Z854" s="40" t="e">
        <f>IF(C854=ScatterPlots!$A$3,ReferendumData!Y854,-1)</f>
        <v>#N/A</v>
      </c>
      <c r="AA854" s="39">
        <f t="shared" si="136"/>
        <v>1.3425636089267814</v>
      </c>
      <c r="AB854" s="40">
        <f t="shared" si="137"/>
        <v>-1</v>
      </c>
      <c r="AC854" s="40">
        <f t="shared" si="138"/>
        <v>-1</v>
      </c>
      <c r="AD854" s="40">
        <f t="shared" si="139"/>
        <v>0.49110512129380052</v>
      </c>
    </row>
    <row r="855" spans="1:30" x14ac:dyDescent="0.35">
      <c r="A855">
        <v>728</v>
      </c>
      <c r="B855">
        <v>1</v>
      </c>
      <c r="C855" t="str">
        <f t="shared" si="130"/>
        <v>0728-01</v>
      </c>
      <c r="D855" t="s">
        <v>148</v>
      </c>
      <c r="E855">
        <v>2003</v>
      </c>
      <c r="F855">
        <f>VLOOKUP(E855,Lookups!A:B,2,FALSE)</f>
        <v>1</v>
      </c>
      <c r="G855">
        <v>2004</v>
      </c>
      <c r="H855" s="61">
        <v>184</v>
      </c>
      <c r="I855">
        <v>10</v>
      </c>
      <c r="J855" t="s">
        <v>19</v>
      </c>
      <c r="K855">
        <v>0</v>
      </c>
      <c r="L855">
        <v>9</v>
      </c>
      <c r="M855">
        <v>0</v>
      </c>
      <c r="N855">
        <v>9</v>
      </c>
      <c r="O855">
        <v>1</v>
      </c>
      <c r="P855">
        <f t="shared" si="131"/>
        <v>2</v>
      </c>
      <c r="Q855">
        <v>4931</v>
      </c>
      <c r="R855">
        <v>4512</v>
      </c>
      <c r="S855" s="14">
        <f t="shared" si="133"/>
        <v>0.52218574605527901</v>
      </c>
      <c r="T855" s="33">
        <f>IF(E855&lt;1994,"NA",IF(E855&gt;2001,SUMIFS(ADM!E:E,ADM!A:A,ReferendumData!E855,ADM!C:C,ReferendumData!A855,ADM!D:D,ReferendumData!B855),SUMIFS(ADM!K:K,ADM!H:H,ReferendumData!E855,ADM!I:I,ReferendumData!A855,ADM!J:J,ReferendumData!B855)))</f>
        <v>9694.83</v>
      </c>
      <c r="U855" s="34">
        <f t="shared" si="132"/>
        <v>0.97402429954934744</v>
      </c>
      <c r="V855" s="47">
        <f>IFERROR(VLOOKUP(C855,Lookups!J:L,3,FALSE),IF(T855&gt;=2000,4,IF(AND(T855&gt;=1000,T855&lt;2000),5,6)))</f>
        <v>4</v>
      </c>
      <c r="W855" s="12" t="s">
        <v>439</v>
      </c>
      <c r="X855" s="39">
        <f t="shared" si="134"/>
        <v>0.97402429954934744</v>
      </c>
      <c r="Y855" s="38">
        <f t="shared" si="135"/>
        <v>0.52218574605527901</v>
      </c>
      <c r="Z855" s="40" t="e">
        <f>IF(C855=ScatterPlots!$A$3,ReferendumData!Y855,-1)</f>
        <v>#N/A</v>
      </c>
      <c r="AA855" s="39">
        <f t="shared" si="136"/>
        <v>0.97402429954934744</v>
      </c>
      <c r="AB855" s="40">
        <f t="shared" si="137"/>
        <v>-1</v>
      </c>
      <c r="AC855" s="40">
        <f t="shared" si="138"/>
        <v>-1</v>
      </c>
      <c r="AD855" s="40">
        <f t="shared" si="139"/>
        <v>0.52218574605527901</v>
      </c>
    </row>
    <row r="856" spans="1:30" x14ac:dyDescent="0.35">
      <c r="A856">
        <v>728</v>
      </c>
      <c r="B856">
        <v>1</v>
      </c>
      <c r="C856" t="str">
        <f t="shared" si="130"/>
        <v>0728-01</v>
      </c>
      <c r="D856" t="s">
        <v>148</v>
      </c>
      <c r="E856">
        <v>2003</v>
      </c>
      <c r="F856">
        <f>VLOOKUP(E856,Lookups!A:B,2,FALSE)</f>
        <v>1</v>
      </c>
      <c r="G856">
        <v>2004</v>
      </c>
      <c r="H856" s="61">
        <v>157</v>
      </c>
      <c r="I856">
        <v>10</v>
      </c>
      <c r="J856" t="s">
        <v>19</v>
      </c>
      <c r="K856">
        <v>0</v>
      </c>
      <c r="L856">
        <v>9</v>
      </c>
      <c r="M856">
        <v>0</v>
      </c>
      <c r="N856">
        <v>1</v>
      </c>
      <c r="O856">
        <v>0</v>
      </c>
      <c r="P856">
        <f t="shared" si="131"/>
        <v>2</v>
      </c>
      <c r="Q856">
        <v>4711</v>
      </c>
      <c r="R856">
        <v>4716</v>
      </c>
      <c r="S856" s="14">
        <f t="shared" si="133"/>
        <v>0.49973480428556277</v>
      </c>
      <c r="T856" s="33">
        <f>IF(E856&lt;1994,"NA",IF(E856&gt;2001,SUMIFS(ADM!E:E,ADM!A:A,ReferendumData!E856,ADM!C:C,ReferendumData!A856,ADM!D:D,ReferendumData!B856),SUMIFS(ADM!K:K,ADM!H:H,ReferendumData!E856,ADM!I:I,ReferendumData!A856,ADM!J:J,ReferendumData!B856)))</f>
        <v>9694.83</v>
      </c>
      <c r="U856" s="34">
        <f t="shared" si="132"/>
        <v>0.97237393538618011</v>
      </c>
      <c r="V856" s="47">
        <f>IFERROR(VLOOKUP(C856,Lookups!J:L,3,FALSE),IF(T856&gt;=2000,4,IF(AND(T856&gt;=1000,T856&lt;2000),5,6)))</f>
        <v>4</v>
      </c>
      <c r="W856" s="12" t="s">
        <v>456</v>
      </c>
      <c r="X856" s="39">
        <f t="shared" si="134"/>
        <v>0.97237393538618011</v>
      </c>
      <c r="Y856" s="38">
        <f t="shared" si="135"/>
        <v>0.49973480428556277</v>
      </c>
      <c r="Z856" s="40" t="e">
        <f>IF(C856=ScatterPlots!$A$3,ReferendumData!Y856,-1)</f>
        <v>#N/A</v>
      </c>
      <c r="AA856" s="39">
        <f t="shared" si="136"/>
        <v>0.97237393538618011</v>
      </c>
      <c r="AB856" s="40">
        <f t="shared" si="137"/>
        <v>-1</v>
      </c>
      <c r="AC856" s="40">
        <f t="shared" si="138"/>
        <v>-1</v>
      </c>
      <c r="AD856" s="40">
        <f t="shared" si="139"/>
        <v>0.49973480428556277</v>
      </c>
    </row>
    <row r="857" spans="1:30" x14ac:dyDescent="0.35">
      <c r="A857">
        <v>742</v>
      </c>
      <c r="B857">
        <v>1</v>
      </c>
      <c r="C857" t="str">
        <f t="shared" si="130"/>
        <v>0742-01</v>
      </c>
      <c r="D857" t="s">
        <v>150</v>
      </c>
      <c r="E857">
        <v>2003</v>
      </c>
      <c r="F857">
        <f>VLOOKUP(E857,Lookups!A:B,2,FALSE)</f>
        <v>1</v>
      </c>
      <c r="G857">
        <v>2004</v>
      </c>
      <c r="H857" s="61">
        <v>210</v>
      </c>
      <c r="I857">
        <v>4</v>
      </c>
      <c r="J857" t="s">
        <v>19</v>
      </c>
      <c r="K857">
        <v>0</v>
      </c>
      <c r="L857">
        <v>9</v>
      </c>
      <c r="M857">
        <v>0</v>
      </c>
      <c r="N857">
        <v>9</v>
      </c>
      <c r="O857">
        <v>1</v>
      </c>
      <c r="P857">
        <f t="shared" si="131"/>
        <v>3</v>
      </c>
      <c r="Q857">
        <v>9737</v>
      </c>
      <c r="R857">
        <v>8967</v>
      </c>
      <c r="S857" s="14">
        <f t="shared" si="133"/>
        <v>0.52058383233532934</v>
      </c>
      <c r="T857" s="33">
        <f>IF(E857&lt;1994,"NA",IF(E857&gt;2001,SUMIFS(ADM!E:E,ADM!A:A,ReferendumData!E857,ADM!C:C,ReferendumData!A857,ADM!D:D,ReferendumData!B857),SUMIFS(ADM!K:K,ADM!H:H,ReferendumData!E857,ADM!I:I,ReferendumData!A857,ADM!J:J,ReferendumData!B857)))</f>
        <v>10026.450000000001</v>
      </c>
      <c r="U857" s="34">
        <f t="shared" si="132"/>
        <v>1.865465842845673</v>
      </c>
      <c r="V857" s="47">
        <f>IFERROR(VLOOKUP(C857,Lookups!J:L,3,FALSE),IF(T857&gt;=2000,4,IF(AND(T857&gt;=1000,T857&lt;2000),5,6)))</f>
        <v>4</v>
      </c>
      <c r="W857" s="12" t="s">
        <v>439</v>
      </c>
      <c r="X857" s="39">
        <f t="shared" si="134"/>
        <v>1.865465842845673</v>
      </c>
      <c r="Y857" s="38">
        <f t="shared" si="135"/>
        <v>0.52058383233532934</v>
      </c>
      <c r="Z857" s="40" t="e">
        <f>IF(C857=ScatterPlots!$A$3,ReferendumData!Y857,-1)</f>
        <v>#N/A</v>
      </c>
      <c r="AA857" s="39">
        <f t="shared" si="136"/>
        <v>1.865465842845673</v>
      </c>
      <c r="AB857" s="40">
        <f t="shared" si="137"/>
        <v>-1</v>
      </c>
      <c r="AC857" s="40">
        <f t="shared" si="138"/>
        <v>-1</v>
      </c>
      <c r="AD857" s="40">
        <f t="shared" si="139"/>
        <v>0.52058383233532934</v>
      </c>
    </row>
    <row r="858" spans="1:30" x14ac:dyDescent="0.35">
      <c r="A858">
        <v>742</v>
      </c>
      <c r="B858">
        <v>1</v>
      </c>
      <c r="C858" t="str">
        <f t="shared" si="130"/>
        <v>0742-01</v>
      </c>
      <c r="D858" t="s">
        <v>150</v>
      </c>
      <c r="E858">
        <v>2003</v>
      </c>
      <c r="F858">
        <f>VLOOKUP(E858,Lookups!A:B,2,FALSE)</f>
        <v>1</v>
      </c>
      <c r="G858">
        <v>2004</v>
      </c>
      <c r="H858" s="61">
        <v>170</v>
      </c>
      <c r="I858">
        <v>4</v>
      </c>
      <c r="J858" t="s">
        <v>19</v>
      </c>
      <c r="K858">
        <v>0</v>
      </c>
      <c r="L858">
        <v>9</v>
      </c>
      <c r="M858">
        <v>0</v>
      </c>
      <c r="N858">
        <v>9</v>
      </c>
      <c r="O858">
        <v>1</v>
      </c>
      <c r="P858">
        <f t="shared" si="131"/>
        <v>2</v>
      </c>
      <c r="Q858">
        <v>9616</v>
      </c>
      <c r="R858">
        <v>8385</v>
      </c>
      <c r="S858" s="14">
        <f t="shared" si="133"/>
        <v>0.534192544858619</v>
      </c>
      <c r="T858" s="33">
        <f>IF(E858&lt;1994,"NA",IF(E858&gt;2001,SUMIFS(ADM!E:E,ADM!A:A,ReferendumData!E858,ADM!C:C,ReferendumData!A858,ADM!D:D,ReferendumData!B858),SUMIFS(ADM!K:K,ADM!H:H,ReferendumData!E858,ADM!I:I,ReferendumData!A858,ADM!J:J,ReferendumData!B858)))</f>
        <v>10026.450000000001</v>
      </c>
      <c r="U858" s="34">
        <f t="shared" si="132"/>
        <v>1.7953512958225493</v>
      </c>
      <c r="V858" s="47">
        <f>IFERROR(VLOOKUP(C858,Lookups!J:L,3,FALSE),IF(T858&gt;=2000,4,IF(AND(T858&gt;=1000,T858&lt;2000),5,6)))</f>
        <v>4</v>
      </c>
      <c r="W858" s="12" t="s">
        <v>439</v>
      </c>
      <c r="X858" s="39">
        <f t="shared" si="134"/>
        <v>1.7953512958225493</v>
      </c>
      <c r="Y858" s="38">
        <f t="shared" si="135"/>
        <v>0.534192544858619</v>
      </c>
      <c r="Z858" s="40" t="e">
        <f>IF(C858=ScatterPlots!$A$3,ReferendumData!Y858,-1)</f>
        <v>#N/A</v>
      </c>
      <c r="AA858" s="39">
        <f t="shared" si="136"/>
        <v>1.7953512958225493</v>
      </c>
      <c r="AB858" s="40">
        <f t="shared" si="137"/>
        <v>-1</v>
      </c>
      <c r="AC858" s="40">
        <f t="shared" si="138"/>
        <v>-1</v>
      </c>
      <c r="AD858" s="40">
        <f t="shared" si="139"/>
        <v>0.534192544858619</v>
      </c>
    </row>
    <row r="859" spans="1:30" x14ac:dyDescent="0.35">
      <c r="A859">
        <v>742</v>
      </c>
      <c r="B859">
        <v>1</v>
      </c>
      <c r="C859" t="str">
        <f t="shared" si="130"/>
        <v>0742-01</v>
      </c>
      <c r="D859" t="s">
        <v>150</v>
      </c>
      <c r="E859">
        <v>2003</v>
      </c>
      <c r="F859">
        <f>VLOOKUP(E859,Lookups!A:B,2,FALSE)</f>
        <v>1</v>
      </c>
      <c r="G859">
        <v>2004</v>
      </c>
      <c r="H859" s="61">
        <v>41</v>
      </c>
      <c r="I859">
        <v>4</v>
      </c>
      <c r="J859" t="s">
        <v>19</v>
      </c>
      <c r="K859">
        <v>0</v>
      </c>
      <c r="L859">
        <v>9</v>
      </c>
      <c r="M859">
        <v>0</v>
      </c>
      <c r="N859">
        <v>9</v>
      </c>
      <c r="O859">
        <v>1</v>
      </c>
      <c r="P859">
        <f t="shared" si="131"/>
        <v>1</v>
      </c>
      <c r="Q859">
        <v>9085</v>
      </c>
      <c r="R859">
        <v>8833</v>
      </c>
      <c r="S859" s="14">
        <f t="shared" si="133"/>
        <v>0.50703203482531534</v>
      </c>
      <c r="T859" s="33">
        <f>IF(E859&lt;1994,"NA",IF(E859&gt;2001,SUMIFS(ADM!E:E,ADM!A:A,ReferendumData!E859,ADM!C:C,ReferendumData!A859,ADM!D:D,ReferendumData!B859),SUMIFS(ADM!K:K,ADM!H:H,ReferendumData!E859,ADM!I:I,ReferendumData!A859,ADM!J:J,ReferendumData!B859)))</f>
        <v>10026.450000000001</v>
      </c>
      <c r="U859" s="34">
        <f t="shared" si="132"/>
        <v>1.7870731914087239</v>
      </c>
      <c r="V859" s="47">
        <f>IFERROR(VLOOKUP(C859,Lookups!J:L,3,FALSE),IF(T859&gt;=2000,4,IF(AND(T859&gt;=1000,T859&lt;2000),5,6)))</f>
        <v>4</v>
      </c>
      <c r="W859" s="12" t="s">
        <v>439</v>
      </c>
      <c r="X859" s="39">
        <f t="shared" si="134"/>
        <v>1.7870731914087239</v>
      </c>
      <c r="Y859" s="38">
        <f t="shared" si="135"/>
        <v>0.50703203482531534</v>
      </c>
      <c r="Z859" s="40" t="e">
        <f>IF(C859=ScatterPlots!$A$3,ReferendumData!Y859,-1)</f>
        <v>#N/A</v>
      </c>
      <c r="AA859" s="39">
        <f t="shared" si="136"/>
        <v>1.7870731914087239</v>
      </c>
      <c r="AB859" s="40">
        <f t="shared" si="137"/>
        <v>-1</v>
      </c>
      <c r="AC859" s="40">
        <f t="shared" si="138"/>
        <v>-1</v>
      </c>
      <c r="AD859" s="40">
        <f t="shared" si="139"/>
        <v>0.50703203482531534</v>
      </c>
    </row>
    <row r="860" spans="1:30" x14ac:dyDescent="0.35">
      <c r="A860">
        <v>742</v>
      </c>
      <c r="B860">
        <v>1</v>
      </c>
      <c r="C860" t="str">
        <f t="shared" si="130"/>
        <v>0742-01</v>
      </c>
      <c r="D860" t="s">
        <v>150</v>
      </c>
      <c r="E860">
        <v>2003</v>
      </c>
      <c r="F860">
        <f>VLOOKUP(E860,Lookups!A:B,2,FALSE)</f>
        <v>1</v>
      </c>
      <c r="G860">
        <v>2004</v>
      </c>
      <c r="H860" s="61">
        <v>33</v>
      </c>
      <c r="I860">
        <v>4</v>
      </c>
      <c r="J860" t="s">
        <v>19</v>
      </c>
      <c r="K860">
        <v>0</v>
      </c>
      <c r="L860">
        <v>9</v>
      </c>
      <c r="M860">
        <v>0</v>
      </c>
      <c r="N860">
        <v>9</v>
      </c>
      <c r="O860">
        <v>1</v>
      </c>
      <c r="P860">
        <f t="shared" si="131"/>
        <v>1</v>
      </c>
      <c r="Q860">
        <v>8988</v>
      </c>
      <c r="R860">
        <v>8914</v>
      </c>
      <c r="S860" s="14">
        <f t="shared" si="133"/>
        <v>0.5020668081778572</v>
      </c>
      <c r="T860" s="33">
        <f>IF(E860&lt;1994,"NA",IF(E860&gt;2001,SUMIFS(ADM!E:E,ADM!A:A,ReferendumData!E860,ADM!C:C,ReferendumData!A860,ADM!D:D,ReferendumData!B860),SUMIFS(ADM!K:K,ADM!H:H,ReferendumData!E860,ADM!I:I,ReferendumData!A860,ADM!J:J,ReferendumData!B860)))</f>
        <v>10026.450000000001</v>
      </c>
      <c r="U860" s="34">
        <f t="shared" si="132"/>
        <v>1.7854774122446129</v>
      </c>
      <c r="V860" s="47">
        <f>IFERROR(VLOOKUP(C860,Lookups!J:L,3,FALSE),IF(T860&gt;=2000,4,IF(AND(T860&gt;=1000,T860&lt;2000),5,6)))</f>
        <v>4</v>
      </c>
      <c r="W860" s="12" t="s">
        <v>439</v>
      </c>
      <c r="X860" s="39">
        <f t="shared" si="134"/>
        <v>1.7854774122446129</v>
      </c>
      <c r="Y860" s="38">
        <f t="shared" si="135"/>
        <v>0.5020668081778572</v>
      </c>
      <c r="Z860" s="40" t="e">
        <f>IF(C860=ScatterPlots!$A$3,ReferendumData!Y860,-1)</f>
        <v>#N/A</v>
      </c>
      <c r="AA860" s="39">
        <f t="shared" si="136"/>
        <v>1.7854774122446129</v>
      </c>
      <c r="AB860" s="40">
        <f t="shared" si="137"/>
        <v>-1</v>
      </c>
      <c r="AC860" s="40">
        <f t="shared" si="138"/>
        <v>-1</v>
      </c>
      <c r="AD860" s="40">
        <f t="shared" si="139"/>
        <v>0.5020668081778572</v>
      </c>
    </row>
    <row r="861" spans="1:30" x14ac:dyDescent="0.35">
      <c r="A861">
        <v>742</v>
      </c>
      <c r="B861">
        <v>1</v>
      </c>
      <c r="C861" t="str">
        <f t="shared" ref="C861:C924" si="140">TEXT(A861,"0000")&amp;"-"&amp;TEXT(B861,"00")</f>
        <v>0742-01</v>
      </c>
      <c r="D861" t="s">
        <v>150</v>
      </c>
      <c r="E861">
        <v>2003</v>
      </c>
      <c r="F861">
        <f>VLOOKUP(E861,Lookups!A:B,2,FALSE)</f>
        <v>1</v>
      </c>
      <c r="G861">
        <v>2004</v>
      </c>
      <c r="H861" s="61">
        <v>25</v>
      </c>
      <c r="I861">
        <v>4</v>
      </c>
      <c r="J861" t="s">
        <v>19</v>
      </c>
      <c r="K861">
        <v>0</v>
      </c>
      <c r="L861">
        <v>9</v>
      </c>
      <c r="M861">
        <v>0</v>
      </c>
      <c r="N861">
        <v>9</v>
      </c>
      <c r="O861">
        <v>0</v>
      </c>
      <c r="P861">
        <f t="shared" ref="P861:P924" si="141">MAX(1,MIN(10,INT(H861/100)+1))</f>
        <v>1</v>
      </c>
      <c r="Q861">
        <v>8914</v>
      </c>
      <c r="R861">
        <v>8959</v>
      </c>
      <c r="S861" s="14">
        <f t="shared" si="133"/>
        <v>0.49874111788731607</v>
      </c>
      <c r="T861" s="33">
        <f>IF(E861&lt;1994,"NA",IF(E861&gt;2001,SUMIFS(ADM!E:E,ADM!A:A,ReferendumData!E861,ADM!C:C,ReferendumData!A861,ADM!D:D,ReferendumData!B861),SUMIFS(ADM!K:K,ADM!H:H,ReferendumData!E861,ADM!I:I,ReferendumData!A861,ADM!J:J,ReferendumData!B861)))</f>
        <v>10026.450000000001</v>
      </c>
      <c r="U861" s="34">
        <f t="shared" ref="U861:U924" si="142">IFERROR((Q861+R861)/T861,"NA")</f>
        <v>1.7825850625096618</v>
      </c>
      <c r="V861" s="47">
        <f>IFERROR(VLOOKUP(C861,Lookups!J:L,3,FALSE),IF(T861&gt;=2000,4,IF(AND(T861&gt;=1000,T861&lt;2000),5,6)))</f>
        <v>4</v>
      </c>
      <c r="W861" s="12" t="s">
        <v>439</v>
      </c>
      <c r="X861" s="39">
        <f t="shared" si="134"/>
        <v>1.7825850625096618</v>
      </c>
      <c r="Y861" s="38">
        <f t="shared" si="135"/>
        <v>0.49874111788731607</v>
      </c>
      <c r="Z861" s="40" t="e">
        <f>IF(C861=ScatterPlots!$A$3,ReferendumData!Y861,-1)</f>
        <v>#N/A</v>
      </c>
      <c r="AA861" s="39">
        <f t="shared" si="136"/>
        <v>1.7825850625096618</v>
      </c>
      <c r="AB861" s="40">
        <f t="shared" si="137"/>
        <v>-1</v>
      </c>
      <c r="AC861" s="40">
        <f t="shared" si="138"/>
        <v>-1</v>
      </c>
      <c r="AD861" s="40">
        <f t="shared" si="139"/>
        <v>0.49874111788731607</v>
      </c>
    </row>
    <row r="862" spans="1:30" x14ac:dyDescent="0.35">
      <c r="A862">
        <v>743</v>
      </c>
      <c r="B862">
        <v>1</v>
      </c>
      <c r="C862" t="str">
        <f t="shared" si="140"/>
        <v>0743-01</v>
      </c>
      <c r="D862" t="s">
        <v>261</v>
      </c>
      <c r="E862">
        <v>2003</v>
      </c>
      <c r="F862">
        <f>VLOOKUP(E862,Lookups!A:B,2,FALSE)</f>
        <v>1</v>
      </c>
      <c r="G862">
        <v>2004</v>
      </c>
      <c r="H862" s="61">
        <v>650</v>
      </c>
      <c r="I862">
        <v>6</v>
      </c>
      <c r="J862" t="s">
        <v>19</v>
      </c>
      <c r="K862">
        <v>0</v>
      </c>
      <c r="L862">
        <v>9</v>
      </c>
      <c r="M862">
        <v>0</v>
      </c>
      <c r="N862">
        <v>9</v>
      </c>
      <c r="O862">
        <v>1</v>
      </c>
      <c r="P862">
        <f t="shared" si="141"/>
        <v>7</v>
      </c>
      <c r="Q862">
        <v>1010</v>
      </c>
      <c r="R862">
        <v>835</v>
      </c>
      <c r="S862" s="14">
        <f t="shared" si="133"/>
        <v>0.54742547425474253</v>
      </c>
      <c r="T862" s="33">
        <f>IF(E862&lt;1994,"NA",IF(E862&gt;2001,SUMIFS(ADM!E:E,ADM!A:A,ReferendumData!E862,ADM!C:C,ReferendumData!A862,ADM!D:D,ReferendumData!B862),SUMIFS(ADM!K:K,ADM!H:H,ReferendumData!E862,ADM!I:I,ReferendumData!A862,ADM!J:J,ReferendumData!B862)))</f>
        <v>1208.4100000000001</v>
      </c>
      <c r="U862" s="34">
        <f t="shared" si="142"/>
        <v>1.5267996789169238</v>
      </c>
      <c r="V862" s="47">
        <f>IFERROR(VLOOKUP(C862,Lookups!J:L,3,FALSE),IF(T862&gt;=2000,4,IF(AND(T862&gt;=1000,T862&lt;2000),5,6)))</f>
        <v>5</v>
      </c>
      <c r="W862" s="12" t="s">
        <v>439</v>
      </c>
      <c r="X862" s="39">
        <f t="shared" si="134"/>
        <v>1.5267996789169238</v>
      </c>
      <c r="Y862" s="38">
        <f t="shared" si="135"/>
        <v>0.54742547425474253</v>
      </c>
      <c r="Z862" s="40" t="e">
        <f>IF(C862=ScatterPlots!$A$3,ReferendumData!Y862,-1)</f>
        <v>#N/A</v>
      </c>
      <c r="AA862" s="39">
        <f t="shared" si="136"/>
        <v>1.5267996789169238</v>
      </c>
      <c r="AB862" s="40">
        <f t="shared" si="137"/>
        <v>-1</v>
      </c>
      <c r="AC862" s="40">
        <f t="shared" si="138"/>
        <v>-1</v>
      </c>
      <c r="AD862" s="40">
        <f t="shared" si="139"/>
        <v>0.54742547425474253</v>
      </c>
    </row>
    <row r="863" spans="1:30" x14ac:dyDescent="0.35">
      <c r="A863">
        <v>745</v>
      </c>
      <c r="B863">
        <v>1</v>
      </c>
      <c r="C863" t="str">
        <f t="shared" si="140"/>
        <v>0745-01</v>
      </c>
      <c r="D863" t="s">
        <v>280</v>
      </c>
      <c r="E863">
        <v>2003</v>
      </c>
      <c r="F863">
        <f>VLOOKUP(E863,Lookups!A:B,2,FALSE)</f>
        <v>1</v>
      </c>
      <c r="G863">
        <v>2004</v>
      </c>
      <c r="H863" s="61">
        <v>405</v>
      </c>
      <c r="I863">
        <v>10</v>
      </c>
      <c r="J863" t="s">
        <v>19</v>
      </c>
      <c r="K863">
        <v>0</v>
      </c>
      <c r="L863">
        <v>9</v>
      </c>
      <c r="M863">
        <v>0</v>
      </c>
      <c r="N863">
        <v>9</v>
      </c>
      <c r="O863">
        <v>1</v>
      </c>
      <c r="P863">
        <f t="shared" si="141"/>
        <v>5</v>
      </c>
      <c r="Q863">
        <v>1383</v>
      </c>
      <c r="R863">
        <v>1026</v>
      </c>
      <c r="S863" s="14">
        <f t="shared" si="133"/>
        <v>0.57409713574097132</v>
      </c>
      <c r="T863" s="33">
        <f>IF(E863&lt;1994,"NA",IF(E863&gt;2001,SUMIFS(ADM!E:E,ADM!A:A,ReferendumData!E863,ADM!C:C,ReferendumData!A863,ADM!D:D,ReferendumData!B863),SUMIFS(ADM!K:K,ADM!H:H,ReferendumData!E863,ADM!I:I,ReferendumData!A863,ADM!J:J,ReferendumData!B863)))</f>
        <v>1564.8</v>
      </c>
      <c r="U863" s="34">
        <f t="shared" si="142"/>
        <v>1.5394938650306749</v>
      </c>
      <c r="V863" s="47">
        <f>IFERROR(VLOOKUP(C863,Lookups!J:L,3,FALSE),IF(T863&gt;=2000,4,IF(AND(T863&gt;=1000,T863&lt;2000),5,6)))</f>
        <v>5</v>
      </c>
      <c r="W863" s="12" t="s">
        <v>20</v>
      </c>
      <c r="X863" s="39">
        <f t="shared" si="134"/>
        <v>1.5394938650306749</v>
      </c>
      <c r="Y863" s="38">
        <f t="shared" si="135"/>
        <v>0.57409713574097132</v>
      </c>
      <c r="Z863" s="40" t="e">
        <f>IF(C863=ScatterPlots!$A$3,ReferendumData!Y863,-1)</f>
        <v>#N/A</v>
      </c>
      <c r="AA863" s="39">
        <f t="shared" si="136"/>
        <v>1.5394938650306749</v>
      </c>
      <c r="AB863" s="40">
        <f t="shared" si="137"/>
        <v>-1</v>
      </c>
      <c r="AC863" s="40">
        <f t="shared" si="138"/>
        <v>-1</v>
      </c>
      <c r="AD863" s="40">
        <f t="shared" si="139"/>
        <v>0.57409713574097132</v>
      </c>
    </row>
    <row r="864" spans="1:30" x14ac:dyDescent="0.35">
      <c r="A864">
        <v>775</v>
      </c>
      <c r="B864">
        <v>1</v>
      </c>
      <c r="C864" t="str">
        <f t="shared" si="140"/>
        <v>0775-01</v>
      </c>
      <c r="D864" t="s">
        <v>262</v>
      </c>
      <c r="E864">
        <v>2003</v>
      </c>
      <c r="F864">
        <f>VLOOKUP(E864,Lookups!A:B,2,FALSE)</f>
        <v>1</v>
      </c>
      <c r="G864">
        <v>2004</v>
      </c>
      <c r="H864" s="61">
        <v>400</v>
      </c>
      <c r="I864">
        <v>10</v>
      </c>
      <c r="J864" t="s">
        <v>19</v>
      </c>
      <c r="K864">
        <v>0</v>
      </c>
      <c r="L864">
        <v>9</v>
      </c>
      <c r="M864">
        <v>0</v>
      </c>
      <c r="N864">
        <v>9</v>
      </c>
      <c r="O864">
        <v>1</v>
      </c>
      <c r="P864">
        <f t="shared" si="141"/>
        <v>5</v>
      </c>
      <c r="Q864">
        <v>531</v>
      </c>
      <c r="R864">
        <v>467</v>
      </c>
      <c r="S864" s="14">
        <f t="shared" si="133"/>
        <v>0.53206412825651306</v>
      </c>
      <c r="T864" s="33">
        <f>IF(E864&lt;1994,"NA",IF(E864&gt;2001,SUMIFS(ADM!E:E,ADM!A:A,ReferendumData!E864,ADM!C:C,ReferendumData!A864,ADM!D:D,ReferendumData!B864),SUMIFS(ADM!K:K,ADM!H:H,ReferendumData!E864,ADM!I:I,ReferendumData!A864,ADM!J:J,ReferendumData!B864)))</f>
        <v>645.84</v>
      </c>
      <c r="U864" s="34">
        <f t="shared" si="142"/>
        <v>1.5452743713613277</v>
      </c>
      <c r="V864" s="47">
        <f>IFERROR(VLOOKUP(C864,Lookups!J:L,3,FALSE),IF(T864&gt;=2000,4,IF(AND(T864&gt;=1000,T864&lt;2000),5,6)))</f>
        <v>6</v>
      </c>
      <c r="W864" s="12" t="s">
        <v>20</v>
      </c>
      <c r="X864" s="39">
        <f t="shared" si="134"/>
        <v>1.5452743713613277</v>
      </c>
      <c r="Y864" s="38">
        <f t="shared" si="135"/>
        <v>0.53206412825651306</v>
      </c>
      <c r="Z864" s="40" t="e">
        <f>IF(C864=ScatterPlots!$A$3,ReferendumData!Y864,-1)</f>
        <v>#N/A</v>
      </c>
      <c r="AA864" s="39">
        <f t="shared" si="136"/>
        <v>1.5452743713613277</v>
      </c>
      <c r="AB864" s="40">
        <f t="shared" si="137"/>
        <v>-1</v>
      </c>
      <c r="AC864" s="40">
        <f t="shared" si="138"/>
        <v>-1</v>
      </c>
      <c r="AD864" s="40">
        <f t="shared" si="139"/>
        <v>0.53206412825651306</v>
      </c>
    </row>
    <row r="865" spans="1:30" x14ac:dyDescent="0.35">
      <c r="A865">
        <v>803</v>
      </c>
      <c r="B865">
        <v>1</v>
      </c>
      <c r="C865" t="str">
        <f t="shared" si="140"/>
        <v>0803-01</v>
      </c>
      <c r="D865" t="s">
        <v>457</v>
      </c>
      <c r="E865">
        <v>2003</v>
      </c>
      <c r="F865">
        <f>VLOOKUP(E865,Lookups!A:B,2,FALSE)</f>
        <v>1</v>
      </c>
      <c r="G865">
        <v>2004</v>
      </c>
      <c r="H865" s="61">
        <v>600</v>
      </c>
      <c r="I865">
        <v>10</v>
      </c>
      <c r="J865" t="s">
        <v>19</v>
      </c>
      <c r="K865">
        <v>1</v>
      </c>
      <c r="L865">
        <v>9</v>
      </c>
      <c r="M865">
        <v>0</v>
      </c>
      <c r="N865">
        <v>9</v>
      </c>
      <c r="O865">
        <v>1</v>
      </c>
      <c r="P865">
        <f t="shared" si="141"/>
        <v>7</v>
      </c>
      <c r="Q865">
        <v>439</v>
      </c>
      <c r="R865">
        <v>156</v>
      </c>
      <c r="S865" s="14">
        <f t="shared" si="133"/>
        <v>0.73781512605042021</v>
      </c>
      <c r="T865" s="33">
        <f>IF(E865&lt;1994,"NA",IF(E865&gt;2001,SUMIFS(ADM!E:E,ADM!A:A,ReferendumData!E865,ADM!C:C,ReferendumData!A865,ADM!D:D,ReferendumData!B865),SUMIFS(ADM!K:K,ADM!H:H,ReferendumData!E865,ADM!I:I,ReferendumData!A865,ADM!J:J,ReferendumData!B865)))</f>
        <v>465.25</v>
      </c>
      <c r="U865" s="34">
        <f t="shared" si="142"/>
        <v>1.2788823213326168</v>
      </c>
      <c r="V865" s="47">
        <f>IFERROR(VLOOKUP(C865,Lookups!J:L,3,FALSE),IF(T865&gt;=2000,4,IF(AND(T865&gt;=1000,T865&lt;2000),5,6)))</f>
        <v>6</v>
      </c>
      <c r="W865" s="12" t="s">
        <v>257</v>
      </c>
      <c r="X865" s="39">
        <f t="shared" si="134"/>
        <v>1.2788823213326168</v>
      </c>
      <c r="Y865" s="38">
        <f t="shared" si="135"/>
        <v>0.73781512605042021</v>
      </c>
      <c r="Z865" s="40" t="e">
        <f>IF(C865=ScatterPlots!$A$3,ReferendumData!Y865,-1)</f>
        <v>#N/A</v>
      </c>
      <c r="AA865" s="39">
        <f t="shared" si="136"/>
        <v>1.2788823213326168</v>
      </c>
      <c r="AB865" s="40">
        <f t="shared" si="137"/>
        <v>-1</v>
      </c>
      <c r="AC865" s="40">
        <f t="shared" si="138"/>
        <v>-1</v>
      </c>
      <c r="AD865" s="40">
        <f t="shared" si="139"/>
        <v>0.73781512605042021</v>
      </c>
    </row>
    <row r="866" spans="1:30" x14ac:dyDescent="0.35">
      <c r="A866">
        <v>813</v>
      </c>
      <c r="B866">
        <v>1</v>
      </c>
      <c r="C866" t="str">
        <f t="shared" si="140"/>
        <v>0813-01</v>
      </c>
      <c r="D866" t="s">
        <v>154</v>
      </c>
      <c r="E866">
        <v>2003</v>
      </c>
      <c r="F866">
        <f>VLOOKUP(E866,Lookups!A:B,2,FALSE)</f>
        <v>1</v>
      </c>
      <c r="G866">
        <v>2004</v>
      </c>
      <c r="H866" s="61">
        <v>600</v>
      </c>
      <c r="I866">
        <v>4</v>
      </c>
      <c r="J866" t="s">
        <v>19</v>
      </c>
      <c r="K866">
        <v>0</v>
      </c>
      <c r="L866">
        <v>9</v>
      </c>
      <c r="M866">
        <v>0</v>
      </c>
      <c r="N866">
        <v>9</v>
      </c>
      <c r="O866">
        <v>1</v>
      </c>
      <c r="P866">
        <f t="shared" si="141"/>
        <v>7</v>
      </c>
      <c r="Q866">
        <v>1301</v>
      </c>
      <c r="R866">
        <v>998</v>
      </c>
      <c r="S866" s="14">
        <f t="shared" si="133"/>
        <v>0.56589821661591999</v>
      </c>
      <c r="T866" s="33">
        <f>IF(E866&lt;1994,"NA",IF(E866&gt;2001,SUMIFS(ADM!E:E,ADM!A:A,ReferendumData!E866,ADM!C:C,ReferendumData!A866,ADM!D:D,ReferendumData!B866),SUMIFS(ADM!K:K,ADM!H:H,ReferendumData!E866,ADM!I:I,ReferendumData!A866,ADM!J:J,ReferendumData!B866)))</f>
        <v>1430.98</v>
      </c>
      <c r="U866" s="34">
        <f t="shared" si="142"/>
        <v>1.6065912870899663</v>
      </c>
      <c r="V866" s="47">
        <f>IFERROR(VLOOKUP(C866,Lookups!J:L,3,FALSE),IF(T866&gt;=2000,4,IF(AND(T866&gt;=1000,T866&lt;2000),5,6)))</f>
        <v>5</v>
      </c>
      <c r="W866" s="12" t="s">
        <v>458</v>
      </c>
      <c r="X866" s="39">
        <f t="shared" si="134"/>
        <v>1.6065912870899663</v>
      </c>
      <c r="Y866" s="38">
        <f t="shared" si="135"/>
        <v>0.56589821661591999</v>
      </c>
      <c r="Z866" s="40" t="e">
        <f>IF(C866=ScatterPlots!$A$3,ReferendumData!Y866,-1)</f>
        <v>#N/A</v>
      </c>
      <c r="AA866" s="39">
        <f t="shared" si="136"/>
        <v>1.6065912870899663</v>
      </c>
      <c r="AB866" s="40">
        <f t="shared" si="137"/>
        <v>-1</v>
      </c>
      <c r="AC866" s="40">
        <f t="shared" si="138"/>
        <v>-1</v>
      </c>
      <c r="AD866" s="40">
        <f t="shared" si="139"/>
        <v>0.56589821661591999</v>
      </c>
    </row>
    <row r="867" spans="1:30" x14ac:dyDescent="0.35">
      <c r="A867">
        <v>820</v>
      </c>
      <c r="B867">
        <v>1</v>
      </c>
      <c r="C867" t="str">
        <f t="shared" si="140"/>
        <v>0820-01</v>
      </c>
      <c r="D867" t="s">
        <v>155</v>
      </c>
      <c r="E867">
        <v>2003</v>
      </c>
      <c r="F867">
        <f>VLOOKUP(E867,Lookups!A:B,2,FALSE)</f>
        <v>1</v>
      </c>
      <c r="G867">
        <v>2004</v>
      </c>
      <c r="H867" s="61">
        <v>600</v>
      </c>
      <c r="I867">
        <v>10</v>
      </c>
      <c r="J867" t="s">
        <v>19</v>
      </c>
      <c r="K867">
        <v>0</v>
      </c>
      <c r="L867">
        <v>9</v>
      </c>
      <c r="M867">
        <v>0</v>
      </c>
      <c r="N867">
        <v>9</v>
      </c>
      <c r="O867">
        <v>0</v>
      </c>
      <c r="P867">
        <f t="shared" si="141"/>
        <v>7</v>
      </c>
      <c r="Q867">
        <v>270</v>
      </c>
      <c r="R867">
        <v>389</v>
      </c>
      <c r="S867" s="14">
        <f t="shared" si="133"/>
        <v>0.40971168437025796</v>
      </c>
      <c r="T867" s="33">
        <f>IF(E867&lt;1994,"NA",IF(E867&gt;2001,SUMIFS(ADM!E:E,ADM!A:A,ReferendumData!E867,ADM!C:C,ReferendumData!A867,ADM!D:D,ReferendumData!B867),SUMIFS(ADM!K:K,ADM!H:H,ReferendumData!E867,ADM!I:I,ReferendumData!A867,ADM!J:J,ReferendumData!B867)))</f>
        <v>591.23</v>
      </c>
      <c r="U867" s="34">
        <f t="shared" si="142"/>
        <v>1.1146254418754122</v>
      </c>
      <c r="V867" s="47">
        <f>IFERROR(VLOOKUP(C867,Lookups!J:L,3,FALSE),IF(T867&gt;=2000,4,IF(AND(T867&gt;=1000,T867&lt;2000),5,6)))</f>
        <v>6</v>
      </c>
      <c r="W867" s="12" t="s">
        <v>20</v>
      </c>
      <c r="X867" s="39">
        <f t="shared" si="134"/>
        <v>1.1146254418754122</v>
      </c>
      <c r="Y867" s="38">
        <f t="shared" si="135"/>
        <v>0.40971168437025796</v>
      </c>
      <c r="Z867" s="40" t="e">
        <f>IF(C867=ScatterPlots!$A$3,ReferendumData!Y867,-1)</f>
        <v>#N/A</v>
      </c>
      <c r="AA867" s="39">
        <f t="shared" si="136"/>
        <v>1.1146254418754122</v>
      </c>
      <c r="AB867" s="40">
        <f t="shared" si="137"/>
        <v>-1</v>
      </c>
      <c r="AC867" s="40">
        <f t="shared" si="138"/>
        <v>-1</v>
      </c>
      <c r="AD867" s="40">
        <f t="shared" si="139"/>
        <v>0.40971168437025796</v>
      </c>
    </row>
    <row r="868" spans="1:30" x14ac:dyDescent="0.35">
      <c r="A868">
        <v>829</v>
      </c>
      <c r="B868">
        <v>1</v>
      </c>
      <c r="C868" t="str">
        <f t="shared" si="140"/>
        <v>0829-01</v>
      </c>
      <c r="D868" t="s">
        <v>238</v>
      </c>
      <c r="E868">
        <v>2003</v>
      </c>
      <c r="F868">
        <f>VLOOKUP(E868,Lookups!A:B,2,FALSE)</f>
        <v>1</v>
      </c>
      <c r="G868">
        <v>2004</v>
      </c>
      <c r="H868" s="61">
        <v>355</v>
      </c>
      <c r="I868">
        <v>6</v>
      </c>
      <c r="J868" t="s">
        <v>19</v>
      </c>
      <c r="K868">
        <v>0</v>
      </c>
      <c r="L868">
        <v>9</v>
      </c>
      <c r="M868">
        <v>0</v>
      </c>
      <c r="N868">
        <v>9</v>
      </c>
      <c r="O868">
        <v>1</v>
      </c>
      <c r="P868">
        <f t="shared" si="141"/>
        <v>4</v>
      </c>
      <c r="Q868">
        <v>2782</v>
      </c>
      <c r="R868">
        <v>1056</v>
      </c>
      <c r="S868" s="14">
        <f t="shared" si="133"/>
        <v>0.7248566961959354</v>
      </c>
      <c r="T868" s="33">
        <f>IF(E868&lt;1994,"NA",IF(E868&gt;2001,SUMIFS(ADM!E:E,ADM!A:A,ReferendumData!E868,ADM!C:C,ReferendumData!A868,ADM!D:D,ReferendumData!B868),SUMIFS(ADM!K:K,ADM!H:H,ReferendumData!E868,ADM!I:I,ReferendumData!A868,ADM!J:J,ReferendumData!B868)))</f>
        <v>2167.52</v>
      </c>
      <c r="U868" s="34">
        <f t="shared" si="142"/>
        <v>1.770687237026648</v>
      </c>
      <c r="V868" s="47">
        <f>IFERROR(VLOOKUP(C868,Lookups!J:L,3,FALSE),IF(T868&gt;=2000,4,IF(AND(T868&gt;=1000,T868&lt;2000),5,6)))</f>
        <v>4</v>
      </c>
      <c r="W868" s="12" t="s">
        <v>20</v>
      </c>
      <c r="X868" s="39">
        <f t="shared" si="134"/>
        <v>1.770687237026648</v>
      </c>
      <c r="Y868" s="38">
        <f t="shared" si="135"/>
        <v>0.7248566961959354</v>
      </c>
      <c r="Z868" s="40" t="e">
        <f>IF(C868=ScatterPlots!$A$3,ReferendumData!Y868,-1)</f>
        <v>#N/A</v>
      </c>
      <c r="AA868" s="39">
        <f t="shared" si="136"/>
        <v>1.770687237026648</v>
      </c>
      <c r="AB868" s="40">
        <f t="shared" si="137"/>
        <v>-1</v>
      </c>
      <c r="AC868" s="40">
        <f t="shared" si="138"/>
        <v>-1</v>
      </c>
      <c r="AD868" s="40">
        <f t="shared" si="139"/>
        <v>0.7248566961959354</v>
      </c>
    </row>
    <row r="869" spans="1:30" x14ac:dyDescent="0.35">
      <c r="A869">
        <v>829</v>
      </c>
      <c r="B869">
        <v>1</v>
      </c>
      <c r="C869" t="str">
        <f t="shared" si="140"/>
        <v>0829-01</v>
      </c>
      <c r="D869" t="s">
        <v>238</v>
      </c>
      <c r="E869">
        <v>2003</v>
      </c>
      <c r="F869">
        <f>VLOOKUP(E869,Lookups!A:B,2,FALSE)</f>
        <v>1</v>
      </c>
      <c r="G869">
        <v>2004</v>
      </c>
      <c r="H869" s="61">
        <v>255</v>
      </c>
      <c r="I869">
        <v>6</v>
      </c>
      <c r="J869" t="s">
        <v>19</v>
      </c>
      <c r="K869">
        <v>0</v>
      </c>
      <c r="L869">
        <v>9</v>
      </c>
      <c r="M869">
        <v>0</v>
      </c>
      <c r="N869">
        <v>9</v>
      </c>
      <c r="O869">
        <v>1</v>
      </c>
      <c r="P869">
        <f t="shared" si="141"/>
        <v>3</v>
      </c>
      <c r="Q869">
        <v>2306</v>
      </c>
      <c r="R869">
        <v>1487</v>
      </c>
      <c r="S869" s="14">
        <f t="shared" si="133"/>
        <v>0.60796203532823623</v>
      </c>
      <c r="T869" s="33">
        <f>IF(E869&lt;1994,"NA",IF(E869&gt;2001,SUMIFS(ADM!E:E,ADM!A:A,ReferendumData!E869,ADM!C:C,ReferendumData!A869,ADM!D:D,ReferendumData!B869),SUMIFS(ADM!K:K,ADM!H:H,ReferendumData!E869,ADM!I:I,ReferendumData!A869,ADM!J:J,ReferendumData!B869)))</f>
        <v>2167.52</v>
      </c>
      <c r="U869" s="34">
        <f t="shared" si="142"/>
        <v>1.7499261829187274</v>
      </c>
      <c r="V869" s="47">
        <f>IFERROR(VLOOKUP(C869,Lookups!J:L,3,FALSE),IF(T869&gt;=2000,4,IF(AND(T869&gt;=1000,T869&lt;2000),5,6)))</f>
        <v>4</v>
      </c>
      <c r="W869" s="12" t="s">
        <v>439</v>
      </c>
      <c r="X869" s="39">
        <f t="shared" si="134"/>
        <v>1.7499261829187274</v>
      </c>
      <c r="Y869" s="38">
        <f t="shared" si="135"/>
        <v>0.60796203532823623</v>
      </c>
      <c r="Z869" s="40" t="e">
        <f>IF(C869=ScatterPlots!$A$3,ReferendumData!Y869,-1)</f>
        <v>#N/A</v>
      </c>
      <c r="AA869" s="39">
        <f t="shared" si="136"/>
        <v>1.7499261829187274</v>
      </c>
      <c r="AB869" s="40">
        <f t="shared" si="137"/>
        <v>-1</v>
      </c>
      <c r="AC869" s="40">
        <f t="shared" si="138"/>
        <v>-1</v>
      </c>
      <c r="AD869" s="40">
        <f t="shared" si="139"/>
        <v>0.60796203532823623</v>
      </c>
    </row>
    <row r="870" spans="1:30" x14ac:dyDescent="0.35">
      <c r="A870">
        <v>831</v>
      </c>
      <c r="B870">
        <v>1</v>
      </c>
      <c r="C870" t="str">
        <f t="shared" si="140"/>
        <v>0831-01</v>
      </c>
      <c r="D870" t="s">
        <v>156</v>
      </c>
      <c r="E870">
        <v>2003</v>
      </c>
      <c r="F870">
        <f>VLOOKUP(E870,Lookups!A:B,2,FALSE)</f>
        <v>1</v>
      </c>
      <c r="G870">
        <v>2004</v>
      </c>
      <c r="H870" s="61">
        <v>223</v>
      </c>
      <c r="I870">
        <v>5</v>
      </c>
      <c r="J870" t="s">
        <v>19</v>
      </c>
      <c r="K870">
        <v>0</v>
      </c>
      <c r="L870">
        <v>9</v>
      </c>
      <c r="M870">
        <v>0</v>
      </c>
      <c r="N870">
        <v>9</v>
      </c>
      <c r="O870">
        <v>0</v>
      </c>
      <c r="P870">
        <f t="shared" si="141"/>
        <v>3</v>
      </c>
      <c r="Q870">
        <v>3662</v>
      </c>
      <c r="R870">
        <v>5121</v>
      </c>
      <c r="S870" s="14">
        <f t="shared" si="133"/>
        <v>0.41694181942388703</v>
      </c>
      <c r="T870" s="33">
        <f>IF(E870&lt;1994,"NA",IF(E870&gt;2001,SUMIFS(ADM!E:E,ADM!A:A,ReferendumData!E870,ADM!C:C,ReferendumData!A870,ADM!D:D,ReferendumData!B870),SUMIFS(ADM!K:K,ADM!H:H,ReferendumData!E870,ADM!I:I,ReferendumData!A870,ADM!J:J,ReferendumData!B870)))</f>
        <v>7587.27</v>
      </c>
      <c r="U870" s="34">
        <f t="shared" si="142"/>
        <v>1.1575968694932433</v>
      </c>
      <c r="V870" s="47">
        <f>IFERROR(VLOOKUP(C870,Lookups!J:L,3,FALSE),IF(T870&gt;=2000,4,IF(AND(T870&gt;=1000,T870&lt;2000),5,6)))</f>
        <v>3</v>
      </c>
      <c r="W870" s="12" t="s">
        <v>439</v>
      </c>
      <c r="X870" s="39">
        <f t="shared" si="134"/>
        <v>1.1575968694932433</v>
      </c>
      <c r="Y870" s="38">
        <f t="shared" si="135"/>
        <v>0.41694181942388703</v>
      </c>
      <c r="Z870" s="40" t="e">
        <f>IF(C870=ScatterPlots!$A$3,ReferendumData!Y870,-1)</f>
        <v>#N/A</v>
      </c>
      <c r="AA870" s="39">
        <f t="shared" si="136"/>
        <v>1.1575968694932433</v>
      </c>
      <c r="AB870" s="40">
        <f t="shared" si="137"/>
        <v>-1</v>
      </c>
      <c r="AC870" s="40">
        <f t="shared" si="138"/>
        <v>-1</v>
      </c>
      <c r="AD870" s="40">
        <f t="shared" si="139"/>
        <v>0.41694181942388703</v>
      </c>
    </row>
    <row r="871" spans="1:30" x14ac:dyDescent="0.35">
      <c r="A871">
        <v>833</v>
      </c>
      <c r="B871">
        <v>1</v>
      </c>
      <c r="C871" t="str">
        <f t="shared" si="140"/>
        <v>0833-01</v>
      </c>
      <c r="D871" t="s">
        <v>459</v>
      </c>
      <c r="E871">
        <v>2003</v>
      </c>
      <c r="F871">
        <f>VLOOKUP(E871,Lookups!A:B,2,FALSE)</f>
        <v>1</v>
      </c>
      <c r="G871">
        <v>2004</v>
      </c>
      <c r="H871" s="61">
        <v>164.38</v>
      </c>
      <c r="I871">
        <v>10</v>
      </c>
      <c r="J871" t="s">
        <v>19</v>
      </c>
      <c r="K871">
        <v>0</v>
      </c>
      <c r="L871">
        <v>9</v>
      </c>
      <c r="M871">
        <v>0</v>
      </c>
      <c r="N871">
        <v>9</v>
      </c>
      <c r="O871">
        <v>1</v>
      </c>
      <c r="P871">
        <f t="shared" si="141"/>
        <v>2</v>
      </c>
      <c r="Q871">
        <v>7382</v>
      </c>
      <c r="R871">
        <v>5193</v>
      </c>
      <c r="S871" s="14">
        <f t="shared" si="133"/>
        <v>0.58703777335984098</v>
      </c>
      <c r="T871" s="33">
        <f>IF(E871&lt;1994,"NA",IF(E871&gt;2001,SUMIFS(ADM!E:E,ADM!A:A,ReferendumData!E871,ADM!C:C,ReferendumData!A871,ADM!D:D,ReferendumData!B871),SUMIFS(ADM!K:K,ADM!H:H,ReferendumData!E871,ADM!I:I,ReferendumData!A871,ADM!J:J,ReferendumData!B871)))</f>
        <v>15595.88</v>
      </c>
      <c r="U871" s="34">
        <f t="shared" si="142"/>
        <v>0.80630269019766765</v>
      </c>
      <c r="V871" s="47">
        <f>IFERROR(VLOOKUP(C871,Lookups!J:L,3,FALSE),IF(T871&gt;=2000,4,IF(AND(T871&gt;=1000,T871&lt;2000),5,6)))</f>
        <v>2</v>
      </c>
      <c r="W871" s="12" t="s">
        <v>20</v>
      </c>
      <c r="X871" s="39">
        <f t="shared" si="134"/>
        <v>0.80630269019766765</v>
      </c>
      <c r="Y871" s="38">
        <f t="shared" si="135"/>
        <v>0.58703777335984098</v>
      </c>
      <c r="Z871" s="40" t="e">
        <f>IF(C871=ScatterPlots!$A$3,ReferendumData!Y871,-1)</f>
        <v>#N/A</v>
      </c>
      <c r="AA871" s="39">
        <f t="shared" si="136"/>
        <v>0.80630269019766765</v>
      </c>
      <c r="AB871" s="40">
        <f t="shared" si="137"/>
        <v>-1</v>
      </c>
      <c r="AC871" s="40">
        <f t="shared" si="138"/>
        <v>-1</v>
      </c>
      <c r="AD871" s="40">
        <f t="shared" si="139"/>
        <v>0.58703777335984098</v>
      </c>
    </row>
    <row r="872" spans="1:30" x14ac:dyDescent="0.35">
      <c r="A872">
        <v>881</v>
      </c>
      <c r="B872">
        <v>1</v>
      </c>
      <c r="C872" t="str">
        <f t="shared" si="140"/>
        <v>0881-01</v>
      </c>
      <c r="D872" t="s">
        <v>161</v>
      </c>
      <c r="E872">
        <v>2003</v>
      </c>
      <c r="F872">
        <f>VLOOKUP(E872,Lookups!A:B,2,FALSE)</f>
        <v>1</v>
      </c>
      <c r="G872">
        <v>2004</v>
      </c>
      <c r="H872" s="61">
        <v>237.31</v>
      </c>
      <c r="I872">
        <v>10</v>
      </c>
      <c r="J872" t="s">
        <v>19</v>
      </c>
      <c r="K872">
        <v>0</v>
      </c>
      <c r="L872">
        <v>9</v>
      </c>
      <c r="M872">
        <v>0</v>
      </c>
      <c r="N872">
        <v>9</v>
      </c>
      <c r="O872">
        <v>0</v>
      </c>
      <c r="P872">
        <f t="shared" si="141"/>
        <v>3</v>
      </c>
      <c r="Q872">
        <v>310</v>
      </c>
      <c r="R872">
        <v>323</v>
      </c>
      <c r="S872" s="14">
        <f t="shared" si="133"/>
        <v>0.48973143759873616</v>
      </c>
      <c r="T872" s="33">
        <f>IF(E872&lt;1994,"NA",IF(E872&gt;2001,SUMIFS(ADM!E:E,ADM!A:A,ReferendumData!E872,ADM!C:C,ReferendumData!A872,ADM!D:D,ReferendumData!B872),SUMIFS(ADM!K:K,ADM!H:H,ReferendumData!E872,ADM!I:I,ReferendumData!A872,ADM!J:J,ReferendumData!B872)))</f>
        <v>917.23</v>
      </c>
      <c r="U872" s="34">
        <f t="shared" si="142"/>
        <v>0.6901213436106538</v>
      </c>
      <c r="V872" s="47">
        <f>IFERROR(VLOOKUP(C872,Lookups!J:L,3,FALSE),IF(T872&gt;=2000,4,IF(AND(T872&gt;=1000,T872&lt;2000),5,6)))</f>
        <v>6</v>
      </c>
      <c r="W872" s="12" t="s">
        <v>439</v>
      </c>
      <c r="X872" s="39">
        <f t="shared" si="134"/>
        <v>0.6901213436106538</v>
      </c>
      <c r="Y872" s="38">
        <f t="shared" si="135"/>
        <v>0.48973143759873616</v>
      </c>
      <c r="Z872" s="40" t="e">
        <f>IF(C872=ScatterPlots!$A$3,ReferendumData!Y872,-1)</f>
        <v>#N/A</v>
      </c>
      <c r="AA872" s="39">
        <f t="shared" si="136"/>
        <v>0.6901213436106538</v>
      </c>
      <c r="AB872" s="40">
        <f t="shared" si="137"/>
        <v>-1</v>
      </c>
      <c r="AC872" s="40">
        <f t="shared" si="138"/>
        <v>-1</v>
      </c>
      <c r="AD872" s="40">
        <f t="shared" si="139"/>
        <v>0.48973143759873616</v>
      </c>
    </row>
    <row r="873" spans="1:30" x14ac:dyDescent="0.35">
      <c r="A873">
        <v>883</v>
      </c>
      <c r="B873">
        <v>1</v>
      </c>
      <c r="C873" t="str">
        <f t="shared" si="140"/>
        <v>0883-01</v>
      </c>
      <c r="D873" t="s">
        <v>163</v>
      </c>
      <c r="E873">
        <v>2003</v>
      </c>
      <c r="F873">
        <f>VLOOKUP(E873,Lookups!A:B,2,FALSE)</f>
        <v>1</v>
      </c>
      <c r="G873">
        <v>2004</v>
      </c>
      <c r="H873" s="61">
        <v>592</v>
      </c>
      <c r="I873">
        <v>10</v>
      </c>
      <c r="J873" t="s">
        <v>19</v>
      </c>
      <c r="K873">
        <v>0</v>
      </c>
      <c r="L873">
        <v>9</v>
      </c>
      <c r="M873">
        <v>0</v>
      </c>
      <c r="N873">
        <v>9</v>
      </c>
      <c r="O873">
        <v>0</v>
      </c>
      <c r="P873">
        <f t="shared" si="141"/>
        <v>6</v>
      </c>
      <c r="Q873">
        <v>584</v>
      </c>
      <c r="R873">
        <v>942</v>
      </c>
      <c r="S873" s="14">
        <f t="shared" si="133"/>
        <v>0.38269986893840102</v>
      </c>
      <c r="T873" s="33">
        <f>IF(E873&lt;1994,"NA",IF(E873&gt;2001,SUMIFS(ADM!E:E,ADM!A:A,ReferendumData!E873,ADM!C:C,ReferendumData!A873,ADM!D:D,ReferendumData!B873),SUMIFS(ADM!K:K,ADM!H:H,ReferendumData!E873,ADM!I:I,ReferendumData!A873,ADM!J:J,ReferendumData!B873)))</f>
        <v>1724.25</v>
      </c>
      <c r="U873" s="34">
        <f t="shared" si="142"/>
        <v>0.88502247353921992</v>
      </c>
      <c r="V873" s="47">
        <f>IFERROR(VLOOKUP(C873,Lookups!J:L,3,FALSE),IF(T873&gt;=2000,4,IF(AND(T873&gt;=1000,T873&lt;2000),5,6)))</f>
        <v>5</v>
      </c>
      <c r="W873" s="12" t="s">
        <v>438</v>
      </c>
      <c r="X873" s="39">
        <f t="shared" si="134"/>
        <v>0.88502247353921992</v>
      </c>
      <c r="Y873" s="38">
        <f t="shared" si="135"/>
        <v>0.38269986893840102</v>
      </c>
      <c r="Z873" s="40" t="e">
        <f>IF(C873=ScatterPlots!$A$3,ReferendumData!Y873,-1)</f>
        <v>#N/A</v>
      </c>
      <c r="AA873" s="39">
        <f t="shared" si="136"/>
        <v>0.88502247353921992</v>
      </c>
      <c r="AB873" s="40">
        <f t="shared" si="137"/>
        <v>-1</v>
      </c>
      <c r="AC873" s="40">
        <f t="shared" si="138"/>
        <v>-1</v>
      </c>
      <c r="AD873" s="40">
        <f t="shared" si="139"/>
        <v>0.38269986893840102</v>
      </c>
    </row>
    <row r="874" spans="1:30" x14ac:dyDescent="0.35">
      <c r="A874">
        <v>885</v>
      </c>
      <c r="B874">
        <v>1</v>
      </c>
      <c r="C874" t="str">
        <f t="shared" si="140"/>
        <v>0885-01</v>
      </c>
      <c r="D874" t="s">
        <v>164</v>
      </c>
      <c r="E874">
        <v>2003</v>
      </c>
      <c r="F874">
        <f>VLOOKUP(E874,Lookups!A:B,2,FALSE)</f>
        <v>1</v>
      </c>
      <c r="G874">
        <v>2004</v>
      </c>
      <c r="H874" s="61">
        <v>500</v>
      </c>
      <c r="I874">
        <v>10</v>
      </c>
      <c r="J874" t="s">
        <v>19</v>
      </c>
      <c r="K874">
        <v>0</v>
      </c>
      <c r="L874">
        <v>9</v>
      </c>
      <c r="M874">
        <v>0</v>
      </c>
      <c r="N874">
        <v>9</v>
      </c>
      <c r="O874">
        <v>0</v>
      </c>
      <c r="P874">
        <f t="shared" si="141"/>
        <v>6</v>
      </c>
      <c r="Q874">
        <v>1329</v>
      </c>
      <c r="R874">
        <v>1612</v>
      </c>
      <c r="S874" s="14">
        <f t="shared" si="133"/>
        <v>0.45188711322679359</v>
      </c>
      <c r="T874" s="33">
        <f>IF(E874&lt;1994,"NA",IF(E874&gt;2001,SUMIFS(ADM!E:E,ADM!A:A,ReferendumData!E874,ADM!C:C,ReferendumData!A874,ADM!D:D,ReferendumData!B874),SUMIFS(ADM!K:K,ADM!H:H,ReferendumData!E874,ADM!I:I,ReferendumData!A874,ADM!J:J,ReferendumData!B874)))</f>
        <v>3357.07</v>
      </c>
      <c r="U874" s="34">
        <f t="shared" si="142"/>
        <v>0.87606156559142345</v>
      </c>
      <c r="V874" s="47">
        <f>IFERROR(VLOOKUP(C874,Lookups!J:L,3,FALSE),IF(T874&gt;=2000,4,IF(AND(T874&gt;=1000,T874&lt;2000),5,6)))</f>
        <v>4</v>
      </c>
      <c r="W874" s="12" t="s">
        <v>20</v>
      </c>
      <c r="X874" s="39">
        <f t="shared" si="134"/>
        <v>0.87606156559142345</v>
      </c>
      <c r="Y874" s="38">
        <f t="shared" si="135"/>
        <v>0.45188711322679359</v>
      </c>
      <c r="Z874" s="40" t="e">
        <f>IF(C874=ScatterPlots!$A$3,ReferendumData!Y874,-1)</f>
        <v>#N/A</v>
      </c>
      <c r="AA874" s="39">
        <f t="shared" si="136"/>
        <v>0.87606156559142345</v>
      </c>
      <c r="AB874" s="40">
        <f t="shared" si="137"/>
        <v>-1</v>
      </c>
      <c r="AC874" s="40">
        <f t="shared" si="138"/>
        <v>-1</v>
      </c>
      <c r="AD874" s="40">
        <f t="shared" si="139"/>
        <v>0.45188711322679359</v>
      </c>
    </row>
    <row r="875" spans="1:30" x14ac:dyDescent="0.35">
      <c r="A875">
        <v>891</v>
      </c>
      <c r="B875">
        <v>1</v>
      </c>
      <c r="C875" t="str">
        <f t="shared" si="140"/>
        <v>0891-01</v>
      </c>
      <c r="D875" t="s">
        <v>165</v>
      </c>
      <c r="E875">
        <v>2003</v>
      </c>
      <c r="F875">
        <f>VLOOKUP(E875,Lookups!A:B,2,FALSE)</f>
        <v>1</v>
      </c>
      <c r="G875">
        <v>2004</v>
      </c>
      <c r="H875" s="61">
        <v>279</v>
      </c>
      <c r="I875">
        <v>8</v>
      </c>
      <c r="J875" t="s">
        <v>19</v>
      </c>
      <c r="K875">
        <v>0</v>
      </c>
      <c r="L875">
        <v>9</v>
      </c>
      <c r="M875">
        <v>0</v>
      </c>
      <c r="N875">
        <v>9</v>
      </c>
      <c r="O875">
        <v>1</v>
      </c>
      <c r="P875">
        <f t="shared" si="141"/>
        <v>3</v>
      </c>
      <c r="Q875">
        <v>375</v>
      </c>
      <c r="R875">
        <v>171</v>
      </c>
      <c r="S875" s="14">
        <f t="shared" si="133"/>
        <v>0.68681318681318682</v>
      </c>
      <c r="T875" s="33">
        <f>IF(E875&lt;1994,"NA",IF(E875&gt;2001,SUMIFS(ADM!E:E,ADM!A:A,ReferendumData!E875,ADM!C:C,ReferendumData!A875,ADM!D:D,ReferendumData!B875),SUMIFS(ADM!K:K,ADM!H:H,ReferendumData!E875,ADM!I:I,ReferendumData!A875,ADM!J:J,ReferendumData!B875)))</f>
        <v>649.53</v>
      </c>
      <c r="U875" s="34">
        <f t="shared" si="142"/>
        <v>0.84060782411897839</v>
      </c>
      <c r="V875" s="47">
        <f>IFERROR(VLOOKUP(C875,Lookups!J:L,3,FALSE),IF(T875&gt;=2000,4,IF(AND(T875&gt;=1000,T875&lt;2000),5,6)))</f>
        <v>6</v>
      </c>
      <c r="W875" s="12" t="s">
        <v>20</v>
      </c>
      <c r="X875" s="39">
        <f t="shared" si="134"/>
        <v>0.84060782411897839</v>
      </c>
      <c r="Y875" s="38">
        <f t="shared" si="135"/>
        <v>0.68681318681318682</v>
      </c>
      <c r="Z875" s="40" t="e">
        <f>IF(C875=ScatterPlots!$A$3,ReferendumData!Y875,-1)</f>
        <v>#N/A</v>
      </c>
      <c r="AA875" s="39">
        <f t="shared" si="136"/>
        <v>0.84060782411897839</v>
      </c>
      <c r="AB875" s="40">
        <f t="shared" si="137"/>
        <v>-1</v>
      </c>
      <c r="AC875" s="40">
        <f t="shared" si="138"/>
        <v>-1</v>
      </c>
      <c r="AD875" s="40">
        <f t="shared" si="139"/>
        <v>0.68681318681318682</v>
      </c>
    </row>
    <row r="876" spans="1:30" x14ac:dyDescent="0.35">
      <c r="A876">
        <v>2125</v>
      </c>
      <c r="B876">
        <v>1</v>
      </c>
      <c r="C876" t="str">
        <f t="shared" si="140"/>
        <v>2125-01</v>
      </c>
      <c r="D876" t="s">
        <v>166</v>
      </c>
      <c r="E876">
        <v>2003</v>
      </c>
      <c r="F876">
        <f>VLOOKUP(E876,Lookups!A:B,2,FALSE)</f>
        <v>1</v>
      </c>
      <c r="G876">
        <v>2004</v>
      </c>
      <c r="H876" s="61">
        <v>350</v>
      </c>
      <c r="I876">
        <v>10</v>
      </c>
      <c r="J876" t="s">
        <v>19</v>
      </c>
      <c r="K876">
        <v>0</v>
      </c>
      <c r="L876">
        <v>9</v>
      </c>
      <c r="M876">
        <v>0</v>
      </c>
      <c r="N876">
        <v>9</v>
      </c>
      <c r="O876">
        <v>1</v>
      </c>
      <c r="P876">
        <f t="shared" si="141"/>
        <v>4</v>
      </c>
      <c r="Q876">
        <v>624</v>
      </c>
      <c r="R876">
        <v>379</v>
      </c>
      <c r="S876" s="14">
        <f t="shared" si="133"/>
        <v>0.62213359920239286</v>
      </c>
      <c r="T876" s="33">
        <f>IF(E876&lt;1994,"NA",IF(E876&gt;2001,SUMIFS(ADM!E:E,ADM!A:A,ReferendumData!E876,ADM!C:C,ReferendumData!A876,ADM!D:D,ReferendumData!B876),SUMIFS(ADM!K:K,ADM!H:H,ReferendumData!E876,ADM!I:I,ReferendumData!A876,ADM!J:J,ReferendumData!B876)))</f>
        <v>1149.18</v>
      </c>
      <c r="U876" s="34">
        <f t="shared" si="142"/>
        <v>0.87279625472075739</v>
      </c>
      <c r="V876" s="47">
        <f>IFERROR(VLOOKUP(C876,Lookups!J:L,3,FALSE),IF(T876&gt;=2000,4,IF(AND(T876&gt;=1000,T876&lt;2000),5,6)))</f>
        <v>5</v>
      </c>
      <c r="W876" s="12" t="s">
        <v>460</v>
      </c>
      <c r="X876" s="39">
        <f t="shared" si="134"/>
        <v>0.87279625472075739</v>
      </c>
      <c r="Y876" s="38">
        <f t="shared" si="135"/>
        <v>0.62213359920239286</v>
      </c>
      <c r="Z876" s="40" t="e">
        <f>IF(C876=ScatterPlots!$A$3,ReferendumData!Y876,-1)</f>
        <v>#N/A</v>
      </c>
      <c r="AA876" s="39">
        <f t="shared" si="136"/>
        <v>0.87279625472075739</v>
      </c>
      <c r="AB876" s="40">
        <f t="shared" si="137"/>
        <v>-1</v>
      </c>
      <c r="AC876" s="40">
        <f t="shared" si="138"/>
        <v>-1</v>
      </c>
      <c r="AD876" s="40">
        <f t="shared" si="139"/>
        <v>0.62213359920239286</v>
      </c>
    </row>
    <row r="877" spans="1:30" x14ac:dyDescent="0.35">
      <c r="A877">
        <v>2134</v>
      </c>
      <c r="B877">
        <v>1</v>
      </c>
      <c r="C877" t="str">
        <f t="shared" si="140"/>
        <v>2134-01</v>
      </c>
      <c r="D877" t="s">
        <v>206</v>
      </c>
      <c r="E877">
        <v>2003</v>
      </c>
      <c r="F877">
        <f>VLOOKUP(E877,Lookups!A:B,2,FALSE)</f>
        <v>1</v>
      </c>
      <c r="G877">
        <v>2004</v>
      </c>
      <c r="H877" s="61">
        <v>300</v>
      </c>
      <c r="I877">
        <v>10</v>
      </c>
      <c r="J877" t="s">
        <v>19</v>
      </c>
      <c r="K877">
        <v>0</v>
      </c>
      <c r="L877">
        <v>9</v>
      </c>
      <c r="M877">
        <v>0</v>
      </c>
      <c r="N877">
        <v>9</v>
      </c>
      <c r="O877">
        <v>1</v>
      </c>
      <c r="P877">
        <f t="shared" si="141"/>
        <v>4</v>
      </c>
      <c r="Q877">
        <v>1258</v>
      </c>
      <c r="R877">
        <v>719</v>
      </c>
      <c r="S877" s="14">
        <f t="shared" si="133"/>
        <v>0.63631765300961052</v>
      </c>
      <c r="T877" s="33">
        <f>IF(E877&lt;1994,"NA",IF(E877&gt;2001,SUMIFS(ADM!E:E,ADM!A:A,ReferendumData!E877,ADM!C:C,ReferendumData!A877,ADM!D:D,ReferendumData!B877),SUMIFS(ADM!K:K,ADM!H:H,ReferendumData!E877,ADM!I:I,ReferendumData!A877,ADM!J:J,ReferendumData!B877)))</f>
        <v>995.4</v>
      </c>
      <c r="U877" s="34">
        <f t="shared" si="142"/>
        <v>1.9861362266425557</v>
      </c>
      <c r="V877" s="47">
        <f>IFERROR(VLOOKUP(C877,Lookups!J:L,3,FALSE),IF(T877&gt;=2000,4,IF(AND(T877&gt;=1000,T877&lt;2000),5,6)))</f>
        <v>6</v>
      </c>
      <c r="W877" s="12" t="s">
        <v>20</v>
      </c>
      <c r="X877" s="39">
        <f t="shared" si="134"/>
        <v>1.9861362266425557</v>
      </c>
      <c r="Y877" s="38">
        <f t="shared" si="135"/>
        <v>0.63631765300961052</v>
      </c>
      <c r="Z877" s="40" t="e">
        <f>IF(C877=ScatterPlots!$A$3,ReferendumData!Y877,-1)</f>
        <v>#N/A</v>
      </c>
      <c r="AA877" s="39">
        <f t="shared" si="136"/>
        <v>1.9861362266425557</v>
      </c>
      <c r="AB877" s="40">
        <f t="shared" si="137"/>
        <v>-1</v>
      </c>
      <c r="AC877" s="40">
        <f t="shared" si="138"/>
        <v>-1</v>
      </c>
      <c r="AD877" s="40">
        <f t="shared" si="139"/>
        <v>0.63631765300961052</v>
      </c>
    </row>
    <row r="878" spans="1:30" x14ac:dyDescent="0.35">
      <c r="A878">
        <v>2135</v>
      </c>
      <c r="B878">
        <v>1</v>
      </c>
      <c r="C878" t="str">
        <f t="shared" si="140"/>
        <v>2135-01</v>
      </c>
      <c r="D878" t="s">
        <v>461</v>
      </c>
      <c r="E878">
        <v>2003</v>
      </c>
      <c r="F878">
        <f>VLOOKUP(E878,Lookups!A:B,2,FALSE)</f>
        <v>1</v>
      </c>
      <c r="G878">
        <v>2004</v>
      </c>
      <c r="H878" s="61">
        <v>230</v>
      </c>
      <c r="I878">
        <v>5</v>
      </c>
      <c r="J878" t="s">
        <v>19</v>
      </c>
      <c r="K878">
        <v>0</v>
      </c>
      <c r="L878">
        <v>9</v>
      </c>
      <c r="M878">
        <v>0</v>
      </c>
      <c r="N878">
        <v>9</v>
      </c>
      <c r="O878">
        <v>0</v>
      </c>
      <c r="P878">
        <f t="shared" si="141"/>
        <v>3</v>
      </c>
      <c r="Q878">
        <v>459</v>
      </c>
      <c r="R878">
        <v>482</v>
      </c>
      <c r="S878" s="14">
        <f t="shared" si="133"/>
        <v>0.48777895855472903</v>
      </c>
      <c r="T878" s="33">
        <f>IF(E878&lt;1994,"NA",IF(E878&gt;2001,SUMIFS(ADM!E:E,ADM!A:A,ReferendumData!E878,ADM!C:C,ReferendumData!A878,ADM!D:D,ReferendumData!B878),SUMIFS(ADM!K:K,ADM!H:H,ReferendumData!E878,ADM!I:I,ReferendumData!A878,ADM!J:J,ReferendumData!B878)))</f>
        <v>1280.6300000000001</v>
      </c>
      <c r="U878" s="34">
        <f t="shared" si="142"/>
        <v>0.73479459328611696</v>
      </c>
      <c r="V878" s="47">
        <f>IFERROR(VLOOKUP(C878,Lookups!J:L,3,FALSE),IF(T878&gt;=2000,4,IF(AND(T878&gt;=1000,T878&lt;2000),5,6)))</f>
        <v>5</v>
      </c>
      <c r="W878" s="12" t="s">
        <v>20</v>
      </c>
      <c r="X878" s="39">
        <f t="shared" si="134"/>
        <v>0.73479459328611696</v>
      </c>
      <c r="Y878" s="38">
        <f t="shared" si="135"/>
        <v>0.48777895855472903</v>
      </c>
      <c r="Z878" s="40" t="e">
        <f>IF(C878=ScatterPlots!$A$3,ReferendumData!Y878,-1)</f>
        <v>#N/A</v>
      </c>
      <c r="AA878" s="39">
        <f t="shared" si="136"/>
        <v>0.73479459328611696</v>
      </c>
      <c r="AB878" s="40">
        <f t="shared" si="137"/>
        <v>-1</v>
      </c>
      <c r="AC878" s="40">
        <f t="shared" si="138"/>
        <v>-1</v>
      </c>
      <c r="AD878" s="40">
        <f t="shared" si="139"/>
        <v>0.48777895855472903</v>
      </c>
    </row>
    <row r="879" spans="1:30" x14ac:dyDescent="0.35">
      <c r="A879">
        <v>2149</v>
      </c>
      <c r="B879">
        <v>1</v>
      </c>
      <c r="C879" t="str">
        <f t="shared" si="140"/>
        <v>2149-01</v>
      </c>
      <c r="D879" t="s">
        <v>242</v>
      </c>
      <c r="E879">
        <v>2003</v>
      </c>
      <c r="F879">
        <f>VLOOKUP(E879,Lookups!A:B,2,FALSE)</f>
        <v>1</v>
      </c>
      <c r="G879">
        <v>2004</v>
      </c>
      <c r="H879" s="61">
        <v>838</v>
      </c>
      <c r="I879">
        <v>5</v>
      </c>
      <c r="J879" t="s">
        <v>19</v>
      </c>
      <c r="K879">
        <v>0</v>
      </c>
      <c r="L879">
        <v>9</v>
      </c>
      <c r="M879">
        <v>0</v>
      </c>
      <c r="N879">
        <v>9</v>
      </c>
      <c r="O879">
        <v>0</v>
      </c>
      <c r="P879">
        <f t="shared" si="141"/>
        <v>9</v>
      </c>
      <c r="Q879">
        <v>1397</v>
      </c>
      <c r="R879">
        <v>1430</v>
      </c>
      <c r="S879" s="14">
        <f t="shared" si="133"/>
        <v>0.49416342412451364</v>
      </c>
      <c r="T879" s="33">
        <f>IF(E879&lt;1994,"NA",IF(E879&gt;2001,SUMIFS(ADM!E:E,ADM!A:A,ReferendumData!E879,ADM!C:C,ReferendumData!A879,ADM!D:D,ReferendumData!B879),SUMIFS(ADM!K:K,ADM!H:H,ReferendumData!E879,ADM!I:I,ReferendumData!A879,ADM!J:J,ReferendumData!B879)))</f>
        <v>1509.94</v>
      </c>
      <c r="U879" s="34">
        <f t="shared" si="142"/>
        <v>1.8722598248937043</v>
      </c>
      <c r="V879" s="47">
        <f>IFERROR(VLOOKUP(C879,Lookups!J:L,3,FALSE),IF(T879&gt;=2000,4,IF(AND(T879&gt;=1000,T879&lt;2000),5,6)))</f>
        <v>5</v>
      </c>
      <c r="W879" s="12" t="s">
        <v>20</v>
      </c>
      <c r="X879" s="39">
        <f t="shared" si="134"/>
        <v>1.8722598248937043</v>
      </c>
      <c r="Y879" s="38">
        <f t="shared" si="135"/>
        <v>0.49416342412451364</v>
      </c>
      <c r="Z879" s="40" t="e">
        <f>IF(C879=ScatterPlots!$A$3,ReferendumData!Y879,-1)</f>
        <v>#N/A</v>
      </c>
      <c r="AA879" s="39">
        <f t="shared" si="136"/>
        <v>1.8722598248937043</v>
      </c>
      <c r="AB879" s="40">
        <f t="shared" si="137"/>
        <v>-1</v>
      </c>
      <c r="AC879" s="40">
        <f t="shared" si="138"/>
        <v>-1</v>
      </c>
      <c r="AD879" s="40">
        <f t="shared" si="139"/>
        <v>0.49416342412451364</v>
      </c>
    </row>
    <row r="880" spans="1:30" x14ac:dyDescent="0.35">
      <c r="A880">
        <v>2159</v>
      </c>
      <c r="B880">
        <v>1</v>
      </c>
      <c r="C880" t="str">
        <f t="shared" si="140"/>
        <v>2159-01</v>
      </c>
      <c r="D880" t="s">
        <v>462</v>
      </c>
      <c r="E880">
        <v>2003</v>
      </c>
      <c r="F880">
        <f>VLOOKUP(E880,Lookups!A:B,2,FALSE)</f>
        <v>1</v>
      </c>
      <c r="G880">
        <v>2004</v>
      </c>
      <c r="H880" s="61">
        <v>800</v>
      </c>
      <c r="I880">
        <v>10</v>
      </c>
      <c r="J880" t="s">
        <v>19</v>
      </c>
      <c r="K880">
        <v>0</v>
      </c>
      <c r="L880">
        <v>9</v>
      </c>
      <c r="M880">
        <v>0</v>
      </c>
      <c r="N880">
        <v>9</v>
      </c>
      <c r="O880">
        <v>1</v>
      </c>
      <c r="P880">
        <f t="shared" si="141"/>
        <v>9</v>
      </c>
      <c r="Q880">
        <v>574</v>
      </c>
      <c r="R880">
        <v>301</v>
      </c>
      <c r="S880" s="14">
        <f t="shared" si="133"/>
        <v>0.65600000000000003</v>
      </c>
      <c r="T880" s="33">
        <f>IF(E880&lt;1994,"NA",IF(E880&gt;2001,SUMIFS(ADM!E:E,ADM!A:A,ReferendumData!E880,ADM!C:C,ReferendumData!A880,ADM!D:D,ReferendumData!B880),SUMIFS(ADM!K:K,ADM!H:H,ReferendumData!E880,ADM!I:I,ReferendumData!A880,ADM!J:J,ReferendumData!B880)))</f>
        <v>566.54</v>
      </c>
      <c r="U880" s="34">
        <f t="shared" si="142"/>
        <v>1.5444628799378686</v>
      </c>
      <c r="V880" s="47">
        <f>IFERROR(VLOOKUP(C880,Lookups!J:L,3,FALSE),IF(T880&gt;=2000,4,IF(AND(T880&gt;=1000,T880&lt;2000),5,6)))</f>
        <v>6</v>
      </c>
      <c r="W880" s="12" t="s">
        <v>20</v>
      </c>
      <c r="X880" s="39">
        <f t="shared" si="134"/>
        <v>1.5444628799378686</v>
      </c>
      <c r="Y880" s="38">
        <f t="shared" si="135"/>
        <v>0.65600000000000003</v>
      </c>
      <c r="Z880" s="40" t="e">
        <f>IF(C880=ScatterPlots!$A$3,ReferendumData!Y880,-1)</f>
        <v>#N/A</v>
      </c>
      <c r="AA880" s="39">
        <f t="shared" si="136"/>
        <v>1.5444628799378686</v>
      </c>
      <c r="AB880" s="40">
        <f t="shared" si="137"/>
        <v>-1</v>
      </c>
      <c r="AC880" s="40">
        <f t="shared" si="138"/>
        <v>-1</v>
      </c>
      <c r="AD880" s="40">
        <f t="shared" si="139"/>
        <v>0.65600000000000003</v>
      </c>
    </row>
    <row r="881" spans="1:30" x14ac:dyDescent="0.35">
      <c r="A881">
        <v>2170</v>
      </c>
      <c r="B881">
        <v>1</v>
      </c>
      <c r="C881" t="str">
        <f t="shared" si="140"/>
        <v>2170-01</v>
      </c>
      <c r="D881" t="s">
        <v>284</v>
      </c>
      <c r="E881">
        <v>2003</v>
      </c>
      <c r="F881">
        <f>VLOOKUP(E881,Lookups!A:B,2,FALSE)</f>
        <v>1</v>
      </c>
      <c r="G881">
        <v>2004</v>
      </c>
      <c r="H881" s="61">
        <v>794.29</v>
      </c>
      <c r="I881">
        <v>6</v>
      </c>
      <c r="J881" t="s">
        <v>19</v>
      </c>
      <c r="K881">
        <v>0</v>
      </c>
      <c r="L881">
        <v>9</v>
      </c>
      <c r="M881">
        <v>0</v>
      </c>
      <c r="N881">
        <v>9</v>
      </c>
      <c r="O881">
        <v>0</v>
      </c>
      <c r="P881">
        <f t="shared" si="141"/>
        <v>8</v>
      </c>
      <c r="Q881">
        <v>1131</v>
      </c>
      <c r="R881">
        <v>1167</v>
      </c>
      <c r="S881" s="14">
        <f t="shared" si="133"/>
        <v>0.49216710182767626</v>
      </c>
      <c r="T881" s="33">
        <f>IF(E881&lt;1994,"NA",IF(E881&gt;2001,SUMIFS(ADM!E:E,ADM!A:A,ReferendumData!E881,ADM!C:C,ReferendumData!A881,ADM!D:D,ReferendumData!B881),SUMIFS(ADM!K:K,ADM!H:H,ReferendumData!E881,ADM!I:I,ReferendumData!A881,ADM!J:J,ReferendumData!B881)))</f>
        <v>1534.16</v>
      </c>
      <c r="U881" s="34">
        <f t="shared" si="142"/>
        <v>1.4978880951139384</v>
      </c>
      <c r="V881" s="47">
        <f>IFERROR(VLOOKUP(C881,Lookups!J:L,3,FALSE),IF(T881&gt;=2000,4,IF(AND(T881&gt;=1000,T881&lt;2000),5,6)))</f>
        <v>5</v>
      </c>
      <c r="W881" s="12" t="s">
        <v>20</v>
      </c>
      <c r="X881" s="39">
        <f t="shared" si="134"/>
        <v>1.4978880951139384</v>
      </c>
      <c r="Y881" s="38">
        <f t="shared" si="135"/>
        <v>0.49216710182767626</v>
      </c>
      <c r="Z881" s="40" t="e">
        <f>IF(C881=ScatterPlots!$A$3,ReferendumData!Y881,-1)</f>
        <v>#N/A</v>
      </c>
      <c r="AA881" s="39">
        <f t="shared" si="136"/>
        <v>1.4978880951139384</v>
      </c>
      <c r="AB881" s="40">
        <f t="shared" si="137"/>
        <v>-1</v>
      </c>
      <c r="AC881" s="40">
        <f t="shared" si="138"/>
        <v>-1</v>
      </c>
      <c r="AD881" s="40">
        <f t="shared" si="139"/>
        <v>0.49216710182767626</v>
      </c>
    </row>
    <row r="882" spans="1:30" x14ac:dyDescent="0.35">
      <c r="A882">
        <v>2172</v>
      </c>
      <c r="B882">
        <v>1</v>
      </c>
      <c r="C882" t="str">
        <f t="shared" si="140"/>
        <v>2172-01</v>
      </c>
      <c r="D882" t="s">
        <v>264</v>
      </c>
      <c r="E882">
        <v>2003</v>
      </c>
      <c r="F882">
        <f>VLOOKUP(E882,Lookups!A:B,2,FALSE)</f>
        <v>1</v>
      </c>
      <c r="G882">
        <v>2004</v>
      </c>
      <c r="H882" s="61">
        <v>278.95999999999998</v>
      </c>
      <c r="I882">
        <v>10</v>
      </c>
      <c r="J882" t="s">
        <v>19</v>
      </c>
      <c r="K882">
        <v>0</v>
      </c>
      <c r="L882">
        <v>9</v>
      </c>
      <c r="M882">
        <v>0</v>
      </c>
      <c r="N882">
        <v>9</v>
      </c>
      <c r="O882">
        <v>1</v>
      </c>
      <c r="P882">
        <f t="shared" si="141"/>
        <v>3</v>
      </c>
      <c r="Q882">
        <v>753</v>
      </c>
      <c r="R882">
        <v>619</v>
      </c>
      <c r="S882" s="14">
        <f t="shared" si="133"/>
        <v>0.54883381924198249</v>
      </c>
      <c r="T882" s="33">
        <f>IF(E882&lt;1994,"NA",IF(E882&gt;2001,SUMIFS(ADM!E:E,ADM!A:A,ReferendumData!E882,ADM!C:C,ReferendumData!A882,ADM!D:D,ReferendumData!B882),SUMIFS(ADM!K:K,ADM!H:H,ReferendumData!E882,ADM!I:I,ReferendumData!A882,ADM!J:J,ReferendumData!B882)))</f>
        <v>950.3</v>
      </c>
      <c r="U882" s="34">
        <f t="shared" si="142"/>
        <v>1.4437546038093234</v>
      </c>
      <c r="V882" s="47">
        <f>IFERROR(VLOOKUP(C882,Lookups!J:L,3,FALSE),IF(T882&gt;=2000,4,IF(AND(T882&gt;=1000,T882&lt;2000),5,6)))</f>
        <v>6</v>
      </c>
      <c r="W882" s="12" t="s">
        <v>463</v>
      </c>
      <c r="X882" s="39">
        <f t="shared" si="134"/>
        <v>1.4437546038093234</v>
      </c>
      <c r="Y882" s="38">
        <f t="shared" si="135"/>
        <v>0.54883381924198249</v>
      </c>
      <c r="Z882" s="40" t="e">
        <f>IF(C882=ScatterPlots!$A$3,ReferendumData!Y882,-1)</f>
        <v>#N/A</v>
      </c>
      <c r="AA882" s="39">
        <f t="shared" si="136"/>
        <v>1.4437546038093234</v>
      </c>
      <c r="AB882" s="40">
        <f t="shared" si="137"/>
        <v>-1</v>
      </c>
      <c r="AC882" s="40">
        <f t="shared" si="138"/>
        <v>-1</v>
      </c>
      <c r="AD882" s="40">
        <f t="shared" si="139"/>
        <v>0.54883381924198249</v>
      </c>
    </row>
    <row r="883" spans="1:30" x14ac:dyDescent="0.35">
      <c r="A883">
        <v>2358</v>
      </c>
      <c r="B883">
        <v>1</v>
      </c>
      <c r="C883" t="str">
        <f t="shared" si="140"/>
        <v>2358-01</v>
      </c>
      <c r="D883" t="s">
        <v>464</v>
      </c>
      <c r="E883">
        <v>2003</v>
      </c>
      <c r="F883">
        <f>VLOOKUP(E883,Lookups!A:B,2,FALSE)</f>
        <v>1</v>
      </c>
      <c r="G883">
        <v>2004</v>
      </c>
      <c r="H883" s="61">
        <v>800</v>
      </c>
      <c r="I883">
        <v>10</v>
      </c>
      <c r="J883" t="s">
        <v>19</v>
      </c>
      <c r="K883">
        <v>0</v>
      </c>
      <c r="L883">
        <v>9</v>
      </c>
      <c r="M883">
        <v>0</v>
      </c>
      <c r="N883">
        <v>9</v>
      </c>
      <c r="O883">
        <v>1</v>
      </c>
      <c r="P883">
        <f t="shared" si="141"/>
        <v>9</v>
      </c>
      <c r="Q883">
        <v>352</v>
      </c>
      <c r="R883">
        <v>163</v>
      </c>
      <c r="S883" s="14">
        <f t="shared" si="133"/>
        <v>0.68349514563106795</v>
      </c>
      <c r="T883" s="33">
        <f>IF(E883&lt;1994,"NA",IF(E883&gt;2001,SUMIFS(ADM!E:E,ADM!A:A,ReferendumData!E883,ADM!C:C,ReferendumData!A883,ADM!D:D,ReferendumData!B883),SUMIFS(ADM!K:K,ADM!H:H,ReferendumData!E883,ADM!I:I,ReferendumData!A883,ADM!J:J,ReferendumData!B883)))</f>
        <v>290.2</v>
      </c>
      <c r="U883" s="34">
        <f t="shared" si="142"/>
        <v>1.7746381805651277</v>
      </c>
      <c r="V883" s="47">
        <f>IFERROR(VLOOKUP(C883,Lookups!J:L,3,FALSE),IF(T883&gt;=2000,4,IF(AND(T883&gt;=1000,T883&lt;2000),5,6)))</f>
        <v>6</v>
      </c>
      <c r="W883" s="12" t="s">
        <v>20</v>
      </c>
      <c r="X883" s="39">
        <f t="shared" si="134"/>
        <v>1.7746381805651277</v>
      </c>
      <c r="Y883" s="38">
        <f t="shared" si="135"/>
        <v>0.68349514563106795</v>
      </c>
      <c r="Z883" s="40" t="e">
        <f>IF(C883=ScatterPlots!$A$3,ReferendumData!Y883,-1)</f>
        <v>#N/A</v>
      </c>
      <c r="AA883" s="39">
        <f t="shared" si="136"/>
        <v>1.7746381805651277</v>
      </c>
      <c r="AB883" s="40">
        <f t="shared" si="137"/>
        <v>-1</v>
      </c>
      <c r="AC883" s="40">
        <f t="shared" si="138"/>
        <v>-1</v>
      </c>
      <c r="AD883" s="40">
        <f t="shared" si="139"/>
        <v>0.68349514563106795</v>
      </c>
    </row>
    <row r="884" spans="1:30" x14ac:dyDescent="0.35">
      <c r="A884">
        <v>2364</v>
      </c>
      <c r="B884">
        <v>1</v>
      </c>
      <c r="C884" t="str">
        <f t="shared" si="140"/>
        <v>2364-01</v>
      </c>
      <c r="D884" t="s">
        <v>286</v>
      </c>
      <c r="E884">
        <v>2003</v>
      </c>
      <c r="F884">
        <f>VLOOKUP(E884,Lookups!A:B,2,FALSE)</f>
        <v>1</v>
      </c>
      <c r="G884">
        <v>2004</v>
      </c>
      <c r="H884" s="61">
        <v>294</v>
      </c>
      <c r="I884">
        <v>10</v>
      </c>
      <c r="J884" t="s">
        <v>19</v>
      </c>
      <c r="K884">
        <v>0</v>
      </c>
      <c r="L884">
        <v>9</v>
      </c>
      <c r="M884">
        <v>0</v>
      </c>
      <c r="N884">
        <v>9</v>
      </c>
      <c r="O884">
        <v>1</v>
      </c>
      <c r="P884">
        <f t="shared" si="141"/>
        <v>3</v>
      </c>
      <c r="Q884">
        <v>608</v>
      </c>
      <c r="R884">
        <v>386</v>
      </c>
      <c r="S884" s="14">
        <f t="shared" si="133"/>
        <v>0.61167002012072436</v>
      </c>
      <c r="T884" s="33">
        <f>IF(E884&lt;1994,"NA",IF(E884&gt;2001,SUMIFS(ADM!E:E,ADM!A:A,ReferendumData!E884,ADM!C:C,ReferendumData!A884,ADM!D:D,ReferendumData!B884),SUMIFS(ADM!K:K,ADM!H:H,ReferendumData!E884,ADM!I:I,ReferendumData!A884,ADM!J:J,ReferendumData!B884)))</f>
        <v>774.62</v>
      </c>
      <c r="U884" s="34">
        <f t="shared" si="142"/>
        <v>1.2832098319175853</v>
      </c>
      <c r="V884" s="47">
        <f>IFERROR(VLOOKUP(C884,Lookups!J:L,3,FALSE),IF(T884&gt;=2000,4,IF(AND(T884&gt;=1000,T884&lt;2000),5,6)))</f>
        <v>6</v>
      </c>
      <c r="W884" s="12" t="s">
        <v>20</v>
      </c>
      <c r="X884" s="39">
        <f t="shared" si="134"/>
        <v>1.2832098319175853</v>
      </c>
      <c r="Y884" s="38">
        <f t="shared" si="135"/>
        <v>0.61167002012072436</v>
      </c>
      <c r="Z884" s="40" t="e">
        <f>IF(C884=ScatterPlots!$A$3,ReferendumData!Y884,-1)</f>
        <v>#N/A</v>
      </c>
      <c r="AA884" s="39">
        <f t="shared" si="136"/>
        <v>1.2832098319175853</v>
      </c>
      <c r="AB884" s="40">
        <f t="shared" si="137"/>
        <v>-1</v>
      </c>
      <c r="AC884" s="40">
        <f t="shared" si="138"/>
        <v>-1</v>
      </c>
      <c r="AD884" s="40">
        <f t="shared" si="139"/>
        <v>0.61167002012072436</v>
      </c>
    </row>
    <row r="885" spans="1:30" x14ac:dyDescent="0.35">
      <c r="A885">
        <v>2396</v>
      </c>
      <c r="B885">
        <v>1</v>
      </c>
      <c r="C885" t="str">
        <f t="shared" si="140"/>
        <v>2396-01</v>
      </c>
      <c r="D885" t="s">
        <v>435</v>
      </c>
      <c r="E885">
        <v>2003</v>
      </c>
      <c r="F885">
        <f>VLOOKUP(E885,Lookups!A:B,2,FALSE)</f>
        <v>1</v>
      </c>
      <c r="G885">
        <v>2004</v>
      </c>
      <c r="H885" s="61">
        <v>650</v>
      </c>
      <c r="I885">
        <v>7</v>
      </c>
      <c r="J885" t="s">
        <v>19</v>
      </c>
      <c r="K885">
        <v>1</v>
      </c>
      <c r="L885">
        <v>9</v>
      </c>
      <c r="M885">
        <v>0</v>
      </c>
      <c r="N885">
        <v>9</v>
      </c>
      <c r="O885">
        <v>1</v>
      </c>
      <c r="P885">
        <f t="shared" si="141"/>
        <v>7</v>
      </c>
      <c r="Q885">
        <v>887</v>
      </c>
      <c r="R885">
        <v>601</v>
      </c>
      <c r="S885" s="14">
        <f t="shared" si="133"/>
        <v>0.59610215053763438</v>
      </c>
      <c r="T885" s="33">
        <f>IF(E885&lt;1994,"NA",IF(E885&gt;2001,SUMIFS(ADM!E:E,ADM!A:A,ReferendumData!E885,ADM!C:C,ReferendumData!A885,ADM!D:D,ReferendumData!B885),SUMIFS(ADM!K:K,ADM!H:H,ReferendumData!E885,ADM!I:I,ReferendumData!A885,ADM!J:J,ReferendumData!B885)))</f>
        <v>931.74</v>
      </c>
      <c r="U885" s="34">
        <f t="shared" si="142"/>
        <v>1.5970120419859617</v>
      </c>
      <c r="V885" s="47">
        <f>IFERROR(VLOOKUP(C885,Lookups!J:L,3,FALSE),IF(T885&gt;=2000,4,IF(AND(T885&gt;=1000,T885&lt;2000),5,6)))</f>
        <v>6</v>
      </c>
      <c r="W885" s="12" t="s">
        <v>257</v>
      </c>
      <c r="X885" s="39">
        <f t="shared" si="134"/>
        <v>1.5970120419859617</v>
      </c>
      <c r="Y885" s="38">
        <f t="shared" si="135"/>
        <v>0.59610215053763438</v>
      </c>
      <c r="Z885" s="40" t="e">
        <f>IF(C885=ScatterPlots!$A$3,ReferendumData!Y885,-1)</f>
        <v>#N/A</v>
      </c>
      <c r="AA885" s="39">
        <f t="shared" si="136"/>
        <v>1.5970120419859617</v>
      </c>
      <c r="AB885" s="40">
        <f t="shared" si="137"/>
        <v>-1</v>
      </c>
      <c r="AC885" s="40">
        <f t="shared" si="138"/>
        <v>-1</v>
      </c>
      <c r="AD885" s="40">
        <f t="shared" si="139"/>
        <v>0.59610215053763438</v>
      </c>
    </row>
    <row r="886" spans="1:30" x14ac:dyDescent="0.35">
      <c r="A886">
        <v>2397</v>
      </c>
      <c r="B886">
        <v>1</v>
      </c>
      <c r="C886" t="str">
        <f t="shared" si="140"/>
        <v>2397-01</v>
      </c>
      <c r="D886" t="s">
        <v>303</v>
      </c>
      <c r="E886">
        <v>2003</v>
      </c>
      <c r="F886">
        <f>VLOOKUP(E886,Lookups!A:B,2,FALSE)</f>
        <v>1</v>
      </c>
      <c r="G886">
        <v>2004</v>
      </c>
      <c r="H886" s="61">
        <v>300</v>
      </c>
      <c r="I886">
        <v>5</v>
      </c>
      <c r="J886" t="s">
        <v>19</v>
      </c>
      <c r="K886">
        <v>0</v>
      </c>
      <c r="L886">
        <v>9</v>
      </c>
      <c r="M886">
        <v>0</v>
      </c>
      <c r="N886">
        <v>9</v>
      </c>
      <c r="O886">
        <v>1</v>
      </c>
      <c r="P886">
        <f t="shared" si="141"/>
        <v>4</v>
      </c>
      <c r="Q886">
        <v>1199</v>
      </c>
      <c r="R886">
        <v>810</v>
      </c>
      <c r="S886" s="14">
        <f t="shared" si="133"/>
        <v>0.59681433549029372</v>
      </c>
      <c r="T886" s="33">
        <f>IF(E886&lt;1994,"NA",IF(E886&gt;2001,SUMIFS(ADM!E:E,ADM!A:A,ReferendumData!E886,ADM!C:C,ReferendumData!A886,ADM!D:D,ReferendumData!B886),SUMIFS(ADM!K:K,ADM!H:H,ReferendumData!E886,ADM!I:I,ReferendumData!A886,ADM!J:J,ReferendumData!B886)))</f>
        <v>1323.66</v>
      </c>
      <c r="U886" s="34">
        <f t="shared" si="142"/>
        <v>1.5177613586570569</v>
      </c>
      <c r="V886" s="47">
        <f>IFERROR(VLOOKUP(C886,Lookups!J:L,3,FALSE),IF(T886&gt;=2000,4,IF(AND(T886&gt;=1000,T886&lt;2000),5,6)))</f>
        <v>5</v>
      </c>
      <c r="W886" s="12" t="s">
        <v>20</v>
      </c>
      <c r="X886" s="39">
        <f t="shared" si="134"/>
        <v>1.5177613586570569</v>
      </c>
      <c r="Y886" s="38">
        <f t="shared" si="135"/>
        <v>0.59681433549029372</v>
      </c>
      <c r="Z886" s="40" t="e">
        <f>IF(C886=ScatterPlots!$A$3,ReferendumData!Y886,-1)</f>
        <v>#N/A</v>
      </c>
      <c r="AA886" s="39">
        <f t="shared" si="136"/>
        <v>1.5177613586570569</v>
      </c>
      <c r="AB886" s="40">
        <f t="shared" si="137"/>
        <v>-1</v>
      </c>
      <c r="AC886" s="40">
        <f t="shared" si="138"/>
        <v>-1</v>
      </c>
      <c r="AD886" s="40">
        <f t="shared" si="139"/>
        <v>0.59681433549029372</v>
      </c>
    </row>
    <row r="887" spans="1:30" x14ac:dyDescent="0.35">
      <c r="A887">
        <v>2687</v>
      </c>
      <c r="B887">
        <v>1</v>
      </c>
      <c r="C887" t="str">
        <f t="shared" si="140"/>
        <v>2687-01</v>
      </c>
      <c r="D887" t="s">
        <v>465</v>
      </c>
      <c r="E887">
        <v>2003</v>
      </c>
      <c r="F887">
        <f>VLOOKUP(E887,Lookups!A:B,2,FALSE)</f>
        <v>1</v>
      </c>
      <c r="G887">
        <v>2004</v>
      </c>
      <c r="H887" s="61">
        <v>525</v>
      </c>
      <c r="I887">
        <v>10</v>
      </c>
      <c r="J887" t="s">
        <v>19</v>
      </c>
      <c r="K887">
        <v>0</v>
      </c>
      <c r="L887">
        <v>9</v>
      </c>
      <c r="M887">
        <v>0</v>
      </c>
      <c r="N887">
        <v>9</v>
      </c>
      <c r="O887">
        <v>0</v>
      </c>
      <c r="P887">
        <f t="shared" si="141"/>
        <v>6</v>
      </c>
      <c r="Q887">
        <v>1141</v>
      </c>
      <c r="R887">
        <v>2331</v>
      </c>
      <c r="S887" s="14">
        <f t="shared" si="133"/>
        <v>0.3286290322580645</v>
      </c>
      <c r="T887" s="33">
        <f>IF(E887&lt;1994,"NA",IF(E887&gt;2001,SUMIFS(ADM!E:E,ADM!A:A,ReferendumData!E887,ADM!C:C,ReferendumData!A887,ADM!D:D,ReferendumData!B887),SUMIFS(ADM!K:K,ADM!H:H,ReferendumData!E887,ADM!I:I,ReferendumData!A887,ADM!J:J,ReferendumData!B887)))</f>
        <v>931.3</v>
      </c>
      <c r="U887" s="34">
        <f t="shared" si="142"/>
        <v>3.7281219800279182</v>
      </c>
      <c r="V887" s="47">
        <f>IFERROR(VLOOKUP(C887,Lookups!J:L,3,FALSE),IF(T887&gt;=2000,4,IF(AND(T887&gt;=1000,T887&lt;2000),5,6)))</f>
        <v>6</v>
      </c>
      <c r="W887" s="12" t="s">
        <v>20</v>
      </c>
      <c r="X887" s="39">
        <f t="shared" si="134"/>
        <v>3.7281219800279182</v>
      </c>
      <c r="Y887" s="38">
        <f t="shared" si="135"/>
        <v>0.3286290322580645</v>
      </c>
      <c r="Z887" s="40" t="e">
        <f>IF(C887=ScatterPlots!$A$3,ReferendumData!Y887,-1)</f>
        <v>#N/A</v>
      </c>
      <c r="AA887" s="39">
        <f t="shared" si="136"/>
        <v>3.7281219800279182</v>
      </c>
      <c r="AB887" s="40">
        <f t="shared" si="137"/>
        <v>-1</v>
      </c>
      <c r="AC887" s="40">
        <f t="shared" si="138"/>
        <v>-1</v>
      </c>
      <c r="AD887" s="40">
        <f t="shared" si="139"/>
        <v>0.3286290322580645</v>
      </c>
    </row>
    <row r="888" spans="1:30" x14ac:dyDescent="0.35">
      <c r="A888">
        <v>2752</v>
      </c>
      <c r="B888">
        <v>1</v>
      </c>
      <c r="C888" t="str">
        <f t="shared" si="140"/>
        <v>2752-01</v>
      </c>
      <c r="D888" t="s">
        <v>466</v>
      </c>
      <c r="E888">
        <v>2003</v>
      </c>
      <c r="F888">
        <f>VLOOKUP(E888,Lookups!A:B,2,FALSE)</f>
        <v>1</v>
      </c>
      <c r="G888">
        <v>2004</v>
      </c>
      <c r="H888" s="61">
        <v>500</v>
      </c>
      <c r="I888">
        <v>10</v>
      </c>
      <c r="J888" t="s">
        <v>19</v>
      </c>
      <c r="K888">
        <v>0</v>
      </c>
      <c r="L888">
        <v>9</v>
      </c>
      <c r="M888">
        <v>0</v>
      </c>
      <c r="N888">
        <v>9</v>
      </c>
      <c r="O888">
        <v>1</v>
      </c>
      <c r="P888">
        <f t="shared" si="141"/>
        <v>6</v>
      </c>
      <c r="Q888">
        <v>1907</v>
      </c>
      <c r="R888">
        <v>668</v>
      </c>
      <c r="S888" s="14">
        <f t="shared" si="133"/>
        <v>0.74058252427184468</v>
      </c>
      <c r="T888" s="33">
        <f>IF(E888&lt;1994,"NA",IF(E888&gt;2001,SUMIFS(ADM!E:E,ADM!A:A,ReferendumData!E888,ADM!C:C,ReferendumData!A888,ADM!D:D,ReferendumData!B888),SUMIFS(ADM!K:K,ADM!H:H,ReferendumData!E888,ADM!I:I,ReferendumData!A888,ADM!J:J,ReferendumData!B888)))</f>
        <v>1842.44</v>
      </c>
      <c r="U888" s="34">
        <f t="shared" si="142"/>
        <v>1.3976031783938689</v>
      </c>
      <c r="V888" s="47">
        <f>IFERROR(VLOOKUP(C888,Lookups!J:L,3,FALSE),IF(T888&gt;=2000,4,IF(AND(T888&gt;=1000,T888&lt;2000),5,6)))</f>
        <v>5</v>
      </c>
      <c r="W888" s="12" t="s">
        <v>20</v>
      </c>
      <c r="X888" s="39">
        <f t="shared" si="134"/>
        <v>1.3976031783938689</v>
      </c>
      <c r="Y888" s="38">
        <f t="shared" si="135"/>
        <v>0.74058252427184468</v>
      </c>
      <c r="Z888" s="40" t="e">
        <f>IF(C888=ScatterPlots!$A$3,ReferendumData!Y888,-1)</f>
        <v>#N/A</v>
      </c>
      <c r="AA888" s="39">
        <f t="shared" si="136"/>
        <v>1.3976031783938689</v>
      </c>
      <c r="AB888" s="40">
        <f t="shared" si="137"/>
        <v>-1</v>
      </c>
      <c r="AC888" s="40">
        <f t="shared" si="138"/>
        <v>-1</v>
      </c>
      <c r="AD888" s="40">
        <f t="shared" si="139"/>
        <v>0.74058252427184468</v>
      </c>
    </row>
    <row r="889" spans="1:30" x14ac:dyDescent="0.35">
      <c r="A889">
        <v>2753</v>
      </c>
      <c r="B889">
        <v>1</v>
      </c>
      <c r="C889" t="str">
        <f t="shared" si="140"/>
        <v>2753-01</v>
      </c>
      <c r="D889" t="s">
        <v>268</v>
      </c>
      <c r="E889">
        <v>2003</v>
      </c>
      <c r="F889">
        <f>VLOOKUP(E889,Lookups!A:B,2,FALSE)</f>
        <v>1</v>
      </c>
      <c r="G889">
        <v>2004</v>
      </c>
      <c r="H889" s="61">
        <v>405</v>
      </c>
      <c r="I889">
        <v>5</v>
      </c>
      <c r="J889" t="s">
        <v>19</v>
      </c>
      <c r="K889">
        <v>0</v>
      </c>
      <c r="L889">
        <v>9</v>
      </c>
      <c r="M889">
        <v>0</v>
      </c>
      <c r="N889">
        <v>9</v>
      </c>
      <c r="O889">
        <v>1</v>
      </c>
      <c r="P889">
        <f t="shared" si="141"/>
        <v>5</v>
      </c>
      <c r="Q889">
        <v>1046</v>
      </c>
      <c r="R889">
        <v>463</v>
      </c>
      <c r="S889" s="14">
        <f t="shared" si="133"/>
        <v>0.69317428760768718</v>
      </c>
      <c r="T889" s="33">
        <f>IF(E889&lt;1994,"NA",IF(E889&gt;2001,SUMIFS(ADM!E:E,ADM!A:A,ReferendumData!E889,ADM!C:C,ReferendumData!A889,ADM!D:D,ReferendumData!B889),SUMIFS(ADM!K:K,ADM!H:H,ReferendumData!E889,ADM!I:I,ReferendumData!A889,ADM!J:J,ReferendumData!B889)))</f>
        <v>1446.07</v>
      </c>
      <c r="U889" s="34">
        <f t="shared" si="142"/>
        <v>1.0435179486470227</v>
      </c>
      <c r="V889" s="47">
        <f>IFERROR(VLOOKUP(C889,Lookups!J:L,3,FALSE),IF(T889&gt;=2000,4,IF(AND(T889&gt;=1000,T889&lt;2000),5,6)))</f>
        <v>5</v>
      </c>
      <c r="W889" s="12" t="s">
        <v>20</v>
      </c>
      <c r="X889" s="39">
        <f t="shared" si="134"/>
        <v>1.0435179486470227</v>
      </c>
      <c r="Y889" s="38">
        <f t="shared" si="135"/>
        <v>0.69317428760768718</v>
      </c>
      <c r="Z889" s="40" t="e">
        <f>IF(C889=ScatterPlots!$A$3,ReferendumData!Y889,-1)</f>
        <v>#N/A</v>
      </c>
      <c r="AA889" s="39">
        <f t="shared" si="136"/>
        <v>1.0435179486470227</v>
      </c>
      <c r="AB889" s="40">
        <f t="shared" si="137"/>
        <v>-1</v>
      </c>
      <c r="AC889" s="40">
        <f t="shared" si="138"/>
        <v>-1</v>
      </c>
      <c r="AD889" s="40">
        <f t="shared" si="139"/>
        <v>0.69317428760768718</v>
      </c>
    </row>
    <row r="890" spans="1:30" x14ac:dyDescent="0.35">
      <c r="A890">
        <v>2759</v>
      </c>
      <c r="B890">
        <v>1</v>
      </c>
      <c r="C890" t="str">
        <f t="shared" si="140"/>
        <v>2759-01</v>
      </c>
      <c r="D890" t="s">
        <v>467</v>
      </c>
      <c r="E890">
        <v>2003</v>
      </c>
      <c r="F890">
        <f>VLOOKUP(E890,Lookups!A:B,2,FALSE)</f>
        <v>1</v>
      </c>
      <c r="G890">
        <v>2004</v>
      </c>
      <c r="H890" s="61">
        <v>400</v>
      </c>
      <c r="I890">
        <v>10</v>
      </c>
      <c r="J890" t="s">
        <v>19</v>
      </c>
      <c r="K890">
        <v>0</v>
      </c>
      <c r="L890">
        <v>9</v>
      </c>
      <c r="M890">
        <v>0</v>
      </c>
      <c r="N890">
        <v>9</v>
      </c>
      <c r="O890">
        <v>0</v>
      </c>
      <c r="P890">
        <f t="shared" si="141"/>
        <v>5</v>
      </c>
      <c r="Q890">
        <v>229</v>
      </c>
      <c r="R890">
        <v>290</v>
      </c>
      <c r="S890" s="14">
        <f t="shared" si="133"/>
        <v>0.44123314065510599</v>
      </c>
      <c r="T890" s="33">
        <f>IF(E890&lt;1994,"NA",IF(E890&gt;2001,SUMIFS(ADM!E:E,ADM!A:A,ReferendumData!E890,ADM!C:C,ReferendumData!A890,ADM!D:D,ReferendumData!B890),SUMIFS(ADM!K:K,ADM!H:H,ReferendumData!E890,ADM!I:I,ReferendumData!A890,ADM!J:J,ReferendumData!B890)))</f>
        <v>390.17</v>
      </c>
      <c r="U890" s="34">
        <f t="shared" si="142"/>
        <v>1.3301894046184997</v>
      </c>
      <c r="V890" s="47">
        <f>IFERROR(VLOOKUP(C890,Lookups!J:L,3,FALSE),IF(T890&gt;=2000,4,IF(AND(T890&gt;=1000,T890&lt;2000),5,6)))</f>
        <v>6</v>
      </c>
      <c r="W890" s="12" t="s">
        <v>20</v>
      </c>
      <c r="X890" s="39">
        <f t="shared" si="134"/>
        <v>1.3301894046184997</v>
      </c>
      <c r="Y890" s="38">
        <f t="shared" si="135"/>
        <v>0.44123314065510599</v>
      </c>
      <c r="Z890" s="40" t="e">
        <f>IF(C890=ScatterPlots!$A$3,ReferendumData!Y890,-1)</f>
        <v>#N/A</v>
      </c>
      <c r="AA890" s="39">
        <f t="shared" si="136"/>
        <v>1.3301894046184997</v>
      </c>
      <c r="AB890" s="40">
        <f t="shared" si="137"/>
        <v>-1</v>
      </c>
      <c r="AC890" s="40">
        <f t="shared" si="138"/>
        <v>-1</v>
      </c>
      <c r="AD890" s="40">
        <f t="shared" si="139"/>
        <v>0.44123314065510599</v>
      </c>
    </row>
    <row r="891" spans="1:30" x14ac:dyDescent="0.35">
      <c r="A891">
        <v>2805</v>
      </c>
      <c r="B891">
        <v>1</v>
      </c>
      <c r="C891" t="str">
        <f t="shared" si="140"/>
        <v>2805-01</v>
      </c>
      <c r="D891" t="s">
        <v>411</v>
      </c>
      <c r="E891">
        <v>2003</v>
      </c>
      <c r="F891">
        <f>VLOOKUP(E891,Lookups!A:B,2,FALSE)</f>
        <v>1</v>
      </c>
      <c r="G891">
        <v>2004</v>
      </c>
      <c r="H891" s="61">
        <v>600</v>
      </c>
      <c r="I891">
        <v>10</v>
      </c>
      <c r="J891" t="s">
        <v>19</v>
      </c>
      <c r="K891">
        <v>0</v>
      </c>
      <c r="L891">
        <v>9</v>
      </c>
      <c r="M891">
        <v>0</v>
      </c>
      <c r="N891">
        <v>9</v>
      </c>
      <c r="O891">
        <v>0</v>
      </c>
      <c r="P891">
        <f t="shared" si="141"/>
        <v>7</v>
      </c>
      <c r="Q891">
        <v>710</v>
      </c>
      <c r="R891">
        <v>999</v>
      </c>
      <c r="S891" s="14">
        <f t="shared" si="133"/>
        <v>0.41544763019309539</v>
      </c>
      <c r="T891" s="33">
        <f>IF(E891&lt;1994,"NA",IF(E891&gt;2001,SUMIFS(ADM!E:E,ADM!A:A,ReferendumData!E891,ADM!C:C,ReferendumData!A891,ADM!D:D,ReferendumData!B891),SUMIFS(ADM!K:K,ADM!H:H,ReferendumData!E891,ADM!I:I,ReferendumData!A891,ADM!J:J,ReferendumData!B891)))</f>
        <v>1181.27</v>
      </c>
      <c r="U891" s="34">
        <f t="shared" si="142"/>
        <v>1.4467479915683967</v>
      </c>
      <c r="V891" s="47">
        <f>IFERROR(VLOOKUP(C891,Lookups!J:L,3,FALSE),IF(T891&gt;=2000,4,IF(AND(T891&gt;=1000,T891&lt;2000),5,6)))</f>
        <v>5</v>
      </c>
      <c r="W891" s="12" t="s">
        <v>20</v>
      </c>
      <c r="X891" s="39">
        <f t="shared" si="134"/>
        <v>1.4467479915683967</v>
      </c>
      <c r="Y891" s="38">
        <f t="shared" si="135"/>
        <v>0.41544763019309539</v>
      </c>
      <c r="Z891" s="40" t="e">
        <f>IF(C891=ScatterPlots!$A$3,ReferendumData!Y891,-1)</f>
        <v>#N/A</v>
      </c>
      <c r="AA891" s="39">
        <f t="shared" si="136"/>
        <v>1.4467479915683967</v>
      </c>
      <c r="AB891" s="40">
        <f t="shared" si="137"/>
        <v>-1</v>
      </c>
      <c r="AC891" s="40">
        <f t="shared" si="138"/>
        <v>-1</v>
      </c>
      <c r="AD891" s="40">
        <f t="shared" si="139"/>
        <v>0.41544763019309539</v>
      </c>
    </row>
    <row r="892" spans="1:30" x14ac:dyDescent="0.35">
      <c r="A892">
        <v>2886</v>
      </c>
      <c r="B892">
        <v>1</v>
      </c>
      <c r="C892" t="str">
        <f t="shared" si="140"/>
        <v>2886-01</v>
      </c>
      <c r="D892" t="s">
        <v>437</v>
      </c>
      <c r="E892">
        <v>2003</v>
      </c>
      <c r="F892">
        <f>VLOOKUP(E892,Lookups!A:B,2,FALSE)</f>
        <v>1</v>
      </c>
      <c r="G892">
        <v>2004</v>
      </c>
      <c r="H892" s="61">
        <v>448.5</v>
      </c>
      <c r="I892">
        <v>7</v>
      </c>
      <c r="J892" t="s">
        <v>19</v>
      </c>
      <c r="K892">
        <v>0</v>
      </c>
      <c r="L892">
        <v>9</v>
      </c>
      <c r="M892">
        <v>0</v>
      </c>
      <c r="N892">
        <v>9</v>
      </c>
      <c r="O892">
        <v>1</v>
      </c>
      <c r="P892">
        <f t="shared" si="141"/>
        <v>5</v>
      </c>
      <c r="Q892">
        <v>694</v>
      </c>
      <c r="R892">
        <v>634</v>
      </c>
      <c r="S892" s="14">
        <f t="shared" si="133"/>
        <v>0.52259036144578308</v>
      </c>
      <c r="T892" s="33">
        <f>IF(E892&lt;1994,"NA",IF(E892&gt;2001,SUMIFS(ADM!E:E,ADM!A:A,ReferendumData!E892,ADM!C:C,ReferendumData!A892,ADM!D:D,ReferendumData!B892),SUMIFS(ADM!K:K,ADM!H:H,ReferendumData!E892,ADM!I:I,ReferendumData!A892,ADM!J:J,ReferendumData!B892)))</f>
        <v>480.68</v>
      </c>
      <c r="U892" s="34">
        <f t="shared" si="142"/>
        <v>2.7627527669135392</v>
      </c>
      <c r="V892" s="47">
        <f>IFERROR(VLOOKUP(C892,Lookups!J:L,3,FALSE),IF(T892&gt;=2000,4,IF(AND(T892&gt;=1000,T892&lt;2000),5,6)))</f>
        <v>6</v>
      </c>
      <c r="W892" s="12" t="s">
        <v>20</v>
      </c>
      <c r="X892" s="39">
        <f t="shared" si="134"/>
        <v>2.7627527669135392</v>
      </c>
      <c r="Y892" s="38">
        <f t="shared" si="135"/>
        <v>0.52259036144578308</v>
      </c>
      <c r="Z892" s="40" t="e">
        <f>IF(C892=ScatterPlots!$A$3,ReferendumData!Y892,-1)</f>
        <v>#N/A</v>
      </c>
      <c r="AA892" s="39">
        <f t="shared" si="136"/>
        <v>2.7627527669135392</v>
      </c>
      <c r="AB892" s="40">
        <f t="shared" si="137"/>
        <v>-1</v>
      </c>
      <c r="AC892" s="40">
        <f t="shared" si="138"/>
        <v>-1</v>
      </c>
      <c r="AD892" s="40">
        <f t="shared" si="139"/>
        <v>0.52259036144578308</v>
      </c>
    </row>
    <row r="893" spans="1:30" x14ac:dyDescent="0.35">
      <c r="A893">
        <v>2889</v>
      </c>
      <c r="B893">
        <v>1</v>
      </c>
      <c r="C893" t="str">
        <f t="shared" si="140"/>
        <v>2889-01</v>
      </c>
      <c r="D893" t="s">
        <v>468</v>
      </c>
      <c r="E893">
        <v>2003</v>
      </c>
      <c r="F893">
        <f>VLOOKUP(E893,Lookups!A:B,2,FALSE)</f>
        <v>1</v>
      </c>
      <c r="G893">
        <v>2004</v>
      </c>
      <c r="H893" s="61">
        <v>500</v>
      </c>
      <c r="I893">
        <v>10</v>
      </c>
      <c r="J893" t="s">
        <v>19</v>
      </c>
      <c r="K893">
        <v>0</v>
      </c>
      <c r="L893">
        <v>9</v>
      </c>
      <c r="M893">
        <v>0</v>
      </c>
      <c r="N893">
        <v>9</v>
      </c>
      <c r="O893">
        <v>0</v>
      </c>
      <c r="P893">
        <f t="shared" si="141"/>
        <v>6</v>
      </c>
      <c r="Q893">
        <v>504</v>
      </c>
      <c r="R893">
        <v>610</v>
      </c>
      <c r="S893" s="14">
        <f t="shared" si="133"/>
        <v>0.4524236983842011</v>
      </c>
      <c r="T893" s="33">
        <f>IF(E893&lt;1994,"NA",IF(E893&gt;2001,SUMIFS(ADM!E:E,ADM!A:A,ReferendumData!E893,ADM!C:C,ReferendumData!A893,ADM!D:D,ReferendumData!B893),SUMIFS(ADM!K:K,ADM!H:H,ReferendumData!E893,ADM!I:I,ReferendumData!A893,ADM!J:J,ReferendumData!B893)))</f>
        <v>685.11</v>
      </c>
      <c r="U893" s="34">
        <f t="shared" si="142"/>
        <v>1.6260162601626016</v>
      </c>
      <c r="V893" s="47">
        <f>IFERROR(VLOOKUP(C893,Lookups!J:L,3,FALSE),IF(T893&gt;=2000,4,IF(AND(T893&gt;=1000,T893&lt;2000),5,6)))</f>
        <v>6</v>
      </c>
      <c r="W893" s="12" t="s">
        <v>20</v>
      </c>
      <c r="X893" s="39">
        <f t="shared" si="134"/>
        <v>1.6260162601626016</v>
      </c>
      <c r="Y893" s="38">
        <f t="shared" si="135"/>
        <v>0.4524236983842011</v>
      </c>
      <c r="Z893" s="40" t="e">
        <f>IF(C893=ScatterPlots!$A$3,ReferendumData!Y893,-1)</f>
        <v>#N/A</v>
      </c>
      <c r="AA893" s="39">
        <f t="shared" si="136"/>
        <v>1.6260162601626016</v>
      </c>
      <c r="AB893" s="40">
        <f t="shared" si="137"/>
        <v>-1</v>
      </c>
      <c r="AC893" s="40">
        <f t="shared" si="138"/>
        <v>-1</v>
      </c>
      <c r="AD893" s="40">
        <f t="shared" si="139"/>
        <v>0.4524236983842011</v>
      </c>
    </row>
    <row r="894" spans="1:30" x14ac:dyDescent="0.35">
      <c r="A894">
        <v>2890</v>
      </c>
      <c r="B894">
        <v>1</v>
      </c>
      <c r="C894" t="str">
        <f t="shared" si="140"/>
        <v>2890-01</v>
      </c>
      <c r="D894" t="s">
        <v>351</v>
      </c>
      <c r="E894">
        <v>2003</v>
      </c>
      <c r="F894">
        <f>VLOOKUP(E894,Lookups!A:B,2,FALSE)</f>
        <v>1</v>
      </c>
      <c r="G894">
        <v>2004</v>
      </c>
      <c r="H894" s="61">
        <v>415</v>
      </c>
      <c r="I894">
        <v>7</v>
      </c>
      <c r="J894" t="s">
        <v>19</v>
      </c>
      <c r="K894">
        <v>0</v>
      </c>
      <c r="L894">
        <v>9</v>
      </c>
      <c r="M894">
        <v>0</v>
      </c>
      <c r="N894">
        <v>9</v>
      </c>
      <c r="O894">
        <v>1</v>
      </c>
      <c r="P894">
        <f t="shared" si="141"/>
        <v>5</v>
      </c>
      <c r="Q894">
        <v>720</v>
      </c>
      <c r="R894">
        <v>319</v>
      </c>
      <c r="S894" s="14">
        <f t="shared" si="133"/>
        <v>0.69297401347449472</v>
      </c>
      <c r="T894" s="33">
        <f>IF(E894&lt;1994,"NA",IF(E894&gt;2001,SUMIFS(ADM!E:E,ADM!A:A,ReferendumData!E894,ADM!C:C,ReferendumData!A894,ADM!D:D,ReferendumData!B894),SUMIFS(ADM!K:K,ADM!H:H,ReferendumData!E894,ADM!I:I,ReferendumData!A894,ADM!J:J,ReferendumData!B894)))</f>
        <v>774.51</v>
      </c>
      <c r="U894" s="34">
        <f t="shared" si="142"/>
        <v>1.341493331267511</v>
      </c>
      <c r="V894" s="47">
        <f>IFERROR(VLOOKUP(C894,Lookups!J:L,3,FALSE),IF(T894&gt;=2000,4,IF(AND(T894&gt;=1000,T894&lt;2000),5,6)))</f>
        <v>6</v>
      </c>
      <c r="W894" s="12" t="s">
        <v>20</v>
      </c>
      <c r="X894" s="39">
        <f t="shared" si="134"/>
        <v>1.341493331267511</v>
      </c>
      <c r="Y894" s="38">
        <f t="shared" si="135"/>
        <v>0.69297401347449472</v>
      </c>
      <c r="Z894" s="40" t="e">
        <f>IF(C894=ScatterPlots!$A$3,ReferendumData!Y894,-1)</f>
        <v>#N/A</v>
      </c>
      <c r="AA894" s="39">
        <f t="shared" si="136"/>
        <v>1.341493331267511</v>
      </c>
      <c r="AB894" s="40">
        <f t="shared" si="137"/>
        <v>-1</v>
      </c>
      <c r="AC894" s="40">
        <f t="shared" si="138"/>
        <v>-1</v>
      </c>
      <c r="AD894" s="40">
        <f t="shared" si="139"/>
        <v>0.69297401347449472</v>
      </c>
    </row>
    <row r="895" spans="1:30" x14ac:dyDescent="0.35">
      <c r="A895">
        <v>12</v>
      </c>
      <c r="B895">
        <v>1</v>
      </c>
      <c r="C895" t="str">
        <f t="shared" si="140"/>
        <v>0012-01</v>
      </c>
      <c r="D895" t="s">
        <v>290</v>
      </c>
      <c r="E895">
        <v>2003</v>
      </c>
      <c r="F895">
        <f>VLOOKUP(E895,Lookups!A:B,2,FALSE)</f>
        <v>1</v>
      </c>
      <c r="G895">
        <v>2005</v>
      </c>
      <c r="H895" s="61">
        <v>130</v>
      </c>
      <c r="I895">
        <v>4</v>
      </c>
      <c r="J895" t="s">
        <v>19</v>
      </c>
      <c r="K895">
        <v>0</v>
      </c>
      <c r="L895">
        <v>9</v>
      </c>
      <c r="M895">
        <v>1</v>
      </c>
      <c r="N895">
        <v>9</v>
      </c>
      <c r="O895">
        <v>0</v>
      </c>
      <c r="P895">
        <f t="shared" si="141"/>
        <v>2</v>
      </c>
      <c r="Q895">
        <v>2350</v>
      </c>
      <c r="R895">
        <v>4685</v>
      </c>
      <c r="S895" s="14">
        <f t="shared" si="133"/>
        <v>0.33404406538734899</v>
      </c>
      <c r="T895" s="33">
        <f>IF(E895&lt;1994,"NA",IF(E895&gt;2001,SUMIFS(ADM!E:E,ADM!A:A,ReferendumData!E895,ADM!C:C,ReferendumData!A895,ADM!D:D,ReferendumData!B895),SUMIFS(ADM!K:K,ADM!H:H,ReferendumData!E895,ADM!I:I,ReferendumData!A895,ADM!J:J,ReferendumData!B895)))</f>
        <v>6973.02</v>
      </c>
      <c r="U895" s="34">
        <f t="shared" si="142"/>
        <v>1.0088885447051636</v>
      </c>
      <c r="V895" s="47">
        <f>IFERROR(VLOOKUP(C895,Lookups!J:L,3,FALSE),IF(T895&gt;=2000,4,IF(AND(T895&gt;=1000,T895&lt;2000),5,6)))</f>
        <v>3</v>
      </c>
      <c r="W895" s="12" t="s">
        <v>20</v>
      </c>
      <c r="X895" s="39">
        <f t="shared" si="134"/>
        <v>1.0088885447051636</v>
      </c>
      <c r="Y895" s="38">
        <f t="shared" si="135"/>
        <v>0.33404406538734899</v>
      </c>
      <c r="Z895" s="40" t="e">
        <f>IF(C895=ScatterPlots!$A$3,ReferendumData!Y895,-1)</f>
        <v>#N/A</v>
      </c>
      <c r="AA895" s="39">
        <f t="shared" si="136"/>
        <v>1.0088885447051636</v>
      </c>
      <c r="AB895" s="40">
        <f t="shared" si="137"/>
        <v>-1</v>
      </c>
      <c r="AC895" s="40">
        <f t="shared" si="138"/>
        <v>-1</v>
      </c>
      <c r="AD895" s="40">
        <f t="shared" si="139"/>
        <v>0.33404406538734899</v>
      </c>
    </row>
    <row r="896" spans="1:30" x14ac:dyDescent="0.35">
      <c r="A896">
        <v>12</v>
      </c>
      <c r="B896">
        <v>1</v>
      </c>
      <c r="C896" t="str">
        <f t="shared" si="140"/>
        <v>0012-01</v>
      </c>
      <c r="D896" t="s">
        <v>290</v>
      </c>
      <c r="E896">
        <v>2003</v>
      </c>
      <c r="F896">
        <f>VLOOKUP(E896,Lookups!A:B,2,FALSE)</f>
        <v>1</v>
      </c>
      <c r="G896">
        <v>2005</v>
      </c>
      <c r="H896" s="61">
        <v>100</v>
      </c>
      <c r="I896">
        <v>4</v>
      </c>
      <c r="J896" t="s">
        <v>19</v>
      </c>
      <c r="K896">
        <v>0</v>
      </c>
      <c r="L896">
        <v>9</v>
      </c>
      <c r="M896">
        <v>1</v>
      </c>
      <c r="N896">
        <v>9</v>
      </c>
      <c r="O896">
        <v>0</v>
      </c>
      <c r="P896">
        <f t="shared" si="141"/>
        <v>2</v>
      </c>
      <c r="Q896">
        <v>3116</v>
      </c>
      <c r="R896">
        <v>3959</v>
      </c>
      <c r="S896" s="14">
        <f t="shared" si="133"/>
        <v>0.44042402826855126</v>
      </c>
      <c r="T896" s="33">
        <f>IF(E896&lt;1994,"NA",IF(E896&gt;2001,SUMIFS(ADM!E:E,ADM!A:A,ReferendumData!E896,ADM!C:C,ReferendumData!A896,ADM!D:D,ReferendumData!B896),SUMIFS(ADM!K:K,ADM!H:H,ReferendumData!E896,ADM!I:I,ReferendumData!A896,ADM!J:J,ReferendumData!B896)))</f>
        <v>6973.02</v>
      </c>
      <c r="U896" s="34">
        <f t="shared" si="142"/>
        <v>1.0146249401263727</v>
      </c>
      <c r="V896" s="47">
        <f>IFERROR(VLOOKUP(C896,Lookups!J:L,3,FALSE),IF(T896&gt;=2000,4,IF(AND(T896&gt;=1000,T896&lt;2000),5,6)))</f>
        <v>3</v>
      </c>
      <c r="W896" s="12" t="s">
        <v>439</v>
      </c>
      <c r="X896" s="39">
        <f t="shared" si="134"/>
        <v>1.0146249401263727</v>
      </c>
      <c r="Y896" s="38">
        <f t="shared" si="135"/>
        <v>0.44042402826855126</v>
      </c>
      <c r="Z896" s="40" t="e">
        <f>IF(C896=ScatterPlots!$A$3,ReferendumData!Y896,-1)</f>
        <v>#N/A</v>
      </c>
      <c r="AA896" s="39">
        <f t="shared" si="136"/>
        <v>1.0146249401263727</v>
      </c>
      <c r="AB896" s="40">
        <f t="shared" si="137"/>
        <v>-1</v>
      </c>
      <c r="AC896" s="40">
        <f t="shared" si="138"/>
        <v>-1</v>
      </c>
      <c r="AD896" s="40">
        <f t="shared" si="139"/>
        <v>0.44042402826855126</v>
      </c>
    </row>
    <row r="897" spans="1:30" x14ac:dyDescent="0.35">
      <c r="A897">
        <v>12</v>
      </c>
      <c r="B897">
        <v>1</v>
      </c>
      <c r="C897" t="str">
        <f t="shared" si="140"/>
        <v>0012-01</v>
      </c>
      <c r="D897" t="s">
        <v>290</v>
      </c>
      <c r="E897">
        <v>2003</v>
      </c>
      <c r="F897">
        <f>VLOOKUP(E897,Lookups!A:B,2,FALSE)</f>
        <v>1</v>
      </c>
      <c r="G897">
        <v>2005</v>
      </c>
      <c r="H897" s="61">
        <v>68</v>
      </c>
      <c r="I897">
        <v>4</v>
      </c>
      <c r="J897" t="s">
        <v>19</v>
      </c>
      <c r="K897">
        <v>0</v>
      </c>
      <c r="L897">
        <v>9</v>
      </c>
      <c r="M897">
        <v>1</v>
      </c>
      <c r="N897">
        <v>9</v>
      </c>
      <c r="O897">
        <v>0</v>
      </c>
      <c r="P897">
        <f t="shared" si="141"/>
        <v>1</v>
      </c>
      <c r="Q897">
        <v>2080</v>
      </c>
      <c r="R897">
        <v>4938</v>
      </c>
      <c r="S897" s="14">
        <f t="shared" si="133"/>
        <v>0.29638073525220859</v>
      </c>
      <c r="T897" s="33">
        <f>IF(E897&lt;1994,"NA",IF(E897&gt;2001,SUMIFS(ADM!E:E,ADM!A:A,ReferendumData!E897,ADM!C:C,ReferendumData!A897,ADM!D:D,ReferendumData!B897),SUMIFS(ADM!K:K,ADM!H:H,ReferendumData!E897,ADM!I:I,ReferendumData!A897,ADM!J:J,ReferendumData!B897)))</f>
        <v>6973.02</v>
      </c>
      <c r="U897" s="34">
        <f t="shared" si="142"/>
        <v>1.0064505766511496</v>
      </c>
      <c r="V897" s="47">
        <f>IFERROR(VLOOKUP(C897,Lookups!J:L,3,FALSE),IF(T897&gt;=2000,4,IF(AND(T897&gt;=1000,T897&lt;2000),5,6)))</f>
        <v>3</v>
      </c>
      <c r="W897" s="12" t="s">
        <v>439</v>
      </c>
      <c r="X897" s="39">
        <f t="shared" si="134"/>
        <v>1.0064505766511496</v>
      </c>
      <c r="Y897" s="38">
        <f t="shared" si="135"/>
        <v>0.29638073525220859</v>
      </c>
      <c r="Z897" s="40" t="e">
        <f>IF(C897=ScatterPlots!$A$3,ReferendumData!Y897,-1)</f>
        <v>#N/A</v>
      </c>
      <c r="AA897" s="39">
        <f t="shared" si="136"/>
        <v>1.0064505766511496</v>
      </c>
      <c r="AB897" s="40">
        <f t="shared" si="137"/>
        <v>-1</v>
      </c>
      <c r="AC897" s="40">
        <f t="shared" si="138"/>
        <v>-1</v>
      </c>
      <c r="AD897" s="40">
        <f t="shared" si="139"/>
        <v>0.29638073525220859</v>
      </c>
    </row>
    <row r="898" spans="1:30" x14ac:dyDescent="0.35">
      <c r="A898">
        <v>424</v>
      </c>
      <c r="B898">
        <v>1</v>
      </c>
      <c r="C898" t="str">
        <f t="shared" si="140"/>
        <v>0424-01</v>
      </c>
      <c r="D898" t="s">
        <v>311</v>
      </c>
      <c r="E898">
        <v>2003</v>
      </c>
      <c r="F898">
        <f>VLOOKUP(E898,Lookups!A:B,2,FALSE)</f>
        <v>1</v>
      </c>
      <c r="G898">
        <v>2005</v>
      </c>
      <c r="H898" s="61">
        <v>95</v>
      </c>
      <c r="I898">
        <v>9</v>
      </c>
      <c r="J898" t="s">
        <v>19</v>
      </c>
      <c r="K898">
        <v>0</v>
      </c>
      <c r="L898">
        <v>9</v>
      </c>
      <c r="M898">
        <v>1</v>
      </c>
      <c r="N898">
        <v>9</v>
      </c>
      <c r="O898">
        <v>1</v>
      </c>
      <c r="P898">
        <f t="shared" si="141"/>
        <v>1</v>
      </c>
      <c r="Q898">
        <v>337</v>
      </c>
      <c r="R898">
        <v>217</v>
      </c>
      <c r="S898" s="14">
        <f t="shared" si="133"/>
        <v>0.60830324909747291</v>
      </c>
      <c r="T898" s="33">
        <f>IF(E898&lt;1994,"NA",IF(E898&gt;2001,SUMIFS(ADM!E:E,ADM!A:A,ReferendumData!E898,ADM!C:C,ReferendumData!A898,ADM!D:D,ReferendumData!B898),SUMIFS(ADM!K:K,ADM!H:H,ReferendumData!E898,ADM!I:I,ReferendumData!A898,ADM!J:J,ReferendumData!B898)))</f>
        <v>491.54</v>
      </c>
      <c r="U898" s="34">
        <f t="shared" si="142"/>
        <v>1.1270700248199537</v>
      </c>
      <c r="V898" s="47">
        <f>IFERROR(VLOOKUP(C898,Lookups!J:L,3,FALSE),IF(T898&gt;=2000,4,IF(AND(T898&gt;=1000,T898&lt;2000),5,6)))</f>
        <v>6</v>
      </c>
      <c r="W898" s="12" t="s">
        <v>439</v>
      </c>
      <c r="X898" s="39">
        <f t="shared" si="134"/>
        <v>1.1270700248199537</v>
      </c>
      <c r="Y898" s="38">
        <f t="shared" si="135"/>
        <v>0.60830324909747291</v>
      </c>
      <c r="Z898" s="40" t="e">
        <f>IF(C898=ScatterPlots!$A$3,ReferendumData!Y898,-1)</f>
        <v>#N/A</v>
      </c>
      <c r="AA898" s="39">
        <f t="shared" si="136"/>
        <v>1.1270700248199537</v>
      </c>
      <c r="AB898" s="40">
        <f t="shared" si="137"/>
        <v>-1</v>
      </c>
      <c r="AC898" s="40">
        <f t="shared" si="138"/>
        <v>-1</v>
      </c>
      <c r="AD898" s="40">
        <f t="shared" si="139"/>
        <v>0.60830324909747291</v>
      </c>
    </row>
    <row r="899" spans="1:30" x14ac:dyDescent="0.35">
      <c r="A899">
        <v>833</v>
      </c>
      <c r="B899">
        <v>1</v>
      </c>
      <c r="C899" t="str">
        <f t="shared" si="140"/>
        <v>0833-01</v>
      </c>
      <c r="D899" t="s">
        <v>459</v>
      </c>
      <c r="E899">
        <v>2003</v>
      </c>
      <c r="F899">
        <f>VLOOKUP(E899,Lookups!A:B,2,FALSE)</f>
        <v>1</v>
      </c>
      <c r="G899">
        <v>2005</v>
      </c>
      <c r="H899" s="61">
        <v>57</v>
      </c>
      <c r="I899">
        <v>10</v>
      </c>
      <c r="J899" t="s">
        <v>19</v>
      </c>
      <c r="K899">
        <v>0</v>
      </c>
      <c r="L899">
        <v>9</v>
      </c>
      <c r="M899">
        <v>1</v>
      </c>
      <c r="N899">
        <v>9</v>
      </c>
      <c r="O899">
        <v>1</v>
      </c>
      <c r="P899">
        <f t="shared" si="141"/>
        <v>1</v>
      </c>
      <c r="Q899">
        <v>7043</v>
      </c>
      <c r="R899">
        <v>5479</v>
      </c>
      <c r="S899" s="14">
        <f t="shared" si="133"/>
        <v>0.56245008784539208</v>
      </c>
      <c r="T899" s="33">
        <f>IF(E899&lt;1994,"NA",IF(E899&gt;2001,SUMIFS(ADM!E:E,ADM!A:A,ReferendumData!E899,ADM!C:C,ReferendumData!A899,ADM!D:D,ReferendumData!B899),SUMIFS(ADM!K:K,ADM!H:H,ReferendumData!E899,ADM!I:I,ReferendumData!A899,ADM!J:J,ReferendumData!B899)))</f>
        <v>15595.88</v>
      </c>
      <c r="U899" s="34">
        <f t="shared" si="142"/>
        <v>0.8029043567916655</v>
      </c>
      <c r="V899" s="47">
        <f>IFERROR(VLOOKUP(C899,Lookups!J:L,3,FALSE),IF(T899&gt;=2000,4,IF(AND(T899&gt;=1000,T899&lt;2000),5,6)))</f>
        <v>2</v>
      </c>
      <c r="W899" s="12" t="s">
        <v>439</v>
      </c>
      <c r="X899" s="39">
        <f t="shared" si="134"/>
        <v>0.8029043567916655</v>
      </c>
      <c r="Y899" s="38">
        <f t="shared" si="135"/>
        <v>0.56245008784539208</v>
      </c>
      <c r="Z899" s="40" t="e">
        <f>IF(C899=ScatterPlots!$A$3,ReferendumData!Y899,-1)</f>
        <v>#N/A</v>
      </c>
      <c r="AA899" s="39">
        <f t="shared" si="136"/>
        <v>0.8029043567916655</v>
      </c>
      <c r="AB899" s="40">
        <f t="shared" si="137"/>
        <v>-1</v>
      </c>
      <c r="AC899" s="40">
        <f t="shared" si="138"/>
        <v>-1</v>
      </c>
      <c r="AD899" s="40">
        <f t="shared" si="139"/>
        <v>0.56245008784539208</v>
      </c>
    </row>
    <row r="900" spans="1:30" x14ac:dyDescent="0.35">
      <c r="A900">
        <v>2856</v>
      </c>
      <c r="B900">
        <v>1</v>
      </c>
      <c r="C900" t="str">
        <f t="shared" si="140"/>
        <v>2856-01</v>
      </c>
      <c r="D900" t="s">
        <v>469</v>
      </c>
      <c r="E900">
        <v>2003</v>
      </c>
      <c r="F900">
        <f>VLOOKUP(E900,Lookups!A:B,2,FALSE)</f>
        <v>1</v>
      </c>
      <c r="G900">
        <v>2005</v>
      </c>
      <c r="H900" s="61">
        <v>1000</v>
      </c>
      <c r="I900">
        <v>10</v>
      </c>
      <c r="J900" t="s">
        <v>19</v>
      </c>
      <c r="K900">
        <v>0</v>
      </c>
      <c r="L900">
        <v>9</v>
      </c>
      <c r="M900">
        <v>1</v>
      </c>
      <c r="N900">
        <v>9</v>
      </c>
      <c r="O900">
        <v>1</v>
      </c>
      <c r="P900">
        <f t="shared" si="141"/>
        <v>10</v>
      </c>
      <c r="Q900">
        <v>302</v>
      </c>
      <c r="R900">
        <v>164</v>
      </c>
      <c r="S900" s="14">
        <f t="shared" ref="S900:S963" si="143">Q900/SUM(Q900:R900)</f>
        <v>0.64806866952789699</v>
      </c>
      <c r="T900" s="33">
        <f>IF(E900&lt;1994,"NA",IF(E900&gt;2001,SUMIFS(ADM!E:E,ADM!A:A,ReferendumData!E900,ADM!C:C,ReferendumData!A900,ADM!D:D,ReferendumData!B900),SUMIFS(ADM!K:K,ADM!H:H,ReferendumData!E900,ADM!I:I,ReferendumData!A900,ADM!J:J,ReferendumData!B900)))</f>
        <v>401.38</v>
      </c>
      <c r="U900" s="34">
        <f t="shared" si="142"/>
        <v>1.1609945687378544</v>
      </c>
      <c r="V900" s="47">
        <f>IFERROR(VLOOKUP(C900,Lookups!J:L,3,FALSE),IF(T900&gt;=2000,4,IF(AND(T900&gt;=1000,T900&lt;2000),5,6)))</f>
        <v>6</v>
      </c>
      <c r="W900" s="12" t="s">
        <v>439</v>
      </c>
      <c r="X900" s="39">
        <f t="shared" ref="X900:X963" si="144">IF(A900=815,0,U900)</f>
        <v>1.1609945687378544</v>
      </c>
      <c r="Y900" s="38">
        <f t="shared" ref="Y900:Y963" si="145">IF(A900=815,0,S900)</f>
        <v>0.64806866952789699</v>
      </c>
      <c r="Z900" s="40" t="e">
        <f>IF(C900=ScatterPlots!$A$3,ReferendumData!Y900,-1)</f>
        <v>#N/A</v>
      </c>
      <c r="AA900" s="39">
        <f t="shared" ref="AA900:AA963" si="146">IF(A900=815,0,U900)</f>
        <v>1.1609945687378544</v>
      </c>
      <c r="AB900" s="40">
        <f t="shared" ref="AB900:AB963" si="147">IF(A900=815,0,IF(F900=3,S900,-1))</f>
        <v>-1</v>
      </c>
      <c r="AC900" s="40">
        <f t="shared" ref="AC900:AC963" si="148">IF(A900=815,0,IF(F900=2,S900,-1))</f>
        <v>-1</v>
      </c>
      <c r="AD900" s="40">
        <f t="shared" ref="AD900:AD963" si="149">IF(A900=815,0,IF(F900=1,S900,-1))</f>
        <v>0.64806866952789699</v>
      </c>
    </row>
    <row r="901" spans="1:30" x14ac:dyDescent="0.35">
      <c r="A901">
        <v>12</v>
      </c>
      <c r="B901">
        <v>1</v>
      </c>
      <c r="C901" t="str">
        <f t="shared" si="140"/>
        <v>0012-01</v>
      </c>
      <c r="D901" t="s">
        <v>290</v>
      </c>
      <c r="E901">
        <v>2004</v>
      </c>
      <c r="F901">
        <f>VLOOKUP(E901,Lookups!A:B,2,FALSE)</f>
        <v>3</v>
      </c>
      <c r="G901">
        <v>2005</v>
      </c>
      <c r="H901" s="61">
        <v>511</v>
      </c>
      <c r="I901">
        <v>5</v>
      </c>
      <c r="J901" t="s">
        <v>19</v>
      </c>
      <c r="K901">
        <v>0</v>
      </c>
      <c r="L901">
        <v>9</v>
      </c>
      <c r="M901">
        <v>1</v>
      </c>
      <c r="N901">
        <v>9</v>
      </c>
      <c r="O901">
        <v>0</v>
      </c>
      <c r="P901">
        <f t="shared" si="141"/>
        <v>6</v>
      </c>
      <c r="Q901">
        <v>8055</v>
      </c>
      <c r="R901">
        <v>8226</v>
      </c>
      <c r="S901" s="14">
        <f t="shared" si="143"/>
        <v>0.49474847982310671</v>
      </c>
      <c r="T901" s="33">
        <f>IF(E901&lt;1994,"NA",IF(E901&gt;2001,SUMIFS(ADM!E:E,ADM!A:A,ReferendumData!E901,ADM!C:C,ReferendumData!A901,ADM!D:D,ReferendumData!B901),SUMIFS(ADM!K:K,ADM!H:H,ReferendumData!E901,ADM!I:I,ReferendumData!A901,ADM!J:J,ReferendumData!B901)))</f>
        <v>6990.34</v>
      </c>
      <c r="U901" s="34">
        <f t="shared" si="142"/>
        <v>2.3290712611975954</v>
      </c>
      <c r="V901" s="47">
        <f>IFERROR(VLOOKUP(C901,Lookups!J:L,3,FALSE),IF(T901&gt;=2000,4,IF(AND(T901&gt;=1000,T901&lt;2000),5,6)))</f>
        <v>3</v>
      </c>
      <c r="W901" s="12" t="s">
        <v>470</v>
      </c>
      <c r="X901" s="39">
        <f t="shared" si="144"/>
        <v>2.3290712611975954</v>
      </c>
      <c r="Y901" s="38">
        <f t="shared" si="145"/>
        <v>0.49474847982310671</v>
      </c>
      <c r="Z901" s="40" t="e">
        <f>IF(C901=ScatterPlots!$A$3,ReferendumData!Y901,-1)</f>
        <v>#N/A</v>
      </c>
      <c r="AA901" s="39">
        <f t="shared" si="146"/>
        <v>2.3290712611975954</v>
      </c>
      <c r="AB901" s="40">
        <f t="shared" si="147"/>
        <v>0.49474847982310671</v>
      </c>
      <c r="AC901" s="40">
        <f t="shared" si="148"/>
        <v>-1</v>
      </c>
      <c r="AD901" s="40">
        <f t="shared" si="149"/>
        <v>-1</v>
      </c>
    </row>
    <row r="902" spans="1:30" x14ac:dyDescent="0.35">
      <c r="A902">
        <v>13</v>
      </c>
      <c r="B902">
        <v>1</v>
      </c>
      <c r="C902" t="str">
        <f t="shared" si="140"/>
        <v>0013-01</v>
      </c>
      <c r="D902" t="s">
        <v>269</v>
      </c>
      <c r="E902">
        <v>2004</v>
      </c>
      <c r="F902">
        <f>VLOOKUP(E902,Lookups!A:B,2,FALSE)</f>
        <v>3</v>
      </c>
      <c r="G902">
        <v>2005</v>
      </c>
      <c r="H902" s="61">
        <v>302.43</v>
      </c>
      <c r="I902">
        <v>10</v>
      </c>
      <c r="J902" t="s">
        <v>19</v>
      </c>
      <c r="K902">
        <v>0</v>
      </c>
      <c r="L902">
        <v>9</v>
      </c>
      <c r="M902">
        <v>0</v>
      </c>
      <c r="N902">
        <v>9</v>
      </c>
      <c r="O902">
        <v>0</v>
      </c>
      <c r="P902">
        <f t="shared" si="141"/>
        <v>4</v>
      </c>
      <c r="Q902">
        <v>5533</v>
      </c>
      <c r="R902">
        <v>5875</v>
      </c>
      <c r="S902" s="14">
        <f t="shared" si="143"/>
        <v>0.48501051893408137</v>
      </c>
      <c r="T902" s="33">
        <f>IF(E902&lt;1994,"NA",IF(E902&gt;2001,SUMIFS(ADM!E:E,ADM!A:A,ReferendumData!E902,ADM!C:C,ReferendumData!A902,ADM!D:D,ReferendumData!B902),SUMIFS(ADM!K:K,ADM!H:H,ReferendumData!E902,ADM!I:I,ReferendumData!A902,ADM!J:J,ReferendumData!B902)))</f>
        <v>2979.95</v>
      </c>
      <c r="U902" s="34">
        <f t="shared" si="142"/>
        <v>3.8282521518817432</v>
      </c>
      <c r="V902" s="47">
        <f>IFERROR(VLOOKUP(C902,Lookups!J:L,3,FALSE),IF(T902&gt;=2000,4,IF(AND(T902&gt;=1000,T902&lt;2000),5,6)))</f>
        <v>2</v>
      </c>
      <c r="W902" s="12" t="s">
        <v>20</v>
      </c>
      <c r="X902" s="39">
        <f t="shared" si="144"/>
        <v>3.8282521518817432</v>
      </c>
      <c r="Y902" s="38">
        <f t="shared" si="145"/>
        <v>0.48501051893408137</v>
      </c>
      <c r="Z902" s="40" t="e">
        <f>IF(C902=ScatterPlots!$A$3,ReferendumData!Y902,-1)</f>
        <v>#N/A</v>
      </c>
      <c r="AA902" s="39">
        <f t="shared" si="146"/>
        <v>3.8282521518817432</v>
      </c>
      <c r="AB902" s="40">
        <f t="shared" si="147"/>
        <v>0.48501051893408137</v>
      </c>
      <c r="AC902" s="40">
        <f t="shared" si="148"/>
        <v>-1</v>
      </c>
      <c r="AD902" s="40">
        <f t="shared" si="149"/>
        <v>-1</v>
      </c>
    </row>
    <row r="903" spans="1:30" x14ac:dyDescent="0.35">
      <c r="A903">
        <v>22</v>
      </c>
      <c r="B903">
        <v>1</v>
      </c>
      <c r="C903" t="str">
        <f t="shared" si="140"/>
        <v>0022-01</v>
      </c>
      <c r="D903" t="s">
        <v>114</v>
      </c>
      <c r="E903">
        <v>2004</v>
      </c>
      <c r="F903">
        <f>VLOOKUP(E903,Lookups!A:B,2,FALSE)</f>
        <v>3</v>
      </c>
      <c r="G903">
        <v>2005</v>
      </c>
      <c r="H903" s="61">
        <v>500</v>
      </c>
      <c r="I903">
        <v>7</v>
      </c>
      <c r="J903" t="s">
        <v>19</v>
      </c>
      <c r="K903">
        <v>0</v>
      </c>
      <c r="L903">
        <v>9</v>
      </c>
      <c r="M903">
        <v>0</v>
      </c>
      <c r="N903">
        <v>9</v>
      </c>
      <c r="O903">
        <v>0</v>
      </c>
      <c r="P903">
        <f t="shared" si="141"/>
        <v>6</v>
      </c>
      <c r="Q903">
        <v>3580</v>
      </c>
      <c r="R903">
        <v>4622</v>
      </c>
      <c r="S903" s="14">
        <f t="shared" si="143"/>
        <v>0.43647890758351621</v>
      </c>
      <c r="T903" s="33">
        <f>IF(E903&lt;1994,"NA",IF(E903&gt;2001,SUMIFS(ADM!E:E,ADM!A:A,ReferendumData!E903,ADM!C:C,ReferendumData!A903,ADM!D:D,ReferendumData!B903),SUMIFS(ADM!K:K,ADM!H:H,ReferendumData!E903,ADM!I:I,ReferendumData!A903,ADM!J:J,ReferendumData!B903)))</f>
        <v>2711.99</v>
      </c>
      <c r="U903" s="34">
        <f t="shared" si="142"/>
        <v>3.024347434909421</v>
      </c>
      <c r="V903" s="47">
        <f>IFERROR(VLOOKUP(C903,Lookups!J:L,3,FALSE),IF(T903&gt;=2000,4,IF(AND(T903&gt;=1000,T903&lt;2000),5,6)))</f>
        <v>4</v>
      </c>
      <c r="W903" s="12" t="s">
        <v>20</v>
      </c>
      <c r="X903" s="39">
        <f t="shared" si="144"/>
        <v>3.024347434909421</v>
      </c>
      <c r="Y903" s="38">
        <f t="shared" si="145"/>
        <v>0.43647890758351621</v>
      </c>
      <c r="Z903" s="40" t="e">
        <f>IF(C903=ScatterPlots!$A$3,ReferendumData!Y903,-1)</f>
        <v>#N/A</v>
      </c>
      <c r="AA903" s="39">
        <f t="shared" si="146"/>
        <v>3.024347434909421</v>
      </c>
      <c r="AB903" s="40">
        <f t="shared" si="147"/>
        <v>0.43647890758351621</v>
      </c>
      <c r="AC903" s="40">
        <f t="shared" si="148"/>
        <v>-1</v>
      </c>
      <c r="AD903" s="40">
        <f t="shared" si="149"/>
        <v>-1</v>
      </c>
    </row>
    <row r="904" spans="1:30" x14ac:dyDescent="0.35">
      <c r="A904">
        <v>23</v>
      </c>
      <c r="B904">
        <v>1</v>
      </c>
      <c r="C904" t="str">
        <f t="shared" si="140"/>
        <v>0023-01</v>
      </c>
      <c r="D904" t="s">
        <v>327</v>
      </c>
      <c r="E904">
        <v>2004</v>
      </c>
      <c r="F904">
        <f>VLOOKUP(E904,Lookups!A:B,2,FALSE)</f>
        <v>3</v>
      </c>
      <c r="G904">
        <v>2005</v>
      </c>
      <c r="H904" s="61">
        <v>500</v>
      </c>
      <c r="I904">
        <v>10</v>
      </c>
      <c r="J904" t="s">
        <v>19</v>
      </c>
      <c r="K904">
        <v>0</v>
      </c>
      <c r="L904">
        <v>9</v>
      </c>
      <c r="M904">
        <v>0</v>
      </c>
      <c r="N904">
        <v>9</v>
      </c>
      <c r="O904">
        <v>0</v>
      </c>
      <c r="P904">
        <f t="shared" si="141"/>
        <v>6</v>
      </c>
      <c r="Q904">
        <v>1206</v>
      </c>
      <c r="R904">
        <v>2241</v>
      </c>
      <c r="S904" s="14">
        <f t="shared" si="143"/>
        <v>0.34986945169712796</v>
      </c>
      <c r="T904" s="33">
        <f>IF(E904&lt;1994,"NA",IF(E904&gt;2001,SUMIFS(ADM!E:E,ADM!A:A,ReferendumData!E904,ADM!C:C,ReferendumData!A904,ADM!D:D,ReferendumData!B904),SUMIFS(ADM!K:K,ADM!H:H,ReferendumData!E904,ADM!I:I,ReferendumData!A904,ADM!J:J,ReferendumData!B904)))</f>
        <v>1164.6500000000001</v>
      </c>
      <c r="U904" s="34">
        <f t="shared" si="142"/>
        <v>2.9596874597518568</v>
      </c>
      <c r="V904" s="47">
        <f>IFERROR(VLOOKUP(C904,Lookups!J:L,3,FALSE),IF(T904&gt;=2000,4,IF(AND(T904&gt;=1000,T904&lt;2000),5,6)))</f>
        <v>5</v>
      </c>
      <c r="W904" s="12" t="s">
        <v>20</v>
      </c>
      <c r="X904" s="39">
        <f t="shared" si="144"/>
        <v>2.9596874597518568</v>
      </c>
      <c r="Y904" s="38">
        <f t="shared" si="145"/>
        <v>0.34986945169712796</v>
      </c>
      <c r="Z904" s="40" t="e">
        <f>IF(C904=ScatterPlots!$A$3,ReferendumData!Y904,-1)</f>
        <v>#N/A</v>
      </c>
      <c r="AA904" s="39">
        <f t="shared" si="146"/>
        <v>2.9596874597518568</v>
      </c>
      <c r="AB904" s="40">
        <f t="shared" si="147"/>
        <v>0.34986945169712796</v>
      </c>
      <c r="AC904" s="40">
        <f t="shared" si="148"/>
        <v>-1</v>
      </c>
      <c r="AD904" s="40">
        <f t="shared" si="149"/>
        <v>-1</v>
      </c>
    </row>
    <row r="905" spans="1:30" x14ac:dyDescent="0.35">
      <c r="A905">
        <v>32</v>
      </c>
      <c r="B905">
        <v>1</v>
      </c>
      <c r="C905" t="str">
        <f t="shared" si="140"/>
        <v>0032-01</v>
      </c>
      <c r="D905" t="s">
        <v>355</v>
      </c>
      <c r="E905">
        <v>2004</v>
      </c>
      <c r="F905">
        <f>VLOOKUP(E905,Lookups!A:B,2,FALSE)</f>
        <v>3</v>
      </c>
      <c r="G905">
        <v>2005</v>
      </c>
      <c r="H905" s="61">
        <v>350</v>
      </c>
      <c r="I905">
        <v>10</v>
      </c>
      <c r="J905" t="s">
        <v>19</v>
      </c>
      <c r="K905">
        <v>0</v>
      </c>
      <c r="L905">
        <v>9</v>
      </c>
      <c r="M905">
        <v>0</v>
      </c>
      <c r="N905">
        <v>9</v>
      </c>
      <c r="O905">
        <v>0</v>
      </c>
      <c r="P905">
        <f t="shared" si="141"/>
        <v>4</v>
      </c>
      <c r="Q905">
        <v>678</v>
      </c>
      <c r="R905">
        <v>1182</v>
      </c>
      <c r="S905" s="14">
        <f t="shared" si="143"/>
        <v>0.36451612903225805</v>
      </c>
      <c r="T905" s="33">
        <f>IF(E905&lt;1994,"NA",IF(E905&gt;2001,SUMIFS(ADM!E:E,ADM!A:A,ReferendumData!E905,ADM!C:C,ReferendumData!A905,ADM!D:D,ReferendumData!B905),SUMIFS(ADM!K:K,ADM!H:H,ReferendumData!E905,ADM!I:I,ReferendumData!A905,ADM!J:J,ReferendumData!B905)))</f>
        <v>736.69</v>
      </c>
      <c r="U905" s="34">
        <f t="shared" si="142"/>
        <v>2.5248069065685699</v>
      </c>
      <c r="V905" s="47">
        <f>IFERROR(VLOOKUP(C905,Lookups!J:L,3,FALSE),IF(T905&gt;=2000,4,IF(AND(T905&gt;=1000,T905&lt;2000),5,6)))</f>
        <v>6</v>
      </c>
      <c r="W905" s="12" t="s">
        <v>20</v>
      </c>
      <c r="X905" s="39">
        <f t="shared" si="144"/>
        <v>2.5248069065685699</v>
      </c>
      <c r="Y905" s="38">
        <f t="shared" si="145"/>
        <v>0.36451612903225805</v>
      </c>
      <c r="Z905" s="40" t="e">
        <f>IF(C905=ScatterPlots!$A$3,ReferendumData!Y905,-1)</f>
        <v>#N/A</v>
      </c>
      <c r="AA905" s="39">
        <f t="shared" si="146"/>
        <v>2.5248069065685699</v>
      </c>
      <c r="AB905" s="40">
        <f t="shared" si="147"/>
        <v>0.36451612903225805</v>
      </c>
      <c r="AC905" s="40">
        <f t="shared" si="148"/>
        <v>-1</v>
      </c>
      <c r="AD905" s="40">
        <f t="shared" si="149"/>
        <v>-1</v>
      </c>
    </row>
    <row r="906" spans="1:30" x14ac:dyDescent="0.35">
      <c r="A906">
        <v>110</v>
      </c>
      <c r="B906">
        <v>1</v>
      </c>
      <c r="C906" t="str">
        <f t="shared" si="140"/>
        <v>0110-01</v>
      </c>
      <c r="D906" t="s">
        <v>42</v>
      </c>
      <c r="E906">
        <v>2004</v>
      </c>
      <c r="F906">
        <f>VLOOKUP(E906,Lookups!A:B,2,FALSE)</f>
        <v>3</v>
      </c>
      <c r="G906">
        <v>2005</v>
      </c>
      <c r="H906" s="61">
        <v>390</v>
      </c>
      <c r="I906">
        <v>10</v>
      </c>
      <c r="J906" t="s">
        <v>19</v>
      </c>
      <c r="K906">
        <v>0</v>
      </c>
      <c r="L906">
        <v>9</v>
      </c>
      <c r="M906">
        <v>0</v>
      </c>
      <c r="N906">
        <v>9</v>
      </c>
      <c r="O906">
        <v>1</v>
      </c>
      <c r="P906">
        <f t="shared" si="141"/>
        <v>4</v>
      </c>
      <c r="Q906">
        <v>4535</v>
      </c>
      <c r="R906">
        <v>3722</v>
      </c>
      <c r="S906" s="14">
        <f t="shared" si="143"/>
        <v>0.54923095555286428</v>
      </c>
      <c r="T906" s="33">
        <f>IF(E906&lt;1994,"NA",IF(E906&gt;2001,SUMIFS(ADM!E:E,ADM!A:A,ReferendumData!E906,ADM!C:C,ReferendumData!A906,ADM!D:D,ReferendumData!B906),SUMIFS(ADM!K:K,ADM!H:H,ReferendumData!E906,ADM!I:I,ReferendumData!A906,ADM!J:J,ReferendumData!B906)))</f>
        <v>2364.14</v>
      </c>
      <c r="U906" s="34">
        <f t="shared" si="142"/>
        <v>3.4926019609667787</v>
      </c>
      <c r="V906" s="47">
        <f>IFERROR(VLOOKUP(C906,Lookups!J:L,3,FALSE),IF(T906&gt;=2000,4,IF(AND(T906&gt;=1000,T906&lt;2000),5,6)))</f>
        <v>3</v>
      </c>
      <c r="W906" s="12" t="s">
        <v>20</v>
      </c>
      <c r="X906" s="39">
        <f t="shared" si="144"/>
        <v>3.4926019609667787</v>
      </c>
      <c r="Y906" s="38">
        <f t="shared" si="145"/>
        <v>0.54923095555286428</v>
      </c>
      <c r="Z906" s="40" t="e">
        <f>IF(C906=ScatterPlots!$A$3,ReferendumData!Y906,-1)</f>
        <v>#N/A</v>
      </c>
      <c r="AA906" s="39">
        <f t="shared" si="146"/>
        <v>3.4926019609667787</v>
      </c>
      <c r="AB906" s="40">
        <f t="shared" si="147"/>
        <v>0.54923095555286428</v>
      </c>
      <c r="AC906" s="40">
        <f t="shared" si="148"/>
        <v>-1</v>
      </c>
      <c r="AD906" s="40">
        <f t="shared" si="149"/>
        <v>-1</v>
      </c>
    </row>
    <row r="907" spans="1:30" x14ac:dyDescent="0.35">
      <c r="A907">
        <v>138</v>
      </c>
      <c r="B907">
        <v>1</v>
      </c>
      <c r="C907" t="str">
        <f t="shared" si="140"/>
        <v>0138-01</v>
      </c>
      <c r="D907" t="s">
        <v>45</v>
      </c>
      <c r="E907">
        <v>2004</v>
      </c>
      <c r="F907">
        <f>VLOOKUP(E907,Lookups!A:B,2,FALSE)</f>
        <v>3</v>
      </c>
      <c r="G907">
        <v>2005</v>
      </c>
      <c r="H907" s="61">
        <v>500</v>
      </c>
      <c r="I907">
        <v>5</v>
      </c>
      <c r="J907" t="s">
        <v>19</v>
      </c>
      <c r="K907">
        <v>0</v>
      </c>
      <c r="L907">
        <v>9</v>
      </c>
      <c r="M907">
        <v>0</v>
      </c>
      <c r="N907">
        <v>9</v>
      </c>
      <c r="O907">
        <v>0</v>
      </c>
      <c r="P907">
        <f t="shared" si="141"/>
        <v>6</v>
      </c>
      <c r="Q907">
        <v>3456</v>
      </c>
      <c r="R907">
        <v>6483</v>
      </c>
      <c r="S907" s="14">
        <f t="shared" si="143"/>
        <v>0.34772109870208273</v>
      </c>
      <c r="T907" s="33">
        <f>IF(E907&lt;1994,"NA",IF(E907&gt;2001,SUMIFS(ADM!E:E,ADM!A:A,ReferendumData!E907,ADM!C:C,ReferendumData!A907,ADM!D:D,ReferendumData!B907),SUMIFS(ADM!K:K,ADM!H:H,ReferendumData!E907,ADM!I:I,ReferendumData!A907,ADM!J:J,ReferendumData!B907)))</f>
        <v>3898.94</v>
      </c>
      <c r="U907" s="34">
        <f t="shared" si="142"/>
        <v>2.5491543855509446</v>
      </c>
      <c r="V907" s="47">
        <f>IFERROR(VLOOKUP(C907,Lookups!J:L,3,FALSE),IF(T907&gt;=2000,4,IF(AND(T907&gt;=1000,T907&lt;2000),5,6)))</f>
        <v>4</v>
      </c>
      <c r="W907" s="12" t="s">
        <v>20</v>
      </c>
      <c r="X907" s="39">
        <f t="shared" si="144"/>
        <v>2.5491543855509446</v>
      </c>
      <c r="Y907" s="38">
        <f t="shared" si="145"/>
        <v>0.34772109870208273</v>
      </c>
      <c r="Z907" s="40" t="e">
        <f>IF(C907=ScatterPlots!$A$3,ReferendumData!Y907,-1)</f>
        <v>#N/A</v>
      </c>
      <c r="AA907" s="39">
        <f t="shared" si="146"/>
        <v>2.5491543855509446</v>
      </c>
      <c r="AB907" s="40">
        <f t="shared" si="147"/>
        <v>0.34772109870208273</v>
      </c>
      <c r="AC907" s="40">
        <f t="shared" si="148"/>
        <v>-1</v>
      </c>
      <c r="AD907" s="40">
        <f t="shared" si="149"/>
        <v>-1</v>
      </c>
    </row>
    <row r="908" spans="1:30" x14ac:dyDescent="0.35">
      <c r="A908">
        <v>150</v>
      </c>
      <c r="B908">
        <v>1</v>
      </c>
      <c r="C908" t="str">
        <f t="shared" si="140"/>
        <v>0150-01</v>
      </c>
      <c r="D908" t="s">
        <v>119</v>
      </c>
      <c r="E908">
        <v>2004</v>
      </c>
      <c r="F908">
        <f>VLOOKUP(E908,Lookups!A:B,2,FALSE)</f>
        <v>3</v>
      </c>
      <c r="G908">
        <v>2005</v>
      </c>
      <c r="H908" s="61">
        <v>500</v>
      </c>
      <c r="I908">
        <v>10</v>
      </c>
      <c r="J908" t="s">
        <v>19</v>
      </c>
      <c r="K908">
        <v>0</v>
      </c>
      <c r="L908">
        <v>9</v>
      </c>
      <c r="M908">
        <v>0</v>
      </c>
      <c r="N908">
        <v>9</v>
      </c>
      <c r="O908">
        <v>1</v>
      </c>
      <c r="P908">
        <f t="shared" si="141"/>
        <v>6</v>
      </c>
      <c r="Q908">
        <v>1154</v>
      </c>
      <c r="R908">
        <v>778</v>
      </c>
      <c r="S908" s="14">
        <f t="shared" si="143"/>
        <v>0.59730848861283647</v>
      </c>
      <c r="T908" s="33">
        <f>IF(E908&lt;1994,"NA",IF(E908&gt;2001,SUMIFS(ADM!E:E,ADM!A:A,ReferendumData!E908,ADM!C:C,ReferendumData!A908,ADM!D:D,ReferendumData!B908),SUMIFS(ADM!K:K,ADM!H:H,ReferendumData!E908,ADM!I:I,ReferendumData!A908,ADM!J:J,ReferendumData!B908)))</f>
        <v>900.66</v>
      </c>
      <c r="U908" s="34">
        <f t="shared" si="142"/>
        <v>2.1450935980281129</v>
      </c>
      <c r="V908" s="47">
        <f>IFERROR(VLOOKUP(C908,Lookups!J:L,3,FALSE),IF(T908&gt;=2000,4,IF(AND(T908&gt;=1000,T908&lt;2000),5,6)))</f>
        <v>6</v>
      </c>
      <c r="W908" s="12" t="s">
        <v>20</v>
      </c>
      <c r="X908" s="39">
        <f t="shared" si="144"/>
        <v>2.1450935980281129</v>
      </c>
      <c r="Y908" s="38">
        <f t="shared" si="145"/>
        <v>0.59730848861283647</v>
      </c>
      <c r="Z908" s="40" t="e">
        <f>IF(C908=ScatterPlots!$A$3,ReferendumData!Y908,-1)</f>
        <v>#N/A</v>
      </c>
      <c r="AA908" s="39">
        <f t="shared" si="146"/>
        <v>2.1450935980281129</v>
      </c>
      <c r="AB908" s="40">
        <f t="shared" si="147"/>
        <v>0.59730848861283647</v>
      </c>
      <c r="AC908" s="40">
        <f t="shared" si="148"/>
        <v>-1</v>
      </c>
      <c r="AD908" s="40">
        <f t="shared" si="149"/>
        <v>-1</v>
      </c>
    </row>
    <row r="909" spans="1:30" x14ac:dyDescent="0.35">
      <c r="A909">
        <v>177</v>
      </c>
      <c r="B909">
        <v>1</v>
      </c>
      <c r="C909" t="str">
        <f t="shared" si="140"/>
        <v>0177-01</v>
      </c>
      <c r="D909" t="s">
        <v>174</v>
      </c>
      <c r="E909">
        <v>2004</v>
      </c>
      <c r="F909">
        <f>VLOOKUP(E909,Lookups!A:B,2,FALSE)</f>
        <v>3</v>
      </c>
      <c r="G909">
        <v>2005</v>
      </c>
      <c r="H909" s="61">
        <v>440.25</v>
      </c>
      <c r="I909">
        <v>10</v>
      </c>
      <c r="J909" t="s">
        <v>19</v>
      </c>
      <c r="K909">
        <v>0</v>
      </c>
      <c r="L909">
        <v>9</v>
      </c>
      <c r="M909">
        <v>0</v>
      </c>
      <c r="N909">
        <v>9</v>
      </c>
      <c r="O909">
        <v>0</v>
      </c>
      <c r="P909">
        <f t="shared" si="141"/>
        <v>5</v>
      </c>
      <c r="Q909">
        <v>1449</v>
      </c>
      <c r="R909">
        <v>1846</v>
      </c>
      <c r="S909" s="14">
        <f t="shared" si="143"/>
        <v>0.43975720789074357</v>
      </c>
      <c r="T909" s="33">
        <f>IF(E909&lt;1994,"NA",IF(E909&gt;2001,SUMIFS(ADM!E:E,ADM!A:A,ReferendumData!E909,ADM!C:C,ReferendumData!A909,ADM!D:D,ReferendumData!B909),SUMIFS(ADM!K:K,ADM!H:H,ReferendumData!E909,ADM!I:I,ReferendumData!A909,ADM!J:J,ReferendumData!B909)))</f>
        <v>1036.0899999999999</v>
      </c>
      <c r="U909" s="34">
        <f t="shared" si="142"/>
        <v>3.180225656072349</v>
      </c>
      <c r="V909" s="47">
        <f>IFERROR(VLOOKUP(C909,Lookups!J:L,3,FALSE),IF(T909&gt;=2000,4,IF(AND(T909&gt;=1000,T909&lt;2000),5,6)))</f>
        <v>5</v>
      </c>
      <c r="W909" s="12" t="s">
        <v>20</v>
      </c>
      <c r="X909" s="39">
        <f t="shared" si="144"/>
        <v>3.180225656072349</v>
      </c>
      <c r="Y909" s="38">
        <f t="shared" si="145"/>
        <v>0.43975720789074357</v>
      </c>
      <c r="Z909" s="40" t="e">
        <f>IF(C909=ScatterPlots!$A$3,ReferendumData!Y909,-1)</f>
        <v>#N/A</v>
      </c>
      <c r="AA909" s="39">
        <f t="shared" si="146"/>
        <v>3.180225656072349</v>
      </c>
      <c r="AB909" s="40">
        <f t="shared" si="147"/>
        <v>0.43975720789074357</v>
      </c>
      <c r="AC909" s="40">
        <f t="shared" si="148"/>
        <v>-1</v>
      </c>
      <c r="AD909" s="40">
        <f t="shared" si="149"/>
        <v>-1</v>
      </c>
    </row>
    <row r="910" spans="1:30" x14ac:dyDescent="0.35">
      <c r="A910">
        <v>186</v>
      </c>
      <c r="B910">
        <v>1</v>
      </c>
      <c r="C910" t="str">
        <f t="shared" si="140"/>
        <v>0186-01</v>
      </c>
      <c r="D910" t="s">
        <v>427</v>
      </c>
      <c r="E910">
        <v>2004</v>
      </c>
      <c r="F910">
        <f>VLOOKUP(E910,Lookups!A:B,2,FALSE)</f>
        <v>3</v>
      </c>
      <c r="G910">
        <v>2005</v>
      </c>
      <c r="H910" s="61">
        <v>528.07000000000005</v>
      </c>
      <c r="I910">
        <v>10</v>
      </c>
      <c r="J910" t="s">
        <v>19</v>
      </c>
      <c r="K910">
        <v>0</v>
      </c>
      <c r="L910">
        <v>9</v>
      </c>
      <c r="M910">
        <v>0</v>
      </c>
      <c r="N910">
        <v>9</v>
      </c>
      <c r="O910">
        <v>0</v>
      </c>
      <c r="P910">
        <f t="shared" si="141"/>
        <v>6</v>
      </c>
      <c r="Q910">
        <v>1958</v>
      </c>
      <c r="R910">
        <v>3603</v>
      </c>
      <c r="S910" s="14">
        <f t="shared" si="143"/>
        <v>0.35209494695198706</v>
      </c>
      <c r="T910" s="33">
        <f>IF(E910&lt;1994,"NA",IF(E910&gt;2001,SUMIFS(ADM!E:E,ADM!A:A,ReferendumData!E910,ADM!C:C,ReferendumData!A910,ADM!D:D,ReferendumData!B910),SUMIFS(ADM!K:K,ADM!H:H,ReferendumData!E910,ADM!I:I,ReferendumData!A910,ADM!J:J,ReferendumData!B910)))</f>
        <v>1359.45</v>
      </c>
      <c r="U910" s="34">
        <f t="shared" si="142"/>
        <v>4.0906248850638125</v>
      </c>
      <c r="V910" s="47">
        <f>IFERROR(VLOOKUP(C910,Lookups!J:L,3,FALSE),IF(T910&gt;=2000,4,IF(AND(T910&gt;=1000,T910&lt;2000),5,6)))</f>
        <v>5</v>
      </c>
      <c r="W910" s="12" t="s">
        <v>20</v>
      </c>
      <c r="X910" s="39">
        <f t="shared" si="144"/>
        <v>4.0906248850638125</v>
      </c>
      <c r="Y910" s="38">
        <f t="shared" si="145"/>
        <v>0.35209494695198706</v>
      </c>
      <c r="Z910" s="40" t="e">
        <f>IF(C910=ScatterPlots!$A$3,ReferendumData!Y910,-1)</f>
        <v>#N/A</v>
      </c>
      <c r="AA910" s="39">
        <f t="shared" si="146"/>
        <v>4.0906248850638125</v>
      </c>
      <c r="AB910" s="40">
        <f t="shared" si="147"/>
        <v>0.35209494695198706</v>
      </c>
      <c r="AC910" s="40">
        <f t="shared" si="148"/>
        <v>-1</v>
      </c>
      <c r="AD910" s="40">
        <f t="shared" si="149"/>
        <v>-1</v>
      </c>
    </row>
    <row r="911" spans="1:30" x14ac:dyDescent="0.35">
      <c r="A911">
        <v>186</v>
      </c>
      <c r="B911">
        <v>1</v>
      </c>
      <c r="C911" t="str">
        <f t="shared" si="140"/>
        <v>0186-01</v>
      </c>
      <c r="D911" t="s">
        <v>427</v>
      </c>
      <c r="E911">
        <v>2004</v>
      </c>
      <c r="F911">
        <f>VLOOKUP(E911,Lookups!A:B,2,FALSE)</f>
        <v>3</v>
      </c>
      <c r="G911">
        <v>2005</v>
      </c>
      <c r="H911" s="61">
        <v>200</v>
      </c>
      <c r="I911">
        <v>10</v>
      </c>
      <c r="J911" t="s">
        <v>19</v>
      </c>
      <c r="K911">
        <v>0</v>
      </c>
      <c r="L911">
        <v>9</v>
      </c>
      <c r="M911">
        <v>0</v>
      </c>
      <c r="N911">
        <v>9</v>
      </c>
      <c r="O911">
        <v>0</v>
      </c>
      <c r="P911">
        <f t="shared" si="141"/>
        <v>3</v>
      </c>
      <c r="Q911">
        <v>1629</v>
      </c>
      <c r="R911">
        <v>3683</v>
      </c>
      <c r="S911" s="14">
        <f t="shared" si="143"/>
        <v>0.30666415662650603</v>
      </c>
      <c r="T911" s="33">
        <f>IF(E911&lt;1994,"NA",IF(E911&gt;2001,SUMIFS(ADM!E:E,ADM!A:A,ReferendumData!E911,ADM!C:C,ReferendumData!A911,ADM!D:D,ReferendumData!B911),SUMIFS(ADM!K:K,ADM!H:H,ReferendumData!E911,ADM!I:I,ReferendumData!A911,ADM!J:J,ReferendumData!B911)))</f>
        <v>1359.45</v>
      </c>
      <c r="U911" s="34">
        <f t="shared" si="142"/>
        <v>3.9074625767773732</v>
      </c>
      <c r="V911" s="47">
        <f>IFERROR(VLOOKUP(C911,Lookups!J:L,3,FALSE),IF(T911&gt;=2000,4,IF(AND(T911&gt;=1000,T911&lt;2000),5,6)))</f>
        <v>5</v>
      </c>
      <c r="W911" s="12" t="s">
        <v>20</v>
      </c>
      <c r="X911" s="39">
        <f t="shared" si="144"/>
        <v>3.9074625767773732</v>
      </c>
      <c r="Y911" s="38">
        <f t="shared" si="145"/>
        <v>0.30666415662650603</v>
      </c>
      <c r="Z911" s="40" t="e">
        <f>IF(C911=ScatterPlots!$A$3,ReferendumData!Y911,-1)</f>
        <v>#N/A</v>
      </c>
      <c r="AA911" s="39">
        <f t="shared" si="146"/>
        <v>3.9074625767773732</v>
      </c>
      <c r="AB911" s="40">
        <f t="shared" si="147"/>
        <v>0.30666415662650603</v>
      </c>
      <c r="AC911" s="40">
        <f t="shared" si="148"/>
        <v>-1</v>
      </c>
      <c r="AD911" s="40">
        <f t="shared" si="149"/>
        <v>-1</v>
      </c>
    </row>
    <row r="912" spans="1:30" x14ac:dyDescent="0.35">
      <c r="A912">
        <v>186</v>
      </c>
      <c r="B912">
        <v>1</v>
      </c>
      <c r="C912" t="str">
        <f t="shared" si="140"/>
        <v>0186-01</v>
      </c>
      <c r="D912" t="s">
        <v>427</v>
      </c>
      <c r="E912">
        <v>2004</v>
      </c>
      <c r="F912">
        <f>VLOOKUP(E912,Lookups!A:B,2,FALSE)</f>
        <v>3</v>
      </c>
      <c r="G912">
        <v>2005</v>
      </c>
      <c r="H912" s="61">
        <v>160.27000000000001</v>
      </c>
      <c r="I912">
        <v>10</v>
      </c>
      <c r="J912" t="s">
        <v>19</v>
      </c>
      <c r="K912">
        <v>0</v>
      </c>
      <c r="L912">
        <v>9</v>
      </c>
      <c r="M912">
        <v>0</v>
      </c>
      <c r="N912">
        <v>9</v>
      </c>
      <c r="O912">
        <v>0</v>
      </c>
      <c r="P912">
        <f t="shared" si="141"/>
        <v>2</v>
      </c>
      <c r="Q912">
        <v>1589</v>
      </c>
      <c r="R912">
        <v>3746</v>
      </c>
      <c r="S912" s="14">
        <f t="shared" si="143"/>
        <v>0.29784442361761948</v>
      </c>
      <c r="T912" s="33">
        <f>IF(E912&lt;1994,"NA",IF(E912&gt;2001,SUMIFS(ADM!E:E,ADM!A:A,ReferendumData!E912,ADM!C:C,ReferendumData!A912,ADM!D:D,ReferendumData!B912),SUMIFS(ADM!K:K,ADM!H:H,ReferendumData!E912,ADM!I:I,ReferendumData!A912,ADM!J:J,ReferendumData!B912)))</f>
        <v>1359.45</v>
      </c>
      <c r="U912" s="34">
        <f t="shared" si="142"/>
        <v>3.9243811835668834</v>
      </c>
      <c r="V912" s="47">
        <f>IFERROR(VLOOKUP(C912,Lookups!J:L,3,FALSE),IF(T912&gt;=2000,4,IF(AND(T912&gt;=1000,T912&lt;2000),5,6)))</f>
        <v>5</v>
      </c>
      <c r="W912" s="12" t="s">
        <v>20</v>
      </c>
      <c r="X912" s="39">
        <f t="shared" si="144"/>
        <v>3.9243811835668834</v>
      </c>
      <c r="Y912" s="38">
        <f t="shared" si="145"/>
        <v>0.29784442361761948</v>
      </c>
      <c r="Z912" s="40" t="e">
        <f>IF(C912=ScatterPlots!$A$3,ReferendumData!Y912,-1)</f>
        <v>#N/A</v>
      </c>
      <c r="AA912" s="39">
        <f t="shared" si="146"/>
        <v>3.9243811835668834</v>
      </c>
      <c r="AB912" s="40">
        <f t="shared" si="147"/>
        <v>0.29784442361761948</v>
      </c>
      <c r="AC912" s="40">
        <f t="shared" si="148"/>
        <v>-1</v>
      </c>
      <c r="AD912" s="40">
        <f t="shared" si="149"/>
        <v>-1</v>
      </c>
    </row>
    <row r="913" spans="1:30" x14ac:dyDescent="0.35">
      <c r="A913">
        <v>204</v>
      </c>
      <c r="B913">
        <v>1</v>
      </c>
      <c r="C913" t="str">
        <f t="shared" si="140"/>
        <v>0204-01</v>
      </c>
      <c r="D913" t="s">
        <v>293</v>
      </c>
      <c r="E913">
        <v>2004</v>
      </c>
      <c r="F913">
        <f>VLOOKUP(E913,Lookups!A:B,2,FALSE)</f>
        <v>3</v>
      </c>
      <c r="G913">
        <v>2005</v>
      </c>
      <c r="H913" s="61">
        <v>700</v>
      </c>
      <c r="I913">
        <v>5</v>
      </c>
      <c r="J913" t="s">
        <v>19</v>
      </c>
      <c r="K913">
        <v>0</v>
      </c>
      <c r="L913">
        <v>9</v>
      </c>
      <c r="M913">
        <v>0</v>
      </c>
      <c r="N913">
        <v>9</v>
      </c>
      <c r="O913">
        <v>0</v>
      </c>
      <c r="P913">
        <f t="shared" si="141"/>
        <v>8</v>
      </c>
      <c r="Q913">
        <v>2313</v>
      </c>
      <c r="R913">
        <v>2410</v>
      </c>
      <c r="S913" s="14">
        <f t="shared" si="143"/>
        <v>0.48973110311242857</v>
      </c>
      <c r="T913" s="33">
        <f>IF(E913&lt;1994,"NA",IF(E913&gt;2001,SUMIFS(ADM!E:E,ADM!A:A,ReferendumData!E913,ADM!C:C,ReferendumData!A913,ADM!D:D,ReferendumData!B913),SUMIFS(ADM!K:K,ADM!H:H,ReferendumData!E913,ADM!I:I,ReferendumData!A913,ADM!J:J,ReferendumData!B913)))</f>
        <v>1883.86</v>
      </c>
      <c r="U913" s="34">
        <f t="shared" si="142"/>
        <v>2.507086513859841</v>
      </c>
      <c r="V913" s="47">
        <f>IFERROR(VLOOKUP(C913,Lookups!J:L,3,FALSE),IF(T913&gt;=2000,4,IF(AND(T913&gt;=1000,T913&lt;2000),5,6)))</f>
        <v>5</v>
      </c>
      <c r="W913" s="12" t="s">
        <v>20</v>
      </c>
      <c r="X913" s="39">
        <f t="shared" si="144"/>
        <v>2.507086513859841</v>
      </c>
      <c r="Y913" s="38">
        <f t="shared" si="145"/>
        <v>0.48973110311242857</v>
      </c>
      <c r="Z913" s="40" t="e">
        <f>IF(C913=ScatterPlots!$A$3,ReferendumData!Y913,-1)</f>
        <v>#N/A</v>
      </c>
      <c r="AA913" s="39">
        <f t="shared" si="146"/>
        <v>2.507086513859841</v>
      </c>
      <c r="AB913" s="40">
        <f t="shared" si="147"/>
        <v>0.48973110311242857</v>
      </c>
      <c r="AC913" s="40">
        <f t="shared" si="148"/>
        <v>-1</v>
      </c>
      <c r="AD913" s="40">
        <f t="shared" si="149"/>
        <v>-1</v>
      </c>
    </row>
    <row r="914" spans="1:30" x14ac:dyDescent="0.35">
      <c r="A914">
        <v>206</v>
      </c>
      <c r="B914">
        <v>1</v>
      </c>
      <c r="C914" t="str">
        <f t="shared" si="140"/>
        <v>0206-01</v>
      </c>
      <c r="D914" t="s">
        <v>294</v>
      </c>
      <c r="E914">
        <v>2004</v>
      </c>
      <c r="F914">
        <f>VLOOKUP(E914,Lookups!A:B,2,FALSE)</f>
        <v>3</v>
      </c>
      <c r="G914">
        <v>2005</v>
      </c>
      <c r="H914" s="61">
        <v>390</v>
      </c>
      <c r="I914">
        <v>10</v>
      </c>
      <c r="J914" t="s">
        <v>19</v>
      </c>
      <c r="K914">
        <v>0</v>
      </c>
      <c r="L914">
        <v>9</v>
      </c>
      <c r="M914">
        <v>0</v>
      </c>
      <c r="N914">
        <v>9</v>
      </c>
      <c r="O914">
        <v>1</v>
      </c>
      <c r="P914">
        <f t="shared" si="141"/>
        <v>4</v>
      </c>
      <c r="Q914">
        <v>8144</v>
      </c>
      <c r="R914">
        <v>7521</v>
      </c>
      <c r="S914" s="14">
        <f t="shared" si="143"/>
        <v>0.51988509415895312</v>
      </c>
      <c r="T914" s="33">
        <f>IF(E914&lt;1994,"NA",IF(E914&gt;2001,SUMIFS(ADM!E:E,ADM!A:A,ReferendumData!E914,ADM!C:C,ReferendumData!A914,ADM!D:D,ReferendumData!B914),SUMIFS(ADM!K:K,ADM!H:H,ReferendumData!E914,ADM!I:I,ReferendumData!A914,ADM!J:J,ReferendumData!B914)))</f>
        <v>4147.7700000000004</v>
      </c>
      <c r="U914" s="34">
        <f t="shared" si="142"/>
        <v>3.7767282178134272</v>
      </c>
      <c r="V914" s="47">
        <f>IFERROR(VLOOKUP(C914,Lookups!J:L,3,FALSE),IF(T914&gt;=2000,4,IF(AND(T914&gt;=1000,T914&lt;2000),5,6)))</f>
        <v>4</v>
      </c>
      <c r="W914" s="12" t="s">
        <v>20</v>
      </c>
      <c r="X914" s="39">
        <f t="shared" si="144"/>
        <v>3.7767282178134272</v>
      </c>
      <c r="Y914" s="38">
        <f t="shared" si="145"/>
        <v>0.51988509415895312</v>
      </c>
      <c r="Z914" s="40" t="e">
        <f>IF(C914=ScatterPlots!$A$3,ReferendumData!Y914,-1)</f>
        <v>#N/A</v>
      </c>
      <c r="AA914" s="39">
        <f t="shared" si="146"/>
        <v>3.7767282178134272</v>
      </c>
      <c r="AB914" s="40">
        <f t="shared" si="147"/>
        <v>0.51988509415895312</v>
      </c>
      <c r="AC914" s="40">
        <f t="shared" si="148"/>
        <v>-1</v>
      </c>
      <c r="AD914" s="40">
        <f t="shared" si="149"/>
        <v>-1</v>
      </c>
    </row>
    <row r="915" spans="1:30" x14ac:dyDescent="0.35">
      <c r="A915">
        <v>206</v>
      </c>
      <c r="B915">
        <v>1</v>
      </c>
      <c r="C915" t="str">
        <f t="shared" si="140"/>
        <v>0206-01</v>
      </c>
      <c r="D915" t="s">
        <v>294</v>
      </c>
      <c r="E915">
        <v>2004</v>
      </c>
      <c r="F915">
        <f>VLOOKUP(E915,Lookups!A:B,2,FALSE)</f>
        <v>3</v>
      </c>
      <c r="G915">
        <v>2005</v>
      </c>
      <c r="H915" s="61">
        <v>100</v>
      </c>
      <c r="I915">
        <v>10</v>
      </c>
      <c r="J915" t="s">
        <v>19</v>
      </c>
      <c r="K915">
        <v>0</v>
      </c>
      <c r="L915">
        <v>9</v>
      </c>
      <c r="M915">
        <v>0</v>
      </c>
      <c r="N915">
        <v>9</v>
      </c>
      <c r="O915">
        <v>0</v>
      </c>
      <c r="P915">
        <f t="shared" si="141"/>
        <v>2</v>
      </c>
      <c r="Q915">
        <v>7650</v>
      </c>
      <c r="R915">
        <v>7774</v>
      </c>
      <c r="S915" s="14">
        <f t="shared" si="143"/>
        <v>0.49598029045643155</v>
      </c>
      <c r="T915" s="33">
        <f>IF(E915&lt;1994,"NA",IF(E915&gt;2001,SUMIFS(ADM!E:E,ADM!A:A,ReferendumData!E915,ADM!C:C,ReferendumData!A915,ADM!D:D,ReferendumData!B915),SUMIFS(ADM!K:K,ADM!H:H,ReferendumData!E915,ADM!I:I,ReferendumData!A915,ADM!J:J,ReferendumData!B915)))</f>
        <v>4147.7700000000004</v>
      </c>
      <c r="U915" s="34">
        <f t="shared" si="142"/>
        <v>3.7186247067701435</v>
      </c>
      <c r="V915" s="47">
        <f>IFERROR(VLOOKUP(C915,Lookups!J:L,3,FALSE),IF(T915&gt;=2000,4,IF(AND(T915&gt;=1000,T915&lt;2000),5,6)))</f>
        <v>4</v>
      </c>
      <c r="W915" s="12" t="s">
        <v>20</v>
      </c>
      <c r="X915" s="39">
        <f t="shared" si="144"/>
        <v>3.7186247067701435</v>
      </c>
      <c r="Y915" s="38">
        <f t="shared" si="145"/>
        <v>0.49598029045643155</v>
      </c>
      <c r="Z915" s="40" t="e">
        <f>IF(C915=ScatterPlots!$A$3,ReferendumData!Y915,-1)</f>
        <v>#N/A</v>
      </c>
      <c r="AA915" s="39">
        <f t="shared" si="146"/>
        <v>3.7186247067701435</v>
      </c>
      <c r="AB915" s="40">
        <f t="shared" si="147"/>
        <v>0.49598029045643155</v>
      </c>
      <c r="AC915" s="40">
        <f t="shared" si="148"/>
        <v>-1</v>
      </c>
      <c r="AD915" s="40">
        <f t="shared" si="149"/>
        <v>-1</v>
      </c>
    </row>
    <row r="916" spans="1:30" x14ac:dyDescent="0.35">
      <c r="A916">
        <v>206</v>
      </c>
      <c r="B916">
        <v>1</v>
      </c>
      <c r="C916" t="str">
        <f t="shared" si="140"/>
        <v>0206-01</v>
      </c>
      <c r="D916" t="s">
        <v>294</v>
      </c>
      <c r="E916">
        <v>2004</v>
      </c>
      <c r="F916">
        <f>VLOOKUP(E916,Lookups!A:B,2,FALSE)</f>
        <v>3</v>
      </c>
      <c r="G916">
        <v>2005</v>
      </c>
      <c r="H916" s="61">
        <v>60</v>
      </c>
      <c r="I916">
        <v>10</v>
      </c>
      <c r="J916" t="s">
        <v>19</v>
      </c>
      <c r="K916">
        <v>0</v>
      </c>
      <c r="L916">
        <v>9</v>
      </c>
      <c r="M916">
        <v>0</v>
      </c>
      <c r="N916">
        <v>9</v>
      </c>
      <c r="O916">
        <v>0</v>
      </c>
      <c r="P916">
        <f t="shared" si="141"/>
        <v>1</v>
      </c>
      <c r="Q916">
        <v>6573</v>
      </c>
      <c r="R916">
        <v>8664</v>
      </c>
      <c r="S916" s="14">
        <f t="shared" si="143"/>
        <v>0.43138413073439652</v>
      </c>
      <c r="T916" s="33">
        <f>IF(E916&lt;1994,"NA",IF(E916&gt;2001,SUMIFS(ADM!E:E,ADM!A:A,ReferendumData!E916,ADM!C:C,ReferendumData!A916,ADM!D:D,ReferendumData!B916),SUMIFS(ADM!K:K,ADM!H:H,ReferendumData!E916,ADM!I:I,ReferendumData!A916,ADM!J:J,ReferendumData!B916)))</f>
        <v>4147.7700000000004</v>
      </c>
      <c r="U916" s="34">
        <f t="shared" si="142"/>
        <v>3.6735402396950647</v>
      </c>
      <c r="V916" s="47">
        <f>IFERROR(VLOOKUP(C916,Lookups!J:L,3,FALSE),IF(T916&gt;=2000,4,IF(AND(T916&gt;=1000,T916&lt;2000),5,6)))</f>
        <v>4</v>
      </c>
      <c r="W916" s="12" t="s">
        <v>20</v>
      </c>
      <c r="X916" s="39">
        <f t="shared" si="144"/>
        <v>3.6735402396950647</v>
      </c>
      <c r="Y916" s="38">
        <f t="shared" si="145"/>
        <v>0.43138413073439652</v>
      </c>
      <c r="Z916" s="40" t="e">
        <f>IF(C916=ScatterPlots!$A$3,ReferendumData!Y916,-1)</f>
        <v>#N/A</v>
      </c>
      <c r="AA916" s="39">
        <f t="shared" si="146"/>
        <v>3.6735402396950647</v>
      </c>
      <c r="AB916" s="40">
        <f t="shared" si="147"/>
        <v>0.43138413073439652</v>
      </c>
      <c r="AC916" s="40">
        <f t="shared" si="148"/>
        <v>-1</v>
      </c>
      <c r="AD916" s="40">
        <f t="shared" si="149"/>
        <v>-1</v>
      </c>
    </row>
    <row r="917" spans="1:30" x14ac:dyDescent="0.35">
      <c r="A917">
        <v>206</v>
      </c>
      <c r="B917">
        <v>1</v>
      </c>
      <c r="C917" t="str">
        <f t="shared" si="140"/>
        <v>0206-01</v>
      </c>
      <c r="D917" t="s">
        <v>294</v>
      </c>
      <c r="E917">
        <v>2004</v>
      </c>
      <c r="F917">
        <f>VLOOKUP(E917,Lookups!A:B,2,FALSE)</f>
        <v>3</v>
      </c>
      <c r="G917">
        <v>2005</v>
      </c>
      <c r="H917" s="61">
        <v>15</v>
      </c>
      <c r="I917">
        <v>10</v>
      </c>
      <c r="J917" t="s">
        <v>19</v>
      </c>
      <c r="K917">
        <v>0</v>
      </c>
      <c r="L917">
        <v>9</v>
      </c>
      <c r="M917">
        <v>0</v>
      </c>
      <c r="N917">
        <v>9</v>
      </c>
      <c r="O917">
        <v>0</v>
      </c>
      <c r="P917">
        <f t="shared" si="141"/>
        <v>1</v>
      </c>
      <c r="Q917">
        <v>6588</v>
      </c>
      <c r="R917">
        <v>8506</v>
      </c>
      <c r="S917" s="14">
        <f t="shared" si="143"/>
        <v>0.4364648204584603</v>
      </c>
      <c r="T917" s="33">
        <f>IF(E917&lt;1994,"NA",IF(E917&gt;2001,SUMIFS(ADM!E:E,ADM!A:A,ReferendumData!E917,ADM!C:C,ReferendumData!A917,ADM!D:D,ReferendumData!B917),SUMIFS(ADM!K:K,ADM!H:H,ReferendumData!E917,ADM!I:I,ReferendumData!A917,ADM!J:J,ReferendumData!B917)))</f>
        <v>4147.7700000000004</v>
      </c>
      <c r="U917" s="34">
        <f t="shared" si="142"/>
        <v>3.6390638825200043</v>
      </c>
      <c r="V917" s="47">
        <f>IFERROR(VLOOKUP(C917,Lookups!J:L,3,FALSE),IF(T917&gt;=2000,4,IF(AND(T917&gt;=1000,T917&lt;2000),5,6)))</f>
        <v>4</v>
      </c>
      <c r="W917" s="12" t="s">
        <v>20</v>
      </c>
      <c r="X917" s="39">
        <f t="shared" si="144"/>
        <v>3.6390638825200043</v>
      </c>
      <c r="Y917" s="38">
        <f t="shared" si="145"/>
        <v>0.4364648204584603</v>
      </c>
      <c r="Z917" s="40" t="e">
        <f>IF(C917=ScatterPlots!$A$3,ReferendumData!Y917,-1)</f>
        <v>#N/A</v>
      </c>
      <c r="AA917" s="39">
        <f t="shared" si="146"/>
        <v>3.6390638825200043</v>
      </c>
      <c r="AB917" s="40">
        <f t="shared" si="147"/>
        <v>0.4364648204584603</v>
      </c>
      <c r="AC917" s="40">
        <f t="shared" si="148"/>
        <v>-1</v>
      </c>
      <c r="AD917" s="40">
        <f t="shared" si="149"/>
        <v>-1</v>
      </c>
    </row>
    <row r="918" spans="1:30" x14ac:dyDescent="0.35">
      <c r="A918">
        <v>207</v>
      </c>
      <c r="B918">
        <v>1</v>
      </c>
      <c r="C918" t="str">
        <f t="shared" si="140"/>
        <v>0207-01</v>
      </c>
      <c r="D918" t="s">
        <v>361</v>
      </c>
      <c r="E918">
        <v>2004</v>
      </c>
      <c r="F918">
        <f>VLOOKUP(E918,Lookups!A:B,2,FALSE)</f>
        <v>3</v>
      </c>
      <c r="G918">
        <v>2005</v>
      </c>
      <c r="H918" s="61">
        <v>500</v>
      </c>
      <c r="I918">
        <v>5</v>
      </c>
      <c r="J918" t="s">
        <v>19</v>
      </c>
      <c r="K918">
        <v>0</v>
      </c>
      <c r="L918">
        <v>9</v>
      </c>
      <c r="M918">
        <v>0</v>
      </c>
      <c r="N918">
        <v>9</v>
      </c>
      <c r="O918">
        <v>1</v>
      </c>
      <c r="P918">
        <f t="shared" si="141"/>
        <v>6</v>
      </c>
      <c r="Q918">
        <v>490</v>
      </c>
      <c r="R918">
        <v>485</v>
      </c>
      <c r="S918" s="14">
        <f t="shared" si="143"/>
        <v>0.50256410256410255</v>
      </c>
      <c r="T918" s="33">
        <f>IF(E918&lt;1994,"NA",IF(E918&gt;2001,SUMIFS(ADM!E:E,ADM!A:A,ReferendumData!E918,ADM!C:C,ReferendumData!A918,ADM!D:D,ReferendumData!B918),SUMIFS(ADM!K:K,ADM!H:H,ReferendumData!E918,ADM!I:I,ReferendumData!A918,ADM!J:J,ReferendumData!B918)))</f>
        <v>304.58999999999997</v>
      </c>
      <c r="U918" s="34">
        <f t="shared" si="142"/>
        <v>3.2010243277848915</v>
      </c>
      <c r="V918" s="47">
        <f>IFERROR(VLOOKUP(C918,Lookups!J:L,3,FALSE),IF(T918&gt;=2000,4,IF(AND(T918&gt;=1000,T918&lt;2000),5,6)))</f>
        <v>6</v>
      </c>
      <c r="W918" s="12" t="s">
        <v>20</v>
      </c>
      <c r="X918" s="39">
        <f t="shared" si="144"/>
        <v>3.2010243277848915</v>
      </c>
      <c r="Y918" s="38">
        <f t="shared" si="145"/>
        <v>0.50256410256410255</v>
      </c>
      <c r="Z918" s="40" t="e">
        <f>IF(C918=ScatterPlots!$A$3,ReferendumData!Y918,-1)</f>
        <v>#N/A</v>
      </c>
      <c r="AA918" s="39">
        <f t="shared" si="146"/>
        <v>3.2010243277848915</v>
      </c>
      <c r="AB918" s="40">
        <f t="shared" si="147"/>
        <v>0.50256410256410255</v>
      </c>
      <c r="AC918" s="40">
        <f t="shared" si="148"/>
        <v>-1</v>
      </c>
      <c r="AD918" s="40">
        <f t="shared" si="149"/>
        <v>-1</v>
      </c>
    </row>
    <row r="919" spans="1:30" x14ac:dyDescent="0.35">
      <c r="A919">
        <v>242</v>
      </c>
      <c r="B919">
        <v>1</v>
      </c>
      <c r="C919" t="str">
        <f t="shared" si="140"/>
        <v>0242-01</v>
      </c>
      <c r="D919" t="s">
        <v>471</v>
      </c>
      <c r="E919">
        <v>2004</v>
      </c>
      <c r="F919">
        <f>VLOOKUP(E919,Lookups!A:B,2,FALSE)</f>
        <v>3</v>
      </c>
      <c r="G919">
        <v>2005</v>
      </c>
      <c r="H919" s="61">
        <v>478</v>
      </c>
      <c r="I919">
        <v>10</v>
      </c>
      <c r="J919" t="s">
        <v>19</v>
      </c>
      <c r="K919">
        <v>0</v>
      </c>
      <c r="L919">
        <v>9</v>
      </c>
      <c r="M919">
        <v>0</v>
      </c>
      <c r="N919">
        <v>9</v>
      </c>
      <c r="O919">
        <v>1</v>
      </c>
      <c r="P919">
        <f t="shared" si="141"/>
        <v>5</v>
      </c>
      <c r="Q919">
        <v>568</v>
      </c>
      <c r="R919">
        <v>348</v>
      </c>
      <c r="S919" s="14">
        <f t="shared" si="143"/>
        <v>0.62008733624454149</v>
      </c>
      <c r="T919" s="33">
        <f>IF(E919&lt;1994,"NA",IF(E919&gt;2001,SUMIFS(ADM!E:E,ADM!A:A,ReferendumData!E919,ADM!C:C,ReferendumData!A919,ADM!D:D,ReferendumData!B919),SUMIFS(ADM!K:K,ADM!H:H,ReferendumData!E919,ADM!I:I,ReferendumData!A919,ADM!J:J,ReferendumData!B919)))</f>
        <v>425.47</v>
      </c>
      <c r="U919" s="34">
        <f t="shared" si="142"/>
        <v>2.1529132488777116</v>
      </c>
      <c r="V919" s="47">
        <f>IFERROR(VLOOKUP(C919,Lookups!J:L,3,FALSE),IF(T919&gt;=2000,4,IF(AND(T919&gt;=1000,T919&lt;2000),5,6)))</f>
        <v>6</v>
      </c>
      <c r="W919" s="12" t="s">
        <v>20</v>
      </c>
      <c r="X919" s="39">
        <f t="shared" si="144"/>
        <v>2.1529132488777116</v>
      </c>
      <c r="Y919" s="38">
        <f t="shared" si="145"/>
        <v>0.62008733624454149</v>
      </c>
      <c r="Z919" s="40" t="e">
        <f>IF(C919=ScatterPlots!$A$3,ReferendumData!Y919,-1)</f>
        <v>#N/A</v>
      </c>
      <c r="AA919" s="39">
        <f t="shared" si="146"/>
        <v>2.1529132488777116</v>
      </c>
      <c r="AB919" s="40">
        <f t="shared" si="147"/>
        <v>0.62008733624454149</v>
      </c>
      <c r="AC919" s="40">
        <f t="shared" si="148"/>
        <v>-1</v>
      </c>
      <c r="AD919" s="40">
        <f t="shared" si="149"/>
        <v>-1</v>
      </c>
    </row>
    <row r="920" spans="1:30" x14ac:dyDescent="0.35">
      <c r="A920">
        <v>252</v>
      </c>
      <c r="B920">
        <v>1</v>
      </c>
      <c r="C920" t="str">
        <f t="shared" si="140"/>
        <v>0252-01</v>
      </c>
      <c r="D920" t="s">
        <v>75</v>
      </c>
      <c r="E920">
        <v>2004</v>
      </c>
      <c r="F920">
        <f>VLOOKUP(E920,Lookups!A:B,2,FALSE)</f>
        <v>3</v>
      </c>
      <c r="G920">
        <v>2005</v>
      </c>
      <c r="H920" s="61">
        <v>500</v>
      </c>
      <c r="I920">
        <v>3</v>
      </c>
      <c r="J920" t="s">
        <v>19</v>
      </c>
      <c r="K920">
        <v>0</v>
      </c>
      <c r="L920">
        <v>9</v>
      </c>
      <c r="M920">
        <v>0</v>
      </c>
      <c r="N920">
        <v>9</v>
      </c>
      <c r="O920">
        <v>1</v>
      </c>
      <c r="P920">
        <f t="shared" si="141"/>
        <v>6</v>
      </c>
      <c r="Q920">
        <v>2521</v>
      </c>
      <c r="R920">
        <v>1865</v>
      </c>
      <c r="S920" s="14">
        <f t="shared" si="143"/>
        <v>0.57478340173278619</v>
      </c>
      <c r="T920" s="33">
        <f>IF(E920&lt;1994,"NA",IF(E920&gt;2001,SUMIFS(ADM!E:E,ADM!A:A,ReferendumData!E920,ADM!C:C,ReferendumData!A920,ADM!D:D,ReferendumData!B920),SUMIFS(ADM!K:K,ADM!H:H,ReferendumData!E920,ADM!I:I,ReferendumData!A920,ADM!J:J,ReferendumData!B920)))</f>
        <v>1412.68</v>
      </c>
      <c r="U920" s="34">
        <f t="shared" si="142"/>
        <v>3.1047370954497833</v>
      </c>
      <c r="V920" s="47">
        <f>IFERROR(VLOOKUP(C920,Lookups!J:L,3,FALSE),IF(T920&gt;=2000,4,IF(AND(T920&gt;=1000,T920&lt;2000),5,6)))</f>
        <v>5</v>
      </c>
      <c r="W920" s="12" t="s">
        <v>20</v>
      </c>
      <c r="X920" s="39">
        <f t="shared" si="144"/>
        <v>3.1047370954497833</v>
      </c>
      <c r="Y920" s="38">
        <f t="shared" si="145"/>
        <v>0.57478340173278619</v>
      </c>
      <c r="Z920" s="40" t="e">
        <f>IF(C920=ScatterPlots!$A$3,ReferendumData!Y920,-1)</f>
        <v>#N/A</v>
      </c>
      <c r="AA920" s="39">
        <f t="shared" si="146"/>
        <v>3.1047370954497833</v>
      </c>
      <c r="AB920" s="40">
        <f t="shared" si="147"/>
        <v>0.57478340173278619</v>
      </c>
      <c r="AC920" s="40">
        <f t="shared" si="148"/>
        <v>-1</v>
      </c>
      <c r="AD920" s="40">
        <f t="shared" si="149"/>
        <v>-1</v>
      </c>
    </row>
    <row r="921" spans="1:30" x14ac:dyDescent="0.35">
      <c r="A921">
        <v>264</v>
      </c>
      <c r="B921">
        <v>1</v>
      </c>
      <c r="C921" t="str">
        <f t="shared" si="140"/>
        <v>0264-01</v>
      </c>
      <c r="D921" t="s">
        <v>76</v>
      </c>
      <c r="E921">
        <v>2004</v>
      </c>
      <c r="F921">
        <f>VLOOKUP(E921,Lookups!A:B,2,FALSE)</f>
        <v>3</v>
      </c>
      <c r="G921">
        <v>2005</v>
      </c>
      <c r="H921" s="61">
        <v>400</v>
      </c>
      <c r="I921">
        <v>10</v>
      </c>
      <c r="J921" t="s">
        <v>19</v>
      </c>
      <c r="K921">
        <v>0</v>
      </c>
      <c r="L921">
        <v>9</v>
      </c>
      <c r="M921">
        <v>0</v>
      </c>
      <c r="N921">
        <v>9</v>
      </c>
      <c r="O921">
        <v>1</v>
      </c>
      <c r="P921">
        <f t="shared" si="141"/>
        <v>5</v>
      </c>
      <c r="Q921">
        <v>425</v>
      </c>
      <c r="R921">
        <v>221</v>
      </c>
      <c r="S921" s="14">
        <f t="shared" si="143"/>
        <v>0.65789473684210531</v>
      </c>
      <c r="T921" s="33">
        <f>IF(E921&lt;1994,"NA",IF(E921&gt;2001,SUMIFS(ADM!E:E,ADM!A:A,ReferendumData!E921,ADM!C:C,ReferendumData!A921,ADM!D:D,ReferendumData!B921),SUMIFS(ADM!K:K,ADM!H:H,ReferendumData!E921,ADM!I:I,ReferendumData!A921,ADM!J:J,ReferendumData!B921)))</f>
        <v>123.59</v>
      </c>
      <c r="U921" s="34">
        <f t="shared" si="142"/>
        <v>5.226960110041265</v>
      </c>
      <c r="V921" s="47">
        <f>IFERROR(VLOOKUP(C921,Lookups!J:L,3,FALSE),IF(T921&gt;=2000,4,IF(AND(T921&gt;=1000,T921&lt;2000),5,6)))</f>
        <v>6</v>
      </c>
      <c r="W921" s="12" t="s">
        <v>20</v>
      </c>
      <c r="X921" s="39">
        <f t="shared" si="144"/>
        <v>5.226960110041265</v>
      </c>
      <c r="Y921" s="38">
        <f t="shared" si="145"/>
        <v>0.65789473684210531</v>
      </c>
      <c r="Z921" s="40" t="e">
        <f>IF(C921=ScatterPlots!$A$3,ReferendumData!Y921,-1)</f>
        <v>#N/A</v>
      </c>
      <c r="AA921" s="39">
        <f t="shared" si="146"/>
        <v>5.226960110041265</v>
      </c>
      <c r="AB921" s="40">
        <f t="shared" si="147"/>
        <v>0.65789473684210531</v>
      </c>
      <c r="AC921" s="40">
        <f t="shared" si="148"/>
        <v>-1</v>
      </c>
      <c r="AD921" s="40">
        <f t="shared" si="149"/>
        <v>-1</v>
      </c>
    </row>
    <row r="922" spans="1:30" x14ac:dyDescent="0.35">
      <c r="A922">
        <v>272</v>
      </c>
      <c r="B922">
        <v>1</v>
      </c>
      <c r="C922" t="str">
        <f t="shared" si="140"/>
        <v>0272-01</v>
      </c>
      <c r="D922" t="s">
        <v>307</v>
      </c>
      <c r="E922">
        <v>2004</v>
      </c>
      <c r="F922">
        <f>VLOOKUP(E922,Lookups!A:B,2,FALSE)</f>
        <v>3</v>
      </c>
      <c r="G922">
        <v>2005</v>
      </c>
      <c r="H922" s="61">
        <v>359.89</v>
      </c>
      <c r="I922">
        <v>10</v>
      </c>
      <c r="J922" t="s">
        <v>19</v>
      </c>
      <c r="K922">
        <v>0</v>
      </c>
      <c r="L922">
        <v>9</v>
      </c>
      <c r="M922">
        <v>0</v>
      </c>
      <c r="N922">
        <v>9</v>
      </c>
      <c r="O922">
        <v>1</v>
      </c>
      <c r="P922">
        <f t="shared" si="141"/>
        <v>4</v>
      </c>
      <c r="Q922">
        <v>15421</v>
      </c>
      <c r="R922">
        <v>13729</v>
      </c>
      <c r="S922" s="14">
        <f t="shared" si="143"/>
        <v>0.5290222984562607</v>
      </c>
      <c r="T922" s="33">
        <f>IF(E922&lt;1994,"NA",IF(E922&gt;2001,SUMIFS(ADM!E:E,ADM!A:A,ReferendumData!E922,ADM!C:C,ReferendumData!A922,ADM!D:D,ReferendumData!B922),SUMIFS(ADM!K:K,ADM!H:H,ReferendumData!E922,ADM!I:I,ReferendumData!A922,ADM!J:J,ReferendumData!B922)))</f>
        <v>10260.25</v>
      </c>
      <c r="U922" s="34">
        <f t="shared" si="142"/>
        <v>2.8410613776467435</v>
      </c>
      <c r="V922" s="47">
        <f>IFERROR(VLOOKUP(C922,Lookups!J:L,3,FALSE),IF(T922&gt;=2000,4,IF(AND(T922&gt;=1000,T922&lt;2000),5,6)))</f>
        <v>3</v>
      </c>
      <c r="W922" s="12" t="s">
        <v>20</v>
      </c>
      <c r="X922" s="39">
        <f t="shared" si="144"/>
        <v>2.8410613776467435</v>
      </c>
      <c r="Y922" s="38">
        <f t="shared" si="145"/>
        <v>0.5290222984562607</v>
      </c>
      <c r="Z922" s="40" t="e">
        <f>IF(C922=ScatterPlots!$A$3,ReferendumData!Y922,-1)</f>
        <v>#N/A</v>
      </c>
      <c r="AA922" s="39">
        <f t="shared" si="146"/>
        <v>2.8410613776467435</v>
      </c>
      <c r="AB922" s="40">
        <f t="shared" si="147"/>
        <v>0.5290222984562607</v>
      </c>
      <c r="AC922" s="40">
        <f t="shared" si="148"/>
        <v>-1</v>
      </c>
      <c r="AD922" s="40">
        <f t="shared" si="149"/>
        <v>-1</v>
      </c>
    </row>
    <row r="923" spans="1:30" x14ac:dyDescent="0.35">
      <c r="A923">
        <v>278</v>
      </c>
      <c r="B923">
        <v>1</v>
      </c>
      <c r="C923" t="str">
        <f t="shared" si="140"/>
        <v>0278-01</v>
      </c>
      <c r="D923" t="s">
        <v>332</v>
      </c>
      <c r="E923">
        <v>2004</v>
      </c>
      <c r="F923">
        <f>VLOOKUP(E923,Lookups!A:B,2,FALSE)</f>
        <v>3</v>
      </c>
      <c r="G923">
        <v>2005</v>
      </c>
      <c r="H923" s="61">
        <v>318.05</v>
      </c>
      <c r="I923">
        <v>10</v>
      </c>
      <c r="J923" t="s">
        <v>19</v>
      </c>
      <c r="K923">
        <v>0</v>
      </c>
      <c r="L923">
        <v>9</v>
      </c>
      <c r="M923">
        <v>0</v>
      </c>
      <c r="N923">
        <v>9</v>
      </c>
      <c r="O923">
        <v>1</v>
      </c>
      <c r="P923">
        <f t="shared" si="141"/>
        <v>4</v>
      </c>
      <c r="Q923">
        <v>4447</v>
      </c>
      <c r="R923">
        <v>2989</v>
      </c>
      <c r="S923" s="14">
        <f t="shared" si="143"/>
        <v>0.59803657880580963</v>
      </c>
      <c r="T923" s="33">
        <f>IF(E923&lt;1994,"NA",IF(E923&gt;2001,SUMIFS(ADM!E:E,ADM!A:A,ReferendumData!E923,ADM!C:C,ReferendumData!A923,ADM!D:D,ReferendumData!B923),SUMIFS(ADM!K:K,ADM!H:H,ReferendumData!E923,ADM!I:I,ReferendumData!A923,ADM!J:J,ReferendumData!B923)))</f>
        <v>2501.14</v>
      </c>
      <c r="U923" s="34">
        <f t="shared" si="142"/>
        <v>2.9730442918029381</v>
      </c>
      <c r="V923" s="47">
        <f>IFERROR(VLOOKUP(C923,Lookups!J:L,3,FALSE),IF(T923&gt;=2000,4,IF(AND(T923&gt;=1000,T923&lt;2000),5,6)))</f>
        <v>3</v>
      </c>
      <c r="W923" s="12" t="s">
        <v>20</v>
      </c>
      <c r="X923" s="39">
        <f t="shared" si="144"/>
        <v>2.9730442918029381</v>
      </c>
      <c r="Y923" s="38">
        <f t="shared" si="145"/>
        <v>0.59803657880580963</v>
      </c>
      <c r="Z923" s="40" t="e">
        <f>IF(C923=ScatterPlots!$A$3,ReferendumData!Y923,-1)</f>
        <v>#N/A</v>
      </c>
      <c r="AA923" s="39">
        <f t="shared" si="146"/>
        <v>2.9730442918029381</v>
      </c>
      <c r="AB923" s="40">
        <f t="shared" si="147"/>
        <v>0.59803657880580963</v>
      </c>
      <c r="AC923" s="40">
        <f t="shared" si="148"/>
        <v>-1</v>
      </c>
      <c r="AD923" s="40">
        <f t="shared" si="149"/>
        <v>-1</v>
      </c>
    </row>
    <row r="924" spans="1:30" x14ac:dyDescent="0.35">
      <c r="A924">
        <v>283</v>
      </c>
      <c r="B924">
        <v>1</v>
      </c>
      <c r="C924" t="str">
        <f t="shared" si="140"/>
        <v>0283-01</v>
      </c>
      <c r="D924" t="s">
        <v>366</v>
      </c>
      <c r="E924">
        <v>2004</v>
      </c>
      <c r="F924">
        <f>VLOOKUP(E924,Lookups!A:B,2,FALSE)</f>
        <v>3</v>
      </c>
      <c r="G924">
        <v>2005</v>
      </c>
      <c r="H924" s="61">
        <v>140.96</v>
      </c>
      <c r="I924">
        <v>10</v>
      </c>
      <c r="J924" t="s">
        <v>19</v>
      </c>
      <c r="K924">
        <v>0</v>
      </c>
      <c r="L924">
        <v>9</v>
      </c>
      <c r="M924">
        <v>0</v>
      </c>
      <c r="N924">
        <v>9</v>
      </c>
      <c r="O924">
        <v>1</v>
      </c>
      <c r="P924">
        <f t="shared" si="141"/>
        <v>2</v>
      </c>
      <c r="Q924">
        <v>15314</v>
      </c>
      <c r="R924">
        <v>9122</v>
      </c>
      <c r="S924" s="14">
        <f t="shared" si="143"/>
        <v>0.62669831396300535</v>
      </c>
      <c r="T924" s="33">
        <f>IF(E924&lt;1994,"NA",IF(E924&gt;2001,SUMIFS(ADM!E:E,ADM!A:A,ReferendumData!E924,ADM!C:C,ReferendumData!A924,ADM!D:D,ReferendumData!B924),SUMIFS(ADM!K:K,ADM!H:H,ReferendumData!E924,ADM!I:I,ReferendumData!A924,ADM!J:J,ReferendumData!B924)))</f>
        <v>4355.6000000000004</v>
      </c>
      <c r="U924" s="34">
        <f t="shared" si="142"/>
        <v>5.6102488750114787</v>
      </c>
      <c r="V924" s="47">
        <f>IFERROR(VLOOKUP(C924,Lookups!J:L,3,FALSE),IF(T924&gt;=2000,4,IF(AND(T924&gt;=1000,T924&lt;2000),5,6)))</f>
        <v>2</v>
      </c>
      <c r="W924" s="12" t="s">
        <v>20</v>
      </c>
      <c r="X924" s="39">
        <f t="shared" si="144"/>
        <v>5.6102488750114787</v>
      </c>
      <c r="Y924" s="38">
        <f t="shared" si="145"/>
        <v>0.62669831396300535</v>
      </c>
      <c r="Z924" s="40" t="e">
        <f>IF(C924=ScatterPlots!$A$3,ReferendumData!Y924,-1)</f>
        <v>#N/A</v>
      </c>
      <c r="AA924" s="39">
        <f t="shared" si="146"/>
        <v>5.6102488750114787</v>
      </c>
      <c r="AB924" s="40">
        <f t="shared" si="147"/>
        <v>0.62669831396300535</v>
      </c>
      <c r="AC924" s="40">
        <f t="shared" si="148"/>
        <v>-1</v>
      </c>
      <c r="AD924" s="40">
        <f t="shared" si="149"/>
        <v>-1</v>
      </c>
    </row>
    <row r="925" spans="1:30" x14ac:dyDescent="0.35">
      <c r="A925">
        <v>316</v>
      </c>
      <c r="B925">
        <v>1</v>
      </c>
      <c r="C925" t="str">
        <f t="shared" ref="C925:C988" si="150">TEXT(A925,"0000")&amp;"-"&amp;TEXT(B925,"00")</f>
        <v>0316-01</v>
      </c>
      <c r="D925" t="s">
        <v>275</v>
      </c>
      <c r="E925">
        <v>2004</v>
      </c>
      <c r="F925">
        <f>VLOOKUP(E925,Lookups!A:B,2,FALSE)</f>
        <v>3</v>
      </c>
      <c r="G925">
        <v>2005</v>
      </c>
      <c r="H925" s="61">
        <v>307.08</v>
      </c>
      <c r="I925">
        <v>5</v>
      </c>
      <c r="J925" t="s">
        <v>19</v>
      </c>
      <c r="K925">
        <v>0</v>
      </c>
      <c r="L925">
        <v>9</v>
      </c>
      <c r="M925">
        <v>0</v>
      </c>
      <c r="N925">
        <v>9</v>
      </c>
      <c r="O925">
        <v>1</v>
      </c>
      <c r="P925">
        <f t="shared" ref="P925:P988" si="151">MAX(1,MIN(10,INT(H925/100)+1))</f>
        <v>4</v>
      </c>
      <c r="Q925">
        <v>2257</v>
      </c>
      <c r="R925">
        <v>1908</v>
      </c>
      <c r="S925" s="14">
        <f t="shared" si="143"/>
        <v>0.54189675870348142</v>
      </c>
      <c r="T925" s="33">
        <f>IF(E925&lt;1994,"NA",IF(E925&gt;2001,SUMIFS(ADM!E:E,ADM!A:A,ReferendumData!E925,ADM!C:C,ReferendumData!A925,ADM!D:D,ReferendumData!B925),SUMIFS(ADM!K:K,ADM!H:H,ReferendumData!E925,ADM!I:I,ReferendumData!A925,ADM!J:J,ReferendumData!B925)))</f>
        <v>1276.6199999999999</v>
      </c>
      <c r="U925" s="34">
        <f t="shared" ref="U925:U988" si="152">IFERROR((Q925+R925)/T925,"NA")</f>
        <v>3.2625213454277704</v>
      </c>
      <c r="V925" s="47">
        <f>IFERROR(VLOOKUP(C925,Lookups!J:L,3,FALSE),IF(T925&gt;=2000,4,IF(AND(T925&gt;=1000,T925&lt;2000),5,6)))</f>
        <v>5</v>
      </c>
      <c r="W925" s="12" t="s">
        <v>20</v>
      </c>
      <c r="X925" s="39">
        <f t="shared" si="144"/>
        <v>3.2625213454277704</v>
      </c>
      <c r="Y925" s="38">
        <f t="shared" si="145"/>
        <v>0.54189675870348142</v>
      </c>
      <c r="Z925" s="40" t="e">
        <f>IF(C925=ScatterPlots!$A$3,ReferendumData!Y925,-1)</f>
        <v>#N/A</v>
      </c>
      <c r="AA925" s="39">
        <f t="shared" si="146"/>
        <v>3.2625213454277704</v>
      </c>
      <c r="AB925" s="40">
        <f t="shared" si="147"/>
        <v>0.54189675870348142</v>
      </c>
      <c r="AC925" s="40">
        <f t="shared" si="148"/>
        <v>-1</v>
      </c>
      <c r="AD925" s="40">
        <f t="shared" si="149"/>
        <v>-1</v>
      </c>
    </row>
    <row r="926" spans="1:30" x14ac:dyDescent="0.35">
      <c r="A926">
        <v>317</v>
      </c>
      <c r="B926">
        <v>1</v>
      </c>
      <c r="C926" t="str">
        <f t="shared" si="150"/>
        <v>0317-01</v>
      </c>
      <c r="D926" t="s">
        <v>254</v>
      </c>
      <c r="E926">
        <v>2004</v>
      </c>
      <c r="F926">
        <f>VLOOKUP(E926,Lookups!A:B,2,FALSE)</f>
        <v>3</v>
      </c>
      <c r="G926">
        <v>2005</v>
      </c>
      <c r="H926" s="61">
        <v>500</v>
      </c>
      <c r="I926">
        <v>10</v>
      </c>
      <c r="J926" t="s">
        <v>19</v>
      </c>
      <c r="K926">
        <v>0</v>
      </c>
      <c r="L926">
        <v>9</v>
      </c>
      <c r="M926">
        <v>0</v>
      </c>
      <c r="N926">
        <v>9</v>
      </c>
      <c r="O926">
        <v>0</v>
      </c>
      <c r="P926">
        <f t="shared" si="151"/>
        <v>6</v>
      </c>
      <c r="Q926">
        <v>942</v>
      </c>
      <c r="R926">
        <v>1508</v>
      </c>
      <c r="S926" s="14">
        <f t="shared" si="143"/>
        <v>0.38448979591836735</v>
      </c>
      <c r="T926" s="33">
        <f>IF(E926&lt;1994,"NA",IF(E926&gt;2001,SUMIFS(ADM!E:E,ADM!A:A,ReferendumData!E926,ADM!C:C,ReferendumData!A926,ADM!D:D,ReferendumData!B926),SUMIFS(ADM!K:K,ADM!H:H,ReferendumData!E926,ADM!I:I,ReferendumData!A926,ADM!J:J,ReferendumData!B926)))</f>
        <v>1008.22</v>
      </c>
      <c r="U926" s="34">
        <f t="shared" si="152"/>
        <v>2.4300251929142447</v>
      </c>
      <c r="V926" s="47">
        <f>IFERROR(VLOOKUP(C926,Lookups!J:L,3,FALSE),IF(T926&gt;=2000,4,IF(AND(T926&gt;=1000,T926&lt;2000),5,6)))</f>
        <v>5</v>
      </c>
      <c r="W926" s="12" t="s">
        <v>20</v>
      </c>
      <c r="X926" s="39">
        <f t="shared" si="144"/>
        <v>2.4300251929142447</v>
      </c>
      <c r="Y926" s="38">
        <f t="shared" si="145"/>
        <v>0.38448979591836735</v>
      </c>
      <c r="Z926" s="40" t="e">
        <f>IF(C926=ScatterPlots!$A$3,ReferendumData!Y926,-1)</f>
        <v>#N/A</v>
      </c>
      <c r="AA926" s="39">
        <f t="shared" si="146"/>
        <v>2.4300251929142447</v>
      </c>
      <c r="AB926" s="40">
        <f t="shared" si="147"/>
        <v>0.38448979591836735</v>
      </c>
      <c r="AC926" s="40">
        <f t="shared" si="148"/>
        <v>-1</v>
      </c>
      <c r="AD926" s="40">
        <f t="shared" si="149"/>
        <v>-1</v>
      </c>
    </row>
    <row r="927" spans="1:30" x14ac:dyDescent="0.35">
      <c r="A927">
        <v>378</v>
      </c>
      <c r="B927">
        <v>1</v>
      </c>
      <c r="C927" t="str">
        <f t="shared" si="150"/>
        <v>0378-01</v>
      </c>
      <c r="D927" t="s">
        <v>83</v>
      </c>
      <c r="E927">
        <v>2004</v>
      </c>
      <c r="F927">
        <f>VLOOKUP(E927,Lookups!A:B,2,FALSE)</f>
        <v>3</v>
      </c>
      <c r="G927">
        <v>2005</v>
      </c>
      <c r="H927" s="61">
        <v>302.32</v>
      </c>
      <c r="I927">
        <v>10</v>
      </c>
      <c r="J927" t="s">
        <v>19</v>
      </c>
      <c r="K927">
        <v>0</v>
      </c>
      <c r="L927">
        <v>9</v>
      </c>
      <c r="M927">
        <v>0</v>
      </c>
      <c r="N927">
        <v>9</v>
      </c>
      <c r="O927">
        <v>1</v>
      </c>
      <c r="P927">
        <f t="shared" si="151"/>
        <v>4</v>
      </c>
      <c r="Q927">
        <v>908</v>
      </c>
      <c r="R927">
        <v>867</v>
      </c>
      <c r="S927" s="14">
        <f t="shared" si="143"/>
        <v>0.51154929577464792</v>
      </c>
      <c r="T927" s="33">
        <f>IF(E927&lt;1994,"NA",IF(E927&gt;2001,SUMIFS(ADM!E:E,ADM!A:A,ReferendumData!E927,ADM!C:C,ReferendumData!A927,ADM!D:D,ReferendumData!B927),SUMIFS(ADM!K:K,ADM!H:H,ReferendumData!E927,ADM!I:I,ReferendumData!A927,ADM!J:J,ReferendumData!B927)))</f>
        <v>583.39</v>
      </c>
      <c r="U927" s="34">
        <f t="shared" si="152"/>
        <v>3.0425615797322547</v>
      </c>
      <c r="V927" s="47">
        <f>IFERROR(VLOOKUP(C927,Lookups!J:L,3,FALSE),IF(T927&gt;=2000,4,IF(AND(T927&gt;=1000,T927&lt;2000),5,6)))</f>
        <v>6</v>
      </c>
      <c r="W927" s="12" t="s">
        <v>20</v>
      </c>
      <c r="X927" s="39">
        <f t="shared" si="144"/>
        <v>3.0425615797322547</v>
      </c>
      <c r="Y927" s="38">
        <f t="shared" si="145"/>
        <v>0.51154929577464792</v>
      </c>
      <c r="Z927" s="40" t="e">
        <f>IF(C927=ScatterPlots!$A$3,ReferendumData!Y927,-1)</f>
        <v>#N/A</v>
      </c>
      <c r="AA927" s="39">
        <f t="shared" si="146"/>
        <v>3.0425615797322547</v>
      </c>
      <c r="AB927" s="40">
        <f t="shared" si="147"/>
        <v>0.51154929577464792</v>
      </c>
      <c r="AC927" s="40">
        <f t="shared" si="148"/>
        <v>-1</v>
      </c>
      <c r="AD927" s="40">
        <f t="shared" si="149"/>
        <v>-1</v>
      </c>
    </row>
    <row r="928" spans="1:30" x14ac:dyDescent="0.35">
      <c r="A928">
        <v>402</v>
      </c>
      <c r="B928">
        <v>1</v>
      </c>
      <c r="C928" t="str">
        <f t="shared" si="150"/>
        <v>0402-01</v>
      </c>
      <c r="D928" t="s">
        <v>84</v>
      </c>
      <c r="E928">
        <v>2004</v>
      </c>
      <c r="F928">
        <f>VLOOKUP(E928,Lookups!A:B,2,FALSE)</f>
        <v>3</v>
      </c>
      <c r="G928">
        <v>2005</v>
      </c>
      <c r="H928" s="61">
        <v>400</v>
      </c>
      <c r="I928">
        <v>10</v>
      </c>
      <c r="J928" t="s">
        <v>19</v>
      </c>
      <c r="K928">
        <v>0</v>
      </c>
      <c r="L928">
        <v>9</v>
      </c>
      <c r="M928">
        <v>0</v>
      </c>
      <c r="N928">
        <v>9</v>
      </c>
      <c r="O928">
        <v>1</v>
      </c>
      <c r="P928">
        <f t="shared" si="151"/>
        <v>5</v>
      </c>
      <c r="Q928">
        <v>366</v>
      </c>
      <c r="R928">
        <v>252</v>
      </c>
      <c r="S928" s="14">
        <f t="shared" si="143"/>
        <v>0.59223300970873782</v>
      </c>
      <c r="T928" s="33">
        <f>IF(E928&lt;1994,"NA",IF(E928&gt;2001,SUMIFS(ADM!E:E,ADM!A:A,ReferendumData!E928,ADM!C:C,ReferendumData!A928,ADM!D:D,ReferendumData!B928),SUMIFS(ADM!K:K,ADM!H:H,ReferendumData!E928,ADM!I:I,ReferendumData!A928,ADM!J:J,ReferendumData!B928)))</f>
        <v>178.84</v>
      </c>
      <c r="U928" s="34">
        <f t="shared" si="152"/>
        <v>3.4556027734287631</v>
      </c>
      <c r="V928" s="47">
        <f>IFERROR(VLOOKUP(C928,Lookups!J:L,3,FALSE),IF(T928&gt;=2000,4,IF(AND(T928&gt;=1000,T928&lt;2000),5,6)))</f>
        <v>6</v>
      </c>
      <c r="W928" s="12" t="s">
        <v>20</v>
      </c>
      <c r="X928" s="39">
        <f t="shared" si="144"/>
        <v>3.4556027734287631</v>
      </c>
      <c r="Y928" s="38">
        <f t="shared" si="145"/>
        <v>0.59223300970873782</v>
      </c>
      <c r="Z928" s="40" t="e">
        <f>IF(C928=ScatterPlots!$A$3,ReferendumData!Y928,-1)</f>
        <v>#N/A</v>
      </c>
      <c r="AA928" s="39">
        <f t="shared" si="146"/>
        <v>3.4556027734287631</v>
      </c>
      <c r="AB928" s="40">
        <f t="shared" si="147"/>
        <v>0.59223300970873782</v>
      </c>
      <c r="AC928" s="40">
        <f t="shared" si="148"/>
        <v>-1</v>
      </c>
      <c r="AD928" s="40">
        <f t="shared" si="149"/>
        <v>-1</v>
      </c>
    </row>
    <row r="929" spans="1:30" x14ac:dyDescent="0.35">
      <c r="A929">
        <v>441</v>
      </c>
      <c r="B929">
        <v>1</v>
      </c>
      <c r="C929" t="str">
        <f t="shared" si="150"/>
        <v>0441-01</v>
      </c>
      <c r="D929" t="s">
        <v>472</v>
      </c>
      <c r="E929">
        <v>2004</v>
      </c>
      <c r="F929">
        <f>VLOOKUP(E929,Lookups!A:B,2,FALSE)</f>
        <v>3</v>
      </c>
      <c r="G929">
        <v>2005</v>
      </c>
      <c r="H929" s="61">
        <v>600</v>
      </c>
      <c r="I929">
        <v>10</v>
      </c>
      <c r="J929" t="s">
        <v>19</v>
      </c>
      <c r="K929">
        <v>0</v>
      </c>
      <c r="L929">
        <v>9</v>
      </c>
      <c r="M929">
        <v>0</v>
      </c>
      <c r="N929">
        <v>9</v>
      </c>
      <c r="O929">
        <v>1</v>
      </c>
      <c r="P929">
        <f t="shared" si="151"/>
        <v>7</v>
      </c>
      <c r="Q929">
        <v>651</v>
      </c>
      <c r="R929">
        <v>418</v>
      </c>
      <c r="S929" s="14">
        <f t="shared" si="143"/>
        <v>0.60898035547240414</v>
      </c>
      <c r="T929" s="33">
        <f>IF(E929&lt;1994,"NA",IF(E929&gt;2001,SUMIFS(ADM!E:E,ADM!A:A,ReferendumData!E929,ADM!C:C,ReferendumData!A929,ADM!D:D,ReferendumData!B929),SUMIFS(ADM!K:K,ADM!H:H,ReferendumData!E929,ADM!I:I,ReferendumData!A929,ADM!J:J,ReferendumData!B929)))</f>
        <v>362.04</v>
      </c>
      <c r="U929" s="34">
        <f t="shared" si="152"/>
        <v>2.9527124074687876</v>
      </c>
      <c r="V929" s="47">
        <f>IFERROR(VLOOKUP(C929,Lookups!J:L,3,FALSE),IF(T929&gt;=2000,4,IF(AND(T929&gt;=1000,T929&lt;2000),5,6)))</f>
        <v>6</v>
      </c>
      <c r="W929" s="12" t="s">
        <v>20</v>
      </c>
      <c r="X929" s="39">
        <f t="shared" si="144"/>
        <v>2.9527124074687876</v>
      </c>
      <c r="Y929" s="38">
        <f t="shared" si="145"/>
        <v>0.60898035547240414</v>
      </c>
      <c r="Z929" s="40" t="e">
        <f>IF(C929=ScatterPlots!$A$3,ReferendumData!Y929,-1)</f>
        <v>#N/A</v>
      </c>
      <c r="AA929" s="39">
        <f t="shared" si="146"/>
        <v>2.9527124074687876</v>
      </c>
      <c r="AB929" s="40">
        <f t="shared" si="147"/>
        <v>0.60898035547240414</v>
      </c>
      <c r="AC929" s="40">
        <f t="shared" si="148"/>
        <v>-1</v>
      </c>
      <c r="AD929" s="40">
        <f t="shared" si="149"/>
        <v>-1</v>
      </c>
    </row>
    <row r="930" spans="1:30" x14ac:dyDescent="0.35">
      <c r="A930">
        <v>477</v>
      </c>
      <c r="B930">
        <v>1</v>
      </c>
      <c r="C930" t="str">
        <f t="shared" si="150"/>
        <v>0477-01</v>
      </c>
      <c r="D930" t="s">
        <v>226</v>
      </c>
      <c r="E930">
        <v>2004</v>
      </c>
      <c r="F930">
        <f>VLOOKUP(E930,Lookups!A:B,2,FALSE)</f>
        <v>3</v>
      </c>
      <c r="G930">
        <v>2005</v>
      </c>
      <c r="H930" s="61">
        <v>500</v>
      </c>
      <c r="I930">
        <v>10</v>
      </c>
      <c r="J930" t="s">
        <v>19</v>
      </c>
      <c r="K930">
        <v>0</v>
      </c>
      <c r="L930">
        <v>9</v>
      </c>
      <c r="M930">
        <v>0</v>
      </c>
      <c r="N930">
        <v>9</v>
      </c>
      <c r="O930">
        <v>0</v>
      </c>
      <c r="P930">
        <f t="shared" si="151"/>
        <v>6</v>
      </c>
      <c r="Q930">
        <v>4321</v>
      </c>
      <c r="R930">
        <v>5629</v>
      </c>
      <c r="S930" s="14">
        <f t="shared" si="143"/>
        <v>0.43427135678391959</v>
      </c>
      <c r="T930" s="33">
        <f>IF(E930&lt;1994,"NA",IF(E930&gt;2001,SUMIFS(ADM!E:E,ADM!A:A,ReferendumData!E930,ADM!C:C,ReferendumData!A930,ADM!D:D,ReferendumData!B930),SUMIFS(ADM!K:K,ADM!H:H,ReferendumData!E930,ADM!I:I,ReferendumData!A930,ADM!J:J,ReferendumData!B930)))</f>
        <v>3349.36</v>
      </c>
      <c r="U930" s="34">
        <f t="shared" si="152"/>
        <v>2.9707167936561012</v>
      </c>
      <c r="V930" s="47">
        <f>IFERROR(VLOOKUP(C930,Lookups!J:L,3,FALSE),IF(T930&gt;=2000,4,IF(AND(T930&gt;=1000,T930&lt;2000),5,6)))</f>
        <v>4</v>
      </c>
      <c r="W930" s="12" t="s">
        <v>20</v>
      </c>
      <c r="X930" s="39">
        <f t="shared" si="144"/>
        <v>2.9707167936561012</v>
      </c>
      <c r="Y930" s="38">
        <f t="shared" si="145"/>
        <v>0.43427135678391959</v>
      </c>
      <c r="Z930" s="40" t="e">
        <f>IF(C930=ScatterPlots!$A$3,ReferendumData!Y930,-1)</f>
        <v>#N/A</v>
      </c>
      <c r="AA930" s="39">
        <f t="shared" si="146"/>
        <v>2.9707167936561012</v>
      </c>
      <c r="AB930" s="40">
        <f t="shared" si="147"/>
        <v>0.43427135678391959</v>
      </c>
      <c r="AC930" s="40">
        <f t="shared" si="148"/>
        <v>-1</v>
      </c>
      <c r="AD930" s="40">
        <f t="shared" si="149"/>
        <v>-1</v>
      </c>
    </row>
    <row r="931" spans="1:30" x14ac:dyDescent="0.35">
      <c r="A931">
        <v>477</v>
      </c>
      <c r="B931">
        <v>1</v>
      </c>
      <c r="C931" t="str">
        <f t="shared" si="150"/>
        <v>0477-01</v>
      </c>
      <c r="D931" t="s">
        <v>226</v>
      </c>
      <c r="E931">
        <v>2004</v>
      </c>
      <c r="F931">
        <f>VLOOKUP(E931,Lookups!A:B,2,FALSE)</f>
        <v>3</v>
      </c>
      <c r="G931">
        <v>2005</v>
      </c>
      <c r="H931" s="61">
        <v>290</v>
      </c>
      <c r="I931">
        <v>10</v>
      </c>
      <c r="J931" t="s">
        <v>19</v>
      </c>
      <c r="K931">
        <v>0</v>
      </c>
      <c r="L931">
        <v>9</v>
      </c>
      <c r="M931">
        <v>0</v>
      </c>
      <c r="N931">
        <v>9</v>
      </c>
      <c r="O931">
        <v>0</v>
      </c>
      <c r="P931">
        <f t="shared" si="151"/>
        <v>3</v>
      </c>
      <c r="Q931">
        <v>3380</v>
      </c>
      <c r="R931">
        <v>6505</v>
      </c>
      <c r="S931" s="14">
        <f t="shared" si="143"/>
        <v>0.3419322205361659</v>
      </c>
      <c r="T931" s="33">
        <f>IF(E931&lt;1994,"NA",IF(E931&gt;2001,SUMIFS(ADM!E:E,ADM!A:A,ReferendumData!E931,ADM!C:C,ReferendumData!A931,ADM!D:D,ReferendumData!B931),SUMIFS(ADM!K:K,ADM!H:H,ReferendumData!E931,ADM!I:I,ReferendumData!A931,ADM!J:J,ReferendumData!B931)))</f>
        <v>3349.36</v>
      </c>
      <c r="U931" s="34">
        <f t="shared" si="152"/>
        <v>2.9513101010342275</v>
      </c>
      <c r="V931" s="47">
        <f>IFERROR(VLOOKUP(C931,Lookups!J:L,3,FALSE),IF(T931&gt;=2000,4,IF(AND(T931&gt;=1000,T931&lt;2000),5,6)))</f>
        <v>4</v>
      </c>
      <c r="W931" s="12" t="s">
        <v>20</v>
      </c>
      <c r="X931" s="39">
        <f t="shared" si="144"/>
        <v>2.9513101010342275</v>
      </c>
      <c r="Y931" s="38">
        <f t="shared" si="145"/>
        <v>0.3419322205361659</v>
      </c>
      <c r="Z931" s="40" t="e">
        <f>IF(C931=ScatterPlots!$A$3,ReferendumData!Y931,-1)</f>
        <v>#N/A</v>
      </c>
      <c r="AA931" s="39">
        <f t="shared" si="146"/>
        <v>2.9513101010342275</v>
      </c>
      <c r="AB931" s="40">
        <f t="shared" si="147"/>
        <v>0.3419322205361659</v>
      </c>
      <c r="AC931" s="40">
        <f t="shared" si="148"/>
        <v>-1</v>
      </c>
      <c r="AD931" s="40">
        <f t="shared" si="149"/>
        <v>-1</v>
      </c>
    </row>
    <row r="932" spans="1:30" x14ac:dyDescent="0.35">
      <c r="A932">
        <v>482</v>
      </c>
      <c r="B932">
        <v>1</v>
      </c>
      <c r="C932" t="str">
        <f t="shared" si="150"/>
        <v>0482-01</v>
      </c>
      <c r="D932" t="s">
        <v>186</v>
      </c>
      <c r="E932">
        <v>2004</v>
      </c>
      <c r="F932">
        <f>VLOOKUP(E932,Lookups!A:B,2,FALSE)</f>
        <v>3</v>
      </c>
      <c r="G932">
        <v>2005</v>
      </c>
      <c r="H932" s="61">
        <v>633</v>
      </c>
      <c r="I932">
        <v>10</v>
      </c>
      <c r="J932" t="s">
        <v>19</v>
      </c>
      <c r="K932">
        <v>0</v>
      </c>
      <c r="L932">
        <v>9</v>
      </c>
      <c r="M932">
        <v>0</v>
      </c>
      <c r="N932">
        <v>9</v>
      </c>
      <c r="O932">
        <v>1</v>
      </c>
      <c r="P932">
        <f t="shared" si="151"/>
        <v>7</v>
      </c>
      <c r="Q932">
        <v>4267</v>
      </c>
      <c r="R932">
        <v>2674</v>
      </c>
      <c r="S932" s="14">
        <f t="shared" si="143"/>
        <v>0.61475291744705374</v>
      </c>
      <c r="T932" s="33">
        <f>IF(E932&lt;1994,"NA",IF(E932&gt;2001,SUMIFS(ADM!E:E,ADM!A:A,ReferendumData!E932,ADM!C:C,ReferendumData!A932,ADM!D:D,ReferendumData!B932),SUMIFS(ADM!K:K,ADM!H:H,ReferendumData!E932,ADM!I:I,ReferendumData!A932,ADM!J:J,ReferendumData!B932)))</f>
        <v>2906.11</v>
      </c>
      <c r="U932" s="34">
        <f t="shared" si="152"/>
        <v>2.3884161301533666</v>
      </c>
      <c r="V932" s="47">
        <f>IFERROR(VLOOKUP(C932,Lookups!J:L,3,FALSE),IF(T932&gt;=2000,4,IF(AND(T932&gt;=1000,T932&lt;2000),5,6)))</f>
        <v>4</v>
      </c>
      <c r="W932" s="12" t="s">
        <v>20</v>
      </c>
      <c r="X932" s="39">
        <f t="shared" si="144"/>
        <v>2.3884161301533666</v>
      </c>
      <c r="Y932" s="38">
        <f t="shared" si="145"/>
        <v>0.61475291744705374</v>
      </c>
      <c r="Z932" s="40" t="e">
        <f>IF(C932=ScatterPlots!$A$3,ReferendumData!Y932,-1)</f>
        <v>#N/A</v>
      </c>
      <c r="AA932" s="39">
        <f t="shared" si="146"/>
        <v>2.3884161301533666</v>
      </c>
      <c r="AB932" s="40">
        <f t="shared" si="147"/>
        <v>0.61475291744705374</v>
      </c>
      <c r="AC932" s="40">
        <f t="shared" si="148"/>
        <v>-1</v>
      </c>
      <c r="AD932" s="40">
        <f t="shared" si="149"/>
        <v>-1</v>
      </c>
    </row>
    <row r="933" spans="1:30" x14ac:dyDescent="0.35">
      <c r="A933">
        <v>482</v>
      </c>
      <c r="B933">
        <v>1</v>
      </c>
      <c r="C933" t="str">
        <f t="shared" si="150"/>
        <v>0482-01</v>
      </c>
      <c r="D933" t="s">
        <v>186</v>
      </c>
      <c r="E933">
        <v>2004</v>
      </c>
      <c r="F933">
        <f>VLOOKUP(E933,Lookups!A:B,2,FALSE)</f>
        <v>3</v>
      </c>
      <c r="G933">
        <v>2005</v>
      </c>
      <c r="H933" s="61">
        <v>155</v>
      </c>
      <c r="I933">
        <v>10</v>
      </c>
      <c r="J933" t="s">
        <v>19</v>
      </c>
      <c r="K933">
        <v>0</v>
      </c>
      <c r="L933">
        <v>9</v>
      </c>
      <c r="M933">
        <v>0</v>
      </c>
      <c r="N933">
        <v>9</v>
      </c>
      <c r="O933">
        <v>1</v>
      </c>
      <c r="P933">
        <f t="shared" si="151"/>
        <v>2</v>
      </c>
      <c r="Q933">
        <v>4169</v>
      </c>
      <c r="R933">
        <v>2742</v>
      </c>
      <c r="S933" s="14">
        <f t="shared" si="143"/>
        <v>0.60324120966575023</v>
      </c>
      <c r="T933" s="33">
        <f>IF(E933&lt;1994,"NA",IF(E933&gt;2001,SUMIFS(ADM!E:E,ADM!A:A,ReferendumData!E933,ADM!C:C,ReferendumData!A933,ADM!D:D,ReferendumData!B933),SUMIFS(ADM!K:K,ADM!H:H,ReferendumData!E933,ADM!I:I,ReferendumData!A933,ADM!J:J,ReferendumData!B933)))</f>
        <v>2906.11</v>
      </c>
      <c r="U933" s="34">
        <f t="shared" si="152"/>
        <v>2.3780930522244512</v>
      </c>
      <c r="V933" s="47">
        <f>IFERROR(VLOOKUP(C933,Lookups!J:L,3,FALSE),IF(T933&gt;=2000,4,IF(AND(T933&gt;=1000,T933&lt;2000),5,6)))</f>
        <v>4</v>
      </c>
      <c r="W933" s="12" t="s">
        <v>422</v>
      </c>
      <c r="X933" s="39">
        <f t="shared" si="144"/>
        <v>2.3780930522244512</v>
      </c>
      <c r="Y933" s="38">
        <f t="shared" si="145"/>
        <v>0.60324120966575023</v>
      </c>
      <c r="Z933" s="40" t="e">
        <f>IF(C933=ScatterPlots!$A$3,ReferendumData!Y933,-1)</f>
        <v>#N/A</v>
      </c>
      <c r="AA933" s="39">
        <f t="shared" si="146"/>
        <v>2.3780930522244512</v>
      </c>
      <c r="AB933" s="40">
        <f t="shared" si="147"/>
        <v>0.60324120966575023</v>
      </c>
      <c r="AC933" s="40">
        <f t="shared" si="148"/>
        <v>-1</v>
      </c>
      <c r="AD933" s="40">
        <f t="shared" si="149"/>
        <v>-1</v>
      </c>
    </row>
    <row r="934" spans="1:30" x14ac:dyDescent="0.35">
      <c r="A934">
        <v>482</v>
      </c>
      <c r="B934">
        <v>1</v>
      </c>
      <c r="C934" t="str">
        <f t="shared" si="150"/>
        <v>0482-01</v>
      </c>
      <c r="D934" t="s">
        <v>186</v>
      </c>
      <c r="E934">
        <v>2004</v>
      </c>
      <c r="F934">
        <f>VLOOKUP(E934,Lookups!A:B,2,FALSE)</f>
        <v>3</v>
      </c>
      <c r="G934">
        <v>2005</v>
      </c>
      <c r="H934" s="61">
        <v>67.790000000000006</v>
      </c>
      <c r="I934">
        <v>10</v>
      </c>
      <c r="J934" t="s">
        <v>19</v>
      </c>
      <c r="K934">
        <v>0</v>
      </c>
      <c r="L934">
        <v>9</v>
      </c>
      <c r="M934">
        <v>0</v>
      </c>
      <c r="N934">
        <v>9</v>
      </c>
      <c r="O934">
        <v>1</v>
      </c>
      <c r="P934">
        <f t="shared" si="151"/>
        <v>1</v>
      </c>
      <c r="Q934">
        <v>4055</v>
      </c>
      <c r="R934">
        <v>2843</v>
      </c>
      <c r="S934" s="14">
        <f t="shared" si="143"/>
        <v>0.58785155117425336</v>
      </c>
      <c r="T934" s="33">
        <f>IF(E934&lt;1994,"NA",IF(E934&gt;2001,SUMIFS(ADM!E:E,ADM!A:A,ReferendumData!E934,ADM!C:C,ReferendumData!A934,ADM!D:D,ReferendumData!B934),SUMIFS(ADM!K:K,ADM!H:H,ReferendumData!E934,ADM!I:I,ReferendumData!A934,ADM!J:J,ReferendumData!B934)))</f>
        <v>2906.11</v>
      </c>
      <c r="U934" s="34">
        <f t="shared" si="152"/>
        <v>2.3736197184552545</v>
      </c>
      <c r="V934" s="47">
        <f>IFERROR(VLOOKUP(C934,Lookups!J:L,3,FALSE),IF(T934&gt;=2000,4,IF(AND(T934&gt;=1000,T934&lt;2000),5,6)))</f>
        <v>4</v>
      </c>
      <c r="W934" s="12" t="s">
        <v>422</v>
      </c>
      <c r="X934" s="39">
        <f t="shared" si="144"/>
        <v>2.3736197184552545</v>
      </c>
      <c r="Y934" s="38">
        <f t="shared" si="145"/>
        <v>0.58785155117425336</v>
      </c>
      <c r="Z934" s="40" t="e">
        <f>IF(C934=ScatterPlots!$A$3,ReferendumData!Y934,-1)</f>
        <v>#N/A</v>
      </c>
      <c r="AA934" s="39">
        <f t="shared" si="146"/>
        <v>2.3736197184552545</v>
      </c>
      <c r="AB934" s="40">
        <f t="shared" si="147"/>
        <v>0.58785155117425336</v>
      </c>
      <c r="AC934" s="40">
        <f t="shared" si="148"/>
        <v>-1</v>
      </c>
      <c r="AD934" s="40">
        <f t="shared" si="149"/>
        <v>-1</v>
      </c>
    </row>
    <row r="935" spans="1:30" x14ac:dyDescent="0.35">
      <c r="A935">
        <v>484</v>
      </c>
      <c r="B935">
        <v>1</v>
      </c>
      <c r="C935" t="str">
        <f t="shared" si="150"/>
        <v>0484-01</v>
      </c>
      <c r="D935" t="s">
        <v>227</v>
      </c>
      <c r="E935">
        <v>2004</v>
      </c>
      <c r="F935">
        <f>VLOOKUP(E935,Lookups!A:B,2,FALSE)</f>
        <v>3</v>
      </c>
      <c r="G935">
        <v>2005</v>
      </c>
      <c r="H935" s="61">
        <v>300</v>
      </c>
      <c r="I935">
        <v>10</v>
      </c>
      <c r="J935" t="s">
        <v>19</v>
      </c>
      <c r="K935">
        <v>1</v>
      </c>
      <c r="L935">
        <v>9</v>
      </c>
      <c r="M935">
        <v>0</v>
      </c>
      <c r="N935">
        <v>9</v>
      </c>
      <c r="O935">
        <v>1</v>
      </c>
      <c r="P935">
        <f t="shared" si="151"/>
        <v>4</v>
      </c>
      <c r="Q935">
        <v>1036</v>
      </c>
      <c r="R935">
        <v>683</v>
      </c>
      <c r="S935" s="14">
        <f t="shared" si="143"/>
        <v>0.60267597440372311</v>
      </c>
      <c r="T935" s="33">
        <f>IF(E935&lt;1994,"NA",IF(E935&gt;2001,SUMIFS(ADM!E:E,ADM!A:A,ReferendumData!E935,ADM!C:C,ReferendumData!A935,ADM!D:D,ReferendumData!B935),SUMIFS(ADM!K:K,ADM!H:H,ReferendumData!E935,ADM!I:I,ReferendumData!A935,ADM!J:J,ReferendumData!B935)))</f>
        <v>968.54</v>
      </c>
      <c r="U935" s="34">
        <f t="shared" si="152"/>
        <v>1.7748363516220291</v>
      </c>
      <c r="V935" s="47">
        <f>IFERROR(VLOOKUP(C935,Lookups!J:L,3,FALSE),IF(T935&gt;=2000,4,IF(AND(T935&gt;=1000,T935&lt;2000),5,6)))</f>
        <v>6</v>
      </c>
      <c r="W935" s="12" t="s">
        <v>422</v>
      </c>
      <c r="X935" s="39">
        <f t="shared" si="144"/>
        <v>1.7748363516220291</v>
      </c>
      <c r="Y935" s="38">
        <f t="shared" si="145"/>
        <v>0.60267597440372311</v>
      </c>
      <c r="Z935" s="40" t="e">
        <f>IF(C935=ScatterPlots!$A$3,ReferendumData!Y935,-1)</f>
        <v>#N/A</v>
      </c>
      <c r="AA935" s="39">
        <f t="shared" si="146"/>
        <v>1.7748363516220291</v>
      </c>
      <c r="AB935" s="40">
        <f t="shared" si="147"/>
        <v>0.60267597440372311</v>
      </c>
      <c r="AC935" s="40">
        <f t="shared" si="148"/>
        <v>-1</v>
      </c>
      <c r="AD935" s="40">
        <f t="shared" si="149"/>
        <v>-1</v>
      </c>
    </row>
    <row r="936" spans="1:30" x14ac:dyDescent="0.35">
      <c r="A936">
        <v>485</v>
      </c>
      <c r="B936">
        <v>1</v>
      </c>
      <c r="C936" t="str">
        <f t="shared" si="150"/>
        <v>0485-01</v>
      </c>
      <c r="D936" t="s">
        <v>300</v>
      </c>
      <c r="E936">
        <v>2004</v>
      </c>
      <c r="F936">
        <f>VLOOKUP(E936,Lookups!A:B,2,FALSE)</f>
        <v>3</v>
      </c>
      <c r="G936">
        <v>2005</v>
      </c>
      <c r="H936" s="61">
        <v>600</v>
      </c>
      <c r="I936">
        <v>10</v>
      </c>
      <c r="J936" t="s">
        <v>19</v>
      </c>
      <c r="K936">
        <v>1</v>
      </c>
      <c r="L936">
        <v>9</v>
      </c>
      <c r="M936">
        <v>0</v>
      </c>
      <c r="N936">
        <v>9</v>
      </c>
      <c r="O936">
        <v>0</v>
      </c>
      <c r="P936">
        <f t="shared" si="151"/>
        <v>7</v>
      </c>
      <c r="Q936">
        <v>792</v>
      </c>
      <c r="R936">
        <v>990</v>
      </c>
      <c r="S936" s="14">
        <f t="shared" si="143"/>
        <v>0.44444444444444442</v>
      </c>
      <c r="T936" s="33">
        <f>IF(E936&lt;1994,"NA",IF(E936&gt;2001,SUMIFS(ADM!E:E,ADM!A:A,ReferendumData!E936,ADM!C:C,ReferendumData!A936,ADM!D:D,ReferendumData!B936),SUMIFS(ADM!K:K,ADM!H:H,ReferendumData!E936,ADM!I:I,ReferendumData!A936,ADM!J:J,ReferendumData!B936)))</f>
        <v>726.38</v>
      </c>
      <c r="U936" s="34">
        <f t="shared" si="152"/>
        <v>2.4532613783419146</v>
      </c>
      <c r="V936" s="47">
        <f>IFERROR(VLOOKUP(C936,Lookups!J:L,3,FALSE),IF(T936&gt;=2000,4,IF(AND(T936&gt;=1000,T936&lt;2000),5,6)))</f>
        <v>6</v>
      </c>
      <c r="W936" s="12" t="s">
        <v>257</v>
      </c>
      <c r="X936" s="39">
        <f t="shared" si="144"/>
        <v>2.4532613783419146</v>
      </c>
      <c r="Y936" s="38">
        <f t="shared" si="145"/>
        <v>0.44444444444444442</v>
      </c>
      <c r="Z936" s="40" t="e">
        <f>IF(C936=ScatterPlots!$A$3,ReferendumData!Y936,-1)</f>
        <v>#N/A</v>
      </c>
      <c r="AA936" s="39">
        <f t="shared" si="146"/>
        <v>2.4532613783419146</v>
      </c>
      <c r="AB936" s="40">
        <f t="shared" si="147"/>
        <v>0.44444444444444442</v>
      </c>
      <c r="AC936" s="40">
        <f t="shared" si="148"/>
        <v>-1</v>
      </c>
      <c r="AD936" s="40">
        <f t="shared" si="149"/>
        <v>-1</v>
      </c>
    </row>
    <row r="937" spans="1:30" x14ac:dyDescent="0.35">
      <c r="A937">
        <v>505</v>
      </c>
      <c r="B937">
        <v>1</v>
      </c>
      <c r="C937" t="str">
        <f t="shared" si="150"/>
        <v>0505-01</v>
      </c>
      <c r="D937" t="s">
        <v>380</v>
      </c>
      <c r="E937">
        <v>2004</v>
      </c>
      <c r="F937">
        <f>VLOOKUP(E937,Lookups!A:B,2,FALSE)</f>
        <v>3</v>
      </c>
      <c r="G937">
        <v>2005</v>
      </c>
      <c r="H937" s="61">
        <v>1000</v>
      </c>
      <c r="I937">
        <v>10</v>
      </c>
      <c r="J937" t="s">
        <v>19</v>
      </c>
      <c r="K937">
        <v>0</v>
      </c>
      <c r="L937">
        <v>9</v>
      </c>
      <c r="M937">
        <v>0</v>
      </c>
      <c r="N937">
        <v>9</v>
      </c>
      <c r="O937">
        <v>1</v>
      </c>
      <c r="P937">
        <f t="shared" si="151"/>
        <v>10</v>
      </c>
      <c r="Q937">
        <v>701</v>
      </c>
      <c r="R937">
        <v>654</v>
      </c>
      <c r="S937" s="14">
        <f t="shared" si="143"/>
        <v>0.5173431734317343</v>
      </c>
      <c r="T937" s="33">
        <f>IF(E937&lt;1994,"NA",IF(E937&gt;2001,SUMIFS(ADM!E:E,ADM!A:A,ReferendumData!E937,ADM!C:C,ReferendumData!A937,ADM!D:D,ReferendumData!B937),SUMIFS(ADM!K:K,ADM!H:H,ReferendumData!E937,ADM!I:I,ReferendumData!A937,ADM!J:J,ReferendumData!B937)))</f>
        <v>519.78</v>
      </c>
      <c r="U937" s="34">
        <f t="shared" si="152"/>
        <v>2.6068721382123208</v>
      </c>
      <c r="V937" s="47">
        <f>IFERROR(VLOOKUP(C937,Lookups!J:L,3,FALSE),IF(T937&gt;=2000,4,IF(AND(T937&gt;=1000,T937&lt;2000),5,6)))</f>
        <v>6</v>
      </c>
      <c r="W937" s="12" t="s">
        <v>20</v>
      </c>
      <c r="X937" s="39">
        <f t="shared" si="144"/>
        <v>2.6068721382123208</v>
      </c>
      <c r="Y937" s="38">
        <f t="shared" si="145"/>
        <v>0.5173431734317343</v>
      </c>
      <c r="Z937" s="40" t="e">
        <f>IF(C937=ScatterPlots!$A$3,ReferendumData!Y937,-1)</f>
        <v>#N/A</v>
      </c>
      <c r="AA937" s="39">
        <f t="shared" si="146"/>
        <v>2.6068721382123208</v>
      </c>
      <c r="AB937" s="40">
        <f t="shared" si="147"/>
        <v>0.5173431734317343</v>
      </c>
      <c r="AC937" s="40">
        <f t="shared" si="148"/>
        <v>-1</v>
      </c>
      <c r="AD937" s="40">
        <f t="shared" si="149"/>
        <v>-1</v>
      </c>
    </row>
    <row r="938" spans="1:30" x14ac:dyDescent="0.35">
      <c r="A938">
        <v>534</v>
      </c>
      <c r="B938">
        <v>1</v>
      </c>
      <c r="C938" t="str">
        <f t="shared" si="150"/>
        <v>0534-01</v>
      </c>
      <c r="D938" t="s">
        <v>92</v>
      </c>
      <c r="E938">
        <v>2004</v>
      </c>
      <c r="F938">
        <f>VLOOKUP(E938,Lookups!A:B,2,FALSE)</f>
        <v>3</v>
      </c>
      <c r="G938">
        <v>2005</v>
      </c>
      <c r="H938" s="61">
        <v>620</v>
      </c>
      <c r="I938">
        <v>10</v>
      </c>
      <c r="J938" t="s">
        <v>19</v>
      </c>
      <c r="K938">
        <v>0</v>
      </c>
      <c r="L938">
        <v>9</v>
      </c>
      <c r="M938">
        <v>0</v>
      </c>
      <c r="N938">
        <v>9</v>
      </c>
      <c r="O938">
        <v>1</v>
      </c>
      <c r="P938">
        <f t="shared" si="151"/>
        <v>7</v>
      </c>
      <c r="Q938">
        <v>2176</v>
      </c>
      <c r="R938">
        <v>1995</v>
      </c>
      <c r="S938" s="14">
        <f t="shared" si="143"/>
        <v>0.52169743466794538</v>
      </c>
      <c r="T938" s="33">
        <f>IF(E938&lt;1994,"NA",IF(E938&gt;2001,SUMIFS(ADM!E:E,ADM!A:A,ReferendumData!E938,ADM!C:C,ReferendumData!A938,ADM!D:D,ReferendumData!B938),SUMIFS(ADM!K:K,ADM!H:H,ReferendumData!E938,ADM!I:I,ReferendumData!A938,ADM!J:J,ReferendumData!B938)))</f>
        <v>1762.8</v>
      </c>
      <c r="U938" s="34">
        <f t="shared" si="152"/>
        <v>2.3661220785114589</v>
      </c>
      <c r="V938" s="47">
        <f>IFERROR(VLOOKUP(C938,Lookups!J:L,3,FALSE),IF(T938&gt;=2000,4,IF(AND(T938&gt;=1000,T938&lt;2000),5,6)))</f>
        <v>5</v>
      </c>
      <c r="W938" s="12" t="s">
        <v>20</v>
      </c>
      <c r="X938" s="39">
        <f t="shared" si="144"/>
        <v>2.3661220785114589</v>
      </c>
      <c r="Y938" s="38">
        <f t="shared" si="145"/>
        <v>0.52169743466794538</v>
      </c>
      <c r="Z938" s="40" t="e">
        <f>IF(C938=ScatterPlots!$A$3,ReferendumData!Y938,-1)</f>
        <v>#N/A</v>
      </c>
      <c r="AA938" s="39">
        <f t="shared" si="146"/>
        <v>2.3661220785114589</v>
      </c>
      <c r="AB938" s="40">
        <f t="shared" si="147"/>
        <v>0.52169743466794538</v>
      </c>
      <c r="AC938" s="40">
        <f t="shared" si="148"/>
        <v>-1</v>
      </c>
      <c r="AD938" s="40">
        <f t="shared" si="149"/>
        <v>-1</v>
      </c>
    </row>
    <row r="939" spans="1:30" x14ac:dyDescent="0.35">
      <c r="A939">
        <v>553</v>
      </c>
      <c r="B939">
        <v>1</v>
      </c>
      <c r="C939" t="str">
        <f t="shared" si="150"/>
        <v>0553-01</v>
      </c>
      <c r="D939" t="s">
        <v>230</v>
      </c>
      <c r="E939">
        <v>2004</v>
      </c>
      <c r="F939">
        <f>VLOOKUP(E939,Lookups!A:B,2,FALSE)</f>
        <v>3</v>
      </c>
      <c r="G939">
        <v>2005</v>
      </c>
      <c r="H939" s="61">
        <v>500</v>
      </c>
      <c r="I939">
        <v>10</v>
      </c>
      <c r="J939" t="s">
        <v>19</v>
      </c>
      <c r="K939">
        <v>0</v>
      </c>
      <c r="L939">
        <v>9</v>
      </c>
      <c r="M939">
        <v>0</v>
      </c>
      <c r="N939">
        <v>9</v>
      </c>
      <c r="O939">
        <v>0</v>
      </c>
      <c r="P939">
        <f t="shared" si="151"/>
        <v>6</v>
      </c>
      <c r="Q939">
        <v>686</v>
      </c>
      <c r="R939">
        <v>1129</v>
      </c>
      <c r="S939" s="14">
        <f t="shared" si="143"/>
        <v>0.37796143250688707</v>
      </c>
      <c r="T939" s="33">
        <f>IF(E939&lt;1994,"NA",IF(E939&gt;2001,SUMIFS(ADM!E:E,ADM!A:A,ReferendumData!E939,ADM!C:C,ReferendumData!A939,ADM!D:D,ReferendumData!B939),SUMIFS(ADM!K:K,ADM!H:H,ReferendumData!E939,ADM!I:I,ReferendumData!A939,ADM!J:J,ReferendumData!B939)))</f>
        <v>738.03</v>
      </c>
      <c r="U939" s="34">
        <f t="shared" si="152"/>
        <v>2.4592496239990247</v>
      </c>
      <c r="V939" s="47">
        <f>IFERROR(VLOOKUP(C939,Lookups!J:L,3,FALSE),IF(T939&gt;=2000,4,IF(AND(T939&gt;=1000,T939&lt;2000),5,6)))</f>
        <v>6</v>
      </c>
      <c r="W939" s="12" t="s">
        <v>20</v>
      </c>
      <c r="X939" s="39">
        <f t="shared" si="144"/>
        <v>2.4592496239990247</v>
      </c>
      <c r="Y939" s="38">
        <f t="shared" si="145"/>
        <v>0.37796143250688707</v>
      </c>
      <c r="Z939" s="40" t="e">
        <f>IF(C939=ScatterPlots!$A$3,ReferendumData!Y939,-1)</f>
        <v>#N/A</v>
      </c>
      <c r="AA939" s="39">
        <f t="shared" si="146"/>
        <v>2.4592496239990247</v>
      </c>
      <c r="AB939" s="40">
        <f t="shared" si="147"/>
        <v>0.37796143250688707</v>
      </c>
      <c r="AC939" s="40">
        <f t="shared" si="148"/>
        <v>-1</v>
      </c>
      <c r="AD939" s="40">
        <f t="shared" si="149"/>
        <v>-1</v>
      </c>
    </row>
    <row r="940" spans="1:30" x14ac:dyDescent="0.35">
      <c r="A940">
        <v>564</v>
      </c>
      <c r="B940">
        <v>1</v>
      </c>
      <c r="C940" t="str">
        <f t="shared" si="150"/>
        <v>0564-01</v>
      </c>
      <c r="D940" t="s">
        <v>231</v>
      </c>
      <c r="E940">
        <v>2004</v>
      </c>
      <c r="F940">
        <f>VLOOKUP(E940,Lookups!A:B,2,FALSE)</f>
        <v>3</v>
      </c>
      <c r="G940">
        <v>2005</v>
      </c>
      <c r="H940" s="61">
        <v>621.96</v>
      </c>
      <c r="I940">
        <v>10</v>
      </c>
      <c r="J940" t="s">
        <v>19</v>
      </c>
      <c r="K940">
        <v>0</v>
      </c>
      <c r="L940">
        <v>9</v>
      </c>
      <c r="M940">
        <v>0</v>
      </c>
      <c r="N940">
        <v>9</v>
      </c>
      <c r="O940">
        <v>1</v>
      </c>
      <c r="P940">
        <f t="shared" si="151"/>
        <v>7</v>
      </c>
      <c r="Q940">
        <v>4115</v>
      </c>
      <c r="R940">
        <v>2495</v>
      </c>
      <c r="S940" s="14">
        <f t="shared" si="143"/>
        <v>0.62254160363086231</v>
      </c>
      <c r="T940" s="33">
        <f>IF(E940&lt;1994,"NA",IF(E940&gt;2001,SUMIFS(ADM!E:E,ADM!A:A,ReferendumData!E940,ADM!C:C,ReferendumData!A940,ADM!D:D,ReferendumData!B940),SUMIFS(ADM!K:K,ADM!H:H,ReferendumData!E940,ADM!I:I,ReferendumData!A940,ADM!J:J,ReferendumData!B940)))</f>
        <v>2067.2399999999998</v>
      </c>
      <c r="U940" s="34">
        <f t="shared" si="152"/>
        <v>3.1975000483736773</v>
      </c>
      <c r="V940" s="47">
        <f>IFERROR(VLOOKUP(C940,Lookups!J:L,3,FALSE),IF(T940&gt;=2000,4,IF(AND(T940&gt;=1000,T940&lt;2000),5,6)))</f>
        <v>4</v>
      </c>
      <c r="W940" s="12" t="s">
        <v>20</v>
      </c>
      <c r="X940" s="39">
        <f t="shared" si="144"/>
        <v>3.1975000483736773</v>
      </c>
      <c r="Y940" s="38">
        <f t="shared" si="145"/>
        <v>0.62254160363086231</v>
      </c>
      <c r="Z940" s="40" t="e">
        <f>IF(C940=ScatterPlots!$A$3,ReferendumData!Y940,-1)</f>
        <v>#N/A</v>
      </c>
      <c r="AA940" s="39">
        <f t="shared" si="146"/>
        <v>3.1975000483736773</v>
      </c>
      <c r="AB940" s="40">
        <f t="shared" si="147"/>
        <v>0.62254160363086231</v>
      </c>
      <c r="AC940" s="40">
        <f t="shared" si="148"/>
        <v>-1</v>
      </c>
      <c r="AD940" s="40">
        <f t="shared" si="149"/>
        <v>-1</v>
      </c>
    </row>
    <row r="941" spans="1:30" x14ac:dyDescent="0.35">
      <c r="A941">
        <v>577</v>
      </c>
      <c r="B941">
        <v>1</v>
      </c>
      <c r="C941" t="str">
        <f t="shared" si="150"/>
        <v>0577-01</v>
      </c>
      <c r="D941" t="s">
        <v>232</v>
      </c>
      <c r="E941">
        <v>2004</v>
      </c>
      <c r="F941">
        <f>VLOOKUP(E941,Lookups!A:B,2,FALSE)</f>
        <v>3</v>
      </c>
      <c r="G941">
        <v>2005</v>
      </c>
      <c r="H941" s="61">
        <v>635</v>
      </c>
      <c r="I941">
        <v>10</v>
      </c>
      <c r="J941" t="s">
        <v>19</v>
      </c>
      <c r="K941">
        <v>0</v>
      </c>
      <c r="L941">
        <v>9</v>
      </c>
      <c r="M941">
        <v>0</v>
      </c>
      <c r="N941">
        <v>9</v>
      </c>
      <c r="O941">
        <v>0</v>
      </c>
      <c r="P941">
        <f t="shared" si="151"/>
        <v>7</v>
      </c>
      <c r="Q941">
        <v>221</v>
      </c>
      <c r="R941">
        <v>560</v>
      </c>
      <c r="S941" s="14">
        <f t="shared" si="143"/>
        <v>0.28297055057618437</v>
      </c>
      <c r="T941" s="33">
        <f>IF(E941&lt;1994,"NA",IF(E941&gt;2001,SUMIFS(ADM!E:E,ADM!A:A,ReferendumData!E941,ADM!C:C,ReferendumData!A941,ADM!D:D,ReferendumData!B941),SUMIFS(ADM!K:K,ADM!H:H,ReferendumData!E941,ADM!I:I,ReferendumData!A941,ADM!J:J,ReferendumData!B941)))</f>
        <v>450.51</v>
      </c>
      <c r="U941" s="34">
        <f t="shared" si="152"/>
        <v>1.7335908192936893</v>
      </c>
      <c r="V941" s="47">
        <f>IFERROR(VLOOKUP(C941,Lookups!J:L,3,FALSE),IF(T941&gt;=2000,4,IF(AND(T941&gt;=1000,T941&lt;2000),5,6)))</f>
        <v>6</v>
      </c>
      <c r="W941" s="12" t="s">
        <v>20</v>
      </c>
      <c r="X941" s="39">
        <f t="shared" si="144"/>
        <v>1.7335908192936893</v>
      </c>
      <c r="Y941" s="38">
        <f t="shared" si="145"/>
        <v>0.28297055057618437</v>
      </c>
      <c r="Z941" s="40" t="e">
        <f>IF(C941=ScatterPlots!$A$3,ReferendumData!Y941,-1)</f>
        <v>#N/A</v>
      </c>
      <c r="AA941" s="39">
        <f t="shared" si="146"/>
        <v>1.7335908192936893</v>
      </c>
      <c r="AB941" s="40">
        <f t="shared" si="147"/>
        <v>0.28297055057618437</v>
      </c>
      <c r="AC941" s="40">
        <f t="shared" si="148"/>
        <v>-1</v>
      </c>
      <c r="AD941" s="40">
        <f t="shared" si="149"/>
        <v>-1</v>
      </c>
    </row>
    <row r="942" spans="1:30" x14ac:dyDescent="0.35">
      <c r="A942">
        <v>593</v>
      </c>
      <c r="B942">
        <v>1</v>
      </c>
      <c r="C942" t="str">
        <f t="shared" si="150"/>
        <v>0593-01</v>
      </c>
      <c r="D942" t="s">
        <v>341</v>
      </c>
      <c r="E942">
        <v>2004</v>
      </c>
      <c r="F942">
        <f>VLOOKUP(E942,Lookups!A:B,2,FALSE)</f>
        <v>3</v>
      </c>
      <c r="G942">
        <v>2005</v>
      </c>
      <c r="H942" s="61">
        <v>150</v>
      </c>
      <c r="I942">
        <v>10</v>
      </c>
      <c r="J942" t="s">
        <v>19</v>
      </c>
      <c r="K942">
        <v>0</v>
      </c>
      <c r="L942">
        <v>9</v>
      </c>
      <c r="M942">
        <v>0</v>
      </c>
      <c r="N942">
        <v>9</v>
      </c>
      <c r="O942">
        <v>1</v>
      </c>
      <c r="P942">
        <f t="shared" si="151"/>
        <v>2</v>
      </c>
      <c r="Q942">
        <v>2469</v>
      </c>
      <c r="R942">
        <v>2057</v>
      </c>
      <c r="S942" s="14">
        <f t="shared" si="143"/>
        <v>0.54551480335837388</v>
      </c>
      <c r="T942" s="33">
        <f>IF(E942&lt;1994,"NA",IF(E942&gt;2001,SUMIFS(ADM!E:E,ADM!A:A,ReferendumData!E942,ADM!C:C,ReferendumData!A942,ADM!D:D,ReferendumData!B942),SUMIFS(ADM!K:K,ADM!H:H,ReferendumData!E942,ADM!I:I,ReferendumData!A942,ADM!J:J,ReferendumData!B942)))</f>
        <v>1464.04</v>
      </c>
      <c r="U942" s="34">
        <f t="shared" si="152"/>
        <v>3.0914455889183357</v>
      </c>
      <c r="V942" s="47">
        <f>IFERROR(VLOOKUP(C942,Lookups!J:L,3,FALSE),IF(T942&gt;=2000,4,IF(AND(T942&gt;=1000,T942&lt;2000),5,6)))</f>
        <v>5</v>
      </c>
      <c r="W942" s="12" t="s">
        <v>422</v>
      </c>
      <c r="X942" s="39">
        <f t="shared" si="144"/>
        <v>3.0914455889183357</v>
      </c>
      <c r="Y942" s="38">
        <f t="shared" si="145"/>
        <v>0.54551480335837388</v>
      </c>
      <c r="Z942" s="40" t="e">
        <f>IF(C942=ScatterPlots!$A$3,ReferendumData!Y942,-1)</f>
        <v>#N/A</v>
      </c>
      <c r="AA942" s="39">
        <f t="shared" si="146"/>
        <v>3.0914455889183357</v>
      </c>
      <c r="AB942" s="40">
        <f t="shared" si="147"/>
        <v>0.54551480335837388</v>
      </c>
      <c r="AC942" s="40">
        <f t="shared" si="148"/>
        <v>-1</v>
      </c>
      <c r="AD942" s="40">
        <f t="shared" si="149"/>
        <v>-1</v>
      </c>
    </row>
    <row r="943" spans="1:30" x14ac:dyDescent="0.35">
      <c r="A943">
        <v>593</v>
      </c>
      <c r="B943">
        <v>1</v>
      </c>
      <c r="C943" t="str">
        <f t="shared" si="150"/>
        <v>0593-01</v>
      </c>
      <c r="D943" t="s">
        <v>341</v>
      </c>
      <c r="E943">
        <v>2004</v>
      </c>
      <c r="F943">
        <f>VLOOKUP(E943,Lookups!A:B,2,FALSE)</f>
        <v>3</v>
      </c>
      <c r="G943">
        <v>2005</v>
      </c>
      <c r="H943" s="61">
        <v>100</v>
      </c>
      <c r="I943">
        <v>10</v>
      </c>
      <c r="J943" t="s">
        <v>19</v>
      </c>
      <c r="K943">
        <v>0</v>
      </c>
      <c r="L943">
        <v>9</v>
      </c>
      <c r="M943">
        <v>0</v>
      </c>
      <c r="N943">
        <v>9</v>
      </c>
      <c r="O943">
        <v>1</v>
      </c>
      <c r="P943">
        <f t="shared" si="151"/>
        <v>2</v>
      </c>
      <c r="Q943">
        <v>2191</v>
      </c>
      <c r="R943">
        <v>2096</v>
      </c>
      <c r="S943" s="14">
        <f t="shared" si="143"/>
        <v>0.51108000933053421</v>
      </c>
      <c r="T943" s="33">
        <f>IF(E943&lt;1994,"NA",IF(E943&gt;2001,SUMIFS(ADM!E:E,ADM!A:A,ReferendumData!E943,ADM!C:C,ReferendumData!A943,ADM!D:D,ReferendumData!B943),SUMIFS(ADM!K:K,ADM!H:H,ReferendumData!E943,ADM!I:I,ReferendumData!A943,ADM!J:J,ReferendumData!B943)))</f>
        <v>1464.04</v>
      </c>
      <c r="U943" s="34">
        <f t="shared" si="152"/>
        <v>2.9281986830960904</v>
      </c>
      <c r="V943" s="47">
        <f>IFERROR(VLOOKUP(C943,Lookups!J:L,3,FALSE),IF(T943&gt;=2000,4,IF(AND(T943&gt;=1000,T943&lt;2000),5,6)))</f>
        <v>5</v>
      </c>
      <c r="W943" s="12" t="s">
        <v>20</v>
      </c>
      <c r="X943" s="39">
        <f t="shared" si="144"/>
        <v>2.9281986830960904</v>
      </c>
      <c r="Y943" s="38">
        <f t="shared" si="145"/>
        <v>0.51108000933053421</v>
      </c>
      <c r="Z943" s="40" t="e">
        <f>IF(C943=ScatterPlots!$A$3,ReferendumData!Y943,-1)</f>
        <v>#N/A</v>
      </c>
      <c r="AA943" s="39">
        <f t="shared" si="146"/>
        <v>2.9281986830960904</v>
      </c>
      <c r="AB943" s="40">
        <f t="shared" si="147"/>
        <v>0.51108000933053421</v>
      </c>
      <c r="AC943" s="40">
        <f t="shared" si="148"/>
        <v>-1</v>
      </c>
      <c r="AD943" s="40">
        <f t="shared" si="149"/>
        <v>-1</v>
      </c>
    </row>
    <row r="944" spans="1:30" x14ac:dyDescent="0.35">
      <c r="A944">
        <v>627</v>
      </c>
      <c r="B944">
        <v>1</v>
      </c>
      <c r="C944" t="str">
        <f t="shared" si="150"/>
        <v>0627-01</v>
      </c>
      <c r="D944" t="s">
        <v>234</v>
      </c>
      <c r="E944">
        <v>2004</v>
      </c>
      <c r="F944">
        <f>VLOOKUP(E944,Lookups!A:B,2,FALSE)</f>
        <v>3</v>
      </c>
      <c r="G944">
        <v>2005</v>
      </c>
      <c r="H944" s="61">
        <v>754.25</v>
      </c>
      <c r="I944">
        <v>5</v>
      </c>
      <c r="J944" t="s">
        <v>19</v>
      </c>
      <c r="K944">
        <v>0</v>
      </c>
      <c r="L944">
        <v>9</v>
      </c>
      <c r="M944">
        <v>0</v>
      </c>
      <c r="N944">
        <v>9</v>
      </c>
      <c r="O944">
        <v>0</v>
      </c>
      <c r="P944">
        <f t="shared" si="151"/>
        <v>8</v>
      </c>
      <c r="Q944">
        <v>318</v>
      </c>
      <c r="R944">
        <v>327</v>
      </c>
      <c r="S944" s="14">
        <f t="shared" si="143"/>
        <v>0.49302325581395351</v>
      </c>
      <c r="T944" s="33">
        <f>IF(E944&lt;1994,"NA",IF(E944&gt;2001,SUMIFS(ADM!E:E,ADM!A:A,ReferendumData!E944,ADM!C:C,ReferendumData!A944,ADM!D:D,ReferendumData!B944),SUMIFS(ADM!K:K,ADM!H:H,ReferendumData!E944,ADM!I:I,ReferendumData!A944,ADM!J:J,ReferendumData!B944)))</f>
        <v>191.3</v>
      </c>
      <c r="U944" s="34">
        <f t="shared" si="152"/>
        <v>3.3716675378985883</v>
      </c>
      <c r="V944" s="47">
        <f>IFERROR(VLOOKUP(C944,Lookups!J:L,3,FALSE),IF(T944&gt;=2000,4,IF(AND(T944&gt;=1000,T944&lt;2000),5,6)))</f>
        <v>6</v>
      </c>
      <c r="W944" s="12" t="s">
        <v>20</v>
      </c>
      <c r="X944" s="39">
        <f t="shared" si="144"/>
        <v>3.3716675378985883</v>
      </c>
      <c r="Y944" s="38">
        <f t="shared" si="145"/>
        <v>0.49302325581395351</v>
      </c>
      <c r="Z944" s="40" t="e">
        <f>IF(C944=ScatterPlots!$A$3,ReferendumData!Y944,-1)</f>
        <v>#N/A</v>
      </c>
      <c r="AA944" s="39">
        <f t="shared" si="146"/>
        <v>3.3716675378985883</v>
      </c>
      <c r="AB944" s="40">
        <f t="shared" si="147"/>
        <v>0.49302325581395351</v>
      </c>
      <c r="AC944" s="40">
        <f t="shared" si="148"/>
        <v>-1</v>
      </c>
      <c r="AD944" s="40">
        <f t="shared" si="149"/>
        <v>-1</v>
      </c>
    </row>
    <row r="945" spans="1:30" x14ac:dyDescent="0.35">
      <c r="A945">
        <v>671</v>
      </c>
      <c r="B945">
        <v>1</v>
      </c>
      <c r="C945" t="str">
        <f t="shared" si="150"/>
        <v>0671-01</v>
      </c>
      <c r="D945" t="s">
        <v>473</v>
      </c>
      <c r="E945">
        <v>2004</v>
      </c>
      <c r="F945">
        <f>VLOOKUP(E945,Lookups!A:B,2,FALSE)</f>
        <v>3</v>
      </c>
      <c r="G945">
        <v>2005</v>
      </c>
      <c r="H945" s="61">
        <v>626.05999999999995</v>
      </c>
      <c r="I945">
        <v>10</v>
      </c>
      <c r="J945" t="s">
        <v>19</v>
      </c>
      <c r="K945">
        <v>0</v>
      </c>
      <c r="L945">
        <v>9</v>
      </c>
      <c r="M945">
        <v>0</v>
      </c>
      <c r="N945">
        <v>9</v>
      </c>
      <c r="O945">
        <v>1</v>
      </c>
      <c r="P945">
        <f t="shared" si="151"/>
        <v>7</v>
      </c>
      <c r="Q945">
        <v>572</v>
      </c>
      <c r="R945">
        <v>447</v>
      </c>
      <c r="S945" s="14">
        <f t="shared" si="143"/>
        <v>0.56133464180569181</v>
      </c>
      <c r="T945" s="33">
        <f>IF(E945&lt;1994,"NA",IF(E945&gt;2001,SUMIFS(ADM!E:E,ADM!A:A,ReferendumData!E945,ADM!C:C,ReferendumData!A945,ADM!D:D,ReferendumData!B945),SUMIFS(ADM!K:K,ADM!H:H,ReferendumData!E945,ADM!I:I,ReferendumData!A945,ADM!J:J,ReferendumData!B945)))</f>
        <v>323.38</v>
      </c>
      <c r="U945" s="34">
        <f t="shared" si="152"/>
        <v>3.151091595027522</v>
      </c>
      <c r="V945" s="47">
        <f>IFERROR(VLOOKUP(C945,Lookups!J:L,3,FALSE),IF(T945&gt;=2000,4,IF(AND(T945&gt;=1000,T945&lt;2000),5,6)))</f>
        <v>6</v>
      </c>
      <c r="W945" s="12" t="s">
        <v>20</v>
      </c>
      <c r="X945" s="39">
        <f t="shared" si="144"/>
        <v>3.151091595027522</v>
      </c>
      <c r="Y945" s="38">
        <f t="shared" si="145"/>
        <v>0.56133464180569181</v>
      </c>
      <c r="Z945" s="40" t="e">
        <f>IF(C945=ScatterPlots!$A$3,ReferendumData!Y945,-1)</f>
        <v>#N/A</v>
      </c>
      <c r="AA945" s="39">
        <f t="shared" si="146"/>
        <v>3.151091595027522</v>
      </c>
      <c r="AB945" s="40">
        <f t="shared" si="147"/>
        <v>0.56133464180569181</v>
      </c>
      <c r="AC945" s="40">
        <f t="shared" si="148"/>
        <v>-1</v>
      </c>
      <c r="AD945" s="40">
        <f t="shared" si="149"/>
        <v>-1</v>
      </c>
    </row>
    <row r="946" spans="1:30" x14ac:dyDescent="0.35">
      <c r="A946">
        <v>727</v>
      </c>
      <c r="B946">
        <v>1</v>
      </c>
      <c r="C946" t="str">
        <f t="shared" si="150"/>
        <v>0727-01</v>
      </c>
      <c r="D946" t="s">
        <v>62</v>
      </c>
      <c r="E946">
        <v>2004</v>
      </c>
      <c r="F946">
        <f>VLOOKUP(E946,Lookups!A:B,2,FALSE)</f>
        <v>3</v>
      </c>
      <c r="G946">
        <v>2005</v>
      </c>
      <c r="H946" s="61">
        <v>600</v>
      </c>
      <c r="I946">
        <v>10</v>
      </c>
      <c r="J946" t="s">
        <v>19</v>
      </c>
      <c r="K946">
        <v>0</v>
      </c>
      <c r="L946">
        <v>9</v>
      </c>
      <c r="M946">
        <v>0</v>
      </c>
      <c r="N946">
        <v>9</v>
      </c>
      <c r="O946">
        <v>0</v>
      </c>
      <c r="P946">
        <f t="shared" si="151"/>
        <v>7</v>
      </c>
      <c r="Q946">
        <v>2401</v>
      </c>
      <c r="R946">
        <v>3578</v>
      </c>
      <c r="S946" s="14">
        <f t="shared" si="143"/>
        <v>0.40157216925907341</v>
      </c>
      <c r="T946" s="33">
        <f>IF(E946&lt;1994,"NA",IF(E946&gt;2001,SUMIFS(ADM!E:E,ADM!A:A,ReferendumData!E946,ADM!C:C,ReferendumData!A946,ADM!D:D,ReferendumData!B946),SUMIFS(ADM!K:K,ADM!H:H,ReferendumData!E946,ADM!I:I,ReferendumData!A946,ADM!J:J,ReferendumData!B946)))</f>
        <v>3201.93</v>
      </c>
      <c r="U946" s="34">
        <f t="shared" si="152"/>
        <v>1.8673112778855254</v>
      </c>
      <c r="V946" s="47">
        <f>IFERROR(VLOOKUP(C946,Lookups!J:L,3,FALSE),IF(T946&gt;=2000,4,IF(AND(T946&gt;=1000,T946&lt;2000),5,6)))</f>
        <v>4</v>
      </c>
      <c r="W946" s="12" t="s">
        <v>20</v>
      </c>
      <c r="X946" s="39">
        <f t="shared" si="144"/>
        <v>1.8673112778855254</v>
      </c>
      <c r="Y946" s="38">
        <f t="shared" si="145"/>
        <v>0.40157216925907341</v>
      </c>
      <c r="Z946" s="40" t="e">
        <f>IF(C946=ScatterPlots!$A$3,ReferendumData!Y946,-1)</f>
        <v>#N/A</v>
      </c>
      <c r="AA946" s="39">
        <f t="shared" si="146"/>
        <v>1.8673112778855254</v>
      </c>
      <c r="AB946" s="40">
        <f t="shared" si="147"/>
        <v>0.40157216925907341</v>
      </c>
      <c r="AC946" s="40">
        <f t="shared" si="148"/>
        <v>-1</v>
      </c>
      <c r="AD946" s="40">
        <f t="shared" si="149"/>
        <v>-1</v>
      </c>
    </row>
    <row r="947" spans="1:30" x14ac:dyDescent="0.35">
      <c r="A947">
        <v>727</v>
      </c>
      <c r="B947">
        <v>1</v>
      </c>
      <c r="C947" t="str">
        <f t="shared" si="150"/>
        <v>0727-01</v>
      </c>
      <c r="D947" t="s">
        <v>62</v>
      </c>
      <c r="E947">
        <v>2004</v>
      </c>
      <c r="F947">
        <f>VLOOKUP(E947,Lookups!A:B,2,FALSE)</f>
        <v>3</v>
      </c>
      <c r="G947">
        <v>2005</v>
      </c>
      <c r="H947" s="61">
        <v>100</v>
      </c>
      <c r="I947">
        <v>10</v>
      </c>
      <c r="J947" t="s">
        <v>19</v>
      </c>
      <c r="K947">
        <v>0</v>
      </c>
      <c r="L947">
        <v>9</v>
      </c>
      <c r="M947">
        <v>0</v>
      </c>
      <c r="N947">
        <v>9</v>
      </c>
      <c r="O947">
        <v>0</v>
      </c>
      <c r="P947">
        <f t="shared" si="151"/>
        <v>2</v>
      </c>
      <c r="Q947">
        <v>2271</v>
      </c>
      <c r="R947">
        <v>3640</v>
      </c>
      <c r="S947" s="14">
        <f t="shared" si="143"/>
        <v>0.38419895110810354</v>
      </c>
      <c r="T947" s="33">
        <f>IF(E947&lt;1994,"NA",IF(E947&gt;2001,SUMIFS(ADM!E:E,ADM!A:A,ReferendumData!E947,ADM!C:C,ReferendumData!A947,ADM!D:D,ReferendumData!B947),SUMIFS(ADM!K:K,ADM!H:H,ReferendumData!E947,ADM!I:I,ReferendumData!A947,ADM!J:J,ReferendumData!B947)))</f>
        <v>3201.93</v>
      </c>
      <c r="U947" s="34">
        <f t="shared" si="152"/>
        <v>1.8460740865665397</v>
      </c>
      <c r="V947" s="47">
        <f>IFERROR(VLOOKUP(C947,Lookups!J:L,3,FALSE),IF(T947&gt;=2000,4,IF(AND(T947&gt;=1000,T947&lt;2000),5,6)))</f>
        <v>4</v>
      </c>
      <c r="W947" s="12" t="s">
        <v>20</v>
      </c>
      <c r="X947" s="39">
        <f t="shared" si="144"/>
        <v>1.8460740865665397</v>
      </c>
      <c r="Y947" s="38">
        <f t="shared" si="145"/>
        <v>0.38419895110810354</v>
      </c>
      <c r="Z947" s="40" t="e">
        <f>IF(C947=ScatterPlots!$A$3,ReferendumData!Y947,-1)</f>
        <v>#N/A</v>
      </c>
      <c r="AA947" s="39">
        <f t="shared" si="146"/>
        <v>1.8460740865665397</v>
      </c>
      <c r="AB947" s="40">
        <f t="shared" si="147"/>
        <v>0.38419895110810354</v>
      </c>
      <c r="AC947" s="40">
        <f t="shared" si="148"/>
        <v>-1</v>
      </c>
      <c r="AD947" s="40">
        <f t="shared" si="149"/>
        <v>-1</v>
      </c>
    </row>
    <row r="948" spans="1:30" x14ac:dyDescent="0.35">
      <c r="A948">
        <v>727</v>
      </c>
      <c r="B948">
        <v>1</v>
      </c>
      <c r="C948" t="str">
        <f t="shared" si="150"/>
        <v>0727-01</v>
      </c>
      <c r="D948" t="s">
        <v>62</v>
      </c>
      <c r="E948">
        <v>2004</v>
      </c>
      <c r="F948">
        <f>VLOOKUP(E948,Lookups!A:B,2,FALSE)</f>
        <v>3</v>
      </c>
      <c r="G948">
        <v>2005</v>
      </c>
      <c r="H948" s="61">
        <v>50</v>
      </c>
      <c r="I948">
        <v>10</v>
      </c>
      <c r="J948" t="s">
        <v>19</v>
      </c>
      <c r="K948">
        <v>0</v>
      </c>
      <c r="L948">
        <v>9</v>
      </c>
      <c r="M948">
        <v>0</v>
      </c>
      <c r="N948">
        <v>9</v>
      </c>
      <c r="O948">
        <v>0</v>
      </c>
      <c r="P948">
        <f t="shared" si="151"/>
        <v>1</v>
      </c>
      <c r="Q948">
        <v>2211</v>
      </c>
      <c r="R948">
        <v>3610</v>
      </c>
      <c r="S948" s="14">
        <f t="shared" si="143"/>
        <v>0.37983164404741454</v>
      </c>
      <c r="T948" s="33">
        <f>IF(E948&lt;1994,"NA",IF(E948&gt;2001,SUMIFS(ADM!E:E,ADM!A:A,ReferendumData!E948,ADM!C:C,ReferendumData!A948,ADM!D:D,ReferendumData!B948),SUMIFS(ADM!K:K,ADM!H:H,ReferendumData!E948,ADM!I:I,ReferendumData!A948,ADM!J:J,ReferendumData!B948)))</f>
        <v>3201.93</v>
      </c>
      <c r="U948" s="34">
        <f t="shared" si="152"/>
        <v>1.817966039232588</v>
      </c>
      <c r="V948" s="47">
        <f>IFERROR(VLOOKUP(C948,Lookups!J:L,3,FALSE),IF(T948&gt;=2000,4,IF(AND(T948&gt;=1000,T948&lt;2000),5,6)))</f>
        <v>4</v>
      </c>
      <c r="W948" s="12" t="s">
        <v>20</v>
      </c>
      <c r="X948" s="39">
        <f t="shared" si="144"/>
        <v>1.817966039232588</v>
      </c>
      <c r="Y948" s="38">
        <f t="shared" si="145"/>
        <v>0.37983164404741454</v>
      </c>
      <c r="Z948" s="40" t="e">
        <f>IF(C948=ScatterPlots!$A$3,ReferendumData!Y948,-1)</f>
        <v>#N/A</v>
      </c>
      <c r="AA948" s="39">
        <f t="shared" si="146"/>
        <v>1.817966039232588</v>
      </c>
      <c r="AB948" s="40">
        <f t="shared" si="147"/>
        <v>0.37983164404741454</v>
      </c>
      <c r="AC948" s="40">
        <f t="shared" si="148"/>
        <v>-1</v>
      </c>
      <c r="AD948" s="40">
        <f t="shared" si="149"/>
        <v>-1</v>
      </c>
    </row>
    <row r="949" spans="1:30" x14ac:dyDescent="0.35">
      <c r="A949">
        <v>728</v>
      </c>
      <c r="B949">
        <v>1</v>
      </c>
      <c r="C949" t="str">
        <f t="shared" si="150"/>
        <v>0728-01</v>
      </c>
      <c r="D949" t="s">
        <v>148</v>
      </c>
      <c r="E949">
        <v>2004</v>
      </c>
      <c r="F949">
        <f>VLOOKUP(E949,Lookups!A:B,2,FALSE)</f>
        <v>3</v>
      </c>
      <c r="G949">
        <v>2005</v>
      </c>
      <c r="H949" s="61">
        <v>250</v>
      </c>
      <c r="I949">
        <v>10</v>
      </c>
      <c r="J949" t="s">
        <v>19</v>
      </c>
      <c r="K949">
        <v>0</v>
      </c>
      <c r="L949">
        <v>9</v>
      </c>
      <c r="M949">
        <v>0</v>
      </c>
      <c r="N949">
        <v>9</v>
      </c>
      <c r="O949">
        <v>0</v>
      </c>
      <c r="P949">
        <f t="shared" si="151"/>
        <v>3</v>
      </c>
      <c r="Q949">
        <v>12604</v>
      </c>
      <c r="R949">
        <v>16364</v>
      </c>
      <c r="S949" s="14">
        <f t="shared" si="143"/>
        <v>0.43510080088373376</v>
      </c>
      <c r="T949" s="33">
        <f>IF(E949&lt;1994,"NA",IF(E949&gt;2001,SUMIFS(ADM!E:E,ADM!A:A,ReferendumData!E949,ADM!C:C,ReferendumData!A949,ADM!D:D,ReferendumData!B949),SUMIFS(ADM!K:K,ADM!H:H,ReferendumData!E949,ADM!I:I,ReferendumData!A949,ADM!J:J,ReferendumData!B949)))</f>
        <v>10343.459999999999</v>
      </c>
      <c r="U949" s="34">
        <f t="shared" si="152"/>
        <v>2.8006102406738171</v>
      </c>
      <c r="V949" s="47">
        <f>IFERROR(VLOOKUP(C949,Lookups!J:L,3,FALSE),IF(T949&gt;=2000,4,IF(AND(T949&gt;=1000,T949&lt;2000),5,6)))</f>
        <v>4</v>
      </c>
      <c r="W949" s="12" t="s">
        <v>20</v>
      </c>
      <c r="X949" s="39">
        <f t="shared" si="144"/>
        <v>2.8006102406738171</v>
      </c>
      <c r="Y949" s="38">
        <f t="shared" si="145"/>
        <v>0.43510080088373376</v>
      </c>
      <c r="Z949" s="40" t="e">
        <f>IF(C949=ScatterPlots!$A$3,ReferendumData!Y949,-1)</f>
        <v>#N/A</v>
      </c>
      <c r="AA949" s="39">
        <f t="shared" si="146"/>
        <v>2.8006102406738171</v>
      </c>
      <c r="AB949" s="40">
        <f t="shared" si="147"/>
        <v>0.43510080088373376</v>
      </c>
      <c r="AC949" s="40">
        <f t="shared" si="148"/>
        <v>-1</v>
      </c>
      <c r="AD949" s="40">
        <f t="shared" si="149"/>
        <v>-1</v>
      </c>
    </row>
    <row r="950" spans="1:30" x14ac:dyDescent="0.35">
      <c r="A950">
        <v>738</v>
      </c>
      <c r="B950">
        <v>1</v>
      </c>
      <c r="C950" t="str">
        <f t="shared" si="150"/>
        <v>0738-01</v>
      </c>
      <c r="D950" t="s">
        <v>34</v>
      </c>
      <c r="E950">
        <v>2004</v>
      </c>
      <c r="F950">
        <f>VLOOKUP(E950,Lookups!A:B,2,FALSE)</f>
        <v>3</v>
      </c>
      <c r="G950">
        <v>2005</v>
      </c>
      <c r="H950" s="61">
        <v>200</v>
      </c>
      <c r="I950">
        <v>5</v>
      </c>
      <c r="J950" t="s">
        <v>19</v>
      </c>
      <c r="K950">
        <v>0</v>
      </c>
      <c r="L950">
        <v>9</v>
      </c>
      <c r="M950">
        <v>0</v>
      </c>
      <c r="N950">
        <v>9</v>
      </c>
      <c r="O950">
        <v>0</v>
      </c>
      <c r="P950">
        <f t="shared" si="151"/>
        <v>3</v>
      </c>
      <c r="Q950">
        <v>1008</v>
      </c>
      <c r="R950">
        <v>1473</v>
      </c>
      <c r="S950" s="14">
        <f t="shared" si="143"/>
        <v>0.40628778718258768</v>
      </c>
      <c r="T950" s="33">
        <f>IF(E950&lt;1994,"NA",IF(E950&gt;2001,SUMIFS(ADM!E:E,ADM!A:A,ReferendumData!E950,ADM!C:C,ReferendumData!A950,ADM!D:D,ReferendumData!B950),SUMIFS(ADM!K:K,ADM!H:H,ReferendumData!E950,ADM!I:I,ReferendumData!A950,ADM!J:J,ReferendumData!B950)))</f>
        <v>1056.19</v>
      </c>
      <c r="U950" s="34">
        <f t="shared" si="152"/>
        <v>2.3490091744856509</v>
      </c>
      <c r="V950" s="47">
        <f>IFERROR(VLOOKUP(C950,Lookups!J:L,3,FALSE),IF(T950&gt;=2000,4,IF(AND(T950&gt;=1000,T950&lt;2000),5,6)))</f>
        <v>5</v>
      </c>
      <c r="W950" s="12" t="s">
        <v>20</v>
      </c>
      <c r="X950" s="39">
        <f t="shared" si="144"/>
        <v>2.3490091744856509</v>
      </c>
      <c r="Y950" s="38">
        <f t="shared" si="145"/>
        <v>0.40628778718258768</v>
      </c>
      <c r="Z950" s="40" t="e">
        <f>IF(C950=ScatterPlots!$A$3,ReferendumData!Y950,-1)</f>
        <v>#N/A</v>
      </c>
      <c r="AA950" s="39">
        <f t="shared" si="146"/>
        <v>2.3490091744856509</v>
      </c>
      <c r="AB950" s="40">
        <f t="shared" si="147"/>
        <v>0.40628778718258768</v>
      </c>
      <c r="AC950" s="40">
        <f t="shared" si="148"/>
        <v>-1</v>
      </c>
      <c r="AD950" s="40">
        <f t="shared" si="149"/>
        <v>-1</v>
      </c>
    </row>
    <row r="951" spans="1:30" x14ac:dyDescent="0.35">
      <c r="A951">
        <v>739</v>
      </c>
      <c r="B951">
        <v>1</v>
      </c>
      <c r="C951" t="str">
        <f t="shared" si="150"/>
        <v>0739-01</v>
      </c>
      <c r="D951" t="s">
        <v>202</v>
      </c>
      <c r="E951">
        <v>2004</v>
      </c>
      <c r="F951">
        <f>VLOOKUP(E951,Lookups!A:B,2,FALSE)</f>
        <v>3</v>
      </c>
      <c r="G951">
        <v>2005</v>
      </c>
      <c r="H951" s="61">
        <v>450</v>
      </c>
      <c r="I951">
        <v>5</v>
      </c>
      <c r="J951" t="s">
        <v>19</v>
      </c>
      <c r="K951">
        <v>0</v>
      </c>
      <c r="L951">
        <v>9</v>
      </c>
      <c r="M951">
        <v>0</v>
      </c>
      <c r="N951">
        <v>9</v>
      </c>
      <c r="O951">
        <v>0</v>
      </c>
      <c r="P951">
        <f t="shared" si="151"/>
        <v>5</v>
      </c>
      <c r="Q951">
        <v>931</v>
      </c>
      <c r="R951">
        <v>1495</v>
      </c>
      <c r="S951" s="14">
        <f t="shared" si="143"/>
        <v>0.3837592745259687</v>
      </c>
      <c r="T951" s="33">
        <f>IF(E951&lt;1994,"NA",IF(E951&gt;2001,SUMIFS(ADM!E:E,ADM!A:A,ReferendumData!E951,ADM!C:C,ReferendumData!A951,ADM!D:D,ReferendumData!B951),SUMIFS(ADM!K:K,ADM!H:H,ReferendumData!E951,ADM!I:I,ReferendumData!A951,ADM!J:J,ReferendumData!B951)))</f>
        <v>823.86</v>
      </c>
      <c r="U951" s="34">
        <f t="shared" si="152"/>
        <v>2.944675066152016</v>
      </c>
      <c r="V951" s="47">
        <f>IFERROR(VLOOKUP(C951,Lookups!J:L,3,FALSE),IF(T951&gt;=2000,4,IF(AND(T951&gt;=1000,T951&lt;2000),5,6)))</f>
        <v>6</v>
      </c>
      <c r="W951" s="12" t="s">
        <v>20</v>
      </c>
      <c r="X951" s="39">
        <f t="shared" si="144"/>
        <v>2.944675066152016</v>
      </c>
      <c r="Y951" s="38">
        <f t="shared" si="145"/>
        <v>0.3837592745259687</v>
      </c>
      <c r="Z951" s="40" t="e">
        <f>IF(C951=ScatterPlots!$A$3,ReferendumData!Y951,-1)</f>
        <v>#N/A</v>
      </c>
      <c r="AA951" s="39">
        <f t="shared" si="146"/>
        <v>2.944675066152016</v>
      </c>
      <c r="AB951" s="40">
        <f t="shared" si="147"/>
        <v>0.3837592745259687</v>
      </c>
      <c r="AC951" s="40">
        <f t="shared" si="148"/>
        <v>-1</v>
      </c>
      <c r="AD951" s="40">
        <f t="shared" si="149"/>
        <v>-1</v>
      </c>
    </row>
    <row r="952" spans="1:30" x14ac:dyDescent="0.35">
      <c r="A952">
        <v>750</v>
      </c>
      <c r="B952">
        <v>1</v>
      </c>
      <c r="C952" t="str">
        <f t="shared" si="150"/>
        <v>0750-01</v>
      </c>
      <c r="D952" t="s">
        <v>474</v>
      </c>
      <c r="E952">
        <v>2004</v>
      </c>
      <c r="F952">
        <f>VLOOKUP(E952,Lookups!A:B,2,FALSE)</f>
        <v>3</v>
      </c>
      <c r="G952">
        <v>2005</v>
      </c>
      <c r="H952" s="61">
        <v>373.22</v>
      </c>
      <c r="I952">
        <v>10</v>
      </c>
      <c r="J952" t="s">
        <v>19</v>
      </c>
      <c r="K952">
        <v>0</v>
      </c>
      <c r="L952">
        <v>9</v>
      </c>
      <c r="M952">
        <v>0</v>
      </c>
      <c r="N952">
        <v>9</v>
      </c>
      <c r="O952">
        <v>0</v>
      </c>
      <c r="P952">
        <f t="shared" si="151"/>
        <v>4</v>
      </c>
      <c r="Q952">
        <v>3049</v>
      </c>
      <c r="R952">
        <v>3930</v>
      </c>
      <c r="S952" s="14">
        <f t="shared" si="143"/>
        <v>0.43688207479581603</v>
      </c>
      <c r="T952" s="33">
        <f>IF(E952&lt;1994,"NA",IF(E952&gt;2001,SUMIFS(ADM!E:E,ADM!A:A,ReferendumData!E952,ADM!C:C,ReferendumData!A952,ADM!D:D,ReferendumData!B952),SUMIFS(ADM!K:K,ADM!H:H,ReferendumData!E952,ADM!I:I,ReferendumData!A952,ADM!J:J,ReferendumData!B952)))</f>
        <v>2317.39</v>
      </c>
      <c r="U952" s="34">
        <f t="shared" si="152"/>
        <v>3.0115776800624841</v>
      </c>
      <c r="V952" s="47">
        <f>IFERROR(VLOOKUP(C952,Lookups!J:L,3,FALSE),IF(T952&gt;=2000,4,IF(AND(T952&gt;=1000,T952&lt;2000),5,6)))</f>
        <v>4</v>
      </c>
      <c r="W952" s="12" t="s">
        <v>20</v>
      </c>
      <c r="X952" s="39">
        <f t="shared" si="144"/>
        <v>3.0115776800624841</v>
      </c>
      <c r="Y952" s="38">
        <f t="shared" si="145"/>
        <v>0.43688207479581603</v>
      </c>
      <c r="Z952" s="40" t="e">
        <f>IF(C952=ScatterPlots!$A$3,ReferendumData!Y952,-1)</f>
        <v>#N/A</v>
      </c>
      <c r="AA952" s="39">
        <f t="shared" si="146"/>
        <v>3.0115776800624841</v>
      </c>
      <c r="AB952" s="40">
        <f t="shared" si="147"/>
        <v>0.43688207479581603</v>
      </c>
      <c r="AC952" s="40">
        <f t="shared" si="148"/>
        <v>-1</v>
      </c>
      <c r="AD952" s="40">
        <f t="shared" si="149"/>
        <v>-1</v>
      </c>
    </row>
    <row r="953" spans="1:30" x14ac:dyDescent="0.35">
      <c r="A953">
        <v>771</v>
      </c>
      <c r="B953">
        <v>1</v>
      </c>
      <c r="C953" t="str">
        <f t="shared" si="150"/>
        <v>0771-01</v>
      </c>
      <c r="D953" t="s">
        <v>282</v>
      </c>
      <c r="E953">
        <v>2004</v>
      </c>
      <c r="F953">
        <f>VLOOKUP(E953,Lookups!A:B,2,FALSE)</f>
        <v>3</v>
      </c>
      <c r="G953">
        <v>2005</v>
      </c>
      <c r="H953" s="61">
        <v>1750</v>
      </c>
      <c r="I953">
        <v>10</v>
      </c>
      <c r="J953" t="s">
        <v>19</v>
      </c>
      <c r="K953">
        <v>0</v>
      </c>
      <c r="L953">
        <v>9</v>
      </c>
      <c r="M953">
        <v>0</v>
      </c>
      <c r="N953">
        <v>9</v>
      </c>
      <c r="O953">
        <v>1</v>
      </c>
      <c r="P953">
        <f t="shared" si="151"/>
        <v>10</v>
      </c>
      <c r="Q953">
        <v>517</v>
      </c>
      <c r="R953">
        <v>308</v>
      </c>
      <c r="S953" s="14">
        <f t="shared" si="143"/>
        <v>0.62666666666666671</v>
      </c>
      <c r="T953" s="33">
        <f>IF(E953&lt;1994,"NA",IF(E953&gt;2001,SUMIFS(ADM!E:E,ADM!A:A,ReferendumData!E953,ADM!C:C,ReferendumData!A953,ADM!D:D,ReferendumData!B953),SUMIFS(ADM!K:K,ADM!H:H,ReferendumData!E953,ADM!I:I,ReferendumData!A953,ADM!J:J,ReferendumData!B953)))</f>
        <v>209.83</v>
      </c>
      <c r="U953" s="34">
        <f t="shared" si="152"/>
        <v>3.931754277272077</v>
      </c>
      <c r="V953" s="47">
        <f>IFERROR(VLOOKUP(C953,Lookups!J:L,3,FALSE),IF(T953&gt;=2000,4,IF(AND(T953&gt;=1000,T953&lt;2000),5,6)))</f>
        <v>6</v>
      </c>
      <c r="W953" s="12" t="s">
        <v>20</v>
      </c>
      <c r="X953" s="39">
        <f t="shared" si="144"/>
        <v>3.931754277272077</v>
      </c>
      <c r="Y953" s="38">
        <f t="shared" si="145"/>
        <v>0.62666666666666671</v>
      </c>
      <c r="Z953" s="40" t="e">
        <f>IF(C953=ScatterPlots!$A$3,ReferendumData!Y953,-1)</f>
        <v>#N/A</v>
      </c>
      <c r="AA953" s="39">
        <f t="shared" si="146"/>
        <v>3.931754277272077</v>
      </c>
      <c r="AB953" s="40">
        <f t="shared" si="147"/>
        <v>0.62666666666666671</v>
      </c>
      <c r="AC953" s="40">
        <f t="shared" si="148"/>
        <v>-1</v>
      </c>
      <c r="AD953" s="40">
        <f t="shared" si="149"/>
        <v>-1</v>
      </c>
    </row>
    <row r="954" spans="1:30" x14ac:dyDescent="0.35">
      <c r="A954">
        <v>815</v>
      </c>
      <c r="B954">
        <v>2</v>
      </c>
      <c r="C954" t="str">
        <f t="shared" si="150"/>
        <v>0815-02</v>
      </c>
      <c r="D954" t="s">
        <v>108</v>
      </c>
      <c r="E954">
        <v>2004</v>
      </c>
      <c r="F954">
        <f>VLOOKUP(E954,Lookups!A:B,2,FALSE)</f>
        <v>3</v>
      </c>
      <c r="G954">
        <v>2005</v>
      </c>
      <c r="H954" s="61">
        <v>3000</v>
      </c>
      <c r="I954">
        <v>3</v>
      </c>
      <c r="J954" t="s">
        <v>19</v>
      </c>
      <c r="K954">
        <v>0</v>
      </c>
      <c r="L954">
        <v>9</v>
      </c>
      <c r="M954">
        <v>0</v>
      </c>
      <c r="N954">
        <v>9</v>
      </c>
      <c r="O954">
        <v>1</v>
      </c>
      <c r="P954">
        <f t="shared" si="151"/>
        <v>10</v>
      </c>
      <c r="Q954">
        <v>407</v>
      </c>
      <c r="R954">
        <v>85</v>
      </c>
      <c r="S954" s="14">
        <f t="shared" si="143"/>
        <v>0.82723577235772361</v>
      </c>
      <c r="T954" s="33">
        <f>IF(E954&lt;1994,"NA",IF(E954&gt;2001,SUMIFS(ADM!E:E,ADM!A:A,ReferendumData!E954,ADM!C:C,ReferendumData!A954,ADM!D:D,ReferendumData!B954),SUMIFS(ADM!K:K,ADM!H:H,ReferendumData!E954,ADM!I:I,ReferendumData!A954,ADM!J:J,ReferendumData!B954)))</f>
        <v>25.61</v>
      </c>
      <c r="U954" s="34">
        <f t="shared" si="152"/>
        <v>19.211245607184694</v>
      </c>
      <c r="V954" s="47">
        <f>IFERROR(VLOOKUP(C954,Lookups!J:L,3,FALSE),IF(T954&gt;=2000,4,IF(AND(T954&gt;=1000,T954&lt;2000),5,6)))</f>
        <v>6</v>
      </c>
      <c r="W954" s="13" t="s">
        <v>832</v>
      </c>
      <c r="X954" s="39">
        <f t="shared" si="144"/>
        <v>0</v>
      </c>
      <c r="Y954" s="38">
        <f t="shared" si="145"/>
        <v>0</v>
      </c>
      <c r="Z954" s="40" t="e">
        <f>IF(C954=ScatterPlots!$A$3,ReferendumData!Y954,-1)</f>
        <v>#N/A</v>
      </c>
      <c r="AA954" s="39">
        <f t="shared" si="146"/>
        <v>0</v>
      </c>
      <c r="AB954" s="40">
        <f t="shared" si="147"/>
        <v>0</v>
      </c>
      <c r="AC954" s="40">
        <f t="shared" si="148"/>
        <v>0</v>
      </c>
      <c r="AD954" s="40">
        <f t="shared" si="149"/>
        <v>0</v>
      </c>
    </row>
    <row r="955" spans="1:30" x14ac:dyDescent="0.35">
      <c r="A955">
        <v>815</v>
      </c>
      <c r="B955">
        <v>2</v>
      </c>
      <c r="C955" t="str">
        <f t="shared" si="150"/>
        <v>0815-02</v>
      </c>
      <c r="D955" t="s">
        <v>108</v>
      </c>
      <c r="E955">
        <v>2004</v>
      </c>
      <c r="F955">
        <f>VLOOKUP(E955,Lookups!A:B,2,FALSE)</f>
        <v>3</v>
      </c>
      <c r="G955">
        <v>2005</v>
      </c>
      <c r="H955" s="61">
        <v>1100</v>
      </c>
      <c r="I955">
        <v>4</v>
      </c>
      <c r="J955" t="s">
        <v>19</v>
      </c>
      <c r="K955">
        <v>0</v>
      </c>
      <c r="L955">
        <v>9</v>
      </c>
      <c r="M955">
        <v>0</v>
      </c>
      <c r="N955">
        <v>9</v>
      </c>
      <c r="O955">
        <v>1</v>
      </c>
      <c r="P955">
        <f t="shared" si="151"/>
        <v>10</v>
      </c>
      <c r="Q955">
        <v>408</v>
      </c>
      <c r="R955">
        <v>85</v>
      </c>
      <c r="S955" s="14">
        <f t="shared" si="143"/>
        <v>0.82758620689655171</v>
      </c>
      <c r="T955" s="33">
        <f>IF(E955&lt;1994,"NA",IF(E955&gt;2001,SUMIFS(ADM!E:E,ADM!A:A,ReferendumData!E955,ADM!C:C,ReferendumData!A955,ADM!D:D,ReferendumData!B955),SUMIFS(ADM!K:K,ADM!H:H,ReferendumData!E955,ADM!I:I,ReferendumData!A955,ADM!J:J,ReferendumData!B955)))</f>
        <v>25.61</v>
      </c>
      <c r="U955" s="34">
        <f t="shared" si="152"/>
        <v>19.25029285435377</v>
      </c>
      <c r="V955" s="47">
        <f>IFERROR(VLOOKUP(C955,Lookups!J:L,3,FALSE),IF(T955&gt;=2000,4,IF(AND(T955&gt;=1000,T955&lt;2000),5,6)))</f>
        <v>6</v>
      </c>
      <c r="W955" s="13" t="s">
        <v>832</v>
      </c>
      <c r="X955" s="39">
        <f t="shared" si="144"/>
        <v>0</v>
      </c>
      <c r="Y955" s="38">
        <f t="shared" si="145"/>
        <v>0</v>
      </c>
      <c r="Z955" s="40" t="e">
        <f>IF(C955=ScatterPlots!$A$3,ReferendumData!Y955,-1)</f>
        <v>#N/A</v>
      </c>
      <c r="AA955" s="39">
        <f t="shared" si="146"/>
        <v>0</v>
      </c>
      <c r="AB955" s="40">
        <f t="shared" si="147"/>
        <v>0</v>
      </c>
      <c r="AC955" s="40">
        <f t="shared" si="148"/>
        <v>0</v>
      </c>
      <c r="AD955" s="40">
        <f t="shared" si="149"/>
        <v>0</v>
      </c>
    </row>
    <row r="956" spans="1:30" x14ac:dyDescent="0.35">
      <c r="A956">
        <v>820</v>
      </c>
      <c r="B956">
        <v>1</v>
      </c>
      <c r="C956" t="str">
        <f t="shared" si="150"/>
        <v>0820-01</v>
      </c>
      <c r="D956" t="s">
        <v>155</v>
      </c>
      <c r="E956">
        <v>2004</v>
      </c>
      <c r="F956">
        <f>VLOOKUP(E956,Lookups!A:B,2,FALSE)</f>
        <v>3</v>
      </c>
      <c r="G956">
        <v>2005</v>
      </c>
      <c r="H956" s="61">
        <v>800</v>
      </c>
      <c r="I956">
        <v>10</v>
      </c>
      <c r="J956" t="s">
        <v>19</v>
      </c>
      <c r="K956">
        <v>0</v>
      </c>
      <c r="L956">
        <v>9</v>
      </c>
      <c r="M956">
        <v>0</v>
      </c>
      <c r="N956">
        <v>9</v>
      </c>
      <c r="O956">
        <v>1</v>
      </c>
      <c r="P956">
        <f t="shared" si="151"/>
        <v>9</v>
      </c>
      <c r="Q956">
        <v>952</v>
      </c>
      <c r="R956">
        <v>688</v>
      </c>
      <c r="S956" s="14">
        <f t="shared" si="143"/>
        <v>0.58048780487804874</v>
      </c>
      <c r="T956" s="33">
        <f>IF(E956&lt;1994,"NA",IF(E956&gt;2001,SUMIFS(ADM!E:E,ADM!A:A,ReferendumData!E956,ADM!C:C,ReferendumData!A956,ADM!D:D,ReferendumData!B956),SUMIFS(ADM!K:K,ADM!H:H,ReferendumData!E956,ADM!I:I,ReferendumData!A956,ADM!J:J,ReferendumData!B956)))</f>
        <v>583.23</v>
      </c>
      <c r="U956" s="34">
        <f t="shared" si="152"/>
        <v>2.8119266841554791</v>
      </c>
      <c r="V956" s="47">
        <f>IFERROR(VLOOKUP(C956,Lookups!J:L,3,FALSE),IF(T956&gt;=2000,4,IF(AND(T956&gt;=1000,T956&lt;2000),5,6)))</f>
        <v>6</v>
      </c>
      <c r="W956" s="12" t="s">
        <v>20</v>
      </c>
      <c r="X956" s="39">
        <f t="shared" si="144"/>
        <v>2.8119266841554791</v>
      </c>
      <c r="Y956" s="38">
        <f t="shared" si="145"/>
        <v>0.58048780487804874</v>
      </c>
      <c r="Z956" s="40" t="e">
        <f>IF(C956=ScatterPlots!$A$3,ReferendumData!Y956,-1)</f>
        <v>#N/A</v>
      </c>
      <c r="AA956" s="39">
        <f t="shared" si="146"/>
        <v>2.8119266841554791</v>
      </c>
      <c r="AB956" s="40">
        <f t="shared" si="147"/>
        <v>0.58048780487804874</v>
      </c>
      <c r="AC956" s="40">
        <f t="shared" si="148"/>
        <v>-1</v>
      </c>
      <c r="AD956" s="40">
        <f t="shared" si="149"/>
        <v>-1</v>
      </c>
    </row>
    <row r="957" spans="1:30" x14ac:dyDescent="0.35">
      <c r="A957">
        <v>832</v>
      </c>
      <c r="B957">
        <v>1</v>
      </c>
      <c r="C957" t="str">
        <f t="shared" si="150"/>
        <v>0832-01</v>
      </c>
      <c r="D957" t="s">
        <v>35</v>
      </c>
      <c r="E957">
        <v>2004</v>
      </c>
      <c r="F957">
        <f>VLOOKUP(E957,Lookups!A:B,2,FALSE)</f>
        <v>3</v>
      </c>
      <c r="G957">
        <v>2005</v>
      </c>
      <c r="H957" s="61">
        <v>511.73</v>
      </c>
      <c r="I957">
        <v>10</v>
      </c>
      <c r="J957" t="s">
        <v>19</v>
      </c>
      <c r="K957">
        <v>0</v>
      </c>
      <c r="L957">
        <v>9</v>
      </c>
      <c r="M957">
        <v>0</v>
      </c>
      <c r="N957">
        <v>9</v>
      </c>
      <c r="O957">
        <v>1</v>
      </c>
      <c r="P957">
        <f t="shared" si="151"/>
        <v>6</v>
      </c>
      <c r="Q957">
        <v>4391</v>
      </c>
      <c r="R957">
        <v>3873</v>
      </c>
      <c r="S957" s="14">
        <f t="shared" si="143"/>
        <v>0.53134075508228462</v>
      </c>
      <c r="T957" s="33">
        <f>IF(E957&lt;1994,"NA",IF(E957&gt;2001,SUMIFS(ADM!E:E,ADM!A:A,ReferendumData!E957,ADM!C:C,ReferendumData!A957,ADM!D:D,ReferendumData!B957),SUMIFS(ADM!K:K,ADM!H:H,ReferendumData!E957,ADM!I:I,ReferendumData!A957,ADM!J:J,ReferendumData!B957)))</f>
        <v>3036.48</v>
      </c>
      <c r="U957" s="34">
        <f t="shared" si="152"/>
        <v>2.721572346928022</v>
      </c>
      <c r="V957" s="47">
        <f>IFERROR(VLOOKUP(C957,Lookups!J:L,3,FALSE),IF(T957&gt;=2000,4,IF(AND(T957&gt;=1000,T957&lt;2000),5,6)))</f>
        <v>3</v>
      </c>
      <c r="W957" s="12" t="s">
        <v>20</v>
      </c>
      <c r="X957" s="39">
        <f t="shared" si="144"/>
        <v>2.721572346928022</v>
      </c>
      <c r="Y957" s="38">
        <f t="shared" si="145"/>
        <v>0.53134075508228462</v>
      </c>
      <c r="Z957" s="40" t="e">
        <f>IF(C957=ScatterPlots!$A$3,ReferendumData!Y957,-1)</f>
        <v>#N/A</v>
      </c>
      <c r="AA957" s="39">
        <f t="shared" si="146"/>
        <v>2.721572346928022</v>
      </c>
      <c r="AB957" s="40">
        <f t="shared" si="147"/>
        <v>0.53134075508228462</v>
      </c>
      <c r="AC957" s="40">
        <f t="shared" si="148"/>
        <v>-1</v>
      </c>
      <c r="AD957" s="40">
        <f t="shared" si="149"/>
        <v>-1</v>
      </c>
    </row>
    <row r="958" spans="1:30" x14ac:dyDescent="0.35">
      <c r="A958">
        <v>850</v>
      </c>
      <c r="B958">
        <v>1</v>
      </c>
      <c r="C958" t="str">
        <f t="shared" si="150"/>
        <v>0850-01</v>
      </c>
      <c r="D958" t="s">
        <v>239</v>
      </c>
      <c r="E958">
        <v>2004</v>
      </c>
      <c r="F958">
        <f>VLOOKUP(E958,Lookups!A:B,2,FALSE)</f>
        <v>3</v>
      </c>
      <c r="G958">
        <v>2005</v>
      </c>
      <c r="H958" s="61">
        <v>1500</v>
      </c>
      <c r="I958">
        <v>10</v>
      </c>
      <c r="J958" t="s">
        <v>19</v>
      </c>
      <c r="K958">
        <v>0</v>
      </c>
      <c r="L958">
        <v>9</v>
      </c>
      <c r="M958">
        <v>0</v>
      </c>
      <c r="N958">
        <v>9</v>
      </c>
      <c r="O958">
        <v>1</v>
      </c>
      <c r="P958">
        <f t="shared" si="151"/>
        <v>10</v>
      </c>
      <c r="Q958">
        <v>205</v>
      </c>
      <c r="R958">
        <v>199</v>
      </c>
      <c r="S958" s="14">
        <f t="shared" si="143"/>
        <v>0.50742574257425743</v>
      </c>
      <c r="T958" s="33">
        <f>IF(E958&lt;1994,"NA",IF(E958&gt;2001,SUMIFS(ADM!E:E,ADM!A:A,ReferendumData!E958,ADM!C:C,ReferendumData!A958,ADM!D:D,ReferendumData!B958),SUMIFS(ADM!K:K,ADM!H:H,ReferendumData!E958,ADM!I:I,ReferendumData!A958,ADM!J:J,ReferendumData!B958)))</f>
        <v>233.78</v>
      </c>
      <c r="U958" s="34">
        <f t="shared" si="152"/>
        <v>1.7281204551287535</v>
      </c>
      <c r="V958" s="47">
        <f>IFERROR(VLOOKUP(C958,Lookups!J:L,3,FALSE),IF(T958&gt;=2000,4,IF(AND(T958&gt;=1000,T958&lt;2000),5,6)))</f>
        <v>6</v>
      </c>
      <c r="W958" s="12" t="s">
        <v>20</v>
      </c>
      <c r="X958" s="39">
        <f t="shared" si="144"/>
        <v>1.7281204551287535</v>
      </c>
      <c r="Y958" s="38">
        <f t="shared" si="145"/>
        <v>0.50742574257425743</v>
      </c>
      <c r="Z958" s="40" t="e">
        <f>IF(C958=ScatterPlots!$A$3,ReferendumData!Y958,-1)</f>
        <v>#N/A</v>
      </c>
      <c r="AA958" s="39">
        <f t="shared" si="146"/>
        <v>1.7281204551287535</v>
      </c>
      <c r="AB958" s="40">
        <f t="shared" si="147"/>
        <v>0.50742574257425743</v>
      </c>
      <c r="AC958" s="40">
        <f t="shared" si="148"/>
        <v>-1</v>
      </c>
      <c r="AD958" s="40">
        <f t="shared" si="149"/>
        <v>-1</v>
      </c>
    </row>
    <row r="959" spans="1:30" x14ac:dyDescent="0.35">
      <c r="A959">
        <v>852</v>
      </c>
      <c r="B959">
        <v>1</v>
      </c>
      <c r="C959" t="str">
        <f t="shared" si="150"/>
        <v>0852-01</v>
      </c>
      <c r="D959" t="s">
        <v>65</v>
      </c>
      <c r="E959">
        <v>2004</v>
      </c>
      <c r="F959">
        <f>VLOOKUP(E959,Lookups!A:B,2,FALSE)</f>
        <v>3</v>
      </c>
      <c r="G959">
        <v>2005</v>
      </c>
      <c r="H959" s="61">
        <v>1617.78</v>
      </c>
      <c r="I959">
        <v>10</v>
      </c>
      <c r="J959" t="s">
        <v>19</v>
      </c>
      <c r="K959">
        <v>1</v>
      </c>
      <c r="L959">
        <v>9</v>
      </c>
      <c r="M959">
        <v>0</v>
      </c>
      <c r="N959">
        <v>9</v>
      </c>
      <c r="O959">
        <v>1</v>
      </c>
      <c r="P959">
        <f t="shared" si="151"/>
        <v>10</v>
      </c>
      <c r="Q959">
        <v>254</v>
      </c>
      <c r="R959">
        <v>222</v>
      </c>
      <c r="S959" s="14">
        <f t="shared" si="143"/>
        <v>0.53361344537815125</v>
      </c>
      <c r="T959" s="33">
        <f>IF(E959&lt;1994,"NA",IF(E959&gt;2001,SUMIFS(ADM!E:E,ADM!A:A,ReferendumData!E959,ADM!C:C,ReferendumData!A959,ADM!D:D,ReferendumData!B959),SUMIFS(ADM!K:K,ADM!H:H,ReferendumData!E959,ADM!I:I,ReferendumData!A959,ADM!J:J,ReferendumData!B959)))</f>
        <v>141.07</v>
      </c>
      <c r="U959" s="34">
        <f t="shared" si="152"/>
        <v>3.3742113844190831</v>
      </c>
      <c r="V959" s="47">
        <f>IFERROR(VLOOKUP(C959,Lookups!J:L,3,FALSE),IF(T959&gt;=2000,4,IF(AND(T959&gt;=1000,T959&lt;2000),5,6)))</f>
        <v>6</v>
      </c>
      <c r="W959" s="12" t="s">
        <v>257</v>
      </c>
      <c r="X959" s="39">
        <f t="shared" si="144"/>
        <v>3.3742113844190831</v>
      </c>
      <c r="Y959" s="38">
        <f t="shared" si="145"/>
        <v>0.53361344537815125</v>
      </c>
      <c r="Z959" s="40" t="e">
        <f>IF(C959=ScatterPlots!$A$3,ReferendumData!Y959,-1)</f>
        <v>#N/A</v>
      </c>
      <c r="AA959" s="39">
        <f t="shared" si="146"/>
        <v>3.3742113844190831</v>
      </c>
      <c r="AB959" s="40">
        <f t="shared" si="147"/>
        <v>0.53361344537815125</v>
      </c>
      <c r="AC959" s="40">
        <f t="shared" si="148"/>
        <v>-1</v>
      </c>
      <c r="AD959" s="40">
        <f t="shared" si="149"/>
        <v>-1</v>
      </c>
    </row>
    <row r="960" spans="1:30" x14ac:dyDescent="0.35">
      <c r="A960">
        <v>883</v>
      </c>
      <c r="B960">
        <v>1</v>
      </c>
      <c r="C960" t="str">
        <f t="shared" si="150"/>
        <v>0883-01</v>
      </c>
      <c r="D960" t="s">
        <v>163</v>
      </c>
      <c r="E960">
        <v>2004</v>
      </c>
      <c r="F960">
        <f>VLOOKUP(E960,Lookups!A:B,2,FALSE)</f>
        <v>3</v>
      </c>
      <c r="G960">
        <v>2005</v>
      </c>
      <c r="H960" s="61">
        <v>437</v>
      </c>
      <c r="I960">
        <v>5</v>
      </c>
      <c r="J960" t="s">
        <v>19</v>
      </c>
      <c r="K960">
        <v>0</v>
      </c>
      <c r="L960">
        <v>9</v>
      </c>
      <c r="M960">
        <v>0</v>
      </c>
      <c r="N960">
        <v>9</v>
      </c>
      <c r="O960">
        <v>0</v>
      </c>
      <c r="P960">
        <f t="shared" si="151"/>
        <v>5</v>
      </c>
      <c r="Q960">
        <v>2426</v>
      </c>
      <c r="R960">
        <v>2567</v>
      </c>
      <c r="S960" s="14">
        <f t="shared" si="143"/>
        <v>0.48588023232525535</v>
      </c>
      <c r="T960" s="33">
        <f>IF(E960&lt;1994,"NA",IF(E960&gt;2001,SUMIFS(ADM!E:E,ADM!A:A,ReferendumData!E960,ADM!C:C,ReferendumData!A960,ADM!D:D,ReferendumData!B960),SUMIFS(ADM!K:K,ADM!H:H,ReferendumData!E960,ADM!I:I,ReferendumData!A960,ADM!J:J,ReferendumData!B960)))</f>
        <v>1735.34</v>
      </c>
      <c r="U960" s="34">
        <f t="shared" si="152"/>
        <v>2.877245957564512</v>
      </c>
      <c r="V960" s="47">
        <f>IFERROR(VLOOKUP(C960,Lookups!J:L,3,FALSE),IF(T960&gt;=2000,4,IF(AND(T960&gt;=1000,T960&lt;2000),5,6)))</f>
        <v>5</v>
      </c>
      <c r="W960" s="12" t="s">
        <v>20</v>
      </c>
      <c r="X960" s="39">
        <f t="shared" si="144"/>
        <v>2.877245957564512</v>
      </c>
      <c r="Y960" s="38">
        <f t="shared" si="145"/>
        <v>0.48588023232525535</v>
      </c>
      <c r="Z960" s="40" t="e">
        <f>IF(C960=ScatterPlots!$A$3,ReferendumData!Y960,-1)</f>
        <v>#N/A</v>
      </c>
      <c r="AA960" s="39">
        <f t="shared" si="146"/>
        <v>2.877245957564512</v>
      </c>
      <c r="AB960" s="40">
        <f t="shared" si="147"/>
        <v>0.48588023232525535</v>
      </c>
      <c r="AC960" s="40">
        <f t="shared" si="148"/>
        <v>-1</v>
      </c>
      <c r="AD960" s="40">
        <f t="shared" si="149"/>
        <v>-1</v>
      </c>
    </row>
    <row r="961" spans="1:30" x14ac:dyDescent="0.35">
      <c r="A961">
        <v>883</v>
      </c>
      <c r="B961">
        <v>1</v>
      </c>
      <c r="C961" t="str">
        <f t="shared" si="150"/>
        <v>0883-01</v>
      </c>
      <c r="D961" t="s">
        <v>163</v>
      </c>
      <c r="E961">
        <v>2004</v>
      </c>
      <c r="F961">
        <f>VLOOKUP(E961,Lookups!A:B,2,FALSE)</f>
        <v>3</v>
      </c>
      <c r="G961">
        <v>2005</v>
      </c>
      <c r="H961" s="61">
        <v>109</v>
      </c>
      <c r="I961">
        <v>5</v>
      </c>
      <c r="J961" t="s">
        <v>19</v>
      </c>
      <c r="K961">
        <v>0</v>
      </c>
      <c r="L961">
        <v>9</v>
      </c>
      <c r="M961">
        <v>0</v>
      </c>
      <c r="N961">
        <v>9</v>
      </c>
      <c r="O961">
        <v>0</v>
      </c>
      <c r="P961">
        <f t="shared" si="151"/>
        <v>2</v>
      </c>
      <c r="Q961">
        <v>2286</v>
      </c>
      <c r="R961">
        <v>2683</v>
      </c>
      <c r="S961" s="14">
        <f t="shared" si="143"/>
        <v>0.46005232441135036</v>
      </c>
      <c r="T961" s="33">
        <f>IF(E961&lt;1994,"NA",IF(E961&gt;2001,SUMIFS(ADM!E:E,ADM!A:A,ReferendumData!E961,ADM!C:C,ReferendumData!A961,ADM!D:D,ReferendumData!B961),SUMIFS(ADM!K:K,ADM!H:H,ReferendumData!E961,ADM!I:I,ReferendumData!A961,ADM!J:J,ReferendumData!B961)))</f>
        <v>1735.34</v>
      </c>
      <c r="U961" s="34">
        <f t="shared" si="152"/>
        <v>2.8634158147682878</v>
      </c>
      <c r="V961" s="47">
        <f>IFERROR(VLOOKUP(C961,Lookups!J:L,3,FALSE),IF(T961&gt;=2000,4,IF(AND(T961&gt;=1000,T961&lt;2000),5,6)))</f>
        <v>5</v>
      </c>
      <c r="W961" s="12" t="s">
        <v>20</v>
      </c>
      <c r="X961" s="39">
        <f t="shared" si="144"/>
        <v>2.8634158147682878</v>
      </c>
      <c r="Y961" s="38">
        <f t="shared" si="145"/>
        <v>0.46005232441135036</v>
      </c>
      <c r="Z961" s="40" t="e">
        <f>IF(C961=ScatterPlots!$A$3,ReferendumData!Y961,-1)</f>
        <v>#N/A</v>
      </c>
      <c r="AA961" s="39">
        <f t="shared" si="146"/>
        <v>2.8634158147682878</v>
      </c>
      <c r="AB961" s="40">
        <f t="shared" si="147"/>
        <v>0.46005232441135036</v>
      </c>
      <c r="AC961" s="40">
        <f t="shared" si="148"/>
        <v>-1</v>
      </c>
      <c r="AD961" s="40">
        <f t="shared" si="149"/>
        <v>-1</v>
      </c>
    </row>
    <row r="962" spans="1:30" x14ac:dyDescent="0.35">
      <c r="A962">
        <v>883</v>
      </c>
      <c r="B962">
        <v>1</v>
      </c>
      <c r="C962" t="str">
        <f t="shared" si="150"/>
        <v>0883-01</v>
      </c>
      <c r="D962" t="s">
        <v>163</v>
      </c>
      <c r="E962">
        <v>2004</v>
      </c>
      <c r="F962">
        <f>VLOOKUP(E962,Lookups!A:B,2,FALSE)</f>
        <v>3</v>
      </c>
      <c r="G962">
        <v>2005</v>
      </c>
      <c r="H962" s="61">
        <v>54</v>
      </c>
      <c r="I962">
        <v>5</v>
      </c>
      <c r="J962" t="s">
        <v>19</v>
      </c>
      <c r="K962">
        <v>0</v>
      </c>
      <c r="L962">
        <v>9</v>
      </c>
      <c r="M962">
        <v>0</v>
      </c>
      <c r="N962">
        <v>9</v>
      </c>
      <c r="O962">
        <v>0</v>
      </c>
      <c r="P962">
        <f t="shared" si="151"/>
        <v>1</v>
      </c>
      <c r="Q962">
        <v>2293</v>
      </c>
      <c r="R962">
        <v>2590</v>
      </c>
      <c r="S962" s="14">
        <f t="shared" si="143"/>
        <v>0.46958836780667623</v>
      </c>
      <c r="T962" s="33">
        <f>IF(E962&lt;1994,"NA",IF(E962&gt;2001,SUMIFS(ADM!E:E,ADM!A:A,ReferendumData!E962,ADM!C:C,ReferendumData!A962,ADM!D:D,ReferendumData!B962),SUMIFS(ADM!K:K,ADM!H:H,ReferendumData!E962,ADM!I:I,ReferendumData!A962,ADM!J:J,ReferendumData!B962)))</f>
        <v>1735.34</v>
      </c>
      <c r="U962" s="34">
        <f t="shared" si="152"/>
        <v>2.8138578030818171</v>
      </c>
      <c r="V962" s="47">
        <f>IFERROR(VLOOKUP(C962,Lookups!J:L,3,FALSE),IF(T962&gt;=2000,4,IF(AND(T962&gt;=1000,T962&lt;2000),5,6)))</f>
        <v>5</v>
      </c>
      <c r="W962" s="12" t="s">
        <v>20</v>
      </c>
      <c r="X962" s="39">
        <f t="shared" si="144"/>
        <v>2.8138578030818171</v>
      </c>
      <c r="Y962" s="38">
        <f t="shared" si="145"/>
        <v>0.46958836780667623</v>
      </c>
      <c r="Z962" s="40" t="e">
        <f>IF(C962=ScatterPlots!$A$3,ReferendumData!Y962,-1)</f>
        <v>#N/A</v>
      </c>
      <c r="AA962" s="39">
        <f t="shared" si="146"/>
        <v>2.8138578030818171</v>
      </c>
      <c r="AB962" s="40">
        <f t="shared" si="147"/>
        <v>0.46958836780667623</v>
      </c>
      <c r="AC962" s="40">
        <f t="shared" si="148"/>
        <v>-1</v>
      </c>
      <c r="AD962" s="40">
        <f t="shared" si="149"/>
        <v>-1</v>
      </c>
    </row>
    <row r="963" spans="1:30" x14ac:dyDescent="0.35">
      <c r="A963">
        <v>883</v>
      </c>
      <c r="B963">
        <v>1</v>
      </c>
      <c r="C963" t="str">
        <f t="shared" si="150"/>
        <v>0883-01</v>
      </c>
      <c r="D963" t="s">
        <v>163</v>
      </c>
      <c r="E963">
        <v>2004</v>
      </c>
      <c r="F963">
        <f>VLOOKUP(E963,Lookups!A:B,2,FALSE)</f>
        <v>3</v>
      </c>
      <c r="G963">
        <v>2005</v>
      </c>
      <c r="H963" s="61">
        <v>36</v>
      </c>
      <c r="I963">
        <v>5</v>
      </c>
      <c r="J963" t="s">
        <v>19</v>
      </c>
      <c r="K963">
        <v>0</v>
      </c>
      <c r="L963">
        <v>9</v>
      </c>
      <c r="M963">
        <v>0</v>
      </c>
      <c r="N963">
        <v>9</v>
      </c>
      <c r="O963">
        <v>0</v>
      </c>
      <c r="P963">
        <f t="shared" si="151"/>
        <v>1</v>
      </c>
      <c r="Q963">
        <v>1724</v>
      </c>
      <c r="R963">
        <v>3137</v>
      </c>
      <c r="S963" s="14">
        <f t="shared" si="143"/>
        <v>0.35465953507508741</v>
      </c>
      <c r="T963" s="33">
        <f>IF(E963&lt;1994,"NA",IF(E963&gt;2001,SUMIFS(ADM!E:E,ADM!A:A,ReferendumData!E963,ADM!C:C,ReferendumData!A963,ADM!D:D,ReferendumData!B963),SUMIFS(ADM!K:K,ADM!H:H,ReferendumData!E963,ADM!I:I,ReferendumData!A963,ADM!J:J,ReferendumData!B963)))</f>
        <v>1735.34</v>
      </c>
      <c r="U963" s="34">
        <f t="shared" si="152"/>
        <v>2.801180172185278</v>
      </c>
      <c r="V963" s="47">
        <f>IFERROR(VLOOKUP(C963,Lookups!J:L,3,FALSE),IF(T963&gt;=2000,4,IF(AND(T963&gt;=1000,T963&lt;2000),5,6)))</f>
        <v>5</v>
      </c>
      <c r="W963" s="12" t="s">
        <v>20</v>
      </c>
      <c r="X963" s="39">
        <f t="shared" si="144"/>
        <v>2.801180172185278</v>
      </c>
      <c r="Y963" s="38">
        <f t="shared" si="145"/>
        <v>0.35465953507508741</v>
      </c>
      <c r="Z963" s="40" t="e">
        <f>IF(C963=ScatterPlots!$A$3,ReferendumData!Y963,-1)</f>
        <v>#N/A</v>
      </c>
      <c r="AA963" s="39">
        <f t="shared" si="146"/>
        <v>2.801180172185278</v>
      </c>
      <c r="AB963" s="40">
        <f t="shared" si="147"/>
        <v>0.35465953507508741</v>
      </c>
      <c r="AC963" s="40">
        <f t="shared" si="148"/>
        <v>-1</v>
      </c>
      <c r="AD963" s="40">
        <f t="shared" si="149"/>
        <v>-1</v>
      </c>
    </row>
    <row r="964" spans="1:30" x14ac:dyDescent="0.35">
      <c r="A964">
        <v>885</v>
      </c>
      <c r="B964">
        <v>1</v>
      </c>
      <c r="C964" t="str">
        <f t="shared" si="150"/>
        <v>0885-01</v>
      </c>
      <c r="D964" t="s">
        <v>164</v>
      </c>
      <c r="E964">
        <v>2004</v>
      </c>
      <c r="F964">
        <f>VLOOKUP(E964,Lookups!A:B,2,FALSE)</f>
        <v>3</v>
      </c>
      <c r="G964">
        <v>2005</v>
      </c>
      <c r="H964" s="61">
        <v>500</v>
      </c>
      <c r="I964">
        <v>10</v>
      </c>
      <c r="J964" t="s">
        <v>19</v>
      </c>
      <c r="K964">
        <v>0</v>
      </c>
      <c r="L964">
        <v>9</v>
      </c>
      <c r="M964">
        <v>0</v>
      </c>
      <c r="N964">
        <v>9</v>
      </c>
      <c r="O964">
        <v>1</v>
      </c>
      <c r="P964">
        <f t="shared" si="151"/>
        <v>6</v>
      </c>
      <c r="Q964">
        <v>5448</v>
      </c>
      <c r="R964">
        <v>4634</v>
      </c>
      <c r="S964" s="14">
        <f t="shared" ref="S964:S1027" si="153">Q964/SUM(Q964:R964)</f>
        <v>0.54036897440983933</v>
      </c>
      <c r="T964" s="33">
        <f>IF(E964&lt;1994,"NA",IF(E964&gt;2001,SUMIFS(ADM!E:E,ADM!A:A,ReferendumData!E964,ADM!C:C,ReferendumData!A964,ADM!D:D,ReferendumData!B964),SUMIFS(ADM!K:K,ADM!H:H,ReferendumData!E964,ADM!I:I,ReferendumData!A964,ADM!J:J,ReferendumData!B964)))</f>
        <v>3639.3</v>
      </c>
      <c r="U964" s="34">
        <f t="shared" si="152"/>
        <v>2.7703129722748878</v>
      </c>
      <c r="V964" s="47">
        <f>IFERROR(VLOOKUP(C964,Lookups!J:L,3,FALSE),IF(T964&gt;=2000,4,IF(AND(T964&gt;=1000,T964&lt;2000),5,6)))</f>
        <v>4</v>
      </c>
      <c r="W964" s="12" t="s">
        <v>20</v>
      </c>
      <c r="X964" s="39">
        <f t="shared" ref="X964:X1027" si="154">IF(A964=815,0,U964)</f>
        <v>2.7703129722748878</v>
      </c>
      <c r="Y964" s="38">
        <f t="shared" ref="Y964:Y1027" si="155">IF(A964=815,0,S964)</f>
        <v>0.54036897440983933</v>
      </c>
      <c r="Z964" s="40" t="e">
        <f>IF(C964=ScatterPlots!$A$3,ReferendumData!Y964,-1)</f>
        <v>#N/A</v>
      </c>
      <c r="AA964" s="39">
        <f t="shared" ref="AA964:AA1027" si="156">IF(A964=815,0,U964)</f>
        <v>2.7703129722748878</v>
      </c>
      <c r="AB964" s="40">
        <f t="shared" ref="AB964:AB1027" si="157">IF(A964=815,0,IF(F964=3,S964,-1))</f>
        <v>0.54036897440983933</v>
      </c>
      <c r="AC964" s="40">
        <f t="shared" ref="AC964:AC1027" si="158">IF(A964=815,0,IF(F964=2,S964,-1))</f>
        <v>-1</v>
      </c>
      <c r="AD964" s="40">
        <f t="shared" ref="AD964:AD1027" si="159">IF(A964=815,0,IF(F964=1,S964,-1))</f>
        <v>-1</v>
      </c>
    </row>
    <row r="965" spans="1:30" x14ac:dyDescent="0.35">
      <c r="A965">
        <v>911</v>
      </c>
      <c r="B965">
        <v>1</v>
      </c>
      <c r="C965" t="str">
        <f t="shared" si="150"/>
        <v>0911-01</v>
      </c>
      <c r="D965" t="s">
        <v>321</v>
      </c>
      <c r="E965">
        <v>2004</v>
      </c>
      <c r="F965">
        <f>VLOOKUP(E965,Lookups!A:B,2,FALSE)</f>
        <v>3</v>
      </c>
      <c r="G965">
        <v>2005</v>
      </c>
      <c r="H965" s="61">
        <v>107.58</v>
      </c>
      <c r="I965">
        <v>5</v>
      </c>
      <c r="J965" t="s">
        <v>19</v>
      </c>
      <c r="K965">
        <v>0</v>
      </c>
      <c r="L965">
        <v>9</v>
      </c>
      <c r="M965">
        <v>0</v>
      </c>
      <c r="N965">
        <v>9</v>
      </c>
      <c r="O965">
        <v>1</v>
      </c>
      <c r="P965">
        <f t="shared" si="151"/>
        <v>2</v>
      </c>
      <c r="Q965">
        <v>7360</v>
      </c>
      <c r="R965">
        <v>6251</v>
      </c>
      <c r="S965" s="14">
        <f t="shared" si="153"/>
        <v>0.54073910807435166</v>
      </c>
      <c r="T965" s="33">
        <f>IF(E965&lt;1994,"NA",IF(E965&gt;2001,SUMIFS(ADM!E:E,ADM!A:A,ReferendumData!E965,ADM!C:C,ReferendumData!A965,ADM!D:D,ReferendumData!B965),SUMIFS(ADM!K:K,ADM!H:H,ReferendumData!E965,ADM!I:I,ReferendumData!A965,ADM!J:J,ReferendumData!B965)))</f>
        <v>5027.3999999999996</v>
      </c>
      <c r="U965" s="34">
        <f t="shared" si="152"/>
        <v>2.7073636472132714</v>
      </c>
      <c r="V965" s="47">
        <f>IFERROR(VLOOKUP(C965,Lookups!J:L,3,FALSE),IF(T965&gt;=2000,4,IF(AND(T965&gt;=1000,T965&lt;2000),5,6)))</f>
        <v>4</v>
      </c>
      <c r="W965" s="12" t="s">
        <v>20</v>
      </c>
      <c r="X965" s="39">
        <f t="shared" si="154"/>
        <v>2.7073636472132714</v>
      </c>
      <c r="Y965" s="38">
        <f t="shared" si="155"/>
        <v>0.54073910807435166</v>
      </c>
      <c r="Z965" s="40" t="e">
        <f>IF(C965=ScatterPlots!$A$3,ReferendumData!Y965,-1)</f>
        <v>#N/A</v>
      </c>
      <c r="AA965" s="39">
        <f t="shared" si="156"/>
        <v>2.7073636472132714</v>
      </c>
      <c r="AB965" s="40">
        <f t="shared" si="157"/>
        <v>0.54073910807435166</v>
      </c>
      <c r="AC965" s="40">
        <f t="shared" si="158"/>
        <v>-1</v>
      </c>
      <c r="AD965" s="40">
        <f t="shared" si="159"/>
        <v>-1</v>
      </c>
    </row>
    <row r="966" spans="1:30" x14ac:dyDescent="0.35">
      <c r="A966">
        <v>2135</v>
      </c>
      <c r="B966">
        <v>1</v>
      </c>
      <c r="C966" t="str">
        <f t="shared" si="150"/>
        <v>2135-01</v>
      </c>
      <c r="D966" t="s">
        <v>461</v>
      </c>
      <c r="E966">
        <v>2004</v>
      </c>
      <c r="F966">
        <f>VLOOKUP(E966,Lookups!A:B,2,FALSE)</f>
        <v>3</v>
      </c>
      <c r="G966">
        <v>2005</v>
      </c>
      <c r="H966" s="61">
        <v>759.54</v>
      </c>
      <c r="I966">
        <v>5</v>
      </c>
      <c r="J966" t="s">
        <v>19</v>
      </c>
      <c r="K966">
        <v>0</v>
      </c>
      <c r="L966">
        <v>9</v>
      </c>
      <c r="M966">
        <v>0</v>
      </c>
      <c r="N966">
        <v>9</v>
      </c>
      <c r="O966">
        <v>1</v>
      </c>
      <c r="P966">
        <f t="shared" si="151"/>
        <v>8</v>
      </c>
      <c r="Q966">
        <v>1945</v>
      </c>
      <c r="R966">
        <v>1461</v>
      </c>
      <c r="S966" s="14">
        <f t="shared" si="153"/>
        <v>0.57105108631826185</v>
      </c>
      <c r="T966" s="33">
        <f>IF(E966&lt;1994,"NA",IF(E966&gt;2001,SUMIFS(ADM!E:E,ADM!A:A,ReferendumData!E966,ADM!C:C,ReferendumData!A966,ADM!D:D,ReferendumData!B966),SUMIFS(ADM!K:K,ADM!H:H,ReferendumData!E966,ADM!I:I,ReferendumData!A966,ADM!J:J,ReferendumData!B966)))</f>
        <v>1255.83</v>
      </c>
      <c r="U966" s="34">
        <f t="shared" si="152"/>
        <v>2.7121505299284139</v>
      </c>
      <c r="V966" s="47">
        <f>IFERROR(VLOOKUP(C966,Lookups!J:L,3,FALSE),IF(T966&gt;=2000,4,IF(AND(T966&gt;=1000,T966&lt;2000),5,6)))</f>
        <v>5</v>
      </c>
      <c r="W966" s="12" t="s">
        <v>20</v>
      </c>
      <c r="X966" s="39">
        <f t="shared" si="154"/>
        <v>2.7121505299284139</v>
      </c>
      <c r="Y966" s="38">
        <f t="shared" si="155"/>
        <v>0.57105108631826185</v>
      </c>
      <c r="Z966" s="40" t="e">
        <f>IF(C966=ScatterPlots!$A$3,ReferendumData!Y966,-1)</f>
        <v>#N/A</v>
      </c>
      <c r="AA966" s="39">
        <f t="shared" si="156"/>
        <v>2.7121505299284139</v>
      </c>
      <c r="AB966" s="40">
        <f t="shared" si="157"/>
        <v>0.57105108631826185</v>
      </c>
      <c r="AC966" s="40">
        <f t="shared" si="158"/>
        <v>-1</v>
      </c>
      <c r="AD966" s="40">
        <f t="shared" si="159"/>
        <v>-1</v>
      </c>
    </row>
    <row r="967" spans="1:30" x14ac:dyDescent="0.35">
      <c r="A967">
        <v>2137</v>
      </c>
      <c r="B967">
        <v>1</v>
      </c>
      <c r="C967" t="str">
        <f t="shared" si="150"/>
        <v>2137-01</v>
      </c>
      <c r="D967" t="s">
        <v>396</v>
      </c>
      <c r="E967">
        <v>2004</v>
      </c>
      <c r="F967">
        <f>VLOOKUP(E967,Lookups!A:B,2,FALSE)</f>
        <v>3</v>
      </c>
      <c r="G967">
        <v>2005</v>
      </c>
      <c r="H967" s="61">
        <v>500</v>
      </c>
      <c r="I967">
        <v>10</v>
      </c>
      <c r="J967" t="s">
        <v>19</v>
      </c>
      <c r="K967">
        <v>0</v>
      </c>
      <c r="L967">
        <v>9</v>
      </c>
      <c r="M967">
        <v>0</v>
      </c>
      <c r="N967">
        <v>9</v>
      </c>
      <c r="O967">
        <v>0</v>
      </c>
      <c r="P967">
        <f t="shared" si="151"/>
        <v>6</v>
      </c>
      <c r="Q967">
        <v>1273</v>
      </c>
      <c r="R967">
        <v>1701</v>
      </c>
      <c r="S967" s="14">
        <f t="shared" si="153"/>
        <v>0.42804303967720242</v>
      </c>
      <c r="T967" s="33">
        <f>IF(E967&lt;1994,"NA",IF(E967&gt;2001,SUMIFS(ADM!E:E,ADM!A:A,ReferendumData!E967,ADM!C:C,ReferendumData!A967,ADM!D:D,ReferendumData!B967),SUMIFS(ADM!K:K,ADM!H:H,ReferendumData!E967,ADM!I:I,ReferendumData!A967,ADM!J:J,ReferendumData!B967)))</f>
        <v>856.24</v>
      </c>
      <c r="U967" s="34">
        <f t="shared" si="152"/>
        <v>3.4733252359151638</v>
      </c>
      <c r="V967" s="47">
        <f>IFERROR(VLOOKUP(C967,Lookups!J:L,3,FALSE),IF(T967&gt;=2000,4,IF(AND(T967&gt;=1000,T967&lt;2000),5,6)))</f>
        <v>6</v>
      </c>
      <c r="W967" s="12" t="s">
        <v>20</v>
      </c>
      <c r="X967" s="39">
        <f t="shared" si="154"/>
        <v>3.4733252359151638</v>
      </c>
      <c r="Y967" s="38">
        <f t="shared" si="155"/>
        <v>0.42804303967720242</v>
      </c>
      <c r="Z967" s="40" t="e">
        <f>IF(C967=ScatterPlots!$A$3,ReferendumData!Y967,-1)</f>
        <v>#N/A</v>
      </c>
      <c r="AA967" s="39">
        <f t="shared" si="156"/>
        <v>3.4733252359151638</v>
      </c>
      <c r="AB967" s="40">
        <f t="shared" si="157"/>
        <v>0.42804303967720242</v>
      </c>
      <c r="AC967" s="40">
        <f t="shared" si="158"/>
        <v>-1</v>
      </c>
      <c r="AD967" s="40">
        <f t="shared" si="159"/>
        <v>-1</v>
      </c>
    </row>
    <row r="968" spans="1:30" x14ac:dyDescent="0.35">
      <c r="A968">
        <v>2149</v>
      </c>
      <c r="B968">
        <v>1</v>
      </c>
      <c r="C968" t="str">
        <f t="shared" si="150"/>
        <v>2149-01</v>
      </c>
      <c r="D968" t="s">
        <v>242</v>
      </c>
      <c r="E968">
        <v>2004</v>
      </c>
      <c r="F968">
        <f>VLOOKUP(E968,Lookups!A:B,2,FALSE)</f>
        <v>3</v>
      </c>
      <c r="G968">
        <v>2005</v>
      </c>
      <c r="H968" s="61">
        <v>1100.2</v>
      </c>
      <c r="I968">
        <v>10</v>
      </c>
      <c r="J968" t="s">
        <v>19</v>
      </c>
      <c r="K968">
        <v>0</v>
      </c>
      <c r="L968">
        <v>9</v>
      </c>
      <c r="M968">
        <v>0</v>
      </c>
      <c r="N968">
        <v>9</v>
      </c>
      <c r="O968">
        <v>0</v>
      </c>
      <c r="P968">
        <f t="shared" si="151"/>
        <v>10</v>
      </c>
      <c r="Q968">
        <v>2598</v>
      </c>
      <c r="R968">
        <v>2760</v>
      </c>
      <c r="S968" s="14">
        <f t="shared" si="153"/>
        <v>0.48488241881298993</v>
      </c>
      <c r="T968" s="33">
        <f>IF(E968&lt;1994,"NA",IF(E968&gt;2001,SUMIFS(ADM!E:E,ADM!A:A,ReferendumData!E968,ADM!C:C,ReferendumData!A968,ADM!D:D,ReferendumData!B968),SUMIFS(ADM!K:K,ADM!H:H,ReferendumData!E968,ADM!I:I,ReferendumData!A968,ADM!J:J,ReferendumData!B968)))</f>
        <v>1437.26</v>
      </c>
      <c r="U968" s="34">
        <f t="shared" si="152"/>
        <v>3.7279267495094834</v>
      </c>
      <c r="V968" s="47">
        <f>IFERROR(VLOOKUP(C968,Lookups!J:L,3,FALSE),IF(T968&gt;=2000,4,IF(AND(T968&gt;=1000,T968&lt;2000),5,6)))</f>
        <v>5</v>
      </c>
      <c r="W968" s="12" t="s">
        <v>20</v>
      </c>
      <c r="X968" s="39">
        <f t="shared" si="154"/>
        <v>3.7279267495094834</v>
      </c>
      <c r="Y968" s="38">
        <f t="shared" si="155"/>
        <v>0.48488241881298993</v>
      </c>
      <c r="Z968" s="40" t="e">
        <f>IF(C968=ScatterPlots!$A$3,ReferendumData!Y968,-1)</f>
        <v>#N/A</v>
      </c>
      <c r="AA968" s="39">
        <f t="shared" si="156"/>
        <v>3.7279267495094834</v>
      </c>
      <c r="AB968" s="40">
        <f t="shared" si="157"/>
        <v>0.48488241881298993</v>
      </c>
      <c r="AC968" s="40">
        <f t="shared" si="158"/>
        <v>-1</v>
      </c>
      <c r="AD968" s="40">
        <f t="shared" si="159"/>
        <v>-1</v>
      </c>
    </row>
    <row r="969" spans="1:30" x14ac:dyDescent="0.35">
      <c r="A969">
        <v>2167</v>
      </c>
      <c r="B969">
        <v>1</v>
      </c>
      <c r="C969" t="str">
        <f t="shared" si="150"/>
        <v>2167-01</v>
      </c>
      <c r="D969" t="s">
        <v>399</v>
      </c>
      <c r="E969">
        <v>2004</v>
      </c>
      <c r="F969">
        <f>VLOOKUP(E969,Lookups!A:B,2,FALSE)</f>
        <v>3</v>
      </c>
      <c r="G969">
        <v>2005</v>
      </c>
      <c r="H969" s="61">
        <v>495</v>
      </c>
      <c r="I969">
        <v>7</v>
      </c>
      <c r="J969" t="s">
        <v>19</v>
      </c>
      <c r="K969">
        <v>0</v>
      </c>
      <c r="L969">
        <v>9</v>
      </c>
      <c r="M969">
        <v>0</v>
      </c>
      <c r="N969">
        <v>9</v>
      </c>
      <c r="O969">
        <v>1</v>
      </c>
      <c r="P969">
        <f t="shared" si="151"/>
        <v>5</v>
      </c>
      <c r="Q969">
        <v>897</v>
      </c>
      <c r="R969">
        <v>584</v>
      </c>
      <c r="S969" s="14">
        <f t="shared" si="153"/>
        <v>0.60567184334908841</v>
      </c>
      <c r="T969" s="33">
        <f>IF(E969&lt;1994,"NA",IF(E969&gt;2001,SUMIFS(ADM!E:E,ADM!A:A,ReferendumData!E969,ADM!C:C,ReferendumData!A969,ADM!D:D,ReferendumData!B969),SUMIFS(ADM!K:K,ADM!H:H,ReferendumData!E969,ADM!I:I,ReferendumData!A969,ADM!J:J,ReferendumData!B969)))</f>
        <v>568.17999999999995</v>
      </c>
      <c r="U969" s="34">
        <f t="shared" si="152"/>
        <v>2.6065683410186913</v>
      </c>
      <c r="V969" s="47">
        <f>IFERROR(VLOOKUP(C969,Lookups!J:L,3,FALSE),IF(T969&gt;=2000,4,IF(AND(T969&gt;=1000,T969&lt;2000),5,6)))</f>
        <v>6</v>
      </c>
      <c r="W969" s="12" t="s">
        <v>20</v>
      </c>
      <c r="X969" s="39">
        <f t="shared" si="154"/>
        <v>2.6065683410186913</v>
      </c>
      <c r="Y969" s="38">
        <f t="shared" si="155"/>
        <v>0.60567184334908841</v>
      </c>
      <c r="Z969" s="40" t="e">
        <f>IF(C969=ScatterPlots!$A$3,ReferendumData!Y969,-1)</f>
        <v>#N/A</v>
      </c>
      <c r="AA969" s="39">
        <f t="shared" si="156"/>
        <v>2.6065683410186913</v>
      </c>
      <c r="AB969" s="40">
        <f t="shared" si="157"/>
        <v>0.60567184334908841</v>
      </c>
      <c r="AC969" s="40">
        <f t="shared" si="158"/>
        <v>-1</v>
      </c>
      <c r="AD969" s="40">
        <f t="shared" si="159"/>
        <v>-1</v>
      </c>
    </row>
    <row r="970" spans="1:30" x14ac:dyDescent="0.35">
      <c r="A970">
        <v>2176</v>
      </c>
      <c r="B970">
        <v>1</v>
      </c>
      <c r="C970" t="str">
        <f t="shared" si="150"/>
        <v>2176-01</v>
      </c>
      <c r="D970" t="s">
        <v>475</v>
      </c>
      <c r="E970">
        <v>2004</v>
      </c>
      <c r="F970">
        <f>VLOOKUP(E970,Lookups!A:B,2,FALSE)</f>
        <v>3</v>
      </c>
      <c r="G970">
        <v>2005</v>
      </c>
      <c r="H970" s="61">
        <v>726.92</v>
      </c>
      <c r="I970">
        <v>10</v>
      </c>
      <c r="J970" t="s">
        <v>19</v>
      </c>
      <c r="K970">
        <v>0</v>
      </c>
      <c r="L970">
        <v>9</v>
      </c>
      <c r="M970">
        <v>0</v>
      </c>
      <c r="N970">
        <v>9</v>
      </c>
      <c r="O970">
        <v>1</v>
      </c>
      <c r="P970">
        <f t="shared" si="151"/>
        <v>8</v>
      </c>
      <c r="Q970">
        <v>1148</v>
      </c>
      <c r="R970">
        <v>1056</v>
      </c>
      <c r="S970" s="14">
        <f t="shared" si="153"/>
        <v>0.52087114337568063</v>
      </c>
      <c r="T970" s="33">
        <f>IF(E970&lt;1994,"NA",IF(E970&gt;2001,SUMIFS(ADM!E:E,ADM!A:A,ReferendumData!E970,ADM!C:C,ReferendumData!A970,ADM!D:D,ReferendumData!B970),SUMIFS(ADM!K:K,ADM!H:H,ReferendumData!E970,ADM!I:I,ReferendumData!A970,ADM!J:J,ReferendumData!B970)))</f>
        <v>544.27</v>
      </c>
      <c r="U970" s="34">
        <f t="shared" si="152"/>
        <v>4.0494607455858311</v>
      </c>
      <c r="V970" s="47">
        <f>IFERROR(VLOOKUP(C970,Lookups!J:L,3,FALSE),IF(T970&gt;=2000,4,IF(AND(T970&gt;=1000,T970&lt;2000),5,6)))</f>
        <v>6</v>
      </c>
      <c r="W970" s="12" t="s">
        <v>20</v>
      </c>
      <c r="X970" s="39">
        <f t="shared" si="154"/>
        <v>4.0494607455858311</v>
      </c>
      <c r="Y970" s="38">
        <f t="shared" si="155"/>
        <v>0.52087114337568063</v>
      </c>
      <c r="Z970" s="40" t="e">
        <f>IF(C970=ScatterPlots!$A$3,ReferendumData!Y970,-1)</f>
        <v>#N/A</v>
      </c>
      <c r="AA970" s="39">
        <f t="shared" si="156"/>
        <v>4.0494607455858311</v>
      </c>
      <c r="AB970" s="40">
        <f t="shared" si="157"/>
        <v>0.52087114337568063</v>
      </c>
      <c r="AC970" s="40">
        <f t="shared" si="158"/>
        <v>-1</v>
      </c>
      <c r="AD970" s="40">
        <f t="shared" si="159"/>
        <v>-1</v>
      </c>
    </row>
    <row r="971" spans="1:30" x14ac:dyDescent="0.35">
      <c r="A971">
        <v>2184</v>
      </c>
      <c r="B971">
        <v>1</v>
      </c>
      <c r="C971" t="str">
        <f t="shared" si="150"/>
        <v>2184-01</v>
      </c>
      <c r="D971" t="s">
        <v>404</v>
      </c>
      <c r="E971">
        <v>2004</v>
      </c>
      <c r="F971">
        <f>VLOOKUP(E971,Lookups!A:B,2,FALSE)</f>
        <v>3</v>
      </c>
      <c r="G971">
        <v>2005</v>
      </c>
      <c r="H971" s="61">
        <v>455.35</v>
      </c>
      <c r="I971">
        <v>10</v>
      </c>
      <c r="J971" t="s">
        <v>19</v>
      </c>
      <c r="K971">
        <v>0</v>
      </c>
      <c r="L971">
        <v>9</v>
      </c>
      <c r="M971">
        <v>0</v>
      </c>
      <c r="N971">
        <v>9</v>
      </c>
      <c r="O971">
        <v>0</v>
      </c>
      <c r="P971">
        <f t="shared" si="151"/>
        <v>5</v>
      </c>
      <c r="Q971">
        <v>1760</v>
      </c>
      <c r="R971">
        <v>1876</v>
      </c>
      <c r="S971" s="14">
        <f t="shared" si="153"/>
        <v>0.48404840484048406</v>
      </c>
      <c r="T971" s="33">
        <f>IF(E971&lt;1994,"NA",IF(E971&gt;2001,SUMIFS(ADM!E:E,ADM!A:A,ReferendumData!E971,ADM!C:C,ReferendumData!A971,ADM!D:D,ReferendumData!B971),SUMIFS(ADM!K:K,ADM!H:H,ReferendumData!E971,ADM!I:I,ReferendumData!A971,ADM!J:J,ReferendumData!B971)))</f>
        <v>1275.04</v>
      </c>
      <c r="U971" s="34">
        <f t="shared" si="152"/>
        <v>2.8516752415610491</v>
      </c>
      <c r="V971" s="47">
        <f>IFERROR(VLOOKUP(C971,Lookups!J:L,3,FALSE),IF(T971&gt;=2000,4,IF(AND(T971&gt;=1000,T971&lt;2000),5,6)))</f>
        <v>5</v>
      </c>
      <c r="W971" s="12" t="s">
        <v>20</v>
      </c>
      <c r="X971" s="39">
        <f t="shared" si="154"/>
        <v>2.8516752415610491</v>
      </c>
      <c r="Y971" s="38">
        <f t="shared" si="155"/>
        <v>0.48404840484048406</v>
      </c>
      <c r="Z971" s="40" t="e">
        <f>IF(C971=ScatterPlots!$A$3,ReferendumData!Y971,-1)</f>
        <v>#N/A</v>
      </c>
      <c r="AA971" s="39">
        <f t="shared" si="156"/>
        <v>2.8516752415610491</v>
      </c>
      <c r="AB971" s="40">
        <f t="shared" si="157"/>
        <v>0.48404840484048406</v>
      </c>
      <c r="AC971" s="40">
        <f t="shared" si="158"/>
        <v>-1</v>
      </c>
      <c r="AD971" s="40">
        <f t="shared" si="159"/>
        <v>-1</v>
      </c>
    </row>
    <row r="972" spans="1:30" x14ac:dyDescent="0.35">
      <c r="A972">
        <v>2311</v>
      </c>
      <c r="B972">
        <v>1</v>
      </c>
      <c r="C972" t="str">
        <f t="shared" si="150"/>
        <v>2311-01</v>
      </c>
      <c r="D972" t="s">
        <v>476</v>
      </c>
      <c r="E972">
        <v>2004</v>
      </c>
      <c r="F972">
        <f>VLOOKUP(E972,Lookups!A:B,2,FALSE)</f>
        <v>3</v>
      </c>
      <c r="G972">
        <v>2005</v>
      </c>
      <c r="H972" s="61">
        <v>414.92</v>
      </c>
      <c r="I972">
        <v>10</v>
      </c>
      <c r="J972" t="s">
        <v>19</v>
      </c>
      <c r="K972">
        <v>0</v>
      </c>
      <c r="L972">
        <v>9</v>
      </c>
      <c r="M972">
        <v>0</v>
      </c>
      <c r="N972">
        <v>9</v>
      </c>
      <c r="O972">
        <v>0</v>
      </c>
      <c r="P972">
        <f t="shared" si="151"/>
        <v>5</v>
      </c>
      <c r="Q972">
        <v>725</v>
      </c>
      <c r="R972">
        <v>819</v>
      </c>
      <c r="S972" s="14">
        <f t="shared" si="153"/>
        <v>0.46955958549222798</v>
      </c>
      <c r="T972" s="33">
        <f>IF(E972&lt;1994,"NA",IF(E972&gt;2001,SUMIFS(ADM!E:E,ADM!A:A,ReferendumData!E972,ADM!C:C,ReferendumData!A972,ADM!D:D,ReferendumData!B972),SUMIFS(ADM!K:K,ADM!H:H,ReferendumData!E972,ADM!I:I,ReferendumData!A972,ADM!J:J,ReferendumData!B972)))</f>
        <v>510.29</v>
      </c>
      <c r="U972" s="34">
        <f t="shared" si="152"/>
        <v>3.025730466989359</v>
      </c>
      <c r="V972" s="47">
        <f>IFERROR(VLOOKUP(C972,Lookups!J:L,3,FALSE),IF(T972&gt;=2000,4,IF(AND(T972&gt;=1000,T972&lt;2000),5,6)))</f>
        <v>6</v>
      </c>
      <c r="W972" s="12" t="s">
        <v>20</v>
      </c>
      <c r="X972" s="39">
        <f t="shared" si="154"/>
        <v>3.025730466989359</v>
      </c>
      <c r="Y972" s="38">
        <f t="shared" si="155"/>
        <v>0.46955958549222798</v>
      </c>
      <c r="Z972" s="40" t="e">
        <f>IF(C972=ScatterPlots!$A$3,ReferendumData!Y972,-1)</f>
        <v>#N/A</v>
      </c>
      <c r="AA972" s="39">
        <f t="shared" si="156"/>
        <v>3.025730466989359</v>
      </c>
      <c r="AB972" s="40">
        <f t="shared" si="157"/>
        <v>0.46955958549222798</v>
      </c>
      <c r="AC972" s="40">
        <f t="shared" si="158"/>
        <v>-1</v>
      </c>
      <c r="AD972" s="40">
        <f t="shared" si="159"/>
        <v>-1</v>
      </c>
    </row>
    <row r="973" spans="1:30" x14ac:dyDescent="0.35">
      <c r="A973">
        <v>2311</v>
      </c>
      <c r="B973">
        <v>1</v>
      </c>
      <c r="C973" t="str">
        <f t="shared" si="150"/>
        <v>2311-01</v>
      </c>
      <c r="D973" t="s">
        <v>476</v>
      </c>
      <c r="E973">
        <v>2004</v>
      </c>
      <c r="F973">
        <f>VLOOKUP(E973,Lookups!A:B,2,FALSE)</f>
        <v>3</v>
      </c>
      <c r="G973">
        <v>2005</v>
      </c>
      <c r="H973" s="61">
        <v>200</v>
      </c>
      <c r="I973">
        <v>10</v>
      </c>
      <c r="J973" t="s">
        <v>19</v>
      </c>
      <c r="K973">
        <v>0</v>
      </c>
      <c r="L973">
        <v>9</v>
      </c>
      <c r="M973">
        <v>0</v>
      </c>
      <c r="N973">
        <v>9</v>
      </c>
      <c r="O973">
        <v>0</v>
      </c>
      <c r="P973">
        <f t="shared" si="151"/>
        <v>3</v>
      </c>
      <c r="Q973">
        <v>641</v>
      </c>
      <c r="R973">
        <v>857</v>
      </c>
      <c r="S973" s="14">
        <f t="shared" si="153"/>
        <v>0.4279038718291055</v>
      </c>
      <c r="T973" s="33">
        <f>IF(E973&lt;1994,"NA",IF(E973&gt;2001,SUMIFS(ADM!E:E,ADM!A:A,ReferendumData!E973,ADM!C:C,ReferendumData!A973,ADM!D:D,ReferendumData!B973),SUMIFS(ADM!K:K,ADM!H:H,ReferendumData!E973,ADM!I:I,ReferendumData!A973,ADM!J:J,ReferendumData!B973)))</f>
        <v>510.29</v>
      </c>
      <c r="U973" s="34">
        <f t="shared" si="152"/>
        <v>2.9355856473769815</v>
      </c>
      <c r="V973" s="47">
        <f>IFERROR(VLOOKUP(C973,Lookups!J:L,3,FALSE),IF(T973&gt;=2000,4,IF(AND(T973&gt;=1000,T973&lt;2000),5,6)))</f>
        <v>6</v>
      </c>
      <c r="W973" s="12" t="s">
        <v>20</v>
      </c>
      <c r="X973" s="39">
        <f t="shared" si="154"/>
        <v>2.9355856473769815</v>
      </c>
      <c r="Y973" s="38">
        <f t="shared" si="155"/>
        <v>0.4279038718291055</v>
      </c>
      <c r="Z973" s="40" t="e">
        <f>IF(C973=ScatterPlots!$A$3,ReferendumData!Y973,-1)</f>
        <v>#N/A</v>
      </c>
      <c r="AA973" s="39">
        <f t="shared" si="156"/>
        <v>2.9355856473769815</v>
      </c>
      <c r="AB973" s="40">
        <f t="shared" si="157"/>
        <v>0.4279038718291055</v>
      </c>
      <c r="AC973" s="40">
        <f t="shared" si="158"/>
        <v>-1</v>
      </c>
      <c r="AD973" s="40">
        <f t="shared" si="159"/>
        <v>-1</v>
      </c>
    </row>
    <row r="974" spans="1:30" x14ac:dyDescent="0.35">
      <c r="A974">
        <v>2527</v>
      </c>
      <c r="B974">
        <v>1</v>
      </c>
      <c r="C974" t="str">
        <f t="shared" si="150"/>
        <v>2527-01</v>
      </c>
      <c r="D974" t="s">
        <v>477</v>
      </c>
      <c r="E974">
        <v>2004</v>
      </c>
      <c r="F974">
        <f>VLOOKUP(E974,Lookups!A:B,2,FALSE)</f>
        <v>3</v>
      </c>
      <c r="G974">
        <v>2005</v>
      </c>
      <c r="H974" s="61">
        <v>650.15</v>
      </c>
      <c r="I974">
        <v>10</v>
      </c>
      <c r="J974" t="s">
        <v>19</v>
      </c>
      <c r="K974">
        <v>0</v>
      </c>
      <c r="L974">
        <v>9</v>
      </c>
      <c r="M974">
        <v>0</v>
      </c>
      <c r="N974">
        <v>9</v>
      </c>
      <c r="O974">
        <v>0</v>
      </c>
      <c r="P974">
        <f t="shared" si="151"/>
        <v>7</v>
      </c>
      <c r="Q974">
        <v>401</v>
      </c>
      <c r="R974">
        <v>448</v>
      </c>
      <c r="S974" s="14">
        <f t="shared" si="153"/>
        <v>0.47232037691401652</v>
      </c>
      <c r="T974" s="33">
        <f>IF(E974&lt;1994,"NA",IF(E974&gt;2001,SUMIFS(ADM!E:E,ADM!A:A,ReferendumData!E974,ADM!C:C,ReferendumData!A974,ADM!D:D,ReferendumData!B974),SUMIFS(ADM!K:K,ADM!H:H,ReferendumData!E974,ADM!I:I,ReferendumData!A974,ADM!J:J,ReferendumData!B974)))</f>
        <v>340.96</v>
      </c>
      <c r="U974" s="34">
        <f t="shared" si="152"/>
        <v>2.4900281557954012</v>
      </c>
      <c r="V974" s="47">
        <f>IFERROR(VLOOKUP(C974,Lookups!J:L,3,FALSE),IF(T974&gt;=2000,4,IF(AND(T974&gt;=1000,T974&lt;2000),5,6)))</f>
        <v>6</v>
      </c>
      <c r="W974" s="12" t="s">
        <v>20</v>
      </c>
      <c r="X974" s="39">
        <f t="shared" si="154"/>
        <v>2.4900281557954012</v>
      </c>
      <c r="Y974" s="38">
        <f t="shared" si="155"/>
        <v>0.47232037691401652</v>
      </c>
      <c r="Z974" s="40" t="e">
        <f>IF(C974=ScatterPlots!$A$3,ReferendumData!Y974,-1)</f>
        <v>#N/A</v>
      </c>
      <c r="AA974" s="39">
        <f t="shared" si="156"/>
        <v>2.4900281557954012</v>
      </c>
      <c r="AB974" s="40">
        <f t="shared" si="157"/>
        <v>0.47232037691401652</v>
      </c>
      <c r="AC974" s="40">
        <f t="shared" si="158"/>
        <v>-1</v>
      </c>
      <c r="AD974" s="40">
        <f t="shared" si="159"/>
        <v>-1</v>
      </c>
    </row>
    <row r="975" spans="1:30" x14ac:dyDescent="0.35">
      <c r="A975">
        <v>2687</v>
      </c>
      <c r="B975">
        <v>1</v>
      </c>
      <c r="C975" t="str">
        <f t="shared" si="150"/>
        <v>2687-01</v>
      </c>
      <c r="D975" t="s">
        <v>465</v>
      </c>
      <c r="E975">
        <v>2004</v>
      </c>
      <c r="F975">
        <f>VLOOKUP(E975,Lookups!A:B,2,FALSE)</f>
        <v>3</v>
      </c>
      <c r="G975">
        <v>2005</v>
      </c>
      <c r="H975" s="61">
        <v>394.13</v>
      </c>
      <c r="I975">
        <v>7</v>
      </c>
      <c r="J975" t="s">
        <v>19</v>
      </c>
      <c r="K975">
        <v>0</v>
      </c>
      <c r="L975">
        <v>9</v>
      </c>
      <c r="M975">
        <v>0</v>
      </c>
      <c r="N975">
        <v>9</v>
      </c>
      <c r="O975">
        <v>0</v>
      </c>
      <c r="P975">
        <f t="shared" si="151"/>
        <v>4</v>
      </c>
      <c r="Q975">
        <v>2097</v>
      </c>
      <c r="R975">
        <v>2271</v>
      </c>
      <c r="S975" s="14">
        <f t="shared" si="153"/>
        <v>0.4800824175824176</v>
      </c>
      <c r="T975" s="33">
        <f>IF(E975&lt;1994,"NA",IF(E975&gt;2001,SUMIFS(ADM!E:E,ADM!A:A,ReferendumData!E975,ADM!C:C,ReferendumData!A975,ADM!D:D,ReferendumData!B975),SUMIFS(ADM!K:K,ADM!H:H,ReferendumData!E975,ADM!I:I,ReferendumData!A975,ADM!J:J,ReferendumData!B975)))</f>
        <v>970.01</v>
      </c>
      <c r="U975" s="34">
        <f t="shared" si="152"/>
        <v>4.5030463603468007</v>
      </c>
      <c r="V975" s="47">
        <f>IFERROR(VLOOKUP(C975,Lookups!J:L,3,FALSE),IF(T975&gt;=2000,4,IF(AND(T975&gt;=1000,T975&lt;2000),5,6)))</f>
        <v>6</v>
      </c>
      <c r="W975" s="12" t="s">
        <v>478</v>
      </c>
      <c r="X975" s="39">
        <f t="shared" si="154"/>
        <v>4.5030463603468007</v>
      </c>
      <c r="Y975" s="38">
        <f t="shared" si="155"/>
        <v>0.4800824175824176</v>
      </c>
      <c r="Z975" s="40" t="e">
        <f>IF(C975=ScatterPlots!$A$3,ReferendumData!Y975,-1)</f>
        <v>#N/A</v>
      </c>
      <c r="AA975" s="39">
        <f t="shared" si="156"/>
        <v>4.5030463603468007</v>
      </c>
      <c r="AB975" s="40">
        <f t="shared" si="157"/>
        <v>0.4800824175824176</v>
      </c>
      <c r="AC975" s="40">
        <f t="shared" si="158"/>
        <v>-1</v>
      </c>
      <c r="AD975" s="40">
        <f t="shared" si="159"/>
        <v>-1</v>
      </c>
    </row>
    <row r="976" spans="1:30" x14ac:dyDescent="0.35">
      <c r="A976">
        <v>2711</v>
      </c>
      <c r="B976">
        <v>1</v>
      </c>
      <c r="C976" t="str">
        <f t="shared" si="150"/>
        <v>2711-01</v>
      </c>
      <c r="D976" t="s">
        <v>169</v>
      </c>
      <c r="E976">
        <v>2004</v>
      </c>
      <c r="F976">
        <f>VLOOKUP(E976,Lookups!A:B,2,FALSE)</f>
        <v>3</v>
      </c>
      <c r="G976">
        <v>2005</v>
      </c>
      <c r="H976" s="61">
        <v>500</v>
      </c>
      <c r="I976">
        <v>10</v>
      </c>
      <c r="J976" t="s">
        <v>19</v>
      </c>
      <c r="K976">
        <v>0</v>
      </c>
      <c r="L976">
        <v>9</v>
      </c>
      <c r="M976">
        <v>0</v>
      </c>
      <c r="N976">
        <v>9</v>
      </c>
      <c r="O976">
        <v>0</v>
      </c>
      <c r="P976">
        <f t="shared" si="151"/>
        <v>6</v>
      </c>
      <c r="Q976">
        <v>2042</v>
      </c>
      <c r="R976">
        <v>2238</v>
      </c>
      <c r="S976" s="14">
        <f t="shared" si="153"/>
        <v>0.47710280373831776</v>
      </c>
      <c r="T976" s="33">
        <f>IF(E976&lt;1994,"NA",IF(E976&gt;2001,SUMIFS(ADM!E:E,ADM!A:A,ReferendumData!E976,ADM!C:C,ReferendumData!A976,ADM!D:D,ReferendumData!B976),SUMIFS(ADM!K:K,ADM!H:H,ReferendumData!E976,ADM!I:I,ReferendumData!A976,ADM!J:J,ReferendumData!B976)))</f>
        <v>939</v>
      </c>
      <c r="U976" s="34">
        <f t="shared" si="152"/>
        <v>4.5580404685835996</v>
      </c>
      <c r="V976" s="47">
        <f>IFERROR(VLOOKUP(C976,Lookups!J:L,3,FALSE),IF(T976&gt;=2000,4,IF(AND(T976&gt;=1000,T976&lt;2000),5,6)))</f>
        <v>6</v>
      </c>
      <c r="W976" s="12" t="s">
        <v>20</v>
      </c>
      <c r="X976" s="39">
        <f t="shared" si="154"/>
        <v>4.5580404685835996</v>
      </c>
      <c r="Y976" s="38">
        <f t="shared" si="155"/>
        <v>0.47710280373831776</v>
      </c>
      <c r="Z976" s="40" t="e">
        <f>IF(C976=ScatterPlots!$A$3,ReferendumData!Y976,-1)</f>
        <v>#N/A</v>
      </c>
      <c r="AA976" s="39">
        <f t="shared" si="156"/>
        <v>4.5580404685835996</v>
      </c>
      <c r="AB976" s="40">
        <f t="shared" si="157"/>
        <v>0.47710280373831776</v>
      </c>
      <c r="AC976" s="40">
        <f t="shared" si="158"/>
        <v>-1</v>
      </c>
      <c r="AD976" s="40">
        <f t="shared" si="159"/>
        <v>-1</v>
      </c>
    </row>
    <row r="977" spans="1:30" x14ac:dyDescent="0.35">
      <c r="A977">
        <v>2759</v>
      </c>
      <c r="B977">
        <v>1</v>
      </c>
      <c r="C977" t="str">
        <f t="shared" si="150"/>
        <v>2759-01</v>
      </c>
      <c r="D977" t="s">
        <v>467</v>
      </c>
      <c r="E977">
        <v>2004</v>
      </c>
      <c r="F977">
        <f>VLOOKUP(E977,Lookups!A:B,2,FALSE)</f>
        <v>3</v>
      </c>
      <c r="G977">
        <v>2005</v>
      </c>
      <c r="H977" s="61">
        <v>500</v>
      </c>
      <c r="I977">
        <v>10</v>
      </c>
      <c r="J977" t="s">
        <v>19</v>
      </c>
      <c r="K977">
        <v>0</v>
      </c>
      <c r="L977">
        <v>9</v>
      </c>
      <c r="M977">
        <v>0</v>
      </c>
      <c r="N977">
        <v>9</v>
      </c>
      <c r="O977">
        <v>1</v>
      </c>
      <c r="P977">
        <f t="shared" si="151"/>
        <v>6</v>
      </c>
      <c r="Q977">
        <v>784</v>
      </c>
      <c r="R977">
        <v>608</v>
      </c>
      <c r="S977" s="14">
        <f t="shared" si="153"/>
        <v>0.56321839080459768</v>
      </c>
      <c r="T977" s="33">
        <f>IF(E977&lt;1994,"NA",IF(E977&gt;2001,SUMIFS(ADM!E:E,ADM!A:A,ReferendumData!E977,ADM!C:C,ReferendumData!A977,ADM!D:D,ReferendumData!B977),SUMIFS(ADM!K:K,ADM!H:H,ReferendumData!E977,ADM!I:I,ReferendumData!A977,ADM!J:J,ReferendumData!B977)))</f>
        <v>364.19</v>
      </c>
      <c r="U977" s="34">
        <f t="shared" si="152"/>
        <v>3.8221807298388204</v>
      </c>
      <c r="V977" s="47">
        <f>IFERROR(VLOOKUP(C977,Lookups!J:L,3,FALSE),IF(T977&gt;=2000,4,IF(AND(T977&gt;=1000,T977&lt;2000),5,6)))</f>
        <v>6</v>
      </c>
      <c r="W977" s="12" t="s">
        <v>20</v>
      </c>
      <c r="X977" s="39">
        <f t="shared" si="154"/>
        <v>3.8221807298388204</v>
      </c>
      <c r="Y977" s="38">
        <f t="shared" si="155"/>
        <v>0.56321839080459768</v>
      </c>
      <c r="Z977" s="40" t="e">
        <f>IF(C977=ScatterPlots!$A$3,ReferendumData!Y977,-1)</f>
        <v>#N/A</v>
      </c>
      <c r="AA977" s="39">
        <f t="shared" si="156"/>
        <v>3.8221807298388204</v>
      </c>
      <c r="AB977" s="40">
        <f t="shared" si="157"/>
        <v>0.56321839080459768</v>
      </c>
      <c r="AC977" s="40">
        <f t="shared" si="158"/>
        <v>-1</v>
      </c>
      <c r="AD977" s="40">
        <f t="shared" si="159"/>
        <v>-1</v>
      </c>
    </row>
    <row r="978" spans="1:30" x14ac:dyDescent="0.35">
      <c r="A978">
        <v>2835</v>
      </c>
      <c r="B978">
        <v>1</v>
      </c>
      <c r="C978" t="str">
        <f t="shared" si="150"/>
        <v>2835-01</v>
      </c>
      <c r="D978" t="s">
        <v>326</v>
      </c>
      <c r="E978">
        <v>2004</v>
      </c>
      <c r="F978">
        <f>VLOOKUP(E978,Lookups!A:B,2,FALSE)</f>
        <v>3</v>
      </c>
      <c r="G978">
        <v>2005</v>
      </c>
      <c r="H978" s="61">
        <v>381</v>
      </c>
      <c r="I978">
        <v>8</v>
      </c>
      <c r="J978" t="s">
        <v>19</v>
      </c>
      <c r="K978">
        <v>0</v>
      </c>
      <c r="L978">
        <v>9</v>
      </c>
      <c r="M978">
        <v>0</v>
      </c>
      <c r="N978">
        <v>9</v>
      </c>
      <c r="O978">
        <v>0</v>
      </c>
      <c r="P978">
        <f t="shared" si="151"/>
        <v>4</v>
      </c>
      <c r="Q978">
        <v>1392</v>
      </c>
      <c r="R978">
        <v>1426</v>
      </c>
      <c r="S978" s="14">
        <f t="shared" si="153"/>
        <v>0.49396735273243436</v>
      </c>
      <c r="T978" s="33">
        <f>IF(E978&lt;1994,"NA",IF(E978&gt;2001,SUMIFS(ADM!E:E,ADM!A:A,ReferendumData!E978,ADM!C:C,ReferendumData!A978,ADM!D:D,ReferendumData!B978),SUMIFS(ADM!K:K,ADM!H:H,ReferendumData!E978,ADM!I:I,ReferendumData!A978,ADM!J:J,ReferendumData!B978)))</f>
        <v>579.42999999999995</v>
      </c>
      <c r="U978" s="34">
        <f t="shared" si="152"/>
        <v>4.8634002381650934</v>
      </c>
      <c r="V978" s="47">
        <f>IFERROR(VLOOKUP(C978,Lookups!J:L,3,FALSE),IF(T978&gt;=2000,4,IF(AND(T978&gt;=1000,T978&lt;2000),5,6)))</f>
        <v>6</v>
      </c>
      <c r="W978" s="12" t="s">
        <v>20</v>
      </c>
      <c r="X978" s="39">
        <f t="shared" si="154"/>
        <v>4.8634002381650934</v>
      </c>
      <c r="Y978" s="38">
        <f t="shared" si="155"/>
        <v>0.49396735273243436</v>
      </c>
      <c r="Z978" s="40" t="e">
        <f>IF(C978=ScatterPlots!$A$3,ReferendumData!Y978,-1)</f>
        <v>#N/A</v>
      </c>
      <c r="AA978" s="39">
        <f t="shared" si="156"/>
        <v>4.8634002381650934</v>
      </c>
      <c r="AB978" s="40">
        <f t="shared" si="157"/>
        <v>0.49396735273243436</v>
      </c>
      <c r="AC978" s="40">
        <f t="shared" si="158"/>
        <v>-1</v>
      </c>
      <c r="AD978" s="40">
        <f t="shared" si="159"/>
        <v>-1</v>
      </c>
    </row>
    <row r="979" spans="1:30" x14ac:dyDescent="0.35">
      <c r="A979">
        <v>2835</v>
      </c>
      <c r="B979">
        <v>1</v>
      </c>
      <c r="C979" t="str">
        <f t="shared" si="150"/>
        <v>2835-01</v>
      </c>
      <c r="D979" t="s">
        <v>326</v>
      </c>
      <c r="E979">
        <v>2004</v>
      </c>
      <c r="F979">
        <f>VLOOKUP(E979,Lookups!A:B,2,FALSE)</f>
        <v>3</v>
      </c>
      <c r="G979">
        <v>2005</v>
      </c>
      <c r="H979" s="61">
        <v>190.61</v>
      </c>
      <c r="I979">
        <v>8</v>
      </c>
      <c r="J979" t="s">
        <v>19</v>
      </c>
      <c r="K979">
        <v>0</v>
      </c>
      <c r="L979">
        <v>9</v>
      </c>
      <c r="M979">
        <v>0</v>
      </c>
      <c r="N979">
        <v>9</v>
      </c>
      <c r="O979">
        <v>0</v>
      </c>
      <c r="P979">
        <f t="shared" si="151"/>
        <v>2</v>
      </c>
      <c r="Q979">
        <v>1223</v>
      </c>
      <c r="R979">
        <v>1578</v>
      </c>
      <c r="S979" s="14">
        <f t="shared" si="153"/>
        <v>0.43662977508032846</v>
      </c>
      <c r="T979" s="33">
        <f>IF(E979&lt;1994,"NA",IF(E979&gt;2001,SUMIFS(ADM!E:E,ADM!A:A,ReferendumData!E979,ADM!C:C,ReferendumData!A979,ADM!D:D,ReferendumData!B979),SUMIFS(ADM!K:K,ADM!H:H,ReferendumData!E979,ADM!I:I,ReferendumData!A979,ADM!J:J,ReferendumData!B979)))</f>
        <v>579.42999999999995</v>
      </c>
      <c r="U979" s="34">
        <f t="shared" si="152"/>
        <v>4.8340610600072491</v>
      </c>
      <c r="V979" s="47">
        <f>IFERROR(VLOOKUP(C979,Lookups!J:L,3,FALSE),IF(T979&gt;=2000,4,IF(AND(T979&gt;=1000,T979&lt;2000),5,6)))</f>
        <v>6</v>
      </c>
      <c r="W979" s="12" t="s">
        <v>20</v>
      </c>
      <c r="X979" s="39">
        <f t="shared" si="154"/>
        <v>4.8340610600072491</v>
      </c>
      <c r="Y979" s="38">
        <f t="shared" si="155"/>
        <v>0.43662977508032846</v>
      </c>
      <c r="Z979" s="40" t="e">
        <f>IF(C979=ScatterPlots!$A$3,ReferendumData!Y979,-1)</f>
        <v>#N/A</v>
      </c>
      <c r="AA979" s="39">
        <f t="shared" si="156"/>
        <v>4.8340610600072491</v>
      </c>
      <c r="AB979" s="40">
        <f t="shared" si="157"/>
        <v>0.43662977508032846</v>
      </c>
      <c r="AC979" s="40">
        <f t="shared" si="158"/>
        <v>-1</v>
      </c>
      <c r="AD979" s="40">
        <f t="shared" si="159"/>
        <v>-1</v>
      </c>
    </row>
    <row r="980" spans="1:30" x14ac:dyDescent="0.35">
      <c r="A980">
        <v>2860</v>
      </c>
      <c r="B980">
        <v>1</v>
      </c>
      <c r="C980" t="str">
        <f t="shared" si="150"/>
        <v>2860-01</v>
      </c>
      <c r="D980" t="s">
        <v>479</v>
      </c>
      <c r="E980">
        <v>2004</v>
      </c>
      <c r="F980">
        <f>VLOOKUP(E980,Lookups!A:B,2,FALSE)</f>
        <v>3</v>
      </c>
      <c r="G980">
        <v>2005</v>
      </c>
      <c r="H980" s="61">
        <v>650</v>
      </c>
      <c r="I980">
        <v>5</v>
      </c>
      <c r="J980" t="s">
        <v>19</v>
      </c>
      <c r="K980">
        <v>0</v>
      </c>
      <c r="L980">
        <v>9</v>
      </c>
      <c r="M980">
        <v>0</v>
      </c>
      <c r="N980">
        <v>9</v>
      </c>
      <c r="O980">
        <v>1</v>
      </c>
      <c r="P980">
        <f t="shared" si="151"/>
        <v>7</v>
      </c>
      <c r="Q980">
        <v>2663</v>
      </c>
      <c r="R980">
        <v>1986</v>
      </c>
      <c r="S980" s="14">
        <f t="shared" si="153"/>
        <v>0.57281135728113575</v>
      </c>
      <c r="T980" s="33">
        <f>IF(E980&lt;1994,"NA",IF(E980&gt;2001,SUMIFS(ADM!E:E,ADM!A:A,ReferendumData!E980,ADM!C:C,ReferendumData!A980,ADM!D:D,ReferendumData!B980),SUMIFS(ADM!K:K,ADM!H:H,ReferendumData!E980,ADM!I:I,ReferendumData!A980,ADM!J:J,ReferendumData!B980)))</f>
        <v>1368.48</v>
      </c>
      <c r="U980" s="34">
        <f t="shared" si="152"/>
        <v>3.3971998129311354</v>
      </c>
      <c r="V980" s="47">
        <f>IFERROR(VLOOKUP(C980,Lookups!J:L,3,FALSE),IF(T980&gt;=2000,4,IF(AND(T980&gt;=1000,T980&lt;2000),5,6)))</f>
        <v>5</v>
      </c>
      <c r="W980" s="12" t="s">
        <v>20</v>
      </c>
      <c r="X980" s="39">
        <f t="shared" si="154"/>
        <v>3.3971998129311354</v>
      </c>
      <c r="Y980" s="38">
        <f t="shared" si="155"/>
        <v>0.57281135728113575</v>
      </c>
      <c r="Z980" s="40" t="e">
        <f>IF(C980=ScatterPlots!$A$3,ReferendumData!Y980,-1)</f>
        <v>#N/A</v>
      </c>
      <c r="AA980" s="39">
        <f t="shared" si="156"/>
        <v>3.3971998129311354</v>
      </c>
      <c r="AB980" s="40">
        <f t="shared" si="157"/>
        <v>0.57281135728113575</v>
      </c>
      <c r="AC980" s="40">
        <f t="shared" si="158"/>
        <v>-1</v>
      </c>
      <c r="AD980" s="40">
        <f t="shared" si="159"/>
        <v>-1</v>
      </c>
    </row>
    <row r="981" spans="1:30" x14ac:dyDescent="0.35">
      <c r="A981">
        <v>2889</v>
      </c>
      <c r="B981">
        <v>1</v>
      </c>
      <c r="C981" t="str">
        <f t="shared" si="150"/>
        <v>2889-01</v>
      </c>
      <c r="D981" t="s">
        <v>468</v>
      </c>
      <c r="E981">
        <v>2004</v>
      </c>
      <c r="F981">
        <f>VLOOKUP(E981,Lookups!A:B,2,FALSE)</f>
        <v>3</v>
      </c>
      <c r="G981">
        <v>2005</v>
      </c>
      <c r="H981" s="61">
        <v>500</v>
      </c>
      <c r="I981">
        <v>6</v>
      </c>
      <c r="J981" t="s">
        <v>19</v>
      </c>
      <c r="K981">
        <v>0</v>
      </c>
      <c r="L981">
        <v>9</v>
      </c>
      <c r="M981">
        <v>0</v>
      </c>
      <c r="N981">
        <v>9</v>
      </c>
      <c r="O981">
        <v>1</v>
      </c>
      <c r="P981">
        <f t="shared" si="151"/>
        <v>6</v>
      </c>
      <c r="Q981">
        <v>1485</v>
      </c>
      <c r="R981">
        <v>1187</v>
      </c>
      <c r="S981" s="14">
        <f t="shared" si="153"/>
        <v>0.55576347305389218</v>
      </c>
      <c r="T981" s="33">
        <f>IF(E981&lt;1994,"NA",IF(E981&gt;2001,SUMIFS(ADM!E:E,ADM!A:A,ReferendumData!E981,ADM!C:C,ReferendumData!A981,ADM!D:D,ReferendumData!B981),SUMIFS(ADM!K:K,ADM!H:H,ReferendumData!E981,ADM!I:I,ReferendumData!A981,ADM!J:J,ReferendumData!B981)))</f>
        <v>687.79</v>
      </c>
      <c r="U981" s="34">
        <f t="shared" si="152"/>
        <v>3.8849067302519669</v>
      </c>
      <c r="V981" s="47">
        <f>IFERROR(VLOOKUP(C981,Lookups!J:L,3,FALSE),IF(T981&gt;=2000,4,IF(AND(T981&gt;=1000,T981&lt;2000),5,6)))</f>
        <v>6</v>
      </c>
      <c r="W981" s="12" t="s">
        <v>20</v>
      </c>
      <c r="X981" s="39">
        <f t="shared" si="154"/>
        <v>3.8849067302519669</v>
      </c>
      <c r="Y981" s="38">
        <f t="shared" si="155"/>
        <v>0.55576347305389218</v>
      </c>
      <c r="Z981" s="40" t="e">
        <f>IF(C981=ScatterPlots!$A$3,ReferendumData!Y981,-1)</f>
        <v>#N/A</v>
      </c>
      <c r="AA981" s="39">
        <f t="shared" si="156"/>
        <v>3.8849067302519669</v>
      </c>
      <c r="AB981" s="40">
        <f t="shared" si="157"/>
        <v>0.55576347305389218</v>
      </c>
      <c r="AC981" s="40">
        <f t="shared" si="158"/>
        <v>-1</v>
      </c>
      <c r="AD981" s="40">
        <f t="shared" si="159"/>
        <v>-1</v>
      </c>
    </row>
    <row r="982" spans="1:30" x14ac:dyDescent="0.35">
      <c r="A982">
        <v>2897</v>
      </c>
      <c r="B982">
        <v>1</v>
      </c>
      <c r="C982" t="str">
        <f t="shared" si="150"/>
        <v>2897-01</v>
      </c>
      <c r="D982" t="s">
        <v>480</v>
      </c>
      <c r="E982">
        <v>2004</v>
      </c>
      <c r="F982">
        <f>VLOOKUP(E982,Lookups!A:B,2,FALSE)</f>
        <v>3</v>
      </c>
      <c r="G982">
        <v>2005</v>
      </c>
      <c r="H982" s="61">
        <v>500</v>
      </c>
      <c r="I982">
        <v>10</v>
      </c>
      <c r="J982" t="s">
        <v>19</v>
      </c>
      <c r="K982">
        <v>0</v>
      </c>
      <c r="L982">
        <v>9</v>
      </c>
      <c r="M982">
        <v>0</v>
      </c>
      <c r="N982">
        <v>9</v>
      </c>
      <c r="O982">
        <v>0</v>
      </c>
      <c r="P982">
        <f t="shared" si="151"/>
        <v>6</v>
      </c>
      <c r="Q982">
        <v>1936</v>
      </c>
      <c r="R982">
        <v>2135</v>
      </c>
      <c r="S982" s="14">
        <f t="shared" si="153"/>
        <v>0.47555883075411448</v>
      </c>
      <c r="T982" s="33">
        <f>IF(E982&lt;1994,"NA",IF(E982&gt;2001,SUMIFS(ADM!E:E,ADM!A:A,ReferendumData!E982,ADM!C:C,ReferendumData!A982,ADM!D:D,ReferendumData!B982),SUMIFS(ADM!K:K,ADM!H:H,ReferendumData!E982,ADM!I:I,ReferendumData!A982,ADM!J:J,ReferendumData!B982)))</f>
        <v>1448.06</v>
      </c>
      <c r="U982" s="34">
        <f t="shared" si="152"/>
        <v>2.8113475960940848</v>
      </c>
      <c r="V982" s="47">
        <f>IFERROR(VLOOKUP(C982,Lookups!J:L,3,FALSE),IF(T982&gt;=2000,4,IF(AND(T982&gt;=1000,T982&lt;2000),5,6)))</f>
        <v>5</v>
      </c>
      <c r="W982" s="12" t="s">
        <v>20</v>
      </c>
      <c r="X982" s="39">
        <f t="shared" si="154"/>
        <v>2.8113475960940848</v>
      </c>
      <c r="Y982" s="38">
        <f t="shared" si="155"/>
        <v>0.47555883075411448</v>
      </c>
      <c r="Z982" s="40" t="e">
        <f>IF(C982=ScatterPlots!$A$3,ReferendumData!Y982,-1)</f>
        <v>#N/A</v>
      </c>
      <c r="AA982" s="39">
        <f t="shared" si="156"/>
        <v>2.8113475960940848</v>
      </c>
      <c r="AB982" s="40">
        <f t="shared" si="157"/>
        <v>0.47555883075411448</v>
      </c>
      <c r="AC982" s="40">
        <f t="shared" si="158"/>
        <v>-1</v>
      </c>
      <c r="AD982" s="40">
        <f t="shared" si="159"/>
        <v>-1</v>
      </c>
    </row>
    <row r="983" spans="1:30" x14ac:dyDescent="0.35">
      <c r="A983">
        <v>277</v>
      </c>
      <c r="B983">
        <v>1</v>
      </c>
      <c r="C983" t="str">
        <f t="shared" si="150"/>
        <v>0277-01</v>
      </c>
      <c r="D983" t="s">
        <v>178</v>
      </c>
      <c r="E983">
        <v>2004</v>
      </c>
      <c r="F983">
        <f>VLOOKUP(E983,Lookups!A:B,2,FALSE)</f>
        <v>3</v>
      </c>
      <c r="G983">
        <v>2006</v>
      </c>
      <c r="H983" s="61">
        <v>562.97</v>
      </c>
      <c r="I983">
        <v>10</v>
      </c>
      <c r="J983" t="s">
        <v>19</v>
      </c>
      <c r="K983">
        <v>0</v>
      </c>
      <c r="L983">
        <v>9</v>
      </c>
      <c r="M983">
        <v>1</v>
      </c>
      <c r="N983">
        <v>9</v>
      </c>
      <c r="O983">
        <v>1</v>
      </c>
      <c r="P983">
        <f t="shared" si="151"/>
        <v>6</v>
      </c>
      <c r="Q983">
        <v>5721</v>
      </c>
      <c r="R983">
        <v>4702</v>
      </c>
      <c r="S983" s="14">
        <f t="shared" si="153"/>
        <v>0.54888227957401903</v>
      </c>
      <c r="T983" s="33">
        <f>IF(E983&lt;1994,"NA",IF(E983&gt;2001,SUMIFS(ADM!E:E,ADM!A:A,ReferendumData!E983,ADM!C:C,ReferendumData!A983,ADM!D:D,ReferendumData!B983),SUMIFS(ADM!K:K,ADM!H:H,ReferendumData!E983,ADM!I:I,ReferendumData!A983,ADM!J:J,ReferendumData!B983)))</f>
        <v>2272.1999999999998</v>
      </c>
      <c r="U983" s="34">
        <f t="shared" si="152"/>
        <v>4.5871842267406038</v>
      </c>
      <c r="V983" s="47">
        <f>IFERROR(VLOOKUP(C983,Lookups!J:L,3,FALSE),IF(T983&gt;=2000,4,IF(AND(T983&gt;=1000,T983&lt;2000),5,6)))</f>
        <v>3</v>
      </c>
      <c r="W983" s="12" t="s">
        <v>20</v>
      </c>
      <c r="X983" s="39">
        <f t="shared" si="154"/>
        <v>4.5871842267406038</v>
      </c>
      <c r="Y983" s="38">
        <f t="shared" si="155"/>
        <v>0.54888227957401903</v>
      </c>
      <c r="Z983" s="40" t="e">
        <f>IF(C983=ScatterPlots!$A$3,ReferendumData!Y983,-1)</f>
        <v>#N/A</v>
      </c>
      <c r="AA983" s="39">
        <f t="shared" si="156"/>
        <v>4.5871842267406038</v>
      </c>
      <c r="AB983" s="40">
        <f t="shared" si="157"/>
        <v>0.54888227957401903</v>
      </c>
      <c r="AC983" s="40">
        <f t="shared" si="158"/>
        <v>-1</v>
      </c>
      <c r="AD983" s="40">
        <f t="shared" si="159"/>
        <v>-1</v>
      </c>
    </row>
    <row r="984" spans="1:30" x14ac:dyDescent="0.35">
      <c r="A984">
        <v>309</v>
      </c>
      <c r="B984">
        <v>1</v>
      </c>
      <c r="C984" t="str">
        <f t="shared" si="150"/>
        <v>0309-01</v>
      </c>
      <c r="D984" t="s">
        <v>180</v>
      </c>
      <c r="E984">
        <v>2004</v>
      </c>
      <c r="F984">
        <f>VLOOKUP(E984,Lookups!A:B,2,FALSE)</f>
        <v>3</v>
      </c>
      <c r="G984">
        <v>2006</v>
      </c>
      <c r="H984" s="61">
        <v>375</v>
      </c>
      <c r="I984">
        <v>7</v>
      </c>
      <c r="J984" t="s">
        <v>19</v>
      </c>
      <c r="K984">
        <v>0</v>
      </c>
      <c r="L984">
        <v>9</v>
      </c>
      <c r="M984">
        <v>1</v>
      </c>
      <c r="N984">
        <v>9</v>
      </c>
      <c r="O984">
        <v>0</v>
      </c>
      <c r="P984">
        <f t="shared" si="151"/>
        <v>4</v>
      </c>
      <c r="Q984">
        <v>2661</v>
      </c>
      <c r="R984">
        <v>4029</v>
      </c>
      <c r="S984" s="14">
        <f t="shared" si="153"/>
        <v>0.3977578475336323</v>
      </c>
      <c r="T984" s="33">
        <f>IF(E984&lt;1994,"NA",IF(E984&gt;2001,SUMIFS(ADM!E:E,ADM!A:A,ReferendumData!E984,ADM!C:C,ReferendumData!A984,ADM!D:D,ReferendumData!B984),SUMIFS(ADM!K:K,ADM!H:H,ReferendumData!E984,ADM!I:I,ReferendumData!A984,ADM!J:J,ReferendumData!B984)))</f>
        <v>1710.77</v>
      </c>
      <c r="U984" s="34">
        <f t="shared" si="152"/>
        <v>3.910519824406554</v>
      </c>
      <c r="V984" s="47">
        <f>IFERROR(VLOOKUP(C984,Lookups!J:L,3,FALSE),IF(T984&gt;=2000,4,IF(AND(T984&gt;=1000,T984&lt;2000),5,6)))</f>
        <v>5</v>
      </c>
      <c r="W984" s="12" t="s">
        <v>20</v>
      </c>
      <c r="X984" s="39">
        <f t="shared" si="154"/>
        <v>3.910519824406554</v>
      </c>
      <c r="Y984" s="38">
        <f t="shared" si="155"/>
        <v>0.3977578475336323</v>
      </c>
      <c r="Z984" s="40" t="e">
        <f>IF(C984=ScatterPlots!$A$3,ReferendumData!Y984,-1)</f>
        <v>#N/A</v>
      </c>
      <c r="AA984" s="39">
        <f t="shared" si="156"/>
        <v>3.910519824406554</v>
      </c>
      <c r="AB984" s="40">
        <f t="shared" si="157"/>
        <v>0.3977578475336323</v>
      </c>
      <c r="AC984" s="40">
        <f t="shared" si="158"/>
        <v>-1</v>
      </c>
      <c r="AD984" s="40">
        <f t="shared" si="159"/>
        <v>-1</v>
      </c>
    </row>
    <row r="985" spans="1:30" x14ac:dyDescent="0.35">
      <c r="A985">
        <v>500</v>
      </c>
      <c r="B985">
        <v>1</v>
      </c>
      <c r="C985" t="str">
        <f t="shared" si="150"/>
        <v>0500-01</v>
      </c>
      <c r="D985" t="s">
        <v>481</v>
      </c>
      <c r="E985">
        <v>2004</v>
      </c>
      <c r="F985">
        <f>VLOOKUP(E985,Lookups!A:B,2,FALSE)</f>
        <v>3</v>
      </c>
      <c r="G985">
        <v>2006</v>
      </c>
      <c r="H985" s="61">
        <v>847</v>
      </c>
      <c r="I985">
        <v>6</v>
      </c>
      <c r="J985" t="s">
        <v>19</v>
      </c>
      <c r="K985">
        <v>0</v>
      </c>
      <c r="L985">
        <v>9</v>
      </c>
      <c r="M985">
        <v>1</v>
      </c>
      <c r="N985">
        <v>9</v>
      </c>
      <c r="O985">
        <v>1</v>
      </c>
      <c r="P985">
        <f t="shared" si="151"/>
        <v>9</v>
      </c>
      <c r="Q985">
        <v>1067</v>
      </c>
      <c r="R985">
        <v>984</v>
      </c>
      <c r="S985" s="14">
        <f t="shared" si="153"/>
        <v>0.52023403217942465</v>
      </c>
      <c r="T985" s="33">
        <f>IF(E985&lt;1994,"NA",IF(E985&gt;2001,SUMIFS(ADM!E:E,ADM!A:A,ReferendumData!E985,ADM!C:C,ReferendumData!A985,ADM!D:D,ReferendumData!B985),SUMIFS(ADM!K:K,ADM!H:H,ReferendumData!E985,ADM!I:I,ReferendumData!A985,ADM!J:J,ReferendumData!B985)))</f>
        <v>665.59</v>
      </c>
      <c r="U985" s="34">
        <f t="shared" si="152"/>
        <v>3.0814765846842649</v>
      </c>
      <c r="V985" s="47">
        <f>IFERROR(VLOOKUP(C985,Lookups!J:L,3,FALSE),IF(T985&gt;=2000,4,IF(AND(T985&gt;=1000,T985&lt;2000),5,6)))</f>
        <v>6</v>
      </c>
      <c r="W985" s="12" t="s">
        <v>20</v>
      </c>
      <c r="X985" s="39">
        <f t="shared" si="154"/>
        <v>3.0814765846842649</v>
      </c>
      <c r="Y985" s="38">
        <f t="shared" si="155"/>
        <v>0.52023403217942465</v>
      </c>
      <c r="Z985" s="40" t="e">
        <f>IF(C985=ScatterPlots!$A$3,ReferendumData!Y985,-1)</f>
        <v>#N/A</v>
      </c>
      <c r="AA985" s="39">
        <f t="shared" si="156"/>
        <v>3.0814765846842649</v>
      </c>
      <c r="AB985" s="40">
        <f t="shared" si="157"/>
        <v>0.52023403217942465</v>
      </c>
      <c r="AC985" s="40">
        <f t="shared" si="158"/>
        <v>-1</v>
      </c>
      <c r="AD985" s="40">
        <f t="shared" si="159"/>
        <v>-1</v>
      </c>
    </row>
    <row r="986" spans="1:30" x14ac:dyDescent="0.35">
      <c r="A986">
        <v>600</v>
      </c>
      <c r="B986">
        <v>1</v>
      </c>
      <c r="C986" t="str">
        <f t="shared" si="150"/>
        <v>0600-01</v>
      </c>
      <c r="D986" t="s">
        <v>482</v>
      </c>
      <c r="E986">
        <v>2004</v>
      </c>
      <c r="F986">
        <f>VLOOKUP(E986,Lookups!A:B,2,FALSE)</f>
        <v>3</v>
      </c>
      <c r="G986">
        <v>2006</v>
      </c>
      <c r="H986" s="61">
        <v>900</v>
      </c>
      <c r="I986">
        <v>10</v>
      </c>
      <c r="J986" t="s">
        <v>19</v>
      </c>
      <c r="K986">
        <v>0</v>
      </c>
      <c r="L986">
        <v>9</v>
      </c>
      <c r="M986">
        <v>1</v>
      </c>
      <c r="N986">
        <v>9</v>
      </c>
      <c r="O986">
        <v>1</v>
      </c>
      <c r="P986">
        <f t="shared" si="151"/>
        <v>10</v>
      </c>
      <c r="Q986">
        <v>281</v>
      </c>
      <c r="R986">
        <v>256</v>
      </c>
      <c r="S986" s="14">
        <f t="shared" si="153"/>
        <v>0.52327746741154557</v>
      </c>
      <c r="T986" s="33">
        <f>IF(E986&lt;1994,"NA",IF(E986&gt;2001,SUMIFS(ADM!E:E,ADM!A:A,ReferendumData!E986,ADM!C:C,ReferendumData!A986,ADM!D:D,ReferendumData!B986),SUMIFS(ADM!K:K,ADM!H:H,ReferendumData!E986,ADM!I:I,ReferendumData!A986,ADM!J:J,ReferendumData!B986)))</f>
        <v>299.08</v>
      </c>
      <c r="U986" s="34">
        <f t="shared" si="152"/>
        <v>1.7955062190718203</v>
      </c>
      <c r="V986" s="47">
        <f>IFERROR(VLOOKUP(C986,Lookups!J:L,3,FALSE),IF(T986&gt;=2000,4,IF(AND(T986&gt;=1000,T986&lt;2000),5,6)))</f>
        <v>6</v>
      </c>
      <c r="W986" s="12" t="s">
        <v>20</v>
      </c>
      <c r="X986" s="39">
        <f t="shared" si="154"/>
        <v>1.7955062190718203</v>
      </c>
      <c r="Y986" s="38">
        <f t="shared" si="155"/>
        <v>0.52327746741154557</v>
      </c>
      <c r="Z986" s="40" t="e">
        <f>IF(C986=ScatterPlots!$A$3,ReferendumData!Y986,-1)</f>
        <v>#N/A</v>
      </c>
      <c r="AA986" s="39">
        <f t="shared" si="156"/>
        <v>1.7955062190718203</v>
      </c>
      <c r="AB986" s="40">
        <f t="shared" si="157"/>
        <v>0.52327746741154557</v>
      </c>
      <c r="AC986" s="40">
        <f t="shared" si="158"/>
        <v>-1</v>
      </c>
      <c r="AD986" s="40">
        <f t="shared" si="159"/>
        <v>-1</v>
      </c>
    </row>
    <row r="987" spans="1:30" x14ac:dyDescent="0.35">
      <c r="A987">
        <v>861</v>
      </c>
      <c r="B987">
        <v>1</v>
      </c>
      <c r="C987" t="str">
        <f t="shared" si="150"/>
        <v>0861-01</v>
      </c>
      <c r="D987" t="s">
        <v>483</v>
      </c>
      <c r="E987">
        <v>2004</v>
      </c>
      <c r="F987">
        <f>VLOOKUP(E987,Lookups!A:B,2,FALSE)</f>
        <v>3</v>
      </c>
      <c r="G987">
        <v>2006</v>
      </c>
      <c r="H987" s="61">
        <v>408.74</v>
      </c>
      <c r="I987">
        <v>6</v>
      </c>
      <c r="J987" t="s">
        <v>19</v>
      </c>
      <c r="K987">
        <v>0</v>
      </c>
      <c r="L987">
        <v>9</v>
      </c>
      <c r="M987">
        <v>1</v>
      </c>
      <c r="N987">
        <v>9</v>
      </c>
      <c r="O987">
        <v>0</v>
      </c>
      <c r="P987">
        <f t="shared" si="151"/>
        <v>5</v>
      </c>
      <c r="Q987">
        <v>8268</v>
      </c>
      <c r="R987">
        <v>10511</v>
      </c>
      <c r="S987" s="14">
        <f t="shared" si="153"/>
        <v>0.44027903509239041</v>
      </c>
      <c r="T987" s="33">
        <f>IF(E987&lt;1994,"NA",IF(E987&gt;2001,SUMIFS(ADM!E:E,ADM!A:A,ReferendumData!E987,ADM!C:C,ReferendumData!A987,ADM!D:D,ReferendumData!B987),SUMIFS(ADM!K:K,ADM!H:H,ReferendumData!E987,ADM!I:I,ReferendumData!A987,ADM!J:J,ReferendumData!B987)))</f>
        <v>3988.29</v>
      </c>
      <c r="U987" s="34">
        <f t="shared" si="152"/>
        <v>4.7085342339699467</v>
      </c>
      <c r="V987" s="47">
        <f>IFERROR(VLOOKUP(C987,Lookups!J:L,3,FALSE),IF(T987&gt;=2000,4,IF(AND(T987&gt;=1000,T987&lt;2000),5,6)))</f>
        <v>4</v>
      </c>
      <c r="W987" s="12" t="s">
        <v>20</v>
      </c>
      <c r="X987" s="39">
        <f t="shared" si="154"/>
        <v>4.7085342339699467</v>
      </c>
      <c r="Y987" s="38">
        <f t="shared" si="155"/>
        <v>0.44027903509239041</v>
      </c>
      <c r="Z987" s="40" t="e">
        <f>IF(C987=ScatterPlots!$A$3,ReferendumData!Y987,-1)</f>
        <v>#N/A</v>
      </c>
      <c r="AA987" s="39">
        <f t="shared" si="156"/>
        <v>4.7085342339699467</v>
      </c>
      <c r="AB987" s="40">
        <f t="shared" si="157"/>
        <v>0.44027903509239041</v>
      </c>
      <c r="AC987" s="40">
        <f t="shared" si="158"/>
        <v>-1</v>
      </c>
      <c r="AD987" s="40">
        <f t="shared" si="159"/>
        <v>-1</v>
      </c>
    </row>
    <row r="988" spans="1:30" x14ac:dyDescent="0.35">
      <c r="A988">
        <v>2171</v>
      </c>
      <c r="B988">
        <v>1</v>
      </c>
      <c r="C988" t="str">
        <f t="shared" si="150"/>
        <v>2171-01</v>
      </c>
      <c r="D988" t="s">
        <v>484</v>
      </c>
      <c r="E988">
        <v>2004</v>
      </c>
      <c r="F988">
        <f>VLOOKUP(E988,Lookups!A:B,2,FALSE)</f>
        <v>3</v>
      </c>
      <c r="G988">
        <v>2006</v>
      </c>
      <c r="H988" s="61">
        <v>0</v>
      </c>
      <c r="I988">
        <v>10</v>
      </c>
      <c r="J988" t="s">
        <v>19</v>
      </c>
      <c r="K988">
        <v>0</v>
      </c>
      <c r="L988">
        <v>9</v>
      </c>
      <c r="M988">
        <v>1</v>
      </c>
      <c r="N988">
        <v>9</v>
      </c>
      <c r="O988">
        <v>1</v>
      </c>
      <c r="P988">
        <f t="shared" si="151"/>
        <v>1</v>
      </c>
      <c r="Q988">
        <v>788</v>
      </c>
      <c r="R988">
        <v>433</v>
      </c>
      <c r="S988" s="14">
        <f t="shared" si="153"/>
        <v>0.64537264537264538</v>
      </c>
      <c r="T988" s="33">
        <f>IF(E988&lt;1994,"NA",IF(E988&gt;2001,SUMIFS(ADM!E:E,ADM!A:A,ReferendumData!E988,ADM!C:C,ReferendumData!A988,ADM!D:D,ReferendumData!B988),SUMIFS(ADM!K:K,ADM!H:H,ReferendumData!E988,ADM!I:I,ReferendumData!A988,ADM!J:J,ReferendumData!B988)))</f>
        <v>397.2</v>
      </c>
      <c r="U988" s="34">
        <f t="shared" si="152"/>
        <v>3.0740181268882174</v>
      </c>
      <c r="V988" s="47">
        <f>IFERROR(VLOOKUP(C988,Lookups!J:L,3,FALSE),IF(T988&gt;=2000,4,IF(AND(T988&gt;=1000,T988&lt;2000),5,6)))</f>
        <v>6</v>
      </c>
      <c r="W988" s="12" t="s">
        <v>20</v>
      </c>
      <c r="X988" s="39">
        <f t="shared" si="154"/>
        <v>3.0740181268882174</v>
      </c>
      <c r="Y988" s="38">
        <f t="shared" si="155"/>
        <v>0.64537264537264538</v>
      </c>
      <c r="Z988" s="40" t="e">
        <f>IF(C988=ScatterPlots!$A$3,ReferendumData!Y988,-1)</f>
        <v>#N/A</v>
      </c>
      <c r="AA988" s="39">
        <f t="shared" si="156"/>
        <v>3.0740181268882174</v>
      </c>
      <c r="AB988" s="40">
        <f t="shared" si="157"/>
        <v>0.64537264537264538</v>
      </c>
      <c r="AC988" s="40">
        <f t="shared" si="158"/>
        <v>-1</v>
      </c>
      <c r="AD988" s="40">
        <f t="shared" si="159"/>
        <v>-1</v>
      </c>
    </row>
    <row r="989" spans="1:30" x14ac:dyDescent="0.35">
      <c r="A989">
        <v>2898</v>
      </c>
      <c r="B989">
        <v>1</v>
      </c>
      <c r="C989" t="str">
        <f t="shared" ref="C989:C1052" si="160">TEXT(A989,"0000")&amp;"-"&amp;TEXT(B989,"00")</f>
        <v>2898-01</v>
      </c>
      <c r="D989" t="s">
        <v>485</v>
      </c>
      <c r="E989">
        <v>2004</v>
      </c>
      <c r="F989">
        <f>VLOOKUP(E989,Lookups!A:B,2,FALSE)</f>
        <v>3</v>
      </c>
      <c r="G989">
        <v>2006</v>
      </c>
      <c r="H989" s="61">
        <v>500</v>
      </c>
      <c r="I989">
        <v>10</v>
      </c>
      <c r="J989" t="s">
        <v>19</v>
      </c>
      <c r="K989">
        <v>0</v>
      </c>
      <c r="L989">
        <v>9</v>
      </c>
      <c r="M989">
        <v>1</v>
      </c>
      <c r="N989">
        <v>9</v>
      </c>
      <c r="O989">
        <v>1</v>
      </c>
      <c r="P989">
        <f t="shared" ref="P989:P1052" si="161">MAX(1,MIN(10,INT(H989/100)+1))</f>
        <v>6</v>
      </c>
      <c r="Q989">
        <v>785</v>
      </c>
      <c r="R989">
        <v>627</v>
      </c>
      <c r="S989" s="14">
        <f t="shared" si="153"/>
        <v>0.55594900849858353</v>
      </c>
      <c r="T989" s="33">
        <f>IF(E989&lt;1994,"NA",IF(E989&gt;2001,SUMIFS(ADM!E:E,ADM!A:A,ReferendumData!E989,ADM!C:C,ReferendumData!A989,ADM!D:D,ReferendumData!B989),SUMIFS(ADM!K:K,ADM!H:H,ReferendumData!E989,ADM!I:I,ReferendumData!A989,ADM!J:J,ReferendumData!B989)))</f>
        <v>535.55999999999995</v>
      </c>
      <c r="U989" s="34">
        <f t="shared" ref="U989:U1052" si="162">IFERROR((Q989+R989)/T989,"NA")</f>
        <v>2.6364926432145794</v>
      </c>
      <c r="V989" s="47">
        <f>IFERROR(VLOOKUP(C989,Lookups!J:L,3,FALSE),IF(T989&gt;=2000,4,IF(AND(T989&gt;=1000,T989&lt;2000),5,6)))</f>
        <v>6</v>
      </c>
      <c r="W989" s="12" t="s">
        <v>20</v>
      </c>
      <c r="X989" s="39">
        <f t="shared" si="154"/>
        <v>2.6364926432145794</v>
      </c>
      <c r="Y989" s="38">
        <f t="shared" si="155"/>
        <v>0.55594900849858353</v>
      </c>
      <c r="Z989" s="40" t="e">
        <f>IF(C989=ScatterPlots!$A$3,ReferendumData!Y989,-1)</f>
        <v>#N/A</v>
      </c>
      <c r="AA989" s="39">
        <f t="shared" si="156"/>
        <v>2.6364926432145794</v>
      </c>
      <c r="AB989" s="40">
        <f t="shared" si="157"/>
        <v>0.55594900849858353</v>
      </c>
      <c r="AC989" s="40">
        <f t="shared" si="158"/>
        <v>-1</v>
      </c>
      <c r="AD989" s="40">
        <f t="shared" si="159"/>
        <v>-1</v>
      </c>
    </row>
    <row r="990" spans="1:30" x14ac:dyDescent="0.35">
      <c r="A990">
        <v>12</v>
      </c>
      <c r="B990">
        <v>1</v>
      </c>
      <c r="C990" t="str">
        <f t="shared" si="160"/>
        <v>0012-01</v>
      </c>
      <c r="D990" t="s">
        <v>290</v>
      </c>
      <c r="E990">
        <v>2005</v>
      </c>
      <c r="F990">
        <f>VLOOKUP(E990,Lookups!A:B,2,FALSE)</f>
        <v>1</v>
      </c>
      <c r="G990">
        <v>2006</v>
      </c>
      <c r="H990" s="61">
        <v>650</v>
      </c>
      <c r="I990">
        <v>5</v>
      </c>
      <c r="J990" t="s">
        <v>19</v>
      </c>
      <c r="K990">
        <v>0</v>
      </c>
      <c r="L990">
        <v>9</v>
      </c>
      <c r="M990">
        <v>0</v>
      </c>
      <c r="N990">
        <v>9</v>
      </c>
      <c r="O990">
        <v>1</v>
      </c>
      <c r="P990">
        <f t="shared" si="161"/>
        <v>7</v>
      </c>
      <c r="Q990">
        <v>4965</v>
      </c>
      <c r="R990">
        <v>3664</v>
      </c>
      <c r="S990" s="14">
        <f t="shared" si="153"/>
        <v>0.57538532854328428</v>
      </c>
      <c r="T990" s="33">
        <f>IF(E990&lt;1994,"NA",IF(E990&gt;2001,SUMIFS(ADM!E:E,ADM!A:A,ReferendumData!E990,ADM!C:C,ReferendumData!A990,ADM!D:D,ReferendumData!B990),SUMIFS(ADM!K:K,ADM!H:H,ReferendumData!E990,ADM!I:I,ReferendumData!A990,ADM!J:J,ReferendumData!B990)))</f>
        <v>6951.24</v>
      </c>
      <c r="U990" s="34">
        <f t="shared" si="162"/>
        <v>1.241361253531744</v>
      </c>
      <c r="V990" s="47">
        <f>IFERROR(VLOOKUP(C990,Lookups!J:L,3,FALSE),IF(T990&gt;=2000,4,IF(AND(T990&gt;=1000,T990&lt;2000),5,6)))</f>
        <v>3</v>
      </c>
      <c r="W990" s="12" t="s">
        <v>20</v>
      </c>
      <c r="X990" s="39">
        <f t="shared" si="154"/>
        <v>1.241361253531744</v>
      </c>
      <c r="Y990" s="38">
        <f t="shared" si="155"/>
        <v>0.57538532854328428</v>
      </c>
      <c r="Z990" s="40" t="e">
        <f>IF(C990=ScatterPlots!$A$3,ReferendumData!Y990,-1)</f>
        <v>#N/A</v>
      </c>
      <c r="AA990" s="39">
        <f t="shared" si="156"/>
        <v>1.241361253531744</v>
      </c>
      <c r="AB990" s="40">
        <f t="shared" si="157"/>
        <v>-1</v>
      </c>
      <c r="AC990" s="40">
        <f t="shared" si="158"/>
        <v>-1</v>
      </c>
      <c r="AD990" s="40">
        <f t="shared" si="159"/>
        <v>0.57538532854328428</v>
      </c>
    </row>
    <row r="991" spans="1:30" x14ac:dyDescent="0.35">
      <c r="A991">
        <v>13</v>
      </c>
      <c r="B991">
        <v>1</v>
      </c>
      <c r="C991" t="str">
        <f t="shared" si="160"/>
        <v>0013-01</v>
      </c>
      <c r="D991" t="s">
        <v>269</v>
      </c>
      <c r="E991">
        <v>2005</v>
      </c>
      <c r="F991">
        <f>VLOOKUP(E991,Lookups!A:B,2,FALSE)</f>
        <v>1</v>
      </c>
      <c r="G991">
        <v>2006</v>
      </c>
      <c r="H991" s="61">
        <v>813.89</v>
      </c>
      <c r="I991">
        <v>10</v>
      </c>
      <c r="J991" t="s">
        <v>19</v>
      </c>
      <c r="K991">
        <v>0</v>
      </c>
      <c r="L991">
        <v>9</v>
      </c>
      <c r="M991">
        <v>0</v>
      </c>
      <c r="N991">
        <v>9</v>
      </c>
      <c r="O991">
        <v>1</v>
      </c>
      <c r="P991">
        <f t="shared" si="161"/>
        <v>9</v>
      </c>
      <c r="Q991">
        <v>2485</v>
      </c>
      <c r="R991">
        <v>1803</v>
      </c>
      <c r="S991" s="14">
        <f t="shared" si="153"/>
        <v>0.57952425373134331</v>
      </c>
      <c r="T991" s="33">
        <f>IF(E991&lt;1994,"NA",IF(E991&gt;2001,SUMIFS(ADM!E:E,ADM!A:A,ReferendumData!E991,ADM!C:C,ReferendumData!A991,ADM!D:D,ReferendumData!B991),SUMIFS(ADM!K:K,ADM!H:H,ReferendumData!E991,ADM!I:I,ReferendumData!A991,ADM!J:J,ReferendumData!B991)))</f>
        <v>3037.21</v>
      </c>
      <c r="U991" s="34">
        <f t="shared" si="162"/>
        <v>1.4118220340378176</v>
      </c>
      <c r="V991" s="47">
        <f>IFERROR(VLOOKUP(C991,Lookups!J:L,3,FALSE),IF(T991&gt;=2000,4,IF(AND(T991&gt;=1000,T991&lt;2000),5,6)))</f>
        <v>2</v>
      </c>
      <c r="W991" s="12" t="s">
        <v>20</v>
      </c>
      <c r="X991" s="39">
        <f t="shared" si="154"/>
        <v>1.4118220340378176</v>
      </c>
      <c r="Y991" s="38">
        <f t="shared" si="155"/>
        <v>0.57952425373134331</v>
      </c>
      <c r="Z991" s="40" t="e">
        <f>IF(C991=ScatterPlots!$A$3,ReferendumData!Y991,-1)</f>
        <v>#N/A</v>
      </c>
      <c r="AA991" s="39">
        <f t="shared" si="156"/>
        <v>1.4118220340378176</v>
      </c>
      <c r="AB991" s="40">
        <f t="shared" si="157"/>
        <v>-1</v>
      </c>
      <c r="AC991" s="40">
        <f t="shared" si="158"/>
        <v>-1</v>
      </c>
      <c r="AD991" s="40">
        <f t="shared" si="159"/>
        <v>0.57952425373134331</v>
      </c>
    </row>
    <row r="992" spans="1:30" x14ac:dyDescent="0.35">
      <c r="A992">
        <v>14</v>
      </c>
      <c r="B992">
        <v>1</v>
      </c>
      <c r="C992" t="str">
        <f t="shared" si="160"/>
        <v>0014-01</v>
      </c>
      <c r="D992" t="s">
        <v>66</v>
      </c>
      <c r="E992">
        <v>2005</v>
      </c>
      <c r="F992">
        <f>VLOOKUP(E992,Lookups!A:B,2,FALSE)</f>
        <v>1</v>
      </c>
      <c r="G992">
        <v>2006</v>
      </c>
      <c r="H992" s="61">
        <v>364.96</v>
      </c>
      <c r="I992">
        <v>10</v>
      </c>
      <c r="J992" t="s">
        <v>19</v>
      </c>
      <c r="K992">
        <v>0</v>
      </c>
      <c r="L992">
        <v>9</v>
      </c>
      <c r="M992">
        <v>0</v>
      </c>
      <c r="N992">
        <v>9</v>
      </c>
      <c r="O992">
        <v>1</v>
      </c>
      <c r="P992">
        <f t="shared" si="161"/>
        <v>4</v>
      </c>
      <c r="Q992">
        <v>1768</v>
      </c>
      <c r="R992">
        <v>1162</v>
      </c>
      <c r="S992" s="14">
        <f t="shared" si="153"/>
        <v>0.60341296928327648</v>
      </c>
      <c r="T992" s="33">
        <f>IF(E992&lt;1994,"NA",IF(E992&gt;2001,SUMIFS(ADM!E:E,ADM!A:A,ReferendumData!E992,ADM!C:C,ReferendumData!A992,ADM!D:D,ReferendumData!B992),SUMIFS(ADM!K:K,ADM!H:H,ReferendumData!E992,ADM!I:I,ReferendumData!A992,ADM!J:J,ReferendumData!B992)))</f>
        <v>2519.9499999999998</v>
      </c>
      <c r="U992" s="34">
        <f t="shared" si="162"/>
        <v>1.1627214825690986</v>
      </c>
      <c r="V992" s="47">
        <f>IFERROR(VLOOKUP(C992,Lookups!J:L,3,FALSE),IF(T992&gt;=2000,4,IF(AND(T992&gt;=1000,T992&lt;2000),5,6)))</f>
        <v>3</v>
      </c>
      <c r="W992" s="12" t="s">
        <v>370</v>
      </c>
      <c r="X992" s="39">
        <f t="shared" si="154"/>
        <v>1.1627214825690986</v>
      </c>
      <c r="Y992" s="38">
        <f t="shared" si="155"/>
        <v>0.60341296928327648</v>
      </c>
      <c r="Z992" s="40" t="e">
        <f>IF(C992=ScatterPlots!$A$3,ReferendumData!Y992,-1)</f>
        <v>#N/A</v>
      </c>
      <c r="AA992" s="39">
        <f t="shared" si="156"/>
        <v>1.1627214825690986</v>
      </c>
      <c r="AB992" s="40">
        <f t="shared" si="157"/>
        <v>-1</v>
      </c>
      <c r="AC992" s="40">
        <f t="shared" si="158"/>
        <v>-1</v>
      </c>
      <c r="AD992" s="40">
        <f t="shared" si="159"/>
        <v>0.60341296928327648</v>
      </c>
    </row>
    <row r="993" spans="1:30" x14ac:dyDescent="0.35">
      <c r="A993">
        <v>14</v>
      </c>
      <c r="B993">
        <v>1</v>
      </c>
      <c r="C993" t="str">
        <f t="shared" si="160"/>
        <v>0014-01</v>
      </c>
      <c r="D993" t="s">
        <v>66</v>
      </c>
      <c r="E993">
        <v>2005</v>
      </c>
      <c r="F993">
        <f>VLOOKUP(E993,Lookups!A:B,2,FALSE)</f>
        <v>1</v>
      </c>
      <c r="G993">
        <v>2006</v>
      </c>
      <c r="H993" s="61">
        <v>150</v>
      </c>
      <c r="I993">
        <v>10</v>
      </c>
      <c r="J993" t="s">
        <v>19</v>
      </c>
      <c r="K993">
        <v>0</v>
      </c>
      <c r="L993">
        <v>9</v>
      </c>
      <c r="M993">
        <v>0</v>
      </c>
      <c r="N993">
        <v>9</v>
      </c>
      <c r="O993">
        <v>1</v>
      </c>
      <c r="P993">
        <f t="shared" si="161"/>
        <v>2</v>
      </c>
      <c r="Q993">
        <v>1531</v>
      </c>
      <c r="R993">
        <v>1405</v>
      </c>
      <c r="S993" s="14">
        <f t="shared" si="153"/>
        <v>0.52145776566757496</v>
      </c>
      <c r="T993" s="33">
        <f>IF(E993&lt;1994,"NA",IF(E993&gt;2001,SUMIFS(ADM!E:E,ADM!A:A,ReferendumData!E993,ADM!C:C,ReferendumData!A993,ADM!D:D,ReferendumData!B993),SUMIFS(ADM!K:K,ADM!H:H,ReferendumData!E993,ADM!I:I,ReferendumData!A993,ADM!J:J,ReferendumData!B993)))</f>
        <v>2519.9499999999998</v>
      </c>
      <c r="U993" s="34">
        <f t="shared" si="162"/>
        <v>1.165102482192107</v>
      </c>
      <c r="V993" s="47">
        <f>IFERROR(VLOOKUP(C993,Lookups!J:L,3,FALSE),IF(T993&gt;=2000,4,IF(AND(T993&gt;=1000,T993&lt;2000),5,6)))</f>
        <v>3</v>
      </c>
      <c r="W993" s="12" t="s">
        <v>486</v>
      </c>
      <c r="X993" s="39">
        <f t="shared" si="154"/>
        <v>1.165102482192107</v>
      </c>
      <c r="Y993" s="38">
        <f t="shared" si="155"/>
        <v>0.52145776566757496</v>
      </c>
      <c r="Z993" s="40" t="e">
        <f>IF(C993=ScatterPlots!$A$3,ReferendumData!Y993,-1)</f>
        <v>#N/A</v>
      </c>
      <c r="AA993" s="39">
        <f t="shared" si="156"/>
        <v>1.165102482192107</v>
      </c>
      <c r="AB993" s="40">
        <f t="shared" si="157"/>
        <v>-1</v>
      </c>
      <c r="AC993" s="40">
        <f t="shared" si="158"/>
        <v>-1</v>
      </c>
      <c r="AD993" s="40">
        <f t="shared" si="159"/>
        <v>0.52145776566757496</v>
      </c>
    </row>
    <row r="994" spans="1:30" x14ac:dyDescent="0.35">
      <c r="A994">
        <v>23</v>
      </c>
      <c r="B994">
        <v>1</v>
      </c>
      <c r="C994" t="str">
        <f t="shared" si="160"/>
        <v>0023-01</v>
      </c>
      <c r="D994" t="s">
        <v>327</v>
      </c>
      <c r="E994">
        <v>2005</v>
      </c>
      <c r="F994">
        <f>VLOOKUP(E994,Lookups!A:B,2,FALSE)</f>
        <v>1</v>
      </c>
      <c r="G994">
        <v>2006</v>
      </c>
      <c r="H994" s="61">
        <v>700</v>
      </c>
      <c r="I994">
        <v>10</v>
      </c>
      <c r="J994" t="s">
        <v>19</v>
      </c>
      <c r="K994">
        <v>0</v>
      </c>
      <c r="L994">
        <v>9</v>
      </c>
      <c r="M994">
        <v>0</v>
      </c>
      <c r="N994">
        <v>9</v>
      </c>
      <c r="O994">
        <v>0</v>
      </c>
      <c r="P994">
        <f t="shared" si="161"/>
        <v>8</v>
      </c>
      <c r="Q994">
        <v>716</v>
      </c>
      <c r="R994">
        <v>1018</v>
      </c>
      <c r="S994" s="14">
        <f t="shared" si="153"/>
        <v>0.4129181084198385</v>
      </c>
      <c r="T994" s="33">
        <f>IF(E994&lt;1994,"NA",IF(E994&gt;2001,SUMIFS(ADM!E:E,ADM!A:A,ReferendumData!E994,ADM!C:C,ReferendumData!A994,ADM!D:D,ReferendumData!B994),SUMIFS(ADM!K:K,ADM!H:H,ReferendumData!E994,ADM!I:I,ReferendumData!A994,ADM!J:J,ReferendumData!B994)))</f>
        <v>1113.4000000000001</v>
      </c>
      <c r="U994" s="34">
        <f t="shared" si="162"/>
        <v>1.5573917729477276</v>
      </c>
      <c r="V994" s="47">
        <f>IFERROR(VLOOKUP(C994,Lookups!J:L,3,FALSE),IF(T994&gt;=2000,4,IF(AND(T994&gt;=1000,T994&lt;2000),5,6)))</f>
        <v>5</v>
      </c>
      <c r="W994" s="12" t="s">
        <v>439</v>
      </c>
      <c r="X994" s="39">
        <f t="shared" si="154"/>
        <v>1.5573917729477276</v>
      </c>
      <c r="Y994" s="38">
        <f t="shared" si="155"/>
        <v>0.4129181084198385</v>
      </c>
      <c r="Z994" s="40" t="e">
        <f>IF(C994=ScatterPlots!$A$3,ReferendumData!Y994,-1)</f>
        <v>#N/A</v>
      </c>
      <c r="AA994" s="39">
        <f t="shared" si="156"/>
        <v>1.5573917729477276</v>
      </c>
      <c r="AB994" s="40">
        <f t="shared" si="157"/>
        <v>-1</v>
      </c>
      <c r="AC994" s="40">
        <f t="shared" si="158"/>
        <v>-1</v>
      </c>
      <c r="AD994" s="40">
        <f t="shared" si="159"/>
        <v>0.4129181084198385</v>
      </c>
    </row>
    <row r="995" spans="1:30" x14ac:dyDescent="0.35">
      <c r="A995">
        <v>36</v>
      </c>
      <c r="B995">
        <v>1</v>
      </c>
      <c r="C995" t="str">
        <f t="shared" si="160"/>
        <v>0036-01</v>
      </c>
      <c r="D995" t="s">
        <v>487</v>
      </c>
      <c r="E995">
        <v>2005</v>
      </c>
      <c r="F995">
        <f>VLOOKUP(E995,Lookups!A:B,2,FALSE)</f>
        <v>1</v>
      </c>
      <c r="G995">
        <v>2006</v>
      </c>
      <c r="H995" s="61">
        <v>50</v>
      </c>
      <c r="I995">
        <v>4</v>
      </c>
      <c r="J995" t="s">
        <v>19</v>
      </c>
      <c r="K995">
        <v>0</v>
      </c>
      <c r="L995">
        <v>9</v>
      </c>
      <c r="M995">
        <v>0</v>
      </c>
      <c r="N995">
        <v>9</v>
      </c>
      <c r="O995">
        <v>1</v>
      </c>
      <c r="P995">
        <f t="shared" si="161"/>
        <v>1</v>
      </c>
      <c r="Q995">
        <v>101</v>
      </c>
      <c r="R995">
        <v>72</v>
      </c>
      <c r="S995" s="14">
        <f t="shared" si="153"/>
        <v>0.58381502890173409</v>
      </c>
      <c r="T995" s="33">
        <f>IF(E995&lt;1994,"NA",IF(E995&gt;2001,SUMIFS(ADM!E:E,ADM!A:A,ReferendumData!E995,ADM!C:C,ReferendumData!A995,ADM!D:D,ReferendumData!B995),SUMIFS(ADM!K:K,ADM!H:H,ReferendumData!E995,ADM!I:I,ReferendumData!A995,ADM!J:J,ReferendumData!B995)))</f>
        <v>267.33</v>
      </c>
      <c r="U995" s="34">
        <f t="shared" si="162"/>
        <v>0.6471402386563424</v>
      </c>
      <c r="V995" s="47">
        <f>IFERROR(VLOOKUP(C995,Lookups!J:L,3,FALSE),IF(T995&gt;=2000,4,IF(AND(T995&gt;=1000,T995&lt;2000),5,6)))</f>
        <v>6</v>
      </c>
      <c r="W995" s="12" t="s">
        <v>20</v>
      </c>
      <c r="X995" s="39">
        <f t="shared" si="154"/>
        <v>0.6471402386563424</v>
      </c>
      <c r="Y995" s="38">
        <f t="shared" si="155"/>
        <v>0.58381502890173409</v>
      </c>
      <c r="Z995" s="40" t="e">
        <f>IF(C995=ScatterPlots!$A$3,ReferendumData!Y995,-1)</f>
        <v>#N/A</v>
      </c>
      <c r="AA995" s="39">
        <f t="shared" si="156"/>
        <v>0.6471402386563424</v>
      </c>
      <c r="AB995" s="40">
        <f t="shared" si="157"/>
        <v>-1</v>
      </c>
      <c r="AC995" s="40">
        <f t="shared" si="158"/>
        <v>-1</v>
      </c>
      <c r="AD995" s="40">
        <f t="shared" si="159"/>
        <v>0.58381502890173409</v>
      </c>
    </row>
    <row r="996" spans="1:30" x14ac:dyDescent="0.35">
      <c r="A996">
        <v>38</v>
      </c>
      <c r="B996">
        <v>1</v>
      </c>
      <c r="C996" t="str">
        <f t="shared" si="160"/>
        <v>0038-01</v>
      </c>
      <c r="D996" t="s">
        <v>488</v>
      </c>
      <c r="E996">
        <v>2005</v>
      </c>
      <c r="F996">
        <f>VLOOKUP(E996,Lookups!A:B,2,FALSE)</f>
        <v>1</v>
      </c>
      <c r="G996">
        <v>2006</v>
      </c>
      <c r="H996" s="61">
        <v>447.1</v>
      </c>
      <c r="I996">
        <v>10</v>
      </c>
      <c r="J996" t="s">
        <v>19</v>
      </c>
      <c r="K996">
        <v>0</v>
      </c>
      <c r="L996">
        <v>9</v>
      </c>
      <c r="M996">
        <v>0</v>
      </c>
      <c r="N996">
        <v>9</v>
      </c>
      <c r="O996">
        <v>1</v>
      </c>
      <c r="P996">
        <f t="shared" si="161"/>
        <v>5</v>
      </c>
      <c r="Q996">
        <v>77</v>
      </c>
      <c r="R996">
        <v>10</v>
      </c>
      <c r="S996" s="14">
        <f t="shared" si="153"/>
        <v>0.88505747126436785</v>
      </c>
      <c r="T996" s="33">
        <f>IF(E996&lt;1994,"NA",IF(E996&gt;2001,SUMIFS(ADM!E:E,ADM!A:A,ReferendumData!E996,ADM!C:C,ReferendumData!A996,ADM!D:D,ReferendumData!B996),SUMIFS(ADM!K:K,ADM!H:H,ReferendumData!E996,ADM!I:I,ReferendumData!A996,ADM!J:J,ReferendumData!B996)))</f>
        <v>1465.31</v>
      </c>
      <c r="U996" s="34">
        <f t="shared" si="162"/>
        <v>5.9373101937473985E-2</v>
      </c>
      <c r="V996" s="47">
        <f>IFERROR(VLOOKUP(C996,Lookups!J:L,3,FALSE),IF(T996&gt;=2000,4,IF(AND(T996&gt;=1000,T996&lt;2000),5,6)))</f>
        <v>5</v>
      </c>
      <c r="W996" s="12" t="s">
        <v>20</v>
      </c>
      <c r="X996" s="39">
        <f t="shared" si="154"/>
        <v>5.9373101937473985E-2</v>
      </c>
      <c r="Y996" s="38">
        <f t="shared" si="155"/>
        <v>0.88505747126436785</v>
      </c>
      <c r="Z996" s="40" t="e">
        <f>IF(C996=ScatterPlots!$A$3,ReferendumData!Y996,-1)</f>
        <v>#N/A</v>
      </c>
      <c r="AA996" s="39">
        <f t="shared" si="156"/>
        <v>5.9373101937473985E-2</v>
      </c>
      <c r="AB996" s="40">
        <f t="shared" si="157"/>
        <v>-1</v>
      </c>
      <c r="AC996" s="40">
        <f t="shared" si="158"/>
        <v>-1</v>
      </c>
      <c r="AD996" s="40">
        <f t="shared" si="159"/>
        <v>0.88505747126436785</v>
      </c>
    </row>
    <row r="997" spans="1:30" x14ac:dyDescent="0.35">
      <c r="A997">
        <v>51</v>
      </c>
      <c r="B997">
        <v>1</v>
      </c>
      <c r="C997" t="str">
        <f t="shared" si="160"/>
        <v>0051-01</v>
      </c>
      <c r="D997" t="s">
        <v>211</v>
      </c>
      <c r="E997">
        <v>2005</v>
      </c>
      <c r="F997">
        <f>VLOOKUP(E997,Lookups!A:B,2,FALSE)</f>
        <v>1</v>
      </c>
      <c r="G997">
        <v>2006</v>
      </c>
      <c r="H997" s="61">
        <v>450</v>
      </c>
      <c r="I997">
        <v>7</v>
      </c>
      <c r="J997" t="s">
        <v>19</v>
      </c>
      <c r="K997">
        <v>0</v>
      </c>
      <c r="L997">
        <v>9</v>
      </c>
      <c r="M997">
        <v>0</v>
      </c>
      <c r="N997">
        <v>9</v>
      </c>
      <c r="O997">
        <v>0</v>
      </c>
      <c r="P997">
        <f t="shared" si="161"/>
        <v>5</v>
      </c>
      <c r="Q997">
        <v>895</v>
      </c>
      <c r="R997">
        <v>897</v>
      </c>
      <c r="S997" s="14">
        <f t="shared" si="153"/>
        <v>0.4994419642857143</v>
      </c>
      <c r="T997" s="33">
        <f>IF(E997&lt;1994,"NA",IF(E997&gt;2001,SUMIFS(ADM!E:E,ADM!A:A,ReferendumData!E997,ADM!C:C,ReferendumData!A997,ADM!D:D,ReferendumData!B997),SUMIFS(ADM!K:K,ADM!H:H,ReferendumData!E997,ADM!I:I,ReferendumData!A997,ADM!J:J,ReferendumData!B997)))</f>
        <v>1659.08</v>
      </c>
      <c r="U997" s="34">
        <f t="shared" si="162"/>
        <v>1.0801166911782434</v>
      </c>
      <c r="V997" s="47">
        <f>IFERROR(VLOOKUP(C997,Lookups!J:L,3,FALSE),IF(T997&gt;=2000,4,IF(AND(T997&gt;=1000,T997&lt;2000),5,6)))</f>
        <v>5</v>
      </c>
      <c r="W997" s="12" t="s">
        <v>20</v>
      </c>
      <c r="X997" s="39">
        <f t="shared" si="154"/>
        <v>1.0801166911782434</v>
      </c>
      <c r="Y997" s="38">
        <f t="shared" si="155"/>
        <v>0.4994419642857143</v>
      </c>
      <c r="Z997" s="40" t="e">
        <f>IF(C997=ScatterPlots!$A$3,ReferendumData!Y997,-1)</f>
        <v>#N/A</v>
      </c>
      <c r="AA997" s="39">
        <f t="shared" si="156"/>
        <v>1.0801166911782434</v>
      </c>
      <c r="AB997" s="40">
        <f t="shared" si="157"/>
        <v>-1</v>
      </c>
      <c r="AC997" s="40">
        <f t="shared" si="158"/>
        <v>-1</v>
      </c>
      <c r="AD997" s="40">
        <f t="shared" si="159"/>
        <v>0.4994419642857143</v>
      </c>
    </row>
    <row r="998" spans="1:30" x14ac:dyDescent="0.35">
      <c r="A998">
        <v>51</v>
      </c>
      <c r="B998">
        <v>1</v>
      </c>
      <c r="C998" t="str">
        <f t="shared" si="160"/>
        <v>0051-01</v>
      </c>
      <c r="D998" t="s">
        <v>211</v>
      </c>
      <c r="E998">
        <v>2005</v>
      </c>
      <c r="F998">
        <f>VLOOKUP(E998,Lookups!A:B,2,FALSE)</f>
        <v>1</v>
      </c>
      <c r="G998">
        <v>2006</v>
      </c>
      <c r="H998" s="61">
        <v>235</v>
      </c>
      <c r="I998">
        <v>7</v>
      </c>
      <c r="J998" t="s">
        <v>19</v>
      </c>
      <c r="K998">
        <v>0</v>
      </c>
      <c r="L998">
        <v>9</v>
      </c>
      <c r="M998">
        <v>0</v>
      </c>
      <c r="N998">
        <v>9</v>
      </c>
      <c r="O998">
        <v>1</v>
      </c>
      <c r="P998">
        <f t="shared" si="161"/>
        <v>3</v>
      </c>
      <c r="Q998">
        <v>1032</v>
      </c>
      <c r="R998">
        <v>784</v>
      </c>
      <c r="S998" s="14">
        <f t="shared" si="153"/>
        <v>0.56828193832599116</v>
      </c>
      <c r="T998" s="33">
        <f>IF(E998&lt;1994,"NA",IF(E998&gt;2001,SUMIFS(ADM!E:E,ADM!A:A,ReferendumData!E998,ADM!C:C,ReferendumData!A998,ADM!D:D,ReferendumData!B998),SUMIFS(ADM!K:K,ADM!H:H,ReferendumData!E998,ADM!I:I,ReferendumData!A998,ADM!J:J,ReferendumData!B998)))</f>
        <v>1659.08</v>
      </c>
      <c r="U998" s="34">
        <f t="shared" si="162"/>
        <v>1.0945825397208091</v>
      </c>
      <c r="V998" s="47">
        <f>IFERROR(VLOOKUP(C998,Lookups!J:L,3,FALSE),IF(T998&gt;=2000,4,IF(AND(T998&gt;=1000,T998&lt;2000),5,6)))</f>
        <v>5</v>
      </c>
      <c r="W998" s="12" t="s">
        <v>439</v>
      </c>
      <c r="X998" s="39">
        <f t="shared" si="154"/>
        <v>1.0945825397208091</v>
      </c>
      <c r="Y998" s="38">
        <f t="shared" si="155"/>
        <v>0.56828193832599116</v>
      </c>
      <c r="Z998" s="40" t="e">
        <f>IF(C998=ScatterPlots!$A$3,ReferendumData!Y998,-1)</f>
        <v>#N/A</v>
      </c>
      <c r="AA998" s="39">
        <f t="shared" si="156"/>
        <v>1.0945825397208091</v>
      </c>
      <c r="AB998" s="40">
        <f t="shared" si="157"/>
        <v>-1</v>
      </c>
      <c r="AC998" s="40">
        <f t="shared" si="158"/>
        <v>-1</v>
      </c>
      <c r="AD998" s="40">
        <f t="shared" si="159"/>
        <v>0.56828193832599116</v>
      </c>
    </row>
    <row r="999" spans="1:30" x14ac:dyDescent="0.35">
      <c r="A999">
        <v>81</v>
      </c>
      <c r="B999">
        <v>1</v>
      </c>
      <c r="C999" t="str">
        <f t="shared" si="160"/>
        <v>0081-01</v>
      </c>
      <c r="D999" t="s">
        <v>325</v>
      </c>
      <c r="E999">
        <v>2005</v>
      </c>
      <c r="F999">
        <f>VLOOKUP(E999,Lookups!A:B,2,FALSE)</f>
        <v>1</v>
      </c>
      <c r="G999">
        <v>2006</v>
      </c>
      <c r="H999" s="61">
        <v>500</v>
      </c>
      <c r="I999">
        <v>10</v>
      </c>
      <c r="J999" t="s">
        <v>19</v>
      </c>
      <c r="K999">
        <v>0</v>
      </c>
      <c r="L999">
        <v>9</v>
      </c>
      <c r="M999">
        <v>0</v>
      </c>
      <c r="N999">
        <v>9</v>
      </c>
      <c r="O999">
        <v>1</v>
      </c>
      <c r="P999">
        <f t="shared" si="161"/>
        <v>6</v>
      </c>
      <c r="Q999">
        <v>260</v>
      </c>
      <c r="R999">
        <v>83</v>
      </c>
      <c r="S999" s="14">
        <f t="shared" si="153"/>
        <v>0.75801749271137031</v>
      </c>
      <c r="T999" s="33">
        <f>IF(E999&lt;1994,"NA",IF(E999&gt;2001,SUMIFS(ADM!E:E,ADM!A:A,ReferendumData!E999,ADM!C:C,ReferendumData!A999,ADM!D:D,ReferendumData!B999),SUMIFS(ADM!K:K,ADM!H:H,ReferendumData!E999,ADM!I:I,ReferendumData!A999,ADM!J:J,ReferendumData!B999)))</f>
        <v>154.54</v>
      </c>
      <c r="U999" s="34">
        <f t="shared" si="162"/>
        <v>2.2194900996505762</v>
      </c>
      <c r="V999" s="47">
        <f>IFERROR(VLOOKUP(C999,Lookups!J:L,3,FALSE),IF(T999&gt;=2000,4,IF(AND(T999&gt;=1000,T999&lt;2000),5,6)))</f>
        <v>6</v>
      </c>
      <c r="W999" s="12" t="s">
        <v>439</v>
      </c>
      <c r="X999" s="39">
        <f t="shared" si="154"/>
        <v>2.2194900996505762</v>
      </c>
      <c r="Y999" s="38">
        <f t="shared" si="155"/>
        <v>0.75801749271137031</v>
      </c>
      <c r="Z999" s="40" t="e">
        <f>IF(C999=ScatterPlots!$A$3,ReferendumData!Y999,-1)</f>
        <v>#N/A</v>
      </c>
      <c r="AA999" s="39">
        <f t="shared" si="156"/>
        <v>2.2194900996505762</v>
      </c>
      <c r="AB999" s="40">
        <f t="shared" si="157"/>
        <v>-1</v>
      </c>
      <c r="AC999" s="40">
        <f t="shared" si="158"/>
        <v>-1</v>
      </c>
      <c r="AD999" s="40">
        <f t="shared" si="159"/>
        <v>0.75801749271137031</v>
      </c>
    </row>
    <row r="1000" spans="1:30" x14ac:dyDescent="0.35">
      <c r="A1000">
        <v>100</v>
      </c>
      <c r="B1000">
        <v>1</v>
      </c>
      <c r="C1000" t="str">
        <f t="shared" si="160"/>
        <v>0100-01</v>
      </c>
      <c r="D1000" t="s">
        <v>118</v>
      </c>
      <c r="E1000">
        <v>2005</v>
      </c>
      <c r="F1000">
        <f>VLOOKUP(E1000,Lookups!A:B,2,FALSE)</f>
        <v>1</v>
      </c>
      <c r="G1000">
        <v>2006</v>
      </c>
      <c r="H1000" s="61">
        <v>250</v>
      </c>
      <c r="I1000">
        <v>3</v>
      </c>
      <c r="J1000" t="s">
        <v>19</v>
      </c>
      <c r="K1000">
        <v>0</v>
      </c>
      <c r="L1000">
        <v>9</v>
      </c>
      <c r="M1000">
        <v>0</v>
      </c>
      <c r="N1000">
        <v>9</v>
      </c>
      <c r="O1000">
        <v>0</v>
      </c>
      <c r="P1000">
        <f t="shared" si="161"/>
        <v>3</v>
      </c>
      <c r="Q1000">
        <v>176</v>
      </c>
      <c r="R1000">
        <v>195</v>
      </c>
      <c r="S1000" s="14">
        <f t="shared" si="153"/>
        <v>0.47439353099730458</v>
      </c>
      <c r="T1000" s="33">
        <f>IF(E1000&lt;1994,"NA",IF(E1000&gt;2001,SUMIFS(ADM!E:E,ADM!A:A,ReferendumData!E1000,ADM!C:C,ReferendumData!A1000,ADM!D:D,ReferendumData!B1000),SUMIFS(ADM!K:K,ADM!H:H,ReferendumData!E1000,ADM!I:I,ReferendumData!A1000,ADM!J:J,ReferendumData!B1000)))</f>
        <v>384.05</v>
      </c>
      <c r="U1000" s="34">
        <f t="shared" si="162"/>
        <v>0.96602004947272491</v>
      </c>
      <c r="V1000" s="47">
        <f>IFERROR(VLOOKUP(C1000,Lookups!J:L,3,FALSE),IF(T1000&gt;=2000,4,IF(AND(T1000&gt;=1000,T1000&lt;2000),5,6)))</f>
        <v>6</v>
      </c>
      <c r="W1000" s="12" t="s">
        <v>20</v>
      </c>
      <c r="X1000" s="39">
        <f t="shared" si="154"/>
        <v>0.96602004947272491</v>
      </c>
      <c r="Y1000" s="38">
        <f t="shared" si="155"/>
        <v>0.47439353099730458</v>
      </c>
      <c r="Z1000" s="40" t="e">
        <f>IF(C1000=ScatterPlots!$A$3,ReferendumData!Y1000,-1)</f>
        <v>#N/A</v>
      </c>
      <c r="AA1000" s="39">
        <f t="shared" si="156"/>
        <v>0.96602004947272491</v>
      </c>
      <c r="AB1000" s="40">
        <f t="shared" si="157"/>
        <v>-1</v>
      </c>
      <c r="AC1000" s="40">
        <f t="shared" si="158"/>
        <v>-1</v>
      </c>
      <c r="AD1000" s="40">
        <f t="shared" si="159"/>
        <v>0.47439353099730458</v>
      </c>
    </row>
    <row r="1001" spans="1:30" x14ac:dyDescent="0.35">
      <c r="A1001">
        <v>146</v>
      </c>
      <c r="B1001">
        <v>1</v>
      </c>
      <c r="C1001" t="str">
        <f t="shared" si="160"/>
        <v>0146-01</v>
      </c>
      <c r="D1001" t="s">
        <v>489</v>
      </c>
      <c r="E1001">
        <v>2005</v>
      </c>
      <c r="F1001">
        <f>VLOOKUP(E1001,Lookups!A:B,2,FALSE)</f>
        <v>1</v>
      </c>
      <c r="G1001">
        <v>2006</v>
      </c>
      <c r="H1001" s="61">
        <v>800</v>
      </c>
      <c r="I1001">
        <v>10</v>
      </c>
      <c r="J1001" t="s">
        <v>19</v>
      </c>
      <c r="K1001">
        <v>0</v>
      </c>
      <c r="L1001">
        <v>9</v>
      </c>
      <c r="M1001">
        <v>0</v>
      </c>
      <c r="N1001">
        <v>9</v>
      </c>
      <c r="O1001">
        <v>1</v>
      </c>
      <c r="P1001">
        <f t="shared" si="161"/>
        <v>9</v>
      </c>
      <c r="Q1001">
        <v>757</v>
      </c>
      <c r="R1001">
        <v>329</v>
      </c>
      <c r="S1001" s="14">
        <f t="shared" si="153"/>
        <v>0.69705340699815843</v>
      </c>
      <c r="T1001" s="33">
        <f>IF(E1001&lt;1994,"NA",IF(E1001&gt;2001,SUMIFS(ADM!E:E,ADM!A:A,ReferendumData!E1001,ADM!C:C,ReferendumData!A1001,ADM!D:D,ReferendumData!B1001),SUMIFS(ADM!K:K,ADM!H:H,ReferendumData!E1001,ADM!I:I,ReferendumData!A1001,ADM!J:J,ReferendumData!B1001)))</f>
        <v>757.73</v>
      </c>
      <c r="U1001" s="34">
        <f t="shared" si="162"/>
        <v>1.4332281947395511</v>
      </c>
      <c r="V1001" s="47">
        <f>IFERROR(VLOOKUP(C1001,Lookups!J:L,3,FALSE),IF(T1001&gt;=2000,4,IF(AND(T1001&gt;=1000,T1001&lt;2000),5,6)))</f>
        <v>6</v>
      </c>
      <c r="W1001" s="12" t="s">
        <v>20</v>
      </c>
      <c r="X1001" s="39">
        <f t="shared" si="154"/>
        <v>1.4332281947395511</v>
      </c>
      <c r="Y1001" s="38">
        <f t="shared" si="155"/>
        <v>0.69705340699815843</v>
      </c>
      <c r="Z1001" s="40" t="e">
        <f>IF(C1001=ScatterPlots!$A$3,ReferendumData!Y1001,-1)</f>
        <v>#N/A</v>
      </c>
      <c r="AA1001" s="39">
        <f t="shared" si="156"/>
        <v>1.4332281947395511</v>
      </c>
      <c r="AB1001" s="40">
        <f t="shared" si="157"/>
        <v>-1</v>
      </c>
      <c r="AC1001" s="40">
        <f t="shared" si="158"/>
        <v>-1</v>
      </c>
      <c r="AD1001" s="40">
        <f t="shared" si="159"/>
        <v>0.69705340699815843</v>
      </c>
    </row>
    <row r="1002" spans="1:30" x14ac:dyDescent="0.35">
      <c r="A1002">
        <v>146</v>
      </c>
      <c r="B1002">
        <v>1</v>
      </c>
      <c r="C1002" t="str">
        <f t="shared" si="160"/>
        <v>0146-01</v>
      </c>
      <c r="D1002" t="s">
        <v>489</v>
      </c>
      <c r="E1002">
        <v>2005</v>
      </c>
      <c r="F1002">
        <f>VLOOKUP(E1002,Lookups!A:B,2,FALSE)</f>
        <v>1</v>
      </c>
      <c r="G1002">
        <v>2006</v>
      </c>
      <c r="H1002" s="61">
        <v>100</v>
      </c>
      <c r="I1002">
        <v>10</v>
      </c>
      <c r="J1002" t="s">
        <v>19</v>
      </c>
      <c r="K1002">
        <v>0</v>
      </c>
      <c r="L1002">
        <v>9</v>
      </c>
      <c r="M1002">
        <v>0</v>
      </c>
      <c r="N1002">
        <v>9</v>
      </c>
      <c r="O1002">
        <v>1</v>
      </c>
      <c r="P1002">
        <f t="shared" si="161"/>
        <v>2</v>
      </c>
      <c r="Q1002">
        <v>632</v>
      </c>
      <c r="R1002">
        <v>252</v>
      </c>
      <c r="S1002" s="14">
        <f t="shared" si="153"/>
        <v>0.71493212669683259</v>
      </c>
      <c r="T1002" s="33">
        <f>IF(E1002&lt;1994,"NA",IF(E1002&gt;2001,SUMIFS(ADM!E:E,ADM!A:A,ReferendumData!E1002,ADM!C:C,ReferendumData!A1002,ADM!D:D,ReferendumData!B1002),SUMIFS(ADM!K:K,ADM!H:H,ReferendumData!E1002,ADM!I:I,ReferendumData!A1002,ADM!J:J,ReferendumData!B1002)))</f>
        <v>757.73</v>
      </c>
      <c r="U1002" s="34">
        <f t="shared" si="162"/>
        <v>1.1666424715927837</v>
      </c>
      <c r="V1002" s="47">
        <f>IFERROR(VLOOKUP(C1002,Lookups!J:L,3,FALSE),IF(T1002&gt;=2000,4,IF(AND(T1002&gt;=1000,T1002&lt;2000),5,6)))</f>
        <v>6</v>
      </c>
      <c r="W1002" s="12" t="s">
        <v>439</v>
      </c>
      <c r="X1002" s="39">
        <f t="shared" si="154"/>
        <v>1.1666424715927837</v>
      </c>
      <c r="Y1002" s="38">
        <f t="shared" si="155"/>
        <v>0.71493212669683259</v>
      </c>
      <c r="Z1002" s="40" t="e">
        <f>IF(C1002=ScatterPlots!$A$3,ReferendumData!Y1002,-1)</f>
        <v>#N/A</v>
      </c>
      <c r="AA1002" s="39">
        <f t="shared" si="156"/>
        <v>1.1666424715927837</v>
      </c>
      <c r="AB1002" s="40">
        <f t="shared" si="157"/>
        <v>-1</v>
      </c>
      <c r="AC1002" s="40">
        <f t="shared" si="158"/>
        <v>-1</v>
      </c>
      <c r="AD1002" s="40">
        <f t="shared" si="159"/>
        <v>0.71493212669683259</v>
      </c>
    </row>
    <row r="1003" spans="1:30" x14ac:dyDescent="0.35">
      <c r="A1003">
        <v>146</v>
      </c>
      <c r="B1003">
        <v>1</v>
      </c>
      <c r="C1003" t="str">
        <f t="shared" si="160"/>
        <v>0146-01</v>
      </c>
      <c r="D1003" t="s">
        <v>489</v>
      </c>
      <c r="E1003">
        <v>2005</v>
      </c>
      <c r="F1003">
        <f>VLOOKUP(E1003,Lookups!A:B,2,FALSE)</f>
        <v>1</v>
      </c>
      <c r="G1003">
        <v>2006</v>
      </c>
      <c r="H1003" s="61">
        <v>50</v>
      </c>
      <c r="I1003">
        <v>10</v>
      </c>
      <c r="J1003" t="s">
        <v>19</v>
      </c>
      <c r="K1003">
        <v>0</v>
      </c>
      <c r="L1003">
        <v>9</v>
      </c>
      <c r="M1003">
        <v>0</v>
      </c>
      <c r="N1003">
        <v>9</v>
      </c>
      <c r="O1003">
        <v>1</v>
      </c>
      <c r="P1003">
        <f t="shared" si="161"/>
        <v>1</v>
      </c>
      <c r="Q1003">
        <v>562</v>
      </c>
      <c r="R1003">
        <v>375</v>
      </c>
      <c r="S1003" s="14">
        <f t="shared" si="153"/>
        <v>0.59978655282817506</v>
      </c>
      <c r="T1003" s="33">
        <f>IF(E1003&lt;1994,"NA",IF(E1003&gt;2001,SUMIFS(ADM!E:E,ADM!A:A,ReferendumData!E1003,ADM!C:C,ReferendumData!A1003,ADM!D:D,ReferendumData!B1003),SUMIFS(ADM!K:K,ADM!H:H,ReferendumData!E1003,ADM!I:I,ReferendumData!A1003,ADM!J:J,ReferendumData!B1003)))</f>
        <v>757.73</v>
      </c>
      <c r="U1003" s="34">
        <f t="shared" si="162"/>
        <v>1.2365882306362423</v>
      </c>
      <c r="V1003" s="47">
        <f>IFERROR(VLOOKUP(C1003,Lookups!J:L,3,FALSE),IF(T1003&gt;=2000,4,IF(AND(T1003&gt;=1000,T1003&lt;2000),5,6)))</f>
        <v>6</v>
      </c>
      <c r="W1003" s="12" t="s">
        <v>439</v>
      </c>
      <c r="X1003" s="39">
        <f t="shared" si="154"/>
        <v>1.2365882306362423</v>
      </c>
      <c r="Y1003" s="38">
        <f t="shared" si="155"/>
        <v>0.59978655282817506</v>
      </c>
      <c r="Z1003" s="40" t="e">
        <f>IF(C1003=ScatterPlots!$A$3,ReferendumData!Y1003,-1)</f>
        <v>#N/A</v>
      </c>
      <c r="AA1003" s="39">
        <f t="shared" si="156"/>
        <v>1.2365882306362423</v>
      </c>
      <c r="AB1003" s="40">
        <f t="shared" si="157"/>
        <v>-1</v>
      </c>
      <c r="AC1003" s="40">
        <f t="shared" si="158"/>
        <v>-1</v>
      </c>
      <c r="AD1003" s="40">
        <f t="shared" si="159"/>
        <v>0.59978655282817506</v>
      </c>
    </row>
    <row r="1004" spans="1:30" x14ac:dyDescent="0.35">
      <c r="A1004">
        <v>195</v>
      </c>
      <c r="B1004">
        <v>1</v>
      </c>
      <c r="C1004" t="str">
        <f t="shared" si="160"/>
        <v>0195-01</v>
      </c>
      <c r="D1004" t="s">
        <v>71</v>
      </c>
      <c r="E1004">
        <v>2005</v>
      </c>
      <c r="F1004">
        <f>VLOOKUP(E1004,Lookups!A:B,2,FALSE)</f>
        <v>1</v>
      </c>
      <c r="G1004">
        <v>2006</v>
      </c>
      <c r="H1004" s="61">
        <v>264.63</v>
      </c>
      <c r="I1004">
        <v>10</v>
      </c>
      <c r="J1004" t="s">
        <v>19</v>
      </c>
      <c r="K1004">
        <v>0</v>
      </c>
      <c r="L1004">
        <v>9</v>
      </c>
      <c r="M1004">
        <v>0</v>
      </c>
      <c r="N1004">
        <v>9</v>
      </c>
      <c r="O1004">
        <v>1</v>
      </c>
      <c r="P1004">
        <f t="shared" si="161"/>
        <v>3</v>
      </c>
      <c r="Q1004">
        <v>232</v>
      </c>
      <c r="R1004">
        <v>152</v>
      </c>
      <c r="S1004" s="14">
        <f t="shared" si="153"/>
        <v>0.60416666666666663</v>
      </c>
      <c r="T1004" s="33">
        <f>IF(E1004&lt;1994,"NA",IF(E1004&gt;2001,SUMIFS(ADM!E:E,ADM!A:A,ReferendumData!E1004,ADM!C:C,ReferendumData!A1004,ADM!D:D,ReferendumData!B1004),SUMIFS(ADM!K:K,ADM!H:H,ReferendumData!E1004,ADM!I:I,ReferendumData!A1004,ADM!J:J,ReferendumData!B1004)))</f>
        <v>476.91</v>
      </c>
      <c r="U1004" s="34">
        <f t="shared" si="162"/>
        <v>0.80518336793105616</v>
      </c>
      <c r="V1004" s="47">
        <f>IFERROR(VLOOKUP(C1004,Lookups!J:L,3,FALSE),IF(T1004&gt;=2000,4,IF(AND(T1004&gt;=1000,T1004&lt;2000),5,6)))</f>
        <v>3</v>
      </c>
      <c r="W1004" s="12" t="s">
        <v>439</v>
      </c>
      <c r="X1004" s="39">
        <f t="shared" si="154"/>
        <v>0.80518336793105616</v>
      </c>
      <c r="Y1004" s="38">
        <f t="shared" si="155"/>
        <v>0.60416666666666663</v>
      </c>
      <c r="Z1004" s="40" t="e">
        <f>IF(C1004=ScatterPlots!$A$3,ReferendumData!Y1004,-1)</f>
        <v>#N/A</v>
      </c>
      <c r="AA1004" s="39">
        <f t="shared" si="156"/>
        <v>0.80518336793105616</v>
      </c>
      <c r="AB1004" s="40">
        <f t="shared" si="157"/>
        <v>-1</v>
      </c>
      <c r="AC1004" s="40">
        <f t="shared" si="158"/>
        <v>-1</v>
      </c>
      <c r="AD1004" s="40">
        <f t="shared" si="159"/>
        <v>0.60416666666666663</v>
      </c>
    </row>
    <row r="1005" spans="1:30" x14ac:dyDescent="0.35">
      <c r="A1005">
        <v>196</v>
      </c>
      <c r="B1005">
        <v>1</v>
      </c>
      <c r="C1005" t="str">
        <f t="shared" si="160"/>
        <v>0196-01</v>
      </c>
      <c r="D1005" t="s">
        <v>47</v>
      </c>
      <c r="E1005">
        <v>2005</v>
      </c>
      <c r="F1005">
        <f>VLOOKUP(E1005,Lookups!A:B,2,FALSE)</f>
        <v>1</v>
      </c>
      <c r="G1005">
        <v>2006</v>
      </c>
      <c r="H1005" s="61">
        <v>430</v>
      </c>
      <c r="I1005">
        <v>10</v>
      </c>
      <c r="J1005" t="s">
        <v>19</v>
      </c>
      <c r="K1005">
        <v>0</v>
      </c>
      <c r="L1005">
        <v>9</v>
      </c>
      <c r="M1005">
        <v>0</v>
      </c>
      <c r="N1005">
        <v>9</v>
      </c>
      <c r="O1005">
        <v>1</v>
      </c>
      <c r="P1005">
        <f t="shared" si="161"/>
        <v>5</v>
      </c>
      <c r="Q1005">
        <v>9695</v>
      </c>
      <c r="R1005">
        <v>8365</v>
      </c>
      <c r="S1005" s="14">
        <f t="shared" si="153"/>
        <v>0.53682170542635654</v>
      </c>
      <c r="T1005" s="33">
        <f>IF(E1005&lt;1994,"NA",IF(E1005&gt;2001,SUMIFS(ADM!E:E,ADM!A:A,ReferendumData!E1005,ADM!C:C,ReferendumData!A1005,ADM!D:D,ReferendumData!B1005),SUMIFS(ADM!K:K,ADM!H:H,ReferendumData!E1005,ADM!I:I,ReferendumData!A1005,ADM!J:J,ReferendumData!B1005)))</f>
        <v>28124.43</v>
      </c>
      <c r="U1005" s="34">
        <f t="shared" si="162"/>
        <v>0.64214634749930932</v>
      </c>
      <c r="V1005" s="47">
        <f>IFERROR(VLOOKUP(C1005,Lookups!J:L,3,FALSE),IF(T1005&gt;=2000,4,IF(AND(T1005&gt;=1000,T1005&lt;2000),5,6)))</f>
        <v>3</v>
      </c>
      <c r="W1005" s="12" t="s">
        <v>370</v>
      </c>
      <c r="X1005" s="39">
        <f t="shared" si="154"/>
        <v>0.64214634749930932</v>
      </c>
      <c r="Y1005" s="38">
        <f t="shared" si="155"/>
        <v>0.53682170542635654</v>
      </c>
      <c r="Z1005" s="40" t="e">
        <f>IF(C1005=ScatterPlots!$A$3,ReferendumData!Y1005,-1)</f>
        <v>#N/A</v>
      </c>
      <c r="AA1005" s="39">
        <f t="shared" si="156"/>
        <v>0.64214634749930932</v>
      </c>
      <c r="AB1005" s="40">
        <f t="shared" si="157"/>
        <v>-1</v>
      </c>
      <c r="AC1005" s="40">
        <f t="shared" si="158"/>
        <v>-1</v>
      </c>
      <c r="AD1005" s="40">
        <f t="shared" si="159"/>
        <v>0.53682170542635654</v>
      </c>
    </row>
    <row r="1006" spans="1:30" x14ac:dyDescent="0.35">
      <c r="A1006">
        <v>196</v>
      </c>
      <c r="B1006">
        <v>1</v>
      </c>
      <c r="C1006" t="str">
        <f t="shared" si="160"/>
        <v>0196-01</v>
      </c>
      <c r="D1006" t="s">
        <v>47</v>
      </c>
      <c r="E1006">
        <v>2005</v>
      </c>
      <c r="F1006">
        <f>VLOOKUP(E1006,Lookups!A:B,2,FALSE)</f>
        <v>1</v>
      </c>
      <c r="G1006">
        <v>2006</v>
      </c>
      <c r="H1006" s="61">
        <v>105.82</v>
      </c>
      <c r="I1006">
        <v>10</v>
      </c>
      <c r="J1006" t="s">
        <v>19</v>
      </c>
      <c r="K1006">
        <v>0</v>
      </c>
      <c r="L1006">
        <v>9</v>
      </c>
      <c r="M1006">
        <v>0</v>
      </c>
      <c r="N1006">
        <v>9</v>
      </c>
      <c r="O1006">
        <v>1</v>
      </c>
      <c r="P1006">
        <f t="shared" si="161"/>
        <v>2</v>
      </c>
      <c r="Q1006">
        <v>11635</v>
      </c>
      <c r="R1006">
        <v>6472</v>
      </c>
      <c r="S1006" s="14">
        <f t="shared" si="153"/>
        <v>0.64256917214336995</v>
      </c>
      <c r="T1006" s="33">
        <f>IF(E1006&lt;1994,"NA",IF(E1006&gt;2001,SUMIFS(ADM!E:E,ADM!A:A,ReferendumData!E1006,ADM!C:C,ReferendumData!A1006,ADM!D:D,ReferendumData!B1006),SUMIFS(ADM!K:K,ADM!H:H,ReferendumData!E1006,ADM!I:I,ReferendumData!A1006,ADM!J:J,ReferendumData!B1006)))</f>
        <v>28124.43</v>
      </c>
      <c r="U1006" s="34">
        <f t="shared" si="162"/>
        <v>0.6438174924789587</v>
      </c>
      <c r="V1006" s="47">
        <f>IFERROR(VLOOKUP(C1006,Lookups!J:L,3,FALSE),IF(T1006&gt;=2000,4,IF(AND(T1006&gt;=1000,T1006&lt;2000),5,6)))</f>
        <v>3</v>
      </c>
      <c r="W1006" s="12" t="s">
        <v>439</v>
      </c>
      <c r="X1006" s="39">
        <f t="shared" si="154"/>
        <v>0.6438174924789587</v>
      </c>
      <c r="Y1006" s="38">
        <f t="shared" si="155"/>
        <v>0.64256917214336995</v>
      </c>
      <c r="Z1006" s="40" t="e">
        <f>IF(C1006=ScatterPlots!$A$3,ReferendumData!Y1006,-1)</f>
        <v>#N/A</v>
      </c>
      <c r="AA1006" s="39">
        <f t="shared" si="156"/>
        <v>0.6438174924789587</v>
      </c>
      <c r="AB1006" s="40">
        <f t="shared" si="157"/>
        <v>-1</v>
      </c>
      <c r="AC1006" s="40">
        <f t="shared" si="158"/>
        <v>-1</v>
      </c>
      <c r="AD1006" s="40">
        <f t="shared" si="159"/>
        <v>0.64256917214336995</v>
      </c>
    </row>
    <row r="1007" spans="1:30" x14ac:dyDescent="0.35">
      <c r="A1007">
        <v>200</v>
      </c>
      <c r="B1007">
        <v>1</v>
      </c>
      <c r="C1007" t="str">
        <f t="shared" si="160"/>
        <v>0200-01</v>
      </c>
      <c r="D1007" t="s">
        <v>48</v>
      </c>
      <c r="E1007">
        <v>2005</v>
      </c>
      <c r="F1007">
        <f>VLOOKUP(E1007,Lookups!A:B,2,FALSE)</f>
        <v>1</v>
      </c>
      <c r="G1007">
        <v>2006</v>
      </c>
      <c r="H1007" s="61">
        <v>500</v>
      </c>
      <c r="I1007">
        <v>8</v>
      </c>
      <c r="J1007" t="s">
        <v>19</v>
      </c>
      <c r="K1007">
        <v>0</v>
      </c>
      <c r="L1007">
        <v>9</v>
      </c>
      <c r="M1007">
        <v>0</v>
      </c>
      <c r="N1007">
        <v>9</v>
      </c>
      <c r="O1007">
        <v>1</v>
      </c>
      <c r="P1007">
        <f t="shared" si="161"/>
        <v>6</v>
      </c>
      <c r="Q1007">
        <v>3849</v>
      </c>
      <c r="R1007">
        <v>3626</v>
      </c>
      <c r="S1007" s="14">
        <f t="shared" si="153"/>
        <v>0.51491638795986627</v>
      </c>
      <c r="T1007" s="33">
        <f>IF(E1007&lt;1994,"NA",IF(E1007&gt;2001,SUMIFS(ADM!E:E,ADM!A:A,ReferendumData!E1007,ADM!C:C,ReferendumData!A1007,ADM!D:D,ReferendumData!B1007),SUMIFS(ADM!K:K,ADM!H:H,ReferendumData!E1007,ADM!I:I,ReferendumData!A1007,ADM!J:J,ReferendumData!B1007)))</f>
        <v>5164.95</v>
      </c>
      <c r="U1007" s="34">
        <f t="shared" si="162"/>
        <v>1.4472550557120591</v>
      </c>
      <c r="V1007" s="47">
        <f>IFERROR(VLOOKUP(C1007,Lookups!J:L,3,FALSE),IF(T1007&gt;=2000,4,IF(AND(T1007&gt;=1000,T1007&lt;2000),5,6)))</f>
        <v>3</v>
      </c>
      <c r="W1007" s="12" t="s">
        <v>439</v>
      </c>
      <c r="X1007" s="39">
        <f t="shared" si="154"/>
        <v>1.4472550557120591</v>
      </c>
      <c r="Y1007" s="38">
        <f t="shared" si="155"/>
        <v>0.51491638795986627</v>
      </c>
      <c r="Z1007" s="40" t="e">
        <f>IF(C1007=ScatterPlots!$A$3,ReferendumData!Y1007,-1)</f>
        <v>#N/A</v>
      </c>
      <c r="AA1007" s="39">
        <f t="shared" si="156"/>
        <v>1.4472550557120591</v>
      </c>
      <c r="AB1007" s="40">
        <f t="shared" si="157"/>
        <v>-1</v>
      </c>
      <c r="AC1007" s="40">
        <f t="shared" si="158"/>
        <v>-1</v>
      </c>
      <c r="AD1007" s="40">
        <f t="shared" si="159"/>
        <v>0.51491638795986627</v>
      </c>
    </row>
    <row r="1008" spans="1:30" x14ac:dyDescent="0.35">
      <c r="A1008">
        <v>204</v>
      </c>
      <c r="B1008">
        <v>1</v>
      </c>
      <c r="C1008" t="str">
        <f t="shared" si="160"/>
        <v>0204-01</v>
      </c>
      <c r="D1008" t="s">
        <v>490</v>
      </c>
      <c r="E1008">
        <v>2005</v>
      </c>
      <c r="F1008">
        <f>VLOOKUP(E1008,Lookups!A:B,2,FALSE)</f>
        <v>1</v>
      </c>
      <c r="G1008">
        <v>2006</v>
      </c>
      <c r="H1008" s="61">
        <v>350</v>
      </c>
      <c r="I1008">
        <v>10</v>
      </c>
      <c r="J1008" t="s">
        <v>19</v>
      </c>
      <c r="K1008">
        <v>0</v>
      </c>
      <c r="L1008">
        <v>9</v>
      </c>
      <c r="M1008">
        <v>0</v>
      </c>
      <c r="N1008">
        <v>9</v>
      </c>
      <c r="O1008">
        <v>1</v>
      </c>
      <c r="P1008">
        <f t="shared" si="161"/>
        <v>4</v>
      </c>
      <c r="Q1008">
        <v>801</v>
      </c>
      <c r="R1008">
        <v>647</v>
      </c>
      <c r="S1008" s="14">
        <f t="shared" si="153"/>
        <v>0.55317679558011046</v>
      </c>
      <c r="T1008" s="33">
        <f>IF(E1008&lt;1994,"NA",IF(E1008&gt;2001,SUMIFS(ADM!E:E,ADM!A:A,ReferendumData!E1008,ADM!C:C,ReferendumData!A1008,ADM!D:D,ReferendumData!B1008),SUMIFS(ADM!K:K,ADM!H:H,ReferendumData!E1008,ADM!I:I,ReferendumData!A1008,ADM!J:J,ReferendumData!B1008)))</f>
        <v>1949.77</v>
      </c>
      <c r="U1008" s="34">
        <f t="shared" si="162"/>
        <v>0.74265169737969094</v>
      </c>
      <c r="V1008" s="47">
        <f>IFERROR(VLOOKUP(C1008,Lookups!J:L,3,FALSE),IF(T1008&gt;=2000,4,IF(AND(T1008&gt;=1000,T1008&lt;2000),5,6)))</f>
        <v>5</v>
      </c>
      <c r="W1008" s="12" t="s">
        <v>491</v>
      </c>
      <c r="X1008" s="39">
        <f t="shared" si="154"/>
        <v>0.74265169737969094</v>
      </c>
      <c r="Y1008" s="38">
        <f t="shared" si="155"/>
        <v>0.55317679558011046</v>
      </c>
      <c r="Z1008" s="40" t="e">
        <f>IF(C1008=ScatterPlots!$A$3,ReferendumData!Y1008,-1)</f>
        <v>#N/A</v>
      </c>
      <c r="AA1008" s="39">
        <f t="shared" si="156"/>
        <v>0.74265169737969094</v>
      </c>
      <c r="AB1008" s="40">
        <f t="shared" si="157"/>
        <v>-1</v>
      </c>
      <c r="AC1008" s="40">
        <f t="shared" si="158"/>
        <v>-1</v>
      </c>
      <c r="AD1008" s="40">
        <f t="shared" si="159"/>
        <v>0.55317679558011046</v>
      </c>
    </row>
    <row r="1009" spans="1:30" x14ac:dyDescent="0.35">
      <c r="A1009">
        <v>208</v>
      </c>
      <c r="B1009">
        <v>1</v>
      </c>
      <c r="C1009" t="str">
        <f t="shared" si="160"/>
        <v>0208-01</v>
      </c>
      <c r="D1009" t="s">
        <v>362</v>
      </c>
      <c r="E1009">
        <v>2005</v>
      </c>
      <c r="F1009">
        <f>VLOOKUP(E1009,Lookups!A:B,2,FALSE)</f>
        <v>1</v>
      </c>
      <c r="G1009">
        <v>2006</v>
      </c>
      <c r="H1009" s="61">
        <v>534.34</v>
      </c>
      <c r="I1009">
        <v>10</v>
      </c>
      <c r="J1009" t="s">
        <v>19</v>
      </c>
      <c r="K1009">
        <v>0</v>
      </c>
      <c r="L1009">
        <v>9</v>
      </c>
      <c r="M1009">
        <v>0</v>
      </c>
      <c r="N1009">
        <v>9</v>
      </c>
      <c r="O1009">
        <v>1</v>
      </c>
      <c r="P1009">
        <f t="shared" si="161"/>
        <v>6</v>
      </c>
      <c r="Q1009">
        <v>287</v>
      </c>
      <c r="R1009">
        <v>192</v>
      </c>
      <c r="S1009" s="14">
        <f t="shared" si="153"/>
        <v>0.59916492693110646</v>
      </c>
      <c r="T1009" s="33">
        <f>IF(E1009&lt;1994,"NA",IF(E1009&gt;2001,SUMIFS(ADM!E:E,ADM!A:A,ReferendumData!E1009,ADM!C:C,ReferendumData!A1009,ADM!D:D,ReferendumData!B1009),SUMIFS(ADM!K:K,ADM!H:H,ReferendumData!E1009,ADM!I:I,ReferendumData!A1009,ADM!J:J,ReferendumData!B1009)))</f>
        <v>194.97</v>
      </c>
      <c r="U1009" s="34">
        <f t="shared" si="162"/>
        <v>2.4567882238293071</v>
      </c>
      <c r="V1009" s="47">
        <f>IFERROR(VLOOKUP(C1009,Lookups!J:L,3,FALSE),IF(T1009&gt;=2000,4,IF(AND(T1009&gt;=1000,T1009&lt;2000),5,6)))</f>
        <v>6</v>
      </c>
      <c r="W1009" s="12" t="s">
        <v>20</v>
      </c>
      <c r="X1009" s="39">
        <f t="shared" si="154"/>
        <v>2.4567882238293071</v>
      </c>
      <c r="Y1009" s="38">
        <f t="shared" si="155"/>
        <v>0.59916492693110646</v>
      </c>
      <c r="Z1009" s="40" t="e">
        <f>IF(C1009=ScatterPlots!$A$3,ReferendumData!Y1009,-1)</f>
        <v>#N/A</v>
      </c>
      <c r="AA1009" s="39">
        <f t="shared" si="156"/>
        <v>2.4567882238293071</v>
      </c>
      <c r="AB1009" s="40">
        <f t="shared" si="157"/>
        <v>-1</v>
      </c>
      <c r="AC1009" s="40">
        <f t="shared" si="158"/>
        <v>-1</v>
      </c>
      <c r="AD1009" s="40">
        <f t="shared" si="159"/>
        <v>0.59916492693110646</v>
      </c>
    </row>
    <row r="1010" spans="1:30" x14ac:dyDescent="0.35">
      <c r="A1010">
        <v>238</v>
      </c>
      <c r="B1010">
        <v>1</v>
      </c>
      <c r="C1010" t="str">
        <f t="shared" si="160"/>
        <v>0238-01</v>
      </c>
      <c r="D1010" t="s">
        <v>492</v>
      </c>
      <c r="E1010">
        <v>2005</v>
      </c>
      <c r="F1010">
        <f>VLOOKUP(E1010,Lookups!A:B,2,FALSE)</f>
        <v>1</v>
      </c>
      <c r="G1010">
        <v>2006</v>
      </c>
      <c r="H1010" s="61">
        <v>700</v>
      </c>
      <c r="I1010">
        <v>6</v>
      </c>
      <c r="J1010" t="s">
        <v>19</v>
      </c>
      <c r="K1010">
        <v>0</v>
      </c>
      <c r="L1010">
        <v>9</v>
      </c>
      <c r="M1010">
        <v>0</v>
      </c>
      <c r="N1010">
        <v>9</v>
      </c>
      <c r="O1010">
        <v>1</v>
      </c>
      <c r="P1010">
        <f t="shared" si="161"/>
        <v>8</v>
      </c>
      <c r="Q1010">
        <v>479</v>
      </c>
      <c r="R1010">
        <v>229</v>
      </c>
      <c r="S1010" s="14">
        <f t="shared" si="153"/>
        <v>0.67655367231638419</v>
      </c>
      <c r="T1010" s="33">
        <f>IF(E1010&lt;1994,"NA",IF(E1010&gt;2001,SUMIFS(ADM!E:E,ADM!A:A,ReferendumData!E1010,ADM!C:C,ReferendumData!A1010,ADM!D:D,ReferendumData!B1010),SUMIFS(ADM!K:K,ADM!H:H,ReferendumData!E1010,ADM!I:I,ReferendumData!A1010,ADM!J:J,ReferendumData!B1010)))</f>
        <v>321.63</v>
      </c>
      <c r="U1010" s="34">
        <f t="shared" si="162"/>
        <v>2.2012871933588287</v>
      </c>
      <c r="V1010" s="47">
        <f>IFERROR(VLOOKUP(C1010,Lookups!J:L,3,FALSE),IF(T1010&gt;=2000,4,IF(AND(T1010&gt;=1000,T1010&lt;2000),5,6)))</f>
        <v>6</v>
      </c>
      <c r="W1010" s="12" t="s">
        <v>370</v>
      </c>
      <c r="X1010" s="39">
        <f t="shared" si="154"/>
        <v>2.2012871933588287</v>
      </c>
      <c r="Y1010" s="38">
        <f t="shared" si="155"/>
        <v>0.67655367231638419</v>
      </c>
      <c r="Z1010" s="40" t="e">
        <f>IF(C1010=ScatterPlots!$A$3,ReferendumData!Y1010,-1)</f>
        <v>#N/A</v>
      </c>
      <c r="AA1010" s="39">
        <f t="shared" si="156"/>
        <v>2.2012871933588287</v>
      </c>
      <c r="AB1010" s="40">
        <f t="shared" si="157"/>
        <v>-1</v>
      </c>
      <c r="AC1010" s="40">
        <f t="shared" si="158"/>
        <v>-1</v>
      </c>
      <c r="AD1010" s="40">
        <f t="shared" si="159"/>
        <v>0.67655367231638419</v>
      </c>
    </row>
    <row r="1011" spans="1:30" x14ac:dyDescent="0.35">
      <c r="A1011">
        <v>270</v>
      </c>
      <c r="B1011">
        <v>1</v>
      </c>
      <c r="C1011" t="str">
        <f t="shared" si="160"/>
        <v>0270-01</v>
      </c>
      <c r="D1011" t="s">
        <v>221</v>
      </c>
      <c r="E1011">
        <v>2005</v>
      </c>
      <c r="F1011">
        <f>VLOOKUP(E1011,Lookups!A:B,2,FALSE)</f>
        <v>1</v>
      </c>
      <c r="G1011">
        <v>2006</v>
      </c>
      <c r="H1011" s="61">
        <v>141.09</v>
      </c>
      <c r="I1011">
        <v>10</v>
      </c>
      <c r="J1011" t="s">
        <v>19</v>
      </c>
      <c r="K1011">
        <v>0</v>
      </c>
      <c r="L1011">
        <v>9</v>
      </c>
      <c r="M1011">
        <v>0</v>
      </c>
      <c r="N1011">
        <v>9</v>
      </c>
      <c r="O1011">
        <v>1</v>
      </c>
      <c r="P1011">
        <f t="shared" si="161"/>
        <v>2</v>
      </c>
      <c r="Q1011">
        <v>6711</v>
      </c>
      <c r="R1011">
        <v>3596</v>
      </c>
      <c r="S1011" s="14">
        <f t="shared" si="153"/>
        <v>0.65111089550790724</v>
      </c>
      <c r="T1011" s="33">
        <f>IF(E1011&lt;1994,"NA",IF(E1011&gt;2001,SUMIFS(ADM!E:E,ADM!A:A,ReferendumData!E1011,ADM!C:C,ReferendumData!A1011,ADM!D:D,ReferendumData!B1011),SUMIFS(ADM!K:K,ADM!H:H,ReferendumData!E1011,ADM!I:I,ReferendumData!A1011,ADM!J:J,ReferendumData!B1011)))</f>
        <v>8195.4599999999991</v>
      </c>
      <c r="U1011" s="34">
        <f t="shared" si="162"/>
        <v>1.2576475268014244</v>
      </c>
      <c r="V1011" s="47">
        <f>IFERROR(VLOOKUP(C1011,Lookups!J:L,3,FALSE),IF(T1011&gt;=2000,4,IF(AND(T1011&gt;=1000,T1011&lt;2000),5,6)))</f>
        <v>2</v>
      </c>
      <c r="W1011" s="12" t="s">
        <v>370</v>
      </c>
      <c r="X1011" s="39">
        <f t="shared" si="154"/>
        <v>1.2576475268014244</v>
      </c>
      <c r="Y1011" s="38">
        <f t="shared" si="155"/>
        <v>0.65111089550790724</v>
      </c>
      <c r="Z1011" s="40" t="e">
        <f>IF(C1011=ScatterPlots!$A$3,ReferendumData!Y1011,-1)</f>
        <v>#N/A</v>
      </c>
      <c r="AA1011" s="39">
        <f t="shared" si="156"/>
        <v>1.2576475268014244</v>
      </c>
      <c r="AB1011" s="40">
        <f t="shared" si="157"/>
        <v>-1</v>
      </c>
      <c r="AC1011" s="40">
        <f t="shared" si="158"/>
        <v>-1</v>
      </c>
      <c r="AD1011" s="40">
        <f t="shared" si="159"/>
        <v>0.65111089550790724</v>
      </c>
    </row>
    <row r="1012" spans="1:30" x14ac:dyDescent="0.35">
      <c r="A1012">
        <v>278</v>
      </c>
      <c r="B1012">
        <v>1</v>
      </c>
      <c r="C1012" t="str">
        <f t="shared" si="160"/>
        <v>0278-01</v>
      </c>
      <c r="D1012" t="s">
        <v>332</v>
      </c>
      <c r="E1012">
        <v>2005</v>
      </c>
      <c r="F1012">
        <f>VLOOKUP(E1012,Lookups!A:B,2,FALSE)</f>
        <v>1</v>
      </c>
      <c r="G1012">
        <v>2006</v>
      </c>
      <c r="H1012" s="61">
        <v>520</v>
      </c>
      <c r="I1012">
        <v>10</v>
      </c>
      <c r="J1012" t="s">
        <v>19</v>
      </c>
      <c r="K1012">
        <v>0</v>
      </c>
      <c r="L1012">
        <v>9</v>
      </c>
      <c r="M1012">
        <v>0</v>
      </c>
      <c r="N1012">
        <v>9</v>
      </c>
      <c r="O1012">
        <v>0</v>
      </c>
      <c r="P1012">
        <f t="shared" si="161"/>
        <v>6</v>
      </c>
      <c r="Q1012">
        <v>1814</v>
      </c>
      <c r="R1012">
        <v>1917</v>
      </c>
      <c r="S1012" s="14">
        <f t="shared" si="153"/>
        <v>0.48619673009916914</v>
      </c>
      <c r="T1012" s="33">
        <f>IF(E1012&lt;1994,"NA",IF(E1012&gt;2001,SUMIFS(ADM!E:E,ADM!A:A,ReferendumData!E1012,ADM!C:C,ReferendumData!A1012,ADM!D:D,ReferendumData!B1012),SUMIFS(ADM!K:K,ADM!H:H,ReferendumData!E1012,ADM!I:I,ReferendumData!A1012,ADM!J:J,ReferendumData!B1012)))</f>
        <v>2511.7800000000002</v>
      </c>
      <c r="U1012" s="34">
        <f t="shared" si="162"/>
        <v>1.4854007914705905</v>
      </c>
      <c r="V1012" s="47">
        <f>IFERROR(VLOOKUP(C1012,Lookups!J:L,3,FALSE),IF(T1012&gt;=2000,4,IF(AND(T1012&gt;=1000,T1012&lt;2000),5,6)))</f>
        <v>3</v>
      </c>
      <c r="W1012" s="12" t="s">
        <v>493</v>
      </c>
      <c r="X1012" s="39">
        <f t="shared" si="154"/>
        <v>1.4854007914705905</v>
      </c>
      <c r="Y1012" s="38">
        <f t="shared" si="155"/>
        <v>0.48619673009916914</v>
      </c>
      <c r="Z1012" s="40" t="e">
        <f>IF(C1012=ScatterPlots!$A$3,ReferendumData!Y1012,-1)</f>
        <v>#N/A</v>
      </c>
      <c r="AA1012" s="39">
        <f t="shared" si="156"/>
        <v>1.4854007914705905</v>
      </c>
      <c r="AB1012" s="40">
        <f t="shared" si="157"/>
        <v>-1</v>
      </c>
      <c r="AC1012" s="40">
        <f t="shared" si="158"/>
        <v>-1</v>
      </c>
      <c r="AD1012" s="40">
        <f t="shared" si="159"/>
        <v>0.48619673009916914</v>
      </c>
    </row>
    <row r="1013" spans="1:30" x14ac:dyDescent="0.35">
      <c r="A1013">
        <v>280</v>
      </c>
      <c r="B1013">
        <v>1</v>
      </c>
      <c r="C1013" t="str">
        <f t="shared" si="160"/>
        <v>0280-01</v>
      </c>
      <c r="D1013" t="s">
        <v>364</v>
      </c>
      <c r="E1013">
        <v>2005</v>
      </c>
      <c r="F1013">
        <f>VLOOKUP(E1013,Lookups!A:B,2,FALSE)</f>
        <v>1</v>
      </c>
      <c r="G1013">
        <v>2006</v>
      </c>
      <c r="H1013" s="61">
        <v>546.38</v>
      </c>
      <c r="I1013">
        <v>10</v>
      </c>
      <c r="J1013" t="s">
        <v>19</v>
      </c>
      <c r="K1013">
        <v>0</v>
      </c>
      <c r="L1013">
        <v>9</v>
      </c>
      <c r="M1013">
        <v>0</v>
      </c>
      <c r="N1013">
        <v>9</v>
      </c>
      <c r="O1013">
        <v>1</v>
      </c>
      <c r="P1013">
        <f t="shared" si="161"/>
        <v>6</v>
      </c>
      <c r="Q1013">
        <v>3264</v>
      </c>
      <c r="R1013">
        <v>1599</v>
      </c>
      <c r="S1013" s="14">
        <f t="shared" si="153"/>
        <v>0.67119062307217769</v>
      </c>
      <c r="T1013" s="33">
        <f>IF(E1013&lt;1994,"NA",IF(E1013&gt;2001,SUMIFS(ADM!E:E,ADM!A:A,ReferendumData!E1013,ADM!C:C,ReferendumData!A1013,ADM!D:D,ReferendumData!B1013),SUMIFS(ADM!K:K,ADM!H:H,ReferendumData!E1013,ADM!I:I,ReferendumData!A1013,ADM!J:J,ReferendumData!B1013)))</f>
        <v>4217.3500000000004</v>
      </c>
      <c r="U1013" s="34">
        <f t="shared" si="162"/>
        <v>1.1530937674131858</v>
      </c>
      <c r="V1013" s="47">
        <f>IFERROR(VLOOKUP(C1013,Lookups!J:L,3,FALSE),IF(T1013&gt;=2000,4,IF(AND(T1013&gt;=1000,T1013&lt;2000),5,6)))</f>
        <v>2</v>
      </c>
      <c r="W1013" s="12" t="s">
        <v>20</v>
      </c>
      <c r="X1013" s="39">
        <f t="shared" si="154"/>
        <v>1.1530937674131858</v>
      </c>
      <c r="Y1013" s="38">
        <f t="shared" si="155"/>
        <v>0.67119062307217769</v>
      </c>
      <c r="Z1013" s="40" t="e">
        <f>IF(C1013=ScatterPlots!$A$3,ReferendumData!Y1013,-1)</f>
        <v>#N/A</v>
      </c>
      <c r="AA1013" s="39">
        <f t="shared" si="156"/>
        <v>1.1530937674131858</v>
      </c>
      <c r="AB1013" s="40">
        <f t="shared" si="157"/>
        <v>-1</v>
      </c>
      <c r="AC1013" s="40">
        <f t="shared" si="158"/>
        <v>-1</v>
      </c>
      <c r="AD1013" s="40">
        <f t="shared" si="159"/>
        <v>0.67119062307217769</v>
      </c>
    </row>
    <row r="1014" spans="1:30" x14ac:dyDescent="0.35">
      <c r="A1014">
        <v>280</v>
      </c>
      <c r="B1014">
        <v>1</v>
      </c>
      <c r="C1014" t="str">
        <f t="shared" si="160"/>
        <v>0280-01</v>
      </c>
      <c r="D1014" t="s">
        <v>364</v>
      </c>
      <c r="E1014">
        <v>2005</v>
      </c>
      <c r="F1014">
        <f>VLOOKUP(E1014,Lookups!A:B,2,FALSE)</f>
        <v>1</v>
      </c>
      <c r="G1014">
        <v>2006</v>
      </c>
      <c r="H1014" s="61">
        <v>252</v>
      </c>
      <c r="I1014">
        <v>10</v>
      </c>
      <c r="J1014" t="s">
        <v>19</v>
      </c>
      <c r="K1014">
        <v>0</v>
      </c>
      <c r="L1014">
        <v>9</v>
      </c>
      <c r="M1014">
        <v>0</v>
      </c>
      <c r="N1014">
        <v>9</v>
      </c>
      <c r="O1014">
        <v>1</v>
      </c>
      <c r="P1014">
        <f t="shared" si="161"/>
        <v>3</v>
      </c>
      <c r="Q1014">
        <v>2892</v>
      </c>
      <c r="R1014">
        <v>1967</v>
      </c>
      <c r="S1014" s="14">
        <f t="shared" si="153"/>
        <v>0.59518419427865821</v>
      </c>
      <c r="T1014" s="33">
        <f>IF(E1014&lt;1994,"NA",IF(E1014&gt;2001,SUMIFS(ADM!E:E,ADM!A:A,ReferendumData!E1014,ADM!C:C,ReferendumData!A1014,ADM!D:D,ReferendumData!B1014),SUMIFS(ADM!K:K,ADM!H:H,ReferendumData!E1014,ADM!I:I,ReferendumData!A1014,ADM!J:J,ReferendumData!B1014)))</f>
        <v>4217.3500000000004</v>
      </c>
      <c r="U1014" s="34">
        <f t="shared" si="162"/>
        <v>1.1521453045158689</v>
      </c>
      <c r="V1014" s="47">
        <f>IFERROR(VLOOKUP(C1014,Lookups!J:L,3,FALSE),IF(T1014&gt;=2000,4,IF(AND(T1014&gt;=1000,T1014&lt;2000),5,6)))</f>
        <v>2</v>
      </c>
      <c r="W1014" s="12" t="s">
        <v>439</v>
      </c>
      <c r="X1014" s="39">
        <f t="shared" si="154"/>
        <v>1.1521453045158689</v>
      </c>
      <c r="Y1014" s="38">
        <f t="shared" si="155"/>
        <v>0.59518419427865821</v>
      </c>
      <c r="Z1014" s="40" t="e">
        <f>IF(C1014=ScatterPlots!$A$3,ReferendumData!Y1014,-1)</f>
        <v>#N/A</v>
      </c>
      <c r="AA1014" s="39">
        <f t="shared" si="156"/>
        <v>1.1521453045158689</v>
      </c>
      <c r="AB1014" s="40">
        <f t="shared" si="157"/>
        <v>-1</v>
      </c>
      <c r="AC1014" s="40">
        <f t="shared" si="158"/>
        <v>-1</v>
      </c>
      <c r="AD1014" s="40">
        <f t="shared" si="159"/>
        <v>0.59518419427865821</v>
      </c>
    </row>
    <row r="1015" spans="1:30" x14ac:dyDescent="0.35">
      <c r="A1015">
        <v>282</v>
      </c>
      <c r="B1015">
        <v>1</v>
      </c>
      <c r="C1015" t="str">
        <f t="shared" si="160"/>
        <v>0282-01</v>
      </c>
      <c r="D1015" t="s">
        <v>494</v>
      </c>
      <c r="E1015">
        <v>2005</v>
      </c>
      <c r="F1015">
        <f>VLOOKUP(E1015,Lookups!A:B,2,FALSE)</f>
        <v>1</v>
      </c>
      <c r="G1015">
        <v>2006</v>
      </c>
      <c r="H1015" s="61">
        <v>442.89</v>
      </c>
      <c r="I1015">
        <v>10</v>
      </c>
      <c r="J1015" t="s">
        <v>19</v>
      </c>
      <c r="K1015">
        <v>0</v>
      </c>
      <c r="L1015">
        <v>9</v>
      </c>
      <c r="M1015">
        <v>0</v>
      </c>
      <c r="N1015">
        <v>9</v>
      </c>
      <c r="O1015">
        <v>1</v>
      </c>
      <c r="P1015">
        <f t="shared" si="161"/>
        <v>5</v>
      </c>
      <c r="Q1015">
        <v>1254</v>
      </c>
      <c r="R1015">
        <v>597</v>
      </c>
      <c r="S1015" s="14">
        <f t="shared" si="153"/>
        <v>0.67747163695299839</v>
      </c>
      <c r="T1015" s="33">
        <f>IF(E1015&lt;1994,"NA",IF(E1015&gt;2001,SUMIFS(ADM!E:E,ADM!A:A,ReferendumData!E1015,ADM!C:C,ReferendumData!A1015,ADM!D:D,ReferendumData!B1015),SUMIFS(ADM!K:K,ADM!H:H,ReferendumData!E1015,ADM!I:I,ReferendumData!A1015,ADM!J:J,ReferendumData!B1015)))</f>
        <v>1660.2</v>
      </c>
      <c r="U1015" s="34">
        <f t="shared" si="162"/>
        <v>1.1149259125406576</v>
      </c>
      <c r="V1015" s="47">
        <f>IFERROR(VLOOKUP(C1015,Lookups!J:L,3,FALSE),IF(T1015&gt;=2000,4,IF(AND(T1015&gt;=1000,T1015&lt;2000),5,6)))</f>
        <v>2</v>
      </c>
      <c r="W1015" s="12" t="s">
        <v>439</v>
      </c>
      <c r="X1015" s="39">
        <f t="shared" si="154"/>
        <v>1.1149259125406576</v>
      </c>
      <c r="Y1015" s="38">
        <f t="shared" si="155"/>
        <v>0.67747163695299839</v>
      </c>
      <c r="Z1015" s="40" t="e">
        <f>IF(C1015=ScatterPlots!$A$3,ReferendumData!Y1015,-1)</f>
        <v>#N/A</v>
      </c>
      <c r="AA1015" s="39">
        <f t="shared" si="156"/>
        <v>1.1149259125406576</v>
      </c>
      <c r="AB1015" s="40">
        <f t="shared" si="157"/>
        <v>-1</v>
      </c>
      <c r="AC1015" s="40">
        <f t="shared" si="158"/>
        <v>-1</v>
      </c>
      <c r="AD1015" s="40">
        <f t="shared" si="159"/>
        <v>0.67747163695299839</v>
      </c>
    </row>
    <row r="1016" spans="1:30" x14ac:dyDescent="0.35">
      <c r="A1016">
        <v>284</v>
      </c>
      <c r="B1016">
        <v>1</v>
      </c>
      <c r="C1016" t="str">
        <f t="shared" si="160"/>
        <v>0284-01</v>
      </c>
      <c r="D1016" t="s">
        <v>23</v>
      </c>
      <c r="E1016">
        <v>2005</v>
      </c>
      <c r="F1016">
        <f>VLOOKUP(E1016,Lookups!A:B,2,FALSE)</f>
        <v>1</v>
      </c>
      <c r="G1016">
        <v>2006</v>
      </c>
      <c r="H1016" s="61">
        <v>629</v>
      </c>
      <c r="I1016">
        <v>10</v>
      </c>
      <c r="J1016" t="s">
        <v>19</v>
      </c>
      <c r="K1016">
        <v>0</v>
      </c>
      <c r="L1016">
        <v>9</v>
      </c>
      <c r="M1016">
        <v>0</v>
      </c>
      <c r="N1016">
        <v>9</v>
      </c>
      <c r="O1016">
        <v>1</v>
      </c>
      <c r="P1016">
        <f t="shared" si="161"/>
        <v>7</v>
      </c>
      <c r="Q1016">
        <v>4172</v>
      </c>
      <c r="R1016">
        <v>3222</v>
      </c>
      <c r="S1016" s="14">
        <f t="shared" si="153"/>
        <v>0.56424127671084667</v>
      </c>
      <c r="T1016" s="33">
        <f>IF(E1016&lt;1994,"NA",IF(E1016&gt;2001,SUMIFS(ADM!E:E,ADM!A:A,ReferendumData!E1016,ADM!C:C,ReferendumData!A1016,ADM!D:D,ReferendumData!B1016),SUMIFS(ADM!K:K,ADM!H:H,ReferendumData!E1016,ADM!I:I,ReferendumData!A1016,ADM!J:J,ReferendumData!B1016)))</f>
        <v>9709.74</v>
      </c>
      <c r="U1016" s="34">
        <f t="shared" si="162"/>
        <v>0.76150339761929775</v>
      </c>
      <c r="V1016" s="47">
        <f>IFERROR(VLOOKUP(C1016,Lookups!J:L,3,FALSE),IF(T1016&gt;=2000,4,IF(AND(T1016&gt;=1000,T1016&lt;2000),5,6)))</f>
        <v>3</v>
      </c>
      <c r="W1016" s="12" t="s">
        <v>370</v>
      </c>
      <c r="X1016" s="39">
        <f t="shared" si="154"/>
        <v>0.76150339761929775</v>
      </c>
      <c r="Y1016" s="38">
        <f t="shared" si="155"/>
        <v>0.56424127671084667</v>
      </c>
      <c r="Z1016" s="40" t="e">
        <f>IF(C1016=ScatterPlots!$A$3,ReferendumData!Y1016,-1)</f>
        <v>#N/A</v>
      </c>
      <c r="AA1016" s="39">
        <f t="shared" si="156"/>
        <v>0.76150339761929775</v>
      </c>
      <c r="AB1016" s="40">
        <f t="shared" si="157"/>
        <v>-1</v>
      </c>
      <c r="AC1016" s="40">
        <f t="shared" si="158"/>
        <v>-1</v>
      </c>
      <c r="AD1016" s="40">
        <f t="shared" si="159"/>
        <v>0.56424127671084667</v>
      </c>
    </row>
    <row r="1017" spans="1:30" x14ac:dyDescent="0.35">
      <c r="A1017">
        <v>286</v>
      </c>
      <c r="B1017">
        <v>1</v>
      </c>
      <c r="C1017" t="str">
        <f t="shared" si="160"/>
        <v>0286-01</v>
      </c>
      <c r="D1017" t="s">
        <v>224</v>
      </c>
      <c r="E1017">
        <v>2005</v>
      </c>
      <c r="F1017">
        <f>VLOOKUP(E1017,Lookups!A:B,2,FALSE)</f>
        <v>1</v>
      </c>
      <c r="G1017">
        <v>2006</v>
      </c>
      <c r="H1017" s="61">
        <v>595</v>
      </c>
      <c r="I1017">
        <v>10</v>
      </c>
      <c r="J1017" t="s">
        <v>19</v>
      </c>
      <c r="K1017">
        <v>0</v>
      </c>
      <c r="L1017">
        <v>9</v>
      </c>
      <c r="M1017">
        <v>0</v>
      </c>
      <c r="N1017">
        <v>9</v>
      </c>
      <c r="O1017">
        <v>0</v>
      </c>
      <c r="P1017">
        <f t="shared" si="161"/>
        <v>6</v>
      </c>
      <c r="Q1017">
        <v>411</v>
      </c>
      <c r="R1017">
        <v>606</v>
      </c>
      <c r="S1017" s="14">
        <f t="shared" si="153"/>
        <v>0.40412979351032446</v>
      </c>
      <c r="T1017" s="33">
        <f>IF(E1017&lt;1994,"NA",IF(E1017&gt;2001,SUMIFS(ADM!E:E,ADM!A:A,ReferendumData!E1017,ADM!C:C,ReferendumData!A1017,ADM!D:D,ReferendumData!B1017),SUMIFS(ADM!K:K,ADM!H:H,ReferendumData!E1017,ADM!I:I,ReferendumData!A1017,ADM!J:J,ReferendumData!B1017)))</f>
        <v>1713.29</v>
      </c>
      <c r="U1017" s="34">
        <f t="shared" si="162"/>
        <v>0.59359477963450435</v>
      </c>
      <c r="V1017" s="47">
        <f>IFERROR(VLOOKUP(C1017,Lookups!J:L,3,FALSE),IF(T1017&gt;=2000,4,IF(AND(T1017&gt;=1000,T1017&lt;2000),5,6)))</f>
        <v>2</v>
      </c>
      <c r="W1017" s="12" t="s">
        <v>20</v>
      </c>
      <c r="X1017" s="39">
        <f t="shared" si="154"/>
        <v>0.59359477963450435</v>
      </c>
      <c r="Y1017" s="38">
        <f t="shared" si="155"/>
        <v>0.40412979351032446</v>
      </c>
      <c r="Z1017" s="40" t="e">
        <f>IF(C1017=ScatterPlots!$A$3,ReferendumData!Y1017,-1)</f>
        <v>#N/A</v>
      </c>
      <c r="AA1017" s="39">
        <f t="shared" si="156"/>
        <v>0.59359477963450435</v>
      </c>
      <c r="AB1017" s="40">
        <f t="shared" si="157"/>
        <v>-1</v>
      </c>
      <c r="AC1017" s="40">
        <f t="shared" si="158"/>
        <v>-1</v>
      </c>
      <c r="AD1017" s="40">
        <f t="shared" si="159"/>
        <v>0.40412979351032446</v>
      </c>
    </row>
    <row r="1018" spans="1:30" x14ac:dyDescent="0.35">
      <c r="A1018">
        <v>286</v>
      </c>
      <c r="B1018">
        <v>1</v>
      </c>
      <c r="C1018" t="str">
        <f t="shared" si="160"/>
        <v>0286-01</v>
      </c>
      <c r="D1018" t="s">
        <v>224</v>
      </c>
      <c r="E1018">
        <v>2005</v>
      </c>
      <c r="F1018">
        <f>VLOOKUP(E1018,Lookups!A:B,2,FALSE)</f>
        <v>1</v>
      </c>
      <c r="G1018">
        <v>2006</v>
      </c>
      <c r="H1018" s="61">
        <v>595</v>
      </c>
      <c r="I1018">
        <v>10</v>
      </c>
      <c r="J1018" t="s">
        <v>19</v>
      </c>
      <c r="K1018">
        <v>0</v>
      </c>
      <c r="L1018">
        <v>9</v>
      </c>
      <c r="M1018">
        <v>0</v>
      </c>
      <c r="N1018">
        <v>9</v>
      </c>
      <c r="O1018">
        <v>0</v>
      </c>
      <c r="P1018">
        <f t="shared" si="161"/>
        <v>6</v>
      </c>
      <c r="Q1018">
        <v>730</v>
      </c>
      <c r="R1018">
        <v>753</v>
      </c>
      <c r="S1018" s="14">
        <f t="shared" si="153"/>
        <v>0.49224544841537426</v>
      </c>
      <c r="T1018" s="33">
        <f>IF(E1018&lt;1994,"NA",IF(E1018&gt;2001,SUMIFS(ADM!E:E,ADM!A:A,ReferendumData!E1018,ADM!C:C,ReferendumData!A1018,ADM!D:D,ReferendumData!B1018),SUMIFS(ADM!K:K,ADM!H:H,ReferendumData!E1018,ADM!I:I,ReferendumData!A1018,ADM!J:J,ReferendumData!B1018)))</f>
        <v>1713.29</v>
      </c>
      <c r="U1018" s="34">
        <f t="shared" si="162"/>
        <v>0.86558609458994096</v>
      </c>
      <c r="V1018" s="47">
        <f>IFERROR(VLOOKUP(C1018,Lookups!J:L,3,FALSE),IF(T1018&gt;=2000,4,IF(AND(T1018&gt;=1000,T1018&lt;2000),5,6)))</f>
        <v>2</v>
      </c>
      <c r="W1018" s="12" t="s">
        <v>422</v>
      </c>
      <c r="X1018" s="39">
        <f t="shared" si="154"/>
        <v>0.86558609458994096</v>
      </c>
      <c r="Y1018" s="38">
        <f t="shared" si="155"/>
        <v>0.49224544841537426</v>
      </c>
      <c r="Z1018" s="40" t="e">
        <f>IF(C1018=ScatterPlots!$A$3,ReferendumData!Y1018,-1)</f>
        <v>#N/A</v>
      </c>
      <c r="AA1018" s="39">
        <f t="shared" si="156"/>
        <v>0.86558609458994096</v>
      </c>
      <c r="AB1018" s="40">
        <f t="shared" si="157"/>
        <v>-1</v>
      </c>
      <c r="AC1018" s="40">
        <f t="shared" si="158"/>
        <v>-1</v>
      </c>
      <c r="AD1018" s="40">
        <f t="shared" si="159"/>
        <v>0.49224544841537426</v>
      </c>
    </row>
    <row r="1019" spans="1:30" x14ac:dyDescent="0.35">
      <c r="A1019">
        <v>297</v>
      </c>
      <c r="B1019">
        <v>1</v>
      </c>
      <c r="C1019" t="str">
        <f t="shared" si="160"/>
        <v>0297-01</v>
      </c>
      <c r="D1019" t="s">
        <v>77</v>
      </c>
      <c r="E1019">
        <v>2005</v>
      </c>
      <c r="F1019">
        <f>VLOOKUP(E1019,Lookups!A:B,2,FALSE)</f>
        <v>1</v>
      </c>
      <c r="G1019">
        <v>2006</v>
      </c>
      <c r="H1019" s="61">
        <v>550.14</v>
      </c>
      <c r="I1019">
        <v>10</v>
      </c>
      <c r="J1019" t="s">
        <v>19</v>
      </c>
      <c r="K1019">
        <v>0</v>
      </c>
      <c r="L1019">
        <v>9</v>
      </c>
      <c r="M1019">
        <v>0</v>
      </c>
      <c r="N1019">
        <v>9</v>
      </c>
      <c r="O1019">
        <v>1</v>
      </c>
      <c r="P1019">
        <f t="shared" si="161"/>
        <v>6</v>
      </c>
      <c r="Q1019">
        <v>359</v>
      </c>
      <c r="R1019">
        <v>205</v>
      </c>
      <c r="S1019" s="14">
        <f t="shared" si="153"/>
        <v>0.63652482269503541</v>
      </c>
      <c r="T1019" s="33">
        <f>IF(E1019&lt;1994,"NA",IF(E1019&gt;2001,SUMIFS(ADM!E:E,ADM!A:A,ReferendumData!E1019,ADM!C:C,ReferendumData!A1019,ADM!D:D,ReferendumData!B1019),SUMIFS(ADM!K:K,ADM!H:H,ReferendumData!E1019,ADM!I:I,ReferendumData!A1019,ADM!J:J,ReferendumData!B1019)))</f>
        <v>361.23</v>
      </c>
      <c r="U1019" s="34">
        <f t="shared" si="162"/>
        <v>1.5613321152728179</v>
      </c>
      <c r="V1019" s="47">
        <f>IFERROR(VLOOKUP(C1019,Lookups!J:L,3,FALSE),IF(T1019&gt;=2000,4,IF(AND(T1019&gt;=1000,T1019&lt;2000),5,6)))</f>
        <v>6</v>
      </c>
      <c r="W1019" s="12" t="s">
        <v>422</v>
      </c>
      <c r="X1019" s="39">
        <f t="shared" si="154"/>
        <v>1.5613321152728179</v>
      </c>
      <c r="Y1019" s="38">
        <f t="shared" si="155"/>
        <v>0.63652482269503541</v>
      </c>
      <c r="Z1019" s="40" t="e">
        <f>IF(C1019=ScatterPlots!$A$3,ReferendumData!Y1019,-1)</f>
        <v>#N/A</v>
      </c>
      <c r="AA1019" s="39">
        <f t="shared" si="156"/>
        <v>1.5613321152728179</v>
      </c>
      <c r="AB1019" s="40">
        <f t="shared" si="157"/>
        <v>-1</v>
      </c>
      <c r="AC1019" s="40">
        <f t="shared" si="158"/>
        <v>-1</v>
      </c>
      <c r="AD1019" s="40">
        <f t="shared" si="159"/>
        <v>0.63652482269503541</v>
      </c>
    </row>
    <row r="1020" spans="1:30" x14ac:dyDescent="0.35">
      <c r="A1020">
        <v>309</v>
      </c>
      <c r="B1020">
        <v>1</v>
      </c>
      <c r="C1020" t="str">
        <f t="shared" si="160"/>
        <v>0309-01</v>
      </c>
      <c r="D1020" t="s">
        <v>180</v>
      </c>
      <c r="E1020">
        <v>2005</v>
      </c>
      <c r="F1020">
        <f>VLOOKUP(E1020,Lookups!A:B,2,FALSE)</f>
        <v>1</v>
      </c>
      <c r="G1020">
        <v>2006</v>
      </c>
      <c r="H1020" s="61">
        <v>400</v>
      </c>
      <c r="I1020">
        <v>7</v>
      </c>
      <c r="J1020" t="s">
        <v>19</v>
      </c>
      <c r="K1020">
        <v>0</v>
      </c>
      <c r="L1020">
        <v>9</v>
      </c>
      <c r="M1020">
        <v>0</v>
      </c>
      <c r="N1020">
        <v>9</v>
      </c>
      <c r="O1020">
        <v>0</v>
      </c>
      <c r="P1020">
        <f t="shared" si="161"/>
        <v>5</v>
      </c>
      <c r="Q1020">
        <v>1673</v>
      </c>
      <c r="R1020">
        <v>2193</v>
      </c>
      <c r="S1020" s="14">
        <f t="shared" si="153"/>
        <v>0.43274702534919812</v>
      </c>
      <c r="T1020" s="33">
        <f>IF(E1020&lt;1994,"NA",IF(E1020&gt;2001,SUMIFS(ADM!E:E,ADM!A:A,ReferendumData!E1020,ADM!C:C,ReferendumData!A1020,ADM!D:D,ReferendumData!B1020),SUMIFS(ADM!K:K,ADM!H:H,ReferendumData!E1020,ADM!I:I,ReferendumData!A1020,ADM!J:J,ReferendumData!B1020)))</f>
        <v>1668.44</v>
      </c>
      <c r="U1020" s="34">
        <f t="shared" si="162"/>
        <v>2.3171345688187768</v>
      </c>
      <c r="V1020" s="47">
        <f>IFERROR(VLOOKUP(C1020,Lookups!J:L,3,FALSE),IF(T1020&gt;=2000,4,IF(AND(T1020&gt;=1000,T1020&lt;2000),5,6)))</f>
        <v>5</v>
      </c>
      <c r="W1020" s="12" t="s">
        <v>370</v>
      </c>
      <c r="X1020" s="39">
        <f t="shared" si="154"/>
        <v>2.3171345688187768</v>
      </c>
      <c r="Y1020" s="38">
        <f t="shared" si="155"/>
        <v>0.43274702534919812</v>
      </c>
      <c r="Z1020" s="40" t="e">
        <f>IF(C1020=ScatterPlots!$A$3,ReferendumData!Y1020,-1)</f>
        <v>#N/A</v>
      </c>
      <c r="AA1020" s="39">
        <f t="shared" si="156"/>
        <v>2.3171345688187768</v>
      </c>
      <c r="AB1020" s="40">
        <f t="shared" si="157"/>
        <v>-1</v>
      </c>
      <c r="AC1020" s="40">
        <f t="shared" si="158"/>
        <v>-1</v>
      </c>
      <c r="AD1020" s="40">
        <f t="shared" si="159"/>
        <v>0.43274702534919812</v>
      </c>
    </row>
    <row r="1021" spans="1:30" x14ac:dyDescent="0.35">
      <c r="A1021">
        <v>323</v>
      </c>
      <c r="B1021">
        <v>1</v>
      </c>
      <c r="C1021" t="str">
        <f t="shared" si="160"/>
        <v>0323-01</v>
      </c>
      <c r="D1021" t="s">
        <v>369</v>
      </c>
      <c r="E1021">
        <v>2005</v>
      </c>
      <c r="F1021">
        <f>VLOOKUP(E1021,Lookups!A:B,2,FALSE)</f>
        <v>1</v>
      </c>
      <c r="G1021">
        <v>2006</v>
      </c>
      <c r="H1021" s="61">
        <v>1400</v>
      </c>
      <c r="I1021">
        <v>5</v>
      </c>
      <c r="J1021" t="s">
        <v>19</v>
      </c>
      <c r="K1021">
        <v>0</v>
      </c>
      <c r="L1021">
        <v>9</v>
      </c>
      <c r="M1021">
        <v>0</v>
      </c>
      <c r="N1021">
        <v>9</v>
      </c>
      <c r="O1021">
        <v>1</v>
      </c>
      <c r="P1021">
        <f t="shared" si="161"/>
        <v>10</v>
      </c>
      <c r="Q1021">
        <v>50</v>
      </c>
      <c r="R1021">
        <v>14</v>
      </c>
      <c r="S1021" s="14">
        <f t="shared" si="153"/>
        <v>0.78125</v>
      </c>
      <c r="T1021" s="33">
        <f>IF(E1021&lt;1994,"NA",IF(E1021&gt;2001,SUMIFS(ADM!E:E,ADM!A:A,ReferendumData!E1021,ADM!C:C,ReferendumData!A1021,ADM!D:D,ReferendumData!B1021),SUMIFS(ADM!K:K,ADM!H:H,ReferendumData!E1021,ADM!I:I,ReferendumData!A1021,ADM!J:J,ReferendumData!B1021)))</f>
        <v>0</v>
      </c>
      <c r="U1021" s="34">
        <f>IFERROR((Q1021+R1021)/T1021,0)</f>
        <v>0</v>
      </c>
      <c r="V1021" s="47">
        <f>IFERROR(VLOOKUP(C1021,Lookups!J:L,3,FALSE),IF(T1021&gt;=2000,4,IF(AND(T1021&gt;=1000,T1021&lt;2000),5,6)))</f>
        <v>6</v>
      </c>
      <c r="W1021" s="12" t="s">
        <v>20</v>
      </c>
      <c r="X1021" s="39">
        <f t="shared" si="154"/>
        <v>0</v>
      </c>
      <c r="Y1021" s="38">
        <f t="shared" si="155"/>
        <v>0.78125</v>
      </c>
      <c r="Z1021" s="40" t="e">
        <f>IF(C1021=ScatterPlots!$A$3,ReferendumData!Y1021,-1)</f>
        <v>#N/A</v>
      </c>
      <c r="AA1021" s="39">
        <f t="shared" si="156"/>
        <v>0</v>
      </c>
      <c r="AB1021" s="40">
        <f t="shared" si="157"/>
        <v>-1</v>
      </c>
      <c r="AC1021" s="40">
        <f t="shared" si="158"/>
        <v>-1</v>
      </c>
      <c r="AD1021" s="40">
        <f t="shared" si="159"/>
        <v>0.78125</v>
      </c>
    </row>
    <row r="1022" spans="1:30" x14ac:dyDescent="0.35">
      <c r="A1022">
        <v>391</v>
      </c>
      <c r="B1022">
        <v>1</v>
      </c>
      <c r="C1022" t="str">
        <f t="shared" si="160"/>
        <v>0391-01</v>
      </c>
      <c r="D1022" t="s">
        <v>127</v>
      </c>
      <c r="E1022">
        <v>2005</v>
      </c>
      <c r="F1022">
        <f>VLOOKUP(E1022,Lookups!A:B,2,FALSE)</f>
        <v>1</v>
      </c>
      <c r="G1022">
        <v>2006</v>
      </c>
      <c r="H1022" s="61">
        <v>350</v>
      </c>
      <c r="I1022">
        <v>10</v>
      </c>
      <c r="J1022" t="s">
        <v>19</v>
      </c>
      <c r="K1022">
        <v>0</v>
      </c>
      <c r="L1022">
        <v>9</v>
      </c>
      <c r="M1022">
        <v>0</v>
      </c>
      <c r="N1022">
        <v>9</v>
      </c>
      <c r="O1022">
        <v>1</v>
      </c>
      <c r="P1022">
        <f t="shared" si="161"/>
        <v>4</v>
      </c>
      <c r="Q1022">
        <v>367</v>
      </c>
      <c r="R1022">
        <v>190</v>
      </c>
      <c r="S1022" s="14">
        <f t="shared" si="153"/>
        <v>0.65888689407540391</v>
      </c>
      <c r="T1022" s="33">
        <f>IF(E1022&lt;1994,"NA",IF(E1022&gt;2001,SUMIFS(ADM!E:E,ADM!A:A,ReferendumData!E1022,ADM!C:C,ReferendumData!A1022,ADM!D:D,ReferendumData!B1022),SUMIFS(ADM!K:K,ADM!H:H,ReferendumData!E1022,ADM!I:I,ReferendumData!A1022,ADM!J:J,ReferendumData!B1022)))</f>
        <v>413.95</v>
      </c>
      <c r="U1022" s="34">
        <f t="shared" si="162"/>
        <v>1.345573136852277</v>
      </c>
      <c r="V1022" s="47">
        <f>IFERROR(VLOOKUP(C1022,Lookups!J:L,3,FALSE),IF(T1022&gt;=2000,4,IF(AND(T1022&gt;=1000,T1022&lt;2000),5,6)))</f>
        <v>6</v>
      </c>
      <c r="W1022" s="12" t="s">
        <v>20</v>
      </c>
      <c r="X1022" s="39">
        <f t="shared" si="154"/>
        <v>1.345573136852277</v>
      </c>
      <c r="Y1022" s="38">
        <f t="shared" si="155"/>
        <v>0.65888689407540391</v>
      </c>
      <c r="Z1022" s="40" t="e">
        <f>IF(C1022=ScatterPlots!$A$3,ReferendumData!Y1022,-1)</f>
        <v>#N/A</v>
      </c>
      <c r="AA1022" s="39">
        <f t="shared" si="156"/>
        <v>1.345573136852277</v>
      </c>
      <c r="AB1022" s="40">
        <f t="shared" si="157"/>
        <v>-1</v>
      </c>
      <c r="AC1022" s="40">
        <f t="shared" si="158"/>
        <v>-1</v>
      </c>
      <c r="AD1022" s="40">
        <f t="shared" si="159"/>
        <v>0.65888689407540391</v>
      </c>
    </row>
    <row r="1023" spans="1:30" x14ac:dyDescent="0.35">
      <c r="A1023">
        <v>392</v>
      </c>
      <c r="B1023">
        <v>1</v>
      </c>
      <c r="C1023" t="str">
        <f t="shared" si="160"/>
        <v>0392-01</v>
      </c>
      <c r="D1023" t="s">
        <v>333</v>
      </c>
      <c r="E1023">
        <v>2005</v>
      </c>
      <c r="F1023">
        <f>VLOOKUP(E1023,Lookups!A:B,2,FALSE)</f>
        <v>1</v>
      </c>
      <c r="G1023">
        <v>2006</v>
      </c>
      <c r="H1023" s="61">
        <v>350</v>
      </c>
      <c r="I1023">
        <v>10</v>
      </c>
      <c r="J1023" t="s">
        <v>19</v>
      </c>
      <c r="K1023">
        <v>0</v>
      </c>
      <c r="L1023">
        <v>9</v>
      </c>
      <c r="M1023">
        <v>0</v>
      </c>
      <c r="N1023">
        <v>9</v>
      </c>
      <c r="O1023">
        <v>1</v>
      </c>
      <c r="P1023">
        <f t="shared" si="161"/>
        <v>4</v>
      </c>
      <c r="Q1023">
        <v>358</v>
      </c>
      <c r="R1023">
        <v>332</v>
      </c>
      <c r="S1023" s="14">
        <f t="shared" si="153"/>
        <v>0.51884057971014497</v>
      </c>
      <c r="T1023" s="33">
        <f>IF(E1023&lt;1994,"NA",IF(E1023&gt;2001,SUMIFS(ADM!E:E,ADM!A:A,ReferendumData!E1023,ADM!C:C,ReferendumData!A1023,ADM!D:D,ReferendumData!B1023),SUMIFS(ADM!K:K,ADM!H:H,ReferendumData!E1023,ADM!I:I,ReferendumData!A1023,ADM!J:J,ReferendumData!B1023)))</f>
        <v>660.34</v>
      </c>
      <c r="U1023" s="34">
        <f t="shared" si="162"/>
        <v>1.0449162552624405</v>
      </c>
      <c r="V1023" s="47">
        <f>IFERROR(VLOOKUP(C1023,Lookups!J:L,3,FALSE),IF(T1023&gt;=2000,4,IF(AND(T1023&gt;=1000,T1023&lt;2000),5,6)))</f>
        <v>6</v>
      </c>
      <c r="W1023" s="12" t="s">
        <v>20</v>
      </c>
      <c r="X1023" s="39">
        <f t="shared" si="154"/>
        <v>1.0449162552624405</v>
      </c>
      <c r="Y1023" s="38">
        <f t="shared" si="155"/>
        <v>0.51884057971014497</v>
      </c>
      <c r="Z1023" s="40" t="e">
        <f>IF(C1023=ScatterPlots!$A$3,ReferendumData!Y1023,-1)</f>
        <v>#N/A</v>
      </c>
      <c r="AA1023" s="39">
        <f t="shared" si="156"/>
        <v>1.0449162552624405</v>
      </c>
      <c r="AB1023" s="40">
        <f t="shared" si="157"/>
        <v>-1</v>
      </c>
      <c r="AC1023" s="40">
        <f t="shared" si="158"/>
        <v>-1</v>
      </c>
      <c r="AD1023" s="40">
        <f t="shared" si="159"/>
        <v>0.51884057971014497</v>
      </c>
    </row>
    <row r="1024" spans="1:30" x14ac:dyDescent="0.35">
      <c r="A1024">
        <v>409</v>
      </c>
      <c r="B1024">
        <v>1</v>
      </c>
      <c r="C1024" t="str">
        <f t="shared" si="160"/>
        <v>0409-01</v>
      </c>
      <c r="D1024" t="s">
        <v>298</v>
      </c>
      <c r="E1024">
        <v>2005</v>
      </c>
      <c r="F1024">
        <f>VLOOKUP(E1024,Lookups!A:B,2,FALSE)</f>
        <v>1</v>
      </c>
      <c r="G1024">
        <v>2006</v>
      </c>
      <c r="H1024" s="61">
        <v>708.12</v>
      </c>
      <c r="I1024">
        <v>10</v>
      </c>
      <c r="J1024" t="s">
        <v>19</v>
      </c>
      <c r="K1024">
        <v>0</v>
      </c>
      <c r="L1024">
        <v>9</v>
      </c>
      <c r="M1024">
        <v>0</v>
      </c>
      <c r="N1024">
        <v>9</v>
      </c>
      <c r="O1024">
        <v>1</v>
      </c>
      <c r="P1024">
        <f t="shared" si="161"/>
        <v>8</v>
      </c>
      <c r="Q1024">
        <v>426</v>
      </c>
      <c r="R1024">
        <v>125</v>
      </c>
      <c r="S1024" s="14">
        <f t="shared" si="153"/>
        <v>0.77313974591651546</v>
      </c>
      <c r="T1024" s="33">
        <f>IF(E1024&lt;1994,"NA",IF(E1024&gt;2001,SUMIFS(ADM!E:E,ADM!A:A,ReferendumData!E1024,ADM!C:C,ReferendumData!A1024,ADM!D:D,ReferendumData!B1024),SUMIFS(ADM!K:K,ADM!H:H,ReferendumData!E1024,ADM!I:I,ReferendumData!A1024,ADM!J:J,ReferendumData!B1024)))</f>
        <v>301.18</v>
      </c>
      <c r="U1024" s="34">
        <f t="shared" si="162"/>
        <v>1.8294707483896673</v>
      </c>
      <c r="V1024" s="47">
        <f>IFERROR(VLOOKUP(C1024,Lookups!J:L,3,FALSE),IF(T1024&gt;=2000,4,IF(AND(T1024&gt;=1000,T1024&lt;2000),5,6)))</f>
        <v>6</v>
      </c>
      <c r="W1024" s="12" t="s">
        <v>20</v>
      </c>
      <c r="X1024" s="39">
        <f t="shared" si="154"/>
        <v>1.8294707483896673</v>
      </c>
      <c r="Y1024" s="38">
        <f t="shared" si="155"/>
        <v>0.77313974591651546</v>
      </c>
      <c r="Z1024" s="40" t="e">
        <f>IF(C1024=ScatterPlots!$A$3,ReferendumData!Y1024,-1)</f>
        <v>#N/A</v>
      </c>
      <c r="AA1024" s="39">
        <f t="shared" si="156"/>
        <v>1.8294707483896673</v>
      </c>
      <c r="AB1024" s="40">
        <f t="shared" si="157"/>
        <v>-1</v>
      </c>
      <c r="AC1024" s="40">
        <f t="shared" si="158"/>
        <v>-1</v>
      </c>
      <c r="AD1024" s="40">
        <f t="shared" si="159"/>
        <v>0.77313974591651546</v>
      </c>
    </row>
    <row r="1025" spans="1:30" x14ac:dyDescent="0.35">
      <c r="A1025">
        <v>415</v>
      </c>
      <c r="B1025">
        <v>1</v>
      </c>
      <c r="C1025" t="str">
        <f t="shared" si="160"/>
        <v>0415-01</v>
      </c>
      <c r="D1025" t="s">
        <v>128</v>
      </c>
      <c r="E1025">
        <v>2005</v>
      </c>
      <c r="F1025">
        <f>VLOOKUP(E1025,Lookups!A:B,2,FALSE)</f>
        <v>1</v>
      </c>
      <c r="G1025">
        <v>2006</v>
      </c>
      <c r="H1025" s="61">
        <v>1000</v>
      </c>
      <c r="I1025">
        <v>10</v>
      </c>
      <c r="J1025" t="s">
        <v>19</v>
      </c>
      <c r="K1025">
        <v>0</v>
      </c>
      <c r="L1025">
        <v>9</v>
      </c>
      <c r="M1025">
        <v>0</v>
      </c>
      <c r="N1025">
        <v>9</v>
      </c>
      <c r="O1025">
        <v>1</v>
      </c>
      <c r="P1025">
        <f t="shared" si="161"/>
        <v>10</v>
      </c>
      <c r="Q1025">
        <v>134</v>
      </c>
      <c r="R1025">
        <v>39</v>
      </c>
      <c r="S1025" s="14">
        <f t="shared" si="153"/>
        <v>0.77456647398843925</v>
      </c>
      <c r="T1025" s="33">
        <f>IF(E1025&lt;1994,"NA",IF(E1025&gt;2001,SUMIFS(ADM!E:E,ADM!A:A,ReferendumData!E1025,ADM!C:C,ReferendumData!A1025,ADM!D:D,ReferendumData!B1025),SUMIFS(ADM!K:K,ADM!H:H,ReferendumData!E1025,ADM!I:I,ReferendumData!A1025,ADM!J:J,ReferendumData!B1025)))</f>
        <v>118.54</v>
      </c>
      <c r="U1025" s="34">
        <f t="shared" si="162"/>
        <v>1.45942297958495</v>
      </c>
      <c r="V1025" s="47">
        <f>IFERROR(VLOOKUP(C1025,Lookups!J:L,3,FALSE),IF(T1025&gt;=2000,4,IF(AND(T1025&gt;=1000,T1025&lt;2000),5,6)))</f>
        <v>6</v>
      </c>
      <c r="W1025" s="12" t="s">
        <v>20</v>
      </c>
      <c r="X1025" s="39">
        <f t="shared" si="154"/>
        <v>1.45942297958495</v>
      </c>
      <c r="Y1025" s="38">
        <f t="shared" si="155"/>
        <v>0.77456647398843925</v>
      </c>
      <c r="Z1025" s="40" t="e">
        <f>IF(C1025=ScatterPlots!$A$3,ReferendumData!Y1025,-1)</f>
        <v>#N/A</v>
      </c>
      <c r="AA1025" s="39">
        <f t="shared" si="156"/>
        <v>1.45942297958495</v>
      </c>
      <c r="AB1025" s="40">
        <f t="shared" si="157"/>
        <v>-1</v>
      </c>
      <c r="AC1025" s="40">
        <f t="shared" si="158"/>
        <v>-1</v>
      </c>
      <c r="AD1025" s="40">
        <f t="shared" si="159"/>
        <v>0.77456647398843925</v>
      </c>
    </row>
    <row r="1026" spans="1:30" x14ac:dyDescent="0.35">
      <c r="A1026">
        <v>417</v>
      </c>
      <c r="B1026">
        <v>1</v>
      </c>
      <c r="C1026" t="str">
        <f t="shared" si="160"/>
        <v>0417-01</v>
      </c>
      <c r="D1026" t="s">
        <v>28</v>
      </c>
      <c r="E1026">
        <v>2005</v>
      </c>
      <c r="F1026">
        <f>VLOOKUP(E1026,Lookups!A:B,2,FALSE)</f>
        <v>1</v>
      </c>
      <c r="G1026">
        <v>2006</v>
      </c>
      <c r="H1026" s="61">
        <v>-0.47000000000002728</v>
      </c>
      <c r="I1026">
        <v>5</v>
      </c>
      <c r="J1026" t="s">
        <v>19</v>
      </c>
      <c r="K1026">
        <v>0</v>
      </c>
      <c r="L1026">
        <v>9</v>
      </c>
      <c r="M1026">
        <v>0</v>
      </c>
      <c r="N1026">
        <v>9</v>
      </c>
      <c r="O1026">
        <v>1</v>
      </c>
      <c r="P1026">
        <f t="shared" si="161"/>
        <v>1</v>
      </c>
      <c r="Q1026">
        <v>506</v>
      </c>
      <c r="R1026">
        <v>207</v>
      </c>
      <c r="S1026" s="14">
        <f t="shared" si="153"/>
        <v>0.70967741935483875</v>
      </c>
      <c r="T1026" s="33">
        <f>IF(E1026&lt;1994,"NA",IF(E1026&gt;2001,SUMIFS(ADM!E:E,ADM!A:A,ReferendumData!E1026,ADM!C:C,ReferendumData!A1026,ADM!D:D,ReferendumData!B1026),SUMIFS(ADM!K:K,ADM!H:H,ReferendumData!E1026,ADM!I:I,ReferendumData!A1026,ADM!J:J,ReferendumData!B1026)))</f>
        <v>753.7</v>
      </c>
      <c r="U1026" s="34">
        <f t="shared" si="162"/>
        <v>0.94599973464243059</v>
      </c>
      <c r="V1026" s="47">
        <f>IFERROR(VLOOKUP(C1026,Lookups!J:L,3,FALSE),IF(T1026&gt;=2000,4,IF(AND(T1026&gt;=1000,T1026&lt;2000),5,6)))</f>
        <v>6</v>
      </c>
      <c r="W1026" s="12" t="s">
        <v>20</v>
      </c>
      <c r="X1026" s="39">
        <f t="shared" si="154"/>
        <v>0.94599973464243059</v>
      </c>
      <c r="Y1026" s="38">
        <f t="shared" si="155"/>
        <v>0.70967741935483875</v>
      </c>
      <c r="Z1026" s="40" t="e">
        <f>IF(C1026=ScatterPlots!$A$3,ReferendumData!Y1026,-1)</f>
        <v>#N/A</v>
      </c>
      <c r="AA1026" s="39">
        <f t="shared" si="156"/>
        <v>0.94599973464243059</v>
      </c>
      <c r="AB1026" s="40">
        <f t="shared" si="157"/>
        <v>-1</v>
      </c>
      <c r="AC1026" s="40">
        <f t="shared" si="158"/>
        <v>-1</v>
      </c>
      <c r="AD1026" s="40">
        <f t="shared" si="159"/>
        <v>0.70967741935483875</v>
      </c>
    </row>
    <row r="1027" spans="1:30" x14ac:dyDescent="0.35">
      <c r="A1027">
        <v>418</v>
      </c>
      <c r="B1027">
        <v>1</v>
      </c>
      <c r="C1027" t="str">
        <f t="shared" si="160"/>
        <v>0418-01</v>
      </c>
      <c r="D1027" t="s">
        <v>299</v>
      </c>
      <c r="E1027">
        <v>2005</v>
      </c>
      <c r="F1027">
        <f>VLOOKUP(E1027,Lookups!A:B,2,FALSE)</f>
        <v>1</v>
      </c>
      <c r="G1027">
        <v>2006</v>
      </c>
      <c r="H1027" s="61">
        <v>209.44</v>
      </c>
      <c r="I1027">
        <v>8</v>
      </c>
      <c r="J1027" t="s">
        <v>19</v>
      </c>
      <c r="K1027">
        <v>0</v>
      </c>
      <c r="L1027">
        <v>9</v>
      </c>
      <c r="M1027">
        <v>0</v>
      </c>
      <c r="N1027">
        <v>9</v>
      </c>
      <c r="O1027">
        <v>1</v>
      </c>
      <c r="P1027">
        <f t="shared" si="161"/>
        <v>3</v>
      </c>
      <c r="Q1027">
        <v>85</v>
      </c>
      <c r="R1027">
        <v>51</v>
      </c>
      <c r="S1027" s="14">
        <f t="shared" si="153"/>
        <v>0.625</v>
      </c>
      <c r="T1027" s="33">
        <f>IF(E1027&lt;1994,"NA",IF(E1027&gt;2001,SUMIFS(ADM!E:E,ADM!A:A,ReferendumData!E1027,ADM!C:C,ReferendumData!A1027,ADM!D:D,ReferendumData!B1027),SUMIFS(ADM!K:K,ADM!H:H,ReferendumData!E1027,ADM!I:I,ReferendumData!A1027,ADM!J:J,ReferendumData!B1027)))</f>
        <v>149.88</v>
      </c>
      <c r="U1027" s="34">
        <f t="shared" si="162"/>
        <v>0.90739258073125173</v>
      </c>
      <c r="V1027" s="47">
        <f>IFERROR(VLOOKUP(C1027,Lookups!J:L,3,FALSE),IF(T1027&gt;=2000,4,IF(AND(T1027&gt;=1000,T1027&lt;2000),5,6)))</f>
        <v>6</v>
      </c>
      <c r="W1027" s="12" t="s">
        <v>370</v>
      </c>
      <c r="X1027" s="39">
        <f t="shared" si="154"/>
        <v>0.90739258073125173</v>
      </c>
      <c r="Y1027" s="38">
        <f t="shared" si="155"/>
        <v>0.625</v>
      </c>
      <c r="Z1027" s="40" t="e">
        <f>IF(C1027=ScatterPlots!$A$3,ReferendumData!Y1027,-1)</f>
        <v>#N/A</v>
      </c>
      <c r="AA1027" s="39">
        <f t="shared" si="156"/>
        <v>0.90739258073125173</v>
      </c>
      <c r="AB1027" s="40">
        <f t="shared" si="157"/>
        <v>-1</v>
      </c>
      <c r="AC1027" s="40">
        <f t="shared" si="158"/>
        <v>-1</v>
      </c>
      <c r="AD1027" s="40">
        <f t="shared" si="159"/>
        <v>0.625</v>
      </c>
    </row>
    <row r="1028" spans="1:30" x14ac:dyDescent="0.35">
      <c r="A1028">
        <v>463</v>
      </c>
      <c r="B1028">
        <v>1</v>
      </c>
      <c r="C1028" t="str">
        <f t="shared" si="160"/>
        <v>0463-01</v>
      </c>
      <c r="D1028" t="s">
        <v>184</v>
      </c>
      <c r="E1028">
        <v>2005</v>
      </c>
      <c r="F1028">
        <f>VLOOKUP(E1028,Lookups!A:B,2,FALSE)</f>
        <v>1</v>
      </c>
      <c r="G1028">
        <v>2006</v>
      </c>
      <c r="H1028" s="61">
        <v>224.82</v>
      </c>
      <c r="I1028">
        <v>6</v>
      </c>
      <c r="J1028" t="s">
        <v>19</v>
      </c>
      <c r="K1028">
        <v>0</v>
      </c>
      <c r="L1028">
        <v>9</v>
      </c>
      <c r="M1028">
        <v>0</v>
      </c>
      <c r="N1028">
        <v>9</v>
      </c>
      <c r="O1028">
        <v>1</v>
      </c>
      <c r="P1028">
        <f t="shared" si="161"/>
        <v>3</v>
      </c>
      <c r="Q1028">
        <v>597</v>
      </c>
      <c r="R1028">
        <v>236</v>
      </c>
      <c r="S1028" s="14">
        <f t="shared" ref="S1028:S1091" si="163">Q1028/SUM(Q1028:R1028)</f>
        <v>0.71668667466986791</v>
      </c>
      <c r="T1028" s="33">
        <f>IF(E1028&lt;1994,"NA",IF(E1028&gt;2001,SUMIFS(ADM!E:E,ADM!A:A,ReferendumData!E1028,ADM!C:C,ReferendumData!A1028,ADM!D:D,ReferendumData!B1028),SUMIFS(ADM!K:K,ADM!H:H,ReferendumData!E1028,ADM!I:I,ReferendumData!A1028,ADM!J:J,ReferendumData!B1028)))</f>
        <v>813.28</v>
      </c>
      <c r="U1028" s="34">
        <f t="shared" si="162"/>
        <v>1.024247491638796</v>
      </c>
      <c r="V1028" s="47">
        <f>IFERROR(VLOOKUP(C1028,Lookups!J:L,3,FALSE),IF(T1028&gt;=2000,4,IF(AND(T1028&gt;=1000,T1028&lt;2000),5,6)))</f>
        <v>6</v>
      </c>
      <c r="W1028" s="12" t="s">
        <v>20</v>
      </c>
      <c r="X1028" s="39">
        <f t="shared" ref="X1028:X1091" si="164">IF(A1028=815,0,U1028)</f>
        <v>1.024247491638796</v>
      </c>
      <c r="Y1028" s="38">
        <f t="shared" ref="Y1028:Y1091" si="165">IF(A1028=815,0,S1028)</f>
        <v>0.71668667466986791</v>
      </c>
      <c r="Z1028" s="40" t="e">
        <f>IF(C1028=ScatterPlots!$A$3,ReferendumData!Y1028,-1)</f>
        <v>#N/A</v>
      </c>
      <c r="AA1028" s="39">
        <f t="shared" ref="AA1028:AA1091" si="166">IF(A1028=815,0,U1028)</f>
        <v>1.024247491638796</v>
      </c>
      <c r="AB1028" s="40">
        <f t="shared" ref="AB1028:AB1091" si="167">IF(A1028=815,0,IF(F1028=3,S1028,-1))</f>
        <v>-1</v>
      </c>
      <c r="AC1028" s="40">
        <f t="shared" ref="AC1028:AC1091" si="168">IF(A1028=815,0,IF(F1028=2,S1028,-1))</f>
        <v>-1</v>
      </c>
      <c r="AD1028" s="40">
        <f t="shared" ref="AD1028:AD1091" si="169">IF(A1028=815,0,IF(F1028=1,S1028,-1))</f>
        <v>0.71668667466986791</v>
      </c>
    </row>
    <row r="1029" spans="1:30" x14ac:dyDescent="0.35">
      <c r="A1029">
        <v>466</v>
      </c>
      <c r="B1029">
        <v>1</v>
      </c>
      <c r="C1029" t="str">
        <f t="shared" si="160"/>
        <v>0466-01</v>
      </c>
      <c r="D1029" t="s">
        <v>495</v>
      </c>
      <c r="E1029">
        <v>2005</v>
      </c>
      <c r="F1029">
        <f>VLOOKUP(E1029,Lookups!A:B,2,FALSE)</f>
        <v>1</v>
      </c>
      <c r="G1029">
        <v>2006</v>
      </c>
      <c r="H1029" s="61">
        <v>357</v>
      </c>
      <c r="I1029">
        <v>10</v>
      </c>
      <c r="J1029" t="s">
        <v>19</v>
      </c>
      <c r="K1029">
        <v>0</v>
      </c>
      <c r="L1029">
        <v>9</v>
      </c>
      <c r="M1029">
        <v>0</v>
      </c>
      <c r="N1029">
        <v>9</v>
      </c>
      <c r="O1029">
        <v>0</v>
      </c>
      <c r="P1029">
        <f t="shared" si="161"/>
        <v>4</v>
      </c>
      <c r="Q1029">
        <v>866</v>
      </c>
      <c r="R1029">
        <v>1914</v>
      </c>
      <c r="S1029" s="14">
        <f t="shared" si="163"/>
        <v>0.31151079136690646</v>
      </c>
      <c r="T1029" s="33">
        <f>IF(E1029&lt;1994,"NA",IF(E1029&gt;2001,SUMIFS(ADM!E:E,ADM!A:A,ReferendumData!E1029,ADM!C:C,ReferendumData!A1029,ADM!D:D,ReferendumData!B1029),SUMIFS(ADM!K:K,ADM!H:H,ReferendumData!E1029,ADM!I:I,ReferendumData!A1029,ADM!J:J,ReferendumData!B1029)))</f>
        <v>2295.88</v>
      </c>
      <c r="U1029" s="34">
        <f t="shared" si="162"/>
        <v>1.2108646793386413</v>
      </c>
      <c r="V1029" s="47">
        <f>IFERROR(VLOOKUP(C1029,Lookups!J:L,3,FALSE),IF(T1029&gt;=2000,4,IF(AND(T1029&gt;=1000,T1029&lt;2000),5,6)))</f>
        <v>4</v>
      </c>
      <c r="W1029" s="12" t="s">
        <v>370</v>
      </c>
      <c r="X1029" s="39">
        <f t="shared" si="164"/>
        <v>1.2108646793386413</v>
      </c>
      <c r="Y1029" s="38">
        <f t="shared" si="165"/>
        <v>0.31151079136690646</v>
      </c>
      <c r="Z1029" s="40" t="e">
        <f>IF(C1029=ScatterPlots!$A$3,ReferendumData!Y1029,-1)</f>
        <v>#N/A</v>
      </c>
      <c r="AA1029" s="39">
        <f t="shared" si="166"/>
        <v>1.2108646793386413</v>
      </c>
      <c r="AB1029" s="40">
        <f t="shared" si="167"/>
        <v>-1</v>
      </c>
      <c r="AC1029" s="40">
        <f t="shared" si="168"/>
        <v>-1</v>
      </c>
      <c r="AD1029" s="40">
        <f t="shared" si="169"/>
        <v>0.31151079136690646</v>
      </c>
    </row>
    <row r="1030" spans="1:30" x14ac:dyDescent="0.35">
      <c r="A1030">
        <v>477</v>
      </c>
      <c r="B1030">
        <v>1</v>
      </c>
      <c r="C1030" t="str">
        <f t="shared" si="160"/>
        <v>0477-01</v>
      </c>
      <c r="D1030" t="s">
        <v>226</v>
      </c>
      <c r="E1030">
        <v>2005</v>
      </c>
      <c r="F1030">
        <f>VLOOKUP(E1030,Lookups!A:B,2,FALSE)</f>
        <v>1</v>
      </c>
      <c r="G1030">
        <v>2006</v>
      </c>
      <c r="H1030" s="61">
        <v>325</v>
      </c>
      <c r="I1030">
        <v>6</v>
      </c>
      <c r="J1030" t="s">
        <v>19</v>
      </c>
      <c r="K1030">
        <v>0</v>
      </c>
      <c r="L1030">
        <v>9</v>
      </c>
      <c r="M1030">
        <v>0</v>
      </c>
      <c r="N1030">
        <v>9</v>
      </c>
      <c r="O1030">
        <v>1</v>
      </c>
      <c r="P1030">
        <f t="shared" si="161"/>
        <v>4</v>
      </c>
      <c r="Q1030">
        <v>2164</v>
      </c>
      <c r="R1030">
        <v>1718</v>
      </c>
      <c r="S1030" s="14">
        <f t="shared" si="163"/>
        <v>0.55744461617722818</v>
      </c>
      <c r="T1030" s="33">
        <f>IF(E1030&lt;1994,"NA",IF(E1030&gt;2001,SUMIFS(ADM!E:E,ADM!A:A,ReferendumData!E1030,ADM!C:C,ReferendumData!A1030,ADM!D:D,ReferendumData!B1030),SUMIFS(ADM!K:K,ADM!H:H,ReferendumData!E1030,ADM!I:I,ReferendumData!A1030,ADM!J:J,ReferendumData!B1030)))</f>
        <v>3373.49</v>
      </c>
      <c r="U1030" s="34">
        <f t="shared" si="162"/>
        <v>1.1507370705115474</v>
      </c>
      <c r="V1030" s="47">
        <f>IFERROR(VLOOKUP(C1030,Lookups!J:L,3,FALSE),IF(T1030&gt;=2000,4,IF(AND(T1030&gt;=1000,T1030&lt;2000),5,6)))</f>
        <v>4</v>
      </c>
      <c r="W1030" s="12" t="s">
        <v>20</v>
      </c>
      <c r="X1030" s="39">
        <f t="shared" si="164"/>
        <v>1.1507370705115474</v>
      </c>
      <c r="Y1030" s="38">
        <f t="shared" si="165"/>
        <v>0.55744461617722818</v>
      </c>
      <c r="Z1030" s="40" t="e">
        <f>IF(C1030=ScatterPlots!$A$3,ReferendumData!Y1030,-1)</f>
        <v>#N/A</v>
      </c>
      <c r="AA1030" s="39">
        <f t="shared" si="166"/>
        <v>1.1507370705115474</v>
      </c>
      <c r="AB1030" s="40">
        <f t="shared" si="167"/>
        <v>-1</v>
      </c>
      <c r="AC1030" s="40">
        <f t="shared" si="168"/>
        <v>-1</v>
      </c>
      <c r="AD1030" s="40">
        <f t="shared" si="169"/>
        <v>0.55744461617722818</v>
      </c>
    </row>
    <row r="1031" spans="1:30" x14ac:dyDescent="0.35">
      <c r="A1031">
        <v>480</v>
      </c>
      <c r="B1031">
        <v>1</v>
      </c>
      <c r="C1031" t="str">
        <f t="shared" si="160"/>
        <v>0480-01</v>
      </c>
      <c r="D1031" t="s">
        <v>336</v>
      </c>
      <c r="E1031">
        <v>2005</v>
      </c>
      <c r="F1031">
        <f>VLOOKUP(E1031,Lookups!A:B,2,FALSE)</f>
        <v>1</v>
      </c>
      <c r="G1031">
        <v>2006</v>
      </c>
      <c r="H1031" s="61">
        <v>450</v>
      </c>
      <c r="I1031">
        <v>10</v>
      </c>
      <c r="J1031" t="s">
        <v>19</v>
      </c>
      <c r="K1031">
        <v>0</v>
      </c>
      <c r="L1031">
        <v>9</v>
      </c>
      <c r="M1031">
        <v>0</v>
      </c>
      <c r="N1031">
        <v>9</v>
      </c>
      <c r="O1031">
        <v>0</v>
      </c>
      <c r="P1031">
        <f t="shared" si="161"/>
        <v>5</v>
      </c>
      <c r="Q1031">
        <v>369</v>
      </c>
      <c r="R1031">
        <v>410</v>
      </c>
      <c r="S1031" s="14">
        <f t="shared" si="163"/>
        <v>0.47368421052631576</v>
      </c>
      <c r="T1031" s="33">
        <f>IF(E1031&lt;1994,"NA",IF(E1031&gt;2001,SUMIFS(ADM!E:E,ADM!A:A,ReferendumData!E1031,ADM!C:C,ReferendumData!A1031,ADM!D:D,ReferendumData!B1031),SUMIFS(ADM!K:K,ADM!H:H,ReferendumData!E1031,ADM!I:I,ReferendumData!A1031,ADM!J:J,ReferendumData!B1031)))</f>
        <v>752.05</v>
      </c>
      <c r="U1031" s="34">
        <f t="shared" si="162"/>
        <v>1.0358353832856859</v>
      </c>
      <c r="V1031" s="47">
        <f>IFERROR(VLOOKUP(C1031,Lookups!J:L,3,FALSE),IF(T1031&gt;=2000,4,IF(AND(T1031&gt;=1000,T1031&lt;2000),5,6)))</f>
        <v>6</v>
      </c>
      <c r="W1031" s="12" t="s">
        <v>20</v>
      </c>
      <c r="X1031" s="39">
        <f t="shared" si="164"/>
        <v>1.0358353832856859</v>
      </c>
      <c r="Y1031" s="38">
        <f t="shared" si="165"/>
        <v>0.47368421052631576</v>
      </c>
      <c r="Z1031" s="40" t="e">
        <f>IF(C1031=ScatterPlots!$A$3,ReferendumData!Y1031,-1)</f>
        <v>#N/A</v>
      </c>
      <c r="AA1031" s="39">
        <f t="shared" si="166"/>
        <v>1.0358353832856859</v>
      </c>
      <c r="AB1031" s="40">
        <f t="shared" si="167"/>
        <v>-1</v>
      </c>
      <c r="AC1031" s="40">
        <f t="shared" si="168"/>
        <v>-1</v>
      </c>
      <c r="AD1031" s="40">
        <f t="shared" si="169"/>
        <v>0.47368421052631576</v>
      </c>
    </row>
    <row r="1032" spans="1:30" x14ac:dyDescent="0.35">
      <c r="A1032">
        <v>485</v>
      </c>
      <c r="B1032">
        <v>1</v>
      </c>
      <c r="C1032" t="str">
        <f t="shared" si="160"/>
        <v>0485-01</v>
      </c>
      <c r="D1032" t="s">
        <v>300</v>
      </c>
      <c r="E1032">
        <v>2005</v>
      </c>
      <c r="F1032">
        <f>VLOOKUP(E1032,Lookups!A:B,2,FALSE)</f>
        <v>1</v>
      </c>
      <c r="G1032">
        <v>2006</v>
      </c>
      <c r="H1032" s="61">
        <v>600</v>
      </c>
      <c r="I1032">
        <v>10</v>
      </c>
      <c r="J1032" t="s">
        <v>19</v>
      </c>
      <c r="K1032">
        <v>0</v>
      </c>
      <c r="L1032">
        <v>9</v>
      </c>
      <c r="M1032">
        <v>0</v>
      </c>
      <c r="N1032">
        <v>9</v>
      </c>
      <c r="O1032">
        <v>0</v>
      </c>
      <c r="P1032">
        <f t="shared" si="161"/>
        <v>7</v>
      </c>
      <c r="Q1032">
        <v>396</v>
      </c>
      <c r="R1032">
        <v>566</v>
      </c>
      <c r="S1032" s="14">
        <f t="shared" si="163"/>
        <v>0.41164241164241167</v>
      </c>
      <c r="T1032" s="33">
        <f>IF(E1032&lt;1994,"NA",IF(E1032&gt;2001,SUMIFS(ADM!E:E,ADM!A:A,ReferendumData!E1032,ADM!C:C,ReferendumData!A1032,ADM!D:D,ReferendumData!B1032),SUMIFS(ADM!K:K,ADM!H:H,ReferendumData!E1032,ADM!I:I,ReferendumData!A1032,ADM!J:J,ReferendumData!B1032)))</f>
        <v>728.03</v>
      </c>
      <c r="U1032" s="34">
        <f t="shared" si="162"/>
        <v>1.3213741191983848</v>
      </c>
      <c r="V1032" s="47">
        <f>IFERROR(VLOOKUP(C1032,Lookups!J:L,3,FALSE),IF(T1032&gt;=2000,4,IF(AND(T1032&gt;=1000,T1032&lt;2000),5,6)))</f>
        <v>6</v>
      </c>
      <c r="W1032" s="12" t="s">
        <v>20</v>
      </c>
      <c r="X1032" s="39">
        <f t="shared" si="164"/>
        <v>1.3213741191983848</v>
      </c>
      <c r="Y1032" s="38">
        <f t="shared" si="165"/>
        <v>0.41164241164241167</v>
      </c>
      <c r="Z1032" s="40" t="e">
        <f>IF(C1032=ScatterPlots!$A$3,ReferendumData!Y1032,-1)</f>
        <v>#N/A</v>
      </c>
      <c r="AA1032" s="39">
        <f t="shared" si="166"/>
        <v>1.3213741191983848</v>
      </c>
      <c r="AB1032" s="40">
        <f t="shared" si="167"/>
        <v>-1</v>
      </c>
      <c r="AC1032" s="40">
        <f t="shared" si="168"/>
        <v>-1</v>
      </c>
      <c r="AD1032" s="40">
        <f t="shared" si="169"/>
        <v>0.41164241164241167</v>
      </c>
    </row>
    <row r="1033" spans="1:30" x14ac:dyDescent="0.35">
      <c r="A1033">
        <v>487</v>
      </c>
      <c r="B1033">
        <v>1</v>
      </c>
      <c r="C1033" t="str">
        <f t="shared" si="160"/>
        <v>0487-01</v>
      </c>
      <c r="D1033" t="s">
        <v>91</v>
      </c>
      <c r="E1033">
        <v>2005</v>
      </c>
      <c r="F1033">
        <f>VLOOKUP(E1033,Lookups!A:B,2,FALSE)</f>
        <v>1</v>
      </c>
      <c r="G1033">
        <v>2006</v>
      </c>
      <c r="H1033" s="61">
        <v>600</v>
      </c>
      <c r="I1033">
        <v>10</v>
      </c>
      <c r="J1033" t="s">
        <v>19</v>
      </c>
      <c r="K1033">
        <v>0</v>
      </c>
      <c r="L1033">
        <v>9</v>
      </c>
      <c r="M1033">
        <v>0</v>
      </c>
      <c r="N1033">
        <v>9</v>
      </c>
      <c r="O1033">
        <v>0</v>
      </c>
      <c r="P1033">
        <f t="shared" si="161"/>
        <v>7</v>
      </c>
      <c r="Q1033">
        <v>259</v>
      </c>
      <c r="R1033">
        <v>268</v>
      </c>
      <c r="S1033" s="14">
        <f t="shared" si="163"/>
        <v>0.49146110056925996</v>
      </c>
      <c r="T1033" s="33">
        <f>IF(E1033&lt;1994,"NA",IF(E1033&gt;2001,SUMIFS(ADM!E:E,ADM!A:A,ReferendumData!E1033,ADM!C:C,ReferendumData!A1033,ADM!D:D,ReferendumData!B1033),SUMIFS(ADM!K:K,ADM!H:H,ReferendumData!E1033,ADM!I:I,ReferendumData!A1033,ADM!J:J,ReferendumData!B1033)))</f>
        <v>413.31</v>
      </c>
      <c r="U1033" s="34">
        <f t="shared" si="162"/>
        <v>1.2750719798698313</v>
      </c>
      <c r="V1033" s="47">
        <f>IFERROR(VLOOKUP(C1033,Lookups!J:L,3,FALSE),IF(T1033&gt;=2000,4,IF(AND(T1033&gt;=1000,T1033&lt;2000),5,6)))</f>
        <v>6</v>
      </c>
      <c r="W1033" s="12" t="s">
        <v>20</v>
      </c>
      <c r="X1033" s="39">
        <f t="shared" si="164"/>
        <v>1.2750719798698313</v>
      </c>
      <c r="Y1033" s="38">
        <f t="shared" si="165"/>
        <v>0.49146110056925996</v>
      </c>
      <c r="Z1033" s="40" t="e">
        <f>IF(C1033=ScatterPlots!$A$3,ReferendumData!Y1033,-1)</f>
        <v>#N/A</v>
      </c>
      <c r="AA1033" s="39">
        <f t="shared" si="166"/>
        <v>1.2750719798698313</v>
      </c>
      <c r="AB1033" s="40">
        <f t="shared" si="167"/>
        <v>-1</v>
      </c>
      <c r="AC1033" s="40">
        <f t="shared" si="168"/>
        <v>-1</v>
      </c>
      <c r="AD1033" s="40">
        <f t="shared" si="169"/>
        <v>0.49146110056925996</v>
      </c>
    </row>
    <row r="1034" spans="1:30" x14ac:dyDescent="0.35">
      <c r="A1034">
        <v>508</v>
      </c>
      <c r="B1034">
        <v>1</v>
      </c>
      <c r="C1034" t="str">
        <f t="shared" si="160"/>
        <v>0508-01</v>
      </c>
      <c r="D1034" t="s">
        <v>278</v>
      </c>
      <c r="E1034">
        <v>2005</v>
      </c>
      <c r="F1034">
        <f>VLOOKUP(E1034,Lookups!A:B,2,FALSE)</f>
        <v>1</v>
      </c>
      <c r="G1034">
        <v>2006</v>
      </c>
      <c r="H1034" s="61">
        <v>315</v>
      </c>
      <c r="I1034">
        <v>10</v>
      </c>
      <c r="J1034" t="s">
        <v>19</v>
      </c>
      <c r="K1034">
        <v>0</v>
      </c>
      <c r="L1034">
        <v>9</v>
      </c>
      <c r="M1034">
        <v>0</v>
      </c>
      <c r="N1034">
        <v>9</v>
      </c>
      <c r="O1034">
        <v>1</v>
      </c>
      <c r="P1034">
        <f t="shared" si="161"/>
        <v>4</v>
      </c>
      <c r="Q1034">
        <v>1561</v>
      </c>
      <c r="R1034">
        <v>911</v>
      </c>
      <c r="S1034" s="14">
        <f t="shared" si="163"/>
        <v>0.63147249190938515</v>
      </c>
      <c r="T1034" s="33">
        <f>IF(E1034&lt;1994,"NA",IF(E1034&gt;2001,SUMIFS(ADM!E:E,ADM!A:A,ReferendumData!E1034,ADM!C:C,ReferendumData!A1034,ADM!D:D,ReferendumData!B1034),SUMIFS(ADM!K:K,ADM!H:H,ReferendumData!E1034,ADM!I:I,ReferendumData!A1034,ADM!J:J,ReferendumData!B1034)))</f>
        <v>1866.84</v>
      </c>
      <c r="U1034" s="34">
        <f t="shared" si="162"/>
        <v>1.324162756315485</v>
      </c>
      <c r="V1034" s="47">
        <f>IFERROR(VLOOKUP(C1034,Lookups!J:L,3,FALSE),IF(T1034&gt;=2000,4,IF(AND(T1034&gt;=1000,T1034&lt;2000),5,6)))</f>
        <v>5</v>
      </c>
      <c r="W1034" s="12" t="s">
        <v>20</v>
      </c>
      <c r="X1034" s="39">
        <f t="shared" si="164"/>
        <v>1.324162756315485</v>
      </c>
      <c r="Y1034" s="38">
        <f t="shared" si="165"/>
        <v>0.63147249190938515</v>
      </c>
      <c r="Z1034" s="40" t="e">
        <f>IF(C1034=ScatterPlots!$A$3,ReferendumData!Y1034,-1)</f>
        <v>#N/A</v>
      </c>
      <c r="AA1034" s="39">
        <f t="shared" si="166"/>
        <v>1.324162756315485</v>
      </c>
      <c r="AB1034" s="40">
        <f t="shared" si="167"/>
        <v>-1</v>
      </c>
      <c r="AC1034" s="40">
        <f t="shared" si="168"/>
        <v>-1</v>
      </c>
      <c r="AD1034" s="40">
        <f t="shared" si="169"/>
        <v>0.63147249190938515</v>
      </c>
    </row>
    <row r="1035" spans="1:30" x14ac:dyDescent="0.35">
      <c r="A1035">
        <v>513</v>
      </c>
      <c r="B1035">
        <v>1</v>
      </c>
      <c r="C1035" t="str">
        <f t="shared" si="160"/>
        <v>0513-01</v>
      </c>
      <c r="D1035" t="s">
        <v>382</v>
      </c>
      <c r="E1035">
        <v>2005</v>
      </c>
      <c r="F1035">
        <f>VLOOKUP(E1035,Lookups!A:B,2,FALSE)</f>
        <v>1</v>
      </c>
      <c r="G1035">
        <v>2006</v>
      </c>
      <c r="H1035" s="61">
        <v>1500</v>
      </c>
      <c r="I1035">
        <v>10</v>
      </c>
      <c r="J1035" t="s">
        <v>19</v>
      </c>
      <c r="K1035">
        <v>0</v>
      </c>
      <c r="L1035">
        <v>9</v>
      </c>
      <c r="M1035">
        <v>0</v>
      </c>
      <c r="N1035">
        <v>9</v>
      </c>
      <c r="O1035">
        <v>1</v>
      </c>
      <c r="P1035">
        <f t="shared" si="161"/>
        <v>10</v>
      </c>
      <c r="Q1035">
        <v>134</v>
      </c>
      <c r="R1035">
        <v>84</v>
      </c>
      <c r="S1035" s="14">
        <f t="shared" si="163"/>
        <v>0.61467889908256879</v>
      </c>
      <c r="T1035" s="33">
        <f>IF(E1035&lt;1994,"NA",IF(E1035&gt;2001,SUMIFS(ADM!E:E,ADM!A:A,ReferendumData!E1035,ADM!C:C,ReferendumData!A1035,ADM!D:D,ReferendumData!B1035),SUMIFS(ADM!K:K,ADM!H:H,ReferendumData!E1035,ADM!I:I,ReferendumData!A1035,ADM!J:J,ReferendumData!B1035)))</f>
        <v>195.89</v>
      </c>
      <c r="U1035" s="34">
        <f t="shared" si="162"/>
        <v>1.1128694675583237</v>
      </c>
      <c r="V1035" s="47">
        <f>IFERROR(VLOOKUP(C1035,Lookups!J:L,3,FALSE),IF(T1035&gt;=2000,4,IF(AND(T1035&gt;=1000,T1035&lt;2000),5,6)))</f>
        <v>6</v>
      </c>
      <c r="W1035" s="12" t="s">
        <v>20</v>
      </c>
      <c r="X1035" s="39">
        <f t="shared" si="164"/>
        <v>1.1128694675583237</v>
      </c>
      <c r="Y1035" s="38">
        <f t="shared" si="165"/>
        <v>0.61467889908256879</v>
      </c>
      <c r="Z1035" s="40" t="e">
        <f>IF(C1035=ScatterPlots!$A$3,ReferendumData!Y1035,-1)</f>
        <v>#N/A</v>
      </c>
      <c r="AA1035" s="39">
        <f t="shared" si="166"/>
        <v>1.1128694675583237</v>
      </c>
      <c r="AB1035" s="40">
        <f t="shared" si="167"/>
        <v>-1</v>
      </c>
      <c r="AC1035" s="40">
        <f t="shared" si="168"/>
        <v>-1</v>
      </c>
      <c r="AD1035" s="40">
        <f t="shared" si="169"/>
        <v>0.61467889908256879</v>
      </c>
    </row>
    <row r="1036" spans="1:30" x14ac:dyDescent="0.35">
      <c r="A1036">
        <v>514</v>
      </c>
      <c r="B1036">
        <v>1</v>
      </c>
      <c r="C1036" t="str">
        <f t="shared" si="160"/>
        <v>0514-01</v>
      </c>
      <c r="D1036" t="s">
        <v>496</v>
      </c>
      <c r="E1036">
        <v>2005</v>
      </c>
      <c r="F1036">
        <f>VLOOKUP(E1036,Lookups!A:B,2,FALSE)</f>
        <v>1</v>
      </c>
      <c r="G1036">
        <v>2006</v>
      </c>
      <c r="H1036" s="61">
        <v>573.12</v>
      </c>
      <c r="I1036">
        <v>5</v>
      </c>
      <c r="J1036" t="s">
        <v>19</v>
      </c>
      <c r="K1036">
        <v>0</v>
      </c>
      <c r="L1036">
        <v>9</v>
      </c>
      <c r="M1036">
        <v>0</v>
      </c>
      <c r="N1036">
        <v>9</v>
      </c>
      <c r="O1036">
        <v>1</v>
      </c>
      <c r="P1036">
        <f t="shared" si="161"/>
        <v>6</v>
      </c>
      <c r="Q1036">
        <v>352</v>
      </c>
      <c r="R1036">
        <v>16</v>
      </c>
      <c r="S1036" s="14">
        <f t="shared" si="163"/>
        <v>0.95652173913043481</v>
      </c>
      <c r="T1036" s="33">
        <f>IF(E1036&lt;1994,"NA",IF(E1036&gt;2001,SUMIFS(ADM!E:E,ADM!A:A,ReferendumData!E1036,ADM!C:C,ReferendumData!A1036,ADM!D:D,ReferendumData!B1036),SUMIFS(ADM!K:K,ADM!H:H,ReferendumData!E1036,ADM!I:I,ReferendumData!A1036,ADM!J:J,ReferendumData!B1036)))</f>
        <v>199.34</v>
      </c>
      <c r="U1036" s="34">
        <f t="shared" si="162"/>
        <v>1.8460921039430118</v>
      </c>
      <c r="V1036" s="47">
        <f>IFERROR(VLOOKUP(C1036,Lookups!J:L,3,FALSE),IF(T1036&gt;=2000,4,IF(AND(T1036&gt;=1000,T1036&lt;2000),5,6)))</f>
        <v>6</v>
      </c>
      <c r="W1036" s="12" t="s">
        <v>20</v>
      </c>
      <c r="X1036" s="39">
        <f t="shared" si="164"/>
        <v>1.8460921039430118</v>
      </c>
      <c r="Y1036" s="38">
        <f t="shared" si="165"/>
        <v>0.95652173913043481</v>
      </c>
      <c r="Z1036" s="40" t="e">
        <f>IF(C1036=ScatterPlots!$A$3,ReferendumData!Y1036,-1)</f>
        <v>#N/A</v>
      </c>
      <c r="AA1036" s="39">
        <f t="shared" si="166"/>
        <v>1.8460921039430118</v>
      </c>
      <c r="AB1036" s="40">
        <f t="shared" si="167"/>
        <v>-1</v>
      </c>
      <c r="AC1036" s="40">
        <f t="shared" si="168"/>
        <v>-1</v>
      </c>
      <c r="AD1036" s="40">
        <f t="shared" si="169"/>
        <v>0.95652173913043481</v>
      </c>
    </row>
    <row r="1037" spans="1:30" x14ac:dyDescent="0.35">
      <c r="A1037">
        <v>516</v>
      </c>
      <c r="B1037">
        <v>1</v>
      </c>
      <c r="C1037" t="str">
        <f t="shared" si="160"/>
        <v>0516-01</v>
      </c>
      <c r="D1037" t="s">
        <v>383</v>
      </c>
      <c r="E1037">
        <v>2005</v>
      </c>
      <c r="F1037">
        <f>VLOOKUP(E1037,Lookups!A:B,2,FALSE)</f>
        <v>1</v>
      </c>
      <c r="G1037">
        <v>2006</v>
      </c>
      <c r="H1037" s="61">
        <v>1500</v>
      </c>
      <c r="I1037">
        <v>10</v>
      </c>
      <c r="J1037" t="s">
        <v>19</v>
      </c>
      <c r="K1037">
        <v>0</v>
      </c>
      <c r="L1037">
        <v>9</v>
      </c>
      <c r="M1037">
        <v>0</v>
      </c>
      <c r="N1037">
        <v>9</v>
      </c>
      <c r="O1037">
        <v>1</v>
      </c>
      <c r="P1037">
        <f t="shared" si="161"/>
        <v>10</v>
      </c>
      <c r="Q1037">
        <v>123</v>
      </c>
      <c r="R1037">
        <v>66</v>
      </c>
      <c r="S1037" s="14">
        <f t="shared" si="163"/>
        <v>0.65079365079365081</v>
      </c>
      <c r="T1037" s="33">
        <f>IF(E1037&lt;1994,"NA",IF(E1037&gt;2001,SUMIFS(ADM!E:E,ADM!A:A,ReferendumData!E1037,ADM!C:C,ReferendumData!A1037,ADM!D:D,ReferendumData!B1037),SUMIFS(ADM!K:K,ADM!H:H,ReferendumData!E1037,ADM!I:I,ReferendumData!A1037,ADM!J:J,ReferendumData!B1037)))</f>
        <v>129.37</v>
      </c>
      <c r="U1037" s="34">
        <f t="shared" si="162"/>
        <v>1.4609260261266135</v>
      </c>
      <c r="V1037" s="47">
        <f>IFERROR(VLOOKUP(C1037,Lookups!J:L,3,FALSE),IF(T1037&gt;=2000,4,IF(AND(T1037&gt;=1000,T1037&lt;2000),5,6)))</f>
        <v>6</v>
      </c>
      <c r="W1037" s="12" t="s">
        <v>20</v>
      </c>
      <c r="X1037" s="39">
        <f t="shared" si="164"/>
        <v>1.4609260261266135</v>
      </c>
      <c r="Y1037" s="38">
        <f t="shared" si="165"/>
        <v>0.65079365079365081</v>
      </c>
      <c r="Z1037" s="40" t="e">
        <f>IF(C1037=ScatterPlots!$A$3,ReferendumData!Y1037,-1)</f>
        <v>#N/A</v>
      </c>
      <c r="AA1037" s="39">
        <f t="shared" si="166"/>
        <v>1.4609260261266135</v>
      </c>
      <c r="AB1037" s="40">
        <f t="shared" si="167"/>
        <v>-1</v>
      </c>
      <c r="AC1037" s="40">
        <f t="shared" si="168"/>
        <v>-1</v>
      </c>
      <c r="AD1037" s="40">
        <f t="shared" si="169"/>
        <v>0.65079365079365081</v>
      </c>
    </row>
    <row r="1038" spans="1:30" x14ac:dyDescent="0.35">
      <c r="A1038">
        <v>518</v>
      </c>
      <c r="B1038">
        <v>1</v>
      </c>
      <c r="C1038" t="str">
        <f t="shared" si="160"/>
        <v>0518-01</v>
      </c>
      <c r="D1038" t="s">
        <v>59</v>
      </c>
      <c r="E1038">
        <v>2005</v>
      </c>
      <c r="F1038">
        <f>VLOOKUP(E1038,Lookups!A:B,2,FALSE)</f>
        <v>1</v>
      </c>
      <c r="G1038">
        <v>2006</v>
      </c>
      <c r="H1038" s="61">
        <v>498.22</v>
      </c>
      <c r="I1038">
        <v>5</v>
      </c>
      <c r="J1038" t="s">
        <v>19</v>
      </c>
      <c r="K1038">
        <v>0</v>
      </c>
      <c r="L1038">
        <v>9</v>
      </c>
      <c r="M1038">
        <v>0</v>
      </c>
      <c r="N1038">
        <v>9</v>
      </c>
      <c r="O1038">
        <v>0</v>
      </c>
      <c r="P1038">
        <f t="shared" si="161"/>
        <v>5</v>
      </c>
      <c r="Q1038">
        <v>1575</v>
      </c>
      <c r="R1038">
        <v>1921</v>
      </c>
      <c r="S1038" s="14">
        <f t="shared" si="163"/>
        <v>0.45051487414187641</v>
      </c>
      <c r="T1038" s="33">
        <f>IF(E1038&lt;1994,"NA",IF(E1038&gt;2001,SUMIFS(ADM!E:E,ADM!A:A,ReferendumData!E1038,ADM!C:C,ReferendumData!A1038,ADM!D:D,ReferendumData!B1038),SUMIFS(ADM!K:K,ADM!H:H,ReferendumData!E1038,ADM!I:I,ReferendumData!A1038,ADM!J:J,ReferendumData!B1038)))</f>
        <v>2262.19</v>
      </c>
      <c r="U1038" s="34">
        <f t="shared" si="162"/>
        <v>1.5454051162811258</v>
      </c>
      <c r="V1038" s="47">
        <f>IFERROR(VLOOKUP(C1038,Lookups!J:L,3,FALSE),IF(T1038&gt;=2000,4,IF(AND(T1038&gt;=1000,T1038&lt;2000),5,6)))</f>
        <v>4</v>
      </c>
      <c r="W1038" s="12" t="s">
        <v>20</v>
      </c>
      <c r="X1038" s="39">
        <f t="shared" si="164"/>
        <v>1.5454051162811258</v>
      </c>
      <c r="Y1038" s="38">
        <f t="shared" si="165"/>
        <v>0.45051487414187641</v>
      </c>
      <c r="Z1038" s="40" t="e">
        <f>IF(C1038=ScatterPlots!$A$3,ReferendumData!Y1038,-1)</f>
        <v>#N/A</v>
      </c>
      <c r="AA1038" s="39">
        <f t="shared" si="166"/>
        <v>1.5454051162811258</v>
      </c>
      <c r="AB1038" s="40">
        <f t="shared" si="167"/>
        <v>-1</v>
      </c>
      <c r="AC1038" s="40">
        <f t="shared" si="168"/>
        <v>-1</v>
      </c>
      <c r="AD1038" s="40">
        <f t="shared" si="169"/>
        <v>0.45051487414187641</v>
      </c>
    </row>
    <row r="1039" spans="1:30" x14ac:dyDescent="0.35">
      <c r="A1039">
        <v>601</v>
      </c>
      <c r="B1039">
        <v>1</v>
      </c>
      <c r="C1039" t="str">
        <f t="shared" si="160"/>
        <v>0601-01</v>
      </c>
      <c r="D1039" t="s">
        <v>95</v>
      </c>
      <c r="E1039">
        <v>2005</v>
      </c>
      <c r="F1039">
        <f>VLOOKUP(E1039,Lookups!A:B,2,FALSE)</f>
        <v>1</v>
      </c>
      <c r="G1039">
        <v>2006</v>
      </c>
      <c r="H1039" s="61">
        <v>700</v>
      </c>
      <c r="I1039">
        <v>10</v>
      </c>
      <c r="J1039" t="s">
        <v>19</v>
      </c>
      <c r="K1039">
        <v>0</v>
      </c>
      <c r="L1039">
        <v>9</v>
      </c>
      <c r="M1039">
        <v>0</v>
      </c>
      <c r="N1039">
        <v>9</v>
      </c>
      <c r="O1039">
        <v>1</v>
      </c>
      <c r="P1039">
        <f t="shared" si="161"/>
        <v>8</v>
      </c>
      <c r="Q1039">
        <v>435</v>
      </c>
      <c r="R1039">
        <v>180</v>
      </c>
      <c r="S1039" s="14">
        <f t="shared" si="163"/>
        <v>0.70731707317073167</v>
      </c>
      <c r="T1039" s="33">
        <f>IF(E1039&lt;1994,"NA",IF(E1039&gt;2001,SUMIFS(ADM!E:E,ADM!A:A,ReferendumData!E1039,ADM!C:C,ReferendumData!A1039,ADM!D:D,ReferendumData!B1039),SUMIFS(ADM!K:K,ADM!H:H,ReferendumData!E1039,ADM!I:I,ReferendumData!A1039,ADM!J:J,ReferendumData!B1039)))</f>
        <v>650.14</v>
      </c>
      <c r="U1039" s="34">
        <f t="shared" si="162"/>
        <v>0.94595010305472671</v>
      </c>
      <c r="V1039" s="47">
        <f>IFERROR(VLOOKUP(C1039,Lookups!J:L,3,FALSE),IF(T1039&gt;=2000,4,IF(AND(T1039&gt;=1000,T1039&lt;2000),5,6)))</f>
        <v>6</v>
      </c>
      <c r="W1039" s="12" t="s">
        <v>370</v>
      </c>
      <c r="X1039" s="39">
        <f t="shared" si="164"/>
        <v>0.94595010305472671</v>
      </c>
      <c r="Y1039" s="38">
        <f t="shared" si="165"/>
        <v>0.70731707317073167</v>
      </c>
      <c r="Z1039" s="40" t="e">
        <f>IF(C1039=ScatterPlots!$A$3,ReferendumData!Y1039,-1)</f>
        <v>#N/A</v>
      </c>
      <c r="AA1039" s="39">
        <f t="shared" si="166"/>
        <v>0.94595010305472671</v>
      </c>
      <c r="AB1039" s="40">
        <f t="shared" si="167"/>
        <v>-1</v>
      </c>
      <c r="AC1039" s="40">
        <f t="shared" si="168"/>
        <v>-1</v>
      </c>
      <c r="AD1039" s="40">
        <f t="shared" si="169"/>
        <v>0.70731707317073167</v>
      </c>
    </row>
    <row r="1040" spans="1:30" x14ac:dyDescent="0.35">
      <c r="A1040">
        <v>611</v>
      </c>
      <c r="B1040">
        <v>1</v>
      </c>
      <c r="C1040" t="str">
        <f t="shared" si="160"/>
        <v>0611-01</v>
      </c>
      <c r="D1040" t="s">
        <v>134</v>
      </c>
      <c r="E1040">
        <v>2005</v>
      </c>
      <c r="F1040">
        <f>VLOOKUP(E1040,Lookups!A:B,2,FALSE)</f>
        <v>1</v>
      </c>
      <c r="G1040">
        <v>2006</v>
      </c>
      <c r="H1040" s="61">
        <v>446.62</v>
      </c>
      <c r="I1040">
        <v>10</v>
      </c>
      <c r="J1040" t="s">
        <v>19</v>
      </c>
      <c r="K1040">
        <v>0</v>
      </c>
      <c r="L1040">
        <v>9</v>
      </c>
      <c r="M1040">
        <v>0</v>
      </c>
      <c r="N1040">
        <v>9</v>
      </c>
      <c r="O1040">
        <v>1</v>
      </c>
      <c r="P1040">
        <f t="shared" si="161"/>
        <v>5</v>
      </c>
      <c r="Q1040">
        <v>158</v>
      </c>
      <c r="R1040">
        <v>27</v>
      </c>
      <c r="S1040" s="14">
        <f t="shared" si="163"/>
        <v>0.8540540540540541</v>
      </c>
      <c r="T1040" s="33">
        <f>IF(E1040&lt;1994,"NA",IF(E1040&gt;2001,SUMIFS(ADM!E:E,ADM!A:A,ReferendumData!E1040,ADM!C:C,ReferendumData!A1040,ADM!D:D,ReferendumData!B1040),SUMIFS(ADM!K:K,ADM!H:H,ReferendumData!E1040,ADM!I:I,ReferendumData!A1040,ADM!J:J,ReferendumData!B1040)))</f>
        <v>95.34</v>
      </c>
      <c r="U1040" s="34">
        <f t="shared" si="162"/>
        <v>1.9404237465911474</v>
      </c>
      <c r="V1040" s="47">
        <f>IFERROR(VLOOKUP(C1040,Lookups!J:L,3,FALSE),IF(T1040&gt;=2000,4,IF(AND(T1040&gt;=1000,T1040&lt;2000),5,6)))</f>
        <v>6</v>
      </c>
      <c r="W1040" s="12" t="s">
        <v>20</v>
      </c>
      <c r="X1040" s="39">
        <f t="shared" si="164"/>
        <v>1.9404237465911474</v>
      </c>
      <c r="Y1040" s="38">
        <f t="shared" si="165"/>
        <v>0.8540540540540541</v>
      </c>
      <c r="Z1040" s="40" t="e">
        <f>IF(C1040=ScatterPlots!$A$3,ReferendumData!Y1040,-1)</f>
        <v>#N/A</v>
      </c>
      <c r="AA1040" s="39">
        <f t="shared" si="166"/>
        <v>1.9404237465911474</v>
      </c>
      <c r="AB1040" s="40">
        <f t="shared" si="167"/>
        <v>-1</v>
      </c>
      <c r="AC1040" s="40">
        <f t="shared" si="168"/>
        <v>-1</v>
      </c>
      <c r="AD1040" s="40">
        <f t="shared" si="169"/>
        <v>0.8540540540540541</v>
      </c>
    </row>
    <row r="1041" spans="1:30" x14ac:dyDescent="0.35">
      <c r="A1041">
        <v>611</v>
      </c>
      <c r="B1041">
        <v>1</v>
      </c>
      <c r="C1041" t="str">
        <f t="shared" si="160"/>
        <v>0611-01</v>
      </c>
      <c r="D1041" t="s">
        <v>134</v>
      </c>
      <c r="E1041">
        <v>2005</v>
      </c>
      <c r="F1041">
        <f>VLOOKUP(E1041,Lookups!A:B,2,FALSE)</f>
        <v>1</v>
      </c>
      <c r="G1041">
        <v>2006</v>
      </c>
      <c r="H1041" s="61">
        <v>250</v>
      </c>
      <c r="I1041">
        <v>5</v>
      </c>
      <c r="J1041" t="s">
        <v>19</v>
      </c>
      <c r="K1041">
        <v>0</v>
      </c>
      <c r="L1041">
        <v>9</v>
      </c>
      <c r="M1041">
        <v>0</v>
      </c>
      <c r="N1041">
        <v>9</v>
      </c>
      <c r="O1041">
        <v>1</v>
      </c>
      <c r="P1041">
        <f t="shared" si="161"/>
        <v>3</v>
      </c>
      <c r="Q1041">
        <v>153</v>
      </c>
      <c r="R1041">
        <v>31</v>
      </c>
      <c r="S1041" s="14">
        <f t="shared" si="163"/>
        <v>0.83152173913043481</v>
      </c>
      <c r="T1041" s="33">
        <f>IF(E1041&lt;1994,"NA",IF(E1041&gt;2001,SUMIFS(ADM!E:E,ADM!A:A,ReferendumData!E1041,ADM!C:C,ReferendumData!A1041,ADM!D:D,ReferendumData!B1041),SUMIFS(ADM!K:K,ADM!H:H,ReferendumData!E1041,ADM!I:I,ReferendumData!A1041,ADM!J:J,ReferendumData!B1041)))</f>
        <v>95.34</v>
      </c>
      <c r="U1041" s="34">
        <f t="shared" si="162"/>
        <v>1.9299349695825465</v>
      </c>
      <c r="V1041" s="47">
        <f>IFERROR(VLOOKUP(C1041,Lookups!J:L,3,FALSE),IF(T1041&gt;=2000,4,IF(AND(T1041&gt;=1000,T1041&lt;2000),5,6)))</f>
        <v>6</v>
      </c>
      <c r="W1041" s="12" t="s">
        <v>497</v>
      </c>
      <c r="X1041" s="39">
        <f t="shared" si="164"/>
        <v>1.9299349695825465</v>
      </c>
      <c r="Y1041" s="38">
        <f t="shared" si="165"/>
        <v>0.83152173913043481</v>
      </c>
      <c r="Z1041" s="40" t="e">
        <f>IF(C1041=ScatterPlots!$A$3,ReferendumData!Y1041,-1)</f>
        <v>#N/A</v>
      </c>
      <c r="AA1041" s="39">
        <f t="shared" si="166"/>
        <v>1.9299349695825465</v>
      </c>
      <c r="AB1041" s="40">
        <f t="shared" si="167"/>
        <v>-1</v>
      </c>
      <c r="AC1041" s="40">
        <f t="shared" si="168"/>
        <v>-1</v>
      </c>
      <c r="AD1041" s="40">
        <f t="shared" si="169"/>
        <v>0.83152173913043481</v>
      </c>
    </row>
    <row r="1042" spans="1:30" x14ac:dyDescent="0.35">
      <c r="A1042">
        <v>627</v>
      </c>
      <c r="B1042">
        <v>1</v>
      </c>
      <c r="C1042" t="str">
        <f t="shared" si="160"/>
        <v>0627-01</v>
      </c>
      <c r="D1042" t="s">
        <v>234</v>
      </c>
      <c r="E1042">
        <v>2005</v>
      </c>
      <c r="F1042">
        <f>VLOOKUP(E1042,Lookups!A:B,2,FALSE)</f>
        <v>1</v>
      </c>
      <c r="G1042">
        <v>2006</v>
      </c>
      <c r="H1042" s="61">
        <v>1000</v>
      </c>
      <c r="I1042">
        <v>10</v>
      </c>
      <c r="J1042" t="s">
        <v>19</v>
      </c>
      <c r="K1042">
        <v>0</v>
      </c>
      <c r="L1042">
        <v>9</v>
      </c>
      <c r="M1042">
        <v>0</v>
      </c>
      <c r="N1042">
        <v>9</v>
      </c>
      <c r="O1042">
        <v>1</v>
      </c>
      <c r="P1042">
        <f t="shared" si="161"/>
        <v>10</v>
      </c>
      <c r="Q1042">
        <v>239</v>
      </c>
      <c r="R1042">
        <v>74</v>
      </c>
      <c r="S1042" s="14">
        <f t="shared" si="163"/>
        <v>0.76357827476038342</v>
      </c>
      <c r="T1042" s="33">
        <f>IF(E1042&lt;1994,"NA",IF(E1042&gt;2001,SUMIFS(ADM!E:E,ADM!A:A,ReferendumData!E1042,ADM!C:C,ReferendumData!A1042,ADM!D:D,ReferendumData!B1042),SUMIFS(ADM!K:K,ADM!H:H,ReferendumData!E1042,ADM!I:I,ReferendumData!A1042,ADM!J:J,ReferendumData!B1042)))</f>
        <v>199.53</v>
      </c>
      <c r="U1042" s="34">
        <f t="shared" si="162"/>
        <v>1.5686864130707161</v>
      </c>
      <c r="V1042" s="47">
        <f>IFERROR(VLOOKUP(C1042,Lookups!J:L,3,FALSE),IF(T1042&gt;=2000,4,IF(AND(T1042&gt;=1000,T1042&lt;2000),5,6)))</f>
        <v>6</v>
      </c>
      <c r="W1042" s="12" t="s">
        <v>439</v>
      </c>
      <c r="X1042" s="39">
        <f t="shared" si="164"/>
        <v>1.5686864130707161</v>
      </c>
      <c r="Y1042" s="38">
        <f t="shared" si="165"/>
        <v>0.76357827476038342</v>
      </c>
      <c r="Z1042" s="40" t="e">
        <f>IF(C1042=ScatterPlots!$A$3,ReferendumData!Y1042,-1)</f>
        <v>#N/A</v>
      </c>
      <c r="AA1042" s="39">
        <f t="shared" si="166"/>
        <v>1.5686864130707161</v>
      </c>
      <c r="AB1042" s="40">
        <f t="shared" si="167"/>
        <v>-1</v>
      </c>
      <c r="AC1042" s="40">
        <f t="shared" si="168"/>
        <v>-1</v>
      </c>
      <c r="AD1042" s="40">
        <f t="shared" si="169"/>
        <v>0.76357827476038342</v>
      </c>
    </row>
    <row r="1043" spans="1:30" x14ac:dyDescent="0.35">
      <c r="A1043">
        <v>628</v>
      </c>
      <c r="B1043">
        <v>1</v>
      </c>
      <c r="C1043" t="str">
        <f t="shared" si="160"/>
        <v>0628-01</v>
      </c>
      <c r="D1043" t="s">
        <v>135</v>
      </c>
      <c r="E1043">
        <v>2005</v>
      </c>
      <c r="F1043">
        <f>VLOOKUP(E1043,Lookups!A:B,2,FALSE)</f>
        <v>1</v>
      </c>
      <c r="G1043">
        <v>2006</v>
      </c>
      <c r="H1043" s="61">
        <v>487</v>
      </c>
      <c r="I1043">
        <v>10</v>
      </c>
      <c r="J1043" t="s">
        <v>19</v>
      </c>
      <c r="K1043">
        <v>0</v>
      </c>
      <c r="L1043">
        <v>9</v>
      </c>
      <c r="M1043">
        <v>0</v>
      </c>
      <c r="N1043">
        <v>9</v>
      </c>
      <c r="O1043">
        <v>1</v>
      </c>
      <c r="P1043">
        <f t="shared" si="161"/>
        <v>5</v>
      </c>
      <c r="Q1043">
        <v>72</v>
      </c>
      <c r="R1043">
        <v>31</v>
      </c>
      <c r="S1043" s="14">
        <f t="shared" si="163"/>
        <v>0.69902912621359226</v>
      </c>
      <c r="T1043" s="33">
        <f>IF(E1043&lt;1994,"NA",IF(E1043&gt;2001,SUMIFS(ADM!E:E,ADM!A:A,ReferendumData!E1043,ADM!C:C,ReferendumData!A1043,ADM!D:D,ReferendumData!B1043),SUMIFS(ADM!K:K,ADM!H:H,ReferendumData!E1043,ADM!I:I,ReferendumData!A1043,ADM!J:J,ReferendumData!B1043)))</f>
        <v>162</v>
      </c>
      <c r="U1043" s="34">
        <f t="shared" si="162"/>
        <v>0.63580246913580252</v>
      </c>
      <c r="V1043" s="47">
        <f>IFERROR(VLOOKUP(C1043,Lookups!J:L,3,FALSE),IF(T1043&gt;=2000,4,IF(AND(T1043&gt;=1000,T1043&lt;2000),5,6)))</f>
        <v>6</v>
      </c>
      <c r="W1043" s="12" t="s">
        <v>20</v>
      </c>
      <c r="X1043" s="39">
        <f t="shared" si="164"/>
        <v>0.63580246913580252</v>
      </c>
      <c r="Y1043" s="38">
        <f t="shared" si="165"/>
        <v>0.69902912621359226</v>
      </c>
      <c r="Z1043" s="40" t="e">
        <f>IF(C1043=ScatterPlots!$A$3,ReferendumData!Y1043,-1)</f>
        <v>#N/A</v>
      </c>
      <c r="AA1043" s="39">
        <f t="shared" si="166"/>
        <v>0.63580246913580252</v>
      </c>
      <c r="AB1043" s="40">
        <f t="shared" si="167"/>
        <v>-1</v>
      </c>
      <c r="AC1043" s="40">
        <f t="shared" si="168"/>
        <v>-1</v>
      </c>
      <c r="AD1043" s="40">
        <f t="shared" si="169"/>
        <v>0.69902912621359226</v>
      </c>
    </row>
    <row r="1044" spans="1:30" x14ac:dyDescent="0.35">
      <c r="A1044">
        <v>656</v>
      </c>
      <c r="B1044">
        <v>1</v>
      </c>
      <c r="C1044" t="str">
        <f t="shared" si="160"/>
        <v>0656-01</v>
      </c>
      <c r="D1044" t="s">
        <v>498</v>
      </c>
      <c r="E1044">
        <v>2005</v>
      </c>
      <c r="F1044">
        <f>VLOOKUP(E1044,Lookups!A:B,2,FALSE)</f>
        <v>1</v>
      </c>
      <c r="G1044">
        <v>2006</v>
      </c>
      <c r="H1044" s="61">
        <v>385</v>
      </c>
      <c r="I1044">
        <v>5</v>
      </c>
      <c r="J1044" t="s">
        <v>19</v>
      </c>
      <c r="K1044">
        <v>0</v>
      </c>
      <c r="L1044">
        <v>9</v>
      </c>
      <c r="M1044">
        <v>0</v>
      </c>
      <c r="N1044">
        <v>9</v>
      </c>
      <c r="O1044">
        <v>1</v>
      </c>
      <c r="P1044">
        <f t="shared" si="161"/>
        <v>4</v>
      </c>
      <c r="Q1044">
        <v>2660</v>
      </c>
      <c r="R1044">
        <v>2321</v>
      </c>
      <c r="S1044" s="14">
        <f t="shared" si="163"/>
        <v>0.53402931138325638</v>
      </c>
      <c r="T1044" s="33">
        <f>IF(E1044&lt;1994,"NA",IF(E1044&gt;2001,SUMIFS(ADM!E:E,ADM!A:A,ReferendumData!E1044,ADM!C:C,ReferendumData!A1044,ADM!D:D,ReferendumData!B1044),SUMIFS(ADM!K:K,ADM!H:H,ReferendumData!E1044,ADM!I:I,ReferendumData!A1044,ADM!J:J,ReferendumData!B1044)))</f>
        <v>4056.68</v>
      </c>
      <c r="U1044" s="34">
        <f t="shared" si="162"/>
        <v>1.2278513464212115</v>
      </c>
      <c r="V1044" s="47">
        <f>IFERROR(VLOOKUP(C1044,Lookups!J:L,3,FALSE),IF(T1044&gt;=2000,4,IF(AND(T1044&gt;=1000,T1044&lt;2000),5,6)))</f>
        <v>4</v>
      </c>
      <c r="W1044" s="12" t="s">
        <v>370</v>
      </c>
      <c r="X1044" s="39">
        <f t="shared" si="164"/>
        <v>1.2278513464212115</v>
      </c>
      <c r="Y1044" s="38">
        <f t="shared" si="165"/>
        <v>0.53402931138325638</v>
      </c>
      <c r="Z1044" s="40" t="e">
        <f>IF(C1044=ScatterPlots!$A$3,ReferendumData!Y1044,-1)</f>
        <v>#N/A</v>
      </c>
      <c r="AA1044" s="39">
        <f t="shared" si="166"/>
        <v>1.2278513464212115</v>
      </c>
      <c r="AB1044" s="40">
        <f t="shared" si="167"/>
        <v>-1</v>
      </c>
      <c r="AC1044" s="40">
        <f t="shared" si="168"/>
        <v>-1</v>
      </c>
      <c r="AD1044" s="40">
        <f t="shared" si="169"/>
        <v>0.53402931138325638</v>
      </c>
    </row>
    <row r="1045" spans="1:30" x14ac:dyDescent="0.35">
      <c r="A1045">
        <v>656</v>
      </c>
      <c r="B1045">
        <v>1</v>
      </c>
      <c r="C1045" t="str">
        <f t="shared" si="160"/>
        <v>0656-01</v>
      </c>
      <c r="D1045" t="s">
        <v>498</v>
      </c>
      <c r="E1045">
        <v>2005</v>
      </c>
      <c r="F1045">
        <f>VLOOKUP(E1045,Lookups!A:B,2,FALSE)</f>
        <v>1</v>
      </c>
      <c r="G1045">
        <v>2006</v>
      </c>
      <c r="H1045" s="61">
        <v>90</v>
      </c>
      <c r="I1045">
        <v>5</v>
      </c>
      <c r="J1045" t="s">
        <v>19</v>
      </c>
      <c r="K1045">
        <v>0</v>
      </c>
      <c r="L1045">
        <v>9</v>
      </c>
      <c r="M1045">
        <v>0</v>
      </c>
      <c r="N1045">
        <v>9</v>
      </c>
      <c r="O1045">
        <v>0</v>
      </c>
      <c r="P1045">
        <f t="shared" si="161"/>
        <v>1</v>
      </c>
      <c r="Q1045">
        <v>2402</v>
      </c>
      <c r="R1045">
        <v>2549</v>
      </c>
      <c r="S1045" s="14">
        <f t="shared" si="163"/>
        <v>0.48515451423954759</v>
      </c>
      <c r="T1045" s="33">
        <f>IF(E1045&lt;1994,"NA",IF(E1045&gt;2001,SUMIFS(ADM!E:E,ADM!A:A,ReferendumData!E1045,ADM!C:C,ReferendumData!A1045,ADM!D:D,ReferendumData!B1045),SUMIFS(ADM!K:K,ADM!H:H,ReferendumData!E1045,ADM!I:I,ReferendumData!A1045,ADM!J:J,ReferendumData!B1045)))</f>
        <v>4056.68</v>
      </c>
      <c r="U1045" s="34">
        <f t="shared" si="162"/>
        <v>1.2204561365451552</v>
      </c>
      <c r="V1045" s="47">
        <f>IFERROR(VLOOKUP(C1045,Lookups!J:L,3,FALSE),IF(T1045&gt;=2000,4,IF(AND(T1045&gt;=1000,T1045&lt;2000),5,6)))</f>
        <v>4</v>
      </c>
      <c r="W1045" s="12" t="s">
        <v>439</v>
      </c>
      <c r="X1045" s="39">
        <f t="shared" si="164"/>
        <v>1.2204561365451552</v>
      </c>
      <c r="Y1045" s="38">
        <f t="shared" si="165"/>
        <v>0.48515451423954759</v>
      </c>
      <c r="Z1045" s="40" t="e">
        <f>IF(C1045=ScatterPlots!$A$3,ReferendumData!Y1045,-1)</f>
        <v>#N/A</v>
      </c>
      <c r="AA1045" s="39">
        <f t="shared" si="166"/>
        <v>1.2204561365451552</v>
      </c>
      <c r="AB1045" s="40">
        <f t="shared" si="167"/>
        <v>-1</v>
      </c>
      <c r="AC1045" s="40">
        <f t="shared" si="168"/>
        <v>-1</v>
      </c>
      <c r="AD1045" s="40">
        <f t="shared" si="169"/>
        <v>0.48515451423954759</v>
      </c>
    </row>
    <row r="1046" spans="1:30" x14ac:dyDescent="0.35">
      <c r="A1046">
        <v>682</v>
      </c>
      <c r="B1046">
        <v>1</v>
      </c>
      <c r="C1046" t="str">
        <f t="shared" si="160"/>
        <v>0682-01</v>
      </c>
      <c r="D1046" t="s">
        <v>138</v>
      </c>
      <c r="E1046">
        <v>2005</v>
      </c>
      <c r="F1046">
        <f>VLOOKUP(E1046,Lookups!A:B,2,FALSE)</f>
        <v>1</v>
      </c>
      <c r="G1046">
        <v>2006</v>
      </c>
      <c r="H1046" s="61">
        <v>373.96</v>
      </c>
      <c r="I1046">
        <v>10</v>
      </c>
      <c r="J1046" t="s">
        <v>19</v>
      </c>
      <c r="K1046">
        <v>0</v>
      </c>
      <c r="L1046">
        <v>9</v>
      </c>
      <c r="M1046">
        <v>0</v>
      </c>
      <c r="N1046">
        <v>9</v>
      </c>
      <c r="O1046">
        <v>1</v>
      </c>
      <c r="P1046">
        <f t="shared" si="161"/>
        <v>4</v>
      </c>
      <c r="Q1046">
        <v>582</v>
      </c>
      <c r="R1046">
        <v>407</v>
      </c>
      <c r="S1046" s="14">
        <f t="shared" si="163"/>
        <v>0.5884732052578362</v>
      </c>
      <c r="T1046" s="33">
        <f>IF(E1046&lt;1994,"NA",IF(E1046&gt;2001,SUMIFS(ADM!E:E,ADM!A:A,ReferendumData!E1046,ADM!C:C,ReferendumData!A1046,ADM!D:D,ReferendumData!B1046),SUMIFS(ADM!K:K,ADM!H:H,ReferendumData!E1046,ADM!I:I,ReferendumData!A1046,ADM!J:J,ReferendumData!B1046)))</f>
        <v>1418.07</v>
      </c>
      <c r="U1046" s="34">
        <f t="shared" si="162"/>
        <v>0.69742678429132554</v>
      </c>
      <c r="V1046" s="47">
        <f>IFERROR(VLOOKUP(C1046,Lookups!J:L,3,FALSE),IF(T1046&gt;=2000,4,IF(AND(T1046&gt;=1000,T1046&lt;2000),5,6)))</f>
        <v>5</v>
      </c>
      <c r="W1046" s="12" t="s">
        <v>439</v>
      </c>
      <c r="X1046" s="39">
        <f t="shared" si="164"/>
        <v>0.69742678429132554</v>
      </c>
      <c r="Y1046" s="38">
        <f t="shared" si="165"/>
        <v>0.5884732052578362</v>
      </c>
      <c r="Z1046" s="40" t="e">
        <f>IF(C1046=ScatterPlots!$A$3,ReferendumData!Y1046,-1)</f>
        <v>#N/A</v>
      </c>
      <c r="AA1046" s="39">
        <f t="shared" si="166"/>
        <v>0.69742678429132554</v>
      </c>
      <c r="AB1046" s="40">
        <f t="shared" si="167"/>
        <v>-1</v>
      </c>
      <c r="AC1046" s="40">
        <f t="shared" si="168"/>
        <v>-1</v>
      </c>
      <c r="AD1046" s="40">
        <f t="shared" si="169"/>
        <v>0.5884732052578362</v>
      </c>
    </row>
    <row r="1047" spans="1:30" x14ac:dyDescent="0.35">
      <c r="A1047">
        <v>690</v>
      </c>
      <c r="B1047">
        <v>1</v>
      </c>
      <c r="C1047" t="str">
        <f t="shared" si="160"/>
        <v>0690-01</v>
      </c>
      <c r="D1047" t="s">
        <v>139</v>
      </c>
      <c r="E1047">
        <v>2005</v>
      </c>
      <c r="F1047">
        <f>VLOOKUP(E1047,Lookups!A:B,2,FALSE)</f>
        <v>1</v>
      </c>
      <c r="G1047">
        <v>2006</v>
      </c>
      <c r="H1047" s="61">
        <v>473.26</v>
      </c>
      <c r="I1047">
        <v>10</v>
      </c>
      <c r="J1047" t="s">
        <v>19</v>
      </c>
      <c r="K1047">
        <v>0</v>
      </c>
      <c r="L1047">
        <v>9</v>
      </c>
      <c r="M1047">
        <v>0</v>
      </c>
      <c r="N1047">
        <v>9</v>
      </c>
      <c r="O1047">
        <v>1</v>
      </c>
      <c r="P1047">
        <f t="shared" si="161"/>
        <v>5</v>
      </c>
      <c r="Q1047">
        <v>549</v>
      </c>
      <c r="R1047">
        <v>423</v>
      </c>
      <c r="S1047" s="14">
        <f t="shared" si="163"/>
        <v>0.56481481481481477</v>
      </c>
      <c r="T1047" s="33">
        <f>IF(E1047&lt;1994,"NA",IF(E1047&gt;2001,SUMIFS(ADM!E:E,ADM!A:A,ReferendumData!E1047,ADM!C:C,ReferendumData!A1047,ADM!D:D,ReferendumData!B1047),SUMIFS(ADM!K:K,ADM!H:H,ReferendumData!E1047,ADM!I:I,ReferendumData!A1047,ADM!J:J,ReferendumData!B1047)))</f>
        <v>1240.49</v>
      </c>
      <c r="U1047" s="34">
        <f t="shared" si="162"/>
        <v>0.78356133463389466</v>
      </c>
      <c r="V1047" s="47">
        <f>IFERROR(VLOOKUP(C1047,Lookups!J:L,3,FALSE),IF(T1047&gt;=2000,4,IF(AND(T1047&gt;=1000,T1047&lt;2000),5,6)))</f>
        <v>5</v>
      </c>
      <c r="W1047" s="12" t="s">
        <v>20</v>
      </c>
      <c r="X1047" s="39">
        <f t="shared" si="164"/>
        <v>0.78356133463389466</v>
      </c>
      <c r="Y1047" s="38">
        <f t="shared" si="165"/>
        <v>0.56481481481481477</v>
      </c>
      <c r="Z1047" s="40" t="e">
        <f>IF(C1047=ScatterPlots!$A$3,ReferendumData!Y1047,-1)</f>
        <v>#N/A</v>
      </c>
      <c r="AA1047" s="39">
        <f t="shared" si="166"/>
        <v>0.78356133463389466</v>
      </c>
      <c r="AB1047" s="40">
        <f t="shared" si="167"/>
        <v>-1</v>
      </c>
      <c r="AC1047" s="40">
        <f t="shared" si="168"/>
        <v>-1</v>
      </c>
      <c r="AD1047" s="40">
        <f t="shared" si="169"/>
        <v>0.56481481481481477</v>
      </c>
    </row>
    <row r="1048" spans="1:30" x14ac:dyDescent="0.35">
      <c r="A1048">
        <v>696</v>
      </c>
      <c r="B1048">
        <v>1</v>
      </c>
      <c r="C1048" t="str">
        <f t="shared" si="160"/>
        <v>0696-01</v>
      </c>
      <c r="D1048" t="s">
        <v>343</v>
      </c>
      <c r="E1048">
        <v>2005</v>
      </c>
      <c r="F1048">
        <f>VLOOKUP(E1048,Lookups!A:B,2,FALSE)</f>
        <v>1</v>
      </c>
      <c r="G1048">
        <v>2006</v>
      </c>
      <c r="H1048" s="61">
        <v>400</v>
      </c>
      <c r="I1048">
        <v>10</v>
      </c>
      <c r="J1048" t="s">
        <v>19</v>
      </c>
      <c r="K1048">
        <v>0</v>
      </c>
      <c r="L1048">
        <v>9</v>
      </c>
      <c r="M1048">
        <v>0</v>
      </c>
      <c r="N1048">
        <v>9</v>
      </c>
      <c r="O1048">
        <v>0</v>
      </c>
      <c r="P1048">
        <f t="shared" si="161"/>
        <v>5</v>
      </c>
      <c r="Q1048">
        <v>682</v>
      </c>
      <c r="R1048">
        <v>772</v>
      </c>
      <c r="S1048" s="14">
        <f t="shared" si="163"/>
        <v>0.469050894085282</v>
      </c>
      <c r="T1048" s="33">
        <f>IF(E1048&lt;1994,"NA",IF(E1048&gt;2001,SUMIFS(ADM!E:E,ADM!A:A,ReferendumData!E1048,ADM!C:C,ReferendumData!A1048,ADM!D:D,ReferendumData!B1048),SUMIFS(ADM!K:K,ADM!H:H,ReferendumData!E1048,ADM!I:I,ReferendumData!A1048,ADM!J:J,ReferendumData!B1048)))</f>
        <v>607.86</v>
      </c>
      <c r="U1048" s="34">
        <f t="shared" si="162"/>
        <v>2.3919981574704701</v>
      </c>
      <c r="V1048" s="47">
        <f>IFERROR(VLOOKUP(C1048,Lookups!J:L,3,FALSE),IF(T1048&gt;=2000,4,IF(AND(T1048&gt;=1000,T1048&lt;2000),5,6)))</f>
        <v>6</v>
      </c>
      <c r="W1048" s="12" t="s">
        <v>20</v>
      </c>
      <c r="X1048" s="39">
        <f t="shared" si="164"/>
        <v>2.3919981574704701</v>
      </c>
      <c r="Y1048" s="38">
        <f t="shared" si="165"/>
        <v>0.469050894085282</v>
      </c>
      <c r="Z1048" s="40" t="e">
        <f>IF(C1048=ScatterPlots!$A$3,ReferendumData!Y1048,-1)</f>
        <v>#N/A</v>
      </c>
      <c r="AA1048" s="39">
        <f t="shared" si="166"/>
        <v>2.3919981574704701</v>
      </c>
      <c r="AB1048" s="40">
        <f t="shared" si="167"/>
        <v>-1</v>
      </c>
      <c r="AC1048" s="40">
        <f t="shared" si="168"/>
        <v>-1</v>
      </c>
      <c r="AD1048" s="40">
        <f t="shared" si="169"/>
        <v>0.469050894085282</v>
      </c>
    </row>
    <row r="1049" spans="1:30" x14ac:dyDescent="0.35">
      <c r="A1049">
        <v>704</v>
      </c>
      <c r="B1049">
        <v>1</v>
      </c>
      <c r="C1049" t="str">
        <f t="shared" si="160"/>
        <v>0704-01</v>
      </c>
      <c r="D1049" t="s">
        <v>143</v>
      </c>
      <c r="E1049">
        <v>2005</v>
      </c>
      <c r="F1049">
        <f>VLOOKUP(E1049,Lookups!A:B,2,FALSE)</f>
        <v>1</v>
      </c>
      <c r="G1049">
        <v>2006</v>
      </c>
      <c r="H1049" s="61">
        <v>200</v>
      </c>
      <c r="I1049">
        <v>10</v>
      </c>
      <c r="J1049" t="s">
        <v>19</v>
      </c>
      <c r="K1049">
        <v>0</v>
      </c>
      <c r="L1049">
        <v>9</v>
      </c>
      <c r="M1049">
        <v>0</v>
      </c>
      <c r="N1049">
        <v>9</v>
      </c>
      <c r="O1049">
        <v>0</v>
      </c>
      <c r="P1049">
        <f t="shared" si="161"/>
        <v>3</v>
      </c>
      <c r="Q1049">
        <v>752</v>
      </c>
      <c r="R1049">
        <v>1143</v>
      </c>
      <c r="S1049" s="14">
        <f t="shared" si="163"/>
        <v>0.39683377308707124</v>
      </c>
      <c r="T1049" s="33">
        <f>IF(E1049&lt;1994,"NA",IF(E1049&gt;2001,SUMIFS(ADM!E:E,ADM!A:A,ReferendumData!E1049,ADM!C:C,ReferendumData!A1049,ADM!D:D,ReferendumData!B1049),SUMIFS(ADM!K:K,ADM!H:H,ReferendumData!E1049,ADM!I:I,ReferendumData!A1049,ADM!J:J,ReferendumData!B1049)))</f>
        <v>1791.16</v>
      </c>
      <c r="U1049" s="34">
        <f t="shared" si="162"/>
        <v>1.057973603698162</v>
      </c>
      <c r="V1049" s="47">
        <f>IFERROR(VLOOKUP(C1049,Lookups!J:L,3,FALSE),IF(T1049&gt;=2000,4,IF(AND(T1049&gt;=1000,T1049&lt;2000),5,6)))</f>
        <v>5</v>
      </c>
      <c r="W1049" s="12" t="s">
        <v>20</v>
      </c>
      <c r="X1049" s="39">
        <f t="shared" si="164"/>
        <v>1.057973603698162</v>
      </c>
      <c r="Y1049" s="38">
        <f t="shared" si="165"/>
        <v>0.39683377308707124</v>
      </c>
      <c r="Z1049" s="40" t="e">
        <f>IF(C1049=ScatterPlots!$A$3,ReferendumData!Y1049,-1)</f>
        <v>#N/A</v>
      </c>
      <c r="AA1049" s="39">
        <f t="shared" si="166"/>
        <v>1.057973603698162</v>
      </c>
      <c r="AB1049" s="40">
        <f t="shared" si="167"/>
        <v>-1</v>
      </c>
      <c r="AC1049" s="40">
        <f t="shared" si="168"/>
        <v>-1</v>
      </c>
      <c r="AD1049" s="40">
        <f t="shared" si="169"/>
        <v>0.39683377308707124</v>
      </c>
    </row>
    <row r="1050" spans="1:30" x14ac:dyDescent="0.35">
      <c r="A1050">
        <v>706</v>
      </c>
      <c r="B1050">
        <v>1</v>
      </c>
      <c r="C1050" t="str">
        <f t="shared" si="160"/>
        <v>0706-01</v>
      </c>
      <c r="D1050" t="s">
        <v>499</v>
      </c>
      <c r="E1050">
        <v>2005</v>
      </c>
      <c r="F1050">
        <f>VLOOKUP(E1050,Lookups!A:B,2,FALSE)</f>
        <v>1</v>
      </c>
      <c r="G1050">
        <v>2006</v>
      </c>
      <c r="H1050" s="61">
        <v>800</v>
      </c>
      <c r="I1050">
        <v>7</v>
      </c>
      <c r="J1050" t="s">
        <v>19</v>
      </c>
      <c r="K1050">
        <v>0</v>
      </c>
      <c r="L1050">
        <v>9</v>
      </c>
      <c r="M1050">
        <v>0</v>
      </c>
      <c r="N1050">
        <v>9</v>
      </c>
      <c r="O1050">
        <v>1</v>
      </c>
      <c r="P1050">
        <f t="shared" si="161"/>
        <v>9</v>
      </c>
      <c r="Q1050">
        <v>2393</v>
      </c>
      <c r="R1050">
        <v>1597</v>
      </c>
      <c r="S1050" s="14">
        <f t="shared" si="163"/>
        <v>0.59974937343358392</v>
      </c>
      <c r="T1050" s="33">
        <f>IF(E1050&lt;1994,"NA",IF(E1050&gt;2001,SUMIFS(ADM!E:E,ADM!A:A,ReferendumData!E1050,ADM!C:C,ReferendumData!A1050,ADM!D:D,ReferendumData!B1050),SUMIFS(ADM!K:K,ADM!H:H,ReferendumData!E1050,ADM!I:I,ReferendumData!A1050,ADM!J:J,ReferendumData!B1050)))</f>
        <v>1621.21</v>
      </c>
      <c r="U1050" s="34">
        <f t="shared" si="162"/>
        <v>2.461124715490282</v>
      </c>
      <c r="V1050" s="47">
        <f>IFERROR(VLOOKUP(C1050,Lookups!J:L,3,FALSE),IF(T1050&gt;=2000,4,IF(AND(T1050&gt;=1000,T1050&lt;2000),5,6)))</f>
        <v>5</v>
      </c>
      <c r="W1050" s="12" t="s">
        <v>20</v>
      </c>
      <c r="X1050" s="39">
        <f t="shared" si="164"/>
        <v>2.461124715490282</v>
      </c>
      <c r="Y1050" s="38">
        <f t="shared" si="165"/>
        <v>0.59974937343358392</v>
      </c>
      <c r="Z1050" s="40" t="e">
        <f>IF(C1050=ScatterPlots!$A$3,ReferendumData!Y1050,-1)</f>
        <v>#N/A</v>
      </c>
      <c r="AA1050" s="39">
        <f t="shared" si="166"/>
        <v>2.461124715490282</v>
      </c>
      <c r="AB1050" s="40">
        <f t="shared" si="167"/>
        <v>-1</v>
      </c>
      <c r="AC1050" s="40">
        <f t="shared" si="168"/>
        <v>-1</v>
      </c>
      <c r="AD1050" s="40">
        <f t="shared" si="169"/>
        <v>0.59974937343358392</v>
      </c>
    </row>
    <row r="1051" spans="1:30" x14ac:dyDescent="0.35">
      <c r="A1051">
        <v>717</v>
      </c>
      <c r="B1051">
        <v>1</v>
      </c>
      <c r="C1051" t="str">
        <f t="shared" si="160"/>
        <v>0717-01</v>
      </c>
      <c r="D1051" t="s">
        <v>147</v>
      </c>
      <c r="E1051">
        <v>2005</v>
      </c>
      <c r="F1051">
        <f>VLOOKUP(E1051,Lookups!A:B,2,FALSE)</f>
        <v>1</v>
      </c>
      <c r="G1051">
        <v>2006</v>
      </c>
      <c r="H1051" s="61">
        <v>350</v>
      </c>
      <c r="I1051">
        <v>5</v>
      </c>
      <c r="J1051" t="s">
        <v>19</v>
      </c>
      <c r="K1051">
        <v>0</v>
      </c>
      <c r="L1051">
        <v>9</v>
      </c>
      <c r="M1051">
        <v>0</v>
      </c>
      <c r="N1051">
        <v>9</v>
      </c>
      <c r="O1051">
        <v>0</v>
      </c>
      <c r="P1051">
        <f t="shared" si="161"/>
        <v>4</v>
      </c>
      <c r="Q1051">
        <v>372</v>
      </c>
      <c r="R1051">
        <v>583</v>
      </c>
      <c r="S1051" s="14">
        <f t="shared" si="163"/>
        <v>0.38952879581151834</v>
      </c>
      <c r="T1051" s="33">
        <f>IF(E1051&lt;1994,"NA",IF(E1051&gt;2001,SUMIFS(ADM!E:E,ADM!A:A,ReferendumData!E1051,ADM!C:C,ReferendumData!A1051,ADM!D:D,ReferendumData!B1051),SUMIFS(ADM!K:K,ADM!H:H,ReferendumData!E1051,ADM!I:I,ReferendumData!A1051,ADM!J:J,ReferendumData!B1051)))</f>
        <v>1499.19</v>
      </c>
      <c r="U1051" s="34">
        <f t="shared" si="162"/>
        <v>0.63701065241897292</v>
      </c>
      <c r="V1051" s="47">
        <f>IFERROR(VLOOKUP(C1051,Lookups!J:L,3,FALSE),IF(T1051&gt;=2000,4,IF(AND(T1051&gt;=1000,T1051&lt;2000),5,6)))</f>
        <v>3</v>
      </c>
      <c r="W1051" s="12" t="s">
        <v>20</v>
      </c>
      <c r="X1051" s="39">
        <f t="shared" si="164"/>
        <v>0.63701065241897292</v>
      </c>
      <c r="Y1051" s="38">
        <f t="shared" si="165"/>
        <v>0.38952879581151834</v>
      </c>
      <c r="Z1051" s="40" t="e">
        <f>IF(C1051=ScatterPlots!$A$3,ReferendumData!Y1051,-1)</f>
        <v>#N/A</v>
      </c>
      <c r="AA1051" s="39">
        <f t="shared" si="166"/>
        <v>0.63701065241897292</v>
      </c>
      <c r="AB1051" s="40">
        <f t="shared" si="167"/>
        <v>-1</v>
      </c>
      <c r="AC1051" s="40">
        <f t="shared" si="168"/>
        <v>-1</v>
      </c>
      <c r="AD1051" s="40">
        <f t="shared" si="169"/>
        <v>0.38952879581151834</v>
      </c>
    </row>
    <row r="1052" spans="1:30" x14ac:dyDescent="0.35">
      <c r="A1052">
        <v>738</v>
      </c>
      <c r="B1052">
        <v>1</v>
      </c>
      <c r="C1052" t="str">
        <f t="shared" si="160"/>
        <v>0738-01</v>
      </c>
      <c r="D1052" t="s">
        <v>34</v>
      </c>
      <c r="E1052">
        <v>2005</v>
      </c>
      <c r="F1052">
        <f>VLOOKUP(E1052,Lookups!A:B,2,FALSE)</f>
        <v>1</v>
      </c>
      <c r="G1052">
        <v>2006</v>
      </c>
      <c r="H1052" s="61">
        <v>197.5</v>
      </c>
      <c r="I1052">
        <v>5</v>
      </c>
      <c r="J1052" t="s">
        <v>19</v>
      </c>
      <c r="K1052">
        <v>0</v>
      </c>
      <c r="L1052">
        <v>9</v>
      </c>
      <c r="M1052">
        <v>0</v>
      </c>
      <c r="N1052">
        <v>9</v>
      </c>
      <c r="O1052">
        <v>1</v>
      </c>
      <c r="P1052">
        <f t="shared" si="161"/>
        <v>2</v>
      </c>
      <c r="Q1052">
        <v>589</v>
      </c>
      <c r="R1052">
        <v>442</v>
      </c>
      <c r="S1052" s="14">
        <f t="shared" si="163"/>
        <v>0.57129000969932109</v>
      </c>
      <c r="T1052" s="33">
        <f>IF(E1052&lt;1994,"NA",IF(E1052&gt;2001,SUMIFS(ADM!E:E,ADM!A:A,ReferendumData!E1052,ADM!C:C,ReferendumData!A1052,ADM!D:D,ReferendumData!B1052),SUMIFS(ADM!K:K,ADM!H:H,ReferendumData!E1052,ADM!I:I,ReferendumData!A1052,ADM!J:J,ReferendumData!B1052)))</f>
        <v>1042.49</v>
      </c>
      <c r="U1052" s="34">
        <f t="shared" si="162"/>
        <v>0.98897831154255678</v>
      </c>
      <c r="V1052" s="47">
        <f>IFERROR(VLOOKUP(C1052,Lookups!J:L,3,FALSE),IF(T1052&gt;=2000,4,IF(AND(T1052&gt;=1000,T1052&lt;2000),5,6)))</f>
        <v>5</v>
      </c>
      <c r="W1052" s="12" t="s">
        <v>20</v>
      </c>
      <c r="X1052" s="39">
        <f t="shared" si="164"/>
        <v>0.98897831154255678</v>
      </c>
      <c r="Y1052" s="38">
        <f t="shared" si="165"/>
        <v>0.57129000969932109</v>
      </c>
      <c r="Z1052" s="40" t="e">
        <f>IF(C1052=ScatterPlots!$A$3,ReferendumData!Y1052,-1)</f>
        <v>#N/A</v>
      </c>
      <c r="AA1052" s="39">
        <f t="shared" si="166"/>
        <v>0.98897831154255678</v>
      </c>
      <c r="AB1052" s="40">
        <f t="shared" si="167"/>
        <v>-1</v>
      </c>
      <c r="AC1052" s="40">
        <f t="shared" si="168"/>
        <v>-1</v>
      </c>
      <c r="AD1052" s="40">
        <f t="shared" si="169"/>
        <v>0.57129000969932109</v>
      </c>
    </row>
    <row r="1053" spans="1:30" x14ac:dyDescent="0.35">
      <c r="A1053">
        <v>739</v>
      </c>
      <c r="B1053">
        <v>1</v>
      </c>
      <c r="C1053" t="str">
        <f t="shared" ref="C1053:C1116" si="170">TEXT(A1053,"0000")&amp;"-"&amp;TEXT(B1053,"00")</f>
        <v>0739-01</v>
      </c>
      <c r="D1053" t="s">
        <v>202</v>
      </c>
      <c r="E1053">
        <v>2005</v>
      </c>
      <c r="F1053">
        <f>VLOOKUP(E1053,Lookups!A:B,2,FALSE)</f>
        <v>1</v>
      </c>
      <c r="G1053">
        <v>2006</v>
      </c>
      <c r="H1053" s="61">
        <v>275</v>
      </c>
      <c r="I1053">
        <v>6</v>
      </c>
      <c r="J1053" t="s">
        <v>19</v>
      </c>
      <c r="K1053">
        <v>0</v>
      </c>
      <c r="L1053">
        <v>9</v>
      </c>
      <c r="M1053">
        <v>0</v>
      </c>
      <c r="N1053">
        <v>9</v>
      </c>
      <c r="O1053">
        <v>1</v>
      </c>
      <c r="P1053">
        <f t="shared" ref="P1053:P1116" si="171">MAX(1,MIN(10,INT(H1053/100)+1))</f>
        <v>3</v>
      </c>
      <c r="Q1053">
        <v>783</v>
      </c>
      <c r="R1053">
        <v>462</v>
      </c>
      <c r="S1053" s="14">
        <f t="shared" si="163"/>
        <v>0.62891566265060239</v>
      </c>
      <c r="T1053" s="33">
        <f>IF(E1053&lt;1994,"NA",IF(E1053&gt;2001,SUMIFS(ADM!E:E,ADM!A:A,ReferendumData!E1053,ADM!C:C,ReferendumData!A1053,ADM!D:D,ReferendumData!B1053),SUMIFS(ADM!K:K,ADM!H:H,ReferendumData!E1053,ADM!I:I,ReferendumData!A1053,ADM!J:J,ReferendumData!B1053)))</f>
        <v>790.89</v>
      </c>
      <c r="U1053" s="34">
        <f t="shared" ref="U1053:U1116" si="172">IFERROR((Q1053+R1053)/T1053,"NA")</f>
        <v>1.5741759283844783</v>
      </c>
      <c r="V1053" s="47">
        <f>IFERROR(VLOOKUP(C1053,Lookups!J:L,3,FALSE),IF(T1053&gt;=2000,4,IF(AND(T1053&gt;=1000,T1053&lt;2000),5,6)))</f>
        <v>6</v>
      </c>
      <c r="W1053" s="12" t="s">
        <v>370</v>
      </c>
      <c r="X1053" s="39">
        <f t="shared" si="164"/>
        <v>1.5741759283844783</v>
      </c>
      <c r="Y1053" s="38">
        <f t="shared" si="165"/>
        <v>0.62891566265060239</v>
      </c>
      <c r="Z1053" s="40" t="e">
        <f>IF(C1053=ScatterPlots!$A$3,ReferendumData!Y1053,-1)</f>
        <v>#N/A</v>
      </c>
      <c r="AA1053" s="39">
        <f t="shared" si="166"/>
        <v>1.5741759283844783</v>
      </c>
      <c r="AB1053" s="40">
        <f t="shared" si="167"/>
        <v>-1</v>
      </c>
      <c r="AC1053" s="40">
        <f t="shared" si="168"/>
        <v>-1</v>
      </c>
      <c r="AD1053" s="40">
        <f t="shared" si="169"/>
        <v>0.62891566265060239</v>
      </c>
    </row>
    <row r="1054" spans="1:30" x14ac:dyDescent="0.35">
      <c r="A1054">
        <v>740</v>
      </c>
      <c r="B1054">
        <v>1</v>
      </c>
      <c r="C1054" t="str">
        <f t="shared" si="170"/>
        <v>0740-01</v>
      </c>
      <c r="D1054" t="s">
        <v>203</v>
      </c>
      <c r="E1054">
        <v>2005</v>
      </c>
      <c r="F1054">
        <f>VLOOKUP(E1054,Lookups!A:B,2,FALSE)</f>
        <v>1</v>
      </c>
      <c r="G1054">
        <v>2006</v>
      </c>
      <c r="H1054" s="61">
        <v>700</v>
      </c>
      <c r="I1054">
        <v>3</v>
      </c>
      <c r="J1054" t="s">
        <v>19</v>
      </c>
      <c r="K1054">
        <v>0</v>
      </c>
      <c r="L1054">
        <v>9</v>
      </c>
      <c r="M1054">
        <v>0</v>
      </c>
      <c r="N1054">
        <v>9</v>
      </c>
      <c r="O1054">
        <v>1</v>
      </c>
      <c r="P1054">
        <f t="shared" si="171"/>
        <v>8</v>
      </c>
      <c r="Q1054">
        <v>914</v>
      </c>
      <c r="R1054">
        <v>678</v>
      </c>
      <c r="S1054" s="14">
        <f t="shared" si="163"/>
        <v>0.57412060301507539</v>
      </c>
      <c r="T1054" s="33">
        <f>IF(E1054&lt;1994,"NA",IF(E1054&gt;2001,SUMIFS(ADM!E:E,ADM!A:A,ReferendumData!E1054,ADM!C:C,ReferendumData!A1054,ADM!D:D,ReferendumData!B1054),SUMIFS(ADM!K:K,ADM!H:H,ReferendumData!E1054,ADM!I:I,ReferendumData!A1054,ADM!J:J,ReferendumData!B1054)))</f>
        <v>1463.64</v>
      </c>
      <c r="U1054" s="34">
        <f t="shared" si="172"/>
        <v>1.0876991609958733</v>
      </c>
      <c r="V1054" s="47">
        <f>IFERROR(VLOOKUP(C1054,Lookups!J:L,3,FALSE),IF(T1054&gt;=2000,4,IF(AND(T1054&gt;=1000,T1054&lt;2000),5,6)))</f>
        <v>5</v>
      </c>
      <c r="W1054" s="12" t="s">
        <v>20</v>
      </c>
      <c r="X1054" s="39">
        <f t="shared" si="164"/>
        <v>1.0876991609958733</v>
      </c>
      <c r="Y1054" s="38">
        <f t="shared" si="165"/>
        <v>0.57412060301507539</v>
      </c>
      <c r="Z1054" s="40" t="e">
        <f>IF(C1054=ScatterPlots!$A$3,ReferendumData!Y1054,-1)</f>
        <v>#N/A</v>
      </c>
      <c r="AA1054" s="39">
        <f t="shared" si="166"/>
        <v>1.0876991609958733</v>
      </c>
      <c r="AB1054" s="40">
        <f t="shared" si="167"/>
        <v>-1</v>
      </c>
      <c r="AC1054" s="40">
        <f t="shared" si="168"/>
        <v>-1</v>
      </c>
      <c r="AD1054" s="40">
        <f t="shared" si="169"/>
        <v>0.57412060301507539</v>
      </c>
    </row>
    <row r="1055" spans="1:30" x14ac:dyDescent="0.35">
      <c r="A1055">
        <v>750</v>
      </c>
      <c r="B1055">
        <v>1</v>
      </c>
      <c r="C1055" t="str">
        <f t="shared" si="170"/>
        <v>0750-01</v>
      </c>
      <c r="D1055" t="s">
        <v>474</v>
      </c>
      <c r="E1055">
        <v>2005</v>
      </c>
      <c r="F1055">
        <f>VLOOKUP(E1055,Lookups!A:B,2,FALSE)</f>
        <v>1</v>
      </c>
      <c r="G1055">
        <v>2006</v>
      </c>
      <c r="H1055" s="61">
        <v>145</v>
      </c>
      <c r="I1055">
        <v>5</v>
      </c>
      <c r="J1055" t="s">
        <v>19</v>
      </c>
      <c r="K1055">
        <v>0</v>
      </c>
      <c r="L1055">
        <v>9</v>
      </c>
      <c r="M1055">
        <v>0</v>
      </c>
      <c r="N1055">
        <v>9</v>
      </c>
      <c r="O1055">
        <v>0</v>
      </c>
      <c r="P1055">
        <f t="shared" si="171"/>
        <v>2</v>
      </c>
      <c r="Q1055">
        <v>1211</v>
      </c>
      <c r="R1055">
        <v>1764</v>
      </c>
      <c r="S1055" s="14">
        <f t="shared" si="163"/>
        <v>0.40705882352941175</v>
      </c>
      <c r="T1055" s="33">
        <f>IF(E1055&lt;1994,"NA",IF(E1055&gt;2001,SUMIFS(ADM!E:E,ADM!A:A,ReferendumData!E1055,ADM!C:C,ReferendumData!A1055,ADM!D:D,ReferendumData!B1055),SUMIFS(ADM!K:K,ADM!H:H,ReferendumData!E1055,ADM!I:I,ReferendumData!A1055,ADM!J:J,ReferendumData!B1055)))</f>
        <v>2274.9299999999998</v>
      </c>
      <c r="U1055" s="34">
        <f t="shared" si="172"/>
        <v>1.3077325456167883</v>
      </c>
      <c r="V1055" s="47">
        <f>IFERROR(VLOOKUP(C1055,Lookups!J:L,3,FALSE),IF(T1055&gt;=2000,4,IF(AND(T1055&gt;=1000,T1055&lt;2000),5,6)))</f>
        <v>4</v>
      </c>
      <c r="W1055" s="12" t="s">
        <v>20</v>
      </c>
      <c r="X1055" s="39">
        <f t="shared" si="164"/>
        <v>1.3077325456167883</v>
      </c>
      <c r="Y1055" s="38">
        <f t="shared" si="165"/>
        <v>0.40705882352941175</v>
      </c>
      <c r="Z1055" s="40" t="e">
        <f>IF(C1055=ScatterPlots!$A$3,ReferendumData!Y1055,-1)</f>
        <v>#N/A</v>
      </c>
      <c r="AA1055" s="39">
        <f t="shared" si="166"/>
        <v>1.3077325456167883</v>
      </c>
      <c r="AB1055" s="40">
        <f t="shared" si="167"/>
        <v>-1</v>
      </c>
      <c r="AC1055" s="40">
        <f t="shared" si="168"/>
        <v>-1</v>
      </c>
      <c r="AD1055" s="40">
        <f t="shared" si="169"/>
        <v>0.40705882352941175</v>
      </c>
    </row>
    <row r="1056" spans="1:30" x14ac:dyDescent="0.35">
      <c r="A1056">
        <v>750</v>
      </c>
      <c r="B1056">
        <v>1</v>
      </c>
      <c r="C1056" t="str">
        <f t="shared" si="170"/>
        <v>0750-01</v>
      </c>
      <c r="D1056" t="s">
        <v>474</v>
      </c>
      <c r="E1056">
        <v>2005</v>
      </c>
      <c r="F1056">
        <f>VLOOKUP(E1056,Lookups!A:B,2,FALSE)</f>
        <v>1</v>
      </c>
      <c r="G1056">
        <v>2006</v>
      </c>
      <c r="H1056" s="61">
        <v>121.37</v>
      </c>
      <c r="I1056">
        <v>5</v>
      </c>
      <c r="J1056" t="s">
        <v>19</v>
      </c>
      <c r="K1056">
        <v>0</v>
      </c>
      <c r="L1056">
        <v>9</v>
      </c>
      <c r="M1056">
        <v>0</v>
      </c>
      <c r="N1056">
        <v>9</v>
      </c>
      <c r="O1056">
        <v>0</v>
      </c>
      <c r="P1056">
        <f t="shared" si="171"/>
        <v>2</v>
      </c>
      <c r="Q1056">
        <v>1315</v>
      </c>
      <c r="R1056">
        <v>1729</v>
      </c>
      <c r="S1056" s="14">
        <f t="shared" si="163"/>
        <v>0.43199737187910642</v>
      </c>
      <c r="T1056" s="33">
        <f>IF(E1056&lt;1994,"NA",IF(E1056&gt;2001,SUMIFS(ADM!E:E,ADM!A:A,ReferendumData!E1056,ADM!C:C,ReferendumData!A1056,ADM!D:D,ReferendumData!B1056),SUMIFS(ADM!K:K,ADM!H:H,ReferendumData!E1056,ADM!I:I,ReferendumData!A1056,ADM!J:J,ReferendumData!B1056)))</f>
        <v>2274.9299999999998</v>
      </c>
      <c r="U1056" s="34">
        <f t="shared" si="172"/>
        <v>1.3380631491957995</v>
      </c>
      <c r="V1056" s="47">
        <f>IFERROR(VLOOKUP(C1056,Lookups!J:L,3,FALSE),IF(T1056&gt;=2000,4,IF(AND(T1056&gt;=1000,T1056&lt;2000),5,6)))</f>
        <v>4</v>
      </c>
      <c r="W1056" s="12" t="s">
        <v>439</v>
      </c>
      <c r="X1056" s="39">
        <f t="shared" si="164"/>
        <v>1.3380631491957995</v>
      </c>
      <c r="Y1056" s="38">
        <f t="shared" si="165"/>
        <v>0.43199737187910642</v>
      </c>
      <c r="Z1056" s="40" t="e">
        <f>IF(C1056=ScatterPlots!$A$3,ReferendumData!Y1056,-1)</f>
        <v>#N/A</v>
      </c>
      <c r="AA1056" s="39">
        <f t="shared" si="166"/>
        <v>1.3380631491957995</v>
      </c>
      <c r="AB1056" s="40">
        <f t="shared" si="167"/>
        <v>-1</v>
      </c>
      <c r="AC1056" s="40">
        <f t="shared" si="168"/>
        <v>-1</v>
      </c>
      <c r="AD1056" s="40">
        <f t="shared" si="169"/>
        <v>0.43199737187910642</v>
      </c>
    </row>
    <row r="1057" spans="1:30" x14ac:dyDescent="0.35">
      <c r="A1057">
        <v>750</v>
      </c>
      <c r="B1057">
        <v>1</v>
      </c>
      <c r="C1057" t="str">
        <f t="shared" si="170"/>
        <v>0750-01</v>
      </c>
      <c r="D1057" t="s">
        <v>474</v>
      </c>
      <c r="E1057">
        <v>2005</v>
      </c>
      <c r="F1057">
        <f>VLOOKUP(E1057,Lookups!A:B,2,FALSE)</f>
        <v>1</v>
      </c>
      <c r="G1057">
        <v>2006</v>
      </c>
      <c r="H1057" s="61">
        <v>105</v>
      </c>
      <c r="I1057">
        <v>5</v>
      </c>
      <c r="J1057" t="s">
        <v>19</v>
      </c>
      <c r="K1057">
        <v>0</v>
      </c>
      <c r="L1057">
        <v>9</v>
      </c>
      <c r="M1057">
        <v>0</v>
      </c>
      <c r="N1057">
        <v>9</v>
      </c>
      <c r="O1057">
        <v>0</v>
      </c>
      <c r="P1057">
        <f t="shared" si="171"/>
        <v>2</v>
      </c>
      <c r="Q1057">
        <v>1312</v>
      </c>
      <c r="R1057">
        <v>1731</v>
      </c>
      <c r="S1057" s="14">
        <f t="shared" si="163"/>
        <v>0.43115346697338153</v>
      </c>
      <c r="T1057" s="33">
        <f>IF(E1057&lt;1994,"NA",IF(E1057&gt;2001,SUMIFS(ADM!E:E,ADM!A:A,ReferendumData!E1057,ADM!C:C,ReferendumData!A1057,ADM!D:D,ReferendumData!B1057),SUMIFS(ADM!K:K,ADM!H:H,ReferendumData!E1057,ADM!I:I,ReferendumData!A1057,ADM!J:J,ReferendumData!B1057)))</f>
        <v>2274.9299999999998</v>
      </c>
      <c r="U1057" s="34">
        <f t="shared" si="172"/>
        <v>1.3376235752308863</v>
      </c>
      <c r="V1057" s="47">
        <f>IFERROR(VLOOKUP(C1057,Lookups!J:L,3,FALSE),IF(T1057&gt;=2000,4,IF(AND(T1057&gt;=1000,T1057&lt;2000),5,6)))</f>
        <v>4</v>
      </c>
      <c r="W1057" s="12" t="s">
        <v>439</v>
      </c>
      <c r="X1057" s="39">
        <f t="shared" si="164"/>
        <v>1.3376235752308863</v>
      </c>
      <c r="Y1057" s="38">
        <f t="shared" si="165"/>
        <v>0.43115346697338153</v>
      </c>
      <c r="Z1057" s="40" t="e">
        <f>IF(C1057=ScatterPlots!$A$3,ReferendumData!Y1057,-1)</f>
        <v>#N/A</v>
      </c>
      <c r="AA1057" s="39">
        <f t="shared" si="166"/>
        <v>1.3376235752308863</v>
      </c>
      <c r="AB1057" s="40">
        <f t="shared" si="167"/>
        <v>-1</v>
      </c>
      <c r="AC1057" s="40">
        <f t="shared" si="168"/>
        <v>-1</v>
      </c>
      <c r="AD1057" s="40">
        <f t="shared" si="169"/>
        <v>0.43115346697338153</v>
      </c>
    </row>
    <row r="1058" spans="1:30" x14ac:dyDescent="0.35">
      <c r="A1058">
        <v>769</v>
      </c>
      <c r="B1058">
        <v>1</v>
      </c>
      <c r="C1058" t="str">
        <f t="shared" si="170"/>
        <v>0769-01</v>
      </c>
      <c r="D1058" t="s">
        <v>102</v>
      </c>
      <c r="E1058">
        <v>2005</v>
      </c>
      <c r="F1058">
        <f>VLOOKUP(E1058,Lookups!A:B,2,FALSE)</f>
        <v>1</v>
      </c>
      <c r="G1058">
        <v>2006</v>
      </c>
      <c r="H1058" s="61">
        <v>385</v>
      </c>
      <c r="I1058">
        <v>10</v>
      </c>
      <c r="J1058" t="s">
        <v>19</v>
      </c>
      <c r="K1058">
        <v>0</v>
      </c>
      <c r="L1058">
        <v>9</v>
      </c>
      <c r="M1058">
        <v>0</v>
      </c>
      <c r="N1058">
        <v>9</v>
      </c>
      <c r="O1058">
        <v>1</v>
      </c>
      <c r="P1058">
        <f t="shared" si="171"/>
        <v>4</v>
      </c>
      <c r="Q1058">
        <v>1294</v>
      </c>
      <c r="R1058">
        <v>936</v>
      </c>
      <c r="S1058" s="14">
        <f t="shared" si="163"/>
        <v>0.58026905829596409</v>
      </c>
      <c r="T1058" s="33">
        <f>IF(E1058&lt;1994,"NA",IF(E1058&gt;2001,SUMIFS(ADM!E:E,ADM!A:A,ReferendumData!E1058,ADM!C:C,ReferendumData!A1058,ADM!D:D,ReferendumData!B1058),SUMIFS(ADM!K:K,ADM!H:H,ReferendumData!E1058,ADM!I:I,ReferendumData!A1058,ADM!J:J,ReferendumData!B1058)))</f>
        <v>940.58</v>
      </c>
      <c r="U1058" s="34">
        <f t="shared" si="172"/>
        <v>2.3708775436432838</v>
      </c>
      <c r="V1058" s="47">
        <f>IFERROR(VLOOKUP(C1058,Lookups!J:L,3,FALSE),IF(T1058&gt;=2000,4,IF(AND(T1058&gt;=1000,T1058&lt;2000),5,6)))</f>
        <v>6</v>
      </c>
      <c r="W1058" s="12" t="s">
        <v>439</v>
      </c>
      <c r="X1058" s="39">
        <f t="shared" si="164"/>
        <v>2.3708775436432838</v>
      </c>
      <c r="Y1058" s="38">
        <f t="shared" si="165"/>
        <v>0.58026905829596409</v>
      </c>
      <c r="Z1058" s="40" t="e">
        <f>IF(C1058=ScatterPlots!$A$3,ReferendumData!Y1058,-1)</f>
        <v>#N/A</v>
      </c>
      <c r="AA1058" s="39">
        <f t="shared" si="166"/>
        <v>2.3708775436432838</v>
      </c>
      <c r="AB1058" s="40">
        <f t="shared" si="167"/>
        <v>-1</v>
      </c>
      <c r="AC1058" s="40">
        <f t="shared" si="168"/>
        <v>-1</v>
      </c>
      <c r="AD1058" s="40">
        <f t="shared" si="169"/>
        <v>0.58026905829596409</v>
      </c>
    </row>
    <row r="1059" spans="1:30" x14ac:dyDescent="0.35">
      <c r="A1059">
        <v>786</v>
      </c>
      <c r="B1059">
        <v>1</v>
      </c>
      <c r="C1059" t="str">
        <f t="shared" si="170"/>
        <v>0786-01</v>
      </c>
      <c r="D1059" t="s">
        <v>500</v>
      </c>
      <c r="E1059">
        <v>2005</v>
      </c>
      <c r="F1059">
        <f>VLOOKUP(E1059,Lookups!A:B,2,FALSE)</f>
        <v>1</v>
      </c>
      <c r="G1059">
        <v>2006</v>
      </c>
      <c r="H1059" s="61">
        <v>373.01</v>
      </c>
      <c r="I1059">
        <v>10</v>
      </c>
      <c r="J1059" t="s">
        <v>19</v>
      </c>
      <c r="K1059">
        <v>0</v>
      </c>
      <c r="L1059">
        <v>9</v>
      </c>
      <c r="M1059">
        <v>0</v>
      </c>
      <c r="N1059">
        <v>9</v>
      </c>
      <c r="O1059">
        <v>0</v>
      </c>
      <c r="P1059">
        <f t="shared" si="171"/>
        <v>4</v>
      </c>
      <c r="Q1059">
        <v>278</v>
      </c>
      <c r="R1059">
        <v>333</v>
      </c>
      <c r="S1059" s="14">
        <f t="shared" si="163"/>
        <v>0.45499181669394434</v>
      </c>
      <c r="T1059" s="33">
        <f>IF(E1059&lt;1994,"NA",IF(E1059&gt;2001,SUMIFS(ADM!E:E,ADM!A:A,ReferendumData!E1059,ADM!C:C,ReferendumData!A1059,ADM!D:D,ReferendumData!B1059),SUMIFS(ADM!K:K,ADM!H:H,ReferendumData!E1059,ADM!I:I,ReferendumData!A1059,ADM!J:J,ReferendumData!B1059)))</f>
        <v>484.25</v>
      </c>
      <c r="U1059" s="34">
        <f t="shared" si="172"/>
        <v>1.261744966442953</v>
      </c>
      <c r="V1059" s="47">
        <f>IFERROR(VLOOKUP(C1059,Lookups!J:L,3,FALSE),IF(T1059&gt;=2000,4,IF(AND(T1059&gt;=1000,T1059&lt;2000),5,6)))</f>
        <v>6</v>
      </c>
      <c r="W1059" s="12" t="s">
        <v>20</v>
      </c>
      <c r="X1059" s="39">
        <f t="shared" si="164"/>
        <v>1.261744966442953</v>
      </c>
      <c r="Y1059" s="38">
        <f t="shared" si="165"/>
        <v>0.45499181669394434</v>
      </c>
      <c r="Z1059" s="40" t="e">
        <f>IF(C1059=ScatterPlots!$A$3,ReferendumData!Y1059,-1)</f>
        <v>#N/A</v>
      </c>
      <c r="AA1059" s="39">
        <f t="shared" si="166"/>
        <v>1.261744966442953</v>
      </c>
      <c r="AB1059" s="40">
        <f t="shared" si="167"/>
        <v>-1</v>
      </c>
      <c r="AC1059" s="40">
        <f t="shared" si="168"/>
        <v>-1</v>
      </c>
      <c r="AD1059" s="40">
        <f t="shared" si="169"/>
        <v>0.45499181669394434</v>
      </c>
    </row>
    <row r="1060" spans="1:30" x14ac:dyDescent="0.35">
      <c r="A1060">
        <v>811</v>
      </c>
      <c r="B1060">
        <v>1</v>
      </c>
      <c r="C1060" t="str">
        <f t="shared" si="170"/>
        <v>0811-01</v>
      </c>
      <c r="D1060" t="s">
        <v>390</v>
      </c>
      <c r="E1060">
        <v>2005</v>
      </c>
      <c r="F1060">
        <f>VLOOKUP(E1060,Lookups!A:B,2,FALSE)</f>
        <v>1</v>
      </c>
      <c r="G1060">
        <v>2006</v>
      </c>
      <c r="H1060" s="61">
        <v>989</v>
      </c>
      <c r="I1060">
        <v>10</v>
      </c>
      <c r="J1060" t="s">
        <v>19</v>
      </c>
      <c r="K1060">
        <v>0</v>
      </c>
      <c r="L1060">
        <v>9</v>
      </c>
      <c r="M1060">
        <v>0</v>
      </c>
      <c r="N1060">
        <v>9</v>
      </c>
      <c r="O1060">
        <v>1</v>
      </c>
      <c r="P1060">
        <f t="shared" si="171"/>
        <v>10</v>
      </c>
      <c r="Q1060">
        <v>1011</v>
      </c>
      <c r="R1060">
        <v>906</v>
      </c>
      <c r="S1060" s="14">
        <f t="shared" si="163"/>
        <v>0.52738654147104846</v>
      </c>
      <c r="T1060" s="33">
        <f>IF(E1060&lt;1994,"NA",IF(E1060&gt;2001,SUMIFS(ADM!E:E,ADM!A:A,ReferendumData!E1060,ADM!C:C,ReferendumData!A1060,ADM!D:D,ReferendumData!B1060),SUMIFS(ADM!K:K,ADM!H:H,ReferendumData!E1060,ADM!I:I,ReferendumData!A1060,ADM!J:J,ReferendumData!B1060)))</f>
        <v>669.66</v>
      </c>
      <c r="U1060" s="34">
        <f t="shared" si="172"/>
        <v>2.8626467162440643</v>
      </c>
      <c r="V1060" s="47">
        <f>IFERROR(VLOOKUP(C1060,Lookups!J:L,3,FALSE),IF(T1060&gt;=2000,4,IF(AND(T1060&gt;=1000,T1060&lt;2000),5,6)))</f>
        <v>6</v>
      </c>
      <c r="W1060" s="12" t="s">
        <v>370</v>
      </c>
      <c r="X1060" s="39">
        <f t="shared" si="164"/>
        <v>2.8626467162440643</v>
      </c>
      <c r="Y1060" s="38">
        <f t="shared" si="165"/>
        <v>0.52738654147104846</v>
      </c>
      <c r="Z1060" s="40" t="e">
        <f>IF(C1060=ScatterPlots!$A$3,ReferendumData!Y1060,-1)</f>
        <v>#N/A</v>
      </c>
      <c r="AA1060" s="39">
        <f t="shared" si="166"/>
        <v>2.8626467162440643</v>
      </c>
      <c r="AB1060" s="40">
        <f t="shared" si="167"/>
        <v>-1</v>
      </c>
      <c r="AC1060" s="40">
        <f t="shared" si="168"/>
        <v>-1</v>
      </c>
      <c r="AD1060" s="40">
        <f t="shared" si="169"/>
        <v>0.52738654147104846</v>
      </c>
    </row>
    <row r="1061" spans="1:30" x14ac:dyDescent="0.35">
      <c r="A1061">
        <v>831</v>
      </c>
      <c r="B1061">
        <v>1</v>
      </c>
      <c r="C1061" t="str">
        <f t="shared" si="170"/>
        <v>0831-01</v>
      </c>
      <c r="D1061" t="s">
        <v>156</v>
      </c>
      <c r="E1061">
        <v>2005</v>
      </c>
      <c r="F1061">
        <f>VLOOKUP(E1061,Lookups!A:B,2,FALSE)</f>
        <v>1</v>
      </c>
      <c r="G1061">
        <v>2006</v>
      </c>
      <c r="H1061" s="61">
        <v>210.46</v>
      </c>
      <c r="I1061">
        <v>5</v>
      </c>
      <c r="J1061" t="s">
        <v>19</v>
      </c>
      <c r="K1061">
        <v>0</v>
      </c>
      <c r="L1061">
        <v>9</v>
      </c>
      <c r="M1061">
        <v>0</v>
      </c>
      <c r="N1061">
        <v>9</v>
      </c>
      <c r="O1061">
        <v>0</v>
      </c>
      <c r="P1061">
        <f t="shared" si="171"/>
        <v>3</v>
      </c>
      <c r="Q1061">
        <v>3576</v>
      </c>
      <c r="R1061">
        <v>5266</v>
      </c>
      <c r="S1061" s="14">
        <f t="shared" si="163"/>
        <v>0.4044333861117394</v>
      </c>
      <c r="T1061" s="33">
        <f>IF(E1061&lt;1994,"NA",IF(E1061&gt;2001,SUMIFS(ADM!E:E,ADM!A:A,ReferendumData!E1061,ADM!C:C,ReferendumData!A1061,ADM!D:D,ReferendumData!B1061),SUMIFS(ADM!K:K,ADM!H:H,ReferendumData!E1061,ADM!I:I,ReferendumData!A1061,ADM!J:J,ReferendumData!B1061)))</f>
        <v>7470.76</v>
      </c>
      <c r="U1061" s="34">
        <f t="shared" si="172"/>
        <v>1.1835475908742885</v>
      </c>
      <c r="V1061" s="47">
        <f>IFERROR(VLOOKUP(C1061,Lookups!J:L,3,FALSE),IF(T1061&gt;=2000,4,IF(AND(T1061&gt;=1000,T1061&lt;2000),5,6)))</f>
        <v>3</v>
      </c>
      <c r="W1061" s="12" t="s">
        <v>20</v>
      </c>
      <c r="X1061" s="39">
        <f t="shared" si="164"/>
        <v>1.1835475908742885</v>
      </c>
      <c r="Y1061" s="38">
        <f t="shared" si="165"/>
        <v>0.4044333861117394</v>
      </c>
      <c r="Z1061" s="40" t="e">
        <f>IF(C1061=ScatterPlots!$A$3,ReferendumData!Y1061,-1)</f>
        <v>#N/A</v>
      </c>
      <c r="AA1061" s="39">
        <f t="shared" si="166"/>
        <v>1.1835475908742885</v>
      </c>
      <c r="AB1061" s="40">
        <f t="shared" si="167"/>
        <v>-1</v>
      </c>
      <c r="AC1061" s="40">
        <f t="shared" si="168"/>
        <v>-1</v>
      </c>
      <c r="AD1061" s="40">
        <f t="shared" si="169"/>
        <v>0.4044333861117394</v>
      </c>
    </row>
    <row r="1062" spans="1:30" x14ac:dyDescent="0.35">
      <c r="A1062">
        <v>836</v>
      </c>
      <c r="B1062">
        <v>1</v>
      </c>
      <c r="C1062" t="str">
        <f t="shared" si="170"/>
        <v>0836-01</v>
      </c>
      <c r="D1062" t="s">
        <v>109</v>
      </c>
      <c r="E1062">
        <v>2005</v>
      </c>
      <c r="F1062">
        <f>VLOOKUP(E1062,Lookups!A:B,2,FALSE)</f>
        <v>1</v>
      </c>
      <c r="G1062">
        <v>2006</v>
      </c>
      <c r="H1062" s="61">
        <v>474.11</v>
      </c>
      <c r="I1062">
        <v>10</v>
      </c>
      <c r="J1062" t="s">
        <v>19</v>
      </c>
      <c r="K1062">
        <v>0</v>
      </c>
      <c r="L1062">
        <v>9</v>
      </c>
      <c r="M1062">
        <v>0</v>
      </c>
      <c r="N1062">
        <v>9</v>
      </c>
      <c r="O1062">
        <v>1</v>
      </c>
      <c r="P1062">
        <f t="shared" si="171"/>
        <v>5</v>
      </c>
      <c r="Q1062">
        <v>176</v>
      </c>
      <c r="R1062">
        <v>77</v>
      </c>
      <c r="S1062" s="14">
        <f t="shared" si="163"/>
        <v>0.69565217391304346</v>
      </c>
      <c r="T1062" s="33">
        <f>IF(E1062&lt;1994,"NA",IF(E1062&gt;2001,SUMIFS(ADM!E:E,ADM!A:A,ReferendumData!E1062,ADM!C:C,ReferendumData!A1062,ADM!D:D,ReferendumData!B1062),SUMIFS(ADM!K:K,ADM!H:H,ReferendumData!E1062,ADM!I:I,ReferendumData!A1062,ADM!J:J,ReferendumData!B1062)))</f>
        <v>195.31</v>
      </c>
      <c r="U1062" s="34">
        <f t="shared" si="172"/>
        <v>1.2953765808202344</v>
      </c>
      <c r="V1062" s="47">
        <f>IFERROR(VLOOKUP(C1062,Lookups!J:L,3,FALSE),IF(T1062&gt;=2000,4,IF(AND(T1062&gt;=1000,T1062&lt;2000),5,6)))</f>
        <v>6</v>
      </c>
      <c r="W1062" s="12" t="s">
        <v>370</v>
      </c>
      <c r="X1062" s="39">
        <f t="shared" si="164"/>
        <v>1.2953765808202344</v>
      </c>
      <c r="Y1062" s="38">
        <f t="shared" si="165"/>
        <v>0.69565217391304346</v>
      </c>
      <c r="Z1062" s="40" t="e">
        <f>IF(C1062=ScatterPlots!$A$3,ReferendumData!Y1062,-1)</f>
        <v>#N/A</v>
      </c>
      <c r="AA1062" s="39">
        <f t="shared" si="166"/>
        <v>1.2953765808202344</v>
      </c>
      <c r="AB1062" s="40">
        <f t="shared" si="167"/>
        <v>-1</v>
      </c>
      <c r="AC1062" s="40">
        <f t="shared" si="168"/>
        <v>-1</v>
      </c>
      <c r="AD1062" s="40">
        <f t="shared" si="169"/>
        <v>0.69565217391304346</v>
      </c>
    </row>
    <row r="1063" spans="1:30" x14ac:dyDescent="0.35">
      <c r="A1063">
        <v>837</v>
      </c>
      <c r="B1063">
        <v>1</v>
      </c>
      <c r="C1063" t="str">
        <f t="shared" si="170"/>
        <v>0837-01</v>
      </c>
      <c r="D1063" t="s">
        <v>36</v>
      </c>
      <c r="E1063">
        <v>2005</v>
      </c>
      <c r="F1063">
        <f>VLOOKUP(E1063,Lookups!A:B,2,FALSE)</f>
        <v>1</v>
      </c>
      <c r="G1063">
        <v>2006</v>
      </c>
      <c r="H1063" s="61">
        <v>570.94000000000005</v>
      </c>
      <c r="I1063">
        <v>10</v>
      </c>
      <c r="J1063" t="s">
        <v>19</v>
      </c>
      <c r="K1063">
        <v>0</v>
      </c>
      <c r="L1063">
        <v>9</v>
      </c>
      <c r="M1063">
        <v>0</v>
      </c>
      <c r="N1063">
        <v>9</v>
      </c>
      <c r="O1063">
        <v>1</v>
      </c>
      <c r="P1063">
        <f t="shared" si="171"/>
        <v>6</v>
      </c>
      <c r="Q1063">
        <v>482</v>
      </c>
      <c r="R1063">
        <v>334</v>
      </c>
      <c r="S1063" s="14">
        <f t="shared" si="163"/>
        <v>0.59068627450980393</v>
      </c>
      <c r="T1063" s="33">
        <f>IF(E1063&lt;1994,"NA",IF(E1063&gt;2001,SUMIFS(ADM!E:E,ADM!A:A,ReferendumData!E1063,ADM!C:C,ReferendumData!A1063,ADM!D:D,ReferendumData!B1063),SUMIFS(ADM!K:K,ADM!H:H,ReferendumData!E1063,ADM!I:I,ReferendumData!A1063,ADM!J:J,ReferendumData!B1063)))</f>
        <v>587.80999999999995</v>
      </c>
      <c r="U1063" s="34">
        <f t="shared" si="172"/>
        <v>1.3882036712543171</v>
      </c>
      <c r="V1063" s="47">
        <f>IFERROR(VLOOKUP(C1063,Lookups!J:L,3,FALSE),IF(T1063&gt;=2000,4,IF(AND(T1063&gt;=1000,T1063&lt;2000),5,6)))</f>
        <v>6</v>
      </c>
      <c r="W1063" s="12" t="s">
        <v>370</v>
      </c>
      <c r="X1063" s="39">
        <f t="shared" si="164"/>
        <v>1.3882036712543171</v>
      </c>
      <c r="Y1063" s="38">
        <f t="shared" si="165"/>
        <v>0.59068627450980393</v>
      </c>
      <c r="Z1063" s="40" t="e">
        <f>IF(C1063=ScatterPlots!$A$3,ReferendumData!Y1063,-1)</f>
        <v>#N/A</v>
      </c>
      <c r="AA1063" s="39">
        <f t="shared" si="166"/>
        <v>1.3882036712543171</v>
      </c>
      <c r="AB1063" s="40">
        <f t="shared" si="167"/>
        <v>-1</v>
      </c>
      <c r="AC1063" s="40">
        <f t="shared" si="168"/>
        <v>-1</v>
      </c>
      <c r="AD1063" s="40">
        <f t="shared" si="169"/>
        <v>0.59068627450980393</v>
      </c>
    </row>
    <row r="1064" spans="1:30" x14ac:dyDescent="0.35">
      <c r="A1064">
        <v>857</v>
      </c>
      <c r="B1064">
        <v>1</v>
      </c>
      <c r="C1064" t="str">
        <f t="shared" si="170"/>
        <v>0857-01</v>
      </c>
      <c r="D1064" t="s">
        <v>345</v>
      </c>
      <c r="E1064">
        <v>2005</v>
      </c>
      <c r="F1064">
        <f>VLOOKUP(E1064,Lookups!A:B,2,FALSE)</f>
        <v>1</v>
      </c>
      <c r="G1064">
        <v>2006</v>
      </c>
      <c r="H1064" s="61">
        <v>315</v>
      </c>
      <c r="I1064">
        <v>10</v>
      </c>
      <c r="J1064" t="s">
        <v>19</v>
      </c>
      <c r="K1064">
        <v>0</v>
      </c>
      <c r="L1064">
        <v>9</v>
      </c>
      <c r="M1064">
        <v>0</v>
      </c>
      <c r="N1064">
        <v>9</v>
      </c>
      <c r="O1064">
        <v>1</v>
      </c>
      <c r="P1064">
        <f t="shared" si="171"/>
        <v>4</v>
      </c>
      <c r="Q1064">
        <v>396</v>
      </c>
      <c r="R1064">
        <v>390</v>
      </c>
      <c r="S1064" s="14">
        <f t="shared" si="163"/>
        <v>0.50381679389312972</v>
      </c>
      <c r="T1064" s="33">
        <f>IF(E1064&lt;1994,"NA",IF(E1064&gt;2001,SUMIFS(ADM!E:E,ADM!A:A,ReferendumData!E1064,ADM!C:C,ReferendumData!A1064,ADM!D:D,ReferendumData!B1064),SUMIFS(ADM!K:K,ADM!H:H,ReferendumData!E1064,ADM!I:I,ReferendumData!A1064,ADM!J:J,ReferendumData!B1064)))</f>
        <v>749.11</v>
      </c>
      <c r="U1064" s="34">
        <f t="shared" si="172"/>
        <v>1.0492451041903057</v>
      </c>
      <c r="V1064" s="47">
        <f>IFERROR(VLOOKUP(C1064,Lookups!J:L,3,FALSE),IF(T1064&gt;=2000,4,IF(AND(T1064&gt;=1000,T1064&lt;2000),5,6)))</f>
        <v>6</v>
      </c>
      <c r="W1064" s="12" t="s">
        <v>370</v>
      </c>
      <c r="X1064" s="39">
        <f t="shared" si="164"/>
        <v>1.0492451041903057</v>
      </c>
      <c r="Y1064" s="38">
        <f t="shared" si="165"/>
        <v>0.50381679389312972</v>
      </c>
      <c r="Z1064" s="40" t="e">
        <f>IF(C1064=ScatterPlots!$A$3,ReferendumData!Y1064,-1)</f>
        <v>#N/A</v>
      </c>
      <c r="AA1064" s="39">
        <f t="shared" si="166"/>
        <v>1.0492451041903057</v>
      </c>
      <c r="AB1064" s="40">
        <f t="shared" si="167"/>
        <v>-1</v>
      </c>
      <c r="AC1064" s="40">
        <f t="shared" si="168"/>
        <v>-1</v>
      </c>
      <c r="AD1064" s="40">
        <f t="shared" si="169"/>
        <v>0.50381679389312972</v>
      </c>
    </row>
    <row r="1065" spans="1:30" x14ac:dyDescent="0.35">
      <c r="A1065">
        <v>861</v>
      </c>
      <c r="B1065">
        <v>1</v>
      </c>
      <c r="C1065" t="str">
        <f t="shared" si="170"/>
        <v>0861-01</v>
      </c>
      <c r="D1065" t="s">
        <v>320</v>
      </c>
      <c r="E1065">
        <v>2005</v>
      </c>
      <c r="F1065">
        <f>VLOOKUP(E1065,Lookups!A:B,2,FALSE)</f>
        <v>1</v>
      </c>
      <c r="G1065">
        <v>2006</v>
      </c>
      <c r="H1065" s="61">
        <v>1065.6300000000001</v>
      </c>
      <c r="I1065">
        <v>6</v>
      </c>
      <c r="J1065" t="s">
        <v>19</v>
      </c>
      <c r="K1065">
        <v>0</v>
      </c>
      <c r="L1065">
        <v>9</v>
      </c>
      <c r="M1065">
        <v>0</v>
      </c>
      <c r="N1065">
        <v>9</v>
      </c>
      <c r="O1065">
        <v>1</v>
      </c>
      <c r="P1065">
        <f t="shared" si="171"/>
        <v>10</v>
      </c>
      <c r="Q1065">
        <v>6587</v>
      </c>
      <c r="R1065">
        <v>5756</v>
      </c>
      <c r="S1065" s="14">
        <f t="shared" si="163"/>
        <v>0.53366280482864781</v>
      </c>
      <c r="T1065" s="33">
        <f>IF(E1065&lt;1994,"NA",IF(E1065&gt;2001,SUMIFS(ADM!E:E,ADM!A:A,ReferendumData!E1065,ADM!C:C,ReferendumData!A1065,ADM!D:D,ReferendumData!B1065),SUMIFS(ADM!K:K,ADM!H:H,ReferendumData!E1065,ADM!I:I,ReferendumData!A1065,ADM!J:J,ReferendumData!B1065)))</f>
        <v>3824.11</v>
      </c>
      <c r="U1065" s="34">
        <f t="shared" si="172"/>
        <v>3.2276791201089927</v>
      </c>
      <c r="V1065" s="47">
        <f>IFERROR(VLOOKUP(C1065,Lookups!J:L,3,FALSE),IF(T1065&gt;=2000,4,IF(AND(T1065&gt;=1000,T1065&lt;2000),5,6)))</f>
        <v>4</v>
      </c>
      <c r="W1065" s="12" t="s">
        <v>20</v>
      </c>
      <c r="X1065" s="39">
        <f t="shared" si="164"/>
        <v>3.2276791201089927</v>
      </c>
      <c r="Y1065" s="38">
        <f t="shared" si="165"/>
        <v>0.53366280482864781</v>
      </c>
      <c r="Z1065" s="40" t="e">
        <f>IF(C1065=ScatterPlots!$A$3,ReferendumData!Y1065,-1)</f>
        <v>#N/A</v>
      </c>
      <c r="AA1065" s="39">
        <f t="shared" si="166"/>
        <v>3.2276791201089927</v>
      </c>
      <c r="AB1065" s="40">
        <f t="shared" si="167"/>
        <v>-1</v>
      </c>
      <c r="AC1065" s="40">
        <f t="shared" si="168"/>
        <v>-1</v>
      </c>
      <c r="AD1065" s="40">
        <f t="shared" si="169"/>
        <v>0.53366280482864781</v>
      </c>
    </row>
    <row r="1066" spans="1:30" x14ac:dyDescent="0.35">
      <c r="A1066">
        <v>883</v>
      </c>
      <c r="B1066">
        <v>1</v>
      </c>
      <c r="C1066" t="str">
        <f t="shared" si="170"/>
        <v>0883-01</v>
      </c>
      <c r="D1066" t="s">
        <v>163</v>
      </c>
      <c r="E1066">
        <v>2005</v>
      </c>
      <c r="F1066">
        <f>VLOOKUP(E1066,Lookups!A:B,2,FALSE)</f>
        <v>1</v>
      </c>
      <c r="G1066">
        <v>2006</v>
      </c>
      <c r="H1066" s="61">
        <v>597</v>
      </c>
      <c r="I1066">
        <v>5</v>
      </c>
      <c r="J1066" t="s">
        <v>19</v>
      </c>
      <c r="K1066">
        <v>0</v>
      </c>
      <c r="L1066">
        <v>9</v>
      </c>
      <c r="M1066">
        <v>0</v>
      </c>
      <c r="N1066">
        <v>9</v>
      </c>
      <c r="O1066">
        <v>0</v>
      </c>
      <c r="P1066">
        <f t="shared" si="171"/>
        <v>6</v>
      </c>
      <c r="Q1066">
        <v>1428</v>
      </c>
      <c r="R1066">
        <v>1588</v>
      </c>
      <c r="S1066" s="14">
        <f t="shared" si="163"/>
        <v>0.47347480106100798</v>
      </c>
      <c r="T1066" s="33">
        <f>IF(E1066&lt;1994,"NA",IF(E1066&gt;2001,SUMIFS(ADM!E:E,ADM!A:A,ReferendumData!E1066,ADM!C:C,ReferendumData!A1066,ADM!D:D,ReferendumData!B1066),SUMIFS(ADM!K:K,ADM!H:H,ReferendumData!E1066,ADM!I:I,ReferendumData!A1066,ADM!J:J,ReferendumData!B1066)))</f>
        <v>1699.1</v>
      </c>
      <c r="U1066" s="34">
        <f t="shared" si="172"/>
        <v>1.7750573833205816</v>
      </c>
      <c r="V1066" s="47">
        <f>IFERROR(VLOOKUP(C1066,Lookups!J:L,3,FALSE),IF(T1066&gt;=2000,4,IF(AND(T1066&gt;=1000,T1066&lt;2000),5,6)))</f>
        <v>5</v>
      </c>
      <c r="W1066" s="12" t="s">
        <v>370</v>
      </c>
      <c r="X1066" s="39">
        <f t="shared" si="164"/>
        <v>1.7750573833205816</v>
      </c>
      <c r="Y1066" s="38">
        <f t="shared" si="165"/>
        <v>0.47347480106100798</v>
      </c>
      <c r="Z1066" s="40" t="e">
        <f>IF(C1066=ScatterPlots!$A$3,ReferendumData!Y1066,-1)</f>
        <v>#N/A</v>
      </c>
      <c r="AA1066" s="39">
        <f t="shared" si="166"/>
        <v>1.7750573833205816</v>
      </c>
      <c r="AB1066" s="40">
        <f t="shared" si="167"/>
        <v>-1</v>
      </c>
      <c r="AC1066" s="40">
        <f t="shared" si="168"/>
        <v>-1</v>
      </c>
      <c r="AD1066" s="40">
        <f t="shared" si="169"/>
        <v>0.47347480106100798</v>
      </c>
    </row>
    <row r="1067" spans="1:30" x14ac:dyDescent="0.35">
      <c r="A1067">
        <v>914</v>
      </c>
      <c r="B1067">
        <v>1</v>
      </c>
      <c r="C1067" t="str">
        <f t="shared" si="170"/>
        <v>0914-01</v>
      </c>
      <c r="D1067" t="s">
        <v>501</v>
      </c>
      <c r="E1067">
        <v>2005</v>
      </c>
      <c r="F1067">
        <f>VLOOKUP(E1067,Lookups!A:B,2,FALSE)</f>
        <v>1</v>
      </c>
      <c r="G1067">
        <v>2006</v>
      </c>
      <c r="H1067" s="61">
        <v>1700</v>
      </c>
      <c r="I1067">
        <v>5</v>
      </c>
      <c r="J1067" t="s">
        <v>19</v>
      </c>
      <c r="K1067">
        <v>1</v>
      </c>
      <c r="L1067">
        <v>9</v>
      </c>
      <c r="M1067">
        <v>0</v>
      </c>
      <c r="N1067">
        <v>9</v>
      </c>
      <c r="O1067">
        <v>1</v>
      </c>
      <c r="P1067">
        <f t="shared" si="171"/>
        <v>10</v>
      </c>
      <c r="Q1067">
        <v>362</v>
      </c>
      <c r="R1067">
        <v>130</v>
      </c>
      <c r="S1067" s="14">
        <f t="shared" si="163"/>
        <v>0.73577235772357719</v>
      </c>
      <c r="T1067" s="33">
        <f>IF(E1067&lt;1994,"NA",IF(E1067&gt;2001,SUMIFS(ADM!E:E,ADM!A:A,ReferendumData!E1067,ADM!C:C,ReferendumData!A1067,ADM!D:D,ReferendumData!B1067),SUMIFS(ADM!K:K,ADM!H:H,ReferendumData!E1067,ADM!I:I,ReferendumData!A1067,ADM!J:J,ReferendumData!B1067)))</f>
        <v>292.94</v>
      </c>
      <c r="U1067" s="34">
        <f t="shared" si="172"/>
        <v>1.6795248173687445</v>
      </c>
      <c r="V1067" s="47">
        <f>IFERROR(VLOOKUP(C1067,Lookups!J:L,3,FALSE),IF(T1067&gt;=2000,4,IF(AND(T1067&gt;=1000,T1067&lt;2000),5,6)))</f>
        <v>6</v>
      </c>
      <c r="W1067" s="12" t="s">
        <v>328</v>
      </c>
      <c r="X1067" s="39">
        <f t="shared" si="164"/>
        <v>1.6795248173687445</v>
      </c>
      <c r="Y1067" s="38">
        <f t="shared" si="165"/>
        <v>0.73577235772357719</v>
      </c>
      <c r="Z1067" s="40" t="e">
        <f>IF(C1067=ScatterPlots!$A$3,ReferendumData!Y1067,-1)</f>
        <v>#N/A</v>
      </c>
      <c r="AA1067" s="39">
        <f t="shared" si="166"/>
        <v>1.6795248173687445</v>
      </c>
      <c r="AB1067" s="40">
        <f t="shared" si="167"/>
        <v>-1</v>
      </c>
      <c r="AC1067" s="40">
        <f t="shared" si="168"/>
        <v>-1</v>
      </c>
      <c r="AD1067" s="40">
        <f t="shared" si="169"/>
        <v>0.73577235772357719</v>
      </c>
    </row>
    <row r="1068" spans="1:30" x14ac:dyDescent="0.35">
      <c r="A1068">
        <v>2071</v>
      </c>
      <c r="B1068">
        <v>1</v>
      </c>
      <c r="C1068" t="str">
        <f t="shared" si="170"/>
        <v>2071-01</v>
      </c>
      <c r="D1068" t="s">
        <v>434</v>
      </c>
      <c r="E1068">
        <v>2005</v>
      </c>
      <c r="F1068">
        <f>VLOOKUP(E1068,Lookups!A:B,2,FALSE)</f>
        <v>1</v>
      </c>
      <c r="G1068">
        <v>2006</v>
      </c>
      <c r="H1068" s="61">
        <v>319.49</v>
      </c>
      <c r="I1068">
        <v>10</v>
      </c>
      <c r="J1068" t="s">
        <v>19</v>
      </c>
      <c r="K1068">
        <v>0</v>
      </c>
      <c r="L1068">
        <v>9</v>
      </c>
      <c r="M1068">
        <v>0</v>
      </c>
      <c r="N1068">
        <v>9</v>
      </c>
      <c r="O1068">
        <v>1</v>
      </c>
      <c r="P1068">
        <f t="shared" si="171"/>
        <v>4</v>
      </c>
      <c r="Q1068">
        <v>855</v>
      </c>
      <c r="R1068">
        <v>620</v>
      </c>
      <c r="S1068" s="14">
        <f t="shared" si="163"/>
        <v>0.57966101694915251</v>
      </c>
      <c r="T1068" s="33">
        <f>IF(E1068&lt;1994,"NA",IF(E1068&gt;2001,SUMIFS(ADM!E:E,ADM!A:A,ReferendumData!E1068,ADM!C:C,ReferendumData!A1068,ADM!D:D,ReferendumData!B1068),SUMIFS(ADM!K:K,ADM!H:H,ReferendumData!E1068,ADM!I:I,ReferendumData!A1068,ADM!J:J,ReferendumData!B1068)))</f>
        <v>785.93</v>
      </c>
      <c r="U1068" s="34">
        <f t="shared" si="172"/>
        <v>1.8767574720394948</v>
      </c>
      <c r="V1068" s="47">
        <f>IFERROR(VLOOKUP(C1068,Lookups!J:L,3,FALSE),IF(T1068&gt;=2000,4,IF(AND(T1068&gt;=1000,T1068&lt;2000),5,6)))</f>
        <v>6</v>
      </c>
      <c r="W1068" s="12" t="s">
        <v>20</v>
      </c>
      <c r="X1068" s="39">
        <f t="shared" si="164"/>
        <v>1.8767574720394948</v>
      </c>
      <c r="Y1068" s="38">
        <f t="shared" si="165"/>
        <v>0.57966101694915251</v>
      </c>
      <c r="Z1068" s="40" t="e">
        <f>IF(C1068=ScatterPlots!$A$3,ReferendumData!Y1068,-1)</f>
        <v>#N/A</v>
      </c>
      <c r="AA1068" s="39">
        <f t="shared" si="166"/>
        <v>1.8767574720394948</v>
      </c>
      <c r="AB1068" s="40">
        <f t="shared" si="167"/>
        <v>-1</v>
      </c>
      <c r="AC1068" s="40">
        <f t="shared" si="168"/>
        <v>-1</v>
      </c>
      <c r="AD1068" s="40">
        <f t="shared" si="169"/>
        <v>0.57966101694915251</v>
      </c>
    </row>
    <row r="1069" spans="1:30" x14ac:dyDescent="0.35">
      <c r="A1069">
        <v>2174</v>
      </c>
      <c r="B1069">
        <v>1</v>
      </c>
      <c r="C1069" t="str">
        <f t="shared" si="170"/>
        <v>2174-01</v>
      </c>
      <c r="D1069" t="s">
        <v>502</v>
      </c>
      <c r="E1069">
        <v>2005</v>
      </c>
      <c r="F1069">
        <f>VLOOKUP(E1069,Lookups!A:B,2,FALSE)</f>
        <v>1</v>
      </c>
      <c r="G1069">
        <v>2006</v>
      </c>
      <c r="H1069" s="61">
        <v>600</v>
      </c>
      <c r="I1069">
        <v>10</v>
      </c>
      <c r="J1069" t="s">
        <v>19</v>
      </c>
      <c r="K1069">
        <v>0</v>
      </c>
      <c r="L1069">
        <v>9</v>
      </c>
      <c r="M1069">
        <v>0</v>
      </c>
      <c r="N1069">
        <v>9</v>
      </c>
      <c r="O1069">
        <v>0</v>
      </c>
      <c r="P1069">
        <f t="shared" si="171"/>
        <v>7</v>
      </c>
      <c r="Q1069">
        <v>782</v>
      </c>
      <c r="R1069">
        <v>1116</v>
      </c>
      <c r="S1069" s="14">
        <f t="shared" si="163"/>
        <v>0.41201264488935724</v>
      </c>
      <c r="T1069" s="33">
        <f>IF(E1069&lt;1994,"NA",IF(E1069&gt;2001,SUMIFS(ADM!E:E,ADM!A:A,ReferendumData!E1069,ADM!C:C,ReferendumData!A1069,ADM!D:D,ReferendumData!B1069),SUMIFS(ADM!K:K,ADM!H:H,ReferendumData!E1069,ADM!I:I,ReferendumData!A1069,ADM!J:J,ReferendumData!B1069)))</f>
        <v>1090.92</v>
      </c>
      <c r="U1069" s="34">
        <f t="shared" si="172"/>
        <v>1.7398159351739815</v>
      </c>
      <c r="V1069" s="47">
        <f>IFERROR(VLOOKUP(C1069,Lookups!J:L,3,FALSE),IF(T1069&gt;=2000,4,IF(AND(T1069&gt;=1000,T1069&lt;2000),5,6)))</f>
        <v>5</v>
      </c>
      <c r="W1069" s="12" t="s">
        <v>422</v>
      </c>
      <c r="X1069" s="39">
        <f t="shared" si="164"/>
        <v>1.7398159351739815</v>
      </c>
      <c r="Y1069" s="38">
        <f t="shared" si="165"/>
        <v>0.41201264488935724</v>
      </c>
      <c r="Z1069" s="40" t="e">
        <f>IF(C1069=ScatterPlots!$A$3,ReferendumData!Y1069,-1)</f>
        <v>#N/A</v>
      </c>
      <c r="AA1069" s="39">
        <f t="shared" si="166"/>
        <v>1.7398159351739815</v>
      </c>
      <c r="AB1069" s="40">
        <f t="shared" si="167"/>
        <v>-1</v>
      </c>
      <c r="AC1069" s="40">
        <f t="shared" si="168"/>
        <v>-1</v>
      </c>
      <c r="AD1069" s="40">
        <f t="shared" si="169"/>
        <v>0.41201264488935724</v>
      </c>
    </row>
    <row r="1070" spans="1:30" x14ac:dyDescent="0.35">
      <c r="A1070">
        <v>2180</v>
      </c>
      <c r="B1070">
        <v>1</v>
      </c>
      <c r="C1070" t="str">
        <f t="shared" si="170"/>
        <v>2180-01</v>
      </c>
      <c r="D1070" t="s">
        <v>403</v>
      </c>
      <c r="E1070">
        <v>2005</v>
      </c>
      <c r="F1070">
        <f>VLOOKUP(E1070,Lookups!A:B,2,FALSE)</f>
        <v>1</v>
      </c>
      <c r="G1070">
        <v>2006</v>
      </c>
      <c r="H1070" s="61">
        <v>270</v>
      </c>
      <c r="I1070">
        <v>10</v>
      </c>
      <c r="J1070" t="s">
        <v>19</v>
      </c>
      <c r="K1070">
        <v>0</v>
      </c>
      <c r="L1070">
        <v>9</v>
      </c>
      <c r="M1070">
        <v>0</v>
      </c>
      <c r="N1070">
        <v>9</v>
      </c>
      <c r="O1070">
        <v>1</v>
      </c>
      <c r="P1070">
        <f t="shared" si="171"/>
        <v>3</v>
      </c>
      <c r="Q1070">
        <v>589</v>
      </c>
      <c r="R1070">
        <v>58</v>
      </c>
      <c r="S1070" s="14">
        <f t="shared" si="163"/>
        <v>0.91035548686244205</v>
      </c>
      <c r="T1070" s="33">
        <f>IF(E1070&lt;1994,"NA",IF(E1070&gt;2001,SUMIFS(ADM!E:E,ADM!A:A,ReferendumData!E1070,ADM!C:C,ReferendumData!A1070,ADM!D:D,ReferendumData!B1070),SUMIFS(ADM!K:K,ADM!H:H,ReferendumData!E1070,ADM!I:I,ReferendumData!A1070,ADM!J:J,ReferendumData!B1070)))</f>
        <v>798.92</v>
      </c>
      <c r="U1070" s="34">
        <f t="shared" si="172"/>
        <v>0.80984328843939324</v>
      </c>
      <c r="V1070" s="47">
        <f>IFERROR(VLOOKUP(C1070,Lookups!J:L,3,FALSE),IF(T1070&gt;=2000,4,IF(AND(T1070&gt;=1000,T1070&lt;2000),5,6)))</f>
        <v>6</v>
      </c>
      <c r="W1070" s="12" t="s">
        <v>20</v>
      </c>
      <c r="X1070" s="39">
        <f t="shared" si="164"/>
        <v>0.80984328843939324</v>
      </c>
      <c r="Y1070" s="38">
        <f t="shared" si="165"/>
        <v>0.91035548686244205</v>
      </c>
      <c r="Z1070" s="40" t="e">
        <f>IF(C1070=ScatterPlots!$A$3,ReferendumData!Y1070,-1)</f>
        <v>#N/A</v>
      </c>
      <c r="AA1070" s="39">
        <f t="shared" si="166"/>
        <v>0.80984328843939324</v>
      </c>
      <c r="AB1070" s="40">
        <f t="shared" si="167"/>
        <v>-1</v>
      </c>
      <c r="AC1070" s="40">
        <f t="shared" si="168"/>
        <v>-1</v>
      </c>
      <c r="AD1070" s="40">
        <f t="shared" si="169"/>
        <v>0.91035548686244205</v>
      </c>
    </row>
    <row r="1071" spans="1:30" x14ac:dyDescent="0.35">
      <c r="A1071">
        <v>2184</v>
      </c>
      <c r="B1071">
        <v>1</v>
      </c>
      <c r="C1071" t="str">
        <f t="shared" si="170"/>
        <v>2184-01</v>
      </c>
      <c r="D1071" t="s">
        <v>404</v>
      </c>
      <c r="E1071">
        <v>2005</v>
      </c>
      <c r="F1071">
        <f>VLOOKUP(E1071,Lookups!A:B,2,FALSE)</f>
        <v>1</v>
      </c>
      <c r="G1071">
        <v>2006</v>
      </c>
      <c r="H1071" s="61">
        <v>700</v>
      </c>
      <c r="I1071">
        <v>10</v>
      </c>
      <c r="J1071" t="s">
        <v>19</v>
      </c>
      <c r="K1071">
        <v>0</v>
      </c>
      <c r="L1071">
        <v>9</v>
      </c>
      <c r="M1071">
        <v>0</v>
      </c>
      <c r="N1071">
        <v>9</v>
      </c>
      <c r="O1071">
        <v>1</v>
      </c>
      <c r="P1071">
        <f t="shared" si="171"/>
        <v>8</v>
      </c>
      <c r="Q1071">
        <v>1194</v>
      </c>
      <c r="R1071">
        <v>850</v>
      </c>
      <c r="S1071" s="14">
        <f t="shared" si="163"/>
        <v>0.58414872798434447</v>
      </c>
      <c r="T1071" s="33">
        <f>IF(E1071&lt;1994,"NA",IF(E1071&gt;2001,SUMIFS(ADM!E:E,ADM!A:A,ReferendumData!E1071,ADM!C:C,ReferendumData!A1071,ADM!D:D,ReferendumData!B1071),SUMIFS(ADM!K:K,ADM!H:H,ReferendumData!E1071,ADM!I:I,ReferendumData!A1071,ADM!J:J,ReferendumData!B1071)))</f>
        <v>1278.6400000000001</v>
      </c>
      <c r="U1071" s="34">
        <f t="shared" si="172"/>
        <v>1.5985734843270973</v>
      </c>
      <c r="V1071" s="47">
        <f>IFERROR(VLOOKUP(C1071,Lookups!J:L,3,FALSE),IF(T1071&gt;=2000,4,IF(AND(T1071&gt;=1000,T1071&lt;2000),5,6)))</f>
        <v>5</v>
      </c>
      <c r="W1071" s="12" t="s">
        <v>20</v>
      </c>
      <c r="X1071" s="39">
        <f t="shared" si="164"/>
        <v>1.5985734843270973</v>
      </c>
      <c r="Y1071" s="38">
        <f t="shared" si="165"/>
        <v>0.58414872798434447</v>
      </c>
      <c r="Z1071" s="40" t="e">
        <f>IF(C1071=ScatterPlots!$A$3,ReferendumData!Y1071,-1)</f>
        <v>#N/A</v>
      </c>
      <c r="AA1071" s="39">
        <f t="shared" si="166"/>
        <v>1.5985734843270973</v>
      </c>
      <c r="AB1071" s="40">
        <f t="shared" si="167"/>
        <v>-1</v>
      </c>
      <c r="AC1071" s="40">
        <f t="shared" si="168"/>
        <v>-1</v>
      </c>
      <c r="AD1071" s="40">
        <f t="shared" si="169"/>
        <v>0.58414872798434447</v>
      </c>
    </row>
    <row r="1072" spans="1:30" x14ac:dyDescent="0.35">
      <c r="A1072">
        <v>2198</v>
      </c>
      <c r="B1072">
        <v>1</v>
      </c>
      <c r="C1072" t="str">
        <f t="shared" si="170"/>
        <v>2198-01</v>
      </c>
      <c r="D1072" t="s">
        <v>503</v>
      </c>
      <c r="E1072">
        <v>2005</v>
      </c>
      <c r="F1072">
        <f>VLOOKUP(E1072,Lookups!A:B,2,FALSE)</f>
        <v>1</v>
      </c>
      <c r="G1072">
        <v>2006</v>
      </c>
      <c r="H1072" s="61">
        <v>475</v>
      </c>
      <c r="I1072">
        <v>10</v>
      </c>
      <c r="J1072" t="s">
        <v>19</v>
      </c>
      <c r="K1072">
        <v>0</v>
      </c>
      <c r="L1072">
        <v>9</v>
      </c>
      <c r="M1072">
        <v>0</v>
      </c>
      <c r="N1072">
        <v>9</v>
      </c>
      <c r="O1072">
        <v>1</v>
      </c>
      <c r="P1072">
        <f t="shared" si="171"/>
        <v>5</v>
      </c>
      <c r="Q1072">
        <v>605</v>
      </c>
      <c r="R1072">
        <v>565</v>
      </c>
      <c r="S1072" s="14">
        <f t="shared" si="163"/>
        <v>0.51709401709401714</v>
      </c>
      <c r="T1072" s="33">
        <f>IF(E1072&lt;1994,"NA",IF(E1072&gt;2001,SUMIFS(ADM!E:E,ADM!A:A,ReferendumData!E1072,ADM!C:C,ReferendumData!A1072,ADM!D:D,ReferendumData!B1072),SUMIFS(ADM!K:K,ADM!H:H,ReferendumData!E1072,ADM!I:I,ReferendumData!A1072,ADM!J:J,ReferendumData!B1072)))</f>
        <v>644.27</v>
      </c>
      <c r="U1072" s="34">
        <f t="shared" si="172"/>
        <v>1.816008816179552</v>
      </c>
      <c r="V1072" s="47">
        <f>IFERROR(VLOOKUP(C1072,Lookups!J:L,3,FALSE),IF(T1072&gt;=2000,4,IF(AND(T1072&gt;=1000,T1072&lt;2000),5,6)))</f>
        <v>6</v>
      </c>
      <c r="W1072" s="12" t="s">
        <v>20</v>
      </c>
      <c r="X1072" s="39">
        <f t="shared" si="164"/>
        <v>1.816008816179552</v>
      </c>
      <c r="Y1072" s="38">
        <f t="shared" si="165"/>
        <v>0.51709401709401714</v>
      </c>
      <c r="Z1072" s="40" t="e">
        <f>IF(C1072=ScatterPlots!$A$3,ReferendumData!Y1072,-1)</f>
        <v>#N/A</v>
      </c>
      <c r="AA1072" s="39">
        <f t="shared" si="166"/>
        <v>1.816008816179552</v>
      </c>
      <c r="AB1072" s="40">
        <f t="shared" si="167"/>
        <v>-1</v>
      </c>
      <c r="AC1072" s="40">
        <f t="shared" si="168"/>
        <v>-1</v>
      </c>
      <c r="AD1072" s="40">
        <f t="shared" si="169"/>
        <v>0.51709401709401714</v>
      </c>
    </row>
    <row r="1073" spans="1:30" x14ac:dyDescent="0.35">
      <c r="A1073">
        <v>2310</v>
      </c>
      <c r="B1073">
        <v>1</v>
      </c>
      <c r="C1073" t="str">
        <f t="shared" si="170"/>
        <v>2310-01</v>
      </c>
      <c r="D1073" t="s">
        <v>285</v>
      </c>
      <c r="E1073">
        <v>2005</v>
      </c>
      <c r="F1073">
        <f>VLOOKUP(E1073,Lookups!A:B,2,FALSE)</f>
        <v>1</v>
      </c>
      <c r="G1073">
        <v>2006</v>
      </c>
      <c r="H1073" s="61">
        <v>348.29</v>
      </c>
      <c r="I1073">
        <v>7</v>
      </c>
      <c r="J1073" t="s">
        <v>19</v>
      </c>
      <c r="K1073">
        <v>0</v>
      </c>
      <c r="L1073">
        <v>9</v>
      </c>
      <c r="M1073">
        <v>0</v>
      </c>
      <c r="N1073">
        <v>9</v>
      </c>
      <c r="O1073">
        <v>1</v>
      </c>
      <c r="P1073">
        <f t="shared" si="171"/>
        <v>4</v>
      </c>
      <c r="Q1073">
        <v>1157</v>
      </c>
      <c r="R1073">
        <v>507</v>
      </c>
      <c r="S1073" s="14">
        <f t="shared" si="163"/>
        <v>0.6953125</v>
      </c>
      <c r="T1073" s="33">
        <f>IF(E1073&lt;1994,"NA",IF(E1073&gt;2001,SUMIFS(ADM!E:E,ADM!A:A,ReferendumData!E1073,ADM!C:C,ReferendumData!A1073,ADM!D:D,ReferendumData!B1073),SUMIFS(ADM!K:K,ADM!H:H,ReferendumData!E1073,ADM!I:I,ReferendumData!A1073,ADM!J:J,ReferendumData!B1073)))</f>
        <v>1265.75</v>
      </c>
      <c r="U1073" s="34">
        <f t="shared" si="172"/>
        <v>1.314635591546514</v>
      </c>
      <c r="V1073" s="47">
        <f>IFERROR(VLOOKUP(C1073,Lookups!J:L,3,FALSE),IF(T1073&gt;=2000,4,IF(AND(T1073&gt;=1000,T1073&lt;2000),5,6)))</f>
        <v>5</v>
      </c>
      <c r="W1073" s="12" t="s">
        <v>20</v>
      </c>
      <c r="X1073" s="39">
        <f t="shared" si="164"/>
        <v>1.314635591546514</v>
      </c>
      <c r="Y1073" s="38">
        <f t="shared" si="165"/>
        <v>0.6953125</v>
      </c>
      <c r="Z1073" s="40" t="e">
        <f>IF(C1073=ScatterPlots!$A$3,ReferendumData!Y1073,-1)</f>
        <v>#N/A</v>
      </c>
      <c r="AA1073" s="39">
        <f t="shared" si="166"/>
        <v>1.314635591546514</v>
      </c>
      <c r="AB1073" s="40">
        <f t="shared" si="167"/>
        <v>-1</v>
      </c>
      <c r="AC1073" s="40">
        <f t="shared" si="168"/>
        <v>-1</v>
      </c>
      <c r="AD1073" s="40">
        <f t="shared" si="169"/>
        <v>0.6953125</v>
      </c>
    </row>
    <row r="1074" spans="1:30" x14ac:dyDescent="0.35">
      <c r="A1074">
        <v>2310</v>
      </c>
      <c r="B1074">
        <v>1</v>
      </c>
      <c r="C1074" t="str">
        <f t="shared" si="170"/>
        <v>2310-01</v>
      </c>
      <c r="D1074" t="s">
        <v>285</v>
      </c>
      <c r="E1074">
        <v>2005</v>
      </c>
      <c r="F1074">
        <f>VLOOKUP(E1074,Lookups!A:B,2,FALSE)</f>
        <v>1</v>
      </c>
      <c r="G1074">
        <v>2006</v>
      </c>
      <c r="H1074" s="61">
        <v>50</v>
      </c>
      <c r="I1074">
        <v>7</v>
      </c>
      <c r="J1074" t="s">
        <v>19</v>
      </c>
      <c r="K1074">
        <v>0</v>
      </c>
      <c r="L1074">
        <v>9</v>
      </c>
      <c r="M1074">
        <v>0</v>
      </c>
      <c r="N1074">
        <v>9</v>
      </c>
      <c r="O1074">
        <v>1</v>
      </c>
      <c r="P1074">
        <f t="shared" si="171"/>
        <v>1</v>
      </c>
      <c r="Q1074">
        <v>1111</v>
      </c>
      <c r="R1074">
        <v>547</v>
      </c>
      <c r="S1074" s="14">
        <f t="shared" si="163"/>
        <v>0.67008443908323279</v>
      </c>
      <c r="T1074" s="33">
        <f>IF(E1074&lt;1994,"NA",IF(E1074&gt;2001,SUMIFS(ADM!E:E,ADM!A:A,ReferendumData!E1074,ADM!C:C,ReferendumData!A1074,ADM!D:D,ReferendumData!B1074),SUMIFS(ADM!K:K,ADM!H:H,ReferendumData!E1074,ADM!I:I,ReferendumData!A1074,ADM!J:J,ReferendumData!B1074)))</f>
        <v>1265.75</v>
      </c>
      <c r="U1074" s="34">
        <f t="shared" si="172"/>
        <v>1.3098953189808413</v>
      </c>
      <c r="V1074" s="47">
        <f>IFERROR(VLOOKUP(C1074,Lookups!J:L,3,FALSE),IF(T1074&gt;=2000,4,IF(AND(T1074&gt;=1000,T1074&lt;2000),5,6)))</f>
        <v>5</v>
      </c>
      <c r="W1074" s="12" t="s">
        <v>504</v>
      </c>
      <c r="X1074" s="39">
        <f t="shared" si="164"/>
        <v>1.3098953189808413</v>
      </c>
      <c r="Y1074" s="38">
        <f t="shared" si="165"/>
        <v>0.67008443908323279</v>
      </c>
      <c r="Z1074" s="40" t="e">
        <f>IF(C1074=ScatterPlots!$A$3,ReferendumData!Y1074,-1)</f>
        <v>#N/A</v>
      </c>
      <c r="AA1074" s="39">
        <f t="shared" si="166"/>
        <v>1.3098953189808413</v>
      </c>
      <c r="AB1074" s="40">
        <f t="shared" si="167"/>
        <v>-1</v>
      </c>
      <c r="AC1074" s="40">
        <f t="shared" si="168"/>
        <v>-1</v>
      </c>
      <c r="AD1074" s="40">
        <f t="shared" si="169"/>
        <v>0.67008443908323279</v>
      </c>
    </row>
    <row r="1075" spans="1:30" x14ac:dyDescent="0.35">
      <c r="A1075">
        <v>2311</v>
      </c>
      <c r="B1075">
        <v>1</v>
      </c>
      <c r="C1075" t="str">
        <f t="shared" si="170"/>
        <v>2311-01</v>
      </c>
      <c r="D1075" t="s">
        <v>476</v>
      </c>
      <c r="E1075">
        <v>2005</v>
      </c>
      <c r="F1075">
        <f>VLOOKUP(E1075,Lookups!A:B,2,FALSE)</f>
        <v>1</v>
      </c>
      <c r="G1075">
        <v>2006</v>
      </c>
      <c r="H1075" s="61">
        <v>600</v>
      </c>
      <c r="I1075">
        <v>10</v>
      </c>
      <c r="J1075" t="s">
        <v>19</v>
      </c>
      <c r="K1075">
        <v>0</v>
      </c>
      <c r="L1075">
        <v>9</v>
      </c>
      <c r="M1075">
        <v>0</v>
      </c>
      <c r="N1075">
        <v>9</v>
      </c>
      <c r="O1075">
        <v>1</v>
      </c>
      <c r="P1075">
        <f t="shared" si="171"/>
        <v>7</v>
      </c>
      <c r="Q1075">
        <v>574</v>
      </c>
      <c r="R1075">
        <v>342</v>
      </c>
      <c r="S1075" s="14">
        <f t="shared" si="163"/>
        <v>0.6266375545851528</v>
      </c>
      <c r="T1075" s="33">
        <f>IF(E1075&lt;1994,"NA",IF(E1075&gt;2001,SUMIFS(ADM!E:E,ADM!A:A,ReferendumData!E1075,ADM!C:C,ReferendumData!A1075,ADM!D:D,ReferendumData!B1075),SUMIFS(ADM!K:K,ADM!H:H,ReferendumData!E1075,ADM!I:I,ReferendumData!A1075,ADM!J:J,ReferendumData!B1075)))</f>
        <v>489.57</v>
      </c>
      <c r="U1075" s="34">
        <f t="shared" si="172"/>
        <v>1.8710296791061545</v>
      </c>
      <c r="V1075" s="47">
        <f>IFERROR(VLOOKUP(C1075,Lookups!J:L,3,FALSE),IF(T1075&gt;=2000,4,IF(AND(T1075&gt;=1000,T1075&lt;2000),5,6)))</f>
        <v>6</v>
      </c>
      <c r="W1075" s="12" t="s">
        <v>439</v>
      </c>
      <c r="X1075" s="39">
        <f t="shared" si="164"/>
        <v>1.8710296791061545</v>
      </c>
      <c r="Y1075" s="38">
        <f t="shared" si="165"/>
        <v>0.6266375545851528</v>
      </c>
      <c r="Z1075" s="40" t="e">
        <f>IF(C1075=ScatterPlots!$A$3,ReferendumData!Y1075,-1)</f>
        <v>#N/A</v>
      </c>
      <c r="AA1075" s="39">
        <f t="shared" si="166"/>
        <v>1.8710296791061545</v>
      </c>
      <c r="AB1075" s="40">
        <f t="shared" si="167"/>
        <v>-1</v>
      </c>
      <c r="AC1075" s="40">
        <f t="shared" si="168"/>
        <v>-1</v>
      </c>
      <c r="AD1075" s="40">
        <f t="shared" si="169"/>
        <v>0.6266375545851528</v>
      </c>
    </row>
    <row r="1076" spans="1:30" x14ac:dyDescent="0.35">
      <c r="A1076">
        <v>2342</v>
      </c>
      <c r="B1076">
        <v>1</v>
      </c>
      <c r="C1076" t="str">
        <f t="shared" si="170"/>
        <v>2342-01</v>
      </c>
      <c r="D1076" t="s">
        <v>245</v>
      </c>
      <c r="E1076">
        <v>2005</v>
      </c>
      <c r="F1076">
        <f>VLOOKUP(E1076,Lookups!A:B,2,FALSE)</f>
        <v>1</v>
      </c>
      <c r="G1076">
        <v>2006</v>
      </c>
      <c r="H1076" s="61">
        <v>524.58000000000004</v>
      </c>
      <c r="I1076">
        <v>5</v>
      </c>
      <c r="J1076" t="s">
        <v>19</v>
      </c>
      <c r="K1076">
        <v>0</v>
      </c>
      <c r="L1076">
        <v>9</v>
      </c>
      <c r="M1076">
        <v>0</v>
      </c>
      <c r="N1076">
        <v>9</v>
      </c>
      <c r="O1076">
        <v>0</v>
      </c>
      <c r="P1076">
        <f t="shared" si="171"/>
        <v>6</v>
      </c>
      <c r="Q1076">
        <v>671</v>
      </c>
      <c r="R1076">
        <v>688</v>
      </c>
      <c r="S1076" s="14">
        <f t="shared" si="163"/>
        <v>0.49374540103016923</v>
      </c>
      <c r="T1076" s="33">
        <f>IF(E1076&lt;1994,"NA",IF(E1076&gt;2001,SUMIFS(ADM!E:E,ADM!A:A,ReferendumData!E1076,ADM!C:C,ReferendumData!A1076,ADM!D:D,ReferendumData!B1076),SUMIFS(ADM!K:K,ADM!H:H,ReferendumData!E1076,ADM!I:I,ReferendumData!A1076,ADM!J:J,ReferendumData!B1076)))</f>
        <v>815.97</v>
      </c>
      <c r="U1076" s="34">
        <f t="shared" si="172"/>
        <v>1.6655024081767711</v>
      </c>
      <c r="V1076" s="47">
        <f>IFERROR(VLOOKUP(C1076,Lookups!J:L,3,FALSE),IF(T1076&gt;=2000,4,IF(AND(T1076&gt;=1000,T1076&lt;2000),5,6)))</f>
        <v>6</v>
      </c>
      <c r="W1076" s="12" t="s">
        <v>20</v>
      </c>
      <c r="X1076" s="39">
        <f t="shared" si="164"/>
        <v>1.6655024081767711</v>
      </c>
      <c r="Y1076" s="38">
        <f t="shared" si="165"/>
        <v>0.49374540103016923</v>
      </c>
      <c r="Z1076" s="40" t="e">
        <f>IF(C1076=ScatterPlots!$A$3,ReferendumData!Y1076,-1)</f>
        <v>#N/A</v>
      </c>
      <c r="AA1076" s="39">
        <f t="shared" si="166"/>
        <v>1.6655024081767711</v>
      </c>
      <c r="AB1076" s="40">
        <f t="shared" si="167"/>
        <v>-1</v>
      </c>
      <c r="AC1076" s="40">
        <f t="shared" si="168"/>
        <v>-1</v>
      </c>
      <c r="AD1076" s="40">
        <f t="shared" si="169"/>
        <v>0.49374540103016923</v>
      </c>
    </row>
    <row r="1077" spans="1:30" x14ac:dyDescent="0.35">
      <c r="A1077">
        <v>2396</v>
      </c>
      <c r="B1077">
        <v>1</v>
      </c>
      <c r="C1077" t="str">
        <f t="shared" si="170"/>
        <v>2396-01</v>
      </c>
      <c r="D1077" t="s">
        <v>505</v>
      </c>
      <c r="E1077">
        <v>2005</v>
      </c>
      <c r="F1077">
        <f>VLOOKUP(E1077,Lookups!A:B,2,FALSE)</f>
        <v>1</v>
      </c>
      <c r="G1077">
        <v>2006</v>
      </c>
      <c r="H1077" s="61">
        <v>450</v>
      </c>
      <c r="I1077">
        <v>7</v>
      </c>
      <c r="J1077" t="s">
        <v>19</v>
      </c>
      <c r="K1077">
        <v>0</v>
      </c>
      <c r="L1077">
        <v>9</v>
      </c>
      <c r="M1077">
        <v>0</v>
      </c>
      <c r="N1077">
        <v>9</v>
      </c>
      <c r="O1077">
        <v>0</v>
      </c>
      <c r="P1077">
        <f t="shared" si="171"/>
        <v>5</v>
      </c>
      <c r="Q1077">
        <v>802</v>
      </c>
      <c r="R1077">
        <v>1253</v>
      </c>
      <c r="S1077" s="14">
        <f t="shared" si="163"/>
        <v>0.39026763990267638</v>
      </c>
      <c r="T1077" s="33">
        <f>IF(E1077&lt;1994,"NA",IF(E1077&gt;2001,SUMIFS(ADM!E:E,ADM!A:A,ReferendumData!E1077,ADM!C:C,ReferendumData!A1077,ADM!D:D,ReferendumData!B1077),SUMIFS(ADM!K:K,ADM!H:H,ReferendumData!E1077,ADM!I:I,ReferendumData!A1077,ADM!J:J,ReferendumData!B1077)))</f>
        <v>852.94</v>
      </c>
      <c r="U1077" s="34">
        <f t="shared" si="172"/>
        <v>2.4093136680188523</v>
      </c>
      <c r="V1077" s="47">
        <f>IFERROR(VLOOKUP(C1077,Lookups!J:L,3,FALSE),IF(T1077&gt;=2000,4,IF(AND(T1077&gt;=1000,T1077&lt;2000),5,6)))</f>
        <v>6</v>
      </c>
      <c r="W1077" s="12" t="s">
        <v>370</v>
      </c>
      <c r="X1077" s="39">
        <f t="shared" si="164"/>
        <v>2.4093136680188523</v>
      </c>
      <c r="Y1077" s="38">
        <f t="shared" si="165"/>
        <v>0.39026763990267638</v>
      </c>
      <c r="Z1077" s="40" t="e">
        <f>IF(C1077=ScatterPlots!$A$3,ReferendumData!Y1077,-1)</f>
        <v>#N/A</v>
      </c>
      <c r="AA1077" s="39">
        <f t="shared" si="166"/>
        <v>2.4093136680188523</v>
      </c>
      <c r="AB1077" s="40">
        <f t="shared" si="167"/>
        <v>-1</v>
      </c>
      <c r="AC1077" s="40">
        <f t="shared" si="168"/>
        <v>-1</v>
      </c>
      <c r="AD1077" s="40">
        <f t="shared" si="169"/>
        <v>0.39026763990267638</v>
      </c>
    </row>
    <row r="1078" spans="1:30" x14ac:dyDescent="0.35">
      <c r="A1078">
        <v>2448</v>
      </c>
      <c r="B1078">
        <v>1</v>
      </c>
      <c r="C1078" t="str">
        <f t="shared" si="170"/>
        <v>2448-01</v>
      </c>
      <c r="D1078" t="s">
        <v>506</v>
      </c>
      <c r="E1078">
        <v>2005</v>
      </c>
      <c r="F1078">
        <f>VLOOKUP(E1078,Lookups!A:B,2,FALSE)</f>
        <v>1</v>
      </c>
      <c r="G1078">
        <v>2006</v>
      </c>
      <c r="H1078" s="61">
        <v>700</v>
      </c>
      <c r="I1078">
        <v>10</v>
      </c>
      <c r="J1078" t="s">
        <v>19</v>
      </c>
      <c r="K1078">
        <v>1</v>
      </c>
      <c r="L1078">
        <v>9</v>
      </c>
      <c r="M1078">
        <v>0</v>
      </c>
      <c r="N1078">
        <v>9</v>
      </c>
      <c r="O1078">
        <v>1</v>
      </c>
      <c r="P1078">
        <f t="shared" si="171"/>
        <v>8</v>
      </c>
      <c r="Q1078">
        <v>719</v>
      </c>
      <c r="R1078">
        <v>432</v>
      </c>
      <c r="S1078" s="14">
        <f t="shared" si="163"/>
        <v>0.62467419635099908</v>
      </c>
      <c r="T1078" s="33">
        <f>IF(E1078&lt;1994,"NA",IF(E1078&gt;2001,SUMIFS(ADM!E:E,ADM!A:A,ReferendumData!E1078,ADM!C:C,ReferendumData!A1078,ADM!D:D,ReferendumData!B1078),SUMIFS(ADM!K:K,ADM!H:H,ReferendumData!E1078,ADM!I:I,ReferendumData!A1078,ADM!J:J,ReferendumData!B1078)))</f>
        <v>872.88</v>
      </c>
      <c r="U1078" s="34">
        <f t="shared" si="172"/>
        <v>1.3186234075703418</v>
      </c>
      <c r="V1078" s="47">
        <f>IFERROR(VLOOKUP(C1078,Lookups!J:L,3,FALSE),IF(T1078&gt;=2000,4,IF(AND(T1078&gt;=1000,T1078&lt;2000),5,6)))</f>
        <v>6</v>
      </c>
      <c r="W1078" s="12" t="s">
        <v>328</v>
      </c>
      <c r="X1078" s="39">
        <f t="shared" si="164"/>
        <v>1.3186234075703418</v>
      </c>
      <c r="Y1078" s="38">
        <f t="shared" si="165"/>
        <v>0.62467419635099908</v>
      </c>
      <c r="Z1078" s="40" t="e">
        <f>IF(C1078=ScatterPlots!$A$3,ReferendumData!Y1078,-1)</f>
        <v>#N/A</v>
      </c>
      <c r="AA1078" s="39">
        <f t="shared" si="166"/>
        <v>1.3186234075703418</v>
      </c>
      <c r="AB1078" s="40">
        <f t="shared" si="167"/>
        <v>-1</v>
      </c>
      <c r="AC1078" s="40">
        <f t="shared" si="168"/>
        <v>-1</v>
      </c>
      <c r="AD1078" s="40">
        <f t="shared" si="169"/>
        <v>0.62467419635099908</v>
      </c>
    </row>
    <row r="1079" spans="1:30" x14ac:dyDescent="0.35">
      <c r="A1079">
        <v>2527</v>
      </c>
      <c r="B1079">
        <v>1</v>
      </c>
      <c r="C1079" t="str">
        <f t="shared" si="170"/>
        <v>2527-01</v>
      </c>
      <c r="D1079" t="s">
        <v>477</v>
      </c>
      <c r="E1079">
        <v>2005</v>
      </c>
      <c r="F1079">
        <f>VLOOKUP(E1079,Lookups!A:B,2,FALSE)</f>
        <v>1</v>
      </c>
      <c r="G1079">
        <v>2006</v>
      </c>
      <c r="H1079" s="61">
        <v>900</v>
      </c>
      <c r="I1079">
        <v>10</v>
      </c>
      <c r="J1079" t="s">
        <v>19</v>
      </c>
      <c r="K1079">
        <v>0</v>
      </c>
      <c r="L1079">
        <v>9</v>
      </c>
      <c r="M1079">
        <v>0</v>
      </c>
      <c r="N1079">
        <v>9</v>
      </c>
      <c r="O1079">
        <v>1</v>
      </c>
      <c r="P1079">
        <f t="shared" si="171"/>
        <v>10</v>
      </c>
      <c r="Q1079">
        <v>371</v>
      </c>
      <c r="R1079">
        <v>139</v>
      </c>
      <c r="S1079" s="14">
        <f t="shared" si="163"/>
        <v>0.72745098039215683</v>
      </c>
      <c r="T1079" s="33">
        <f>IF(E1079&lt;1994,"NA",IF(E1079&gt;2001,SUMIFS(ADM!E:E,ADM!A:A,ReferendumData!E1079,ADM!C:C,ReferendumData!A1079,ADM!D:D,ReferendumData!B1079),SUMIFS(ADM!K:K,ADM!H:H,ReferendumData!E1079,ADM!I:I,ReferendumData!A1079,ADM!J:J,ReferendumData!B1079)))</f>
        <v>302.58</v>
      </c>
      <c r="U1079" s="34">
        <f t="shared" si="172"/>
        <v>1.6855046599246482</v>
      </c>
      <c r="V1079" s="47">
        <f>IFERROR(VLOOKUP(C1079,Lookups!J:L,3,FALSE),IF(T1079&gt;=2000,4,IF(AND(T1079&gt;=1000,T1079&lt;2000),5,6)))</f>
        <v>6</v>
      </c>
      <c r="W1079" s="12" t="s">
        <v>20</v>
      </c>
      <c r="X1079" s="39">
        <f t="shared" si="164"/>
        <v>1.6855046599246482</v>
      </c>
      <c r="Y1079" s="38">
        <f t="shared" si="165"/>
        <v>0.72745098039215683</v>
      </c>
      <c r="Z1079" s="40" t="e">
        <f>IF(C1079=ScatterPlots!$A$3,ReferendumData!Y1079,-1)</f>
        <v>#N/A</v>
      </c>
      <c r="AA1079" s="39">
        <f t="shared" si="166"/>
        <v>1.6855046599246482</v>
      </c>
      <c r="AB1079" s="40">
        <f t="shared" si="167"/>
        <v>-1</v>
      </c>
      <c r="AC1079" s="40">
        <f t="shared" si="168"/>
        <v>-1</v>
      </c>
      <c r="AD1079" s="40">
        <f t="shared" si="169"/>
        <v>0.72745098039215683</v>
      </c>
    </row>
    <row r="1080" spans="1:30" x14ac:dyDescent="0.35">
      <c r="A1080">
        <v>2580</v>
      </c>
      <c r="B1080">
        <v>1</v>
      </c>
      <c r="C1080" t="str">
        <f t="shared" si="170"/>
        <v>2580-01</v>
      </c>
      <c r="D1080" t="s">
        <v>323</v>
      </c>
      <c r="E1080">
        <v>2005</v>
      </c>
      <c r="F1080">
        <f>VLOOKUP(E1080,Lookups!A:B,2,FALSE)</f>
        <v>1</v>
      </c>
      <c r="G1080">
        <v>2006</v>
      </c>
      <c r="H1080" s="61">
        <v>85.41</v>
      </c>
      <c r="I1080">
        <v>6</v>
      </c>
      <c r="J1080" t="s">
        <v>19</v>
      </c>
      <c r="K1080">
        <v>0</v>
      </c>
      <c r="L1080">
        <v>9</v>
      </c>
      <c r="M1080">
        <v>0</v>
      </c>
      <c r="N1080">
        <v>9</v>
      </c>
      <c r="O1080">
        <v>1</v>
      </c>
      <c r="P1080">
        <f t="shared" si="171"/>
        <v>1</v>
      </c>
      <c r="Q1080">
        <v>379</v>
      </c>
      <c r="R1080">
        <v>310</v>
      </c>
      <c r="S1080" s="14">
        <f t="shared" si="163"/>
        <v>0.5500725689404935</v>
      </c>
      <c r="T1080" s="33">
        <f>IF(E1080&lt;1994,"NA",IF(E1080&gt;2001,SUMIFS(ADM!E:E,ADM!A:A,ReferendumData!E1080,ADM!C:C,ReferendumData!A1080,ADM!D:D,ReferendumData!B1080),SUMIFS(ADM!K:K,ADM!H:H,ReferendumData!E1080,ADM!I:I,ReferendumData!A1080,ADM!J:J,ReferendumData!B1080)))</f>
        <v>876.01</v>
      </c>
      <c r="U1080" s="34">
        <f t="shared" si="172"/>
        <v>0.78652070181847245</v>
      </c>
      <c r="V1080" s="47">
        <f>IFERROR(VLOOKUP(C1080,Lookups!J:L,3,FALSE),IF(T1080&gt;=2000,4,IF(AND(T1080&gt;=1000,T1080&lt;2000),5,6)))</f>
        <v>6</v>
      </c>
      <c r="W1080" s="12" t="s">
        <v>20</v>
      </c>
      <c r="X1080" s="39">
        <f t="shared" si="164"/>
        <v>0.78652070181847245</v>
      </c>
      <c r="Y1080" s="38">
        <f t="shared" si="165"/>
        <v>0.5500725689404935</v>
      </c>
      <c r="Z1080" s="40" t="e">
        <f>IF(C1080=ScatterPlots!$A$3,ReferendumData!Y1080,-1)</f>
        <v>#N/A</v>
      </c>
      <c r="AA1080" s="39">
        <f t="shared" si="166"/>
        <v>0.78652070181847245</v>
      </c>
      <c r="AB1080" s="40">
        <f t="shared" si="167"/>
        <v>-1</v>
      </c>
      <c r="AC1080" s="40">
        <f t="shared" si="168"/>
        <v>-1</v>
      </c>
      <c r="AD1080" s="40">
        <f t="shared" si="169"/>
        <v>0.5500725689404935</v>
      </c>
    </row>
    <row r="1081" spans="1:30" x14ac:dyDescent="0.35">
      <c r="A1081">
        <v>2580</v>
      </c>
      <c r="B1081">
        <v>1</v>
      </c>
      <c r="C1081" t="str">
        <f t="shared" si="170"/>
        <v>2580-01</v>
      </c>
      <c r="D1081" t="s">
        <v>323</v>
      </c>
      <c r="E1081">
        <v>2005</v>
      </c>
      <c r="F1081">
        <f>VLOOKUP(E1081,Lookups!A:B,2,FALSE)</f>
        <v>1</v>
      </c>
      <c r="G1081">
        <v>2006</v>
      </c>
      <c r="H1081" s="61">
        <v>34.590000000000003</v>
      </c>
      <c r="I1081">
        <v>6</v>
      </c>
      <c r="J1081" t="s">
        <v>19</v>
      </c>
      <c r="K1081">
        <v>0</v>
      </c>
      <c r="L1081">
        <v>9</v>
      </c>
      <c r="M1081">
        <v>0</v>
      </c>
      <c r="N1081">
        <v>9</v>
      </c>
      <c r="O1081">
        <v>1</v>
      </c>
      <c r="P1081">
        <f t="shared" si="171"/>
        <v>1</v>
      </c>
      <c r="Q1081">
        <v>432</v>
      </c>
      <c r="R1081">
        <v>263</v>
      </c>
      <c r="S1081" s="14">
        <f t="shared" si="163"/>
        <v>0.62158273381294959</v>
      </c>
      <c r="T1081" s="33">
        <f>IF(E1081&lt;1994,"NA",IF(E1081&gt;2001,SUMIFS(ADM!E:E,ADM!A:A,ReferendumData!E1081,ADM!C:C,ReferendumData!A1081,ADM!D:D,ReferendumData!B1081),SUMIFS(ADM!K:K,ADM!H:H,ReferendumData!E1081,ADM!I:I,ReferendumData!A1081,ADM!J:J,ReferendumData!B1081)))</f>
        <v>876.01</v>
      </c>
      <c r="U1081" s="34">
        <f t="shared" si="172"/>
        <v>0.79336993869932992</v>
      </c>
      <c r="V1081" s="47">
        <f>IFERROR(VLOOKUP(C1081,Lookups!J:L,3,FALSE),IF(T1081&gt;=2000,4,IF(AND(T1081&gt;=1000,T1081&lt;2000),5,6)))</f>
        <v>6</v>
      </c>
      <c r="W1081" s="12" t="s">
        <v>507</v>
      </c>
      <c r="X1081" s="39">
        <f t="shared" si="164"/>
        <v>0.79336993869932992</v>
      </c>
      <c r="Y1081" s="38">
        <f t="shared" si="165"/>
        <v>0.62158273381294959</v>
      </c>
      <c r="Z1081" s="40" t="e">
        <f>IF(C1081=ScatterPlots!$A$3,ReferendumData!Y1081,-1)</f>
        <v>#N/A</v>
      </c>
      <c r="AA1081" s="39">
        <f t="shared" si="166"/>
        <v>0.79336993869932992</v>
      </c>
      <c r="AB1081" s="40">
        <f t="shared" si="167"/>
        <v>-1</v>
      </c>
      <c r="AC1081" s="40">
        <f t="shared" si="168"/>
        <v>-1</v>
      </c>
      <c r="AD1081" s="40">
        <f t="shared" si="169"/>
        <v>0.62158273381294959</v>
      </c>
    </row>
    <row r="1082" spans="1:30" x14ac:dyDescent="0.35">
      <c r="A1082">
        <v>2609</v>
      </c>
      <c r="B1082">
        <v>1</v>
      </c>
      <c r="C1082" t="str">
        <f t="shared" si="170"/>
        <v>2609-01</v>
      </c>
      <c r="D1082" t="s">
        <v>287</v>
      </c>
      <c r="E1082">
        <v>2005</v>
      </c>
      <c r="F1082">
        <f>VLOOKUP(E1082,Lookups!A:B,2,FALSE)</f>
        <v>1</v>
      </c>
      <c r="G1082">
        <v>2006</v>
      </c>
      <c r="H1082" s="61">
        <v>800</v>
      </c>
      <c r="I1082">
        <v>10</v>
      </c>
      <c r="J1082" t="s">
        <v>19</v>
      </c>
      <c r="K1082">
        <v>0</v>
      </c>
      <c r="L1082">
        <v>9</v>
      </c>
      <c r="M1082">
        <v>0</v>
      </c>
      <c r="N1082">
        <v>9</v>
      </c>
      <c r="O1082">
        <v>0</v>
      </c>
      <c r="P1082">
        <f t="shared" si="171"/>
        <v>9</v>
      </c>
      <c r="Q1082">
        <v>406</v>
      </c>
      <c r="R1082">
        <v>461</v>
      </c>
      <c r="S1082" s="14">
        <f t="shared" si="163"/>
        <v>0.46828143021914648</v>
      </c>
      <c r="T1082" s="33">
        <f>IF(E1082&lt;1994,"NA",IF(E1082&gt;2001,SUMIFS(ADM!E:E,ADM!A:A,ReferendumData!E1082,ADM!C:C,ReferendumData!A1082,ADM!D:D,ReferendumData!B1082),SUMIFS(ADM!K:K,ADM!H:H,ReferendumData!E1082,ADM!I:I,ReferendumData!A1082,ADM!J:J,ReferendumData!B1082)))</f>
        <v>541.87</v>
      </c>
      <c r="U1082" s="34">
        <f t="shared" si="172"/>
        <v>1.6000147636887077</v>
      </c>
      <c r="V1082" s="47">
        <f>IFERROR(VLOOKUP(C1082,Lookups!J:L,3,FALSE),IF(T1082&gt;=2000,4,IF(AND(T1082&gt;=1000,T1082&lt;2000),5,6)))</f>
        <v>6</v>
      </c>
      <c r="W1082" s="12" t="s">
        <v>439</v>
      </c>
      <c r="X1082" s="39">
        <f t="shared" si="164"/>
        <v>1.6000147636887077</v>
      </c>
      <c r="Y1082" s="38">
        <f t="shared" si="165"/>
        <v>0.46828143021914648</v>
      </c>
      <c r="Z1082" s="40" t="e">
        <f>IF(C1082=ScatterPlots!$A$3,ReferendumData!Y1082,-1)</f>
        <v>#N/A</v>
      </c>
      <c r="AA1082" s="39">
        <f t="shared" si="166"/>
        <v>1.6000147636887077</v>
      </c>
      <c r="AB1082" s="40">
        <f t="shared" si="167"/>
        <v>-1</v>
      </c>
      <c r="AC1082" s="40">
        <f t="shared" si="168"/>
        <v>-1</v>
      </c>
      <c r="AD1082" s="40">
        <f t="shared" si="169"/>
        <v>0.46828143021914648</v>
      </c>
    </row>
    <row r="1083" spans="1:30" x14ac:dyDescent="0.35">
      <c r="A1083">
        <v>2687</v>
      </c>
      <c r="B1083">
        <v>1</v>
      </c>
      <c r="C1083" t="str">
        <f t="shared" si="170"/>
        <v>2687-01</v>
      </c>
      <c r="D1083" t="s">
        <v>465</v>
      </c>
      <c r="E1083">
        <v>2005</v>
      </c>
      <c r="F1083">
        <f>VLOOKUP(E1083,Lookups!A:B,2,FALSE)</f>
        <v>1</v>
      </c>
      <c r="G1083">
        <v>2006</v>
      </c>
      <c r="H1083" s="61">
        <v>500</v>
      </c>
      <c r="I1083">
        <v>5</v>
      </c>
      <c r="J1083" t="s">
        <v>19</v>
      </c>
      <c r="K1083">
        <v>0</v>
      </c>
      <c r="L1083">
        <v>9</v>
      </c>
      <c r="M1083">
        <v>0</v>
      </c>
      <c r="N1083">
        <v>9</v>
      </c>
      <c r="O1083">
        <v>1</v>
      </c>
      <c r="P1083">
        <f t="shared" si="171"/>
        <v>6</v>
      </c>
      <c r="Q1083">
        <v>2185</v>
      </c>
      <c r="R1083">
        <v>978</v>
      </c>
      <c r="S1083" s="14">
        <f t="shared" si="163"/>
        <v>0.69079987353778061</v>
      </c>
      <c r="T1083" s="33">
        <f>IF(E1083&lt;1994,"NA",IF(E1083&gt;2001,SUMIFS(ADM!E:E,ADM!A:A,ReferendumData!E1083,ADM!C:C,ReferendumData!A1083,ADM!D:D,ReferendumData!B1083),SUMIFS(ADM!K:K,ADM!H:H,ReferendumData!E1083,ADM!I:I,ReferendumData!A1083,ADM!J:J,ReferendumData!B1083)))</f>
        <v>993.19</v>
      </c>
      <c r="U1083" s="34">
        <f t="shared" si="172"/>
        <v>3.1846877233963289</v>
      </c>
      <c r="V1083" s="47">
        <f>IFERROR(VLOOKUP(C1083,Lookups!J:L,3,FALSE),IF(T1083&gt;=2000,4,IF(AND(T1083&gt;=1000,T1083&lt;2000),5,6)))</f>
        <v>6</v>
      </c>
      <c r="W1083" s="12" t="s">
        <v>20</v>
      </c>
      <c r="X1083" s="39">
        <f t="shared" si="164"/>
        <v>3.1846877233963289</v>
      </c>
      <c r="Y1083" s="38">
        <f t="shared" si="165"/>
        <v>0.69079987353778061</v>
      </c>
      <c r="Z1083" s="40" t="e">
        <f>IF(C1083=ScatterPlots!$A$3,ReferendumData!Y1083,-1)</f>
        <v>#N/A</v>
      </c>
      <c r="AA1083" s="39">
        <f t="shared" si="166"/>
        <v>3.1846877233963289</v>
      </c>
      <c r="AB1083" s="40">
        <f t="shared" si="167"/>
        <v>-1</v>
      </c>
      <c r="AC1083" s="40">
        <f t="shared" si="168"/>
        <v>-1</v>
      </c>
      <c r="AD1083" s="40">
        <f t="shared" si="169"/>
        <v>0.69079987353778061</v>
      </c>
    </row>
    <row r="1084" spans="1:30" x14ac:dyDescent="0.35">
      <c r="A1084">
        <v>2687</v>
      </c>
      <c r="B1084">
        <v>1</v>
      </c>
      <c r="C1084" t="str">
        <f t="shared" si="170"/>
        <v>2687-01</v>
      </c>
      <c r="D1084" t="s">
        <v>465</v>
      </c>
      <c r="E1084">
        <v>2005</v>
      </c>
      <c r="F1084">
        <f>VLOOKUP(E1084,Lookups!A:B,2,FALSE)</f>
        <v>1</v>
      </c>
      <c r="G1084">
        <v>2006</v>
      </c>
      <c r="H1084" s="61">
        <v>50</v>
      </c>
      <c r="I1084">
        <v>7</v>
      </c>
      <c r="J1084" t="s">
        <v>19</v>
      </c>
      <c r="K1084">
        <v>1</v>
      </c>
      <c r="L1084">
        <v>9</v>
      </c>
      <c r="M1084">
        <v>0</v>
      </c>
      <c r="N1084">
        <v>9</v>
      </c>
      <c r="O1084">
        <v>1</v>
      </c>
      <c r="P1084">
        <f t="shared" si="171"/>
        <v>1</v>
      </c>
      <c r="Q1084">
        <v>2086</v>
      </c>
      <c r="R1084">
        <v>1073</v>
      </c>
      <c r="S1084" s="14">
        <f t="shared" si="163"/>
        <v>0.66033554922443816</v>
      </c>
      <c r="T1084" s="33">
        <f>IF(E1084&lt;1994,"NA",IF(E1084&gt;2001,SUMIFS(ADM!E:E,ADM!A:A,ReferendumData!E1084,ADM!C:C,ReferendumData!A1084,ADM!D:D,ReferendumData!B1084),SUMIFS(ADM!K:K,ADM!H:H,ReferendumData!E1084,ADM!I:I,ReferendumData!A1084,ADM!J:J,ReferendumData!B1084)))</f>
        <v>993.19</v>
      </c>
      <c r="U1084" s="34">
        <f t="shared" si="172"/>
        <v>3.180660296619982</v>
      </c>
      <c r="V1084" s="47">
        <f>IFERROR(VLOOKUP(C1084,Lookups!J:L,3,FALSE),IF(T1084&gt;=2000,4,IF(AND(T1084&gt;=1000,T1084&lt;2000),5,6)))</f>
        <v>6</v>
      </c>
      <c r="W1084" s="12" t="s">
        <v>328</v>
      </c>
      <c r="X1084" s="39">
        <f t="shared" si="164"/>
        <v>3.180660296619982</v>
      </c>
      <c r="Y1084" s="38">
        <f t="shared" si="165"/>
        <v>0.66033554922443816</v>
      </c>
      <c r="Z1084" s="40" t="e">
        <f>IF(C1084=ScatterPlots!$A$3,ReferendumData!Y1084,-1)</f>
        <v>#N/A</v>
      </c>
      <c r="AA1084" s="39">
        <f t="shared" si="166"/>
        <v>3.180660296619982</v>
      </c>
      <c r="AB1084" s="40">
        <f t="shared" si="167"/>
        <v>-1</v>
      </c>
      <c r="AC1084" s="40">
        <f t="shared" si="168"/>
        <v>-1</v>
      </c>
      <c r="AD1084" s="40">
        <f t="shared" si="169"/>
        <v>0.66033554922443816</v>
      </c>
    </row>
    <row r="1085" spans="1:30" x14ac:dyDescent="0.35">
      <c r="A1085">
        <v>2805</v>
      </c>
      <c r="B1085">
        <v>1</v>
      </c>
      <c r="C1085" t="str">
        <f t="shared" si="170"/>
        <v>2805-01</v>
      </c>
      <c r="D1085" t="s">
        <v>411</v>
      </c>
      <c r="E1085">
        <v>2005</v>
      </c>
      <c r="F1085">
        <f>VLOOKUP(E1085,Lookups!A:B,2,FALSE)</f>
        <v>1</v>
      </c>
      <c r="G1085">
        <v>2006</v>
      </c>
      <c r="H1085" s="61">
        <v>390.15</v>
      </c>
      <c r="I1085">
        <v>4</v>
      </c>
      <c r="J1085" t="s">
        <v>19</v>
      </c>
      <c r="K1085">
        <v>0</v>
      </c>
      <c r="L1085">
        <v>9</v>
      </c>
      <c r="M1085">
        <v>0</v>
      </c>
      <c r="N1085">
        <v>9</v>
      </c>
      <c r="O1085">
        <v>1</v>
      </c>
      <c r="P1085">
        <f t="shared" si="171"/>
        <v>4</v>
      </c>
      <c r="Q1085">
        <v>1214</v>
      </c>
      <c r="R1085">
        <v>617</v>
      </c>
      <c r="S1085" s="14">
        <f t="shared" si="163"/>
        <v>0.66302566903331517</v>
      </c>
      <c r="T1085" s="33">
        <f>IF(E1085&lt;1994,"NA",IF(E1085&gt;2001,SUMIFS(ADM!E:E,ADM!A:A,ReferendumData!E1085,ADM!C:C,ReferendumData!A1085,ADM!D:D,ReferendumData!B1085),SUMIFS(ADM!K:K,ADM!H:H,ReferendumData!E1085,ADM!I:I,ReferendumData!A1085,ADM!J:J,ReferendumData!B1085)))</f>
        <v>1167.6400000000001</v>
      </c>
      <c r="U1085" s="34">
        <f t="shared" si="172"/>
        <v>1.568120311054777</v>
      </c>
      <c r="V1085" s="47">
        <f>IFERROR(VLOOKUP(C1085,Lookups!J:L,3,FALSE),IF(T1085&gt;=2000,4,IF(AND(T1085&gt;=1000,T1085&lt;2000),5,6)))</f>
        <v>5</v>
      </c>
      <c r="W1085" s="12" t="s">
        <v>328</v>
      </c>
      <c r="X1085" s="39">
        <f t="shared" si="164"/>
        <v>1.568120311054777</v>
      </c>
      <c r="Y1085" s="38">
        <f t="shared" si="165"/>
        <v>0.66302566903331517</v>
      </c>
      <c r="Z1085" s="40" t="e">
        <f>IF(C1085=ScatterPlots!$A$3,ReferendumData!Y1085,-1)</f>
        <v>#N/A</v>
      </c>
      <c r="AA1085" s="39">
        <f t="shared" si="166"/>
        <v>1.568120311054777</v>
      </c>
      <c r="AB1085" s="40">
        <f t="shared" si="167"/>
        <v>-1</v>
      </c>
      <c r="AC1085" s="40">
        <f t="shared" si="168"/>
        <v>-1</v>
      </c>
      <c r="AD1085" s="40">
        <f t="shared" si="169"/>
        <v>0.66302566903331517</v>
      </c>
    </row>
    <row r="1086" spans="1:30" x14ac:dyDescent="0.35">
      <c r="A1086">
        <v>2835</v>
      </c>
      <c r="B1086">
        <v>1</v>
      </c>
      <c r="C1086" t="str">
        <f t="shared" si="170"/>
        <v>2835-01</v>
      </c>
      <c r="D1086" t="s">
        <v>326</v>
      </c>
      <c r="E1086">
        <v>2005</v>
      </c>
      <c r="F1086">
        <f>VLOOKUP(E1086,Lookups!A:B,2,FALSE)</f>
        <v>1</v>
      </c>
      <c r="G1086">
        <v>2006</v>
      </c>
      <c r="H1086" s="61">
        <v>381</v>
      </c>
      <c r="I1086">
        <v>8</v>
      </c>
      <c r="J1086" t="s">
        <v>19</v>
      </c>
      <c r="K1086">
        <v>0</v>
      </c>
      <c r="L1086">
        <v>9</v>
      </c>
      <c r="M1086">
        <v>0</v>
      </c>
      <c r="N1086">
        <v>1</v>
      </c>
      <c r="O1086">
        <v>1</v>
      </c>
      <c r="P1086">
        <f t="shared" si="171"/>
        <v>4</v>
      </c>
      <c r="Q1086">
        <v>1342</v>
      </c>
      <c r="R1086">
        <v>906</v>
      </c>
      <c r="S1086" s="14">
        <f t="shared" si="163"/>
        <v>0.59697508896797158</v>
      </c>
      <c r="T1086" s="33">
        <f>IF(E1086&lt;1994,"NA",IF(E1086&gt;2001,SUMIFS(ADM!E:E,ADM!A:A,ReferendumData!E1086,ADM!C:C,ReferendumData!A1086,ADM!D:D,ReferendumData!B1086),SUMIFS(ADM!K:K,ADM!H:H,ReferendumData!E1086,ADM!I:I,ReferendumData!A1086,ADM!J:J,ReferendumData!B1086)))</f>
        <v>583.27</v>
      </c>
      <c r="U1086" s="34">
        <f t="shared" si="172"/>
        <v>3.8541327344111647</v>
      </c>
      <c r="V1086" s="47">
        <f>IFERROR(VLOOKUP(C1086,Lookups!J:L,3,FALSE),IF(T1086&gt;=2000,4,IF(AND(T1086&gt;=1000,T1086&lt;2000),5,6)))</f>
        <v>6</v>
      </c>
      <c r="W1086" s="12" t="s">
        <v>508</v>
      </c>
      <c r="X1086" s="39">
        <f t="shared" si="164"/>
        <v>3.8541327344111647</v>
      </c>
      <c r="Y1086" s="38">
        <f t="shared" si="165"/>
        <v>0.59697508896797158</v>
      </c>
      <c r="Z1086" s="40" t="e">
        <f>IF(C1086=ScatterPlots!$A$3,ReferendumData!Y1086,-1)</f>
        <v>#N/A</v>
      </c>
      <c r="AA1086" s="39">
        <f t="shared" si="166"/>
        <v>3.8541327344111647</v>
      </c>
      <c r="AB1086" s="40">
        <f t="shared" si="167"/>
        <v>-1</v>
      </c>
      <c r="AC1086" s="40">
        <f t="shared" si="168"/>
        <v>-1</v>
      </c>
      <c r="AD1086" s="40">
        <f t="shared" si="169"/>
        <v>0.59697508896797158</v>
      </c>
    </row>
    <row r="1087" spans="1:30" x14ac:dyDescent="0.35">
      <c r="A1087">
        <v>2835</v>
      </c>
      <c r="B1087">
        <v>1</v>
      </c>
      <c r="C1087" t="str">
        <f t="shared" si="170"/>
        <v>2835-01</v>
      </c>
      <c r="D1087" t="s">
        <v>326</v>
      </c>
      <c r="E1087">
        <v>2005</v>
      </c>
      <c r="F1087">
        <f>VLOOKUP(E1087,Lookups!A:B,2,FALSE)</f>
        <v>1</v>
      </c>
      <c r="G1087">
        <v>2006</v>
      </c>
      <c r="H1087" s="61">
        <v>190.61</v>
      </c>
      <c r="I1087">
        <v>8</v>
      </c>
      <c r="J1087" t="s">
        <v>19</v>
      </c>
      <c r="K1087">
        <v>1</v>
      </c>
      <c r="L1087">
        <v>9</v>
      </c>
      <c r="M1087">
        <v>0</v>
      </c>
      <c r="N1087">
        <v>9</v>
      </c>
      <c r="O1087">
        <v>1</v>
      </c>
      <c r="P1087">
        <f t="shared" si="171"/>
        <v>2</v>
      </c>
      <c r="Q1087">
        <v>1213</v>
      </c>
      <c r="R1087">
        <v>1030</v>
      </c>
      <c r="S1087" s="14">
        <f t="shared" si="163"/>
        <v>0.54079358002674993</v>
      </c>
      <c r="T1087" s="33">
        <f>IF(E1087&lt;1994,"NA",IF(E1087&gt;2001,SUMIFS(ADM!E:E,ADM!A:A,ReferendumData!E1087,ADM!C:C,ReferendumData!A1087,ADM!D:D,ReferendumData!B1087),SUMIFS(ADM!K:K,ADM!H:H,ReferendumData!E1087,ADM!I:I,ReferendumData!A1087,ADM!J:J,ReferendumData!B1087)))</f>
        <v>583.27</v>
      </c>
      <c r="U1087" s="34">
        <f t="shared" si="172"/>
        <v>3.8455603751264422</v>
      </c>
      <c r="V1087" s="47">
        <f>IFERROR(VLOOKUP(C1087,Lookups!J:L,3,FALSE),IF(T1087&gt;=2000,4,IF(AND(T1087&gt;=1000,T1087&lt;2000),5,6)))</f>
        <v>6</v>
      </c>
      <c r="W1087" s="12" t="s">
        <v>328</v>
      </c>
      <c r="X1087" s="39">
        <f t="shared" si="164"/>
        <v>3.8455603751264422</v>
      </c>
      <c r="Y1087" s="38">
        <f t="shared" si="165"/>
        <v>0.54079358002674993</v>
      </c>
      <c r="Z1087" s="40" t="e">
        <f>IF(C1087=ScatterPlots!$A$3,ReferendumData!Y1087,-1)</f>
        <v>#N/A</v>
      </c>
      <c r="AA1087" s="39">
        <f t="shared" si="166"/>
        <v>3.8455603751264422</v>
      </c>
      <c r="AB1087" s="40">
        <f t="shared" si="167"/>
        <v>-1</v>
      </c>
      <c r="AC1087" s="40">
        <f t="shared" si="168"/>
        <v>-1</v>
      </c>
      <c r="AD1087" s="40">
        <f t="shared" si="169"/>
        <v>0.54079358002674993</v>
      </c>
    </row>
    <row r="1088" spans="1:30" x14ac:dyDescent="0.35">
      <c r="A1088">
        <v>2853</v>
      </c>
      <c r="B1088">
        <v>1</v>
      </c>
      <c r="C1088" t="str">
        <f t="shared" si="170"/>
        <v>2853-01</v>
      </c>
      <c r="D1088" t="s">
        <v>509</v>
      </c>
      <c r="E1088">
        <v>2005</v>
      </c>
      <c r="F1088">
        <f>VLOOKUP(E1088,Lookups!A:B,2,FALSE)</f>
        <v>1</v>
      </c>
      <c r="G1088">
        <v>2006</v>
      </c>
      <c r="H1088" s="61">
        <v>596.53</v>
      </c>
      <c r="I1088">
        <v>5</v>
      </c>
      <c r="J1088" t="s">
        <v>19</v>
      </c>
      <c r="K1088">
        <v>1</v>
      </c>
      <c r="L1088">
        <v>9</v>
      </c>
      <c r="M1088">
        <v>0</v>
      </c>
      <c r="N1088">
        <v>9</v>
      </c>
      <c r="O1088">
        <v>1</v>
      </c>
      <c r="P1088">
        <f t="shared" si="171"/>
        <v>6</v>
      </c>
      <c r="Q1088">
        <v>631</v>
      </c>
      <c r="R1088">
        <v>500</v>
      </c>
      <c r="S1088" s="14">
        <f t="shared" si="163"/>
        <v>0.55791335101679929</v>
      </c>
      <c r="T1088" s="33">
        <f>IF(E1088&lt;1994,"NA",IF(E1088&gt;2001,SUMIFS(ADM!E:E,ADM!A:A,ReferendumData!E1088,ADM!C:C,ReferendumData!A1088,ADM!D:D,ReferendumData!B1088),SUMIFS(ADM!K:K,ADM!H:H,ReferendumData!E1088,ADM!I:I,ReferendumData!A1088,ADM!J:J,ReferendumData!B1088)))</f>
        <v>1046.52</v>
      </c>
      <c r="U1088" s="34">
        <f t="shared" si="172"/>
        <v>1.0807246875358332</v>
      </c>
      <c r="V1088" s="47">
        <f>IFERROR(VLOOKUP(C1088,Lookups!J:L,3,FALSE),IF(T1088&gt;=2000,4,IF(AND(T1088&gt;=1000,T1088&lt;2000),5,6)))</f>
        <v>5</v>
      </c>
      <c r="W1088" s="12" t="s">
        <v>328</v>
      </c>
      <c r="X1088" s="39">
        <f t="shared" si="164"/>
        <v>1.0807246875358332</v>
      </c>
      <c r="Y1088" s="38">
        <f t="shared" si="165"/>
        <v>0.55791335101679929</v>
      </c>
      <c r="Z1088" s="40" t="e">
        <f>IF(C1088=ScatterPlots!$A$3,ReferendumData!Y1088,-1)</f>
        <v>#N/A</v>
      </c>
      <c r="AA1088" s="39">
        <f t="shared" si="166"/>
        <v>1.0807246875358332</v>
      </c>
      <c r="AB1088" s="40">
        <f t="shared" si="167"/>
        <v>-1</v>
      </c>
      <c r="AC1088" s="40">
        <f t="shared" si="168"/>
        <v>-1</v>
      </c>
      <c r="AD1088" s="40">
        <f t="shared" si="169"/>
        <v>0.55791335101679929</v>
      </c>
    </row>
    <row r="1089" spans="1:30" x14ac:dyDescent="0.35">
      <c r="A1089">
        <v>2854</v>
      </c>
      <c r="B1089">
        <v>1</v>
      </c>
      <c r="C1089" t="str">
        <f t="shared" si="170"/>
        <v>2854-01</v>
      </c>
      <c r="D1089" t="s">
        <v>510</v>
      </c>
      <c r="E1089">
        <v>2005</v>
      </c>
      <c r="F1089">
        <f>VLOOKUP(E1089,Lookups!A:B,2,FALSE)</f>
        <v>1</v>
      </c>
      <c r="G1089">
        <v>2006</v>
      </c>
      <c r="H1089" s="61">
        <v>400</v>
      </c>
      <c r="I1089">
        <v>10</v>
      </c>
      <c r="J1089" t="s">
        <v>19</v>
      </c>
      <c r="K1089">
        <v>0</v>
      </c>
      <c r="L1089">
        <v>9</v>
      </c>
      <c r="M1089">
        <v>0</v>
      </c>
      <c r="N1089">
        <v>9</v>
      </c>
      <c r="O1089">
        <v>1</v>
      </c>
      <c r="P1089">
        <f t="shared" si="171"/>
        <v>5</v>
      </c>
      <c r="Q1089">
        <v>621</v>
      </c>
      <c r="R1089">
        <v>102</v>
      </c>
      <c r="S1089" s="14">
        <f t="shared" si="163"/>
        <v>0.85892116182572609</v>
      </c>
      <c r="T1089" s="33">
        <f>IF(E1089&lt;1994,"NA",IF(E1089&gt;2001,SUMIFS(ADM!E:E,ADM!A:A,ReferendumData!E1089,ADM!C:C,ReferendumData!A1089,ADM!D:D,ReferendumData!B1089),SUMIFS(ADM!K:K,ADM!H:H,ReferendumData!E1089,ADM!I:I,ReferendumData!A1089,ADM!J:J,ReferendumData!B1089)))</f>
        <v>530.79</v>
      </c>
      <c r="U1089" s="34">
        <f t="shared" si="172"/>
        <v>1.3621206126716781</v>
      </c>
      <c r="V1089" s="47">
        <f>IFERROR(VLOOKUP(C1089,Lookups!J:L,3,FALSE),IF(T1089&gt;=2000,4,IF(AND(T1089&gt;=1000,T1089&lt;2000),5,6)))</f>
        <v>6</v>
      </c>
      <c r="W1089" s="12" t="s">
        <v>370</v>
      </c>
      <c r="X1089" s="39">
        <f t="shared" si="164"/>
        <v>1.3621206126716781</v>
      </c>
      <c r="Y1089" s="38">
        <f t="shared" si="165"/>
        <v>0.85892116182572609</v>
      </c>
      <c r="Z1089" s="40" t="e">
        <f>IF(C1089=ScatterPlots!$A$3,ReferendumData!Y1089,-1)</f>
        <v>#N/A</v>
      </c>
      <c r="AA1089" s="39">
        <f t="shared" si="166"/>
        <v>1.3621206126716781</v>
      </c>
      <c r="AB1089" s="40">
        <f t="shared" si="167"/>
        <v>-1</v>
      </c>
      <c r="AC1089" s="40">
        <f t="shared" si="168"/>
        <v>-1</v>
      </c>
      <c r="AD1089" s="40">
        <f t="shared" si="169"/>
        <v>0.85892116182572609</v>
      </c>
    </row>
    <row r="1090" spans="1:30" x14ac:dyDescent="0.35">
      <c r="A1090">
        <v>2886</v>
      </c>
      <c r="B1090">
        <v>1</v>
      </c>
      <c r="C1090" t="str">
        <f t="shared" si="170"/>
        <v>2886-01</v>
      </c>
      <c r="D1090" t="s">
        <v>437</v>
      </c>
      <c r="E1090">
        <v>2005</v>
      </c>
      <c r="F1090">
        <f>VLOOKUP(E1090,Lookups!A:B,2,FALSE)</f>
        <v>1</v>
      </c>
      <c r="G1090">
        <v>2006</v>
      </c>
      <c r="H1090" s="61">
        <v>433.41</v>
      </c>
      <c r="I1090">
        <v>10</v>
      </c>
      <c r="J1090" t="s">
        <v>19</v>
      </c>
      <c r="K1090">
        <v>0</v>
      </c>
      <c r="L1090">
        <v>9</v>
      </c>
      <c r="M1090">
        <v>0</v>
      </c>
      <c r="N1090">
        <v>9</v>
      </c>
      <c r="O1090">
        <v>1</v>
      </c>
      <c r="P1090">
        <f t="shared" si="171"/>
        <v>5</v>
      </c>
      <c r="Q1090">
        <v>524</v>
      </c>
      <c r="R1090">
        <v>335</v>
      </c>
      <c r="S1090" s="14">
        <f t="shared" si="163"/>
        <v>0.61001164144353903</v>
      </c>
      <c r="T1090" s="33">
        <f>IF(E1090&lt;1994,"NA",IF(E1090&gt;2001,SUMIFS(ADM!E:E,ADM!A:A,ReferendumData!E1090,ADM!C:C,ReferendumData!A1090,ADM!D:D,ReferendumData!B1090),SUMIFS(ADM!K:K,ADM!H:H,ReferendumData!E1090,ADM!I:I,ReferendumData!A1090,ADM!J:J,ReferendumData!B1090)))</f>
        <v>447.26</v>
      </c>
      <c r="U1090" s="34">
        <f t="shared" si="172"/>
        <v>1.9205831060233423</v>
      </c>
      <c r="V1090" s="47">
        <f>IFERROR(VLOOKUP(C1090,Lookups!J:L,3,FALSE),IF(T1090&gt;=2000,4,IF(AND(T1090&gt;=1000,T1090&lt;2000),5,6)))</f>
        <v>6</v>
      </c>
      <c r="W1090" s="12" t="s">
        <v>20</v>
      </c>
      <c r="X1090" s="39">
        <f t="shared" si="164"/>
        <v>1.9205831060233423</v>
      </c>
      <c r="Y1090" s="38">
        <f t="shared" si="165"/>
        <v>0.61001164144353903</v>
      </c>
      <c r="Z1090" s="40" t="e">
        <f>IF(C1090=ScatterPlots!$A$3,ReferendumData!Y1090,-1)</f>
        <v>#N/A</v>
      </c>
      <c r="AA1090" s="39">
        <f t="shared" si="166"/>
        <v>1.9205831060233423</v>
      </c>
      <c r="AB1090" s="40">
        <f t="shared" si="167"/>
        <v>-1</v>
      </c>
      <c r="AC1090" s="40">
        <f t="shared" si="168"/>
        <v>-1</v>
      </c>
      <c r="AD1090" s="40">
        <f t="shared" si="169"/>
        <v>0.61001164144353903</v>
      </c>
    </row>
    <row r="1091" spans="1:30" x14ac:dyDescent="0.35">
      <c r="A1091">
        <v>2888</v>
      </c>
      <c r="B1091">
        <v>1</v>
      </c>
      <c r="C1091" t="str">
        <f t="shared" si="170"/>
        <v>2888-01</v>
      </c>
      <c r="D1091" t="s">
        <v>415</v>
      </c>
      <c r="E1091">
        <v>2005</v>
      </c>
      <c r="F1091">
        <f>VLOOKUP(E1091,Lookups!A:B,2,FALSE)</f>
        <v>1</v>
      </c>
      <c r="G1091">
        <v>2006</v>
      </c>
      <c r="H1091" s="61">
        <v>975</v>
      </c>
      <c r="I1091">
        <v>10</v>
      </c>
      <c r="J1091" t="s">
        <v>19</v>
      </c>
      <c r="K1091">
        <v>0</v>
      </c>
      <c r="L1091">
        <v>9</v>
      </c>
      <c r="M1091">
        <v>0</v>
      </c>
      <c r="N1091">
        <v>9</v>
      </c>
      <c r="O1091">
        <v>0</v>
      </c>
      <c r="P1091">
        <f t="shared" si="171"/>
        <v>10</v>
      </c>
      <c r="Q1091">
        <v>502</v>
      </c>
      <c r="R1091">
        <v>523</v>
      </c>
      <c r="S1091" s="14">
        <f t="shared" si="163"/>
        <v>0.4897560975609756</v>
      </c>
      <c r="T1091" s="33">
        <f>IF(E1091&lt;1994,"NA",IF(E1091&gt;2001,SUMIFS(ADM!E:E,ADM!A:A,ReferendumData!E1091,ADM!C:C,ReferendumData!A1091,ADM!D:D,ReferendumData!B1091),SUMIFS(ADM!K:K,ADM!H:H,ReferendumData!E1091,ADM!I:I,ReferendumData!A1091,ADM!J:J,ReferendumData!B1091)))</f>
        <v>464.74</v>
      </c>
      <c r="U1091" s="34">
        <f t="shared" si="172"/>
        <v>2.2055342772302793</v>
      </c>
      <c r="V1091" s="47">
        <f>IFERROR(VLOOKUP(C1091,Lookups!J:L,3,FALSE),IF(T1091&gt;=2000,4,IF(AND(T1091&gt;=1000,T1091&lt;2000),5,6)))</f>
        <v>6</v>
      </c>
      <c r="W1091" s="12" t="s">
        <v>20</v>
      </c>
      <c r="X1091" s="39">
        <f t="shared" si="164"/>
        <v>2.2055342772302793</v>
      </c>
      <c r="Y1091" s="38">
        <f t="shared" si="165"/>
        <v>0.4897560975609756</v>
      </c>
      <c r="Z1091" s="40" t="e">
        <f>IF(C1091=ScatterPlots!$A$3,ReferendumData!Y1091,-1)</f>
        <v>#N/A</v>
      </c>
      <c r="AA1091" s="39">
        <f t="shared" si="166"/>
        <v>2.2055342772302793</v>
      </c>
      <c r="AB1091" s="40">
        <f t="shared" si="167"/>
        <v>-1</v>
      </c>
      <c r="AC1091" s="40">
        <f t="shared" si="168"/>
        <v>-1</v>
      </c>
      <c r="AD1091" s="40">
        <f t="shared" si="169"/>
        <v>0.4897560975609756</v>
      </c>
    </row>
    <row r="1092" spans="1:30" x14ac:dyDescent="0.35">
      <c r="A1092">
        <v>2897</v>
      </c>
      <c r="B1092">
        <v>1</v>
      </c>
      <c r="C1092" t="str">
        <f t="shared" si="170"/>
        <v>2897-01</v>
      </c>
      <c r="D1092" t="s">
        <v>480</v>
      </c>
      <c r="E1092">
        <v>2005</v>
      </c>
      <c r="F1092">
        <f>VLOOKUP(E1092,Lookups!A:B,2,FALSE)</f>
        <v>1</v>
      </c>
      <c r="G1092">
        <v>2006</v>
      </c>
      <c r="H1092" s="61">
        <v>500</v>
      </c>
      <c r="I1092">
        <v>6</v>
      </c>
      <c r="J1092" t="s">
        <v>19</v>
      </c>
      <c r="K1092">
        <v>0</v>
      </c>
      <c r="L1092">
        <v>9</v>
      </c>
      <c r="M1092">
        <v>0</v>
      </c>
      <c r="N1092">
        <v>9</v>
      </c>
      <c r="O1092">
        <v>1</v>
      </c>
      <c r="P1092">
        <f t="shared" si="171"/>
        <v>6</v>
      </c>
      <c r="Q1092">
        <v>1602</v>
      </c>
      <c r="R1092">
        <v>711</v>
      </c>
      <c r="S1092" s="14">
        <f t="shared" ref="S1092:S1155" si="173">Q1092/SUM(Q1092:R1092)</f>
        <v>0.69260700389105057</v>
      </c>
      <c r="T1092" s="33">
        <f>IF(E1092&lt;1994,"NA",IF(E1092&gt;2001,SUMIFS(ADM!E:E,ADM!A:A,ReferendumData!E1092,ADM!C:C,ReferendumData!A1092,ADM!D:D,ReferendumData!B1092),SUMIFS(ADM!K:K,ADM!H:H,ReferendumData!E1092,ADM!I:I,ReferendumData!A1092,ADM!J:J,ReferendumData!B1092)))</f>
        <v>1386.43</v>
      </c>
      <c r="U1092" s="34">
        <f t="shared" si="172"/>
        <v>1.6683135823662212</v>
      </c>
      <c r="V1092" s="47">
        <f>IFERROR(VLOOKUP(C1092,Lookups!J:L,3,FALSE),IF(T1092&gt;=2000,4,IF(AND(T1092&gt;=1000,T1092&lt;2000),5,6)))</f>
        <v>5</v>
      </c>
      <c r="W1092" s="12" t="s">
        <v>20</v>
      </c>
      <c r="X1092" s="39">
        <f t="shared" ref="X1092:X1155" si="174">IF(A1092=815,0,U1092)</f>
        <v>1.6683135823662212</v>
      </c>
      <c r="Y1092" s="38">
        <f t="shared" ref="Y1092:Y1155" si="175">IF(A1092=815,0,S1092)</f>
        <v>0.69260700389105057</v>
      </c>
      <c r="Z1092" s="40" t="e">
        <f>IF(C1092=ScatterPlots!$A$3,ReferendumData!Y1092,-1)</f>
        <v>#N/A</v>
      </c>
      <c r="AA1092" s="39">
        <f t="shared" ref="AA1092:AA1155" si="176">IF(A1092=815,0,U1092)</f>
        <v>1.6683135823662212</v>
      </c>
      <c r="AB1092" s="40">
        <f t="shared" ref="AB1092:AB1155" si="177">IF(A1092=815,0,IF(F1092=3,S1092,-1))</f>
        <v>-1</v>
      </c>
      <c r="AC1092" s="40">
        <f t="shared" ref="AC1092:AC1155" si="178">IF(A1092=815,0,IF(F1092=2,S1092,-1))</f>
        <v>-1</v>
      </c>
      <c r="AD1092" s="40">
        <f t="shared" ref="AD1092:AD1155" si="179">IF(A1092=815,0,IF(F1092=1,S1092,-1))</f>
        <v>0.69260700389105057</v>
      </c>
    </row>
    <row r="1093" spans="1:30" x14ac:dyDescent="0.35">
      <c r="A1093">
        <v>62</v>
      </c>
      <c r="B1093">
        <v>1</v>
      </c>
      <c r="C1093" t="str">
        <f t="shared" si="170"/>
        <v>0062-01</v>
      </c>
      <c r="D1093" t="s">
        <v>18</v>
      </c>
      <c r="E1093">
        <v>2005</v>
      </c>
      <c r="F1093">
        <f>VLOOKUP(E1093,Lookups!A:B,2,FALSE)</f>
        <v>1</v>
      </c>
      <c r="G1093">
        <v>2007</v>
      </c>
      <c r="H1093" s="61">
        <v>900</v>
      </c>
      <c r="I1093">
        <v>10</v>
      </c>
      <c r="J1093" t="s">
        <v>19</v>
      </c>
      <c r="K1093">
        <v>0</v>
      </c>
      <c r="L1093">
        <v>9</v>
      </c>
      <c r="M1093">
        <v>1</v>
      </c>
      <c r="N1093">
        <v>9</v>
      </c>
      <c r="O1093">
        <v>1</v>
      </c>
      <c r="P1093">
        <f t="shared" si="171"/>
        <v>10</v>
      </c>
      <c r="Q1093">
        <v>797</v>
      </c>
      <c r="R1093">
        <v>314</v>
      </c>
      <c r="S1093" s="14">
        <f t="shared" si="173"/>
        <v>0.71737173717371738</v>
      </c>
      <c r="T1093" s="33">
        <f>IF(E1093&lt;1994,"NA",IF(E1093&gt;2001,SUMIFS(ADM!E:E,ADM!A:A,ReferendumData!E1093,ADM!C:C,ReferendumData!A1093,ADM!D:D,ReferendumData!B1093),SUMIFS(ADM!K:K,ADM!H:H,ReferendumData!E1093,ADM!I:I,ReferendumData!A1093,ADM!J:J,ReferendumData!B1093)))</f>
        <v>472.96</v>
      </c>
      <c r="U1093" s="34">
        <f t="shared" si="172"/>
        <v>2.349035859269283</v>
      </c>
      <c r="V1093" s="47">
        <f>IFERROR(VLOOKUP(C1093,Lookups!J:L,3,FALSE),IF(T1093&gt;=2000,4,IF(AND(T1093&gt;=1000,T1093&lt;2000),5,6)))</f>
        <v>6</v>
      </c>
      <c r="W1093" s="12" t="s">
        <v>20</v>
      </c>
      <c r="X1093" s="39">
        <f t="shared" si="174"/>
        <v>2.349035859269283</v>
      </c>
      <c r="Y1093" s="38">
        <f t="shared" si="175"/>
        <v>0.71737173717371738</v>
      </c>
      <c r="Z1093" s="40" t="e">
        <f>IF(C1093=ScatterPlots!$A$3,ReferendumData!Y1093,-1)</f>
        <v>#N/A</v>
      </c>
      <c r="AA1093" s="39">
        <f t="shared" si="176"/>
        <v>2.349035859269283</v>
      </c>
      <c r="AB1093" s="40">
        <f t="shared" si="177"/>
        <v>-1</v>
      </c>
      <c r="AC1093" s="40">
        <f t="shared" si="178"/>
        <v>-1</v>
      </c>
      <c r="AD1093" s="40">
        <f t="shared" si="179"/>
        <v>0.71737173717371738</v>
      </c>
    </row>
    <row r="1094" spans="1:30" x14ac:dyDescent="0.35">
      <c r="A1094">
        <v>196</v>
      </c>
      <c r="B1094">
        <v>1</v>
      </c>
      <c r="C1094" t="str">
        <f t="shared" si="170"/>
        <v>0196-01</v>
      </c>
      <c r="D1094" t="s">
        <v>47</v>
      </c>
      <c r="E1094">
        <v>2005</v>
      </c>
      <c r="F1094">
        <f>VLOOKUP(E1094,Lookups!A:B,2,FALSE)</f>
        <v>1</v>
      </c>
      <c r="G1094">
        <v>2007</v>
      </c>
      <c r="H1094" s="61">
        <v>0</v>
      </c>
      <c r="I1094">
        <v>10</v>
      </c>
      <c r="J1094" t="s">
        <v>19</v>
      </c>
      <c r="K1094">
        <v>0</v>
      </c>
      <c r="L1094">
        <v>9</v>
      </c>
      <c r="M1094">
        <v>1</v>
      </c>
      <c r="N1094">
        <v>9</v>
      </c>
      <c r="O1094">
        <v>1</v>
      </c>
      <c r="P1094">
        <f t="shared" si="171"/>
        <v>1</v>
      </c>
      <c r="Q1094">
        <v>10627</v>
      </c>
      <c r="R1094">
        <v>7438</v>
      </c>
      <c r="S1094" s="14">
        <f t="shared" si="173"/>
        <v>0.58826460005535564</v>
      </c>
      <c r="T1094" s="33">
        <f>IF(E1094&lt;1994,"NA",IF(E1094&gt;2001,SUMIFS(ADM!E:E,ADM!A:A,ReferendumData!E1094,ADM!C:C,ReferendumData!A1094,ADM!D:D,ReferendumData!B1094),SUMIFS(ADM!K:K,ADM!H:H,ReferendumData!E1094,ADM!I:I,ReferendumData!A1094,ADM!J:J,ReferendumData!B1094)))</f>
        <v>28124.43</v>
      </c>
      <c r="U1094" s="34">
        <f t="shared" si="172"/>
        <v>0.64232412888012302</v>
      </c>
      <c r="V1094" s="47">
        <f>IFERROR(VLOOKUP(C1094,Lookups!J:L,3,FALSE),IF(T1094&gt;=2000,4,IF(AND(T1094&gt;=1000,T1094&lt;2000),5,6)))</f>
        <v>3</v>
      </c>
      <c r="W1094" s="12" t="s">
        <v>20</v>
      </c>
      <c r="X1094" s="39">
        <f t="shared" si="174"/>
        <v>0.64232412888012302</v>
      </c>
      <c r="Y1094" s="38">
        <f t="shared" si="175"/>
        <v>0.58826460005535564</v>
      </c>
      <c r="Z1094" s="40" t="e">
        <f>IF(C1094=ScatterPlots!$A$3,ReferendumData!Y1094,-1)</f>
        <v>#N/A</v>
      </c>
      <c r="AA1094" s="39">
        <f t="shared" si="176"/>
        <v>0.64232412888012302</v>
      </c>
      <c r="AB1094" s="40">
        <f t="shared" si="177"/>
        <v>-1</v>
      </c>
      <c r="AC1094" s="40">
        <f t="shared" si="178"/>
        <v>-1</v>
      </c>
      <c r="AD1094" s="40">
        <f t="shared" si="179"/>
        <v>0.58826460005535564</v>
      </c>
    </row>
    <row r="1095" spans="1:30" x14ac:dyDescent="0.35">
      <c r="A1095">
        <v>466</v>
      </c>
      <c r="B1095">
        <v>1</v>
      </c>
      <c r="C1095" t="str">
        <f t="shared" si="170"/>
        <v>0466-01</v>
      </c>
      <c r="D1095" t="s">
        <v>495</v>
      </c>
      <c r="E1095">
        <v>2005</v>
      </c>
      <c r="F1095">
        <f>VLOOKUP(E1095,Lookups!A:B,2,FALSE)</f>
        <v>1</v>
      </c>
      <c r="G1095">
        <v>2007</v>
      </c>
      <c r="H1095" s="61">
        <v>127.18</v>
      </c>
      <c r="I1095">
        <v>10</v>
      </c>
      <c r="J1095" t="s">
        <v>19</v>
      </c>
      <c r="K1095">
        <v>0</v>
      </c>
      <c r="L1095">
        <v>9</v>
      </c>
      <c r="M1095">
        <v>1</v>
      </c>
      <c r="N1095">
        <v>9</v>
      </c>
      <c r="O1095">
        <v>0</v>
      </c>
      <c r="P1095">
        <f t="shared" si="171"/>
        <v>2</v>
      </c>
      <c r="Q1095">
        <v>1326</v>
      </c>
      <c r="R1095">
        <v>1465</v>
      </c>
      <c r="S1095" s="14">
        <f t="shared" si="173"/>
        <v>0.47509853099247584</v>
      </c>
      <c r="T1095" s="33">
        <f>IF(E1095&lt;1994,"NA",IF(E1095&gt;2001,SUMIFS(ADM!E:E,ADM!A:A,ReferendumData!E1095,ADM!C:C,ReferendumData!A1095,ADM!D:D,ReferendumData!B1095),SUMIFS(ADM!K:K,ADM!H:H,ReferendumData!E1095,ADM!I:I,ReferendumData!A1095,ADM!J:J,ReferendumData!B1095)))</f>
        <v>2295.88</v>
      </c>
      <c r="U1095" s="34">
        <f t="shared" si="172"/>
        <v>1.2156558705158806</v>
      </c>
      <c r="V1095" s="47">
        <f>IFERROR(VLOOKUP(C1095,Lookups!J:L,3,FALSE),IF(T1095&gt;=2000,4,IF(AND(T1095&gt;=1000,T1095&lt;2000),5,6)))</f>
        <v>4</v>
      </c>
      <c r="W1095" s="12" t="s">
        <v>511</v>
      </c>
      <c r="X1095" s="39">
        <f t="shared" si="174"/>
        <v>1.2156558705158806</v>
      </c>
      <c r="Y1095" s="38">
        <f t="shared" si="175"/>
        <v>0.47509853099247584</v>
      </c>
      <c r="Z1095" s="40" t="e">
        <f>IF(C1095=ScatterPlots!$A$3,ReferendumData!Y1095,-1)</f>
        <v>#N/A</v>
      </c>
      <c r="AA1095" s="39">
        <f t="shared" si="176"/>
        <v>1.2156558705158806</v>
      </c>
      <c r="AB1095" s="40">
        <f t="shared" si="177"/>
        <v>-1</v>
      </c>
      <c r="AC1095" s="40">
        <f t="shared" si="178"/>
        <v>-1</v>
      </c>
      <c r="AD1095" s="40">
        <f t="shared" si="179"/>
        <v>0.47509853099247584</v>
      </c>
    </row>
    <row r="1096" spans="1:30" x14ac:dyDescent="0.35">
      <c r="A1096">
        <v>1</v>
      </c>
      <c r="B1096">
        <v>1</v>
      </c>
      <c r="C1096" t="str">
        <f t="shared" si="170"/>
        <v>0001-01</v>
      </c>
      <c r="D1096" t="s">
        <v>170</v>
      </c>
      <c r="E1096">
        <v>2006</v>
      </c>
      <c r="F1096">
        <f>VLOOKUP(E1096,Lookups!A:B,2,FALSE)</f>
        <v>2</v>
      </c>
      <c r="G1096">
        <v>2007</v>
      </c>
      <c r="H1096" s="61">
        <v>445</v>
      </c>
      <c r="I1096">
        <v>10</v>
      </c>
      <c r="J1096" t="s">
        <v>19</v>
      </c>
      <c r="K1096">
        <v>0</v>
      </c>
      <c r="L1096">
        <v>9</v>
      </c>
      <c r="M1096">
        <v>0</v>
      </c>
      <c r="N1096">
        <v>9</v>
      </c>
      <c r="O1096">
        <v>0</v>
      </c>
      <c r="P1096">
        <f t="shared" si="171"/>
        <v>5</v>
      </c>
      <c r="Q1096">
        <v>2461</v>
      </c>
      <c r="R1096">
        <v>2498</v>
      </c>
      <c r="S1096" s="14">
        <f t="shared" si="173"/>
        <v>0.49626940915507156</v>
      </c>
      <c r="T1096" s="33">
        <f>IF(E1096&lt;1994,"NA",IF(E1096&gt;2001,SUMIFS(ADM!E:E,ADM!A:A,ReferendumData!E1096,ADM!C:C,ReferendumData!A1096,ADM!D:D,ReferendumData!B1096),SUMIFS(ADM!K:K,ADM!H:H,ReferendumData!E1096,ADM!I:I,ReferendumData!A1096,ADM!J:J,ReferendumData!B1096)))</f>
        <v>1293.06</v>
      </c>
      <c r="U1096" s="34">
        <f t="shared" si="172"/>
        <v>3.835088858985662</v>
      </c>
      <c r="V1096" s="47">
        <f>IFERROR(VLOOKUP(C1096,Lookups!J:L,3,FALSE),IF(T1096&gt;=2000,4,IF(AND(T1096&gt;=1000,T1096&lt;2000),5,6)))</f>
        <v>5</v>
      </c>
      <c r="W1096" s="12" t="s">
        <v>20</v>
      </c>
      <c r="X1096" s="39">
        <f t="shared" si="174"/>
        <v>3.835088858985662</v>
      </c>
      <c r="Y1096" s="38">
        <f t="shared" si="175"/>
        <v>0.49626940915507156</v>
      </c>
      <c r="Z1096" s="40" t="e">
        <f>IF(C1096=ScatterPlots!$A$3,ReferendumData!Y1096,-1)</f>
        <v>#N/A</v>
      </c>
      <c r="AA1096" s="39">
        <f t="shared" si="176"/>
        <v>3.835088858985662</v>
      </c>
      <c r="AB1096" s="40">
        <f t="shared" si="177"/>
        <v>-1</v>
      </c>
      <c r="AC1096" s="40">
        <f t="shared" si="178"/>
        <v>0.49626940915507156</v>
      </c>
      <c r="AD1096" s="40">
        <f t="shared" si="179"/>
        <v>-1</v>
      </c>
    </row>
    <row r="1097" spans="1:30" x14ac:dyDescent="0.35">
      <c r="A1097">
        <v>23</v>
      </c>
      <c r="B1097">
        <v>1</v>
      </c>
      <c r="C1097" t="str">
        <f t="shared" si="170"/>
        <v>0023-01</v>
      </c>
      <c r="D1097" t="s">
        <v>327</v>
      </c>
      <c r="E1097">
        <v>2006</v>
      </c>
      <c r="F1097">
        <f>VLOOKUP(E1097,Lookups!A:B,2,FALSE)</f>
        <v>2</v>
      </c>
      <c r="G1097">
        <v>2007</v>
      </c>
      <c r="H1097" s="61">
        <v>274</v>
      </c>
      <c r="I1097">
        <v>5</v>
      </c>
      <c r="J1097" t="s">
        <v>19</v>
      </c>
      <c r="K1097">
        <v>0</v>
      </c>
      <c r="L1097">
        <v>9</v>
      </c>
      <c r="M1097">
        <v>0</v>
      </c>
      <c r="N1097">
        <v>9</v>
      </c>
      <c r="O1097">
        <v>0</v>
      </c>
      <c r="P1097">
        <f t="shared" si="171"/>
        <v>3</v>
      </c>
      <c r="Q1097">
        <v>1362</v>
      </c>
      <c r="R1097">
        <v>1495</v>
      </c>
      <c r="S1097" s="14">
        <f t="shared" si="173"/>
        <v>0.47672383619180958</v>
      </c>
      <c r="T1097" s="33">
        <f>IF(E1097&lt;1994,"NA",IF(E1097&gt;2001,SUMIFS(ADM!E:E,ADM!A:A,ReferendumData!E1097,ADM!C:C,ReferendumData!A1097,ADM!D:D,ReferendumData!B1097),SUMIFS(ADM!K:K,ADM!H:H,ReferendumData!E1097,ADM!I:I,ReferendumData!A1097,ADM!J:J,ReferendumData!B1097)))</f>
        <v>1103.46</v>
      </c>
      <c r="U1097" s="34">
        <f t="shared" si="172"/>
        <v>2.5891287405071322</v>
      </c>
      <c r="V1097" s="47">
        <f>IFERROR(VLOOKUP(C1097,Lookups!J:L,3,FALSE),IF(T1097&gt;=2000,4,IF(AND(T1097&gt;=1000,T1097&lt;2000),5,6)))</f>
        <v>5</v>
      </c>
      <c r="W1097" s="12" t="s">
        <v>20</v>
      </c>
      <c r="X1097" s="39">
        <f t="shared" si="174"/>
        <v>2.5891287405071322</v>
      </c>
      <c r="Y1097" s="38">
        <f t="shared" si="175"/>
        <v>0.47672383619180958</v>
      </c>
      <c r="Z1097" s="40" t="e">
        <f>IF(C1097=ScatterPlots!$A$3,ReferendumData!Y1097,-1)</f>
        <v>#N/A</v>
      </c>
      <c r="AA1097" s="39">
        <f t="shared" si="176"/>
        <v>2.5891287405071322</v>
      </c>
      <c r="AB1097" s="40">
        <f t="shared" si="177"/>
        <v>-1</v>
      </c>
      <c r="AC1097" s="40">
        <f t="shared" si="178"/>
        <v>0.47672383619180958</v>
      </c>
      <c r="AD1097" s="40">
        <f t="shared" si="179"/>
        <v>-1</v>
      </c>
    </row>
    <row r="1098" spans="1:30" x14ac:dyDescent="0.35">
      <c r="A1098">
        <v>23</v>
      </c>
      <c r="B1098">
        <v>1</v>
      </c>
      <c r="C1098" t="str">
        <f t="shared" si="170"/>
        <v>0023-01</v>
      </c>
      <c r="D1098" t="s">
        <v>327</v>
      </c>
      <c r="E1098">
        <v>2006</v>
      </c>
      <c r="F1098">
        <f>VLOOKUP(E1098,Lookups!A:B,2,FALSE)</f>
        <v>2</v>
      </c>
      <c r="G1098">
        <v>2007</v>
      </c>
      <c r="H1098" s="61">
        <v>125</v>
      </c>
      <c r="I1098">
        <v>5</v>
      </c>
      <c r="J1098" t="s">
        <v>19</v>
      </c>
      <c r="K1098">
        <v>0</v>
      </c>
      <c r="L1098">
        <v>9</v>
      </c>
      <c r="M1098">
        <v>0</v>
      </c>
      <c r="N1098">
        <v>9</v>
      </c>
      <c r="O1098">
        <v>0</v>
      </c>
      <c r="P1098">
        <f t="shared" si="171"/>
        <v>2</v>
      </c>
      <c r="Q1098">
        <v>1198</v>
      </c>
      <c r="R1098">
        <v>1636</v>
      </c>
      <c r="S1098" s="14">
        <f t="shared" si="173"/>
        <v>0.42272406492589981</v>
      </c>
      <c r="T1098" s="33">
        <f>IF(E1098&lt;1994,"NA",IF(E1098&gt;2001,SUMIFS(ADM!E:E,ADM!A:A,ReferendumData!E1098,ADM!C:C,ReferendumData!A1098,ADM!D:D,ReferendumData!B1098),SUMIFS(ADM!K:K,ADM!H:H,ReferendumData!E1098,ADM!I:I,ReferendumData!A1098,ADM!J:J,ReferendumData!B1098)))</f>
        <v>1103.46</v>
      </c>
      <c r="U1098" s="34">
        <f t="shared" si="172"/>
        <v>2.5682852119696227</v>
      </c>
      <c r="V1098" s="47">
        <f>IFERROR(VLOOKUP(C1098,Lookups!J:L,3,FALSE),IF(T1098&gt;=2000,4,IF(AND(T1098&gt;=1000,T1098&lt;2000),5,6)))</f>
        <v>5</v>
      </c>
      <c r="W1098" s="12" t="s">
        <v>439</v>
      </c>
      <c r="X1098" s="39">
        <f t="shared" si="174"/>
        <v>2.5682852119696227</v>
      </c>
      <c r="Y1098" s="38">
        <f t="shared" si="175"/>
        <v>0.42272406492589981</v>
      </c>
      <c r="Z1098" s="40" t="e">
        <f>IF(C1098=ScatterPlots!$A$3,ReferendumData!Y1098,-1)</f>
        <v>#N/A</v>
      </c>
      <c r="AA1098" s="39">
        <f t="shared" si="176"/>
        <v>2.5682852119696227</v>
      </c>
      <c r="AB1098" s="40">
        <f t="shared" si="177"/>
        <v>-1</v>
      </c>
      <c r="AC1098" s="40">
        <f t="shared" si="178"/>
        <v>0.42272406492589981</v>
      </c>
      <c r="AD1098" s="40">
        <f t="shared" si="179"/>
        <v>-1</v>
      </c>
    </row>
    <row r="1099" spans="1:30" x14ac:dyDescent="0.35">
      <c r="A1099">
        <v>32</v>
      </c>
      <c r="B1099">
        <v>1</v>
      </c>
      <c r="C1099" t="str">
        <f t="shared" si="170"/>
        <v>0032-01</v>
      </c>
      <c r="D1099" t="s">
        <v>355</v>
      </c>
      <c r="E1099">
        <v>2006</v>
      </c>
      <c r="F1099">
        <f>VLOOKUP(E1099,Lookups!A:B,2,FALSE)</f>
        <v>2</v>
      </c>
      <c r="G1099">
        <v>2007</v>
      </c>
      <c r="H1099" s="61">
        <v>350</v>
      </c>
      <c r="I1099">
        <v>10</v>
      </c>
      <c r="J1099" t="s">
        <v>19</v>
      </c>
      <c r="K1099">
        <v>0</v>
      </c>
      <c r="L1099">
        <v>9</v>
      </c>
      <c r="M1099">
        <v>0</v>
      </c>
      <c r="N1099">
        <v>9</v>
      </c>
      <c r="O1099">
        <v>0</v>
      </c>
      <c r="P1099">
        <f t="shared" si="171"/>
        <v>4</v>
      </c>
      <c r="Q1099">
        <v>447</v>
      </c>
      <c r="R1099">
        <v>725</v>
      </c>
      <c r="S1099" s="14">
        <f t="shared" si="173"/>
        <v>0.38139931740614336</v>
      </c>
      <c r="T1099" s="33">
        <f>IF(E1099&lt;1994,"NA",IF(E1099&gt;2001,SUMIFS(ADM!E:E,ADM!A:A,ReferendumData!E1099,ADM!C:C,ReferendumData!A1099,ADM!D:D,ReferendumData!B1099),SUMIFS(ADM!K:K,ADM!H:H,ReferendumData!E1099,ADM!I:I,ReferendumData!A1099,ADM!J:J,ReferendumData!B1099)))</f>
        <v>661.83</v>
      </c>
      <c r="U1099" s="34">
        <f t="shared" si="172"/>
        <v>1.7708474986023599</v>
      </c>
      <c r="V1099" s="47">
        <f>IFERROR(VLOOKUP(C1099,Lookups!J:L,3,FALSE),IF(T1099&gt;=2000,4,IF(AND(T1099&gt;=1000,T1099&lt;2000),5,6)))</f>
        <v>6</v>
      </c>
      <c r="W1099" s="12" t="s">
        <v>439</v>
      </c>
      <c r="X1099" s="39">
        <f t="shared" si="174"/>
        <v>1.7708474986023599</v>
      </c>
      <c r="Y1099" s="38">
        <f t="shared" si="175"/>
        <v>0.38139931740614336</v>
      </c>
      <c r="Z1099" s="40" t="e">
        <f>IF(C1099=ScatterPlots!$A$3,ReferendumData!Y1099,-1)</f>
        <v>#N/A</v>
      </c>
      <c r="AA1099" s="39">
        <f t="shared" si="176"/>
        <v>1.7708474986023599</v>
      </c>
      <c r="AB1099" s="40">
        <f t="shared" si="177"/>
        <v>-1</v>
      </c>
      <c r="AC1099" s="40">
        <f t="shared" si="178"/>
        <v>0.38139931740614336</v>
      </c>
      <c r="AD1099" s="40">
        <f t="shared" si="179"/>
        <v>-1</v>
      </c>
    </row>
    <row r="1100" spans="1:30" x14ac:dyDescent="0.35">
      <c r="A1100">
        <v>88</v>
      </c>
      <c r="B1100">
        <v>1</v>
      </c>
      <c r="C1100" t="str">
        <f t="shared" si="170"/>
        <v>0088-01</v>
      </c>
      <c r="D1100" t="s">
        <v>40</v>
      </c>
      <c r="E1100">
        <v>2006</v>
      </c>
      <c r="F1100">
        <f>VLOOKUP(E1100,Lookups!A:B,2,FALSE)</f>
        <v>2</v>
      </c>
      <c r="G1100">
        <v>2007</v>
      </c>
      <c r="H1100" s="61">
        <v>400</v>
      </c>
      <c r="I1100">
        <v>10</v>
      </c>
      <c r="J1100" t="s">
        <v>19</v>
      </c>
      <c r="K1100">
        <v>1</v>
      </c>
      <c r="L1100">
        <v>9</v>
      </c>
      <c r="M1100">
        <v>0</v>
      </c>
      <c r="N1100">
        <v>9</v>
      </c>
      <c r="O1100">
        <v>0</v>
      </c>
      <c r="P1100">
        <f t="shared" si="171"/>
        <v>5</v>
      </c>
      <c r="Q1100">
        <v>3885</v>
      </c>
      <c r="R1100">
        <v>5041</v>
      </c>
      <c r="S1100" s="14">
        <f t="shared" si="173"/>
        <v>0.43524535066099035</v>
      </c>
      <c r="T1100" s="33">
        <f>IF(E1100&lt;1994,"NA",IF(E1100&gt;2001,SUMIFS(ADM!E:E,ADM!A:A,ReferendumData!E1100,ADM!C:C,ReferendumData!A1100,ADM!D:D,ReferendumData!B1100),SUMIFS(ADM!K:K,ADM!H:H,ReferendumData!E1100,ADM!I:I,ReferendumData!A1100,ADM!J:J,ReferendumData!B1100)))</f>
        <v>2207.98</v>
      </c>
      <c r="U1100" s="34">
        <f t="shared" si="172"/>
        <v>4.0426090816039997</v>
      </c>
      <c r="V1100" s="47">
        <f>IFERROR(VLOOKUP(C1100,Lookups!J:L,3,FALSE),IF(T1100&gt;=2000,4,IF(AND(T1100&gt;=1000,T1100&lt;2000),5,6)))</f>
        <v>4</v>
      </c>
      <c r="W1100" s="12" t="s">
        <v>257</v>
      </c>
      <c r="X1100" s="39">
        <f t="shared" si="174"/>
        <v>4.0426090816039997</v>
      </c>
      <c r="Y1100" s="38">
        <f t="shared" si="175"/>
        <v>0.43524535066099035</v>
      </c>
      <c r="Z1100" s="40" t="e">
        <f>IF(C1100=ScatterPlots!$A$3,ReferendumData!Y1100,-1)</f>
        <v>#N/A</v>
      </c>
      <c r="AA1100" s="39">
        <f t="shared" si="176"/>
        <v>4.0426090816039997</v>
      </c>
      <c r="AB1100" s="40">
        <f t="shared" si="177"/>
        <v>-1</v>
      </c>
      <c r="AC1100" s="40">
        <f t="shared" si="178"/>
        <v>0.43524535066099035</v>
      </c>
      <c r="AD1100" s="40">
        <f t="shared" si="179"/>
        <v>-1</v>
      </c>
    </row>
    <row r="1101" spans="1:30" x14ac:dyDescent="0.35">
      <c r="A1101">
        <v>100</v>
      </c>
      <c r="B1101">
        <v>1</v>
      </c>
      <c r="C1101" t="str">
        <f t="shared" si="170"/>
        <v>0100-01</v>
      </c>
      <c r="D1101" t="s">
        <v>118</v>
      </c>
      <c r="E1101">
        <v>2006</v>
      </c>
      <c r="F1101">
        <f>VLOOKUP(E1101,Lookups!A:B,2,FALSE)</f>
        <v>2</v>
      </c>
      <c r="G1101">
        <v>2007</v>
      </c>
      <c r="H1101" s="61">
        <v>450</v>
      </c>
      <c r="I1101">
        <v>3</v>
      </c>
      <c r="J1101" t="s">
        <v>19</v>
      </c>
      <c r="K1101">
        <v>0</v>
      </c>
      <c r="L1101">
        <v>1</v>
      </c>
      <c r="M1101">
        <v>0</v>
      </c>
      <c r="N1101">
        <v>9</v>
      </c>
      <c r="O1101">
        <v>0</v>
      </c>
      <c r="P1101">
        <f t="shared" si="171"/>
        <v>5</v>
      </c>
      <c r="Q1101">
        <v>363</v>
      </c>
      <c r="R1101">
        <v>483</v>
      </c>
      <c r="S1101" s="14">
        <f t="shared" si="173"/>
        <v>0.42907801418439717</v>
      </c>
      <c r="T1101" s="33">
        <f>IF(E1101&lt;1994,"NA",IF(E1101&gt;2001,SUMIFS(ADM!E:E,ADM!A:A,ReferendumData!E1101,ADM!C:C,ReferendumData!A1101,ADM!D:D,ReferendumData!B1101),SUMIFS(ADM!K:K,ADM!H:H,ReferendumData!E1101,ADM!I:I,ReferendumData!A1101,ADM!J:J,ReferendumData!B1101)))</f>
        <v>363.83</v>
      </c>
      <c r="U1101" s="34">
        <f t="shared" si="172"/>
        <v>2.3252617980925159</v>
      </c>
      <c r="V1101" s="47">
        <f>IFERROR(VLOOKUP(C1101,Lookups!J:L,3,FALSE),IF(T1101&gt;=2000,4,IF(AND(T1101&gt;=1000,T1101&lt;2000),5,6)))</f>
        <v>6</v>
      </c>
      <c r="W1101" s="12" t="s">
        <v>512</v>
      </c>
      <c r="X1101" s="39">
        <f t="shared" si="174"/>
        <v>2.3252617980925159</v>
      </c>
      <c r="Y1101" s="38">
        <f t="shared" si="175"/>
        <v>0.42907801418439717</v>
      </c>
      <c r="Z1101" s="40" t="e">
        <f>IF(C1101=ScatterPlots!$A$3,ReferendumData!Y1101,-1)</f>
        <v>#N/A</v>
      </c>
      <c r="AA1101" s="39">
        <f t="shared" si="176"/>
        <v>2.3252617980925159</v>
      </c>
      <c r="AB1101" s="40">
        <f t="shared" si="177"/>
        <v>-1</v>
      </c>
      <c r="AC1101" s="40">
        <f t="shared" si="178"/>
        <v>0.42907801418439717</v>
      </c>
      <c r="AD1101" s="40">
        <f t="shared" si="179"/>
        <v>-1</v>
      </c>
    </row>
    <row r="1102" spans="1:30" x14ac:dyDescent="0.35">
      <c r="A1102">
        <v>110</v>
      </c>
      <c r="B1102">
        <v>1</v>
      </c>
      <c r="C1102" t="str">
        <f t="shared" si="170"/>
        <v>0110-01</v>
      </c>
      <c r="D1102" t="s">
        <v>42</v>
      </c>
      <c r="E1102">
        <v>2006</v>
      </c>
      <c r="F1102">
        <f>VLOOKUP(E1102,Lookups!A:B,2,FALSE)</f>
        <v>2</v>
      </c>
      <c r="G1102">
        <v>2007</v>
      </c>
      <c r="H1102" s="61">
        <v>0</v>
      </c>
      <c r="I1102">
        <v>10</v>
      </c>
      <c r="J1102" t="s">
        <v>19</v>
      </c>
      <c r="K1102">
        <v>0</v>
      </c>
      <c r="L1102">
        <v>9</v>
      </c>
      <c r="M1102">
        <v>0</v>
      </c>
      <c r="N1102">
        <v>9</v>
      </c>
      <c r="O1102">
        <v>0</v>
      </c>
      <c r="P1102">
        <f t="shared" si="171"/>
        <v>1</v>
      </c>
      <c r="Q1102">
        <v>3224</v>
      </c>
      <c r="R1102">
        <v>3805</v>
      </c>
      <c r="S1102" s="14">
        <f t="shared" si="173"/>
        <v>0.45867121923459953</v>
      </c>
      <c r="T1102" s="33">
        <f>IF(E1102&lt;1994,"NA",IF(E1102&gt;2001,SUMIFS(ADM!E:E,ADM!A:A,ReferendumData!E1102,ADM!C:C,ReferendumData!A1102,ADM!D:D,ReferendumData!B1102),SUMIFS(ADM!K:K,ADM!H:H,ReferendumData!E1102,ADM!I:I,ReferendumData!A1102,ADM!J:J,ReferendumData!B1102)))</f>
        <v>2726.68</v>
      </c>
      <c r="U1102" s="34">
        <f t="shared" si="172"/>
        <v>2.5778602549620784</v>
      </c>
      <c r="V1102" s="47">
        <f>IFERROR(VLOOKUP(C1102,Lookups!J:L,3,FALSE),IF(T1102&gt;=2000,4,IF(AND(T1102&gt;=1000,T1102&lt;2000),5,6)))</f>
        <v>3</v>
      </c>
      <c r="W1102" s="12" t="s">
        <v>20</v>
      </c>
      <c r="X1102" s="39">
        <f t="shared" si="174"/>
        <v>2.5778602549620784</v>
      </c>
      <c r="Y1102" s="38">
        <f t="shared" si="175"/>
        <v>0.45867121923459953</v>
      </c>
      <c r="Z1102" s="40" t="e">
        <f>IF(C1102=ScatterPlots!$A$3,ReferendumData!Y1102,-1)</f>
        <v>#N/A</v>
      </c>
      <c r="AA1102" s="39">
        <f t="shared" si="176"/>
        <v>2.5778602549620784</v>
      </c>
      <c r="AB1102" s="40">
        <f t="shared" si="177"/>
        <v>-1</v>
      </c>
      <c r="AC1102" s="40">
        <f t="shared" si="178"/>
        <v>0.45867121923459953</v>
      </c>
      <c r="AD1102" s="40">
        <f t="shared" si="179"/>
        <v>-1</v>
      </c>
    </row>
    <row r="1103" spans="1:30" x14ac:dyDescent="0.35">
      <c r="A1103">
        <v>112</v>
      </c>
      <c r="B1103">
        <v>1</v>
      </c>
      <c r="C1103" t="str">
        <f t="shared" si="170"/>
        <v>0112-01</v>
      </c>
      <c r="D1103" t="s">
        <v>214</v>
      </c>
      <c r="E1103">
        <v>2006</v>
      </c>
      <c r="F1103">
        <f>VLOOKUP(E1103,Lookups!A:B,2,FALSE)</f>
        <v>2</v>
      </c>
      <c r="G1103">
        <v>2007</v>
      </c>
      <c r="H1103" s="61">
        <v>285</v>
      </c>
      <c r="I1103">
        <v>10</v>
      </c>
      <c r="J1103" t="s">
        <v>19</v>
      </c>
      <c r="K1103">
        <v>0</v>
      </c>
      <c r="L1103">
        <v>1</v>
      </c>
      <c r="M1103">
        <v>0</v>
      </c>
      <c r="N1103">
        <v>9</v>
      </c>
      <c r="O1103">
        <v>1</v>
      </c>
      <c r="P1103">
        <f t="shared" si="171"/>
        <v>3</v>
      </c>
      <c r="Q1103">
        <v>9854</v>
      </c>
      <c r="R1103">
        <v>9484</v>
      </c>
      <c r="S1103" s="14">
        <f t="shared" si="173"/>
        <v>0.50956665632433551</v>
      </c>
      <c r="T1103" s="33">
        <f>IF(E1103&lt;1994,"NA",IF(E1103&gt;2001,SUMIFS(ADM!E:E,ADM!A:A,ReferendumData!E1103,ADM!C:C,ReferendumData!A1103,ADM!D:D,ReferendumData!B1103),SUMIFS(ADM!K:K,ADM!H:H,ReferendumData!E1103,ADM!I:I,ReferendumData!A1103,ADM!J:J,ReferendumData!B1103)))</f>
        <v>8648.85</v>
      </c>
      <c r="U1103" s="34">
        <f t="shared" si="172"/>
        <v>2.2359041953554519</v>
      </c>
      <c r="V1103" s="47">
        <f>IFERROR(VLOOKUP(C1103,Lookups!J:L,3,FALSE),IF(T1103&gt;=2000,4,IF(AND(T1103&gt;=1000,T1103&lt;2000),5,6)))</f>
        <v>3</v>
      </c>
      <c r="W1103" s="12" t="s">
        <v>513</v>
      </c>
      <c r="X1103" s="39">
        <f t="shared" si="174"/>
        <v>2.2359041953554519</v>
      </c>
      <c r="Y1103" s="38">
        <f t="shared" si="175"/>
        <v>0.50956665632433551</v>
      </c>
      <c r="Z1103" s="40" t="e">
        <f>IF(C1103=ScatterPlots!$A$3,ReferendumData!Y1103,-1)</f>
        <v>#N/A</v>
      </c>
      <c r="AA1103" s="39">
        <f t="shared" si="176"/>
        <v>2.2359041953554519</v>
      </c>
      <c r="AB1103" s="40">
        <f t="shared" si="177"/>
        <v>-1</v>
      </c>
      <c r="AC1103" s="40">
        <f t="shared" si="178"/>
        <v>0.50956665632433551</v>
      </c>
      <c r="AD1103" s="40">
        <f t="shared" si="179"/>
        <v>-1</v>
      </c>
    </row>
    <row r="1104" spans="1:30" x14ac:dyDescent="0.35">
      <c r="A1104">
        <v>129</v>
      </c>
      <c r="B1104">
        <v>1</v>
      </c>
      <c r="C1104" t="str">
        <f t="shared" si="170"/>
        <v>0129-01</v>
      </c>
      <c r="D1104" t="s">
        <v>44</v>
      </c>
      <c r="E1104">
        <v>2006</v>
      </c>
      <c r="F1104">
        <f>VLOOKUP(E1104,Lookups!A:B,2,FALSE)</f>
        <v>2</v>
      </c>
      <c r="G1104">
        <v>2007</v>
      </c>
      <c r="H1104" s="61">
        <v>375</v>
      </c>
      <c r="I1104">
        <v>10</v>
      </c>
      <c r="J1104" t="s">
        <v>19</v>
      </c>
      <c r="K1104">
        <v>0</v>
      </c>
      <c r="L1104">
        <v>1</v>
      </c>
      <c r="M1104">
        <v>0</v>
      </c>
      <c r="N1104">
        <v>9</v>
      </c>
      <c r="O1104">
        <v>0</v>
      </c>
      <c r="P1104">
        <f t="shared" si="171"/>
        <v>4</v>
      </c>
      <c r="Q1104">
        <v>1456</v>
      </c>
      <c r="R1104">
        <v>1723</v>
      </c>
      <c r="S1104" s="14">
        <f t="shared" si="173"/>
        <v>0.45800566215791128</v>
      </c>
      <c r="T1104" s="33">
        <f>IF(E1104&lt;1994,"NA",IF(E1104&gt;2001,SUMIFS(ADM!E:E,ADM!A:A,ReferendumData!E1104,ADM!C:C,ReferendumData!A1104,ADM!D:D,ReferendumData!B1104),SUMIFS(ADM!K:K,ADM!H:H,ReferendumData!E1104,ADM!I:I,ReferendumData!A1104,ADM!J:J,ReferendumData!B1104)))</f>
        <v>1534.68</v>
      </c>
      <c r="U1104" s="34">
        <f t="shared" si="172"/>
        <v>2.0714416034613077</v>
      </c>
      <c r="V1104" s="47">
        <f>IFERROR(VLOOKUP(C1104,Lookups!J:L,3,FALSE),IF(T1104&gt;=2000,4,IF(AND(T1104&gt;=1000,T1104&lt;2000),5,6)))</f>
        <v>5</v>
      </c>
      <c r="W1104" s="12" t="s">
        <v>514</v>
      </c>
      <c r="X1104" s="39">
        <f t="shared" si="174"/>
        <v>2.0714416034613077</v>
      </c>
      <c r="Y1104" s="38">
        <f t="shared" si="175"/>
        <v>0.45800566215791128</v>
      </c>
      <c r="Z1104" s="40" t="e">
        <f>IF(C1104=ScatterPlots!$A$3,ReferendumData!Y1104,-1)</f>
        <v>#N/A</v>
      </c>
      <c r="AA1104" s="39">
        <f t="shared" si="176"/>
        <v>2.0714416034613077</v>
      </c>
      <c r="AB1104" s="40">
        <f t="shared" si="177"/>
        <v>-1</v>
      </c>
      <c r="AC1104" s="40">
        <f t="shared" si="178"/>
        <v>0.45800566215791128</v>
      </c>
      <c r="AD1104" s="40">
        <f t="shared" si="179"/>
        <v>-1</v>
      </c>
    </row>
    <row r="1105" spans="1:30" x14ac:dyDescent="0.35">
      <c r="A1105">
        <v>173</v>
      </c>
      <c r="B1105">
        <v>1</v>
      </c>
      <c r="C1105" t="str">
        <f t="shared" si="170"/>
        <v>0173-01</v>
      </c>
      <c r="D1105" t="s">
        <v>173</v>
      </c>
      <c r="E1105">
        <v>2006</v>
      </c>
      <c r="F1105">
        <f>VLOOKUP(E1105,Lookups!A:B,2,FALSE)</f>
        <v>2</v>
      </c>
      <c r="G1105">
        <v>2007</v>
      </c>
      <c r="H1105" s="61">
        <v>583.26</v>
      </c>
      <c r="I1105">
        <v>10</v>
      </c>
      <c r="J1105" t="s">
        <v>19</v>
      </c>
      <c r="K1105">
        <v>0</v>
      </c>
      <c r="L1105">
        <v>1</v>
      </c>
      <c r="M1105">
        <v>0</v>
      </c>
      <c r="N1105">
        <v>9</v>
      </c>
      <c r="O1105">
        <v>0</v>
      </c>
      <c r="P1105">
        <f t="shared" si="171"/>
        <v>6</v>
      </c>
      <c r="Q1105">
        <v>505</v>
      </c>
      <c r="R1105">
        <v>725</v>
      </c>
      <c r="S1105" s="14">
        <f t="shared" si="173"/>
        <v>0.41056910569105692</v>
      </c>
      <c r="T1105" s="33">
        <f>IF(E1105&lt;1994,"NA",IF(E1105&gt;2001,SUMIFS(ADM!E:E,ADM!A:A,ReferendumData!E1105,ADM!C:C,ReferendumData!A1105,ADM!D:D,ReferendumData!B1105),SUMIFS(ADM!K:K,ADM!H:H,ReferendumData!E1105,ADM!I:I,ReferendumData!A1105,ADM!J:J,ReferendumData!B1105)))</f>
        <v>506.59</v>
      </c>
      <c r="U1105" s="34">
        <f t="shared" si="172"/>
        <v>2.4279989735288892</v>
      </c>
      <c r="V1105" s="47">
        <f>IFERROR(VLOOKUP(C1105,Lookups!J:L,3,FALSE),IF(T1105&gt;=2000,4,IF(AND(T1105&gt;=1000,T1105&lt;2000),5,6)))</f>
        <v>6</v>
      </c>
      <c r="W1105" s="12" t="s">
        <v>515</v>
      </c>
      <c r="X1105" s="39">
        <f t="shared" si="174"/>
        <v>2.4279989735288892</v>
      </c>
      <c r="Y1105" s="38">
        <f t="shared" si="175"/>
        <v>0.41056910569105692</v>
      </c>
      <c r="Z1105" s="40" t="e">
        <f>IF(C1105=ScatterPlots!$A$3,ReferendumData!Y1105,-1)</f>
        <v>#N/A</v>
      </c>
      <c r="AA1105" s="39">
        <f t="shared" si="176"/>
        <v>2.4279989735288892</v>
      </c>
      <c r="AB1105" s="40">
        <f t="shared" si="177"/>
        <v>-1</v>
      </c>
      <c r="AC1105" s="40">
        <f t="shared" si="178"/>
        <v>0.41056910569105692</v>
      </c>
      <c r="AD1105" s="40">
        <f t="shared" si="179"/>
        <v>-1</v>
      </c>
    </row>
    <row r="1106" spans="1:30" x14ac:dyDescent="0.35">
      <c r="A1106">
        <v>191</v>
      </c>
      <c r="B1106">
        <v>1</v>
      </c>
      <c r="C1106" t="str">
        <f t="shared" si="170"/>
        <v>0191-01</v>
      </c>
      <c r="D1106" t="s">
        <v>46</v>
      </c>
      <c r="E1106">
        <v>2006</v>
      </c>
      <c r="F1106">
        <f>VLOOKUP(E1106,Lookups!A:B,2,FALSE)</f>
        <v>2</v>
      </c>
      <c r="G1106">
        <v>2007</v>
      </c>
      <c r="H1106" s="61">
        <v>588.07000000000005</v>
      </c>
      <c r="I1106">
        <v>10</v>
      </c>
      <c r="J1106" t="s">
        <v>19</v>
      </c>
      <c r="K1106">
        <v>1</v>
      </c>
      <c r="L1106">
        <v>1</v>
      </c>
      <c r="M1106">
        <v>0</v>
      </c>
      <c r="N1106">
        <v>9</v>
      </c>
      <c r="O1106">
        <v>0</v>
      </c>
      <c r="P1106">
        <f t="shared" si="171"/>
        <v>6</v>
      </c>
      <c r="Q1106">
        <v>10992</v>
      </c>
      <c r="R1106">
        <v>13882</v>
      </c>
      <c r="S1106" s="14">
        <f t="shared" si="173"/>
        <v>0.44190721235024522</v>
      </c>
      <c r="T1106" s="33">
        <f>IF(E1106&lt;1994,"NA",IF(E1106&gt;2001,SUMIFS(ADM!E:E,ADM!A:A,ReferendumData!E1106,ADM!C:C,ReferendumData!A1106,ADM!D:D,ReferendumData!B1106),SUMIFS(ADM!K:K,ADM!H:H,ReferendumData!E1106,ADM!I:I,ReferendumData!A1106,ADM!J:J,ReferendumData!B1106)))</f>
        <v>10538.14</v>
      </c>
      <c r="U1106" s="34">
        <f t="shared" si="172"/>
        <v>2.3603785867335225</v>
      </c>
      <c r="V1106" s="47">
        <f>IFERROR(VLOOKUP(C1106,Lookups!J:L,3,FALSE),IF(T1106&gt;=2000,4,IF(AND(T1106&gt;=1000,T1106&lt;2000),5,6)))</f>
        <v>3</v>
      </c>
      <c r="W1106" s="12" t="s">
        <v>516</v>
      </c>
      <c r="X1106" s="39">
        <f t="shared" si="174"/>
        <v>2.3603785867335225</v>
      </c>
      <c r="Y1106" s="38">
        <f t="shared" si="175"/>
        <v>0.44190721235024522</v>
      </c>
      <c r="Z1106" s="40" t="e">
        <f>IF(C1106=ScatterPlots!$A$3,ReferendumData!Y1106,-1)</f>
        <v>#N/A</v>
      </c>
      <c r="AA1106" s="39">
        <f t="shared" si="176"/>
        <v>2.3603785867335225</v>
      </c>
      <c r="AB1106" s="40">
        <f t="shared" si="177"/>
        <v>-1</v>
      </c>
      <c r="AC1106" s="40">
        <f t="shared" si="178"/>
        <v>0.44190721235024522</v>
      </c>
      <c r="AD1106" s="40">
        <f t="shared" si="179"/>
        <v>-1</v>
      </c>
    </row>
    <row r="1107" spans="1:30" x14ac:dyDescent="0.35">
      <c r="A1107">
        <v>194</v>
      </c>
      <c r="B1107">
        <v>1</v>
      </c>
      <c r="C1107" t="str">
        <f t="shared" si="170"/>
        <v>0194-01</v>
      </c>
      <c r="D1107" t="s">
        <v>121</v>
      </c>
      <c r="E1107">
        <v>2006</v>
      </c>
      <c r="F1107">
        <f>VLOOKUP(E1107,Lookups!A:B,2,FALSE)</f>
        <v>2</v>
      </c>
      <c r="G1107">
        <v>2007</v>
      </c>
      <c r="H1107" s="61">
        <v>500</v>
      </c>
      <c r="I1107">
        <v>10</v>
      </c>
      <c r="J1107" t="s">
        <v>19</v>
      </c>
      <c r="K1107">
        <v>0</v>
      </c>
      <c r="L1107">
        <v>1</v>
      </c>
      <c r="M1107">
        <v>0</v>
      </c>
      <c r="N1107">
        <v>9</v>
      </c>
      <c r="O1107">
        <v>0</v>
      </c>
      <c r="P1107">
        <f t="shared" si="171"/>
        <v>6</v>
      </c>
      <c r="Q1107">
        <v>9275</v>
      </c>
      <c r="R1107">
        <v>10977</v>
      </c>
      <c r="S1107" s="14">
        <f t="shared" si="173"/>
        <v>0.45797945881888208</v>
      </c>
      <c r="T1107" s="33">
        <f>IF(E1107&lt;1994,"NA",IF(E1107&gt;2001,SUMIFS(ADM!E:E,ADM!A:A,ReferendumData!E1107,ADM!C:C,ReferendumData!A1107,ADM!D:D,ReferendumData!B1107),SUMIFS(ADM!K:K,ADM!H:H,ReferendumData!E1107,ADM!I:I,ReferendumData!A1107,ADM!J:J,ReferendumData!B1107)))</f>
        <v>10929.18</v>
      </c>
      <c r="U1107" s="34">
        <f t="shared" si="172"/>
        <v>1.8530209951707264</v>
      </c>
      <c r="V1107" s="47">
        <f>IFERROR(VLOOKUP(C1107,Lookups!J:L,3,FALSE),IF(T1107&gt;=2000,4,IF(AND(T1107&gt;=1000,T1107&lt;2000),5,6)))</f>
        <v>3</v>
      </c>
      <c r="W1107" s="12" t="s">
        <v>516</v>
      </c>
      <c r="X1107" s="39">
        <f t="shared" si="174"/>
        <v>1.8530209951707264</v>
      </c>
      <c r="Y1107" s="38">
        <f t="shared" si="175"/>
        <v>0.45797945881888208</v>
      </c>
      <c r="Z1107" s="40" t="e">
        <f>IF(C1107=ScatterPlots!$A$3,ReferendumData!Y1107,-1)</f>
        <v>#N/A</v>
      </c>
      <c r="AA1107" s="39">
        <f t="shared" si="176"/>
        <v>1.8530209951707264</v>
      </c>
      <c r="AB1107" s="40">
        <f t="shared" si="177"/>
        <v>-1</v>
      </c>
      <c r="AC1107" s="40">
        <f t="shared" si="178"/>
        <v>0.45797945881888208</v>
      </c>
      <c r="AD1107" s="40">
        <f t="shared" si="179"/>
        <v>-1</v>
      </c>
    </row>
    <row r="1108" spans="1:30" x14ac:dyDescent="0.35">
      <c r="A1108">
        <v>194</v>
      </c>
      <c r="B1108">
        <v>1</v>
      </c>
      <c r="C1108" t="str">
        <f t="shared" si="170"/>
        <v>0194-01</v>
      </c>
      <c r="D1108" t="s">
        <v>121</v>
      </c>
      <c r="E1108">
        <v>2006</v>
      </c>
      <c r="F1108">
        <f>VLOOKUP(E1108,Lookups!A:B,2,FALSE)</f>
        <v>2</v>
      </c>
      <c r="G1108">
        <v>2007</v>
      </c>
      <c r="H1108" s="61">
        <v>0</v>
      </c>
      <c r="I1108">
        <v>10</v>
      </c>
      <c r="J1108" t="s">
        <v>19</v>
      </c>
      <c r="K1108">
        <v>0</v>
      </c>
      <c r="L1108">
        <v>1</v>
      </c>
      <c r="M1108">
        <v>0</v>
      </c>
      <c r="N1108">
        <v>9</v>
      </c>
      <c r="O1108">
        <v>0</v>
      </c>
      <c r="P1108">
        <f t="shared" si="171"/>
        <v>1</v>
      </c>
      <c r="Q1108">
        <v>9121</v>
      </c>
      <c r="R1108">
        <v>10894</v>
      </c>
      <c r="S1108" s="14">
        <f t="shared" si="173"/>
        <v>0.45570821883587309</v>
      </c>
      <c r="T1108" s="33">
        <f>IF(E1108&lt;1994,"NA",IF(E1108&gt;2001,SUMIFS(ADM!E:E,ADM!A:A,ReferendumData!E1108,ADM!C:C,ReferendumData!A1108,ADM!D:D,ReferendumData!B1108),SUMIFS(ADM!K:K,ADM!H:H,ReferendumData!E1108,ADM!I:I,ReferendumData!A1108,ADM!J:J,ReferendumData!B1108)))</f>
        <v>10929.18</v>
      </c>
      <c r="U1108" s="34">
        <f t="shared" si="172"/>
        <v>1.8313359282215134</v>
      </c>
      <c r="V1108" s="47">
        <f>IFERROR(VLOOKUP(C1108,Lookups!J:L,3,FALSE),IF(T1108&gt;=2000,4,IF(AND(T1108&gt;=1000,T1108&lt;2000),5,6)))</f>
        <v>3</v>
      </c>
      <c r="W1108" s="12" t="s">
        <v>517</v>
      </c>
      <c r="X1108" s="39">
        <f t="shared" si="174"/>
        <v>1.8313359282215134</v>
      </c>
      <c r="Y1108" s="38">
        <f t="shared" si="175"/>
        <v>0.45570821883587309</v>
      </c>
      <c r="Z1108" s="40" t="e">
        <f>IF(C1108=ScatterPlots!$A$3,ReferendumData!Y1108,-1)</f>
        <v>#N/A</v>
      </c>
      <c r="AA1108" s="39">
        <f t="shared" si="176"/>
        <v>1.8313359282215134</v>
      </c>
      <c r="AB1108" s="40">
        <f t="shared" si="177"/>
        <v>-1</v>
      </c>
      <c r="AC1108" s="40">
        <f t="shared" si="178"/>
        <v>0.45570821883587309</v>
      </c>
      <c r="AD1108" s="40">
        <f t="shared" si="179"/>
        <v>-1</v>
      </c>
    </row>
    <row r="1109" spans="1:30" x14ac:dyDescent="0.35">
      <c r="A1109">
        <v>197</v>
      </c>
      <c r="B1109">
        <v>1</v>
      </c>
      <c r="C1109" t="str">
        <f t="shared" si="170"/>
        <v>0197-01</v>
      </c>
      <c r="D1109" t="s">
        <v>217</v>
      </c>
      <c r="E1109">
        <v>2006</v>
      </c>
      <c r="F1109">
        <f>VLOOKUP(E1109,Lookups!A:B,2,FALSE)</f>
        <v>2</v>
      </c>
      <c r="G1109">
        <v>2007</v>
      </c>
      <c r="H1109" s="61">
        <v>495.41</v>
      </c>
      <c r="I1109">
        <v>10</v>
      </c>
      <c r="J1109" t="s">
        <v>19</v>
      </c>
      <c r="K1109">
        <v>0</v>
      </c>
      <c r="L1109">
        <v>1</v>
      </c>
      <c r="M1109">
        <v>0</v>
      </c>
      <c r="N1109">
        <v>9</v>
      </c>
      <c r="O1109">
        <v>0</v>
      </c>
      <c r="P1109">
        <f t="shared" si="171"/>
        <v>5</v>
      </c>
      <c r="Q1109">
        <v>7568</v>
      </c>
      <c r="R1109">
        <v>10447</v>
      </c>
      <c r="S1109" s="14">
        <f t="shared" si="173"/>
        <v>0.42009436580627257</v>
      </c>
      <c r="T1109" s="33">
        <f>IF(E1109&lt;1994,"NA",IF(E1109&gt;2001,SUMIFS(ADM!E:E,ADM!A:A,ReferendumData!E1109,ADM!C:C,ReferendumData!A1109,ADM!D:D,ReferendumData!B1109),SUMIFS(ADM!K:K,ADM!H:H,ReferendumData!E1109,ADM!I:I,ReferendumData!A1109,ADM!J:J,ReferendumData!B1109)))</f>
        <v>4660</v>
      </c>
      <c r="U1109" s="34">
        <f t="shared" si="172"/>
        <v>3.8658798283261802</v>
      </c>
      <c r="V1109" s="47">
        <f>IFERROR(VLOOKUP(C1109,Lookups!J:L,3,FALSE),IF(T1109&gt;=2000,4,IF(AND(T1109&gt;=1000,T1109&lt;2000),5,6)))</f>
        <v>2</v>
      </c>
      <c r="W1109" s="12" t="s">
        <v>517</v>
      </c>
      <c r="X1109" s="39">
        <f t="shared" si="174"/>
        <v>3.8658798283261802</v>
      </c>
      <c r="Y1109" s="38">
        <f t="shared" si="175"/>
        <v>0.42009436580627257</v>
      </c>
      <c r="Z1109" s="40" t="e">
        <f>IF(C1109=ScatterPlots!$A$3,ReferendumData!Y1109,-1)</f>
        <v>#N/A</v>
      </c>
      <c r="AA1109" s="39">
        <f t="shared" si="176"/>
        <v>3.8658798283261802</v>
      </c>
      <c r="AB1109" s="40">
        <f t="shared" si="177"/>
        <v>-1</v>
      </c>
      <c r="AC1109" s="40">
        <f t="shared" si="178"/>
        <v>0.42009436580627257</v>
      </c>
      <c r="AD1109" s="40">
        <f t="shared" si="179"/>
        <v>-1</v>
      </c>
    </row>
    <row r="1110" spans="1:30" x14ac:dyDescent="0.35">
      <c r="A1110">
        <v>241</v>
      </c>
      <c r="B1110">
        <v>1</v>
      </c>
      <c r="C1110" t="str">
        <f t="shared" si="170"/>
        <v>0241-01</v>
      </c>
      <c r="D1110" t="s">
        <v>74</v>
      </c>
      <c r="E1110">
        <v>2006</v>
      </c>
      <c r="F1110">
        <f>VLOOKUP(E1110,Lookups!A:B,2,FALSE)</f>
        <v>2</v>
      </c>
      <c r="G1110">
        <v>2007</v>
      </c>
      <c r="H1110" s="61">
        <v>460</v>
      </c>
      <c r="I1110">
        <v>5</v>
      </c>
      <c r="J1110" t="s">
        <v>19</v>
      </c>
      <c r="K1110">
        <v>0</v>
      </c>
      <c r="L1110">
        <v>1</v>
      </c>
      <c r="M1110">
        <v>0</v>
      </c>
      <c r="N1110">
        <v>9</v>
      </c>
      <c r="O1110">
        <v>0</v>
      </c>
      <c r="P1110">
        <f t="shared" si="171"/>
        <v>5</v>
      </c>
      <c r="Q1110">
        <v>4568</v>
      </c>
      <c r="R1110">
        <v>6407</v>
      </c>
      <c r="S1110" s="14">
        <f t="shared" si="173"/>
        <v>0.41621867881548974</v>
      </c>
      <c r="T1110" s="33">
        <f>IF(E1110&lt;1994,"NA",IF(E1110&gt;2001,SUMIFS(ADM!E:E,ADM!A:A,ReferendumData!E1110,ADM!C:C,ReferendumData!A1110,ADM!D:D,ReferendumData!B1110),SUMIFS(ADM!K:K,ADM!H:H,ReferendumData!E1110,ADM!I:I,ReferendumData!A1110,ADM!J:J,ReferendumData!B1110)))</f>
        <v>3540.01</v>
      </c>
      <c r="U1110" s="34">
        <f t="shared" si="172"/>
        <v>3.1002737280403161</v>
      </c>
      <c r="V1110" s="47">
        <f>IFERROR(VLOOKUP(C1110,Lookups!J:L,3,FALSE),IF(T1110&gt;=2000,4,IF(AND(T1110&gt;=1000,T1110&lt;2000),5,6)))</f>
        <v>4</v>
      </c>
      <c r="W1110" s="12" t="s">
        <v>516</v>
      </c>
      <c r="X1110" s="39">
        <f t="shared" si="174"/>
        <v>3.1002737280403161</v>
      </c>
      <c r="Y1110" s="38">
        <f t="shared" si="175"/>
        <v>0.41621867881548974</v>
      </c>
      <c r="Z1110" s="40" t="e">
        <f>IF(C1110=ScatterPlots!$A$3,ReferendumData!Y1110,-1)</f>
        <v>#N/A</v>
      </c>
      <c r="AA1110" s="39">
        <f t="shared" si="176"/>
        <v>3.1002737280403161</v>
      </c>
      <c r="AB1110" s="40">
        <f t="shared" si="177"/>
        <v>-1</v>
      </c>
      <c r="AC1110" s="40">
        <f t="shared" si="178"/>
        <v>0.41621867881548974</v>
      </c>
      <c r="AD1110" s="40">
        <f t="shared" si="179"/>
        <v>-1</v>
      </c>
    </row>
    <row r="1111" spans="1:30" x14ac:dyDescent="0.35">
      <c r="A1111">
        <v>277</v>
      </c>
      <c r="B1111">
        <v>1</v>
      </c>
      <c r="C1111" t="str">
        <f t="shared" si="170"/>
        <v>0277-01</v>
      </c>
      <c r="D1111" t="s">
        <v>178</v>
      </c>
      <c r="E1111">
        <v>2006</v>
      </c>
      <c r="F1111">
        <f>VLOOKUP(E1111,Lookups!A:B,2,FALSE)</f>
        <v>2</v>
      </c>
      <c r="G1111">
        <v>2007</v>
      </c>
      <c r="H1111" s="61">
        <v>480</v>
      </c>
      <c r="I1111">
        <v>10</v>
      </c>
      <c r="J1111" t="s">
        <v>19</v>
      </c>
      <c r="K1111">
        <v>0</v>
      </c>
      <c r="L1111">
        <v>1</v>
      </c>
      <c r="M1111">
        <v>0</v>
      </c>
      <c r="N1111">
        <v>9</v>
      </c>
      <c r="O1111">
        <v>0</v>
      </c>
      <c r="P1111">
        <f t="shared" si="171"/>
        <v>5</v>
      </c>
      <c r="Q1111">
        <v>3393</v>
      </c>
      <c r="R1111">
        <v>5418</v>
      </c>
      <c r="S1111" s="14">
        <f t="shared" si="173"/>
        <v>0.38508682328907046</v>
      </c>
      <c r="T1111" s="33">
        <f>IF(E1111&lt;1994,"NA",IF(E1111&gt;2001,SUMIFS(ADM!E:E,ADM!A:A,ReferendumData!E1111,ADM!C:C,ReferendumData!A1111,ADM!D:D,ReferendumData!B1111),SUMIFS(ADM!K:K,ADM!H:H,ReferendumData!E1111,ADM!I:I,ReferendumData!A1111,ADM!J:J,ReferendumData!B1111)))</f>
        <v>2264.4499999999998</v>
      </c>
      <c r="U1111" s="34">
        <f t="shared" si="172"/>
        <v>3.8910110622888565</v>
      </c>
      <c r="V1111" s="47">
        <f>IFERROR(VLOOKUP(C1111,Lookups!J:L,3,FALSE),IF(T1111&gt;=2000,4,IF(AND(T1111&gt;=1000,T1111&lt;2000),5,6)))</f>
        <v>3</v>
      </c>
      <c r="W1111" s="12" t="s">
        <v>516</v>
      </c>
      <c r="X1111" s="39">
        <f t="shared" si="174"/>
        <v>3.8910110622888565</v>
      </c>
      <c r="Y1111" s="38">
        <f t="shared" si="175"/>
        <v>0.38508682328907046</v>
      </c>
      <c r="Z1111" s="40" t="e">
        <f>IF(C1111=ScatterPlots!$A$3,ReferendumData!Y1111,-1)</f>
        <v>#N/A</v>
      </c>
      <c r="AA1111" s="39">
        <f t="shared" si="176"/>
        <v>3.8910110622888565</v>
      </c>
      <c r="AB1111" s="40">
        <f t="shared" si="177"/>
        <v>-1</v>
      </c>
      <c r="AC1111" s="40">
        <f t="shared" si="178"/>
        <v>0.38508682328907046</v>
      </c>
      <c r="AD1111" s="40">
        <f t="shared" si="179"/>
        <v>-1</v>
      </c>
    </row>
    <row r="1112" spans="1:30" x14ac:dyDescent="0.35">
      <c r="A1112">
        <v>278</v>
      </c>
      <c r="B1112">
        <v>1</v>
      </c>
      <c r="C1112" t="str">
        <f t="shared" si="170"/>
        <v>0278-01</v>
      </c>
      <c r="D1112" t="s">
        <v>332</v>
      </c>
      <c r="E1112">
        <v>2006</v>
      </c>
      <c r="F1112">
        <f>VLOOKUP(E1112,Lookups!A:B,2,FALSE)</f>
        <v>2</v>
      </c>
      <c r="G1112">
        <v>2007</v>
      </c>
      <c r="H1112" s="61">
        <v>550</v>
      </c>
      <c r="I1112">
        <v>10</v>
      </c>
      <c r="J1112" t="s">
        <v>19</v>
      </c>
      <c r="K1112">
        <v>0</v>
      </c>
      <c r="L1112">
        <v>1</v>
      </c>
      <c r="M1112">
        <v>0</v>
      </c>
      <c r="N1112">
        <v>9</v>
      </c>
      <c r="O1112">
        <v>1</v>
      </c>
      <c r="P1112">
        <f t="shared" si="171"/>
        <v>6</v>
      </c>
      <c r="Q1112">
        <v>3276</v>
      </c>
      <c r="R1112">
        <v>2941</v>
      </c>
      <c r="S1112" s="14">
        <f t="shared" si="173"/>
        <v>0.5269422551069648</v>
      </c>
      <c r="T1112" s="33">
        <f>IF(E1112&lt;1994,"NA",IF(E1112&gt;2001,SUMIFS(ADM!E:E,ADM!A:A,ReferendumData!E1112,ADM!C:C,ReferendumData!A1112,ADM!D:D,ReferendumData!B1112),SUMIFS(ADM!K:K,ADM!H:H,ReferendumData!E1112,ADM!I:I,ReferendumData!A1112,ADM!J:J,ReferendumData!B1112)))</f>
        <v>2583.3200000000002</v>
      </c>
      <c r="U1112" s="34">
        <f t="shared" si="172"/>
        <v>2.4065930662867934</v>
      </c>
      <c r="V1112" s="47">
        <f>IFERROR(VLOOKUP(C1112,Lookups!J:L,3,FALSE),IF(T1112&gt;=2000,4,IF(AND(T1112&gt;=1000,T1112&lt;2000),5,6)))</f>
        <v>3</v>
      </c>
      <c r="W1112" s="12" t="s">
        <v>515</v>
      </c>
      <c r="X1112" s="39">
        <f t="shared" si="174"/>
        <v>2.4065930662867934</v>
      </c>
      <c r="Y1112" s="38">
        <f t="shared" si="175"/>
        <v>0.5269422551069648</v>
      </c>
      <c r="Z1112" s="40" t="e">
        <f>IF(C1112=ScatterPlots!$A$3,ReferendumData!Y1112,-1)</f>
        <v>#N/A</v>
      </c>
      <c r="AA1112" s="39">
        <f t="shared" si="176"/>
        <v>2.4065930662867934</v>
      </c>
      <c r="AB1112" s="40">
        <f t="shared" si="177"/>
        <v>-1</v>
      </c>
      <c r="AC1112" s="40">
        <f t="shared" si="178"/>
        <v>0.5269422551069648</v>
      </c>
      <c r="AD1112" s="40">
        <f t="shared" si="179"/>
        <v>-1</v>
      </c>
    </row>
    <row r="1113" spans="1:30" x14ac:dyDescent="0.35">
      <c r="A1113">
        <v>286</v>
      </c>
      <c r="B1113">
        <v>1</v>
      </c>
      <c r="C1113" t="str">
        <f t="shared" si="170"/>
        <v>0286-01</v>
      </c>
      <c r="D1113" t="s">
        <v>224</v>
      </c>
      <c r="E1113">
        <v>2006</v>
      </c>
      <c r="F1113">
        <f>VLOOKUP(E1113,Lookups!A:B,2,FALSE)</f>
        <v>2</v>
      </c>
      <c r="G1113">
        <v>2007</v>
      </c>
      <c r="H1113" s="61">
        <v>595</v>
      </c>
      <c r="I1113">
        <v>10</v>
      </c>
      <c r="J1113" t="s">
        <v>19</v>
      </c>
      <c r="K1113">
        <v>0</v>
      </c>
      <c r="L1113">
        <v>1</v>
      </c>
      <c r="M1113">
        <v>0</v>
      </c>
      <c r="N1113">
        <v>9</v>
      </c>
      <c r="O1113">
        <v>0</v>
      </c>
      <c r="P1113">
        <f t="shared" si="171"/>
        <v>6</v>
      </c>
      <c r="Q1113">
        <v>666</v>
      </c>
      <c r="R1113">
        <v>767</v>
      </c>
      <c r="S1113" s="14">
        <f t="shared" si="173"/>
        <v>0.46475924633635729</v>
      </c>
      <c r="T1113" s="33">
        <f>IF(E1113&lt;1994,"NA",IF(E1113&gt;2001,SUMIFS(ADM!E:E,ADM!A:A,ReferendumData!E1113,ADM!C:C,ReferendumData!A1113,ADM!D:D,ReferendumData!B1113),SUMIFS(ADM!K:K,ADM!H:H,ReferendumData!E1113,ADM!I:I,ReferendumData!A1113,ADM!J:J,ReferendumData!B1113)))</f>
        <v>1706.07</v>
      </c>
      <c r="U1113" s="34">
        <f t="shared" si="172"/>
        <v>0.83994208912881652</v>
      </c>
      <c r="V1113" s="47">
        <f>IFERROR(VLOOKUP(C1113,Lookups!J:L,3,FALSE),IF(T1113&gt;=2000,4,IF(AND(T1113&gt;=1000,T1113&lt;2000),5,6)))</f>
        <v>2</v>
      </c>
      <c r="W1113" s="12" t="s">
        <v>515</v>
      </c>
      <c r="X1113" s="39">
        <f t="shared" si="174"/>
        <v>0.83994208912881652</v>
      </c>
      <c r="Y1113" s="38">
        <f t="shared" si="175"/>
        <v>0.46475924633635729</v>
      </c>
      <c r="Z1113" s="40" t="e">
        <f>IF(C1113=ScatterPlots!$A$3,ReferendumData!Y1113,-1)</f>
        <v>#N/A</v>
      </c>
      <c r="AA1113" s="39">
        <f t="shared" si="176"/>
        <v>0.83994208912881652</v>
      </c>
      <c r="AB1113" s="40">
        <f t="shared" si="177"/>
        <v>-1</v>
      </c>
      <c r="AC1113" s="40">
        <f t="shared" si="178"/>
        <v>0.46475924633635729</v>
      </c>
      <c r="AD1113" s="40">
        <f t="shared" si="179"/>
        <v>-1</v>
      </c>
    </row>
    <row r="1114" spans="1:30" x14ac:dyDescent="0.35">
      <c r="A1114">
        <v>286</v>
      </c>
      <c r="B1114">
        <v>1</v>
      </c>
      <c r="C1114" t="str">
        <f t="shared" si="170"/>
        <v>0286-01</v>
      </c>
      <c r="D1114" t="s">
        <v>224</v>
      </c>
      <c r="E1114">
        <v>2006</v>
      </c>
      <c r="F1114">
        <f>VLOOKUP(E1114,Lookups!A:B,2,FALSE)</f>
        <v>2</v>
      </c>
      <c r="G1114">
        <v>2007</v>
      </c>
      <c r="H1114" s="61">
        <v>315</v>
      </c>
      <c r="I1114">
        <v>10</v>
      </c>
      <c r="J1114" t="s">
        <v>19</v>
      </c>
      <c r="K1114">
        <v>0</v>
      </c>
      <c r="L1114">
        <v>9</v>
      </c>
      <c r="M1114">
        <v>0</v>
      </c>
      <c r="N1114">
        <v>9</v>
      </c>
      <c r="O1114">
        <v>0</v>
      </c>
      <c r="P1114">
        <f t="shared" si="171"/>
        <v>4</v>
      </c>
      <c r="Q1114">
        <v>1146</v>
      </c>
      <c r="R1114">
        <v>1333</v>
      </c>
      <c r="S1114" s="14">
        <f t="shared" si="173"/>
        <v>0.46228317870108915</v>
      </c>
      <c r="T1114" s="33">
        <f>IF(E1114&lt;1994,"NA",IF(E1114&gt;2001,SUMIFS(ADM!E:E,ADM!A:A,ReferendumData!E1114,ADM!C:C,ReferendumData!A1114,ADM!D:D,ReferendumData!B1114),SUMIFS(ADM!K:K,ADM!H:H,ReferendumData!E1114,ADM!I:I,ReferendumData!A1114,ADM!J:J,ReferendumData!B1114)))</f>
        <v>1706.07</v>
      </c>
      <c r="U1114" s="34">
        <f t="shared" si="172"/>
        <v>1.4530470613749729</v>
      </c>
      <c r="V1114" s="47">
        <f>IFERROR(VLOOKUP(C1114,Lookups!J:L,3,FALSE),IF(T1114&gt;=2000,4,IF(AND(T1114&gt;=1000,T1114&lt;2000),5,6)))</f>
        <v>2</v>
      </c>
      <c r="W1114" s="12" t="s">
        <v>422</v>
      </c>
      <c r="X1114" s="39">
        <f t="shared" si="174"/>
        <v>1.4530470613749729</v>
      </c>
      <c r="Y1114" s="38">
        <f t="shared" si="175"/>
        <v>0.46228317870108915</v>
      </c>
      <c r="Z1114" s="40" t="e">
        <f>IF(C1114=ScatterPlots!$A$3,ReferendumData!Y1114,-1)</f>
        <v>#N/A</v>
      </c>
      <c r="AA1114" s="39">
        <f t="shared" si="176"/>
        <v>1.4530470613749729</v>
      </c>
      <c r="AB1114" s="40">
        <f t="shared" si="177"/>
        <v>-1</v>
      </c>
      <c r="AC1114" s="40">
        <f t="shared" si="178"/>
        <v>0.46228317870108915</v>
      </c>
      <c r="AD1114" s="40">
        <f t="shared" si="179"/>
        <v>-1</v>
      </c>
    </row>
    <row r="1115" spans="1:30" x14ac:dyDescent="0.35">
      <c r="A1115">
        <v>286</v>
      </c>
      <c r="B1115">
        <v>1</v>
      </c>
      <c r="C1115" t="str">
        <f t="shared" si="170"/>
        <v>0286-01</v>
      </c>
      <c r="D1115" t="s">
        <v>224</v>
      </c>
      <c r="E1115">
        <v>2006</v>
      </c>
      <c r="F1115">
        <f>VLOOKUP(E1115,Lookups!A:B,2,FALSE)</f>
        <v>2</v>
      </c>
      <c r="G1115">
        <v>2007</v>
      </c>
      <c r="H1115" s="61">
        <v>200</v>
      </c>
      <c r="I1115">
        <v>10</v>
      </c>
      <c r="J1115" t="s">
        <v>19</v>
      </c>
      <c r="K1115">
        <v>0</v>
      </c>
      <c r="L1115">
        <v>9</v>
      </c>
      <c r="M1115">
        <v>0</v>
      </c>
      <c r="N1115">
        <v>9</v>
      </c>
      <c r="O1115">
        <v>0</v>
      </c>
      <c r="P1115">
        <f t="shared" si="171"/>
        <v>3</v>
      </c>
      <c r="Q1115">
        <v>1028</v>
      </c>
      <c r="R1115">
        <v>1422</v>
      </c>
      <c r="S1115" s="14">
        <f t="shared" si="173"/>
        <v>0.41959183673469386</v>
      </c>
      <c r="T1115" s="33">
        <f>IF(E1115&lt;1994,"NA",IF(E1115&gt;2001,SUMIFS(ADM!E:E,ADM!A:A,ReferendumData!E1115,ADM!C:C,ReferendumData!A1115,ADM!D:D,ReferendumData!B1115),SUMIFS(ADM!K:K,ADM!H:H,ReferendumData!E1115,ADM!I:I,ReferendumData!A1115,ADM!J:J,ReferendumData!B1115)))</f>
        <v>1706.07</v>
      </c>
      <c r="U1115" s="34">
        <f t="shared" si="172"/>
        <v>1.4360489311692957</v>
      </c>
      <c r="V1115" s="47">
        <f>IFERROR(VLOOKUP(C1115,Lookups!J:L,3,FALSE),IF(T1115&gt;=2000,4,IF(AND(T1115&gt;=1000,T1115&lt;2000),5,6)))</f>
        <v>2</v>
      </c>
      <c r="W1115" s="12" t="s">
        <v>439</v>
      </c>
      <c r="X1115" s="39">
        <f t="shared" si="174"/>
        <v>1.4360489311692957</v>
      </c>
      <c r="Y1115" s="38">
        <f t="shared" si="175"/>
        <v>0.41959183673469386</v>
      </c>
      <c r="Z1115" s="40" t="e">
        <f>IF(C1115=ScatterPlots!$A$3,ReferendumData!Y1115,-1)</f>
        <v>#N/A</v>
      </c>
      <c r="AA1115" s="39">
        <f t="shared" si="176"/>
        <v>1.4360489311692957</v>
      </c>
      <c r="AB1115" s="40">
        <f t="shared" si="177"/>
        <v>-1</v>
      </c>
      <c r="AC1115" s="40">
        <f t="shared" si="178"/>
        <v>0.41959183673469386</v>
      </c>
      <c r="AD1115" s="40">
        <f t="shared" si="179"/>
        <v>-1</v>
      </c>
    </row>
    <row r="1116" spans="1:30" x14ac:dyDescent="0.35">
      <c r="A1116">
        <v>300</v>
      </c>
      <c r="B1116">
        <v>1</v>
      </c>
      <c r="C1116" t="str">
        <f t="shared" si="170"/>
        <v>0300-01</v>
      </c>
      <c r="D1116" t="s">
        <v>54</v>
      </c>
      <c r="E1116">
        <v>2006</v>
      </c>
      <c r="F1116">
        <f>VLOOKUP(E1116,Lookups!A:B,2,FALSE)</f>
        <v>2</v>
      </c>
      <c r="G1116">
        <v>2007</v>
      </c>
      <c r="H1116" s="61">
        <v>575</v>
      </c>
      <c r="I1116">
        <v>5</v>
      </c>
      <c r="J1116" t="s">
        <v>19</v>
      </c>
      <c r="K1116">
        <v>0</v>
      </c>
      <c r="L1116">
        <v>9</v>
      </c>
      <c r="M1116">
        <v>0</v>
      </c>
      <c r="N1116">
        <v>9</v>
      </c>
      <c r="O1116">
        <v>1</v>
      </c>
      <c r="P1116">
        <f t="shared" si="171"/>
        <v>6</v>
      </c>
      <c r="Q1116">
        <v>1931</v>
      </c>
      <c r="R1116">
        <v>1615</v>
      </c>
      <c r="S1116" s="14">
        <f t="shared" si="173"/>
        <v>0.54455724760293289</v>
      </c>
      <c r="T1116" s="33">
        <f>IF(E1116&lt;1994,"NA",IF(E1116&gt;2001,SUMIFS(ADM!E:E,ADM!A:A,ReferendumData!E1116,ADM!C:C,ReferendumData!A1116,ADM!D:D,ReferendumData!B1116),SUMIFS(ADM!K:K,ADM!H:H,ReferendumData!E1116,ADM!I:I,ReferendumData!A1116,ADM!J:J,ReferendumData!B1116)))</f>
        <v>1436.88</v>
      </c>
      <c r="U1116" s="34">
        <f t="shared" si="172"/>
        <v>2.4678470018373142</v>
      </c>
      <c r="V1116" s="47">
        <f>IFERROR(VLOOKUP(C1116,Lookups!J:L,3,FALSE),IF(T1116&gt;=2000,4,IF(AND(T1116&gt;=1000,T1116&lt;2000),5,6)))</f>
        <v>5</v>
      </c>
      <c r="W1116" s="12" t="s">
        <v>439</v>
      </c>
      <c r="X1116" s="39">
        <f t="shared" si="174"/>
        <v>2.4678470018373142</v>
      </c>
      <c r="Y1116" s="38">
        <f t="shared" si="175"/>
        <v>0.54455724760293289</v>
      </c>
      <c r="Z1116" s="40" t="e">
        <f>IF(C1116=ScatterPlots!$A$3,ReferendumData!Y1116,-1)</f>
        <v>#N/A</v>
      </c>
      <c r="AA1116" s="39">
        <f t="shared" si="176"/>
        <v>2.4678470018373142</v>
      </c>
      <c r="AB1116" s="40">
        <f t="shared" si="177"/>
        <v>-1</v>
      </c>
      <c r="AC1116" s="40">
        <f t="shared" si="178"/>
        <v>0.54455724760293289</v>
      </c>
      <c r="AD1116" s="40">
        <f t="shared" si="179"/>
        <v>-1</v>
      </c>
    </row>
    <row r="1117" spans="1:30" x14ac:dyDescent="0.35">
      <c r="A1117">
        <v>309</v>
      </c>
      <c r="B1117">
        <v>1</v>
      </c>
      <c r="C1117" t="str">
        <f t="shared" ref="C1117:C1180" si="180">TEXT(A1117,"0000")&amp;"-"&amp;TEXT(B1117,"00")</f>
        <v>0309-01</v>
      </c>
      <c r="D1117" t="s">
        <v>180</v>
      </c>
      <c r="E1117">
        <v>2006</v>
      </c>
      <c r="F1117">
        <f>VLOOKUP(E1117,Lookups!A:B,2,FALSE)</f>
        <v>2</v>
      </c>
      <c r="G1117">
        <v>2007</v>
      </c>
      <c r="H1117" s="61">
        <v>600</v>
      </c>
      <c r="I1117">
        <v>5</v>
      </c>
      <c r="J1117" t="s">
        <v>19</v>
      </c>
      <c r="K1117">
        <v>0</v>
      </c>
      <c r="L1117">
        <v>1</v>
      </c>
      <c r="M1117">
        <v>0</v>
      </c>
      <c r="N1117">
        <v>9</v>
      </c>
      <c r="O1117">
        <v>1</v>
      </c>
      <c r="P1117">
        <f t="shared" ref="P1117:P1180" si="181">MAX(1,MIN(10,INT(H1117/100)+1))</f>
        <v>7</v>
      </c>
      <c r="Q1117">
        <v>3486</v>
      </c>
      <c r="R1117">
        <v>2807</v>
      </c>
      <c r="S1117" s="14">
        <f t="shared" si="173"/>
        <v>0.55394883203559508</v>
      </c>
      <c r="T1117" s="33">
        <f>IF(E1117&lt;1994,"NA",IF(E1117&gt;2001,SUMIFS(ADM!E:E,ADM!A:A,ReferendumData!E1117,ADM!C:C,ReferendumData!A1117,ADM!D:D,ReferendumData!B1117),SUMIFS(ADM!K:K,ADM!H:H,ReferendumData!E1117,ADM!I:I,ReferendumData!A1117,ADM!J:J,ReferendumData!B1117)))</f>
        <v>1621.7</v>
      </c>
      <c r="U1117" s="34">
        <f t="shared" ref="U1117:U1180" si="182">IFERROR((Q1117+R1117)/T1117,"NA")</f>
        <v>3.8804957760374914</v>
      </c>
      <c r="V1117" s="47">
        <f>IFERROR(VLOOKUP(C1117,Lookups!J:L,3,FALSE),IF(T1117&gt;=2000,4,IF(AND(T1117&gt;=1000,T1117&lt;2000),5,6)))</f>
        <v>5</v>
      </c>
      <c r="W1117" s="12" t="s">
        <v>515</v>
      </c>
      <c r="X1117" s="39">
        <f t="shared" si="174"/>
        <v>3.8804957760374914</v>
      </c>
      <c r="Y1117" s="38">
        <f t="shared" si="175"/>
        <v>0.55394883203559508</v>
      </c>
      <c r="Z1117" s="40" t="e">
        <f>IF(C1117=ScatterPlots!$A$3,ReferendumData!Y1117,-1)</f>
        <v>#N/A</v>
      </c>
      <c r="AA1117" s="39">
        <f t="shared" si="176"/>
        <v>3.8804957760374914</v>
      </c>
      <c r="AB1117" s="40">
        <f t="shared" si="177"/>
        <v>-1</v>
      </c>
      <c r="AC1117" s="40">
        <f t="shared" si="178"/>
        <v>0.55394883203559508</v>
      </c>
      <c r="AD1117" s="40">
        <f t="shared" si="179"/>
        <v>-1</v>
      </c>
    </row>
    <row r="1118" spans="1:30" x14ac:dyDescent="0.35">
      <c r="A1118">
        <v>317</v>
      </c>
      <c r="B1118">
        <v>1</v>
      </c>
      <c r="C1118" t="str">
        <f t="shared" si="180"/>
        <v>0317-01</v>
      </c>
      <c r="D1118" t="s">
        <v>254</v>
      </c>
      <c r="E1118">
        <v>2006</v>
      </c>
      <c r="F1118">
        <f>VLOOKUP(E1118,Lookups!A:B,2,FALSE)</f>
        <v>2</v>
      </c>
      <c r="G1118">
        <v>2007</v>
      </c>
      <c r="H1118" s="61">
        <v>600</v>
      </c>
      <c r="I1118">
        <v>5</v>
      </c>
      <c r="J1118" t="s">
        <v>19</v>
      </c>
      <c r="K1118">
        <v>0</v>
      </c>
      <c r="L1118">
        <v>9</v>
      </c>
      <c r="M1118">
        <v>0</v>
      </c>
      <c r="N1118">
        <v>9</v>
      </c>
      <c r="O1118">
        <v>0</v>
      </c>
      <c r="P1118">
        <f t="shared" si="181"/>
        <v>7</v>
      </c>
      <c r="Q1118">
        <v>990</v>
      </c>
      <c r="R1118">
        <v>1264</v>
      </c>
      <c r="S1118" s="14">
        <f t="shared" si="173"/>
        <v>0.43921916592724047</v>
      </c>
      <c r="T1118" s="33">
        <f>IF(E1118&lt;1994,"NA",IF(E1118&gt;2001,SUMIFS(ADM!E:E,ADM!A:A,ReferendumData!E1118,ADM!C:C,ReferendumData!A1118,ADM!D:D,ReferendumData!B1118),SUMIFS(ADM!K:K,ADM!H:H,ReferendumData!E1118,ADM!I:I,ReferendumData!A1118,ADM!J:J,ReferendumData!B1118)))</f>
        <v>947.78</v>
      </c>
      <c r="U1118" s="34">
        <f t="shared" si="182"/>
        <v>2.3781890312097747</v>
      </c>
      <c r="V1118" s="47">
        <f>IFERROR(VLOOKUP(C1118,Lookups!J:L,3,FALSE),IF(T1118&gt;=2000,4,IF(AND(T1118&gt;=1000,T1118&lt;2000),5,6)))</f>
        <v>6</v>
      </c>
      <c r="W1118" s="12" t="s">
        <v>20</v>
      </c>
      <c r="X1118" s="39">
        <f t="shared" si="174"/>
        <v>2.3781890312097747</v>
      </c>
      <c r="Y1118" s="38">
        <f t="shared" si="175"/>
        <v>0.43921916592724047</v>
      </c>
      <c r="Z1118" s="40" t="e">
        <f>IF(C1118=ScatterPlots!$A$3,ReferendumData!Y1118,-1)</f>
        <v>#N/A</v>
      </c>
      <c r="AA1118" s="39">
        <f t="shared" si="176"/>
        <v>2.3781890312097747</v>
      </c>
      <c r="AB1118" s="40">
        <f t="shared" si="177"/>
        <v>-1</v>
      </c>
      <c r="AC1118" s="40">
        <f t="shared" si="178"/>
        <v>0.43921916592724047</v>
      </c>
      <c r="AD1118" s="40">
        <f t="shared" si="179"/>
        <v>-1</v>
      </c>
    </row>
    <row r="1119" spans="1:30" x14ac:dyDescent="0.35">
      <c r="A1119">
        <v>317</v>
      </c>
      <c r="B1119">
        <v>1</v>
      </c>
      <c r="C1119" t="str">
        <f t="shared" si="180"/>
        <v>0317-01</v>
      </c>
      <c r="D1119" t="s">
        <v>254</v>
      </c>
      <c r="E1119">
        <v>2006</v>
      </c>
      <c r="F1119">
        <f>VLOOKUP(E1119,Lookups!A:B,2,FALSE)</f>
        <v>2</v>
      </c>
      <c r="G1119">
        <v>2007</v>
      </c>
      <c r="H1119" s="61">
        <v>100</v>
      </c>
      <c r="I1119">
        <v>5</v>
      </c>
      <c r="J1119" t="s">
        <v>19</v>
      </c>
      <c r="K1119">
        <v>0</v>
      </c>
      <c r="L1119">
        <v>9</v>
      </c>
      <c r="M1119">
        <v>0</v>
      </c>
      <c r="N1119">
        <v>9</v>
      </c>
      <c r="O1119">
        <v>0</v>
      </c>
      <c r="P1119">
        <f t="shared" si="181"/>
        <v>2</v>
      </c>
      <c r="Q1119">
        <v>934</v>
      </c>
      <c r="R1119">
        <v>1310</v>
      </c>
      <c r="S1119" s="14">
        <f t="shared" si="173"/>
        <v>0.41622103386809267</v>
      </c>
      <c r="T1119" s="33">
        <f>IF(E1119&lt;1994,"NA",IF(E1119&gt;2001,SUMIFS(ADM!E:E,ADM!A:A,ReferendumData!E1119,ADM!C:C,ReferendumData!A1119,ADM!D:D,ReferendumData!B1119),SUMIFS(ADM!K:K,ADM!H:H,ReferendumData!E1119,ADM!I:I,ReferendumData!A1119,ADM!J:J,ReferendumData!B1119)))</f>
        <v>947.78</v>
      </c>
      <c r="U1119" s="34">
        <f t="shared" si="182"/>
        <v>2.3676380594652766</v>
      </c>
      <c r="V1119" s="47">
        <f>IFERROR(VLOOKUP(C1119,Lookups!J:L,3,FALSE),IF(T1119&gt;=2000,4,IF(AND(T1119&gt;=1000,T1119&lt;2000),5,6)))</f>
        <v>6</v>
      </c>
      <c r="W1119" s="12" t="s">
        <v>439</v>
      </c>
      <c r="X1119" s="39">
        <f t="shared" si="174"/>
        <v>2.3676380594652766</v>
      </c>
      <c r="Y1119" s="38">
        <f t="shared" si="175"/>
        <v>0.41622103386809267</v>
      </c>
      <c r="Z1119" s="40" t="e">
        <f>IF(C1119=ScatterPlots!$A$3,ReferendumData!Y1119,-1)</f>
        <v>#N/A</v>
      </c>
      <c r="AA1119" s="39">
        <f t="shared" si="176"/>
        <v>2.3676380594652766</v>
      </c>
      <c r="AB1119" s="40">
        <f t="shared" si="177"/>
        <v>-1</v>
      </c>
      <c r="AC1119" s="40">
        <f t="shared" si="178"/>
        <v>0.41622103386809267</v>
      </c>
      <c r="AD1119" s="40">
        <f t="shared" si="179"/>
        <v>-1</v>
      </c>
    </row>
    <row r="1120" spans="1:30" x14ac:dyDescent="0.35">
      <c r="A1120">
        <v>381</v>
      </c>
      <c r="B1120">
        <v>1</v>
      </c>
      <c r="C1120" t="str">
        <f t="shared" si="180"/>
        <v>0381-01</v>
      </c>
      <c r="D1120" t="s">
        <v>126</v>
      </c>
      <c r="E1120">
        <v>2006</v>
      </c>
      <c r="F1120">
        <f>VLOOKUP(E1120,Lookups!A:B,2,FALSE)</f>
        <v>2</v>
      </c>
      <c r="G1120">
        <v>2007</v>
      </c>
      <c r="H1120" s="61">
        <v>950</v>
      </c>
      <c r="I1120">
        <v>10</v>
      </c>
      <c r="J1120" t="s">
        <v>19</v>
      </c>
      <c r="K1120">
        <v>0</v>
      </c>
      <c r="L1120">
        <v>9</v>
      </c>
      <c r="M1120">
        <v>0</v>
      </c>
      <c r="N1120">
        <v>9</v>
      </c>
      <c r="O1120">
        <v>0</v>
      </c>
      <c r="P1120">
        <f t="shared" si="181"/>
        <v>10</v>
      </c>
      <c r="Q1120">
        <v>2621</v>
      </c>
      <c r="R1120">
        <v>4583</v>
      </c>
      <c r="S1120" s="14">
        <f t="shared" si="173"/>
        <v>0.36382565241532483</v>
      </c>
      <c r="T1120" s="33">
        <f>IF(E1120&lt;1994,"NA",IF(E1120&gt;2001,SUMIFS(ADM!E:E,ADM!A:A,ReferendumData!E1120,ADM!C:C,ReferendumData!A1120,ADM!D:D,ReferendumData!B1120),SUMIFS(ADM!K:K,ADM!H:H,ReferendumData!E1120,ADM!I:I,ReferendumData!A1120,ADM!J:J,ReferendumData!B1120)))</f>
        <v>1604.96</v>
      </c>
      <c r="U1120" s="34">
        <f t="shared" si="182"/>
        <v>4.4885853853055524</v>
      </c>
      <c r="V1120" s="47">
        <f>IFERROR(VLOOKUP(C1120,Lookups!J:L,3,FALSE),IF(T1120&gt;=2000,4,IF(AND(T1120&gt;=1000,T1120&lt;2000),5,6)))</f>
        <v>5</v>
      </c>
      <c r="W1120" s="12" t="s">
        <v>439</v>
      </c>
      <c r="X1120" s="39">
        <f t="shared" si="174"/>
        <v>4.4885853853055524</v>
      </c>
      <c r="Y1120" s="38">
        <f t="shared" si="175"/>
        <v>0.36382565241532483</v>
      </c>
      <c r="Z1120" s="40" t="e">
        <f>IF(C1120=ScatterPlots!$A$3,ReferendumData!Y1120,-1)</f>
        <v>#N/A</v>
      </c>
      <c r="AA1120" s="39">
        <f t="shared" si="176"/>
        <v>4.4885853853055524</v>
      </c>
      <c r="AB1120" s="40">
        <f t="shared" si="177"/>
        <v>-1</v>
      </c>
      <c r="AC1120" s="40">
        <f t="shared" si="178"/>
        <v>0.36382565241532483</v>
      </c>
      <c r="AD1120" s="40">
        <f t="shared" si="179"/>
        <v>-1</v>
      </c>
    </row>
    <row r="1121" spans="1:30" x14ac:dyDescent="0.35">
      <c r="A1121">
        <v>390</v>
      </c>
      <c r="B1121">
        <v>1</v>
      </c>
      <c r="C1121" t="str">
        <f t="shared" si="180"/>
        <v>0390-01</v>
      </c>
      <c r="D1121" t="s">
        <v>378</v>
      </c>
      <c r="E1121">
        <v>2006</v>
      </c>
      <c r="F1121">
        <f>VLOOKUP(E1121,Lookups!A:B,2,FALSE)</f>
        <v>2</v>
      </c>
      <c r="G1121">
        <v>2007</v>
      </c>
      <c r="H1121" s="61">
        <v>573.70000000000005</v>
      </c>
      <c r="I1121">
        <v>10</v>
      </c>
      <c r="J1121" t="s">
        <v>19</v>
      </c>
      <c r="K1121">
        <v>0</v>
      </c>
      <c r="L1121">
        <v>1</v>
      </c>
      <c r="M1121">
        <v>0</v>
      </c>
      <c r="N1121">
        <v>9</v>
      </c>
      <c r="O1121">
        <v>0</v>
      </c>
      <c r="P1121">
        <f t="shared" si="181"/>
        <v>6</v>
      </c>
      <c r="Q1121">
        <v>795</v>
      </c>
      <c r="R1121">
        <v>952</v>
      </c>
      <c r="S1121" s="14">
        <f t="shared" si="173"/>
        <v>0.45506582713222665</v>
      </c>
      <c r="T1121" s="33">
        <f>IF(E1121&lt;1994,"NA",IF(E1121&gt;2001,SUMIFS(ADM!E:E,ADM!A:A,ReferendumData!E1121,ADM!C:C,ReferendumData!A1121,ADM!D:D,ReferendumData!B1121),SUMIFS(ADM!K:K,ADM!H:H,ReferendumData!E1121,ADM!I:I,ReferendumData!A1121,ADM!J:J,ReferendumData!B1121)))</f>
        <v>636.94000000000005</v>
      </c>
      <c r="U1121" s="34">
        <f t="shared" si="182"/>
        <v>2.7428015197663829</v>
      </c>
      <c r="V1121" s="47">
        <f>IFERROR(VLOOKUP(C1121,Lookups!J:L,3,FALSE),IF(T1121&gt;=2000,4,IF(AND(T1121&gt;=1000,T1121&lt;2000),5,6)))</f>
        <v>6</v>
      </c>
      <c r="W1121" s="12" t="s">
        <v>515</v>
      </c>
      <c r="X1121" s="39">
        <f t="shared" si="174"/>
        <v>2.7428015197663829</v>
      </c>
      <c r="Y1121" s="38">
        <f t="shared" si="175"/>
        <v>0.45506582713222665</v>
      </c>
      <c r="Z1121" s="40" t="e">
        <f>IF(C1121=ScatterPlots!$A$3,ReferendumData!Y1121,-1)</f>
        <v>#N/A</v>
      </c>
      <c r="AA1121" s="39">
        <f t="shared" si="176"/>
        <v>2.7428015197663829</v>
      </c>
      <c r="AB1121" s="40">
        <f t="shared" si="177"/>
        <v>-1</v>
      </c>
      <c r="AC1121" s="40">
        <f t="shared" si="178"/>
        <v>0.45506582713222665</v>
      </c>
      <c r="AD1121" s="40">
        <f t="shared" si="179"/>
        <v>-1</v>
      </c>
    </row>
    <row r="1122" spans="1:30" x14ac:dyDescent="0.35">
      <c r="A1122">
        <v>403</v>
      </c>
      <c r="B1122">
        <v>1</v>
      </c>
      <c r="C1122" t="str">
        <f t="shared" si="180"/>
        <v>0403-01</v>
      </c>
      <c r="D1122" t="s">
        <v>85</v>
      </c>
      <c r="E1122">
        <v>2006</v>
      </c>
      <c r="F1122">
        <f>VLOOKUP(E1122,Lookups!A:B,2,FALSE)</f>
        <v>2</v>
      </c>
      <c r="G1122">
        <v>2007</v>
      </c>
      <c r="H1122" s="61">
        <v>799.55</v>
      </c>
      <c r="I1122">
        <v>10</v>
      </c>
      <c r="J1122" t="s">
        <v>19</v>
      </c>
      <c r="K1122">
        <v>0</v>
      </c>
      <c r="L1122">
        <v>1</v>
      </c>
      <c r="M1122">
        <v>0</v>
      </c>
      <c r="N1122">
        <v>9</v>
      </c>
      <c r="O1122">
        <v>1</v>
      </c>
      <c r="P1122">
        <f t="shared" si="181"/>
        <v>8</v>
      </c>
      <c r="Q1122">
        <v>343</v>
      </c>
      <c r="R1122">
        <v>338</v>
      </c>
      <c r="S1122" s="14">
        <f t="shared" si="173"/>
        <v>0.50367107195301031</v>
      </c>
      <c r="T1122" s="33">
        <f>IF(E1122&lt;1994,"NA",IF(E1122&gt;2001,SUMIFS(ADM!E:E,ADM!A:A,ReferendumData!E1122,ADM!C:C,ReferendumData!A1122,ADM!D:D,ReferendumData!B1122),SUMIFS(ADM!K:K,ADM!H:H,ReferendumData!E1122,ADM!I:I,ReferendumData!A1122,ADM!J:J,ReferendumData!B1122)))</f>
        <v>196.64</v>
      </c>
      <c r="U1122" s="34">
        <f t="shared" si="182"/>
        <v>3.4631814483319774</v>
      </c>
      <c r="V1122" s="47">
        <f>IFERROR(VLOOKUP(C1122,Lookups!J:L,3,FALSE),IF(T1122&gt;=2000,4,IF(AND(T1122&gt;=1000,T1122&lt;2000),5,6)))</f>
        <v>6</v>
      </c>
      <c r="W1122" s="12" t="s">
        <v>515</v>
      </c>
      <c r="X1122" s="39">
        <f t="shared" si="174"/>
        <v>3.4631814483319774</v>
      </c>
      <c r="Y1122" s="38">
        <f t="shared" si="175"/>
        <v>0.50367107195301031</v>
      </c>
      <c r="Z1122" s="40" t="e">
        <f>IF(C1122=ScatterPlots!$A$3,ReferendumData!Y1122,-1)</f>
        <v>#N/A</v>
      </c>
      <c r="AA1122" s="39">
        <f t="shared" si="176"/>
        <v>3.4631814483319774</v>
      </c>
      <c r="AB1122" s="40">
        <f t="shared" si="177"/>
        <v>-1</v>
      </c>
      <c r="AC1122" s="40">
        <f t="shared" si="178"/>
        <v>0.50367107195301031</v>
      </c>
      <c r="AD1122" s="40">
        <f t="shared" si="179"/>
        <v>-1</v>
      </c>
    </row>
    <row r="1123" spans="1:30" x14ac:dyDescent="0.35">
      <c r="A1123">
        <v>404</v>
      </c>
      <c r="B1123">
        <v>1</v>
      </c>
      <c r="C1123" t="str">
        <f t="shared" si="180"/>
        <v>0404-01</v>
      </c>
      <c r="D1123" t="s">
        <v>334</v>
      </c>
      <c r="E1123">
        <v>2006</v>
      </c>
      <c r="F1123">
        <f>VLOOKUP(E1123,Lookups!A:B,2,FALSE)</f>
        <v>2</v>
      </c>
      <c r="G1123">
        <v>2007</v>
      </c>
      <c r="H1123" s="61">
        <v>840.63</v>
      </c>
      <c r="I1123">
        <v>10</v>
      </c>
      <c r="J1123" t="s">
        <v>19</v>
      </c>
      <c r="K1123">
        <v>0</v>
      </c>
      <c r="L1123">
        <v>9</v>
      </c>
      <c r="M1123">
        <v>0</v>
      </c>
      <c r="N1123">
        <v>9</v>
      </c>
      <c r="O1123">
        <v>1</v>
      </c>
      <c r="P1123">
        <f t="shared" si="181"/>
        <v>9</v>
      </c>
      <c r="Q1123">
        <v>317</v>
      </c>
      <c r="R1123">
        <v>308</v>
      </c>
      <c r="S1123" s="14">
        <f t="shared" si="173"/>
        <v>0.50719999999999998</v>
      </c>
      <c r="T1123" s="33">
        <f>IF(E1123&lt;1994,"NA",IF(E1123&gt;2001,SUMIFS(ADM!E:E,ADM!A:A,ReferendumData!E1123,ADM!C:C,ReferendumData!A1123,ADM!D:D,ReferendumData!B1123),SUMIFS(ADM!K:K,ADM!H:H,ReferendumData!E1123,ADM!I:I,ReferendumData!A1123,ADM!J:J,ReferendumData!B1123)))</f>
        <v>220.89</v>
      </c>
      <c r="U1123" s="34">
        <f t="shared" si="182"/>
        <v>2.8294626284576037</v>
      </c>
      <c r="V1123" s="47">
        <f>IFERROR(VLOOKUP(C1123,Lookups!J:L,3,FALSE),IF(T1123&gt;=2000,4,IF(AND(T1123&gt;=1000,T1123&lt;2000),5,6)))</f>
        <v>6</v>
      </c>
      <c r="W1123" s="12" t="s">
        <v>20</v>
      </c>
      <c r="X1123" s="39">
        <f t="shared" si="174"/>
        <v>2.8294626284576037</v>
      </c>
      <c r="Y1123" s="38">
        <f t="shared" si="175"/>
        <v>0.50719999999999998</v>
      </c>
      <c r="Z1123" s="40" t="e">
        <f>IF(C1123=ScatterPlots!$A$3,ReferendumData!Y1123,-1)</f>
        <v>#N/A</v>
      </c>
      <c r="AA1123" s="39">
        <f t="shared" si="176"/>
        <v>2.8294626284576037</v>
      </c>
      <c r="AB1123" s="40">
        <f t="shared" si="177"/>
        <v>-1</v>
      </c>
      <c r="AC1123" s="40">
        <f t="shared" si="178"/>
        <v>0.50719999999999998</v>
      </c>
      <c r="AD1123" s="40">
        <f t="shared" si="179"/>
        <v>-1</v>
      </c>
    </row>
    <row r="1124" spans="1:30" x14ac:dyDescent="0.35">
      <c r="A1124">
        <v>424</v>
      </c>
      <c r="B1124">
        <v>1</v>
      </c>
      <c r="C1124" t="str">
        <f t="shared" si="180"/>
        <v>0424-01</v>
      </c>
      <c r="D1124" t="s">
        <v>311</v>
      </c>
      <c r="E1124">
        <v>2006</v>
      </c>
      <c r="F1124">
        <f>VLOOKUP(E1124,Lookups!A:B,2,FALSE)</f>
        <v>2</v>
      </c>
      <c r="G1124">
        <v>2007</v>
      </c>
      <c r="H1124" s="61">
        <v>521</v>
      </c>
      <c r="I1124">
        <v>10</v>
      </c>
      <c r="J1124" t="s">
        <v>19</v>
      </c>
      <c r="K1124">
        <v>0</v>
      </c>
      <c r="L1124">
        <v>1</v>
      </c>
      <c r="M1124">
        <v>0</v>
      </c>
      <c r="N1124">
        <v>9</v>
      </c>
      <c r="O1124">
        <v>1</v>
      </c>
      <c r="P1124">
        <f t="shared" si="181"/>
        <v>6</v>
      </c>
      <c r="Q1124">
        <v>306</v>
      </c>
      <c r="R1124">
        <v>293</v>
      </c>
      <c r="S1124" s="14">
        <f t="shared" si="173"/>
        <v>0.51085141903171949</v>
      </c>
      <c r="T1124" s="33">
        <f>IF(E1124&lt;1994,"NA",IF(E1124&gt;2001,SUMIFS(ADM!E:E,ADM!A:A,ReferendumData!E1124,ADM!C:C,ReferendumData!A1124,ADM!D:D,ReferendumData!B1124),SUMIFS(ADM!K:K,ADM!H:H,ReferendumData!E1124,ADM!I:I,ReferendumData!A1124,ADM!J:J,ReferendumData!B1124)))</f>
        <v>468.19</v>
      </c>
      <c r="U1124" s="34">
        <f t="shared" si="182"/>
        <v>1.2793951173668809</v>
      </c>
      <c r="V1124" s="47">
        <f>IFERROR(VLOOKUP(C1124,Lookups!J:L,3,FALSE),IF(T1124&gt;=2000,4,IF(AND(T1124&gt;=1000,T1124&lt;2000),5,6)))</f>
        <v>6</v>
      </c>
      <c r="W1124" s="12" t="s">
        <v>515</v>
      </c>
      <c r="X1124" s="39">
        <f t="shared" si="174"/>
        <v>1.2793951173668809</v>
      </c>
      <c r="Y1124" s="38">
        <f t="shared" si="175"/>
        <v>0.51085141903171949</v>
      </c>
      <c r="Z1124" s="40" t="e">
        <f>IF(C1124=ScatterPlots!$A$3,ReferendumData!Y1124,-1)</f>
        <v>#N/A</v>
      </c>
      <c r="AA1124" s="39">
        <f t="shared" si="176"/>
        <v>1.2793951173668809</v>
      </c>
      <c r="AB1124" s="40">
        <f t="shared" si="177"/>
        <v>-1</v>
      </c>
      <c r="AC1124" s="40">
        <f t="shared" si="178"/>
        <v>0.51085141903171949</v>
      </c>
      <c r="AD1124" s="40">
        <f t="shared" si="179"/>
        <v>-1</v>
      </c>
    </row>
    <row r="1125" spans="1:30" x14ac:dyDescent="0.35">
      <c r="A1125">
        <v>466</v>
      </c>
      <c r="B1125">
        <v>1</v>
      </c>
      <c r="C1125" t="str">
        <f t="shared" si="180"/>
        <v>0466-01</v>
      </c>
      <c r="D1125" t="s">
        <v>185</v>
      </c>
      <c r="E1125">
        <v>2006</v>
      </c>
      <c r="F1125">
        <f>VLOOKUP(E1125,Lookups!A:B,2,FALSE)</f>
        <v>2</v>
      </c>
      <c r="G1125">
        <v>2007</v>
      </c>
      <c r="H1125" s="61">
        <v>325</v>
      </c>
      <c r="I1125">
        <v>7</v>
      </c>
      <c r="J1125" t="s">
        <v>19</v>
      </c>
      <c r="K1125">
        <v>0</v>
      </c>
      <c r="L1125">
        <v>9</v>
      </c>
      <c r="M1125">
        <v>0</v>
      </c>
      <c r="N1125">
        <v>9</v>
      </c>
      <c r="O1125">
        <v>0</v>
      </c>
      <c r="P1125">
        <f t="shared" si="181"/>
        <v>4</v>
      </c>
      <c r="Q1125">
        <v>2217</v>
      </c>
      <c r="R1125">
        <v>2427</v>
      </c>
      <c r="S1125" s="14">
        <f t="shared" si="173"/>
        <v>0.47739018087855295</v>
      </c>
      <c r="T1125" s="33">
        <f>IF(E1125&lt;1994,"NA",IF(E1125&gt;2001,SUMIFS(ADM!E:E,ADM!A:A,ReferendumData!E1125,ADM!C:C,ReferendumData!A1125,ADM!D:D,ReferendumData!B1125),SUMIFS(ADM!K:K,ADM!H:H,ReferendumData!E1125,ADM!I:I,ReferendumData!A1125,ADM!J:J,ReferendumData!B1125)))</f>
        <v>2278.9</v>
      </c>
      <c r="U1125" s="34">
        <f t="shared" si="182"/>
        <v>2.0378252665759797</v>
      </c>
      <c r="V1125" s="47">
        <f>IFERROR(VLOOKUP(C1125,Lookups!J:L,3,FALSE),IF(T1125&gt;=2000,4,IF(AND(T1125&gt;=1000,T1125&lt;2000),5,6)))</f>
        <v>4</v>
      </c>
      <c r="W1125" s="12" t="s">
        <v>422</v>
      </c>
      <c r="X1125" s="39">
        <f t="shared" si="174"/>
        <v>2.0378252665759797</v>
      </c>
      <c r="Y1125" s="38">
        <f t="shared" si="175"/>
        <v>0.47739018087855295</v>
      </c>
      <c r="Z1125" s="40" t="e">
        <f>IF(C1125=ScatterPlots!$A$3,ReferendumData!Y1125,-1)</f>
        <v>#N/A</v>
      </c>
      <c r="AA1125" s="39">
        <f t="shared" si="176"/>
        <v>2.0378252665759797</v>
      </c>
      <c r="AB1125" s="40">
        <f t="shared" si="177"/>
        <v>-1</v>
      </c>
      <c r="AC1125" s="40">
        <f t="shared" si="178"/>
        <v>0.47739018087855295</v>
      </c>
      <c r="AD1125" s="40">
        <f t="shared" si="179"/>
        <v>-1</v>
      </c>
    </row>
    <row r="1126" spans="1:30" x14ac:dyDescent="0.35">
      <c r="A1126">
        <v>480</v>
      </c>
      <c r="B1126">
        <v>1</v>
      </c>
      <c r="C1126" t="str">
        <f t="shared" si="180"/>
        <v>0480-01</v>
      </c>
      <c r="D1126" t="s">
        <v>336</v>
      </c>
      <c r="E1126">
        <v>2006</v>
      </c>
      <c r="F1126">
        <f>VLOOKUP(E1126,Lookups!A:B,2,FALSE)</f>
        <v>2</v>
      </c>
      <c r="G1126">
        <v>2007</v>
      </c>
      <c r="H1126" s="61">
        <v>550</v>
      </c>
      <c r="I1126">
        <v>10</v>
      </c>
      <c r="J1126" t="s">
        <v>19</v>
      </c>
      <c r="K1126">
        <v>0</v>
      </c>
      <c r="L1126">
        <v>1</v>
      </c>
      <c r="M1126">
        <v>0</v>
      </c>
      <c r="N1126">
        <v>9</v>
      </c>
      <c r="O1126">
        <v>0</v>
      </c>
      <c r="P1126">
        <f t="shared" si="181"/>
        <v>6</v>
      </c>
      <c r="Q1126">
        <v>982</v>
      </c>
      <c r="R1126">
        <v>1253</v>
      </c>
      <c r="S1126" s="14">
        <f t="shared" si="173"/>
        <v>0.43937360178970919</v>
      </c>
      <c r="T1126" s="33">
        <f>IF(E1126&lt;1994,"NA",IF(E1126&gt;2001,SUMIFS(ADM!E:E,ADM!A:A,ReferendumData!E1126,ADM!C:C,ReferendumData!A1126,ADM!D:D,ReferendumData!B1126),SUMIFS(ADM!K:K,ADM!H:H,ReferendumData!E1126,ADM!I:I,ReferendumData!A1126,ADM!J:J,ReferendumData!B1126)))</f>
        <v>742.93</v>
      </c>
      <c r="U1126" s="34">
        <f t="shared" si="182"/>
        <v>3.0083587955796647</v>
      </c>
      <c r="V1126" s="47">
        <f>IFERROR(VLOOKUP(C1126,Lookups!J:L,3,FALSE),IF(T1126&gt;=2000,4,IF(AND(T1126&gt;=1000,T1126&lt;2000),5,6)))</f>
        <v>6</v>
      </c>
      <c r="W1126" s="12" t="s">
        <v>515</v>
      </c>
      <c r="X1126" s="39">
        <f t="shared" si="174"/>
        <v>3.0083587955796647</v>
      </c>
      <c r="Y1126" s="38">
        <f t="shared" si="175"/>
        <v>0.43937360178970919</v>
      </c>
      <c r="Z1126" s="40" t="e">
        <f>IF(C1126=ScatterPlots!$A$3,ReferendumData!Y1126,-1)</f>
        <v>#N/A</v>
      </c>
      <c r="AA1126" s="39">
        <f t="shared" si="176"/>
        <v>3.0083587955796647</v>
      </c>
      <c r="AB1126" s="40">
        <f t="shared" si="177"/>
        <v>-1</v>
      </c>
      <c r="AC1126" s="40">
        <f t="shared" si="178"/>
        <v>0.43937360178970919</v>
      </c>
      <c r="AD1126" s="40">
        <f t="shared" si="179"/>
        <v>-1</v>
      </c>
    </row>
    <row r="1127" spans="1:30" x14ac:dyDescent="0.35">
      <c r="A1127">
        <v>487</v>
      </c>
      <c r="B1127">
        <v>1</v>
      </c>
      <c r="C1127" t="str">
        <f t="shared" si="180"/>
        <v>0487-01</v>
      </c>
      <c r="D1127" t="s">
        <v>91</v>
      </c>
      <c r="E1127">
        <v>2006</v>
      </c>
      <c r="F1127">
        <f>VLOOKUP(E1127,Lookups!A:B,2,FALSE)</f>
        <v>2</v>
      </c>
      <c r="G1127">
        <v>2007</v>
      </c>
      <c r="H1127" s="61">
        <v>700</v>
      </c>
      <c r="I1127">
        <v>10</v>
      </c>
      <c r="J1127" t="s">
        <v>19</v>
      </c>
      <c r="K1127">
        <v>0</v>
      </c>
      <c r="L1127">
        <v>9</v>
      </c>
      <c r="M1127">
        <v>0</v>
      </c>
      <c r="N1127">
        <v>9</v>
      </c>
      <c r="O1127">
        <v>0</v>
      </c>
      <c r="P1127">
        <f t="shared" si="181"/>
        <v>8</v>
      </c>
      <c r="Q1127">
        <v>424</v>
      </c>
      <c r="R1127">
        <v>478</v>
      </c>
      <c r="S1127" s="14">
        <f t="shared" si="173"/>
        <v>0.47006651884700668</v>
      </c>
      <c r="T1127" s="33">
        <f>IF(E1127&lt;1994,"NA",IF(E1127&gt;2001,SUMIFS(ADM!E:E,ADM!A:A,ReferendumData!E1127,ADM!C:C,ReferendumData!A1127,ADM!D:D,ReferendumData!B1127),SUMIFS(ADM!K:K,ADM!H:H,ReferendumData!E1127,ADM!I:I,ReferendumData!A1127,ADM!J:J,ReferendumData!B1127)))</f>
        <v>393.61</v>
      </c>
      <c r="U1127" s="34">
        <f t="shared" si="182"/>
        <v>2.2916084449073955</v>
      </c>
      <c r="V1127" s="47">
        <f>IFERROR(VLOOKUP(C1127,Lookups!J:L,3,FALSE),IF(T1127&gt;=2000,4,IF(AND(T1127&gt;=1000,T1127&lt;2000),5,6)))</f>
        <v>6</v>
      </c>
      <c r="W1127" s="12" t="s">
        <v>20</v>
      </c>
      <c r="X1127" s="39">
        <f t="shared" si="174"/>
        <v>2.2916084449073955</v>
      </c>
      <c r="Y1127" s="38">
        <f t="shared" si="175"/>
        <v>0.47006651884700668</v>
      </c>
      <c r="Z1127" s="40" t="e">
        <f>IF(C1127=ScatterPlots!$A$3,ReferendumData!Y1127,-1)</f>
        <v>#N/A</v>
      </c>
      <c r="AA1127" s="39">
        <f t="shared" si="176"/>
        <v>2.2916084449073955</v>
      </c>
      <c r="AB1127" s="40">
        <f t="shared" si="177"/>
        <v>-1</v>
      </c>
      <c r="AC1127" s="40">
        <f t="shared" si="178"/>
        <v>0.47006651884700668</v>
      </c>
      <c r="AD1127" s="40">
        <f t="shared" si="179"/>
        <v>-1</v>
      </c>
    </row>
    <row r="1128" spans="1:30" x14ac:dyDescent="0.35">
      <c r="A1128">
        <v>500</v>
      </c>
      <c r="B1128">
        <v>1</v>
      </c>
      <c r="C1128" t="str">
        <f t="shared" si="180"/>
        <v>0500-01</v>
      </c>
      <c r="D1128" t="s">
        <v>481</v>
      </c>
      <c r="E1128">
        <v>2006</v>
      </c>
      <c r="F1128">
        <f>VLOOKUP(E1128,Lookups!A:B,2,FALSE)</f>
        <v>2</v>
      </c>
      <c r="G1128">
        <v>2007</v>
      </c>
      <c r="H1128" s="61">
        <v>450</v>
      </c>
      <c r="I1128">
        <v>4</v>
      </c>
      <c r="J1128" t="s">
        <v>19</v>
      </c>
      <c r="K1128">
        <v>0</v>
      </c>
      <c r="L1128">
        <v>9</v>
      </c>
      <c r="M1128">
        <v>0</v>
      </c>
      <c r="N1128">
        <v>9</v>
      </c>
      <c r="O1128">
        <v>0</v>
      </c>
      <c r="P1128">
        <f t="shared" si="181"/>
        <v>5</v>
      </c>
      <c r="Q1128">
        <v>823</v>
      </c>
      <c r="R1128">
        <v>885</v>
      </c>
      <c r="S1128" s="14">
        <f t="shared" si="173"/>
        <v>0.48185011709601872</v>
      </c>
      <c r="T1128" s="33">
        <f>IF(E1128&lt;1994,"NA",IF(E1128&gt;2001,SUMIFS(ADM!E:E,ADM!A:A,ReferendumData!E1128,ADM!C:C,ReferendumData!A1128,ADM!D:D,ReferendumData!B1128),SUMIFS(ADM!K:K,ADM!H:H,ReferendumData!E1128,ADM!I:I,ReferendumData!A1128,ADM!J:J,ReferendumData!B1128)))</f>
        <v>628.96</v>
      </c>
      <c r="U1128" s="34">
        <f t="shared" si="182"/>
        <v>2.7155939964385651</v>
      </c>
      <c r="V1128" s="47">
        <f>IFERROR(VLOOKUP(C1128,Lookups!J:L,3,FALSE),IF(T1128&gt;=2000,4,IF(AND(T1128&gt;=1000,T1128&lt;2000),5,6)))</f>
        <v>6</v>
      </c>
      <c r="W1128" s="12" t="s">
        <v>20</v>
      </c>
      <c r="X1128" s="39">
        <f t="shared" si="174"/>
        <v>2.7155939964385651</v>
      </c>
      <c r="Y1128" s="38">
        <f t="shared" si="175"/>
        <v>0.48185011709601872</v>
      </c>
      <c r="Z1128" s="40" t="e">
        <f>IF(C1128=ScatterPlots!$A$3,ReferendumData!Y1128,-1)</f>
        <v>#N/A</v>
      </c>
      <c r="AA1128" s="39">
        <f t="shared" si="176"/>
        <v>2.7155939964385651</v>
      </c>
      <c r="AB1128" s="40">
        <f t="shared" si="177"/>
        <v>-1</v>
      </c>
      <c r="AC1128" s="40">
        <f t="shared" si="178"/>
        <v>0.48185011709601872</v>
      </c>
      <c r="AD1128" s="40">
        <f t="shared" si="179"/>
        <v>-1</v>
      </c>
    </row>
    <row r="1129" spans="1:30" x14ac:dyDescent="0.35">
      <c r="A1129">
        <v>507</v>
      </c>
      <c r="B1129">
        <v>1</v>
      </c>
      <c r="C1129" t="str">
        <f t="shared" si="180"/>
        <v>0507-01</v>
      </c>
      <c r="D1129" t="s">
        <v>133</v>
      </c>
      <c r="E1129">
        <v>2006</v>
      </c>
      <c r="F1129">
        <f>VLOOKUP(E1129,Lookups!A:B,2,FALSE)</f>
        <v>2</v>
      </c>
      <c r="G1129">
        <v>2007</v>
      </c>
      <c r="H1129" s="61">
        <v>218.09</v>
      </c>
      <c r="I1129">
        <v>5</v>
      </c>
      <c r="J1129" t="s">
        <v>19</v>
      </c>
      <c r="K1129">
        <v>0</v>
      </c>
      <c r="L1129">
        <v>9</v>
      </c>
      <c r="M1129">
        <v>0</v>
      </c>
      <c r="N1129">
        <v>9</v>
      </c>
      <c r="O1129">
        <v>1</v>
      </c>
      <c r="P1129">
        <f t="shared" si="181"/>
        <v>3</v>
      </c>
      <c r="Q1129">
        <v>648</v>
      </c>
      <c r="R1129">
        <v>505</v>
      </c>
      <c r="S1129" s="14">
        <f t="shared" si="173"/>
        <v>0.56201214223764095</v>
      </c>
      <c r="T1129" s="33">
        <f>IF(E1129&lt;1994,"NA",IF(E1129&gt;2001,SUMIFS(ADM!E:E,ADM!A:A,ReferendumData!E1129,ADM!C:C,ReferendumData!A1129,ADM!D:D,ReferendumData!B1129),SUMIFS(ADM!K:K,ADM!H:H,ReferendumData!E1129,ADM!I:I,ReferendumData!A1129,ADM!J:J,ReferendumData!B1129)))</f>
        <v>309.33999999999997</v>
      </c>
      <c r="U1129" s="34">
        <f t="shared" si="182"/>
        <v>3.7272903601215495</v>
      </c>
      <c r="V1129" s="47">
        <f>IFERROR(VLOOKUP(C1129,Lookups!J:L,3,FALSE),IF(T1129&gt;=2000,4,IF(AND(T1129&gt;=1000,T1129&lt;2000),5,6)))</f>
        <v>6</v>
      </c>
      <c r="W1129" s="12" t="s">
        <v>20</v>
      </c>
      <c r="X1129" s="39">
        <f t="shared" si="174"/>
        <v>3.7272903601215495</v>
      </c>
      <c r="Y1129" s="38">
        <f t="shared" si="175"/>
        <v>0.56201214223764095</v>
      </c>
      <c r="Z1129" s="40" t="e">
        <f>IF(C1129=ScatterPlots!$A$3,ReferendumData!Y1129,-1)</f>
        <v>#N/A</v>
      </c>
      <c r="AA1129" s="39">
        <f t="shared" si="176"/>
        <v>3.7272903601215495</v>
      </c>
      <c r="AB1129" s="40">
        <f t="shared" si="177"/>
        <v>-1</v>
      </c>
      <c r="AC1129" s="40">
        <f t="shared" si="178"/>
        <v>0.56201214223764095</v>
      </c>
      <c r="AD1129" s="40">
        <f t="shared" si="179"/>
        <v>-1</v>
      </c>
    </row>
    <row r="1130" spans="1:30" x14ac:dyDescent="0.35">
      <c r="A1130">
        <v>518</v>
      </c>
      <c r="B1130">
        <v>1</v>
      </c>
      <c r="C1130" t="str">
        <f t="shared" si="180"/>
        <v>0518-01</v>
      </c>
      <c r="D1130" t="s">
        <v>59</v>
      </c>
      <c r="E1130">
        <v>2006</v>
      </c>
      <c r="F1130">
        <f>VLOOKUP(E1130,Lookups!A:B,2,FALSE)</f>
        <v>2</v>
      </c>
      <c r="G1130">
        <v>2007</v>
      </c>
      <c r="H1130" s="61">
        <v>1000</v>
      </c>
      <c r="I1130">
        <v>8</v>
      </c>
      <c r="J1130" t="s">
        <v>19</v>
      </c>
      <c r="K1130">
        <v>0</v>
      </c>
      <c r="L1130">
        <v>9</v>
      </c>
      <c r="M1130">
        <v>0</v>
      </c>
      <c r="N1130">
        <v>9</v>
      </c>
      <c r="O1130">
        <v>1</v>
      </c>
      <c r="P1130">
        <f t="shared" si="181"/>
        <v>10</v>
      </c>
      <c r="Q1130">
        <v>2876</v>
      </c>
      <c r="R1130">
        <v>2356</v>
      </c>
      <c r="S1130" s="14">
        <f t="shared" si="173"/>
        <v>0.54969418960244654</v>
      </c>
      <c r="T1130" s="33">
        <f>IF(E1130&lt;1994,"NA",IF(E1130&gt;2001,SUMIFS(ADM!E:E,ADM!A:A,ReferendumData!E1130,ADM!C:C,ReferendumData!A1130,ADM!D:D,ReferendumData!B1130),SUMIFS(ADM!K:K,ADM!H:H,ReferendumData!E1130,ADM!I:I,ReferendumData!A1130,ADM!J:J,ReferendumData!B1130)))</f>
        <v>2168.96</v>
      </c>
      <c r="U1130" s="34">
        <f t="shared" si="182"/>
        <v>2.4122159929182647</v>
      </c>
      <c r="V1130" s="47">
        <f>IFERROR(VLOOKUP(C1130,Lookups!J:L,3,FALSE),IF(T1130&gt;=2000,4,IF(AND(T1130&gt;=1000,T1130&lt;2000),5,6)))</f>
        <v>4</v>
      </c>
      <c r="W1130" s="12" t="s">
        <v>370</v>
      </c>
      <c r="X1130" s="39">
        <f t="shared" si="174"/>
        <v>2.4122159929182647</v>
      </c>
      <c r="Y1130" s="38">
        <f t="shared" si="175"/>
        <v>0.54969418960244654</v>
      </c>
      <c r="Z1130" s="40" t="e">
        <f>IF(C1130=ScatterPlots!$A$3,ReferendumData!Y1130,-1)</f>
        <v>#N/A</v>
      </c>
      <c r="AA1130" s="39">
        <f t="shared" si="176"/>
        <v>2.4122159929182647</v>
      </c>
      <c r="AB1130" s="40">
        <f t="shared" si="177"/>
        <v>-1</v>
      </c>
      <c r="AC1130" s="40">
        <f t="shared" si="178"/>
        <v>0.54969418960244654</v>
      </c>
      <c r="AD1130" s="40">
        <f t="shared" si="179"/>
        <v>-1</v>
      </c>
    </row>
    <row r="1131" spans="1:30" x14ac:dyDescent="0.35">
      <c r="A1131">
        <v>535</v>
      </c>
      <c r="B1131">
        <v>1</v>
      </c>
      <c r="C1131" t="str">
        <f t="shared" si="180"/>
        <v>0535-01</v>
      </c>
      <c r="D1131" t="s">
        <v>338</v>
      </c>
      <c r="E1131">
        <v>2006</v>
      </c>
      <c r="F1131">
        <f>VLOOKUP(E1131,Lookups!A:B,2,FALSE)</f>
        <v>2</v>
      </c>
      <c r="G1131">
        <v>2007</v>
      </c>
      <c r="H1131" s="61">
        <v>200</v>
      </c>
      <c r="I1131">
        <v>10</v>
      </c>
      <c r="J1131" t="s">
        <v>19</v>
      </c>
      <c r="K1131">
        <v>0</v>
      </c>
      <c r="L1131">
        <v>9</v>
      </c>
      <c r="M1131">
        <v>0</v>
      </c>
      <c r="N1131">
        <v>9</v>
      </c>
      <c r="O1131">
        <v>0</v>
      </c>
      <c r="P1131">
        <f t="shared" si="181"/>
        <v>3</v>
      </c>
      <c r="Q1131">
        <v>21005</v>
      </c>
      <c r="R1131">
        <v>22341</v>
      </c>
      <c r="S1131" s="14">
        <f t="shared" si="173"/>
        <v>0.48458912010335442</v>
      </c>
      <c r="T1131" s="33">
        <f>IF(E1131&lt;1994,"NA",IF(E1131&gt;2001,SUMIFS(ADM!E:E,ADM!A:A,ReferendumData!E1131,ADM!C:C,ReferendumData!A1131,ADM!D:D,ReferendumData!B1131),SUMIFS(ADM!K:K,ADM!H:H,ReferendumData!E1131,ADM!I:I,ReferendumData!A1131,ADM!J:J,ReferendumData!B1131)))</f>
        <v>15689.89</v>
      </c>
      <c r="U1131" s="34">
        <f t="shared" si="182"/>
        <v>2.7626707389280614</v>
      </c>
      <c r="V1131" s="47">
        <f>IFERROR(VLOOKUP(C1131,Lookups!J:L,3,FALSE),IF(T1131&gt;=2000,4,IF(AND(T1131&gt;=1000,T1131&lt;2000),5,6)))</f>
        <v>4</v>
      </c>
      <c r="W1131" s="12" t="s">
        <v>20</v>
      </c>
      <c r="X1131" s="39">
        <f t="shared" si="174"/>
        <v>2.7626707389280614</v>
      </c>
      <c r="Y1131" s="38">
        <f t="shared" si="175"/>
        <v>0.48458912010335442</v>
      </c>
      <c r="Z1131" s="40" t="e">
        <f>IF(C1131=ScatterPlots!$A$3,ReferendumData!Y1131,-1)</f>
        <v>#N/A</v>
      </c>
      <c r="AA1131" s="39">
        <f t="shared" si="176"/>
        <v>2.7626707389280614</v>
      </c>
      <c r="AB1131" s="40">
        <f t="shared" si="177"/>
        <v>-1</v>
      </c>
      <c r="AC1131" s="40">
        <f t="shared" si="178"/>
        <v>0.48458912010335442</v>
      </c>
      <c r="AD1131" s="40">
        <f t="shared" si="179"/>
        <v>-1</v>
      </c>
    </row>
    <row r="1132" spans="1:30" x14ac:dyDescent="0.35">
      <c r="A1132">
        <v>547</v>
      </c>
      <c r="B1132">
        <v>1</v>
      </c>
      <c r="C1132" t="str">
        <f t="shared" si="180"/>
        <v>0547-01</v>
      </c>
      <c r="D1132" t="s">
        <v>229</v>
      </c>
      <c r="E1132">
        <v>2006</v>
      </c>
      <c r="F1132">
        <f>VLOOKUP(E1132,Lookups!A:B,2,FALSE)</f>
        <v>2</v>
      </c>
      <c r="G1132">
        <v>2007</v>
      </c>
      <c r="H1132" s="61">
        <v>447.85</v>
      </c>
      <c r="I1132">
        <v>10</v>
      </c>
      <c r="J1132" t="s">
        <v>19</v>
      </c>
      <c r="K1132">
        <v>0</v>
      </c>
      <c r="L1132">
        <v>1</v>
      </c>
      <c r="M1132">
        <v>0</v>
      </c>
      <c r="N1132">
        <v>9</v>
      </c>
      <c r="O1132">
        <v>0</v>
      </c>
      <c r="P1132">
        <f t="shared" si="181"/>
        <v>5</v>
      </c>
      <c r="Q1132">
        <v>594</v>
      </c>
      <c r="R1132">
        <v>736</v>
      </c>
      <c r="S1132" s="14">
        <f t="shared" si="173"/>
        <v>0.44661654135338347</v>
      </c>
      <c r="T1132" s="33">
        <f>IF(E1132&lt;1994,"NA",IF(E1132&gt;2001,SUMIFS(ADM!E:E,ADM!A:A,ReferendumData!E1132,ADM!C:C,ReferendumData!A1132,ADM!D:D,ReferendumData!B1132),SUMIFS(ADM!K:K,ADM!H:H,ReferendumData!E1132,ADM!I:I,ReferendumData!A1132,ADM!J:J,ReferendumData!B1132)))</f>
        <v>567.45000000000005</v>
      </c>
      <c r="U1132" s="34">
        <f t="shared" si="182"/>
        <v>2.3438188386641992</v>
      </c>
      <c r="V1132" s="47">
        <f>IFERROR(VLOOKUP(C1132,Lookups!J:L,3,FALSE),IF(T1132&gt;=2000,4,IF(AND(T1132&gt;=1000,T1132&lt;2000),5,6)))</f>
        <v>6</v>
      </c>
      <c r="W1132" s="12" t="s">
        <v>517</v>
      </c>
      <c r="X1132" s="39">
        <f t="shared" si="174"/>
        <v>2.3438188386641992</v>
      </c>
      <c r="Y1132" s="38">
        <f t="shared" si="175"/>
        <v>0.44661654135338347</v>
      </c>
      <c r="Z1132" s="40" t="e">
        <f>IF(C1132=ScatterPlots!$A$3,ReferendumData!Y1132,-1)</f>
        <v>#N/A</v>
      </c>
      <c r="AA1132" s="39">
        <f t="shared" si="176"/>
        <v>2.3438188386641992</v>
      </c>
      <c r="AB1132" s="40">
        <f t="shared" si="177"/>
        <v>-1</v>
      </c>
      <c r="AC1132" s="40">
        <f t="shared" si="178"/>
        <v>0.44661654135338347</v>
      </c>
      <c r="AD1132" s="40">
        <f t="shared" si="179"/>
        <v>-1</v>
      </c>
    </row>
    <row r="1133" spans="1:30" x14ac:dyDescent="0.35">
      <c r="A1133">
        <v>577</v>
      </c>
      <c r="B1133">
        <v>1</v>
      </c>
      <c r="C1133" t="str">
        <f t="shared" si="180"/>
        <v>0577-01</v>
      </c>
      <c r="D1133" t="s">
        <v>232</v>
      </c>
      <c r="E1133">
        <v>2006</v>
      </c>
      <c r="F1133">
        <f>VLOOKUP(E1133,Lookups!A:B,2,FALSE)</f>
        <v>2</v>
      </c>
      <c r="G1133">
        <v>2007</v>
      </c>
      <c r="H1133" s="61">
        <v>1133</v>
      </c>
      <c r="I1133">
        <v>10</v>
      </c>
      <c r="J1133" t="s">
        <v>19</v>
      </c>
      <c r="K1133">
        <v>0</v>
      </c>
      <c r="L1133">
        <v>9</v>
      </c>
      <c r="M1133">
        <v>0</v>
      </c>
      <c r="N1133">
        <v>9</v>
      </c>
      <c r="O1133">
        <v>0</v>
      </c>
      <c r="P1133">
        <f t="shared" si="181"/>
        <v>10</v>
      </c>
      <c r="Q1133">
        <v>440</v>
      </c>
      <c r="R1133">
        <v>674</v>
      </c>
      <c r="S1133" s="14">
        <f t="shared" si="173"/>
        <v>0.39497307001795334</v>
      </c>
      <c r="T1133" s="33">
        <f>IF(E1133&lt;1994,"NA",IF(E1133&gt;2001,SUMIFS(ADM!E:E,ADM!A:A,ReferendumData!E1133,ADM!C:C,ReferendumData!A1133,ADM!D:D,ReferendumData!B1133),SUMIFS(ADM!K:K,ADM!H:H,ReferendumData!E1133,ADM!I:I,ReferendumData!A1133,ADM!J:J,ReferendumData!B1133)))</f>
        <v>426.45</v>
      </c>
      <c r="U1133" s="34">
        <f t="shared" si="182"/>
        <v>2.6122640403329815</v>
      </c>
      <c r="V1133" s="47">
        <f>IFERROR(VLOOKUP(C1133,Lookups!J:L,3,FALSE),IF(T1133&gt;=2000,4,IF(AND(T1133&gt;=1000,T1133&lt;2000),5,6)))</f>
        <v>6</v>
      </c>
      <c r="W1133" s="12" t="s">
        <v>20</v>
      </c>
      <c r="X1133" s="39">
        <f t="shared" si="174"/>
        <v>2.6122640403329815</v>
      </c>
      <c r="Y1133" s="38">
        <f t="shared" si="175"/>
        <v>0.39497307001795334</v>
      </c>
      <c r="Z1133" s="40" t="e">
        <f>IF(C1133=ScatterPlots!$A$3,ReferendumData!Y1133,-1)</f>
        <v>#N/A</v>
      </c>
      <c r="AA1133" s="39">
        <f t="shared" si="176"/>
        <v>2.6122640403329815</v>
      </c>
      <c r="AB1133" s="40">
        <f t="shared" si="177"/>
        <v>-1</v>
      </c>
      <c r="AC1133" s="40">
        <f t="shared" si="178"/>
        <v>0.39497307001795334</v>
      </c>
      <c r="AD1133" s="40">
        <f t="shared" si="179"/>
        <v>-1</v>
      </c>
    </row>
    <row r="1134" spans="1:30" x14ac:dyDescent="0.35">
      <c r="A1134">
        <v>595</v>
      </c>
      <c r="B1134">
        <v>1</v>
      </c>
      <c r="C1134" t="str">
        <f t="shared" si="180"/>
        <v>0595-01</v>
      </c>
      <c r="D1134" t="s">
        <v>193</v>
      </c>
      <c r="E1134">
        <v>2006</v>
      </c>
      <c r="F1134">
        <f>VLOOKUP(E1134,Lookups!A:B,2,FALSE)</f>
        <v>2</v>
      </c>
      <c r="G1134">
        <v>2007</v>
      </c>
      <c r="H1134" s="61">
        <v>573.83000000000004</v>
      </c>
      <c r="I1134">
        <v>10</v>
      </c>
      <c r="J1134" t="s">
        <v>19</v>
      </c>
      <c r="K1134">
        <v>0</v>
      </c>
      <c r="L1134">
        <v>9</v>
      </c>
      <c r="M1134">
        <v>0</v>
      </c>
      <c r="N1134">
        <v>9</v>
      </c>
      <c r="O1134">
        <v>0</v>
      </c>
      <c r="P1134">
        <f t="shared" si="181"/>
        <v>6</v>
      </c>
      <c r="Q1134">
        <v>1632</v>
      </c>
      <c r="R1134">
        <v>1653</v>
      </c>
      <c r="S1134" s="14">
        <f t="shared" si="173"/>
        <v>0.49680365296803652</v>
      </c>
      <c r="T1134" s="33">
        <f>IF(E1134&lt;1994,"NA",IF(E1134&gt;2001,SUMIFS(ADM!E:E,ADM!A:A,ReferendumData!E1134,ADM!C:C,ReferendumData!A1134,ADM!D:D,ReferendumData!B1134),SUMIFS(ADM!K:K,ADM!H:H,ReferendumData!E1134,ADM!I:I,ReferendumData!A1134,ADM!J:J,ReferendumData!B1134)))</f>
        <v>1752.78</v>
      </c>
      <c r="U1134" s="34">
        <f t="shared" si="182"/>
        <v>1.874165611200493</v>
      </c>
      <c r="V1134" s="47">
        <f>IFERROR(VLOOKUP(C1134,Lookups!J:L,3,FALSE),IF(T1134&gt;=2000,4,IF(AND(T1134&gt;=1000,T1134&lt;2000),5,6)))</f>
        <v>5</v>
      </c>
      <c r="W1134" s="12" t="s">
        <v>20</v>
      </c>
      <c r="X1134" s="39">
        <f t="shared" si="174"/>
        <v>1.874165611200493</v>
      </c>
      <c r="Y1134" s="38">
        <f t="shared" si="175"/>
        <v>0.49680365296803652</v>
      </c>
      <c r="Z1134" s="40" t="e">
        <f>IF(C1134=ScatterPlots!$A$3,ReferendumData!Y1134,-1)</f>
        <v>#N/A</v>
      </c>
      <c r="AA1134" s="39">
        <f t="shared" si="176"/>
        <v>1.874165611200493</v>
      </c>
      <c r="AB1134" s="40">
        <f t="shared" si="177"/>
        <v>-1</v>
      </c>
      <c r="AC1134" s="40">
        <f t="shared" si="178"/>
        <v>0.49680365296803652</v>
      </c>
      <c r="AD1134" s="40">
        <f t="shared" si="179"/>
        <v>-1</v>
      </c>
    </row>
    <row r="1135" spans="1:30" x14ac:dyDescent="0.35">
      <c r="A1135">
        <v>621</v>
      </c>
      <c r="B1135">
        <v>1</v>
      </c>
      <c r="C1135" t="str">
        <f t="shared" si="180"/>
        <v>0621-01</v>
      </c>
      <c r="D1135" t="s">
        <v>387</v>
      </c>
      <c r="E1135">
        <v>2006</v>
      </c>
      <c r="F1135">
        <f>VLOOKUP(E1135,Lookups!A:B,2,FALSE)</f>
        <v>2</v>
      </c>
      <c r="G1135">
        <v>2007</v>
      </c>
      <c r="H1135" s="61">
        <v>668.61</v>
      </c>
      <c r="I1135">
        <v>8</v>
      </c>
      <c r="J1135" t="s">
        <v>19</v>
      </c>
      <c r="K1135">
        <v>0</v>
      </c>
      <c r="L1135">
        <v>9</v>
      </c>
      <c r="M1135">
        <v>0</v>
      </c>
      <c r="N1135">
        <v>9</v>
      </c>
      <c r="O1135">
        <v>1</v>
      </c>
      <c r="P1135">
        <f t="shared" si="181"/>
        <v>7</v>
      </c>
      <c r="Q1135">
        <v>17047</v>
      </c>
      <c r="R1135">
        <v>16994</v>
      </c>
      <c r="S1135" s="14">
        <f t="shared" si="173"/>
        <v>0.5007784730178314</v>
      </c>
      <c r="T1135" s="33">
        <f>IF(E1135&lt;1994,"NA",IF(E1135&gt;2001,SUMIFS(ADM!E:E,ADM!A:A,ReferendumData!E1135,ADM!C:C,ReferendumData!A1135,ADM!D:D,ReferendumData!B1135),SUMIFS(ADM!K:K,ADM!H:H,ReferendumData!E1135,ADM!I:I,ReferendumData!A1135,ADM!J:J,ReferendumData!B1135)))</f>
        <v>10234.23</v>
      </c>
      <c r="U1135" s="34">
        <f t="shared" si="182"/>
        <v>3.3261906367161966</v>
      </c>
      <c r="V1135" s="47">
        <f>IFERROR(VLOOKUP(C1135,Lookups!J:L,3,FALSE),IF(T1135&gt;=2000,4,IF(AND(T1135&gt;=1000,T1135&lt;2000),5,6)))</f>
        <v>3</v>
      </c>
      <c r="W1135" s="12" t="s">
        <v>370</v>
      </c>
      <c r="X1135" s="39">
        <f t="shared" si="174"/>
        <v>3.3261906367161966</v>
      </c>
      <c r="Y1135" s="38">
        <f t="shared" si="175"/>
        <v>0.5007784730178314</v>
      </c>
      <c r="Z1135" s="40" t="e">
        <f>IF(C1135=ScatterPlots!$A$3,ReferendumData!Y1135,-1)</f>
        <v>#N/A</v>
      </c>
      <c r="AA1135" s="39">
        <f t="shared" si="176"/>
        <v>3.3261906367161966</v>
      </c>
      <c r="AB1135" s="40">
        <f t="shared" si="177"/>
        <v>-1</v>
      </c>
      <c r="AC1135" s="40">
        <f t="shared" si="178"/>
        <v>0.5007784730178314</v>
      </c>
      <c r="AD1135" s="40">
        <f t="shared" si="179"/>
        <v>-1</v>
      </c>
    </row>
    <row r="1136" spans="1:30" x14ac:dyDescent="0.35">
      <c r="A1136">
        <v>622</v>
      </c>
      <c r="B1136">
        <v>1</v>
      </c>
      <c r="C1136" t="str">
        <f t="shared" si="180"/>
        <v>0622-01</v>
      </c>
      <c r="D1136" t="s">
        <v>233</v>
      </c>
      <c r="E1136">
        <v>2006</v>
      </c>
      <c r="F1136">
        <f>VLOOKUP(E1136,Lookups!A:B,2,FALSE)</f>
        <v>2</v>
      </c>
      <c r="G1136">
        <v>2007</v>
      </c>
      <c r="H1136" s="61">
        <v>599.98</v>
      </c>
      <c r="I1136">
        <v>10</v>
      </c>
      <c r="J1136" t="s">
        <v>19</v>
      </c>
      <c r="K1136">
        <v>0</v>
      </c>
      <c r="L1136">
        <v>9</v>
      </c>
      <c r="M1136">
        <v>0</v>
      </c>
      <c r="N1136">
        <v>9</v>
      </c>
      <c r="O1136">
        <v>0</v>
      </c>
      <c r="P1136">
        <f t="shared" si="181"/>
        <v>6</v>
      </c>
      <c r="Q1136">
        <v>12343</v>
      </c>
      <c r="R1136">
        <v>18532</v>
      </c>
      <c r="S1136" s="14">
        <f t="shared" si="173"/>
        <v>0.39977327935222673</v>
      </c>
      <c r="T1136" s="33">
        <f>IF(E1136&lt;1994,"NA",IF(E1136&gt;2001,SUMIFS(ADM!E:E,ADM!A:A,ReferendumData!E1136,ADM!C:C,ReferendumData!A1136,ADM!D:D,ReferendumData!B1136),SUMIFS(ADM!K:K,ADM!H:H,ReferendumData!E1136,ADM!I:I,ReferendumData!A1136,ADM!J:J,ReferendumData!B1136)))</f>
        <v>11660.73</v>
      </c>
      <c r="U1136" s="34">
        <f t="shared" si="182"/>
        <v>2.647775911113627</v>
      </c>
      <c r="V1136" s="47">
        <f>IFERROR(VLOOKUP(C1136,Lookups!J:L,3,FALSE),IF(T1136&gt;=2000,4,IF(AND(T1136&gt;=1000,T1136&lt;2000),5,6)))</f>
        <v>2</v>
      </c>
      <c r="W1136" s="12" t="s">
        <v>518</v>
      </c>
      <c r="X1136" s="39">
        <f t="shared" si="174"/>
        <v>2.647775911113627</v>
      </c>
      <c r="Y1136" s="38">
        <f t="shared" si="175"/>
        <v>0.39977327935222673</v>
      </c>
      <c r="Z1136" s="40" t="e">
        <f>IF(C1136=ScatterPlots!$A$3,ReferendumData!Y1136,-1)</f>
        <v>#N/A</v>
      </c>
      <c r="AA1136" s="39">
        <f t="shared" si="176"/>
        <v>2.647775911113627</v>
      </c>
      <c r="AB1136" s="40">
        <f t="shared" si="177"/>
        <v>-1</v>
      </c>
      <c r="AC1136" s="40">
        <f t="shared" si="178"/>
        <v>0.39977327935222673</v>
      </c>
      <c r="AD1136" s="40">
        <f t="shared" si="179"/>
        <v>-1</v>
      </c>
    </row>
    <row r="1137" spans="1:30" x14ac:dyDescent="0.35">
      <c r="A1137">
        <v>623</v>
      </c>
      <c r="B1137">
        <v>1</v>
      </c>
      <c r="C1137" t="str">
        <f t="shared" si="180"/>
        <v>0623-01</v>
      </c>
      <c r="D1137" t="s">
        <v>432</v>
      </c>
      <c r="E1137">
        <v>2006</v>
      </c>
      <c r="F1137">
        <f>VLOOKUP(E1137,Lookups!A:B,2,FALSE)</f>
        <v>2</v>
      </c>
      <c r="G1137">
        <v>2007</v>
      </c>
      <c r="H1137" s="61">
        <v>386.27</v>
      </c>
      <c r="I1137">
        <v>7</v>
      </c>
      <c r="J1137" t="s">
        <v>19</v>
      </c>
      <c r="K1137">
        <v>0</v>
      </c>
      <c r="L1137">
        <v>9</v>
      </c>
      <c r="M1137">
        <v>0</v>
      </c>
      <c r="N1137">
        <v>9</v>
      </c>
      <c r="O1137">
        <v>1</v>
      </c>
      <c r="P1137">
        <f t="shared" si="181"/>
        <v>4</v>
      </c>
      <c r="Q1137">
        <v>5220</v>
      </c>
      <c r="R1137">
        <v>3497</v>
      </c>
      <c r="S1137" s="14">
        <f t="shared" si="173"/>
        <v>0.59882987266261334</v>
      </c>
      <c r="T1137" s="33">
        <f>IF(E1137&lt;1994,"NA",IF(E1137&gt;2001,SUMIFS(ADM!E:E,ADM!A:A,ReferendumData!E1137,ADM!C:C,ReferendumData!A1137,ADM!D:D,ReferendumData!B1137),SUMIFS(ADM!K:K,ADM!H:H,ReferendumData!E1137,ADM!I:I,ReferendumData!A1137,ADM!J:J,ReferendumData!B1137)))</f>
        <v>6457.42</v>
      </c>
      <c r="U1137" s="34">
        <f t="shared" si="182"/>
        <v>1.3499199370646482</v>
      </c>
      <c r="V1137" s="47">
        <f>IFERROR(VLOOKUP(C1137,Lookups!J:L,3,FALSE),IF(T1137&gt;=2000,4,IF(AND(T1137&gt;=1000,T1137&lt;2000),5,6)))</f>
        <v>2</v>
      </c>
      <c r="W1137" s="12" t="s">
        <v>370</v>
      </c>
      <c r="X1137" s="39">
        <f t="shared" si="174"/>
        <v>1.3499199370646482</v>
      </c>
      <c r="Y1137" s="38">
        <f t="shared" si="175"/>
        <v>0.59882987266261334</v>
      </c>
      <c r="Z1137" s="40" t="e">
        <f>IF(C1137=ScatterPlots!$A$3,ReferendumData!Y1137,-1)</f>
        <v>#N/A</v>
      </c>
      <c r="AA1137" s="39">
        <f t="shared" si="176"/>
        <v>1.3499199370646482</v>
      </c>
      <c r="AB1137" s="40">
        <f t="shared" si="177"/>
        <v>-1</v>
      </c>
      <c r="AC1137" s="40">
        <f t="shared" si="178"/>
        <v>0.59882987266261334</v>
      </c>
      <c r="AD1137" s="40">
        <f t="shared" si="179"/>
        <v>-1</v>
      </c>
    </row>
    <row r="1138" spans="1:30" x14ac:dyDescent="0.35">
      <c r="A1138">
        <v>624</v>
      </c>
      <c r="B1138">
        <v>1</v>
      </c>
      <c r="C1138" t="str">
        <f t="shared" si="180"/>
        <v>0624-01</v>
      </c>
      <c r="D1138" t="s">
        <v>194</v>
      </c>
      <c r="E1138">
        <v>2006</v>
      </c>
      <c r="F1138">
        <f>VLOOKUP(E1138,Lookups!A:B,2,FALSE)</f>
        <v>2</v>
      </c>
      <c r="G1138">
        <v>2007</v>
      </c>
      <c r="H1138" s="61">
        <v>444.22</v>
      </c>
      <c r="I1138">
        <v>8</v>
      </c>
      <c r="J1138" t="s">
        <v>19</v>
      </c>
      <c r="K1138">
        <v>0</v>
      </c>
      <c r="L1138">
        <v>9</v>
      </c>
      <c r="M1138">
        <v>0</v>
      </c>
      <c r="N1138">
        <v>9</v>
      </c>
      <c r="O1138">
        <v>0</v>
      </c>
      <c r="P1138">
        <f t="shared" si="181"/>
        <v>5</v>
      </c>
      <c r="Q1138">
        <v>13182</v>
      </c>
      <c r="R1138">
        <v>13629</v>
      </c>
      <c r="S1138" s="14">
        <f t="shared" si="173"/>
        <v>0.49166386930737382</v>
      </c>
      <c r="T1138" s="33">
        <f>IF(E1138&lt;1994,"NA",IF(E1138&gt;2001,SUMIFS(ADM!E:E,ADM!A:A,ReferendumData!E1138,ADM!C:C,ReferendumData!A1138,ADM!D:D,ReferendumData!B1138),SUMIFS(ADM!K:K,ADM!H:H,ReferendumData!E1138,ADM!I:I,ReferendumData!A1138,ADM!J:J,ReferendumData!B1138)))</f>
        <v>8609.61</v>
      </c>
      <c r="U1138" s="34">
        <f t="shared" si="182"/>
        <v>3.1140783380431865</v>
      </c>
      <c r="V1138" s="47">
        <f>IFERROR(VLOOKUP(C1138,Lookups!J:L,3,FALSE),IF(T1138&gt;=2000,4,IF(AND(T1138&gt;=1000,T1138&lt;2000),5,6)))</f>
        <v>3</v>
      </c>
      <c r="W1138" s="12" t="s">
        <v>519</v>
      </c>
      <c r="X1138" s="39">
        <f t="shared" si="174"/>
        <v>3.1140783380431865</v>
      </c>
      <c r="Y1138" s="38">
        <f t="shared" si="175"/>
        <v>0.49166386930737382</v>
      </c>
      <c r="Z1138" s="40" t="e">
        <f>IF(C1138=ScatterPlots!$A$3,ReferendumData!Y1138,-1)</f>
        <v>#N/A</v>
      </c>
      <c r="AA1138" s="39">
        <f t="shared" si="176"/>
        <v>3.1140783380431865</v>
      </c>
      <c r="AB1138" s="40">
        <f t="shared" si="177"/>
        <v>-1</v>
      </c>
      <c r="AC1138" s="40">
        <f t="shared" si="178"/>
        <v>0.49166386930737382</v>
      </c>
      <c r="AD1138" s="40">
        <f t="shared" si="179"/>
        <v>-1</v>
      </c>
    </row>
    <row r="1139" spans="1:30" x14ac:dyDescent="0.35">
      <c r="A1139">
        <v>625</v>
      </c>
      <c r="B1139">
        <v>1</v>
      </c>
      <c r="C1139" t="str">
        <f t="shared" si="180"/>
        <v>0625-01</v>
      </c>
      <c r="D1139" t="s">
        <v>96</v>
      </c>
      <c r="E1139">
        <v>2006</v>
      </c>
      <c r="F1139">
        <f>VLOOKUP(E1139,Lookups!A:B,2,FALSE)</f>
        <v>2</v>
      </c>
      <c r="G1139">
        <v>2007</v>
      </c>
      <c r="H1139" s="61">
        <v>593</v>
      </c>
      <c r="I1139">
        <v>6</v>
      </c>
      <c r="J1139" t="s">
        <v>19</v>
      </c>
      <c r="K1139">
        <v>0</v>
      </c>
      <c r="L1139">
        <v>9</v>
      </c>
      <c r="M1139">
        <v>0</v>
      </c>
      <c r="N1139">
        <v>9</v>
      </c>
      <c r="O1139">
        <v>1</v>
      </c>
      <c r="P1139">
        <f t="shared" si="181"/>
        <v>6</v>
      </c>
      <c r="Q1139">
        <v>56753</v>
      </c>
      <c r="R1139">
        <v>34741</v>
      </c>
      <c r="S1139" s="14">
        <f t="shared" si="173"/>
        <v>0.62029204100815349</v>
      </c>
      <c r="T1139" s="33">
        <f>IF(E1139&lt;1994,"NA",IF(E1139&gt;2001,SUMIFS(ADM!E:E,ADM!A:A,ReferendumData!E1139,ADM!C:C,ReferendumData!A1139,ADM!D:D,ReferendumData!B1139),SUMIFS(ADM!K:K,ADM!H:H,ReferendumData!E1139,ADM!I:I,ReferendumData!A1139,ADM!J:J,ReferendumData!B1139)))</f>
        <v>40969.699999999997</v>
      </c>
      <c r="U1139" s="34">
        <f t="shared" si="182"/>
        <v>2.2332113732831824</v>
      </c>
      <c r="V1139" s="47">
        <f>IFERROR(VLOOKUP(C1139,Lookups!J:L,3,FALSE),IF(T1139&gt;=2000,4,IF(AND(T1139&gt;=1000,T1139&lt;2000),5,6)))</f>
        <v>1</v>
      </c>
      <c r="W1139" s="12" t="s">
        <v>370</v>
      </c>
      <c r="X1139" s="39">
        <f t="shared" si="174"/>
        <v>2.2332113732831824</v>
      </c>
      <c r="Y1139" s="38">
        <f t="shared" si="175"/>
        <v>0.62029204100815349</v>
      </c>
      <c r="Z1139" s="40" t="e">
        <f>IF(C1139=ScatterPlots!$A$3,ReferendumData!Y1139,-1)</f>
        <v>#N/A</v>
      </c>
      <c r="AA1139" s="39">
        <f t="shared" si="176"/>
        <v>2.2332113732831824</v>
      </c>
      <c r="AB1139" s="40">
        <f t="shared" si="177"/>
        <v>-1</v>
      </c>
      <c r="AC1139" s="40">
        <f t="shared" si="178"/>
        <v>0.62029204100815349</v>
      </c>
      <c r="AD1139" s="40">
        <f t="shared" si="179"/>
        <v>-1</v>
      </c>
    </row>
    <row r="1140" spans="1:30" x14ac:dyDescent="0.35">
      <c r="A1140">
        <v>640</v>
      </c>
      <c r="B1140">
        <v>1</v>
      </c>
      <c r="C1140" t="str">
        <f t="shared" si="180"/>
        <v>0640-01</v>
      </c>
      <c r="D1140" t="s">
        <v>454</v>
      </c>
      <c r="E1140">
        <v>2006</v>
      </c>
      <c r="F1140">
        <f>VLOOKUP(E1140,Lookups!A:B,2,FALSE)</f>
        <v>2</v>
      </c>
      <c r="G1140">
        <v>2007</v>
      </c>
      <c r="H1140" s="61">
        <v>600</v>
      </c>
      <c r="I1140">
        <v>10</v>
      </c>
      <c r="J1140" t="s">
        <v>19</v>
      </c>
      <c r="K1140">
        <v>0</v>
      </c>
      <c r="L1140">
        <v>1</v>
      </c>
      <c r="M1140">
        <v>0</v>
      </c>
      <c r="N1140">
        <v>9</v>
      </c>
      <c r="O1140">
        <v>0</v>
      </c>
      <c r="P1140">
        <f t="shared" si="181"/>
        <v>7</v>
      </c>
      <c r="Q1140">
        <v>528</v>
      </c>
      <c r="R1140">
        <v>545</v>
      </c>
      <c r="S1140" s="14">
        <f t="shared" si="173"/>
        <v>0.49207828518173347</v>
      </c>
      <c r="T1140" s="33">
        <f>IF(E1140&lt;1994,"NA",IF(E1140&gt;2001,SUMIFS(ADM!E:E,ADM!A:A,ReferendumData!E1140,ADM!C:C,ReferendumData!A1140,ADM!D:D,ReferendumData!B1140),SUMIFS(ADM!K:K,ADM!H:H,ReferendumData!E1140,ADM!I:I,ReferendumData!A1140,ADM!J:J,ReferendumData!B1140)))</f>
        <v>409.62</v>
      </c>
      <c r="U1140" s="34">
        <f t="shared" si="182"/>
        <v>2.6195010009276891</v>
      </c>
      <c r="V1140" s="47">
        <f>IFERROR(VLOOKUP(C1140,Lookups!J:L,3,FALSE),IF(T1140&gt;=2000,4,IF(AND(T1140&gt;=1000,T1140&lt;2000),5,6)))</f>
        <v>6</v>
      </c>
      <c r="W1140" s="12" t="s">
        <v>515</v>
      </c>
      <c r="X1140" s="39">
        <f t="shared" si="174"/>
        <v>2.6195010009276891</v>
      </c>
      <c r="Y1140" s="38">
        <f t="shared" si="175"/>
        <v>0.49207828518173347</v>
      </c>
      <c r="Z1140" s="40" t="e">
        <f>IF(C1140=ScatterPlots!$A$3,ReferendumData!Y1140,-1)</f>
        <v>#N/A</v>
      </c>
      <c r="AA1140" s="39">
        <f t="shared" si="176"/>
        <v>2.6195010009276891</v>
      </c>
      <c r="AB1140" s="40">
        <f t="shared" si="177"/>
        <v>-1</v>
      </c>
      <c r="AC1140" s="40">
        <f t="shared" si="178"/>
        <v>0.49207828518173347</v>
      </c>
      <c r="AD1140" s="40">
        <f t="shared" si="179"/>
        <v>-1</v>
      </c>
    </row>
    <row r="1141" spans="1:30" x14ac:dyDescent="0.35">
      <c r="A1141">
        <v>659</v>
      </c>
      <c r="B1141">
        <v>1</v>
      </c>
      <c r="C1141" t="str">
        <f t="shared" si="180"/>
        <v>0659-01</v>
      </c>
      <c r="D1141" t="s">
        <v>136</v>
      </c>
      <c r="E1141">
        <v>2006</v>
      </c>
      <c r="F1141">
        <f>VLOOKUP(E1141,Lookups!A:B,2,FALSE)</f>
        <v>2</v>
      </c>
      <c r="G1141">
        <v>2007</v>
      </c>
      <c r="H1141" s="61">
        <v>495</v>
      </c>
      <c r="I1141">
        <v>7</v>
      </c>
      <c r="J1141" t="s">
        <v>19</v>
      </c>
      <c r="K1141">
        <v>1</v>
      </c>
      <c r="L1141">
        <v>9</v>
      </c>
      <c r="M1141">
        <v>0</v>
      </c>
      <c r="N1141">
        <v>9</v>
      </c>
      <c r="O1141">
        <v>1</v>
      </c>
      <c r="P1141">
        <f t="shared" si="181"/>
        <v>5</v>
      </c>
      <c r="Q1141">
        <v>6389</v>
      </c>
      <c r="R1141">
        <v>5132</v>
      </c>
      <c r="S1141" s="14">
        <f t="shared" si="173"/>
        <v>0.55455255620171862</v>
      </c>
      <c r="T1141" s="33">
        <f>IF(E1141&lt;1994,"NA",IF(E1141&gt;2001,SUMIFS(ADM!E:E,ADM!A:A,ReferendumData!E1141,ADM!C:C,ReferendumData!A1141,ADM!D:D,ReferendumData!B1141),SUMIFS(ADM!K:K,ADM!H:H,ReferendumData!E1141,ADM!I:I,ReferendumData!A1141,ADM!J:J,ReferendumData!B1141)))</f>
        <v>3863.82</v>
      </c>
      <c r="U1141" s="34">
        <f t="shared" si="182"/>
        <v>2.9817641608563545</v>
      </c>
      <c r="V1141" s="47">
        <f>IFERROR(VLOOKUP(C1141,Lookups!J:L,3,FALSE),IF(T1141&gt;=2000,4,IF(AND(T1141&gt;=1000,T1141&lt;2000),5,6)))</f>
        <v>3</v>
      </c>
      <c r="W1141" s="12" t="s">
        <v>20</v>
      </c>
      <c r="X1141" s="39">
        <f t="shared" si="174"/>
        <v>2.9817641608563545</v>
      </c>
      <c r="Y1141" s="38">
        <f t="shared" si="175"/>
        <v>0.55455255620171862</v>
      </c>
      <c r="Z1141" s="40" t="e">
        <f>IF(C1141=ScatterPlots!$A$3,ReferendumData!Y1141,-1)</f>
        <v>#N/A</v>
      </c>
      <c r="AA1141" s="39">
        <f t="shared" si="176"/>
        <v>2.9817641608563545</v>
      </c>
      <c r="AB1141" s="40">
        <f t="shared" si="177"/>
        <v>-1</v>
      </c>
      <c r="AC1141" s="40">
        <f t="shared" si="178"/>
        <v>0.55455255620171862</v>
      </c>
      <c r="AD1141" s="40">
        <f t="shared" si="179"/>
        <v>-1</v>
      </c>
    </row>
    <row r="1142" spans="1:30" x14ac:dyDescent="0.35">
      <c r="A1142">
        <v>696</v>
      </c>
      <c r="B1142">
        <v>1</v>
      </c>
      <c r="C1142" t="str">
        <f t="shared" si="180"/>
        <v>0696-01</v>
      </c>
      <c r="D1142" t="s">
        <v>343</v>
      </c>
      <c r="E1142">
        <v>2006</v>
      </c>
      <c r="F1142">
        <f>VLOOKUP(E1142,Lookups!A:B,2,FALSE)</f>
        <v>2</v>
      </c>
      <c r="G1142">
        <v>2007</v>
      </c>
      <c r="H1142" s="61">
        <v>900</v>
      </c>
      <c r="I1142">
        <v>10</v>
      </c>
      <c r="J1142" t="s">
        <v>19</v>
      </c>
      <c r="K1142">
        <v>0</v>
      </c>
      <c r="L1142">
        <v>1</v>
      </c>
      <c r="M1142">
        <v>0</v>
      </c>
      <c r="N1142">
        <v>9</v>
      </c>
      <c r="O1142">
        <v>1</v>
      </c>
      <c r="P1142">
        <f t="shared" si="181"/>
        <v>10</v>
      </c>
      <c r="Q1142">
        <v>1417</v>
      </c>
      <c r="R1142">
        <v>1349</v>
      </c>
      <c r="S1142" s="14">
        <f t="shared" si="173"/>
        <v>0.512292118582791</v>
      </c>
      <c r="T1142" s="33">
        <f>IF(E1142&lt;1994,"NA",IF(E1142&gt;2001,SUMIFS(ADM!E:E,ADM!A:A,ReferendumData!E1142,ADM!C:C,ReferendumData!A1142,ADM!D:D,ReferendumData!B1142),SUMIFS(ADM!K:K,ADM!H:H,ReferendumData!E1142,ADM!I:I,ReferendumData!A1142,ADM!J:J,ReferendumData!B1142)))</f>
        <v>592.84</v>
      </c>
      <c r="U1142" s="34">
        <f t="shared" si="182"/>
        <v>4.6656770798191749</v>
      </c>
      <c r="V1142" s="47">
        <f>IFERROR(VLOOKUP(C1142,Lookups!J:L,3,FALSE),IF(T1142&gt;=2000,4,IF(AND(T1142&gt;=1000,T1142&lt;2000),5,6)))</f>
        <v>6</v>
      </c>
      <c r="W1142" s="12" t="s">
        <v>515</v>
      </c>
      <c r="X1142" s="39">
        <f t="shared" si="174"/>
        <v>4.6656770798191749</v>
      </c>
      <c r="Y1142" s="38">
        <f t="shared" si="175"/>
        <v>0.512292118582791</v>
      </c>
      <c r="Z1142" s="40" t="e">
        <f>IF(C1142=ScatterPlots!$A$3,ReferendumData!Y1142,-1)</f>
        <v>#N/A</v>
      </c>
      <c r="AA1142" s="39">
        <f t="shared" si="176"/>
        <v>4.6656770798191749</v>
      </c>
      <c r="AB1142" s="40">
        <f t="shared" si="177"/>
        <v>-1</v>
      </c>
      <c r="AC1142" s="40">
        <f t="shared" si="178"/>
        <v>0.512292118582791</v>
      </c>
      <c r="AD1142" s="40">
        <f t="shared" si="179"/>
        <v>-1</v>
      </c>
    </row>
    <row r="1143" spans="1:30" x14ac:dyDescent="0.35">
      <c r="A1143">
        <v>716</v>
      </c>
      <c r="B1143">
        <v>1</v>
      </c>
      <c r="C1143" t="str">
        <f t="shared" si="180"/>
        <v>0716-01</v>
      </c>
      <c r="D1143" t="s">
        <v>388</v>
      </c>
      <c r="E1143">
        <v>2006</v>
      </c>
      <c r="F1143">
        <f>VLOOKUP(E1143,Lookups!A:B,2,FALSE)</f>
        <v>2</v>
      </c>
      <c r="G1143">
        <v>2007</v>
      </c>
      <c r="H1143" s="61">
        <v>600</v>
      </c>
      <c r="I1143">
        <v>10</v>
      </c>
      <c r="J1143" t="s">
        <v>19</v>
      </c>
      <c r="K1143">
        <v>0</v>
      </c>
      <c r="L1143">
        <v>1</v>
      </c>
      <c r="M1143">
        <v>0</v>
      </c>
      <c r="N1143">
        <v>9</v>
      </c>
      <c r="O1143">
        <v>0</v>
      </c>
      <c r="P1143">
        <f t="shared" si="181"/>
        <v>7</v>
      </c>
      <c r="Q1143">
        <v>1195</v>
      </c>
      <c r="R1143">
        <v>2144</v>
      </c>
      <c r="S1143" s="14">
        <f t="shared" si="173"/>
        <v>0.35789158430667867</v>
      </c>
      <c r="T1143" s="33">
        <f>IF(E1143&lt;1994,"NA",IF(E1143&gt;2001,SUMIFS(ADM!E:E,ADM!A:A,ReferendumData!E1143,ADM!C:C,ReferendumData!A1143,ADM!D:D,ReferendumData!B1143),SUMIFS(ADM!K:K,ADM!H:H,ReferendumData!E1143,ADM!I:I,ReferendumData!A1143,ADM!J:J,ReferendumData!B1143)))</f>
        <v>1488.62</v>
      </c>
      <c r="U1143" s="34">
        <f t="shared" si="182"/>
        <v>2.2430170224771939</v>
      </c>
      <c r="V1143" s="47">
        <f>IFERROR(VLOOKUP(C1143,Lookups!J:L,3,FALSE),IF(T1143&gt;=2000,4,IF(AND(T1143&gt;=1000,T1143&lt;2000),5,6)))</f>
        <v>3</v>
      </c>
      <c r="W1143" s="12" t="s">
        <v>515</v>
      </c>
      <c r="X1143" s="39">
        <f t="shared" si="174"/>
        <v>2.2430170224771939</v>
      </c>
      <c r="Y1143" s="38">
        <f t="shared" si="175"/>
        <v>0.35789158430667867</v>
      </c>
      <c r="Z1143" s="40" t="e">
        <f>IF(C1143=ScatterPlots!$A$3,ReferendumData!Y1143,-1)</f>
        <v>#N/A</v>
      </c>
      <c r="AA1143" s="39">
        <f t="shared" si="176"/>
        <v>2.2430170224771939</v>
      </c>
      <c r="AB1143" s="40">
        <f t="shared" si="177"/>
        <v>-1</v>
      </c>
      <c r="AC1143" s="40">
        <f t="shared" si="178"/>
        <v>0.35789158430667867</v>
      </c>
      <c r="AD1143" s="40">
        <f t="shared" si="179"/>
        <v>-1</v>
      </c>
    </row>
    <row r="1144" spans="1:30" x14ac:dyDescent="0.35">
      <c r="A1144">
        <v>717</v>
      </c>
      <c r="B1144">
        <v>1</v>
      </c>
      <c r="C1144" t="str">
        <f t="shared" si="180"/>
        <v>0717-01</v>
      </c>
      <c r="D1144" t="s">
        <v>147</v>
      </c>
      <c r="E1144">
        <v>2006</v>
      </c>
      <c r="F1144">
        <f>VLOOKUP(E1144,Lookups!A:B,2,FALSE)</f>
        <v>2</v>
      </c>
      <c r="G1144">
        <v>2007</v>
      </c>
      <c r="H1144" s="61">
        <v>425</v>
      </c>
      <c r="I1144">
        <v>10</v>
      </c>
      <c r="J1144" t="s">
        <v>19</v>
      </c>
      <c r="K1144">
        <v>0</v>
      </c>
      <c r="L1144">
        <v>1</v>
      </c>
      <c r="M1144">
        <v>0</v>
      </c>
      <c r="N1144">
        <v>9</v>
      </c>
      <c r="O1144">
        <v>0</v>
      </c>
      <c r="P1144">
        <f t="shared" si="181"/>
        <v>5</v>
      </c>
      <c r="Q1144">
        <v>1306</v>
      </c>
      <c r="R1144">
        <v>1908</v>
      </c>
      <c r="S1144" s="14">
        <f t="shared" si="173"/>
        <v>0.40634723086496577</v>
      </c>
      <c r="T1144" s="33">
        <f>IF(E1144&lt;1994,"NA",IF(E1144&gt;2001,SUMIFS(ADM!E:E,ADM!A:A,ReferendumData!E1144,ADM!C:C,ReferendumData!A1144,ADM!D:D,ReferendumData!B1144),SUMIFS(ADM!K:K,ADM!H:H,ReferendumData!E1144,ADM!I:I,ReferendumData!A1144,ADM!J:J,ReferendumData!B1144)))</f>
        <v>1542.18</v>
      </c>
      <c r="U1144" s="34">
        <f t="shared" si="182"/>
        <v>2.0840628201636644</v>
      </c>
      <c r="V1144" s="47">
        <f>IFERROR(VLOOKUP(C1144,Lookups!J:L,3,FALSE),IF(T1144&gt;=2000,4,IF(AND(T1144&gt;=1000,T1144&lt;2000),5,6)))</f>
        <v>3</v>
      </c>
      <c r="W1144" s="12" t="s">
        <v>515</v>
      </c>
      <c r="X1144" s="39">
        <f t="shared" si="174"/>
        <v>2.0840628201636644</v>
      </c>
      <c r="Y1144" s="38">
        <f t="shared" si="175"/>
        <v>0.40634723086496577</v>
      </c>
      <c r="Z1144" s="40" t="e">
        <f>IF(C1144=ScatterPlots!$A$3,ReferendumData!Y1144,-1)</f>
        <v>#N/A</v>
      </c>
      <c r="AA1144" s="39">
        <f t="shared" si="176"/>
        <v>2.0840628201636644</v>
      </c>
      <c r="AB1144" s="40">
        <f t="shared" si="177"/>
        <v>-1</v>
      </c>
      <c r="AC1144" s="40">
        <f t="shared" si="178"/>
        <v>0.40634723086496577</v>
      </c>
      <c r="AD1144" s="40">
        <f t="shared" si="179"/>
        <v>-1</v>
      </c>
    </row>
    <row r="1145" spans="1:30" x14ac:dyDescent="0.35">
      <c r="A1145">
        <v>728</v>
      </c>
      <c r="B1145">
        <v>1</v>
      </c>
      <c r="C1145" t="str">
        <f t="shared" si="180"/>
        <v>0728-01</v>
      </c>
      <c r="D1145" t="s">
        <v>148</v>
      </c>
      <c r="E1145">
        <v>2006</v>
      </c>
      <c r="F1145">
        <f>VLOOKUP(E1145,Lookups!A:B,2,FALSE)</f>
        <v>2</v>
      </c>
      <c r="G1145">
        <v>2007</v>
      </c>
      <c r="H1145" s="61">
        <v>206</v>
      </c>
      <c r="I1145">
        <v>10</v>
      </c>
      <c r="J1145" t="s">
        <v>19</v>
      </c>
      <c r="K1145">
        <v>0</v>
      </c>
      <c r="L1145">
        <v>9</v>
      </c>
      <c r="M1145">
        <v>0</v>
      </c>
      <c r="N1145">
        <v>9</v>
      </c>
      <c r="O1145">
        <v>0</v>
      </c>
      <c r="P1145">
        <f t="shared" si="181"/>
        <v>3</v>
      </c>
      <c r="Q1145">
        <v>8902</v>
      </c>
      <c r="R1145">
        <v>15770</v>
      </c>
      <c r="S1145" s="14">
        <f t="shared" si="173"/>
        <v>0.36081387808041504</v>
      </c>
      <c r="T1145" s="33">
        <f>IF(E1145&lt;1994,"NA",IF(E1145&gt;2001,SUMIFS(ADM!E:E,ADM!A:A,ReferendumData!E1145,ADM!C:C,ReferendumData!A1145,ADM!D:D,ReferendumData!B1145),SUMIFS(ADM!K:K,ADM!H:H,ReferendumData!E1145,ADM!I:I,ReferendumData!A1145,ADM!J:J,ReferendumData!B1145)))</f>
        <v>11271.95</v>
      </c>
      <c r="U1145" s="34">
        <f t="shared" si="182"/>
        <v>2.1887960823105139</v>
      </c>
      <c r="V1145" s="47">
        <f>IFERROR(VLOOKUP(C1145,Lookups!J:L,3,FALSE),IF(T1145&gt;=2000,4,IF(AND(T1145&gt;=1000,T1145&lt;2000),5,6)))</f>
        <v>4</v>
      </c>
      <c r="W1145" s="12" t="s">
        <v>20</v>
      </c>
      <c r="X1145" s="39">
        <f t="shared" si="174"/>
        <v>2.1887960823105139</v>
      </c>
      <c r="Y1145" s="38">
        <f t="shared" si="175"/>
        <v>0.36081387808041504</v>
      </c>
      <c r="Z1145" s="40" t="e">
        <f>IF(C1145=ScatterPlots!$A$3,ReferendumData!Y1145,-1)</f>
        <v>#N/A</v>
      </c>
      <c r="AA1145" s="39">
        <f t="shared" si="176"/>
        <v>2.1887960823105139</v>
      </c>
      <c r="AB1145" s="40">
        <f t="shared" si="177"/>
        <v>-1</v>
      </c>
      <c r="AC1145" s="40">
        <f t="shared" si="178"/>
        <v>0.36081387808041504</v>
      </c>
      <c r="AD1145" s="40">
        <f t="shared" si="179"/>
        <v>-1</v>
      </c>
    </row>
    <row r="1146" spans="1:30" x14ac:dyDescent="0.35">
      <c r="A1146">
        <v>775</v>
      </c>
      <c r="B1146">
        <v>1</v>
      </c>
      <c r="C1146" t="str">
        <f t="shared" si="180"/>
        <v>0775-01</v>
      </c>
      <c r="D1146" t="s">
        <v>262</v>
      </c>
      <c r="E1146">
        <v>2006</v>
      </c>
      <c r="F1146">
        <f>VLOOKUP(E1146,Lookups!A:B,2,FALSE)</f>
        <v>2</v>
      </c>
      <c r="G1146">
        <v>2007</v>
      </c>
      <c r="H1146" s="61">
        <v>95.19</v>
      </c>
      <c r="I1146">
        <v>10</v>
      </c>
      <c r="J1146" t="s">
        <v>19</v>
      </c>
      <c r="K1146">
        <v>0</v>
      </c>
      <c r="L1146">
        <v>1</v>
      </c>
      <c r="M1146">
        <v>0</v>
      </c>
      <c r="N1146">
        <v>9</v>
      </c>
      <c r="O1146">
        <v>1</v>
      </c>
      <c r="P1146">
        <f t="shared" si="181"/>
        <v>1</v>
      </c>
      <c r="Q1146">
        <v>815</v>
      </c>
      <c r="R1146">
        <v>616</v>
      </c>
      <c r="S1146" s="14">
        <f t="shared" si="173"/>
        <v>0.5695317959468903</v>
      </c>
      <c r="T1146" s="33">
        <f>IF(E1146&lt;1994,"NA",IF(E1146&gt;2001,SUMIFS(ADM!E:E,ADM!A:A,ReferendumData!E1146,ADM!C:C,ReferendumData!A1146,ADM!D:D,ReferendumData!B1146),SUMIFS(ADM!K:K,ADM!H:H,ReferendumData!E1146,ADM!I:I,ReferendumData!A1146,ADM!J:J,ReferendumData!B1146)))</f>
        <v>574.16999999999996</v>
      </c>
      <c r="U1146" s="34">
        <f t="shared" si="182"/>
        <v>2.4922932232614037</v>
      </c>
      <c r="V1146" s="47">
        <f>IFERROR(VLOOKUP(C1146,Lookups!J:L,3,FALSE),IF(T1146&gt;=2000,4,IF(AND(T1146&gt;=1000,T1146&lt;2000),5,6)))</f>
        <v>6</v>
      </c>
      <c r="W1146" s="12" t="s">
        <v>520</v>
      </c>
      <c r="X1146" s="39">
        <f t="shared" si="174"/>
        <v>2.4922932232614037</v>
      </c>
      <c r="Y1146" s="38">
        <f t="shared" si="175"/>
        <v>0.5695317959468903</v>
      </c>
      <c r="Z1146" s="40" t="e">
        <f>IF(C1146=ScatterPlots!$A$3,ReferendumData!Y1146,-1)</f>
        <v>#N/A</v>
      </c>
      <c r="AA1146" s="39">
        <f t="shared" si="176"/>
        <v>2.4922932232614037</v>
      </c>
      <c r="AB1146" s="40">
        <f t="shared" si="177"/>
        <v>-1</v>
      </c>
      <c r="AC1146" s="40">
        <f t="shared" si="178"/>
        <v>0.5695317959468903</v>
      </c>
      <c r="AD1146" s="40">
        <f t="shared" si="179"/>
        <v>-1</v>
      </c>
    </row>
    <row r="1147" spans="1:30" x14ac:dyDescent="0.35">
      <c r="A1147">
        <v>777</v>
      </c>
      <c r="B1147">
        <v>1</v>
      </c>
      <c r="C1147" t="str">
        <f t="shared" si="180"/>
        <v>0777-01</v>
      </c>
      <c r="D1147" t="s">
        <v>103</v>
      </c>
      <c r="E1147">
        <v>2006</v>
      </c>
      <c r="F1147">
        <f>VLOOKUP(E1147,Lookups!A:B,2,FALSE)</f>
        <v>2</v>
      </c>
      <c r="G1147">
        <v>2007</v>
      </c>
      <c r="H1147" s="61">
        <v>515</v>
      </c>
      <c r="I1147">
        <v>5</v>
      </c>
      <c r="J1147" t="s">
        <v>19</v>
      </c>
      <c r="K1147">
        <v>0</v>
      </c>
      <c r="L1147">
        <v>9</v>
      </c>
      <c r="M1147">
        <v>0</v>
      </c>
      <c r="N1147">
        <v>9</v>
      </c>
      <c r="O1147">
        <v>1</v>
      </c>
      <c r="P1147">
        <f t="shared" si="181"/>
        <v>6</v>
      </c>
      <c r="Q1147">
        <v>1599</v>
      </c>
      <c r="R1147">
        <v>994</v>
      </c>
      <c r="S1147" s="14">
        <f t="shared" si="173"/>
        <v>0.61666023910528345</v>
      </c>
      <c r="T1147" s="33">
        <f>IF(E1147&lt;1994,"NA",IF(E1147&gt;2001,SUMIFS(ADM!E:E,ADM!A:A,ReferendumData!E1147,ADM!C:C,ReferendumData!A1147,ADM!D:D,ReferendumData!B1147),SUMIFS(ADM!K:K,ADM!H:H,ReferendumData!E1147,ADM!I:I,ReferendumData!A1147,ADM!J:J,ReferendumData!B1147)))</f>
        <v>1021.45</v>
      </c>
      <c r="U1147" s="34">
        <f t="shared" si="182"/>
        <v>2.5385481423466638</v>
      </c>
      <c r="V1147" s="47">
        <f>IFERROR(VLOOKUP(C1147,Lookups!J:L,3,FALSE),IF(T1147&gt;=2000,4,IF(AND(T1147&gt;=1000,T1147&lt;2000),5,6)))</f>
        <v>5</v>
      </c>
      <c r="W1147" s="12" t="s">
        <v>518</v>
      </c>
      <c r="X1147" s="39">
        <f t="shared" si="174"/>
        <v>2.5385481423466638</v>
      </c>
      <c r="Y1147" s="38">
        <f t="shared" si="175"/>
        <v>0.61666023910528345</v>
      </c>
      <c r="Z1147" s="40" t="e">
        <f>IF(C1147=ScatterPlots!$A$3,ReferendumData!Y1147,-1)</f>
        <v>#N/A</v>
      </c>
      <c r="AA1147" s="39">
        <f t="shared" si="176"/>
        <v>2.5385481423466638</v>
      </c>
      <c r="AB1147" s="40">
        <f t="shared" si="177"/>
        <v>-1</v>
      </c>
      <c r="AC1147" s="40">
        <f t="shared" si="178"/>
        <v>0.61666023910528345</v>
      </c>
      <c r="AD1147" s="40">
        <f t="shared" si="179"/>
        <v>-1</v>
      </c>
    </row>
    <row r="1148" spans="1:30" x14ac:dyDescent="0.35">
      <c r="A1148">
        <v>786</v>
      </c>
      <c r="B1148">
        <v>1</v>
      </c>
      <c r="C1148" t="str">
        <f t="shared" si="180"/>
        <v>0786-01</v>
      </c>
      <c r="D1148" t="s">
        <v>105</v>
      </c>
      <c r="E1148">
        <v>2006</v>
      </c>
      <c r="F1148">
        <f>VLOOKUP(E1148,Lookups!A:B,2,FALSE)</f>
        <v>2</v>
      </c>
      <c r="G1148">
        <v>2007</v>
      </c>
      <c r="H1148" s="61">
        <v>573.01</v>
      </c>
      <c r="I1148">
        <v>10</v>
      </c>
      <c r="J1148" t="s">
        <v>19</v>
      </c>
      <c r="K1148">
        <v>0</v>
      </c>
      <c r="L1148">
        <v>1</v>
      </c>
      <c r="M1148">
        <v>0</v>
      </c>
      <c r="N1148">
        <v>9</v>
      </c>
      <c r="O1148">
        <v>1</v>
      </c>
      <c r="P1148">
        <f t="shared" si="181"/>
        <v>6</v>
      </c>
      <c r="Q1148">
        <v>490</v>
      </c>
      <c r="R1148">
        <v>478</v>
      </c>
      <c r="S1148" s="14">
        <f t="shared" si="173"/>
        <v>0.50619834710743805</v>
      </c>
      <c r="T1148" s="33">
        <f>IF(E1148&lt;1994,"NA",IF(E1148&gt;2001,SUMIFS(ADM!E:E,ADM!A:A,ReferendumData!E1148,ADM!C:C,ReferendumData!A1148,ADM!D:D,ReferendumData!B1148),SUMIFS(ADM!K:K,ADM!H:H,ReferendumData!E1148,ADM!I:I,ReferendumData!A1148,ADM!J:J,ReferendumData!B1148)))</f>
        <v>483.26</v>
      </c>
      <c r="U1148" s="34">
        <f t="shared" si="182"/>
        <v>2.0030625336257915</v>
      </c>
      <c r="V1148" s="47">
        <f>IFERROR(VLOOKUP(C1148,Lookups!J:L,3,FALSE),IF(T1148&gt;=2000,4,IF(AND(T1148&gt;=1000,T1148&lt;2000),5,6)))</f>
        <v>6</v>
      </c>
      <c r="W1148" s="12" t="s">
        <v>521</v>
      </c>
      <c r="X1148" s="39">
        <f t="shared" si="174"/>
        <v>2.0030625336257915</v>
      </c>
      <c r="Y1148" s="38">
        <f t="shared" si="175"/>
        <v>0.50619834710743805</v>
      </c>
      <c r="Z1148" s="40" t="e">
        <f>IF(C1148=ScatterPlots!$A$3,ReferendumData!Y1148,-1)</f>
        <v>#N/A</v>
      </c>
      <c r="AA1148" s="39">
        <f t="shared" si="176"/>
        <v>2.0030625336257915</v>
      </c>
      <c r="AB1148" s="40">
        <f t="shared" si="177"/>
        <v>-1</v>
      </c>
      <c r="AC1148" s="40">
        <f t="shared" si="178"/>
        <v>0.50619834710743805</v>
      </c>
      <c r="AD1148" s="40">
        <f t="shared" si="179"/>
        <v>-1</v>
      </c>
    </row>
    <row r="1149" spans="1:30" x14ac:dyDescent="0.35">
      <c r="A1149">
        <v>831</v>
      </c>
      <c r="B1149">
        <v>1</v>
      </c>
      <c r="C1149" t="str">
        <f t="shared" si="180"/>
        <v>0831-01</v>
      </c>
      <c r="D1149" t="s">
        <v>156</v>
      </c>
      <c r="E1149">
        <v>2006</v>
      </c>
      <c r="F1149">
        <f>VLOOKUP(E1149,Lookups!A:B,2,FALSE)</f>
        <v>2</v>
      </c>
      <c r="G1149">
        <v>2007</v>
      </c>
      <c r="H1149" s="61">
        <v>725</v>
      </c>
      <c r="I1149">
        <v>5</v>
      </c>
      <c r="J1149" t="s">
        <v>19</v>
      </c>
      <c r="K1149">
        <v>0</v>
      </c>
      <c r="L1149">
        <v>9</v>
      </c>
      <c r="M1149">
        <v>0</v>
      </c>
      <c r="N1149">
        <v>9</v>
      </c>
      <c r="O1149">
        <v>1</v>
      </c>
      <c r="P1149">
        <f t="shared" si="181"/>
        <v>8</v>
      </c>
      <c r="Q1149">
        <v>11270</v>
      </c>
      <c r="R1149">
        <v>9558</v>
      </c>
      <c r="S1149" s="14">
        <f t="shared" si="173"/>
        <v>0.54109852122143265</v>
      </c>
      <c r="T1149" s="33">
        <f>IF(E1149&lt;1994,"NA",IF(E1149&gt;2001,SUMIFS(ADM!E:E,ADM!A:A,ReferendumData!E1149,ADM!C:C,ReferendumData!A1149,ADM!D:D,ReferendumData!B1149),SUMIFS(ADM!K:K,ADM!H:H,ReferendumData!E1149,ADM!I:I,ReferendumData!A1149,ADM!J:J,ReferendumData!B1149)))</f>
        <v>7397.18</v>
      </c>
      <c r="U1149" s="34">
        <f t="shared" si="182"/>
        <v>2.8156675922446119</v>
      </c>
      <c r="V1149" s="47">
        <f>IFERROR(VLOOKUP(C1149,Lookups!J:L,3,FALSE),IF(T1149&gt;=2000,4,IF(AND(T1149&gt;=1000,T1149&lt;2000),5,6)))</f>
        <v>3</v>
      </c>
      <c r="W1149" s="12" t="s">
        <v>370</v>
      </c>
      <c r="X1149" s="39">
        <f t="shared" si="174"/>
        <v>2.8156675922446119</v>
      </c>
      <c r="Y1149" s="38">
        <f t="shared" si="175"/>
        <v>0.54109852122143265</v>
      </c>
      <c r="Z1149" s="40" t="e">
        <f>IF(C1149=ScatterPlots!$A$3,ReferendumData!Y1149,-1)</f>
        <v>#N/A</v>
      </c>
      <c r="AA1149" s="39">
        <f t="shared" si="176"/>
        <v>2.8156675922446119</v>
      </c>
      <c r="AB1149" s="40">
        <f t="shared" si="177"/>
        <v>-1</v>
      </c>
      <c r="AC1149" s="40">
        <f t="shared" si="178"/>
        <v>0.54109852122143265</v>
      </c>
      <c r="AD1149" s="40">
        <f t="shared" si="179"/>
        <v>-1</v>
      </c>
    </row>
    <row r="1150" spans="1:30" x14ac:dyDescent="0.35">
      <c r="A1150">
        <v>831</v>
      </c>
      <c r="B1150">
        <v>1</v>
      </c>
      <c r="C1150" t="str">
        <f t="shared" si="180"/>
        <v>0831-01</v>
      </c>
      <c r="D1150" t="s">
        <v>156</v>
      </c>
      <c r="E1150">
        <v>2006</v>
      </c>
      <c r="F1150">
        <f>VLOOKUP(E1150,Lookups!A:B,2,FALSE)</f>
        <v>2</v>
      </c>
      <c r="G1150">
        <v>2007</v>
      </c>
      <c r="H1150" s="61">
        <v>175</v>
      </c>
      <c r="I1150">
        <v>5</v>
      </c>
      <c r="J1150" t="s">
        <v>19</v>
      </c>
      <c r="K1150">
        <v>0</v>
      </c>
      <c r="L1150">
        <v>9</v>
      </c>
      <c r="M1150">
        <v>0</v>
      </c>
      <c r="N1150">
        <v>9</v>
      </c>
      <c r="O1150">
        <v>0</v>
      </c>
      <c r="P1150">
        <f t="shared" si="181"/>
        <v>2</v>
      </c>
      <c r="Q1150">
        <v>8798</v>
      </c>
      <c r="R1150">
        <v>11874</v>
      </c>
      <c r="S1150" s="14">
        <f t="shared" si="173"/>
        <v>0.42559984520123839</v>
      </c>
      <c r="T1150" s="33">
        <f>IF(E1150&lt;1994,"NA",IF(E1150&gt;2001,SUMIFS(ADM!E:E,ADM!A:A,ReferendumData!E1150,ADM!C:C,ReferendumData!A1150,ADM!D:D,ReferendumData!B1150),SUMIFS(ADM!K:K,ADM!H:H,ReferendumData!E1150,ADM!I:I,ReferendumData!A1150,ADM!J:J,ReferendumData!B1150)))</f>
        <v>7397.18</v>
      </c>
      <c r="U1150" s="34">
        <f t="shared" si="182"/>
        <v>2.7945784744997417</v>
      </c>
      <c r="V1150" s="47">
        <f>IFERROR(VLOOKUP(C1150,Lookups!J:L,3,FALSE),IF(T1150&gt;=2000,4,IF(AND(T1150&gt;=1000,T1150&lt;2000),5,6)))</f>
        <v>3</v>
      </c>
      <c r="W1150" s="12" t="s">
        <v>439</v>
      </c>
      <c r="X1150" s="39">
        <f t="shared" si="174"/>
        <v>2.7945784744997417</v>
      </c>
      <c r="Y1150" s="38">
        <f t="shared" si="175"/>
        <v>0.42559984520123839</v>
      </c>
      <c r="Z1150" s="40" t="e">
        <f>IF(C1150=ScatterPlots!$A$3,ReferendumData!Y1150,-1)</f>
        <v>#N/A</v>
      </c>
      <c r="AA1150" s="39">
        <f t="shared" si="176"/>
        <v>2.7945784744997417</v>
      </c>
      <c r="AB1150" s="40">
        <f t="shared" si="177"/>
        <v>-1</v>
      </c>
      <c r="AC1150" s="40">
        <f t="shared" si="178"/>
        <v>0.42559984520123839</v>
      </c>
      <c r="AD1150" s="40">
        <f t="shared" si="179"/>
        <v>-1</v>
      </c>
    </row>
    <row r="1151" spans="1:30" x14ac:dyDescent="0.35">
      <c r="A1151">
        <v>834</v>
      </c>
      <c r="B1151">
        <v>1</v>
      </c>
      <c r="C1151" t="str">
        <f t="shared" si="180"/>
        <v>0834-01</v>
      </c>
      <c r="D1151" t="s">
        <v>393</v>
      </c>
      <c r="E1151">
        <v>2006</v>
      </c>
      <c r="F1151">
        <f>VLOOKUP(E1151,Lookups!A:B,2,FALSE)</f>
        <v>2</v>
      </c>
      <c r="G1151">
        <v>2007</v>
      </c>
      <c r="H1151" s="61">
        <v>615.41</v>
      </c>
      <c r="I1151">
        <v>5</v>
      </c>
      <c r="J1151" t="s">
        <v>19</v>
      </c>
      <c r="K1151">
        <v>0</v>
      </c>
      <c r="L1151">
        <v>9</v>
      </c>
      <c r="M1151">
        <v>0</v>
      </c>
      <c r="N1151">
        <v>9</v>
      </c>
      <c r="O1151">
        <v>0</v>
      </c>
      <c r="P1151">
        <f t="shared" si="181"/>
        <v>7</v>
      </c>
      <c r="Q1151">
        <v>10705</v>
      </c>
      <c r="R1151">
        <v>16941</v>
      </c>
      <c r="S1151" s="14">
        <f t="shared" si="173"/>
        <v>0.38721695724517108</v>
      </c>
      <c r="T1151" s="33">
        <f>IF(E1151&lt;1994,"NA",IF(E1151&gt;2001,SUMIFS(ADM!E:E,ADM!A:A,ReferendumData!E1151,ADM!C:C,ReferendumData!A1151,ADM!D:D,ReferendumData!B1151),SUMIFS(ADM!K:K,ADM!H:H,ReferendumData!E1151,ADM!I:I,ReferendumData!A1151,ADM!J:J,ReferendumData!B1151)))</f>
        <v>8997.44</v>
      </c>
      <c r="U1151" s="34">
        <f t="shared" si="182"/>
        <v>3.072651776505317</v>
      </c>
      <c r="V1151" s="47">
        <f>IFERROR(VLOOKUP(C1151,Lookups!J:L,3,FALSE),IF(T1151&gt;=2000,4,IF(AND(T1151&gt;=1000,T1151&lt;2000),5,6)))</f>
        <v>3</v>
      </c>
      <c r="W1151" s="12" t="s">
        <v>522</v>
      </c>
      <c r="X1151" s="39">
        <f t="shared" si="174"/>
        <v>3.072651776505317</v>
      </c>
      <c r="Y1151" s="38">
        <f t="shared" si="175"/>
        <v>0.38721695724517108</v>
      </c>
      <c r="Z1151" s="40" t="e">
        <f>IF(C1151=ScatterPlots!$A$3,ReferendumData!Y1151,-1)</f>
        <v>#N/A</v>
      </c>
      <c r="AA1151" s="39">
        <f t="shared" si="176"/>
        <v>3.072651776505317</v>
      </c>
      <c r="AB1151" s="40">
        <f t="shared" si="177"/>
        <v>-1</v>
      </c>
      <c r="AC1151" s="40">
        <f t="shared" si="178"/>
        <v>0.38721695724517108</v>
      </c>
      <c r="AD1151" s="40">
        <f t="shared" si="179"/>
        <v>-1</v>
      </c>
    </row>
    <row r="1152" spans="1:30" x14ac:dyDescent="0.35">
      <c r="A1152">
        <v>846</v>
      </c>
      <c r="B1152">
        <v>1</v>
      </c>
      <c r="C1152" t="str">
        <f t="shared" si="180"/>
        <v>0846-01</v>
      </c>
      <c r="D1152" t="s">
        <v>523</v>
      </c>
      <c r="E1152">
        <v>2006</v>
      </c>
      <c r="F1152">
        <f>VLOOKUP(E1152,Lookups!A:B,2,FALSE)</f>
        <v>2</v>
      </c>
      <c r="G1152">
        <v>2007</v>
      </c>
      <c r="H1152" s="61">
        <v>525</v>
      </c>
      <c r="I1152">
        <v>5</v>
      </c>
      <c r="J1152" t="s">
        <v>19</v>
      </c>
      <c r="K1152">
        <v>0</v>
      </c>
      <c r="L1152">
        <v>1</v>
      </c>
      <c r="M1152">
        <v>0</v>
      </c>
      <c r="N1152">
        <v>9</v>
      </c>
      <c r="O1152">
        <v>0</v>
      </c>
      <c r="P1152">
        <f t="shared" si="181"/>
        <v>6</v>
      </c>
      <c r="Q1152">
        <v>869</v>
      </c>
      <c r="R1152">
        <v>1102</v>
      </c>
      <c r="S1152" s="14">
        <f t="shared" si="173"/>
        <v>0.44089294774226279</v>
      </c>
      <c r="T1152" s="33">
        <f>IF(E1152&lt;1994,"NA",IF(E1152&gt;2001,SUMIFS(ADM!E:E,ADM!A:A,ReferendumData!E1152,ADM!C:C,ReferendumData!A1152,ADM!D:D,ReferendumData!B1152),SUMIFS(ADM!K:K,ADM!H:H,ReferendumData!E1152,ADM!I:I,ReferendumData!A1152,ADM!J:J,ReferendumData!B1152)))</f>
        <v>882.31</v>
      </c>
      <c r="U1152" s="34">
        <f t="shared" si="182"/>
        <v>2.2339087168908889</v>
      </c>
      <c r="V1152" s="47">
        <f>IFERROR(VLOOKUP(C1152,Lookups!J:L,3,FALSE),IF(T1152&gt;=2000,4,IF(AND(T1152&gt;=1000,T1152&lt;2000),5,6)))</f>
        <v>6</v>
      </c>
      <c r="W1152" s="12" t="s">
        <v>521</v>
      </c>
      <c r="X1152" s="39">
        <f t="shared" si="174"/>
        <v>2.2339087168908889</v>
      </c>
      <c r="Y1152" s="38">
        <f t="shared" si="175"/>
        <v>0.44089294774226279</v>
      </c>
      <c r="Z1152" s="40" t="e">
        <f>IF(C1152=ScatterPlots!$A$3,ReferendumData!Y1152,-1)</f>
        <v>#N/A</v>
      </c>
      <c r="AA1152" s="39">
        <f t="shared" si="176"/>
        <v>2.2339087168908889</v>
      </c>
      <c r="AB1152" s="40">
        <f t="shared" si="177"/>
        <v>-1</v>
      </c>
      <c r="AC1152" s="40">
        <f t="shared" si="178"/>
        <v>0.44089294774226279</v>
      </c>
      <c r="AD1152" s="40">
        <f t="shared" si="179"/>
        <v>-1</v>
      </c>
    </row>
    <row r="1153" spans="1:30" x14ac:dyDescent="0.35">
      <c r="A1153">
        <v>850</v>
      </c>
      <c r="B1153">
        <v>1</v>
      </c>
      <c r="C1153" t="str">
        <f t="shared" si="180"/>
        <v>0850-01</v>
      </c>
      <c r="D1153" t="s">
        <v>239</v>
      </c>
      <c r="E1153">
        <v>2006</v>
      </c>
      <c r="F1153">
        <f>VLOOKUP(E1153,Lookups!A:B,2,FALSE)</f>
        <v>2</v>
      </c>
      <c r="G1153">
        <v>2007</v>
      </c>
      <c r="H1153" s="61">
        <v>609.88</v>
      </c>
      <c r="I1153">
        <v>10</v>
      </c>
      <c r="J1153" t="s">
        <v>19</v>
      </c>
      <c r="K1153">
        <v>0</v>
      </c>
      <c r="L1153">
        <v>9</v>
      </c>
      <c r="M1153">
        <v>0</v>
      </c>
      <c r="N1153">
        <v>9</v>
      </c>
      <c r="O1153">
        <v>1</v>
      </c>
      <c r="P1153">
        <f t="shared" si="181"/>
        <v>7</v>
      </c>
      <c r="Q1153">
        <v>288</v>
      </c>
      <c r="R1153">
        <v>197</v>
      </c>
      <c r="S1153" s="14">
        <f t="shared" si="173"/>
        <v>0.59381443298969072</v>
      </c>
      <c r="T1153" s="33">
        <f>IF(E1153&lt;1994,"NA",IF(E1153&gt;2001,SUMIFS(ADM!E:E,ADM!A:A,ReferendumData!E1153,ADM!C:C,ReferendumData!A1153,ADM!D:D,ReferendumData!B1153),SUMIFS(ADM!K:K,ADM!H:H,ReferendumData!E1153,ADM!I:I,ReferendumData!A1153,ADM!J:J,ReferendumData!B1153)))</f>
        <v>220.22</v>
      </c>
      <c r="U1153" s="34">
        <f t="shared" si="182"/>
        <v>2.2023431114340206</v>
      </c>
      <c r="V1153" s="47">
        <f>IFERROR(VLOOKUP(C1153,Lookups!J:L,3,FALSE),IF(T1153&gt;=2000,4,IF(AND(T1153&gt;=1000,T1153&lt;2000),5,6)))</f>
        <v>6</v>
      </c>
      <c r="W1153" s="12" t="s">
        <v>20</v>
      </c>
      <c r="X1153" s="39">
        <f t="shared" si="174"/>
        <v>2.2023431114340206</v>
      </c>
      <c r="Y1153" s="38">
        <f t="shared" si="175"/>
        <v>0.59381443298969072</v>
      </c>
      <c r="Z1153" s="40" t="e">
        <f>IF(C1153=ScatterPlots!$A$3,ReferendumData!Y1153,-1)</f>
        <v>#N/A</v>
      </c>
      <c r="AA1153" s="39">
        <f t="shared" si="176"/>
        <v>2.2023431114340206</v>
      </c>
      <c r="AB1153" s="40">
        <f t="shared" si="177"/>
        <v>-1</v>
      </c>
      <c r="AC1153" s="40">
        <f t="shared" si="178"/>
        <v>0.59381443298969072</v>
      </c>
      <c r="AD1153" s="40">
        <f t="shared" si="179"/>
        <v>-1</v>
      </c>
    </row>
    <row r="1154" spans="1:30" x14ac:dyDescent="0.35">
      <c r="A1154">
        <v>876</v>
      </c>
      <c r="B1154">
        <v>1</v>
      </c>
      <c r="C1154" t="str">
        <f t="shared" si="180"/>
        <v>0876-01</v>
      </c>
      <c r="D1154" t="s">
        <v>158</v>
      </c>
      <c r="E1154">
        <v>2006</v>
      </c>
      <c r="F1154">
        <f>VLOOKUP(E1154,Lookups!A:B,2,FALSE)</f>
        <v>2</v>
      </c>
      <c r="G1154">
        <v>2007</v>
      </c>
      <c r="H1154" s="61">
        <v>192.31</v>
      </c>
      <c r="I1154">
        <v>7</v>
      </c>
      <c r="J1154" t="s">
        <v>19</v>
      </c>
      <c r="K1154">
        <v>0</v>
      </c>
      <c r="L1154">
        <v>9</v>
      </c>
      <c r="M1154">
        <v>0</v>
      </c>
      <c r="N1154">
        <v>9</v>
      </c>
      <c r="O1154">
        <v>1</v>
      </c>
      <c r="P1154">
        <f t="shared" si="181"/>
        <v>2</v>
      </c>
      <c r="Q1154">
        <v>2295</v>
      </c>
      <c r="R1154">
        <v>2146</v>
      </c>
      <c r="S1154" s="14">
        <f t="shared" si="173"/>
        <v>0.51677550101328529</v>
      </c>
      <c r="T1154" s="33">
        <f>IF(E1154&lt;1994,"NA",IF(E1154&gt;2001,SUMIFS(ADM!E:E,ADM!A:A,ReferendumData!E1154,ADM!C:C,ReferendumData!A1154,ADM!D:D,ReferendumData!B1154),SUMIFS(ADM!K:K,ADM!H:H,ReferendumData!E1154,ADM!I:I,ReferendumData!A1154,ADM!J:J,ReferendumData!B1154)))</f>
        <v>1874.61</v>
      </c>
      <c r="U1154" s="34">
        <f t="shared" si="182"/>
        <v>2.3690260907602116</v>
      </c>
      <c r="V1154" s="47">
        <f>IFERROR(VLOOKUP(C1154,Lookups!J:L,3,FALSE),IF(T1154&gt;=2000,4,IF(AND(T1154&gt;=1000,T1154&lt;2000),5,6)))</f>
        <v>5</v>
      </c>
      <c r="W1154" s="12" t="s">
        <v>518</v>
      </c>
      <c r="X1154" s="39">
        <f t="shared" si="174"/>
        <v>2.3690260907602116</v>
      </c>
      <c r="Y1154" s="38">
        <f t="shared" si="175"/>
        <v>0.51677550101328529</v>
      </c>
      <c r="Z1154" s="40" t="e">
        <f>IF(C1154=ScatterPlots!$A$3,ReferendumData!Y1154,-1)</f>
        <v>#N/A</v>
      </c>
      <c r="AA1154" s="39">
        <f t="shared" si="176"/>
        <v>2.3690260907602116</v>
      </c>
      <c r="AB1154" s="40">
        <f t="shared" si="177"/>
        <v>-1</v>
      </c>
      <c r="AC1154" s="40">
        <f t="shared" si="178"/>
        <v>0.51677550101328529</v>
      </c>
      <c r="AD1154" s="40">
        <f t="shared" si="179"/>
        <v>-1</v>
      </c>
    </row>
    <row r="1155" spans="1:30" x14ac:dyDescent="0.35">
      <c r="A1155">
        <v>881</v>
      </c>
      <c r="B1155">
        <v>1</v>
      </c>
      <c r="C1155" t="str">
        <f t="shared" si="180"/>
        <v>0881-01</v>
      </c>
      <c r="D1155" t="s">
        <v>161</v>
      </c>
      <c r="E1155">
        <v>2006</v>
      </c>
      <c r="F1155">
        <f>VLOOKUP(E1155,Lookups!A:B,2,FALSE)</f>
        <v>2</v>
      </c>
      <c r="G1155">
        <v>2007</v>
      </c>
      <c r="H1155" s="61">
        <v>59</v>
      </c>
      <c r="I1155">
        <v>10</v>
      </c>
      <c r="J1155" t="s">
        <v>19</v>
      </c>
      <c r="K1155">
        <v>0</v>
      </c>
      <c r="L1155">
        <v>1</v>
      </c>
      <c r="M1155">
        <v>0</v>
      </c>
      <c r="N1155">
        <v>9</v>
      </c>
      <c r="O1155">
        <v>1</v>
      </c>
      <c r="P1155">
        <f t="shared" si="181"/>
        <v>1</v>
      </c>
      <c r="Q1155">
        <v>1164</v>
      </c>
      <c r="R1155">
        <v>918</v>
      </c>
      <c r="S1155" s="14">
        <f t="shared" si="173"/>
        <v>0.55907780979827093</v>
      </c>
      <c r="T1155" s="33">
        <f>IF(E1155&lt;1994,"NA",IF(E1155&gt;2001,SUMIFS(ADM!E:E,ADM!A:A,ReferendumData!E1155,ADM!C:C,ReferendumData!A1155,ADM!D:D,ReferendumData!B1155),SUMIFS(ADM!K:K,ADM!H:H,ReferendumData!E1155,ADM!I:I,ReferendumData!A1155,ADM!J:J,ReferendumData!B1155)))</f>
        <v>955.35</v>
      </c>
      <c r="U1155" s="34">
        <f t="shared" si="182"/>
        <v>2.1793060135029045</v>
      </c>
      <c r="V1155" s="47">
        <f>IFERROR(VLOOKUP(C1155,Lookups!J:L,3,FALSE),IF(T1155&gt;=2000,4,IF(AND(T1155&gt;=1000,T1155&lt;2000),5,6)))</f>
        <v>6</v>
      </c>
      <c r="W1155" s="12" t="s">
        <v>521</v>
      </c>
      <c r="X1155" s="39">
        <f t="shared" si="174"/>
        <v>2.1793060135029045</v>
      </c>
      <c r="Y1155" s="38">
        <f t="shared" si="175"/>
        <v>0.55907780979827093</v>
      </c>
      <c r="Z1155" s="40" t="e">
        <f>IF(C1155=ScatterPlots!$A$3,ReferendumData!Y1155,-1)</f>
        <v>#N/A</v>
      </c>
      <c r="AA1155" s="39">
        <f t="shared" si="176"/>
        <v>2.1793060135029045</v>
      </c>
      <c r="AB1155" s="40">
        <f t="shared" si="177"/>
        <v>-1</v>
      </c>
      <c r="AC1155" s="40">
        <f t="shared" si="178"/>
        <v>0.55907780979827093</v>
      </c>
      <c r="AD1155" s="40">
        <f t="shared" si="179"/>
        <v>-1</v>
      </c>
    </row>
    <row r="1156" spans="1:30" x14ac:dyDescent="0.35">
      <c r="A1156">
        <v>882</v>
      </c>
      <c r="B1156">
        <v>1</v>
      </c>
      <c r="C1156" t="str">
        <f t="shared" si="180"/>
        <v>0882-01</v>
      </c>
      <c r="D1156" t="s">
        <v>162</v>
      </c>
      <c r="E1156">
        <v>2006</v>
      </c>
      <c r="F1156">
        <f>VLOOKUP(E1156,Lookups!A:B,2,FALSE)</f>
        <v>2</v>
      </c>
      <c r="G1156">
        <v>2007</v>
      </c>
      <c r="H1156" s="61">
        <v>742</v>
      </c>
      <c r="I1156">
        <v>10</v>
      </c>
      <c r="J1156" t="s">
        <v>19</v>
      </c>
      <c r="K1156">
        <v>0</v>
      </c>
      <c r="L1156">
        <v>9</v>
      </c>
      <c r="M1156">
        <v>0</v>
      </c>
      <c r="N1156">
        <v>9</v>
      </c>
      <c r="O1156">
        <v>0</v>
      </c>
      <c r="P1156">
        <f t="shared" si="181"/>
        <v>8</v>
      </c>
      <c r="Q1156">
        <v>3044</v>
      </c>
      <c r="R1156">
        <v>4461</v>
      </c>
      <c r="S1156" s="14">
        <f t="shared" ref="S1156:S1219" si="183">Q1156/SUM(Q1156:R1156)</f>
        <v>0.4055962691538974</v>
      </c>
      <c r="T1156" s="33">
        <f>IF(E1156&lt;1994,"NA",IF(E1156&gt;2001,SUMIFS(ADM!E:E,ADM!A:A,ReferendumData!E1156,ADM!C:C,ReferendumData!A1156,ADM!D:D,ReferendumData!B1156),SUMIFS(ADM!K:K,ADM!H:H,ReferendumData!E1156,ADM!I:I,ReferendumData!A1156,ADM!J:J,ReferendumData!B1156)))</f>
        <v>3922.94</v>
      </c>
      <c r="U1156" s="34">
        <f t="shared" si="182"/>
        <v>1.9131059868364033</v>
      </c>
      <c r="V1156" s="47">
        <f>IFERROR(VLOOKUP(C1156,Lookups!J:L,3,FALSE),IF(T1156&gt;=2000,4,IF(AND(T1156&gt;=1000,T1156&lt;2000),5,6)))</f>
        <v>4</v>
      </c>
      <c r="W1156" s="12" t="s">
        <v>370</v>
      </c>
      <c r="X1156" s="39">
        <f t="shared" ref="X1156:X1219" si="184">IF(A1156=815,0,U1156)</f>
        <v>1.9131059868364033</v>
      </c>
      <c r="Y1156" s="38">
        <f t="shared" ref="Y1156:Y1219" si="185">IF(A1156=815,0,S1156)</f>
        <v>0.4055962691538974</v>
      </c>
      <c r="Z1156" s="40" t="e">
        <f>IF(C1156=ScatterPlots!$A$3,ReferendumData!Y1156,-1)</f>
        <v>#N/A</v>
      </c>
      <c r="AA1156" s="39">
        <f t="shared" ref="AA1156:AA1219" si="186">IF(A1156=815,0,U1156)</f>
        <v>1.9131059868364033</v>
      </c>
      <c r="AB1156" s="40">
        <f t="shared" ref="AB1156:AB1219" si="187">IF(A1156=815,0,IF(F1156=3,S1156,-1))</f>
        <v>-1</v>
      </c>
      <c r="AC1156" s="40">
        <f t="shared" ref="AC1156:AC1219" si="188">IF(A1156=815,0,IF(F1156=2,S1156,-1))</f>
        <v>0.4055962691538974</v>
      </c>
      <c r="AD1156" s="40">
        <f t="shared" ref="AD1156:AD1219" si="189">IF(A1156=815,0,IF(F1156=1,S1156,-1))</f>
        <v>-1</v>
      </c>
    </row>
    <row r="1157" spans="1:30" x14ac:dyDescent="0.35">
      <c r="A1157">
        <v>882</v>
      </c>
      <c r="B1157">
        <v>1</v>
      </c>
      <c r="C1157" t="str">
        <f t="shared" si="180"/>
        <v>0882-01</v>
      </c>
      <c r="D1157" t="s">
        <v>162</v>
      </c>
      <c r="E1157">
        <v>2006</v>
      </c>
      <c r="F1157">
        <f>VLOOKUP(E1157,Lookups!A:B,2,FALSE)</f>
        <v>2</v>
      </c>
      <c r="G1157">
        <v>2007</v>
      </c>
      <c r="H1157" s="61">
        <v>194.94</v>
      </c>
      <c r="I1157">
        <v>10</v>
      </c>
      <c r="J1157" t="s">
        <v>19</v>
      </c>
      <c r="K1157">
        <v>0</v>
      </c>
      <c r="L1157">
        <v>1</v>
      </c>
      <c r="M1157">
        <v>0</v>
      </c>
      <c r="N1157">
        <v>9</v>
      </c>
      <c r="O1157">
        <v>0</v>
      </c>
      <c r="P1157">
        <f t="shared" si="181"/>
        <v>2</v>
      </c>
      <c r="Q1157">
        <v>2801</v>
      </c>
      <c r="R1157">
        <v>4683</v>
      </c>
      <c r="S1157" s="14">
        <f t="shared" si="183"/>
        <v>0.37426509887760556</v>
      </c>
      <c r="T1157" s="33">
        <f>IF(E1157&lt;1994,"NA",IF(E1157&gt;2001,SUMIFS(ADM!E:E,ADM!A:A,ReferendumData!E1157,ADM!C:C,ReferendumData!A1157,ADM!D:D,ReferendumData!B1157),SUMIFS(ADM!K:K,ADM!H:H,ReferendumData!E1157,ADM!I:I,ReferendumData!A1157,ADM!J:J,ReferendumData!B1157)))</f>
        <v>3922.94</v>
      </c>
      <c r="U1157" s="34">
        <f t="shared" si="182"/>
        <v>1.9077528588252688</v>
      </c>
      <c r="V1157" s="47">
        <f>IFERROR(VLOOKUP(C1157,Lookups!J:L,3,FALSE),IF(T1157&gt;=2000,4,IF(AND(T1157&gt;=1000,T1157&lt;2000),5,6)))</f>
        <v>4</v>
      </c>
      <c r="W1157" s="12" t="s">
        <v>524</v>
      </c>
      <c r="X1157" s="39">
        <f t="shared" si="184"/>
        <v>1.9077528588252688</v>
      </c>
      <c r="Y1157" s="38">
        <f t="shared" si="185"/>
        <v>0.37426509887760556</v>
      </c>
      <c r="Z1157" s="40" t="e">
        <f>IF(C1157=ScatterPlots!$A$3,ReferendumData!Y1157,-1)</f>
        <v>#N/A</v>
      </c>
      <c r="AA1157" s="39">
        <f t="shared" si="186"/>
        <v>1.9077528588252688</v>
      </c>
      <c r="AB1157" s="40">
        <f t="shared" si="187"/>
        <v>-1</v>
      </c>
      <c r="AC1157" s="40">
        <f t="shared" si="188"/>
        <v>0.37426509887760556</v>
      </c>
      <c r="AD1157" s="40">
        <f t="shared" si="189"/>
        <v>-1</v>
      </c>
    </row>
    <row r="1158" spans="1:30" x14ac:dyDescent="0.35">
      <c r="A1158">
        <v>2134</v>
      </c>
      <c r="B1158">
        <v>1</v>
      </c>
      <c r="C1158" t="str">
        <f t="shared" si="180"/>
        <v>2134-01</v>
      </c>
      <c r="D1158" t="s">
        <v>206</v>
      </c>
      <c r="E1158">
        <v>2006</v>
      </c>
      <c r="F1158">
        <f>VLOOKUP(E1158,Lookups!A:B,2,FALSE)</f>
        <v>2</v>
      </c>
      <c r="G1158">
        <v>2007</v>
      </c>
      <c r="H1158" s="61">
        <v>357.61</v>
      </c>
      <c r="I1158">
        <v>5</v>
      </c>
      <c r="J1158" t="s">
        <v>19</v>
      </c>
      <c r="K1158">
        <v>0</v>
      </c>
      <c r="L1158">
        <v>1</v>
      </c>
      <c r="M1158">
        <v>0</v>
      </c>
      <c r="N1158">
        <v>9</v>
      </c>
      <c r="O1158">
        <v>0</v>
      </c>
      <c r="P1158">
        <f t="shared" si="181"/>
        <v>4</v>
      </c>
      <c r="Q1158">
        <v>1390</v>
      </c>
      <c r="R1158">
        <v>1657</v>
      </c>
      <c r="S1158" s="14">
        <f t="shared" si="183"/>
        <v>0.45618641286511324</v>
      </c>
      <c r="T1158" s="33">
        <f>IF(E1158&lt;1994,"NA",IF(E1158&gt;2001,SUMIFS(ADM!E:E,ADM!A:A,ReferendumData!E1158,ADM!C:C,ReferendumData!A1158,ADM!D:D,ReferendumData!B1158),SUMIFS(ADM!K:K,ADM!H:H,ReferendumData!E1158,ADM!I:I,ReferendumData!A1158,ADM!J:J,ReferendumData!B1158)))</f>
        <v>886.65</v>
      </c>
      <c r="U1158" s="34">
        <f t="shared" si="182"/>
        <v>3.4365307618564258</v>
      </c>
      <c r="V1158" s="47">
        <f>IFERROR(VLOOKUP(C1158,Lookups!J:L,3,FALSE),IF(T1158&gt;=2000,4,IF(AND(T1158&gt;=1000,T1158&lt;2000),5,6)))</f>
        <v>6</v>
      </c>
      <c r="W1158" s="12" t="s">
        <v>517</v>
      </c>
      <c r="X1158" s="39">
        <f t="shared" si="184"/>
        <v>3.4365307618564258</v>
      </c>
      <c r="Y1158" s="38">
        <f t="shared" si="185"/>
        <v>0.45618641286511324</v>
      </c>
      <c r="Z1158" s="40" t="e">
        <f>IF(C1158=ScatterPlots!$A$3,ReferendumData!Y1158,-1)</f>
        <v>#N/A</v>
      </c>
      <c r="AA1158" s="39">
        <f t="shared" si="186"/>
        <v>3.4365307618564258</v>
      </c>
      <c r="AB1158" s="40">
        <f t="shared" si="187"/>
        <v>-1</v>
      </c>
      <c r="AC1158" s="40">
        <f t="shared" si="188"/>
        <v>0.45618641286511324</v>
      </c>
      <c r="AD1158" s="40">
        <f t="shared" si="189"/>
        <v>-1</v>
      </c>
    </row>
    <row r="1159" spans="1:30" x14ac:dyDescent="0.35">
      <c r="A1159">
        <v>2142</v>
      </c>
      <c r="B1159">
        <v>1</v>
      </c>
      <c r="C1159" t="str">
        <f t="shared" si="180"/>
        <v>2142-01</v>
      </c>
      <c r="D1159" t="s">
        <v>397</v>
      </c>
      <c r="E1159">
        <v>2006</v>
      </c>
      <c r="F1159">
        <f>VLOOKUP(E1159,Lookups!A:B,2,FALSE)</f>
        <v>2</v>
      </c>
      <c r="G1159">
        <v>2007</v>
      </c>
      <c r="H1159" s="61">
        <v>500</v>
      </c>
      <c r="I1159">
        <v>10</v>
      </c>
      <c r="J1159" t="s">
        <v>19</v>
      </c>
      <c r="K1159">
        <v>0</v>
      </c>
      <c r="L1159">
        <v>9</v>
      </c>
      <c r="M1159">
        <v>0</v>
      </c>
      <c r="N1159">
        <v>9</v>
      </c>
      <c r="O1159">
        <v>0</v>
      </c>
      <c r="P1159">
        <f t="shared" si="181"/>
        <v>6</v>
      </c>
      <c r="Q1159">
        <v>3851</v>
      </c>
      <c r="R1159">
        <v>4157</v>
      </c>
      <c r="S1159" s="14">
        <f t="shared" si="183"/>
        <v>0.48089410589410592</v>
      </c>
      <c r="T1159" s="33">
        <f>IF(E1159&lt;1994,"NA",IF(E1159&gt;2001,SUMIFS(ADM!E:E,ADM!A:A,ReferendumData!E1159,ADM!C:C,ReferendumData!A1159,ADM!D:D,ReferendumData!B1159),SUMIFS(ADM!K:K,ADM!H:H,ReferendumData!E1159,ADM!I:I,ReferendumData!A1159,ADM!J:J,ReferendumData!B1159)))</f>
        <v>2220.0700000000002</v>
      </c>
      <c r="U1159" s="34">
        <f t="shared" si="182"/>
        <v>3.6070934700257196</v>
      </c>
      <c r="V1159" s="47">
        <f>IFERROR(VLOOKUP(C1159,Lookups!J:L,3,FALSE),IF(T1159&gt;=2000,4,IF(AND(T1159&gt;=1000,T1159&lt;2000),5,6)))</f>
        <v>4</v>
      </c>
      <c r="W1159" s="12" t="s">
        <v>370</v>
      </c>
      <c r="X1159" s="39">
        <f t="shared" si="184"/>
        <v>3.6070934700257196</v>
      </c>
      <c r="Y1159" s="38">
        <f t="shared" si="185"/>
        <v>0.48089410589410592</v>
      </c>
      <c r="Z1159" s="40" t="e">
        <f>IF(C1159=ScatterPlots!$A$3,ReferendumData!Y1159,-1)</f>
        <v>#N/A</v>
      </c>
      <c r="AA1159" s="39">
        <f t="shared" si="186"/>
        <v>3.6070934700257196</v>
      </c>
      <c r="AB1159" s="40">
        <f t="shared" si="187"/>
        <v>-1</v>
      </c>
      <c r="AC1159" s="40">
        <f t="shared" si="188"/>
        <v>0.48089410589410592</v>
      </c>
      <c r="AD1159" s="40">
        <f t="shared" si="189"/>
        <v>-1</v>
      </c>
    </row>
    <row r="1160" spans="1:30" x14ac:dyDescent="0.35">
      <c r="A1160">
        <v>2149</v>
      </c>
      <c r="B1160">
        <v>1</v>
      </c>
      <c r="C1160" t="str">
        <f t="shared" si="180"/>
        <v>2149-01</v>
      </c>
      <c r="D1160" t="s">
        <v>242</v>
      </c>
      <c r="E1160">
        <v>2006</v>
      </c>
      <c r="F1160">
        <f>VLOOKUP(E1160,Lookups!A:B,2,FALSE)</f>
        <v>2</v>
      </c>
      <c r="G1160">
        <v>2007</v>
      </c>
      <c r="H1160" s="61">
        <v>629</v>
      </c>
      <c r="I1160">
        <v>10</v>
      </c>
      <c r="J1160" t="s">
        <v>19</v>
      </c>
      <c r="K1160">
        <v>0</v>
      </c>
      <c r="L1160">
        <v>9</v>
      </c>
      <c r="M1160">
        <v>0</v>
      </c>
      <c r="N1160">
        <v>9</v>
      </c>
      <c r="O1160">
        <v>1</v>
      </c>
      <c r="P1160">
        <f t="shared" si="181"/>
        <v>7</v>
      </c>
      <c r="Q1160">
        <v>2593</v>
      </c>
      <c r="R1160">
        <v>2393</v>
      </c>
      <c r="S1160" s="14">
        <f t="shared" si="183"/>
        <v>0.52005615724027277</v>
      </c>
      <c r="T1160" s="33">
        <f>IF(E1160&lt;1994,"NA",IF(E1160&gt;2001,SUMIFS(ADM!E:E,ADM!A:A,ReferendumData!E1160,ADM!C:C,ReferendumData!A1160,ADM!D:D,ReferendumData!B1160),SUMIFS(ADM!K:K,ADM!H:H,ReferendumData!E1160,ADM!I:I,ReferendumData!A1160,ADM!J:J,ReferendumData!B1160)))</f>
        <v>1262.83</v>
      </c>
      <c r="U1160" s="34">
        <f t="shared" si="182"/>
        <v>3.9482749063611098</v>
      </c>
      <c r="V1160" s="47">
        <f>IFERROR(VLOOKUP(C1160,Lookups!J:L,3,FALSE),IF(T1160&gt;=2000,4,IF(AND(T1160&gt;=1000,T1160&lt;2000),5,6)))</f>
        <v>5</v>
      </c>
      <c r="W1160" s="12" t="s">
        <v>20</v>
      </c>
      <c r="X1160" s="39">
        <f t="shared" si="184"/>
        <v>3.9482749063611098</v>
      </c>
      <c r="Y1160" s="38">
        <f t="shared" si="185"/>
        <v>0.52005615724027277</v>
      </c>
      <c r="Z1160" s="40" t="e">
        <f>IF(C1160=ScatterPlots!$A$3,ReferendumData!Y1160,-1)</f>
        <v>#N/A</v>
      </c>
      <c r="AA1160" s="39">
        <f t="shared" si="186"/>
        <v>3.9482749063611098</v>
      </c>
      <c r="AB1160" s="40">
        <f t="shared" si="187"/>
        <v>-1</v>
      </c>
      <c r="AC1160" s="40">
        <f t="shared" si="188"/>
        <v>0.52005615724027277</v>
      </c>
      <c r="AD1160" s="40">
        <f t="shared" si="189"/>
        <v>-1</v>
      </c>
    </row>
    <row r="1161" spans="1:30" x14ac:dyDescent="0.35">
      <c r="A1161">
        <v>2169</v>
      </c>
      <c r="B1161">
        <v>1</v>
      </c>
      <c r="C1161" t="str">
        <f t="shared" si="180"/>
        <v>2169-01</v>
      </c>
      <c r="D1161" t="s">
        <v>400</v>
      </c>
      <c r="E1161">
        <v>2006</v>
      </c>
      <c r="F1161">
        <f>VLOOKUP(E1161,Lookups!A:B,2,FALSE)</f>
        <v>2</v>
      </c>
      <c r="G1161">
        <v>2007</v>
      </c>
      <c r="H1161" s="61">
        <v>450</v>
      </c>
      <c r="I1161">
        <v>7</v>
      </c>
      <c r="J1161" t="s">
        <v>19</v>
      </c>
      <c r="K1161">
        <v>1</v>
      </c>
      <c r="L1161">
        <v>1</v>
      </c>
      <c r="M1161">
        <v>0</v>
      </c>
      <c r="N1161">
        <v>9</v>
      </c>
      <c r="O1161">
        <v>1</v>
      </c>
      <c r="P1161">
        <f t="shared" si="181"/>
        <v>5</v>
      </c>
      <c r="Q1161">
        <v>1281</v>
      </c>
      <c r="R1161">
        <v>994</v>
      </c>
      <c r="S1161" s="14">
        <f t="shared" si="183"/>
        <v>0.56307692307692303</v>
      </c>
      <c r="T1161" s="33">
        <f>IF(E1161&lt;1994,"NA",IF(E1161&gt;2001,SUMIFS(ADM!E:E,ADM!A:A,ReferendumData!E1161,ADM!C:C,ReferendumData!A1161,ADM!D:D,ReferendumData!B1161),SUMIFS(ADM!K:K,ADM!H:H,ReferendumData!E1161,ADM!I:I,ReferendumData!A1161,ADM!J:J,ReferendumData!B1161)))</f>
        <v>728.03</v>
      </c>
      <c r="U1161" s="34">
        <f t="shared" si="182"/>
        <v>3.1248712278340181</v>
      </c>
      <c r="V1161" s="47">
        <f>IFERROR(VLOOKUP(C1161,Lookups!J:L,3,FALSE),IF(T1161&gt;=2000,4,IF(AND(T1161&gt;=1000,T1161&lt;2000),5,6)))</f>
        <v>6</v>
      </c>
      <c r="W1161" s="12" t="s">
        <v>521</v>
      </c>
      <c r="X1161" s="39">
        <f t="shared" si="184"/>
        <v>3.1248712278340181</v>
      </c>
      <c r="Y1161" s="38">
        <f t="shared" si="185"/>
        <v>0.56307692307692303</v>
      </c>
      <c r="Z1161" s="40" t="e">
        <f>IF(C1161=ScatterPlots!$A$3,ReferendumData!Y1161,-1)</f>
        <v>#N/A</v>
      </c>
      <c r="AA1161" s="39">
        <f t="shared" si="186"/>
        <v>3.1248712278340181</v>
      </c>
      <c r="AB1161" s="40">
        <f t="shared" si="187"/>
        <v>-1</v>
      </c>
      <c r="AC1161" s="40">
        <f t="shared" si="188"/>
        <v>0.56307692307692303</v>
      </c>
      <c r="AD1161" s="40">
        <f t="shared" si="189"/>
        <v>-1</v>
      </c>
    </row>
    <row r="1162" spans="1:30" x14ac:dyDescent="0.35">
      <c r="A1162">
        <v>2170</v>
      </c>
      <c r="B1162">
        <v>1</v>
      </c>
      <c r="C1162" t="str">
        <f t="shared" si="180"/>
        <v>2170-01</v>
      </c>
      <c r="D1162" t="s">
        <v>284</v>
      </c>
      <c r="E1162">
        <v>2006</v>
      </c>
      <c r="F1162">
        <f>VLOOKUP(E1162,Lookups!A:B,2,FALSE)</f>
        <v>2</v>
      </c>
      <c r="G1162">
        <v>2007</v>
      </c>
      <c r="H1162" s="61">
        <v>440</v>
      </c>
      <c r="I1162">
        <v>7</v>
      </c>
      <c r="J1162" t="s">
        <v>19</v>
      </c>
      <c r="K1162">
        <v>0</v>
      </c>
      <c r="L1162">
        <v>9</v>
      </c>
      <c r="M1162">
        <v>0</v>
      </c>
      <c r="N1162">
        <v>9</v>
      </c>
      <c r="O1162">
        <v>1</v>
      </c>
      <c r="P1162">
        <f t="shared" si="181"/>
        <v>5</v>
      </c>
      <c r="Q1162">
        <v>2048</v>
      </c>
      <c r="R1162">
        <v>1898</v>
      </c>
      <c r="S1162" s="14">
        <f t="shared" si="183"/>
        <v>0.51900658895083629</v>
      </c>
      <c r="T1162" s="33">
        <f>IF(E1162&lt;1994,"NA",IF(E1162&gt;2001,SUMIFS(ADM!E:E,ADM!A:A,ReferendumData!E1162,ADM!C:C,ReferendumData!A1162,ADM!D:D,ReferendumData!B1162),SUMIFS(ADM!K:K,ADM!H:H,ReferendumData!E1162,ADM!I:I,ReferendumData!A1162,ADM!J:J,ReferendumData!B1162)))</f>
        <v>1427.96</v>
      </c>
      <c r="U1162" s="34">
        <f t="shared" si="182"/>
        <v>2.7633827278075014</v>
      </c>
      <c r="V1162" s="47">
        <f>IFERROR(VLOOKUP(C1162,Lookups!J:L,3,FALSE),IF(T1162&gt;=2000,4,IF(AND(T1162&gt;=1000,T1162&lt;2000),5,6)))</f>
        <v>5</v>
      </c>
      <c r="W1162" s="12" t="s">
        <v>20</v>
      </c>
      <c r="X1162" s="39">
        <f t="shared" si="184"/>
        <v>2.7633827278075014</v>
      </c>
      <c r="Y1162" s="38">
        <f t="shared" si="185"/>
        <v>0.51900658895083629</v>
      </c>
      <c r="Z1162" s="40" t="e">
        <f>IF(C1162=ScatterPlots!$A$3,ReferendumData!Y1162,-1)</f>
        <v>#N/A</v>
      </c>
      <c r="AA1162" s="39">
        <f t="shared" si="186"/>
        <v>2.7633827278075014</v>
      </c>
      <c r="AB1162" s="40">
        <f t="shared" si="187"/>
        <v>-1</v>
      </c>
      <c r="AC1162" s="40">
        <f t="shared" si="188"/>
        <v>0.51900658895083629</v>
      </c>
      <c r="AD1162" s="40">
        <f t="shared" si="189"/>
        <v>-1</v>
      </c>
    </row>
    <row r="1163" spans="1:30" x14ac:dyDescent="0.35">
      <c r="A1163">
        <v>2170</v>
      </c>
      <c r="B1163">
        <v>1</v>
      </c>
      <c r="C1163" t="str">
        <f t="shared" si="180"/>
        <v>2170-01</v>
      </c>
      <c r="D1163" t="s">
        <v>284</v>
      </c>
      <c r="E1163">
        <v>2006</v>
      </c>
      <c r="F1163">
        <f>VLOOKUP(E1163,Lookups!A:B,2,FALSE)</f>
        <v>2</v>
      </c>
      <c r="G1163">
        <v>2007</v>
      </c>
      <c r="H1163" s="61">
        <v>100</v>
      </c>
      <c r="I1163">
        <v>7</v>
      </c>
      <c r="J1163" t="s">
        <v>19</v>
      </c>
      <c r="K1163">
        <v>0</v>
      </c>
      <c r="L1163">
        <v>1</v>
      </c>
      <c r="M1163">
        <v>0</v>
      </c>
      <c r="N1163">
        <v>9</v>
      </c>
      <c r="O1163">
        <v>0</v>
      </c>
      <c r="P1163">
        <f t="shared" si="181"/>
        <v>2</v>
      </c>
      <c r="Q1163">
        <v>1898</v>
      </c>
      <c r="R1163">
        <v>2029</v>
      </c>
      <c r="S1163" s="14">
        <f t="shared" si="183"/>
        <v>0.48332060096765977</v>
      </c>
      <c r="T1163" s="33">
        <f>IF(E1163&lt;1994,"NA",IF(E1163&gt;2001,SUMIFS(ADM!E:E,ADM!A:A,ReferendumData!E1163,ADM!C:C,ReferendumData!A1163,ADM!D:D,ReferendumData!B1163),SUMIFS(ADM!K:K,ADM!H:H,ReferendumData!E1163,ADM!I:I,ReferendumData!A1163,ADM!J:J,ReferendumData!B1163)))</f>
        <v>1427.96</v>
      </c>
      <c r="U1163" s="34">
        <f t="shared" si="182"/>
        <v>2.7500770329701112</v>
      </c>
      <c r="V1163" s="47">
        <f>IFERROR(VLOOKUP(C1163,Lookups!J:L,3,FALSE),IF(T1163&gt;=2000,4,IF(AND(T1163&gt;=1000,T1163&lt;2000),5,6)))</f>
        <v>5</v>
      </c>
      <c r="W1163" s="12" t="s">
        <v>517</v>
      </c>
      <c r="X1163" s="39">
        <f t="shared" si="184"/>
        <v>2.7500770329701112</v>
      </c>
      <c r="Y1163" s="38">
        <f t="shared" si="185"/>
        <v>0.48332060096765977</v>
      </c>
      <c r="Z1163" s="40" t="e">
        <f>IF(C1163=ScatterPlots!$A$3,ReferendumData!Y1163,-1)</f>
        <v>#N/A</v>
      </c>
      <c r="AA1163" s="39">
        <f t="shared" si="186"/>
        <v>2.7500770329701112</v>
      </c>
      <c r="AB1163" s="40">
        <f t="shared" si="187"/>
        <v>-1</v>
      </c>
      <c r="AC1163" s="40">
        <f t="shared" si="188"/>
        <v>0.48332060096765977</v>
      </c>
      <c r="AD1163" s="40">
        <f t="shared" si="189"/>
        <v>-1</v>
      </c>
    </row>
    <row r="1164" spans="1:30" x14ac:dyDescent="0.35">
      <c r="A1164">
        <v>2172</v>
      </c>
      <c r="B1164">
        <v>1</v>
      </c>
      <c r="C1164" t="str">
        <f t="shared" si="180"/>
        <v>2172-01</v>
      </c>
      <c r="D1164" t="s">
        <v>264</v>
      </c>
      <c r="E1164">
        <v>2006</v>
      </c>
      <c r="F1164">
        <f>VLOOKUP(E1164,Lookups!A:B,2,FALSE)</f>
        <v>2</v>
      </c>
      <c r="G1164">
        <v>2007</v>
      </c>
      <c r="H1164" s="61">
        <v>294.8</v>
      </c>
      <c r="I1164">
        <v>7</v>
      </c>
      <c r="J1164" t="s">
        <v>19</v>
      </c>
      <c r="K1164">
        <v>0</v>
      </c>
      <c r="L1164">
        <v>1</v>
      </c>
      <c r="M1164">
        <v>0</v>
      </c>
      <c r="N1164">
        <v>9</v>
      </c>
      <c r="O1164">
        <v>0</v>
      </c>
      <c r="P1164">
        <f t="shared" si="181"/>
        <v>3</v>
      </c>
      <c r="Q1164">
        <v>1183</v>
      </c>
      <c r="R1164">
        <v>1298</v>
      </c>
      <c r="S1164" s="14">
        <f t="shared" si="183"/>
        <v>0.47682386134623134</v>
      </c>
      <c r="T1164" s="33">
        <f>IF(E1164&lt;1994,"NA",IF(E1164&gt;2001,SUMIFS(ADM!E:E,ADM!A:A,ReferendumData!E1164,ADM!C:C,ReferendumData!A1164,ADM!D:D,ReferendumData!B1164),SUMIFS(ADM!K:K,ADM!H:H,ReferendumData!E1164,ADM!I:I,ReferendumData!A1164,ADM!J:J,ReferendumData!B1164)))</f>
        <v>894.38</v>
      </c>
      <c r="U1164" s="34">
        <f t="shared" si="182"/>
        <v>2.7739886848990363</v>
      </c>
      <c r="V1164" s="47">
        <f>IFERROR(VLOOKUP(C1164,Lookups!J:L,3,FALSE),IF(T1164&gt;=2000,4,IF(AND(T1164&gt;=1000,T1164&lt;2000),5,6)))</f>
        <v>6</v>
      </c>
      <c r="W1164" s="12" t="s">
        <v>517</v>
      </c>
      <c r="X1164" s="39">
        <f t="shared" si="184"/>
        <v>2.7739886848990363</v>
      </c>
      <c r="Y1164" s="38">
        <f t="shared" si="185"/>
        <v>0.47682386134623134</v>
      </c>
      <c r="Z1164" s="40" t="e">
        <f>IF(C1164=ScatterPlots!$A$3,ReferendumData!Y1164,-1)</f>
        <v>#N/A</v>
      </c>
      <c r="AA1164" s="39">
        <f t="shared" si="186"/>
        <v>2.7739886848990363</v>
      </c>
      <c r="AB1164" s="40">
        <f t="shared" si="187"/>
        <v>-1</v>
      </c>
      <c r="AC1164" s="40">
        <f t="shared" si="188"/>
        <v>0.47682386134623134</v>
      </c>
      <c r="AD1164" s="40">
        <f t="shared" si="189"/>
        <v>-1</v>
      </c>
    </row>
    <row r="1165" spans="1:30" x14ac:dyDescent="0.35">
      <c r="A1165">
        <v>2190</v>
      </c>
      <c r="B1165">
        <v>1</v>
      </c>
      <c r="C1165" t="str">
        <f t="shared" si="180"/>
        <v>2190-01</v>
      </c>
      <c r="D1165" t="s">
        <v>244</v>
      </c>
      <c r="E1165">
        <v>2006</v>
      </c>
      <c r="F1165">
        <f>VLOOKUP(E1165,Lookups!A:B,2,FALSE)</f>
        <v>2</v>
      </c>
      <c r="G1165">
        <v>2007</v>
      </c>
      <c r="H1165" s="61">
        <v>581</v>
      </c>
      <c r="I1165">
        <v>10</v>
      </c>
      <c r="J1165" t="s">
        <v>19</v>
      </c>
      <c r="K1165">
        <v>0</v>
      </c>
      <c r="L1165">
        <v>9</v>
      </c>
      <c r="M1165">
        <v>0</v>
      </c>
      <c r="N1165">
        <v>9</v>
      </c>
      <c r="O1165">
        <v>1</v>
      </c>
      <c r="P1165">
        <f t="shared" si="181"/>
        <v>6</v>
      </c>
      <c r="Q1165">
        <v>1629</v>
      </c>
      <c r="R1165">
        <v>1610</v>
      </c>
      <c r="S1165" s="14">
        <f t="shared" si="183"/>
        <v>0.50293300401358443</v>
      </c>
      <c r="T1165" s="33">
        <f>IF(E1165&lt;1994,"NA",IF(E1165&gt;2001,SUMIFS(ADM!E:E,ADM!A:A,ReferendumData!E1165,ADM!C:C,ReferendumData!A1165,ADM!D:D,ReferendumData!B1165),SUMIFS(ADM!K:K,ADM!H:H,ReferendumData!E1165,ADM!I:I,ReferendumData!A1165,ADM!J:J,ReferendumData!B1165)))</f>
        <v>1064.96</v>
      </c>
      <c r="U1165" s="34">
        <f t="shared" si="182"/>
        <v>3.0414287860576921</v>
      </c>
      <c r="V1165" s="47">
        <f>IFERROR(VLOOKUP(C1165,Lookups!J:L,3,FALSE),IF(T1165&gt;=2000,4,IF(AND(T1165&gt;=1000,T1165&lt;2000),5,6)))</f>
        <v>5</v>
      </c>
      <c r="W1165" s="12" t="s">
        <v>20</v>
      </c>
      <c r="X1165" s="39">
        <f t="shared" si="184"/>
        <v>3.0414287860576921</v>
      </c>
      <c r="Y1165" s="38">
        <f t="shared" si="185"/>
        <v>0.50293300401358443</v>
      </c>
      <c r="Z1165" s="40" t="e">
        <f>IF(C1165=ScatterPlots!$A$3,ReferendumData!Y1165,-1)</f>
        <v>#N/A</v>
      </c>
      <c r="AA1165" s="39">
        <f t="shared" si="186"/>
        <v>3.0414287860576921</v>
      </c>
      <c r="AB1165" s="40">
        <f t="shared" si="187"/>
        <v>-1</v>
      </c>
      <c r="AC1165" s="40">
        <f t="shared" si="188"/>
        <v>0.50293300401358443</v>
      </c>
      <c r="AD1165" s="40">
        <f t="shared" si="189"/>
        <v>-1</v>
      </c>
    </row>
    <row r="1166" spans="1:30" x14ac:dyDescent="0.35">
      <c r="A1166">
        <v>2342</v>
      </c>
      <c r="B1166">
        <v>1</v>
      </c>
      <c r="C1166" t="str">
        <f t="shared" si="180"/>
        <v>2342-01</v>
      </c>
      <c r="D1166" t="s">
        <v>245</v>
      </c>
      <c r="E1166">
        <v>2006</v>
      </c>
      <c r="F1166">
        <f>VLOOKUP(E1166,Lookups!A:B,2,FALSE)</f>
        <v>2</v>
      </c>
      <c r="G1166">
        <v>2007</v>
      </c>
      <c r="H1166" s="61">
        <v>850</v>
      </c>
      <c r="I1166">
        <v>5</v>
      </c>
      <c r="J1166" t="s">
        <v>19</v>
      </c>
      <c r="K1166">
        <v>0</v>
      </c>
      <c r="L1166">
        <v>1</v>
      </c>
      <c r="M1166">
        <v>0</v>
      </c>
      <c r="N1166">
        <v>9</v>
      </c>
      <c r="O1166">
        <v>1</v>
      </c>
      <c r="P1166">
        <f t="shared" si="181"/>
        <v>9</v>
      </c>
      <c r="Q1166">
        <v>1349</v>
      </c>
      <c r="R1166">
        <v>863</v>
      </c>
      <c r="S1166" s="14">
        <f t="shared" si="183"/>
        <v>0.60985533453887886</v>
      </c>
      <c r="T1166" s="33">
        <f>IF(E1166&lt;1994,"NA",IF(E1166&gt;2001,SUMIFS(ADM!E:E,ADM!A:A,ReferendumData!E1166,ADM!C:C,ReferendumData!A1166,ADM!D:D,ReferendumData!B1166),SUMIFS(ADM!K:K,ADM!H:H,ReferendumData!E1166,ADM!I:I,ReferendumData!A1166,ADM!J:J,ReferendumData!B1166)))</f>
        <v>805.67</v>
      </c>
      <c r="U1166" s="34">
        <f t="shared" si="182"/>
        <v>2.7455409783161842</v>
      </c>
      <c r="V1166" s="47">
        <f>IFERROR(VLOOKUP(C1166,Lookups!J:L,3,FALSE),IF(T1166&gt;=2000,4,IF(AND(T1166&gt;=1000,T1166&lt;2000),5,6)))</f>
        <v>6</v>
      </c>
      <c r="W1166" s="12" t="s">
        <v>521</v>
      </c>
      <c r="X1166" s="39">
        <f t="shared" si="184"/>
        <v>2.7455409783161842</v>
      </c>
      <c r="Y1166" s="38">
        <f t="shared" si="185"/>
        <v>0.60985533453887886</v>
      </c>
      <c r="Z1166" s="40" t="e">
        <f>IF(C1166=ScatterPlots!$A$3,ReferendumData!Y1166,-1)</f>
        <v>#N/A</v>
      </c>
      <c r="AA1166" s="39">
        <f t="shared" si="186"/>
        <v>2.7455409783161842</v>
      </c>
      <c r="AB1166" s="40">
        <f t="shared" si="187"/>
        <v>-1</v>
      </c>
      <c r="AC1166" s="40">
        <f t="shared" si="188"/>
        <v>0.60985533453887886</v>
      </c>
      <c r="AD1166" s="40">
        <f t="shared" si="189"/>
        <v>-1</v>
      </c>
    </row>
    <row r="1167" spans="1:30" x14ac:dyDescent="0.35">
      <c r="A1167">
        <v>2342</v>
      </c>
      <c r="B1167">
        <v>1</v>
      </c>
      <c r="C1167" t="str">
        <f t="shared" si="180"/>
        <v>2342-01</v>
      </c>
      <c r="D1167" t="s">
        <v>245</v>
      </c>
      <c r="E1167">
        <v>2006</v>
      </c>
      <c r="F1167">
        <f>VLOOKUP(E1167,Lookups!A:B,2,FALSE)</f>
        <v>2</v>
      </c>
      <c r="G1167">
        <v>2007</v>
      </c>
      <c r="H1167" s="61">
        <v>100</v>
      </c>
      <c r="I1167">
        <v>5</v>
      </c>
      <c r="J1167" t="s">
        <v>19</v>
      </c>
      <c r="K1167">
        <v>1</v>
      </c>
      <c r="L1167">
        <v>9</v>
      </c>
      <c r="M1167">
        <v>0</v>
      </c>
      <c r="N1167">
        <v>9</v>
      </c>
      <c r="O1167">
        <v>1</v>
      </c>
      <c r="P1167">
        <f t="shared" si="181"/>
        <v>2</v>
      </c>
      <c r="Q1167">
        <v>1220</v>
      </c>
      <c r="R1167">
        <v>990</v>
      </c>
      <c r="S1167" s="14">
        <f t="shared" si="183"/>
        <v>0.55203619909502266</v>
      </c>
      <c r="T1167" s="33">
        <f>IF(E1167&lt;1994,"NA",IF(E1167&gt;2001,SUMIFS(ADM!E:E,ADM!A:A,ReferendumData!E1167,ADM!C:C,ReferendumData!A1167,ADM!D:D,ReferendumData!B1167),SUMIFS(ADM!K:K,ADM!H:H,ReferendumData!E1167,ADM!I:I,ReferendumData!A1167,ADM!J:J,ReferendumData!B1167)))</f>
        <v>805.67</v>
      </c>
      <c r="U1167" s="34">
        <f t="shared" si="182"/>
        <v>2.7430585723683394</v>
      </c>
      <c r="V1167" s="47">
        <f>IFERROR(VLOOKUP(C1167,Lookups!J:L,3,FALSE),IF(T1167&gt;=2000,4,IF(AND(T1167&gt;=1000,T1167&lt;2000),5,6)))</f>
        <v>6</v>
      </c>
      <c r="W1167" s="12" t="s">
        <v>525</v>
      </c>
      <c r="X1167" s="39">
        <f t="shared" si="184"/>
        <v>2.7430585723683394</v>
      </c>
      <c r="Y1167" s="38">
        <f t="shared" si="185"/>
        <v>0.55203619909502266</v>
      </c>
      <c r="Z1167" s="40" t="e">
        <f>IF(C1167=ScatterPlots!$A$3,ReferendumData!Y1167,-1)</f>
        <v>#N/A</v>
      </c>
      <c r="AA1167" s="39">
        <f t="shared" si="186"/>
        <v>2.7430585723683394</v>
      </c>
      <c r="AB1167" s="40">
        <f t="shared" si="187"/>
        <v>-1</v>
      </c>
      <c r="AC1167" s="40">
        <f t="shared" si="188"/>
        <v>0.55203619909502266</v>
      </c>
      <c r="AD1167" s="40">
        <f t="shared" si="189"/>
        <v>-1</v>
      </c>
    </row>
    <row r="1168" spans="1:30" x14ac:dyDescent="0.35">
      <c r="A1168">
        <v>2396</v>
      </c>
      <c r="B1168">
        <v>1</v>
      </c>
      <c r="C1168" t="str">
        <f t="shared" si="180"/>
        <v>2396-01</v>
      </c>
      <c r="D1168" t="s">
        <v>435</v>
      </c>
      <c r="E1168">
        <v>2006</v>
      </c>
      <c r="F1168">
        <f>VLOOKUP(E1168,Lookups!A:B,2,FALSE)</f>
        <v>2</v>
      </c>
      <c r="G1168">
        <v>2007</v>
      </c>
      <c r="H1168" s="61">
        <v>794</v>
      </c>
      <c r="I1168">
        <v>7</v>
      </c>
      <c r="J1168" t="s">
        <v>19</v>
      </c>
      <c r="K1168">
        <v>1</v>
      </c>
      <c r="L1168">
        <v>9</v>
      </c>
      <c r="M1168">
        <v>0</v>
      </c>
      <c r="N1168">
        <v>9</v>
      </c>
      <c r="O1168">
        <v>0</v>
      </c>
      <c r="P1168">
        <f t="shared" si="181"/>
        <v>8</v>
      </c>
      <c r="Q1168">
        <v>1362</v>
      </c>
      <c r="R1168">
        <v>1551</v>
      </c>
      <c r="S1168" s="14">
        <f t="shared" si="183"/>
        <v>0.46755921730175076</v>
      </c>
      <c r="T1168" s="33">
        <f>IF(E1168&lt;1994,"NA",IF(E1168&gt;2001,SUMIFS(ADM!E:E,ADM!A:A,ReferendumData!E1168,ADM!C:C,ReferendumData!A1168,ADM!D:D,ReferendumData!B1168),SUMIFS(ADM!K:K,ADM!H:H,ReferendumData!E1168,ADM!I:I,ReferendumData!A1168,ADM!J:J,ReferendumData!B1168)))</f>
        <v>846.02</v>
      </c>
      <c r="U1168" s="34">
        <f t="shared" si="182"/>
        <v>3.4431810122692137</v>
      </c>
      <c r="V1168" s="47">
        <f>IFERROR(VLOOKUP(C1168,Lookups!J:L,3,FALSE),IF(T1168&gt;=2000,4,IF(AND(T1168&gt;=1000,T1168&lt;2000),5,6)))</f>
        <v>6</v>
      </c>
      <c r="W1168" s="12" t="s">
        <v>525</v>
      </c>
      <c r="X1168" s="39">
        <f t="shared" si="184"/>
        <v>3.4431810122692137</v>
      </c>
      <c r="Y1168" s="38">
        <f t="shared" si="185"/>
        <v>0.46755921730175076</v>
      </c>
      <c r="Z1168" s="40" t="e">
        <f>IF(C1168=ScatterPlots!$A$3,ReferendumData!Y1168,-1)</f>
        <v>#N/A</v>
      </c>
      <c r="AA1168" s="39">
        <f t="shared" si="186"/>
        <v>3.4431810122692137</v>
      </c>
      <c r="AB1168" s="40">
        <f t="shared" si="187"/>
        <v>-1</v>
      </c>
      <c r="AC1168" s="40">
        <f t="shared" si="188"/>
        <v>0.46755921730175076</v>
      </c>
      <c r="AD1168" s="40">
        <f t="shared" si="189"/>
        <v>-1</v>
      </c>
    </row>
    <row r="1169" spans="1:30" x14ac:dyDescent="0.35">
      <c r="A1169">
        <v>2534</v>
      </c>
      <c r="B1169">
        <v>1</v>
      </c>
      <c r="C1169" t="str">
        <f t="shared" si="180"/>
        <v>2534-01</v>
      </c>
      <c r="D1169" t="s">
        <v>526</v>
      </c>
      <c r="E1169">
        <v>2006</v>
      </c>
      <c r="F1169">
        <f>VLOOKUP(E1169,Lookups!A:B,2,FALSE)</f>
        <v>2</v>
      </c>
      <c r="G1169">
        <v>2007</v>
      </c>
      <c r="H1169" s="61">
        <v>700</v>
      </c>
      <c r="I1169">
        <v>5</v>
      </c>
      <c r="J1169" t="s">
        <v>19</v>
      </c>
      <c r="K1169">
        <v>0</v>
      </c>
      <c r="L1169">
        <v>1</v>
      </c>
      <c r="M1169">
        <v>0</v>
      </c>
      <c r="N1169">
        <v>9</v>
      </c>
      <c r="O1169">
        <v>1</v>
      </c>
      <c r="P1169">
        <f t="shared" si="181"/>
        <v>8</v>
      </c>
      <c r="Q1169">
        <v>1409</v>
      </c>
      <c r="R1169">
        <v>885</v>
      </c>
      <c r="S1169" s="14">
        <f t="shared" si="183"/>
        <v>0.61421098517872708</v>
      </c>
      <c r="T1169" s="33">
        <f>IF(E1169&lt;1994,"NA",IF(E1169&gt;2001,SUMIFS(ADM!E:E,ADM!A:A,ReferendumData!E1169,ADM!C:C,ReferendumData!A1169,ADM!D:D,ReferendumData!B1169),SUMIFS(ADM!K:K,ADM!H:H,ReferendumData!E1169,ADM!I:I,ReferendumData!A1169,ADM!J:J,ReferendumData!B1169)))</f>
        <v>839.77</v>
      </c>
      <c r="U1169" s="34">
        <f t="shared" si="182"/>
        <v>2.7317003465234531</v>
      </c>
      <c r="V1169" s="47">
        <f>IFERROR(VLOOKUP(C1169,Lookups!J:L,3,FALSE),IF(T1169&gt;=2000,4,IF(AND(T1169&gt;=1000,T1169&lt;2000),5,6)))</f>
        <v>6</v>
      </c>
      <c r="W1169" s="12" t="s">
        <v>520</v>
      </c>
      <c r="X1169" s="39">
        <f t="shared" si="184"/>
        <v>2.7317003465234531</v>
      </c>
      <c r="Y1169" s="38">
        <f t="shared" si="185"/>
        <v>0.61421098517872708</v>
      </c>
      <c r="Z1169" s="40" t="e">
        <f>IF(C1169=ScatterPlots!$A$3,ReferendumData!Y1169,-1)</f>
        <v>#N/A</v>
      </c>
      <c r="AA1169" s="39">
        <f t="shared" si="186"/>
        <v>2.7317003465234531</v>
      </c>
      <c r="AB1169" s="40">
        <f t="shared" si="187"/>
        <v>-1</v>
      </c>
      <c r="AC1169" s="40">
        <f t="shared" si="188"/>
        <v>0.61421098517872708</v>
      </c>
      <c r="AD1169" s="40">
        <f t="shared" si="189"/>
        <v>-1</v>
      </c>
    </row>
    <row r="1170" spans="1:30" x14ac:dyDescent="0.35">
      <c r="A1170">
        <v>2536</v>
      </c>
      <c r="B1170">
        <v>1</v>
      </c>
      <c r="C1170" t="str">
        <f t="shared" si="180"/>
        <v>2536-01</v>
      </c>
      <c r="D1170" t="s">
        <v>209</v>
      </c>
      <c r="E1170">
        <v>2006</v>
      </c>
      <c r="F1170">
        <f>VLOOKUP(E1170,Lookups!A:B,2,FALSE)</f>
        <v>2</v>
      </c>
      <c r="G1170">
        <v>2007</v>
      </c>
      <c r="H1170" s="61">
        <v>675</v>
      </c>
      <c r="I1170">
        <v>10</v>
      </c>
      <c r="J1170" t="s">
        <v>19</v>
      </c>
      <c r="K1170">
        <v>0</v>
      </c>
      <c r="L1170">
        <v>9</v>
      </c>
      <c r="M1170">
        <v>0</v>
      </c>
      <c r="N1170">
        <v>9</v>
      </c>
      <c r="O1170">
        <v>0</v>
      </c>
      <c r="P1170">
        <f t="shared" si="181"/>
        <v>7</v>
      </c>
      <c r="Q1170">
        <v>406</v>
      </c>
      <c r="R1170">
        <v>500</v>
      </c>
      <c r="S1170" s="14">
        <f t="shared" si="183"/>
        <v>0.44812362030905079</v>
      </c>
      <c r="T1170" s="33">
        <f>IF(E1170&lt;1994,"NA",IF(E1170&gt;2001,SUMIFS(ADM!E:E,ADM!A:A,ReferendumData!E1170,ADM!C:C,ReferendumData!A1170,ADM!D:D,ReferendumData!B1170),SUMIFS(ADM!K:K,ADM!H:H,ReferendumData!E1170,ADM!I:I,ReferendumData!A1170,ADM!J:J,ReferendumData!B1170)))</f>
        <v>302.06</v>
      </c>
      <c r="U1170" s="34">
        <f t="shared" si="182"/>
        <v>2.9994040919022709</v>
      </c>
      <c r="V1170" s="47">
        <f>IFERROR(VLOOKUP(C1170,Lookups!J:L,3,FALSE),IF(T1170&gt;=2000,4,IF(AND(T1170&gt;=1000,T1170&lt;2000),5,6)))</f>
        <v>6</v>
      </c>
      <c r="W1170" s="12" t="s">
        <v>20</v>
      </c>
      <c r="X1170" s="39">
        <f t="shared" si="184"/>
        <v>2.9994040919022709</v>
      </c>
      <c r="Y1170" s="38">
        <f t="shared" si="185"/>
        <v>0.44812362030905079</v>
      </c>
      <c r="Z1170" s="40" t="e">
        <f>IF(C1170=ScatterPlots!$A$3,ReferendumData!Y1170,-1)</f>
        <v>#N/A</v>
      </c>
      <c r="AA1170" s="39">
        <f t="shared" si="186"/>
        <v>2.9994040919022709</v>
      </c>
      <c r="AB1170" s="40">
        <f t="shared" si="187"/>
        <v>-1</v>
      </c>
      <c r="AC1170" s="40">
        <f t="shared" si="188"/>
        <v>0.44812362030905079</v>
      </c>
      <c r="AD1170" s="40">
        <f t="shared" si="189"/>
        <v>-1</v>
      </c>
    </row>
    <row r="1171" spans="1:30" x14ac:dyDescent="0.35">
      <c r="A1171">
        <v>2580</v>
      </c>
      <c r="B1171">
        <v>1</v>
      </c>
      <c r="C1171" t="str">
        <f t="shared" si="180"/>
        <v>2580-01</v>
      </c>
      <c r="D1171" t="s">
        <v>323</v>
      </c>
      <c r="E1171">
        <v>2006</v>
      </c>
      <c r="F1171">
        <f>VLOOKUP(E1171,Lookups!A:B,2,FALSE)</f>
        <v>2</v>
      </c>
      <c r="G1171">
        <v>2007</v>
      </c>
      <c r="H1171" s="61">
        <v>750</v>
      </c>
      <c r="I1171">
        <v>10</v>
      </c>
      <c r="J1171" t="s">
        <v>19</v>
      </c>
      <c r="K1171">
        <v>0</v>
      </c>
      <c r="L1171">
        <v>9</v>
      </c>
      <c r="M1171">
        <v>0</v>
      </c>
      <c r="N1171">
        <v>9</v>
      </c>
      <c r="O1171">
        <v>0</v>
      </c>
      <c r="P1171">
        <f t="shared" si="181"/>
        <v>8</v>
      </c>
      <c r="Q1171">
        <v>178</v>
      </c>
      <c r="R1171">
        <v>742</v>
      </c>
      <c r="S1171" s="14">
        <f t="shared" si="183"/>
        <v>0.19347826086956521</v>
      </c>
      <c r="T1171" s="33">
        <f>IF(E1171&lt;1994,"NA",IF(E1171&gt;2001,SUMIFS(ADM!E:E,ADM!A:A,ReferendumData!E1171,ADM!C:C,ReferendumData!A1171,ADM!D:D,ReferendumData!B1171),SUMIFS(ADM!K:K,ADM!H:H,ReferendumData!E1171,ADM!I:I,ReferendumData!A1171,ADM!J:J,ReferendumData!B1171)))</f>
        <v>843.59</v>
      </c>
      <c r="U1171" s="34">
        <f t="shared" si="182"/>
        <v>1.0905771761163598</v>
      </c>
      <c r="V1171" s="47">
        <f>IFERROR(VLOOKUP(C1171,Lookups!J:L,3,FALSE),IF(T1171&gt;=2000,4,IF(AND(T1171&gt;=1000,T1171&lt;2000),5,6)))</f>
        <v>6</v>
      </c>
      <c r="W1171" s="12" t="s">
        <v>20</v>
      </c>
      <c r="X1171" s="39">
        <f t="shared" si="184"/>
        <v>1.0905771761163598</v>
      </c>
      <c r="Y1171" s="38">
        <f t="shared" si="185"/>
        <v>0.19347826086956521</v>
      </c>
      <c r="Z1171" s="40" t="e">
        <f>IF(C1171=ScatterPlots!$A$3,ReferendumData!Y1171,-1)</f>
        <v>#N/A</v>
      </c>
      <c r="AA1171" s="39">
        <f t="shared" si="186"/>
        <v>1.0905771761163598</v>
      </c>
      <c r="AB1171" s="40">
        <f t="shared" si="187"/>
        <v>-1</v>
      </c>
      <c r="AC1171" s="40">
        <f t="shared" si="188"/>
        <v>0.19347826086956521</v>
      </c>
      <c r="AD1171" s="40">
        <f t="shared" si="189"/>
        <v>-1</v>
      </c>
    </row>
    <row r="1172" spans="1:30" x14ac:dyDescent="0.35">
      <c r="A1172">
        <v>2609</v>
      </c>
      <c r="B1172">
        <v>1</v>
      </c>
      <c r="C1172" t="str">
        <f t="shared" si="180"/>
        <v>2609-01</v>
      </c>
      <c r="D1172" t="s">
        <v>287</v>
      </c>
      <c r="E1172">
        <v>2006</v>
      </c>
      <c r="F1172">
        <f>VLOOKUP(E1172,Lookups!A:B,2,FALSE)</f>
        <v>2</v>
      </c>
      <c r="G1172">
        <v>2007</v>
      </c>
      <c r="H1172" s="61">
        <v>800</v>
      </c>
      <c r="I1172">
        <v>10</v>
      </c>
      <c r="J1172" t="s">
        <v>19</v>
      </c>
      <c r="K1172">
        <v>0</v>
      </c>
      <c r="L1172">
        <v>9</v>
      </c>
      <c r="M1172">
        <v>0</v>
      </c>
      <c r="N1172">
        <v>9</v>
      </c>
      <c r="O1172">
        <v>1</v>
      </c>
      <c r="P1172">
        <f t="shared" si="181"/>
        <v>9</v>
      </c>
      <c r="Q1172">
        <v>875</v>
      </c>
      <c r="R1172">
        <v>678</v>
      </c>
      <c r="S1172" s="14">
        <f t="shared" si="183"/>
        <v>0.56342562781712813</v>
      </c>
      <c r="T1172" s="33">
        <f>IF(E1172&lt;1994,"NA",IF(E1172&gt;2001,SUMIFS(ADM!E:E,ADM!A:A,ReferendumData!E1172,ADM!C:C,ReferendumData!A1172,ADM!D:D,ReferendumData!B1172),SUMIFS(ADM!K:K,ADM!H:H,ReferendumData!E1172,ADM!I:I,ReferendumData!A1172,ADM!J:J,ReferendumData!B1172)))</f>
        <v>527.42999999999995</v>
      </c>
      <c r="U1172" s="34">
        <f t="shared" si="182"/>
        <v>2.9444665642834122</v>
      </c>
      <c r="V1172" s="47">
        <f>IFERROR(VLOOKUP(C1172,Lookups!J:L,3,FALSE),IF(T1172&gt;=2000,4,IF(AND(T1172&gt;=1000,T1172&lt;2000),5,6)))</f>
        <v>6</v>
      </c>
      <c r="W1172" s="12" t="s">
        <v>20</v>
      </c>
      <c r="X1172" s="39">
        <f t="shared" si="184"/>
        <v>2.9444665642834122</v>
      </c>
      <c r="Y1172" s="38">
        <f t="shared" si="185"/>
        <v>0.56342562781712813</v>
      </c>
      <c r="Z1172" s="40" t="e">
        <f>IF(C1172=ScatterPlots!$A$3,ReferendumData!Y1172,-1)</f>
        <v>#N/A</v>
      </c>
      <c r="AA1172" s="39">
        <f t="shared" si="186"/>
        <v>2.9444665642834122</v>
      </c>
      <c r="AB1172" s="40">
        <f t="shared" si="187"/>
        <v>-1</v>
      </c>
      <c r="AC1172" s="40">
        <f t="shared" si="188"/>
        <v>0.56342562781712813</v>
      </c>
      <c r="AD1172" s="40">
        <f t="shared" si="189"/>
        <v>-1</v>
      </c>
    </row>
    <row r="1173" spans="1:30" x14ac:dyDescent="0.35">
      <c r="A1173">
        <v>2689</v>
      </c>
      <c r="B1173">
        <v>1</v>
      </c>
      <c r="C1173" t="str">
        <f t="shared" si="180"/>
        <v>2689-01</v>
      </c>
      <c r="D1173" t="s">
        <v>349</v>
      </c>
      <c r="E1173">
        <v>2006</v>
      </c>
      <c r="F1173">
        <f>VLOOKUP(E1173,Lookups!A:B,2,FALSE)</f>
        <v>2</v>
      </c>
      <c r="G1173">
        <v>2007</v>
      </c>
      <c r="H1173" s="61">
        <v>599.12</v>
      </c>
      <c r="I1173">
        <v>10</v>
      </c>
      <c r="J1173" t="s">
        <v>19</v>
      </c>
      <c r="K1173">
        <v>0</v>
      </c>
      <c r="L1173">
        <v>1</v>
      </c>
      <c r="M1173">
        <v>0</v>
      </c>
      <c r="N1173">
        <v>9</v>
      </c>
      <c r="O1173">
        <v>0</v>
      </c>
      <c r="P1173">
        <f t="shared" si="181"/>
        <v>6</v>
      </c>
      <c r="Q1173">
        <v>1334</v>
      </c>
      <c r="R1173">
        <v>1803</v>
      </c>
      <c r="S1173" s="14">
        <f t="shared" si="183"/>
        <v>0.42524705132292001</v>
      </c>
      <c r="T1173" s="33">
        <f>IF(E1173&lt;1994,"NA",IF(E1173&gt;2001,SUMIFS(ADM!E:E,ADM!A:A,ReferendumData!E1173,ADM!C:C,ReferendumData!A1173,ADM!D:D,ReferendumData!B1173),SUMIFS(ADM!K:K,ADM!H:H,ReferendumData!E1173,ADM!I:I,ReferendumData!A1173,ADM!J:J,ReferendumData!B1173)))</f>
        <v>1228.4100000000001</v>
      </c>
      <c r="U1173" s="34">
        <f t="shared" si="182"/>
        <v>2.5537076383292221</v>
      </c>
      <c r="V1173" s="47">
        <f>IFERROR(VLOOKUP(C1173,Lookups!J:L,3,FALSE),IF(T1173&gt;=2000,4,IF(AND(T1173&gt;=1000,T1173&lt;2000),5,6)))</f>
        <v>5</v>
      </c>
      <c r="W1173" s="12" t="s">
        <v>521</v>
      </c>
      <c r="X1173" s="39">
        <f t="shared" si="184"/>
        <v>2.5537076383292221</v>
      </c>
      <c r="Y1173" s="38">
        <f t="shared" si="185"/>
        <v>0.42524705132292001</v>
      </c>
      <c r="Z1173" s="40" t="e">
        <f>IF(C1173=ScatterPlots!$A$3,ReferendumData!Y1173,-1)</f>
        <v>#N/A</v>
      </c>
      <c r="AA1173" s="39">
        <f t="shared" si="186"/>
        <v>2.5537076383292221</v>
      </c>
      <c r="AB1173" s="40">
        <f t="shared" si="187"/>
        <v>-1</v>
      </c>
      <c r="AC1173" s="40">
        <f t="shared" si="188"/>
        <v>0.42524705132292001</v>
      </c>
      <c r="AD1173" s="40">
        <f t="shared" si="189"/>
        <v>-1</v>
      </c>
    </row>
    <row r="1174" spans="1:30" x14ac:dyDescent="0.35">
      <c r="A1174">
        <v>2859</v>
      </c>
      <c r="B1174">
        <v>1</v>
      </c>
      <c r="C1174" t="str">
        <f t="shared" si="180"/>
        <v>2859-01</v>
      </c>
      <c r="D1174" t="s">
        <v>413</v>
      </c>
      <c r="E1174">
        <v>2006</v>
      </c>
      <c r="F1174">
        <f>VLOOKUP(E1174,Lookups!A:B,2,FALSE)</f>
        <v>2</v>
      </c>
      <c r="G1174">
        <v>2007</v>
      </c>
      <c r="H1174" s="61">
        <v>200</v>
      </c>
      <c r="I1174">
        <v>5</v>
      </c>
      <c r="J1174" t="s">
        <v>19</v>
      </c>
      <c r="K1174">
        <v>0</v>
      </c>
      <c r="L1174">
        <v>9</v>
      </c>
      <c r="M1174">
        <v>0</v>
      </c>
      <c r="N1174">
        <v>9</v>
      </c>
      <c r="O1174">
        <v>0</v>
      </c>
      <c r="P1174">
        <f t="shared" si="181"/>
        <v>3</v>
      </c>
      <c r="Q1174">
        <v>1152</v>
      </c>
      <c r="R1174">
        <v>1200</v>
      </c>
      <c r="S1174" s="14">
        <f t="shared" si="183"/>
        <v>0.48979591836734693</v>
      </c>
      <c r="T1174" s="33">
        <f>IF(E1174&lt;1994,"NA",IF(E1174&gt;2001,SUMIFS(ADM!E:E,ADM!A:A,ReferendumData!E1174,ADM!C:C,ReferendumData!A1174,ADM!D:D,ReferendumData!B1174),SUMIFS(ADM!K:K,ADM!H:H,ReferendumData!E1174,ADM!I:I,ReferendumData!A1174,ADM!J:J,ReferendumData!B1174)))</f>
        <v>1642.46</v>
      </c>
      <c r="U1174" s="34">
        <f t="shared" si="182"/>
        <v>1.4319983439474933</v>
      </c>
      <c r="V1174" s="47">
        <f>IFERROR(VLOOKUP(C1174,Lookups!J:L,3,FALSE),IF(T1174&gt;=2000,4,IF(AND(T1174&gt;=1000,T1174&lt;2000),5,6)))</f>
        <v>5</v>
      </c>
      <c r="W1174" s="12" t="s">
        <v>370</v>
      </c>
      <c r="X1174" s="39">
        <f t="shared" si="184"/>
        <v>1.4319983439474933</v>
      </c>
      <c r="Y1174" s="38">
        <f t="shared" si="185"/>
        <v>0.48979591836734693</v>
      </c>
      <c r="Z1174" s="40" t="e">
        <f>IF(C1174=ScatterPlots!$A$3,ReferendumData!Y1174,-1)</f>
        <v>#N/A</v>
      </c>
      <c r="AA1174" s="39">
        <f t="shared" si="186"/>
        <v>1.4319983439474933</v>
      </c>
      <c r="AB1174" s="40">
        <f t="shared" si="187"/>
        <v>-1</v>
      </c>
      <c r="AC1174" s="40">
        <f t="shared" si="188"/>
        <v>0.48979591836734693</v>
      </c>
      <c r="AD1174" s="40">
        <f t="shared" si="189"/>
        <v>-1</v>
      </c>
    </row>
    <row r="1175" spans="1:30" x14ac:dyDescent="0.35">
      <c r="A1175">
        <v>2859</v>
      </c>
      <c r="B1175">
        <v>1</v>
      </c>
      <c r="C1175" t="str">
        <f t="shared" si="180"/>
        <v>2859-01</v>
      </c>
      <c r="D1175" t="s">
        <v>413</v>
      </c>
      <c r="E1175">
        <v>2006</v>
      </c>
      <c r="F1175">
        <f>VLOOKUP(E1175,Lookups!A:B,2,FALSE)</f>
        <v>2</v>
      </c>
      <c r="G1175">
        <v>2007</v>
      </c>
      <c r="H1175" s="61">
        <v>200</v>
      </c>
      <c r="I1175">
        <v>5</v>
      </c>
      <c r="J1175" t="s">
        <v>19</v>
      </c>
      <c r="K1175">
        <v>0</v>
      </c>
      <c r="L1175">
        <v>9</v>
      </c>
      <c r="M1175">
        <v>0</v>
      </c>
      <c r="N1175">
        <v>9</v>
      </c>
      <c r="O1175">
        <v>0</v>
      </c>
      <c r="P1175">
        <f t="shared" si="181"/>
        <v>3</v>
      </c>
      <c r="Q1175">
        <v>2090</v>
      </c>
      <c r="R1175">
        <v>2568</v>
      </c>
      <c r="S1175" s="14">
        <f t="shared" si="183"/>
        <v>0.44869042507513957</v>
      </c>
      <c r="T1175" s="33">
        <f>IF(E1175&lt;1994,"NA",IF(E1175&gt;2001,SUMIFS(ADM!E:E,ADM!A:A,ReferendumData!E1175,ADM!C:C,ReferendumData!A1175,ADM!D:D,ReferendumData!B1175),SUMIFS(ADM!K:K,ADM!H:H,ReferendumData!E1175,ADM!I:I,ReferendumData!A1175,ADM!J:J,ReferendumData!B1175)))</f>
        <v>1642.46</v>
      </c>
      <c r="U1175" s="34">
        <f t="shared" si="182"/>
        <v>2.8359899175626802</v>
      </c>
      <c r="V1175" s="47">
        <f>IFERROR(VLOOKUP(C1175,Lookups!J:L,3,FALSE),IF(T1175&gt;=2000,4,IF(AND(T1175&gt;=1000,T1175&lt;2000),5,6)))</f>
        <v>5</v>
      </c>
      <c r="W1175" s="12" t="s">
        <v>519</v>
      </c>
      <c r="X1175" s="39">
        <f t="shared" si="184"/>
        <v>2.8359899175626802</v>
      </c>
      <c r="Y1175" s="38">
        <f t="shared" si="185"/>
        <v>0.44869042507513957</v>
      </c>
      <c r="Z1175" s="40" t="e">
        <f>IF(C1175=ScatterPlots!$A$3,ReferendumData!Y1175,-1)</f>
        <v>#N/A</v>
      </c>
      <c r="AA1175" s="39">
        <f t="shared" si="186"/>
        <v>2.8359899175626802</v>
      </c>
      <c r="AB1175" s="40">
        <f t="shared" si="187"/>
        <v>-1</v>
      </c>
      <c r="AC1175" s="40">
        <f t="shared" si="188"/>
        <v>0.44869042507513957</v>
      </c>
      <c r="AD1175" s="40">
        <f t="shared" si="189"/>
        <v>-1</v>
      </c>
    </row>
    <row r="1176" spans="1:30" x14ac:dyDescent="0.35">
      <c r="A1176">
        <v>2888</v>
      </c>
      <c r="B1176">
        <v>1</v>
      </c>
      <c r="C1176" t="str">
        <f t="shared" si="180"/>
        <v>2888-01</v>
      </c>
      <c r="D1176" t="s">
        <v>415</v>
      </c>
      <c r="E1176">
        <v>2006</v>
      </c>
      <c r="F1176">
        <f>VLOOKUP(E1176,Lookups!A:B,2,FALSE)</f>
        <v>2</v>
      </c>
      <c r="G1176">
        <v>2007</v>
      </c>
      <c r="H1176" s="61">
        <v>975</v>
      </c>
      <c r="I1176">
        <v>8</v>
      </c>
      <c r="J1176" t="s">
        <v>19</v>
      </c>
      <c r="K1176">
        <v>0</v>
      </c>
      <c r="L1176">
        <v>9</v>
      </c>
      <c r="M1176">
        <v>0</v>
      </c>
      <c r="N1176">
        <v>9</v>
      </c>
      <c r="O1176">
        <v>1</v>
      </c>
      <c r="P1176">
        <f t="shared" si="181"/>
        <v>10</v>
      </c>
      <c r="Q1176">
        <v>690</v>
      </c>
      <c r="R1176">
        <v>650</v>
      </c>
      <c r="S1176" s="14">
        <f t="shared" si="183"/>
        <v>0.5149253731343284</v>
      </c>
      <c r="T1176" s="33">
        <f>IF(E1176&lt;1994,"NA",IF(E1176&gt;2001,SUMIFS(ADM!E:E,ADM!A:A,ReferendumData!E1176,ADM!C:C,ReferendumData!A1176,ADM!D:D,ReferendumData!B1176),SUMIFS(ADM!K:K,ADM!H:H,ReferendumData!E1176,ADM!I:I,ReferendumData!A1176,ADM!J:J,ReferendumData!B1176)))</f>
        <v>429.18</v>
      </c>
      <c r="U1176" s="34">
        <f t="shared" si="182"/>
        <v>3.122233095670814</v>
      </c>
      <c r="V1176" s="47">
        <f>IFERROR(VLOOKUP(C1176,Lookups!J:L,3,FALSE),IF(T1176&gt;=2000,4,IF(AND(T1176&gt;=1000,T1176&lt;2000),5,6)))</f>
        <v>6</v>
      </c>
      <c r="W1176" s="12" t="s">
        <v>370</v>
      </c>
      <c r="X1176" s="39">
        <f t="shared" si="184"/>
        <v>3.122233095670814</v>
      </c>
      <c r="Y1176" s="38">
        <f t="shared" si="185"/>
        <v>0.5149253731343284</v>
      </c>
      <c r="Z1176" s="40" t="e">
        <f>IF(C1176=ScatterPlots!$A$3,ReferendumData!Y1176,-1)</f>
        <v>#N/A</v>
      </c>
      <c r="AA1176" s="39">
        <f t="shared" si="186"/>
        <v>3.122233095670814</v>
      </c>
      <c r="AB1176" s="40">
        <f t="shared" si="187"/>
        <v>-1</v>
      </c>
      <c r="AC1176" s="40">
        <f t="shared" si="188"/>
        <v>0.5149253731343284</v>
      </c>
      <c r="AD1176" s="40">
        <f t="shared" si="189"/>
        <v>-1</v>
      </c>
    </row>
    <row r="1177" spans="1:30" x14ac:dyDescent="0.35">
      <c r="A1177">
        <v>2890</v>
      </c>
      <c r="B1177">
        <v>1</v>
      </c>
      <c r="C1177" t="str">
        <f t="shared" si="180"/>
        <v>2890-01</v>
      </c>
      <c r="D1177" t="s">
        <v>351</v>
      </c>
      <c r="E1177">
        <v>2006</v>
      </c>
      <c r="F1177">
        <f>VLOOKUP(E1177,Lookups!A:B,2,FALSE)</f>
        <v>2</v>
      </c>
      <c r="G1177">
        <v>2007</v>
      </c>
      <c r="H1177" s="61">
        <v>400</v>
      </c>
      <c r="I1177">
        <v>10</v>
      </c>
      <c r="J1177" t="s">
        <v>19</v>
      </c>
      <c r="K1177">
        <v>0</v>
      </c>
      <c r="L1177">
        <v>9</v>
      </c>
      <c r="M1177">
        <v>0</v>
      </c>
      <c r="N1177">
        <v>9</v>
      </c>
      <c r="O1177">
        <v>1</v>
      </c>
      <c r="P1177">
        <f t="shared" si="181"/>
        <v>5</v>
      </c>
      <c r="Q1177">
        <v>1007</v>
      </c>
      <c r="R1177">
        <v>833</v>
      </c>
      <c r="S1177" s="14">
        <f t="shared" si="183"/>
        <v>0.54728260869565215</v>
      </c>
      <c r="T1177" s="33">
        <f>IF(E1177&lt;1994,"NA",IF(E1177&gt;2001,SUMIFS(ADM!E:E,ADM!A:A,ReferendumData!E1177,ADM!C:C,ReferendumData!A1177,ADM!D:D,ReferendumData!B1177),SUMIFS(ADM!K:K,ADM!H:H,ReferendumData!E1177,ADM!I:I,ReferendumData!A1177,ADM!J:J,ReferendumData!B1177)))</f>
        <v>645.48</v>
      </c>
      <c r="U1177" s="34">
        <f t="shared" si="182"/>
        <v>2.8505918076470222</v>
      </c>
      <c r="V1177" s="47">
        <f>IFERROR(VLOOKUP(C1177,Lookups!J:L,3,FALSE),IF(T1177&gt;=2000,4,IF(AND(T1177&gt;=1000,T1177&lt;2000),5,6)))</f>
        <v>6</v>
      </c>
      <c r="W1177" s="12" t="s">
        <v>20</v>
      </c>
      <c r="X1177" s="39">
        <f t="shared" si="184"/>
        <v>2.8505918076470222</v>
      </c>
      <c r="Y1177" s="38">
        <f t="shared" si="185"/>
        <v>0.54728260869565215</v>
      </c>
      <c r="Z1177" s="40" t="e">
        <f>IF(C1177=ScatterPlots!$A$3,ReferendumData!Y1177,-1)</f>
        <v>#N/A</v>
      </c>
      <c r="AA1177" s="39">
        <f t="shared" si="186"/>
        <v>2.8505918076470222</v>
      </c>
      <c r="AB1177" s="40">
        <f t="shared" si="187"/>
        <v>-1</v>
      </c>
      <c r="AC1177" s="40">
        <f t="shared" si="188"/>
        <v>0.54728260869565215</v>
      </c>
      <c r="AD1177" s="40">
        <f t="shared" si="189"/>
        <v>-1</v>
      </c>
    </row>
    <row r="1178" spans="1:30" x14ac:dyDescent="0.35">
      <c r="A1178">
        <v>2895</v>
      </c>
      <c r="B1178">
        <v>1</v>
      </c>
      <c r="C1178" t="str">
        <f t="shared" si="180"/>
        <v>2895-01</v>
      </c>
      <c r="D1178" t="s">
        <v>416</v>
      </c>
      <c r="E1178">
        <v>2006</v>
      </c>
      <c r="F1178">
        <f>VLOOKUP(E1178,Lookups!A:B,2,FALSE)</f>
        <v>2</v>
      </c>
      <c r="G1178">
        <v>2007</v>
      </c>
      <c r="H1178" s="61">
        <v>749.77</v>
      </c>
      <c r="I1178">
        <v>10</v>
      </c>
      <c r="J1178" t="s">
        <v>19</v>
      </c>
      <c r="K1178">
        <v>0</v>
      </c>
      <c r="L1178">
        <v>9</v>
      </c>
      <c r="M1178">
        <v>0</v>
      </c>
      <c r="N1178">
        <v>9</v>
      </c>
      <c r="O1178">
        <v>0</v>
      </c>
      <c r="P1178">
        <f t="shared" si="181"/>
        <v>8</v>
      </c>
      <c r="Q1178">
        <v>1620</v>
      </c>
      <c r="R1178">
        <v>2067</v>
      </c>
      <c r="S1178" s="14">
        <f t="shared" si="183"/>
        <v>0.43938161106590723</v>
      </c>
      <c r="T1178" s="33">
        <f>IF(E1178&lt;1994,"NA",IF(E1178&gt;2001,SUMIFS(ADM!E:E,ADM!A:A,ReferendumData!E1178,ADM!C:C,ReferendumData!A1178,ADM!D:D,ReferendumData!B1178),SUMIFS(ADM!K:K,ADM!H:H,ReferendumData!E1178,ADM!I:I,ReferendumData!A1178,ADM!J:J,ReferendumData!B1178)))</f>
        <v>1213.52</v>
      </c>
      <c r="U1178" s="34">
        <f t="shared" si="182"/>
        <v>3.0382688377612235</v>
      </c>
      <c r="V1178" s="47">
        <f>IFERROR(VLOOKUP(C1178,Lookups!J:L,3,FALSE),IF(T1178&gt;=2000,4,IF(AND(T1178&gt;=1000,T1178&lt;2000),5,6)))</f>
        <v>5</v>
      </c>
      <c r="W1178" s="12" t="s">
        <v>20</v>
      </c>
      <c r="X1178" s="39">
        <f t="shared" si="184"/>
        <v>3.0382688377612235</v>
      </c>
      <c r="Y1178" s="38">
        <f t="shared" si="185"/>
        <v>0.43938161106590723</v>
      </c>
      <c r="Z1178" s="40" t="e">
        <f>IF(C1178=ScatterPlots!$A$3,ReferendumData!Y1178,-1)</f>
        <v>#N/A</v>
      </c>
      <c r="AA1178" s="39">
        <f t="shared" si="186"/>
        <v>3.0382688377612235</v>
      </c>
      <c r="AB1178" s="40">
        <f t="shared" si="187"/>
        <v>-1</v>
      </c>
      <c r="AC1178" s="40">
        <f t="shared" si="188"/>
        <v>0.43938161106590723</v>
      </c>
      <c r="AD1178" s="40">
        <f t="shared" si="189"/>
        <v>-1</v>
      </c>
    </row>
    <row r="1179" spans="1:30" x14ac:dyDescent="0.35">
      <c r="A1179">
        <v>294</v>
      </c>
      <c r="B1179">
        <v>1</v>
      </c>
      <c r="C1179" t="str">
        <f t="shared" si="180"/>
        <v>0294-01</v>
      </c>
      <c r="D1179" t="s">
        <v>53</v>
      </c>
      <c r="E1179">
        <v>2006</v>
      </c>
      <c r="F1179">
        <f>VLOOKUP(E1179,Lookups!A:B,2,FALSE)</f>
        <v>2</v>
      </c>
      <c r="G1179">
        <v>2008</v>
      </c>
      <c r="H1179" s="61">
        <v>1400</v>
      </c>
      <c r="I1179">
        <v>10</v>
      </c>
      <c r="J1179" t="s">
        <v>19</v>
      </c>
      <c r="K1179">
        <v>0</v>
      </c>
      <c r="L1179">
        <v>9</v>
      </c>
      <c r="M1179">
        <v>1</v>
      </c>
      <c r="N1179">
        <v>9</v>
      </c>
      <c r="O1179">
        <v>0</v>
      </c>
      <c r="P1179">
        <f t="shared" si="181"/>
        <v>10</v>
      </c>
      <c r="Q1179">
        <v>522</v>
      </c>
      <c r="R1179">
        <v>869</v>
      </c>
      <c r="S1179" s="14">
        <f t="shared" si="183"/>
        <v>0.37526959022286127</v>
      </c>
      <c r="T1179" s="33">
        <f>IF(E1179&lt;1994,"NA",IF(E1179&gt;2001,SUMIFS(ADM!E:E,ADM!A:A,ReferendumData!E1179,ADM!C:C,ReferendumData!A1179,ADM!D:D,ReferendumData!B1179),SUMIFS(ADM!K:K,ADM!H:H,ReferendumData!E1179,ADM!I:I,ReferendumData!A1179,ADM!J:J,ReferendumData!B1179)))</f>
        <v>1084.52</v>
      </c>
      <c r="U1179" s="34">
        <f t="shared" si="182"/>
        <v>1.2825950650979234</v>
      </c>
      <c r="V1179" s="47">
        <f>IFERROR(VLOOKUP(C1179,Lookups!J:L,3,FALSE),IF(T1179&gt;=2000,4,IF(AND(T1179&gt;=1000,T1179&lt;2000),5,6)))</f>
        <v>5</v>
      </c>
      <c r="W1179" s="12" t="s">
        <v>20</v>
      </c>
      <c r="X1179" s="39">
        <f t="shared" si="184"/>
        <v>1.2825950650979234</v>
      </c>
      <c r="Y1179" s="38">
        <f t="shared" si="185"/>
        <v>0.37526959022286127</v>
      </c>
      <c r="Z1179" s="40" t="e">
        <f>IF(C1179=ScatterPlots!$A$3,ReferendumData!Y1179,-1)</f>
        <v>#N/A</v>
      </c>
      <c r="AA1179" s="39">
        <f t="shared" si="186"/>
        <v>1.2825950650979234</v>
      </c>
      <c r="AB1179" s="40">
        <f t="shared" si="187"/>
        <v>-1</v>
      </c>
      <c r="AC1179" s="40">
        <f t="shared" si="188"/>
        <v>0.37526959022286127</v>
      </c>
      <c r="AD1179" s="40">
        <f t="shared" si="189"/>
        <v>-1</v>
      </c>
    </row>
    <row r="1180" spans="1:30" x14ac:dyDescent="0.35">
      <c r="A1180">
        <v>356</v>
      </c>
      <c r="B1180">
        <v>1</v>
      </c>
      <c r="C1180" t="str">
        <f t="shared" si="180"/>
        <v>0356-01</v>
      </c>
      <c r="D1180" t="s">
        <v>430</v>
      </c>
      <c r="E1180">
        <v>2006</v>
      </c>
      <c r="F1180">
        <f>VLOOKUP(E1180,Lookups!A:B,2,FALSE)</f>
        <v>2</v>
      </c>
      <c r="G1180">
        <v>2008</v>
      </c>
      <c r="H1180" s="61">
        <v>1009.08</v>
      </c>
      <c r="I1180">
        <v>10</v>
      </c>
      <c r="J1180" t="s">
        <v>19</v>
      </c>
      <c r="K1180">
        <v>0</v>
      </c>
      <c r="L1180">
        <v>1</v>
      </c>
      <c r="M1180">
        <v>1</v>
      </c>
      <c r="N1180">
        <v>9</v>
      </c>
      <c r="O1180">
        <v>1</v>
      </c>
      <c r="P1180">
        <f t="shared" si="181"/>
        <v>10</v>
      </c>
      <c r="Q1180">
        <v>267</v>
      </c>
      <c r="R1180">
        <v>120</v>
      </c>
      <c r="S1180" s="14">
        <f t="shared" si="183"/>
        <v>0.68992248062015504</v>
      </c>
      <c r="T1180" s="33">
        <f>IF(E1180&lt;1994,"NA",IF(E1180&gt;2001,SUMIFS(ADM!E:E,ADM!A:A,ReferendumData!E1180,ADM!C:C,ReferendumData!A1180,ADM!D:D,ReferendumData!B1180),SUMIFS(ADM!K:K,ADM!H:H,ReferendumData!E1180,ADM!I:I,ReferendumData!A1180,ADM!J:J,ReferendumData!B1180)))</f>
        <v>202.34</v>
      </c>
      <c r="U1180" s="34">
        <f t="shared" si="182"/>
        <v>1.91262231886923</v>
      </c>
      <c r="V1180" s="47">
        <f>IFERROR(VLOOKUP(C1180,Lookups!J:L,3,FALSE),IF(T1180&gt;=2000,4,IF(AND(T1180&gt;=1000,T1180&lt;2000),5,6)))</f>
        <v>6</v>
      </c>
      <c r="W1180" s="12" t="s">
        <v>527</v>
      </c>
      <c r="X1180" s="39">
        <f t="shared" si="184"/>
        <v>1.91262231886923</v>
      </c>
      <c r="Y1180" s="38">
        <f t="shared" si="185"/>
        <v>0.68992248062015504</v>
      </c>
      <c r="Z1180" s="40" t="e">
        <f>IF(C1180=ScatterPlots!$A$3,ReferendumData!Y1180,-1)</f>
        <v>#N/A</v>
      </c>
      <c r="AA1180" s="39">
        <f t="shared" si="186"/>
        <v>1.91262231886923</v>
      </c>
      <c r="AB1180" s="40">
        <f t="shared" si="187"/>
        <v>-1</v>
      </c>
      <c r="AC1180" s="40">
        <f t="shared" si="188"/>
        <v>0.68992248062015504</v>
      </c>
      <c r="AD1180" s="40">
        <f t="shared" si="189"/>
        <v>-1</v>
      </c>
    </row>
    <row r="1181" spans="1:30" x14ac:dyDescent="0.35">
      <c r="A1181">
        <v>535</v>
      </c>
      <c r="B1181">
        <v>1</v>
      </c>
      <c r="C1181" t="str">
        <f t="shared" ref="C1181:C1244" si="190">TEXT(A1181,"0000")&amp;"-"&amp;TEXT(B1181,"00")</f>
        <v>0535-01</v>
      </c>
      <c r="D1181" t="s">
        <v>338</v>
      </c>
      <c r="E1181">
        <v>2006</v>
      </c>
      <c r="F1181">
        <f>VLOOKUP(E1181,Lookups!A:B,2,FALSE)</f>
        <v>2</v>
      </c>
      <c r="G1181">
        <v>2008</v>
      </c>
      <c r="H1181" s="61">
        <v>440.84</v>
      </c>
      <c r="I1181">
        <v>9</v>
      </c>
      <c r="J1181" t="s">
        <v>19</v>
      </c>
      <c r="K1181">
        <v>0</v>
      </c>
      <c r="L1181">
        <v>1</v>
      </c>
      <c r="M1181">
        <v>1</v>
      </c>
      <c r="N1181">
        <v>9</v>
      </c>
      <c r="O1181">
        <v>1</v>
      </c>
      <c r="P1181">
        <f t="shared" ref="P1181:P1244" si="191">MAX(1,MIN(10,INT(H1181/100)+1))</f>
        <v>5</v>
      </c>
      <c r="Q1181">
        <v>26638</v>
      </c>
      <c r="R1181">
        <v>16870</v>
      </c>
      <c r="S1181" s="14">
        <f t="shared" si="183"/>
        <v>0.61225521743127698</v>
      </c>
      <c r="T1181" s="33">
        <f>IF(E1181&lt;1994,"NA",IF(E1181&gt;2001,SUMIFS(ADM!E:E,ADM!A:A,ReferendumData!E1181,ADM!C:C,ReferendumData!A1181,ADM!D:D,ReferendumData!B1181),SUMIFS(ADM!K:K,ADM!H:H,ReferendumData!E1181,ADM!I:I,ReferendumData!A1181,ADM!J:J,ReferendumData!B1181)))</f>
        <v>15689.89</v>
      </c>
      <c r="U1181" s="34">
        <f t="shared" ref="U1181:U1244" si="192">IFERROR((Q1181+R1181)/T1181,"NA")</f>
        <v>2.7729958591169219</v>
      </c>
      <c r="V1181" s="47">
        <f>IFERROR(VLOOKUP(C1181,Lookups!J:L,3,FALSE),IF(T1181&gt;=2000,4,IF(AND(T1181&gt;=1000,T1181&lt;2000),5,6)))</f>
        <v>4</v>
      </c>
      <c r="W1181" s="12" t="s">
        <v>521</v>
      </c>
      <c r="X1181" s="39">
        <f t="shared" si="184"/>
        <v>2.7729958591169219</v>
      </c>
      <c r="Y1181" s="38">
        <f t="shared" si="185"/>
        <v>0.61225521743127698</v>
      </c>
      <c r="Z1181" s="40" t="e">
        <f>IF(C1181=ScatterPlots!$A$3,ReferendumData!Y1181,-1)</f>
        <v>#N/A</v>
      </c>
      <c r="AA1181" s="39">
        <f t="shared" si="186"/>
        <v>2.7729958591169219</v>
      </c>
      <c r="AB1181" s="40">
        <f t="shared" si="187"/>
        <v>-1</v>
      </c>
      <c r="AC1181" s="40">
        <f t="shared" si="188"/>
        <v>0.61225521743127698</v>
      </c>
      <c r="AD1181" s="40">
        <f t="shared" si="189"/>
        <v>-1</v>
      </c>
    </row>
    <row r="1182" spans="1:30" x14ac:dyDescent="0.35">
      <c r="A1182">
        <v>11</v>
      </c>
      <c r="B1182">
        <v>1</v>
      </c>
      <c r="C1182" t="str">
        <f t="shared" si="190"/>
        <v>0011-01</v>
      </c>
      <c r="D1182" t="s">
        <v>113</v>
      </c>
      <c r="E1182">
        <v>2007</v>
      </c>
      <c r="F1182">
        <f>VLOOKUP(E1182,Lookups!A:B,2,FALSE)</f>
        <v>1</v>
      </c>
      <c r="G1182">
        <v>2008</v>
      </c>
      <c r="H1182" s="61">
        <v>645.80999999999995</v>
      </c>
      <c r="I1182">
        <v>5</v>
      </c>
      <c r="J1182" t="s">
        <v>19</v>
      </c>
      <c r="K1182">
        <v>0</v>
      </c>
      <c r="L1182">
        <v>1</v>
      </c>
      <c r="M1182">
        <v>0</v>
      </c>
      <c r="N1182">
        <v>9</v>
      </c>
      <c r="O1182">
        <v>1</v>
      </c>
      <c r="P1182">
        <f t="shared" si="191"/>
        <v>7</v>
      </c>
      <c r="Q1182">
        <v>29772</v>
      </c>
      <c r="R1182">
        <v>18417</v>
      </c>
      <c r="S1182" s="14">
        <f t="shared" si="183"/>
        <v>0.61781734420718426</v>
      </c>
      <c r="T1182" s="33">
        <f>IF(E1182&lt;1994,"NA",IF(E1182&gt;2001,SUMIFS(ADM!E:E,ADM!A:A,ReferendumData!E1182,ADM!C:C,ReferendumData!A1182,ADM!D:D,ReferendumData!B1182),SUMIFS(ADM!K:K,ADM!H:H,ReferendumData!E1182,ADM!I:I,ReferendumData!A1182,ADM!J:J,ReferendumData!B1182)))</f>
        <v>40440.15</v>
      </c>
      <c r="U1182" s="34">
        <f t="shared" si="192"/>
        <v>1.1916127907537435</v>
      </c>
      <c r="V1182" s="47">
        <f>IFERROR(VLOOKUP(C1182,Lookups!J:L,3,FALSE),IF(T1182&gt;=2000,4,IF(AND(T1182&gt;=1000,T1182&lt;2000),5,6)))</f>
        <v>3</v>
      </c>
      <c r="W1182" s="12" t="s">
        <v>517</v>
      </c>
      <c r="X1182" s="39">
        <f t="shared" si="184"/>
        <v>1.1916127907537435</v>
      </c>
      <c r="Y1182" s="38">
        <f t="shared" si="185"/>
        <v>0.61781734420718426</v>
      </c>
      <c r="Z1182" s="40" t="e">
        <f>IF(C1182=ScatterPlots!$A$3,ReferendumData!Y1182,-1)</f>
        <v>#N/A</v>
      </c>
      <c r="AA1182" s="39">
        <f t="shared" si="186"/>
        <v>1.1916127907537435</v>
      </c>
      <c r="AB1182" s="40">
        <f t="shared" si="187"/>
        <v>-1</v>
      </c>
      <c r="AC1182" s="40">
        <f t="shared" si="188"/>
        <v>-1</v>
      </c>
      <c r="AD1182" s="40">
        <f t="shared" si="189"/>
        <v>0.61781734420718426</v>
      </c>
    </row>
    <row r="1183" spans="1:30" x14ac:dyDescent="0.35">
      <c r="A1183">
        <v>11</v>
      </c>
      <c r="B1183">
        <v>1</v>
      </c>
      <c r="C1183" t="str">
        <f t="shared" si="190"/>
        <v>0011-01</v>
      </c>
      <c r="D1183" t="s">
        <v>113</v>
      </c>
      <c r="E1183">
        <v>2007</v>
      </c>
      <c r="F1183">
        <f>VLOOKUP(E1183,Lookups!A:B,2,FALSE)</f>
        <v>1</v>
      </c>
      <c r="G1183">
        <v>2008</v>
      </c>
      <c r="H1183" s="61">
        <v>338.3</v>
      </c>
      <c r="I1183">
        <v>5</v>
      </c>
      <c r="J1183" t="s">
        <v>19</v>
      </c>
      <c r="K1183">
        <v>0</v>
      </c>
      <c r="L1183">
        <v>1</v>
      </c>
      <c r="M1183">
        <v>0</v>
      </c>
      <c r="N1183">
        <v>9</v>
      </c>
      <c r="O1183">
        <v>1</v>
      </c>
      <c r="P1183">
        <f t="shared" si="191"/>
        <v>4</v>
      </c>
      <c r="Q1183">
        <v>27179</v>
      </c>
      <c r="R1183">
        <v>20987</v>
      </c>
      <c r="S1183" s="14">
        <f t="shared" si="183"/>
        <v>0.56427770626583063</v>
      </c>
      <c r="T1183" s="33">
        <f>IF(E1183&lt;1994,"NA",IF(E1183&gt;2001,SUMIFS(ADM!E:E,ADM!A:A,ReferendumData!E1183,ADM!C:C,ReferendumData!A1183,ADM!D:D,ReferendumData!B1183),SUMIFS(ADM!K:K,ADM!H:H,ReferendumData!E1183,ADM!I:I,ReferendumData!A1183,ADM!J:J,ReferendumData!B1183)))</f>
        <v>40440.15</v>
      </c>
      <c r="U1183" s="34">
        <f t="shared" si="192"/>
        <v>1.1910440490453176</v>
      </c>
      <c r="V1183" s="47">
        <f>IFERROR(VLOOKUP(C1183,Lookups!J:L,3,FALSE),IF(T1183&gt;=2000,4,IF(AND(T1183&gt;=1000,T1183&lt;2000),5,6)))</f>
        <v>3</v>
      </c>
      <c r="W1183" s="12" t="s">
        <v>521</v>
      </c>
      <c r="X1183" s="39">
        <f t="shared" si="184"/>
        <v>1.1910440490453176</v>
      </c>
      <c r="Y1183" s="38">
        <f t="shared" si="185"/>
        <v>0.56427770626583063</v>
      </c>
      <c r="Z1183" s="40" t="e">
        <f>IF(C1183=ScatterPlots!$A$3,ReferendumData!Y1183,-1)</f>
        <v>#N/A</v>
      </c>
      <c r="AA1183" s="39">
        <f t="shared" si="186"/>
        <v>1.1910440490453176</v>
      </c>
      <c r="AB1183" s="40">
        <f t="shared" si="187"/>
        <v>-1</v>
      </c>
      <c r="AC1183" s="40">
        <f t="shared" si="188"/>
        <v>-1</v>
      </c>
      <c r="AD1183" s="40">
        <f t="shared" si="189"/>
        <v>0.56427770626583063</v>
      </c>
    </row>
    <row r="1184" spans="1:30" x14ac:dyDescent="0.35">
      <c r="A1184">
        <v>11</v>
      </c>
      <c r="B1184">
        <v>1</v>
      </c>
      <c r="C1184" t="str">
        <f t="shared" si="190"/>
        <v>0011-01</v>
      </c>
      <c r="D1184" t="s">
        <v>113</v>
      </c>
      <c r="E1184">
        <v>2007</v>
      </c>
      <c r="F1184">
        <f>VLOOKUP(E1184,Lookups!A:B,2,FALSE)</f>
        <v>1</v>
      </c>
      <c r="G1184">
        <v>2008</v>
      </c>
      <c r="H1184" s="61">
        <v>128.86000000000001</v>
      </c>
      <c r="I1184">
        <v>5</v>
      </c>
      <c r="J1184" t="s">
        <v>19</v>
      </c>
      <c r="K1184">
        <v>0</v>
      </c>
      <c r="L1184">
        <v>1</v>
      </c>
      <c r="M1184">
        <v>0</v>
      </c>
      <c r="N1184">
        <v>9</v>
      </c>
      <c r="O1184">
        <v>0</v>
      </c>
      <c r="P1184">
        <f t="shared" si="191"/>
        <v>2</v>
      </c>
      <c r="Q1184">
        <v>23831</v>
      </c>
      <c r="R1184">
        <v>24193</v>
      </c>
      <c r="S1184" s="14">
        <f t="shared" si="183"/>
        <v>0.49623105114109611</v>
      </c>
      <c r="T1184" s="33">
        <f>IF(E1184&lt;1994,"NA",IF(E1184&gt;2001,SUMIFS(ADM!E:E,ADM!A:A,ReferendumData!E1184,ADM!C:C,ReferendumData!A1184,ADM!D:D,ReferendumData!B1184),SUMIFS(ADM!K:K,ADM!H:H,ReferendumData!E1184,ADM!I:I,ReferendumData!A1184,ADM!J:J,ReferendumData!B1184)))</f>
        <v>40440.15</v>
      </c>
      <c r="U1184" s="34">
        <f t="shared" si="192"/>
        <v>1.1875326871932967</v>
      </c>
      <c r="V1184" s="47">
        <f>IFERROR(VLOOKUP(C1184,Lookups!J:L,3,FALSE),IF(T1184&gt;=2000,4,IF(AND(T1184&gt;=1000,T1184&lt;2000),5,6)))</f>
        <v>3</v>
      </c>
      <c r="W1184" s="12" t="s">
        <v>521</v>
      </c>
      <c r="X1184" s="39">
        <f t="shared" si="184"/>
        <v>1.1875326871932967</v>
      </c>
      <c r="Y1184" s="38">
        <f t="shared" si="185"/>
        <v>0.49623105114109611</v>
      </c>
      <c r="Z1184" s="40" t="e">
        <f>IF(C1184=ScatterPlots!$A$3,ReferendumData!Y1184,-1)</f>
        <v>#N/A</v>
      </c>
      <c r="AA1184" s="39">
        <f t="shared" si="186"/>
        <v>1.1875326871932967</v>
      </c>
      <c r="AB1184" s="40">
        <f t="shared" si="187"/>
        <v>-1</v>
      </c>
      <c r="AC1184" s="40">
        <f t="shared" si="188"/>
        <v>-1</v>
      </c>
      <c r="AD1184" s="40">
        <f t="shared" si="189"/>
        <v>0.49623105114109611</v>
      </c>
    </row>
    <row r="1185" spans="1:30" x14ac:dyDescent="0.35">
      <c r="A1185">
        <v>23</v>
      </c>
      <c r="B1185">
        <v>1</v>
      </c>
      <c r="C1185" t="str">
        <f t="shared" si="190"/>
        <v>0023-01</v>
      </c>
      <c r="D1185" t="s">
        <v>327</v>
      </c>
      <c r="E1185">
        <v>2007</v>
      </c>
      <c r="F1185">
        <f>VLOOKUP(E1185,Lookups!A:B,2,FALSE)</f>
        <v>1</v>
      </c>
      <c r="G1185">
        <v>2008</v>
      </c>
      <c r="H1185" s="61">
        <v>1000</v>
      </c>
      <c r="I1185">
        <v>5</v>
      </c>
      <c r="J1185" t="s">
        <v>19</v>
      </c>
      <c r="K1185">
        <v>0</v>
      </c>
      <c r="L1185">
        <v>1</v>
      </c>
      <c r="M1185">
        <v>0</v>
      </c>
      <c r="N1185">
        <v>9</v>
      </c>
      <c r="O1185">
        <v>1</v>
      </c>
      <c r="P1185">
        <f t="shared" si="191"/>
        <v>10</v>
      </c>
      <c r="Q1185">
        <v>1600</v>
      </c>
      <c r="R1185">
        <v>1006</v>
      </c>
      <c r="S1185" s="14">
        <f t="shared" si="183"/>
        <v>0.61396776669224862</v>
      </c>
      <c r="T1185" s="33">
        <f>IF(E1185&lt;1994,"NA",IF(E1185&gt;2001,SUMIFS(ADM!E:E,ADM!A:A,ReferendumData!E1185,ADM!C:C,ReferendumData!A1185,ADM!D:D,ReferendumData!B1185),SUMIFS(ADM!K:K,ADM!H:H,ReferendumData!E1185,ADM!I:I,ReferendumData!A1185,ADM!J:J,ReferendumData!B1185)))</f>
        <v>1019.3</v>
      </c>
      <c r="U1185" s="34">
        <f t="shared" si="192"/>
        <v>2.5566565289904837</v>
      </c>
      <c r="V1185" s="47">
        <f>IFERROR(VLOOKUP(C1185,Lookups!J:L,3,FALSE),IF(T1185&gt;=2000,4,IF(AND(T1185&gt;=1000,T1185&lt;2000),5,6)))</f>
        <v>5</v>
      </c>
      <c r="W1185" s="12" t="s">
        <v>521</v>
      </c>
      <c r="X1185" s="39">
        <f t="shared" si="184"/>
        <v>2.5566565289904837</v>
      </c>
      <c r="Y1185" s="38">
        <f t="shared" si="185"/>
        <v>0.61396776669224862</v>
      </c>
      <c r="Z1185" s="40" t="e">
        <f>IF(C1185=ScatterPlots!$A$3,ReferendumData!Y1185,-1)</f>
        <v>#N/A</v>
      </c>
      <c r="AA1185" s="39">
        <f t="shared" si="186"/>
        <v>2.5566565289904837</v>
      </c>
      <c r="AB1185" s="40">
        <f t="shared" si="187"/>
        <v>-1</v>
      </c>
      <c r="AC1185" s="40">
        <f t="shared" si="188"/>
        <v>-1</v>
      </c>
      <c r="AD1185" s="40">
        <f t="shared" si="189"/>
        <v>0.61396776669224862</v>
      </c>
    </row>
    <row r="1186" spans="1:30" x14ac:dyDescent="0.35">
      <c r="A1186">
        <v>47</v>
      </c>
      <c r="B1186">
        <v>1</v>
      </c>
      <c r="C1186" t="str">
        <f t="shared" si="190"/>
        <v>0047-01</v>
      </c>
      <c r="D1186" t="s">
        <v>38</v>
      </c>
      <c r="E1186">
        <v>2007</v>
      </c>
      <c r="F1186">
        <f>VLOOKUP(E1186,Lookups!A:B,2,FALSE)</f>
        <v>1</v>
      </c>
      <c r="G1186">
        <v>2008</v>
      </c>
      <c r="H1186" s="61">
        <v>700</v>
      </c>
      <c r="I1186">
        <v>10</v>
      </c>
      <c r="J1186" t="s">
        <v>19</v>
      </c>
      <c r="K1186">
        <v>0</v>
      </c>
      <c r="L1186">
        <v>9</v>
      </c>
      <c r="M1186">
        <v>0</v>
      </c>
      <c r="N1186">
        <v>9</v>
      </c>
      <c r="O1186">
        <v>0</v>
      </c>
      <c r="P1186">
        <f t="shared" si="191"/>
        <v>8</v>
      </c>
      <c r="Q1186">
        <v>2030</v>
      </c>
      <c r="R1186">
        <v>3145</v>
      </c>
      <c r="S1186" s="14">
        <f t="shared" si="183"/>
        <v>0.39227053140096618</v>
      </c>
      <c r="T1186" s="33">
        <f>IF(E1186&lt;1994,"NA",IF(E1186&gt;2001,SUMIFS(ADM!E:E,ADM!A:A,ReferendumData!E1186,ADM!C:C,ReferendumData!A1186,ADM!D:D,ReferendumData!B1186),SUMIFS(ADM!K:K,ADM!H:H,ReferendumData!E1186,ADM!I:I,ReferendumData!A1186,ADM!J:J,ReferendumData!B1186)))</f>
        <v>3729.91</v>
      </c>
      <c r="U1186" s="34">
        <f t="shared" si="192"/>
        <v>1.3874329407411976</v>
      </c>
      <c r="V1186" s="47">
        <f>IFERROR(VLOOKUP(C1186,Lookups!J:L,3,FALSE),IF(T1186&gt;=2000,4,IF(AND(T1186&gt;=1000,T1186&lt;2000),5,6)))</f>
        <v>4</v>
      </c>
      <c r="W1186" s="12" t="s">
        <v>20</v>
      </c>
      <c r="X1186" s="39">
        <f t="shared" si="184"/>
        <v>1.3874329407411976</v>
      </c>
      <c r="Y1186" s="38">
        <f t="shared" si="185"/>
        <v>0.39227053140096618</v>
      </c>
      <c r="Z1186" s="40" t="e">
        <f>IF(C1186=ScatterPlots!$A$3,ReferendumData!Y1186,-1)</f>
        <v>#N/A</v>
      </c>
      <c r="AA1186" s="39">
        <f t="shared" si="186"/>
        <v>1.3874329407411976</v>
      </c>
      <c r="AB1186" s="40">
        <f t="shared" si="187"/>
        <v>-1</v>
      </c>
      <c r="AC1186" s="40">
        <f t="shared" si="188"/>
        <v>-1</v>
      </c>
      <c r="AD1186" s="40">
        <f t="shared" si="189"/>
        <v>0.39227053140096618</v>
      </c>
    </row>
    <row r="1187" spans="1:30" x14ac:dyDescent="0.35">
      <c r="A1187">
        <v>75</v>
      </c>
      <c r="B1187">
        <v>1</v>
      </c>
      <c r="C1187" t="str">
        <f t="shared" si="190"/>
        <v>0075-01</v>
      </c>
      <c r="D1187" t="s">
        <v>212</v>
      </c>
      <c r="E1187">
        <v>2007</v>
      </c>
      <c r="F1187">
        <f>VLOOKUP(E1187,Lookups!A:B,2,FALSE)</f>
        <v>1</v>
      </c>
      <c r="G1187">
        <v>2008</v>
      </c>
      <c r="H1187" s="61">
        <v>675</v>
      </c>
      <c r="I1187">
        <v>10</v>
      </c>
      <c r="J1187" t="s">
        <v>19</v>
      </c>
      <c r="K1187">
        <v>0</v>
      </c>
      <c r="L1187">
        <v>9</v>
      </c>
      <c r="M1187">
        <v>0</v>
      </c>
      <c r="N1187">
        <v>9</v>
      </c>
      <c r="O1187">
        <v>0</v>
      </c>
      <c r="P1187">
        <f t="shared" si="191"/>
        <v>7</v>
      </c>
      <c r="Q1187">
        <v>350</v>
      </c>
      <c r="R1187">
        <v>397</v>
      </c>
      <c r="S1187" s="14">
        <f t="shared" si="183"/>
        <v>0.46854082998661312</v>
      </c>
      <c r="T1187" s="33">
        <f>IF(E1187&lt;1994,"NA",IF(E1187&gt;2001,SUMIFS(ADM!E:E,ADM!A:A,ReferendumData!E1187,ADM!C:C,ReferendumData!A1187,ADM!D:D,ReferendumData!B1187),SUMIFS(ADM!K:K,ADM!H:H,ReferendumData!E1187,ADM!I:I,ReferendumData!A1187,ADM!J:J,ReferendumData!B1187)))</f>
        <v>628.51</v>
      </c>
      <c r="U1187" s="34">
        <f t="shared" si="192"/>
        <v>1.1885252422395824</v>
      </c>
      <c r="V1187" s="47">
        <f>IFERROR(VLOOKUP(C1187,Lookups!J:L,3,FALSE),IF(T1187&gt;=2000,4,IF(AND(T1187&gt;=1000,T1187&lt;2000),5,6)))</f>
        <v>6</v>
      </c>
      <c r="W1187" s="12" t="s">
        <v>20</v>
      </c>
      <c r="X1187" s="39">
        <f t="shared" si="184"/>
        <v>1.1885252422395824</v>
      </c>
      <c r="Y1187" s="38">
        <f t="shared" si="185"/>
        <v>0.46854082998661312</v>
      </c>
      <c r="Z1187" s="40" t="e">
        <f>IF(C1187=ScatterPlots!$A$3,ReferendumData!Y1187,-1)</f>
        <v>#N/A</v>
      </c>
      <c r="AA1187" s="39">
        <f t="shared" si="186"/>
        <v>1.1885252422395824</v>
      </c>
      <c r="AB1187" s="40">
        <f t="shared" si="187"/>
        <v>-1</v>
      </c>
      <c r="AC1187" s="40">
        <f t="shared" si="188"/>
        <v>-1</v>
      </c>
      <c r="AD1187" s="40">
        <f t="shared" si="189"/>
        <v>0.46854082998661312</v>
      </c>
    </row>
    <row r="1188" spans="1:30" x14ac:dyDescent="0.35">
      <c r="A1188">
        <v>77</v>
      </c>
      <c r="B1188">
        <v>1</v>
      </c>
      <c r="C1188" t="str">
        <f t="shared" si="190"/>
        <v>0077-01</v>
      </c>
      <c r="D1188" t="s">
        <v>68</v>
      </c>
      <c r="E1188">
        <v>2007</v>
      </c>
      <c r="F1188">
        <f>VLOOKUP(E1188,Lookups!A:B,2,FALSE)</f>
        <v>1</v>
      </c>
      <c r="G1188">
        <v>2008</v>
      </c>
      <c r="H1188" s="61">
        <v>195</v>
      </c>
      <c r="I1188">
        <v>10</v>
      </c>
      <c r="J1188" t="s">
        <v>19</v>
      </c>
      <c r="K1188">
        <v>0</v>
      </c>
      <c r="L1188">
        <v>1</v>
      </c>
      <c r="M1188">
        <v>0</v>
      </c>
      <c r="N1188">
        <v>9</v>
      </c>
      <c r="O1188">
        <v>1</v>
      </c>
      <c r="P1188">
        <f t="shared" si="191"/>
        <v>2</v>
      </c>
      <c r="Q1188">
        <v>3331</v>
      </c>
      <c r="R1188">
        <v>2352</v>
      </c>
      <c r="S1188" s="14">
        <f t="shared" si="183"/>
        <v>0.58613408411050505</v>
      </c>
      <c r="T1188" s="33">
        <f>IF(E1188&lt;1994,"NA",IF(E1188&gt;2001,SUMIFS(ADM!E:E,ADM!A:A,ReferendumData!E1188,ADM!C:C,ReferendumData!A1188,ADM!D:D,ReferendumData!B1188),SUMIFS(ADM!K:K,ADM!H:H,ReferendumData!E1188,ADM!I:I,ReferendumData!A1188,ADM!J:J,ReferendumData!B1188)))</f>
        <v>7012.87</v>
      </c>
      <c r="U1188" s="34">
        <f t="shared" si="192"/>
        <v>0.81036722483091805</v>
      </c>
      <c r="V1188" s="47">
        <f>IFERROR(VLOOKUP(C1188,Lookups!J:L,3,FALSE),IF(T1188&gt;=2000,4,IF(AND(T1188&gt;=1000,T1188&lt;2000),5,6)))</f>
        <v>4</v>
      </c>
      <c r="W1188" s="12" t="s">
        <v>521</v>
      </c>
      <c r="X1188" s="39">
        <f t="shared" si="184"/>
        <v>0.81036722483091805</v>
      </c>
      <c r="Y1188" s="38">
        <f t="shared" si="185"/>
        <v>0.58613408411050505</v>
      </c>
      <c r="Z1188" s="40" t="e">
        <f>IF(C1188=ScatterPlots!$A$3,ReferendumData!Y1188,-1)</f>
        <v>#N/A</v>
      </c>
      <c r="AA1188" s="39">
        <f t="shared" si="186"/>
        <v>0.81036722483091805</v>
      </c>
      <c r="AB1188" s="40">
        <f t="shared" si="187"/>
        <v>-1</v>
      </c>
      <c r="AC1188" s="40">
        <f t="shared" si="188"/>
        <v>-1</v>
      </c>
      <c r="AD1188" s="40">
        <f t="shared" si="189"/>
        <v>0.58613408411050505</v>
      </c>
    </row>
    <row r="1189" spans="1:30" x14ac:dyDescent="0.35">
      <c r="A1189">
        <v>81</v>
      </c>
      <c r="B1189">
        <v>1</v>
      </c>
      <c r="C1189" t="str">
        <f t="shared" si="190"/>
        <v>0081-01</v>
      </c>
      <c r="D1189" t="s">
        <v>325</v>
      </c>
      <c r="E1189">
        <v>2007</v>
      </c>
      <c r="F1189">
        <f>VLOOKUP(E1189,Lookups!A:B,2,FALSE)</f>
        <v>1</v>
      </c>
      <c r="G1189">
        <v>2008</v>
      </c>
      <c r="H1189" s="61">
        <v>344.71</v>
      </c>
      <c r="I1189">
        <v>10</v>
      </c>
      <c r="J1189" t="s">
        <v>19</v>
      </c>
      <c r="K1189">
        <v>0</v>
      </c>
      <c r="L1189">
        <v>1</v>
      </c>
      <c r="M1189">
        <v>0</v>
      </c>
      <c r="N1189">
        <v>9</v>
      </c>
      <c r="O1189">
        <v>1</v>
      </c>
      <c r="P1189">
        <f t="shared" si="191"/>
        <v>4</v>
      </c>
      <c r="Q1189">
        <v>258</v>
      </c>
      <c r="R1189">
        <v>63</v>
      </c>
      <c r="S1189" s="14">
        <f t="shared" si="183"/>
        <v>0.80373831775700932</v>
      </c>
      <c r="T1189" s="33">
        <f>IF(E1189&lt;1994,"NA",IF(E1189&gt;2001,SUMIFS(ADM!E:E,ADM!A:A,ReferendumData!E1189,ADM!C:C,ReferendumData!A1189,ADM!D:D,ReferendumData!B1189),SUMIFS(ADM!K:K,ADM!H:H,ReferendumData!E1189,ADM!I:I,ReferendumData!A1189,ADM!J:J,ReferendumData!B1189)))</f>
        <v>155.46</v>
      </c>
      <c r="U1189" s="34">
        <f t="shared" si="192"/>
        <v>2.0648398301813971</v>
      </c>
      <c r="V1189" s="47">
        <f>IFERROR(VLOOKUP(C1189,Lookups!J:L,3,FALSE),IF(T1189&gt;=2000,4,IF(AND(T1189&gt;=1000,T1189&lt;2000),5,6)))</f>
        <v>6</v>
      </c>
      <c r="W1189" s="12" t="s">
        <v>521</v>
      </c>
      <c r="X1189" s="39">
        <f t="shared" si="184"/>
        <v>2.0648398301813971</v>
      </c>
      <c r="Y1189" s="38">
        <f t="shared" si="185"/>
        <v>0.80373831775700932</v>
      </c>
      <c r="Z1189" s="40" t="e">
        <f>IF(C1189=ScatterPlots!$A$3,ReferendumData!Y1189,-1)</f>
        <v>#N/A</v>
      </c>
      <c r="AA1189" s="39">
        <f t="shared" si="186"/>
        <v>2.0648398301813971</v>
      </c>
      <c r="AB1189" s="40">
        <f t="shared" si="187"/>
        <v>-1</v>
      </c>
      <c r="AC1189" s="40">
        <f t="shared" si="188"/>
        <v>-1</v>
      </c>
      <c r="AD1189" s="40">
        <f t="shared" si="189"/>
        <v>0.80373831775700932</v>
      </c>
    </row>
    <row r="1190" spans="1:30" x14ac:dyDescent="0.35">
      <c r="A1190">
        <v>88</v>
      </c>
      <c r="B1190">
        <v>1</v>
      </c>
      <c r="C1190" t="str">
        <f t="shared" si="190"/>
        <v>0088-01</v>
      </c>
      <c r="D1190" t="s">
        <v>40</v>
      </c>
      <c r="E1190">
        <v>2007</v>
      </c>
      <c r="F1190">
        <f>VLOOKUP(E1190,Lookups!A:B,2,FALSE)</f>
        <v>1</v>
      </c>
      <c r="G1190">
        <v>2008</v>
      </c>
      <c r="H1190" s="61">
        <v>300</v>
      </c>
      <c r="I1190">
        <v>10</v>
      </c>
      <c r="J1190" t="s">
        <v>19</v>
      </c>
      <c r="K1190">
        <v>0</v>
      </c>
      <c r="L1190">
        <v>9</v>
      </c>
      <c r="M1190">
        <v>0</v>
      </c>
      <c r="N1190">
        <v>9</v>
      </c>
      <c r="O1190">
        <v>1</v>
      </c>
      <c r="P1190">
        <f t="shared" si="191"/>
        <v>4</v>
      </c>
      <c r="Q1190">
        <v>3058</v>
      </c>
      <c r="R1190">
        <v>2115</v>
      </c>
      <c r="S1190" s="14">
        <f t="shared" si="183"/>
        <v>0.59114633674850181</v>
      </c>
      <c r="T1190" s="33">
        <f>IF(E1190&lt;1994,"NA",IF(E1190&gt;2001,SUMIFS(ADM!E:E,ADM!A:A,ReferendumData!E1190,ADM!C:C,ReferendumData!A1190,ADM!D:D,ReferendumData!B1190),SUMIFS(ADM!K:K,ADM!H:H,ReferendumData!E1190,ADM!I:I,ReferendumData!A1190,ADM!J:J,ReferendumData!B1190)))</f>
        <v>2134.2800000000002</v>
      </c>
      <c r="U1190" s="34">
        <f t="shared" si="192"/>
        <v>2.4237682028599807</v>
      </c>
      <c r="V1190" s="47">
        <f>IFERROR(VLOOKUP(C1190,Lookups!J:L,3,FALSE),IF(T1190&gt;=2000,4,IF(AND(T1190&gt;=1000,T1190&lt;2000),5,6)))</f>
        <v>4</v>
      </c>
      <c r="W1190" s="12" t="s">
        <v>20</v>
      </c>
      <c r="X1190" s="39">
        <f t="shared" si="184"/>
        <v>2.4237682028599807</v>
      </c>
      <c r="Y1190" s="38">
        <f t="shared" si="185"/>
        <v>0.59114633674850181</v>
      </c>
      <c r="Z1190" s="40" t="e">
        <f>IF(C1190=ScatterPlots!$A$3,ReferendumData!Y1190,-1)</f>
        <v>#N/A</v>
      </c>
      <c r="AA1190" s="39">
        <f t="shared" si="186"/>
        <v>2.4237682028599807</v>
      </c>
      <c r="AB1190" s="40">
        <f t="shared" si="187"/>
        <v>-1</v>
      </c>
      <c r="AC1190" s="40">
        <f t="shared" si="188"/>
        <v>-1</v>
      </c>
      <c r="AD1190" s="40">
        <f t="shared" si="189"/>
        <v>0.59114633674850181</v>
      </c>
    </row>
    <row r="1191" spans="1:30" x14ac:dyDescent="0.35">
      <c r="A1191">
        <v>100</v>
      </c>
      <c r="B1191">
        <v>1</v>
      </c>
      <c r="C1191" t="str">
        <f t="shared" si="190"/>
        <v>0100-01</v>
      </c>
      <c r="D1191" t="s">
        <v>118</v>
      </c>
      <c r="E1191">
        <v>2007</v>
      </c>
      <c r="F1191">
        <f>VLOOKUP(E1191,Lookups!A:B,2,FALSE)</f>
        <v>1</v>
      </c>
      <c r="G1191">
        <v>2008</v>
      </c>
      <c r="H1191" s="61">
        <v>485</v>
      </c>
      <c r="I1191">
        <v>5</v>
      </c>
      <c r="J1191" t="s">
        <v>19</v>
      </c>
      <c r="K1191">
        <v>0</v>
      </c>
      <c r="L1191">
        <v>1</v>
      </c>
      <c r="M1191">
        <v>0</v>
      </c>
      <c r="N1191">
        <v>9</v>
      </c>
      <c r="O1191">
        <v>1</v>
      </c>
      <c r="P1191">
        <f t="shared" si="191"/>
        <v>5</v>
      </c>
      <c r="Q1191">
        <v>320</v>
      </c>
      <c r="R1191">
        <v>258</v>
      </c>
      <c r="S1191" s="14">
        <f t="shared" si="183"/>
        <v>0.55363321799307963</v>
      </c>
      <c r="T1191" s="33">
        <f>IF(E1191&lt;1994,"NA",IF(E1191&gt;2001,SUMIFS(ADM!E:E,ADM!A:A,ReferendumData!E1191,ADM!C:C,ReferendumData!A1191,ADM!D:D,ReferendumData!B1191),SUMIFS(ADM!K:K,ADM!H:H,ReferendumData!E1191,ADM!I:I,ReferendumData!A1191,ADM!J:J,ReferendumData!B1191)))</f>
        <v>352.61</v>
      </c>
      <c r="U1191" s="34">
        <f t="shared" si="192"/>
        <v>1.6392047871586171</v>
      </c>
      <c r="V1191" s="47">
        <f>IFERROR(VLOOKUP(C1191,Lookups!J:L,3,FALSE),IF(T1191&gt;=2000,4,IF(AND(T1191&gt;=1000,T1191&lt;2000),5,6)))</f>
        <v>6</v>
      </c>
      <c r="W1191" s="12" t="s">
        <v>521</v>
      </c>
      <c r="X1191" s="39">
        <f t="shared" si="184"/>
        <v>1.6392047871586171</v>
      </c>
      <c r="Y1191" s="38">
        <f t="shared" si="185"/>
        <v>0.55363321799307963</v>
      </c>
      <c r="Z1191" s="40" t="e">
        <f>IF(C1191=ScatterPlots!$A$3,ReferendumData!Y1191,-1)</f>
        <v>#N/A</v>
      </c>
      <c r="AA1191" s="39">
        <f t="shared" si="186"/>
        <v>1.6392047871586171</v>
      </c>
      <c r="AB1191" s="40">
        <f t="shared" si="187"/>
        <v>-1</v>
      </c>
      <c r="AC1191" s="40">
        <f t="shared" si="188"/>
        <v>-1</v>
      </c>
      <c r="AD1191" s="40">
        <f t="shared" si="189"/>
        <v>0.55363321799307963</v>
      </c>
    </row>
    <row r="1192" spans="1:30" x14ac:dyDescent="0.35">
      <c r="A1192">
        <v>100</v>
      </c>
      <c r="B1192">
        <v>1</v>
      </c>
      <c r="C1192" t="str">
        <f t="shared" si="190"/>
        <v>0100-01</v>
      </c>
      <c r="D1192" t="s">
        <v>118</v>
      </c>
      <c r="E1192">
        <v>2007</v>
      </c>
      <c r="F1192">
        <f>VLOOKUP(E1192,Lookups!A:B,2,FALSE)</f>
        <v>1</v>
      </c>
      <c r="G1192">
        <v>2008</v>
      </c>
      <c r="H1192" s="61">
        <v>144</v>
      </c>
      <c r="I1192">
        <v>5</v>
      </c>
      <c r="J1192" t="s">
        <v>19</v>
      </c>
      <c r="K1192">
        <v>0</v>
      </c>
      <c r="L1192">
        <v>9</v>
      </c>
      <c r="M1192">
        <v>0</v>
      </c>
      <c r="N1192">
        <v>9</v>
      </c>
      <c r="O1192">
        <v>1</v>
      </c>
      <c r="P1192">
        <f t="shared" si="191"/>
        <v>2</v>
      </c>
      <c r="Q1192">
        <v>306</v>
      </c>
      <c r="R1192">
        <v>270</v>
      </c>
      <c r="S1192" s="14">
        <f t="shared" si="183"/>
        <v>0.53125</v>
      </c>
      <c r="T1192" s="33">
        <f>IF(E1192&lt;1994,"NA",IF(E1192&gt;2001,SUMIFS(ADM!E:E,ADM!A:A,ReferendumData!E1192,ADM!C:C,ReferendumData!A1192,ADM!D:D,ReferendumData!B1192),SUMIFS(ADM!K:K,ADM!H:H,ReferendumData!E1192,ADM!I:I,ReferendumData!A1192,ADM!J:J,ReferendumData!B1192)))</f>
        <v>352.61</v>
      </c>
      <c r="U1192" s="34">
        <f t="shared" si="192"/>
        <v>1.6335327982757153</v>
      </c>
      <c r="V1192" s="47">
        <f>IFERROR(VLOOKUP(C1192,Lookups!J:L,3,FALSE),IF(T1192&gt;=2000,4,IF(AND(T1192&gt;=1000,T1192&lt;2000),5,6)))</f>
        <v>6</v>
      </c>
      <c r="W1192" s="12" t="s">
        <v>20</v>
      </c>
      <c r="X1192" s="39">
        <f t="shared" si="184"/>
        <v>1.6335327982757153</v>
      </c>
      <c r="Y1192" s="38">
        <f t="shared" si="185"/>
        <v>0.53125</v>
      </c>
      <c r="Z1192" s="40" t="e">
        <f>IF(C1192=ScatterPlots!$A$3,ReferendumData!Y1192,-1)</f>
        <v>#N/A</v>
      </c>
      <c r="AA1192" s="39">
        <f t="shared" si="186"/>
        <v>1.6335327982757153</v>
      </c>
      <c r="AB1192" s="40">
        <f t="shared" si="187"/>
        <v>-1</v>
      </c>
      <c r="AC1192" s="40">
        <f t="shared" si="188"/>
        <v>-1</v>
      </c>
      <c r="AD1192" s="40">
        <f t="shared" si="189"/>
        <v>0.53125</v>
      </c>
    </row>
    <row r="1193" spans="1:30" x14ac:dyDescent="0.35">
      <c r="A1193">
        <v>110</v>
      </c>
      <c r="B1193">
        <v>1</v>
      </c>
      <c r="C1193" t="str">
        <f t="shared" si="190"/>
        <v>0110-01</v>
      </c>
      <c r="D1193" t="s">
        <v>42</v>
      </c>
      <c r="E1193">
        <v>2007</v>
      </c>
      <c r="F1193">
        <f>VLOOKUP(E1193,Lookups!A:B,2,FALSE)</f>
        <v>1</v>
      </c>
      <c r="G1193">
        <v>2008</v>
      </c>
      <c r="H1193" s="61">
        <v>235</v>
      </c>
      <c r="I1193">
        <v>10</v>
      </c>
      <c r="J1193" t="s">
        <v>19</v>
      </c>
      <c r="K1193">
        <v>0</v>
      </c>
      <c r="L1193">
        <v>9</v>
      </c>
      <c r="M1193">
        <v>0</v>
      </c>
      <c r="N1193">
        <v>9</v>
      </c>
      <c r="O1193">
        <v>1</v>
      </c>
      <c r="P1193">
        <f t="shared" si="191"/>
        <v>3</v>
      </c>
      <c r="Q1193">
        <v>1923</v>
      </c>
      <c r="R1193">
        <v>1815</v>
      </c>
      <c r="S1193" s="14">
        <f t="shared" si="183"/>
        <v>0.514446227929374</v>
      </c>
      <c r="T1193" s="33">
        <f>IF(E1193&lt;1994,"NA",IF(E1193&gt;2001,SUMIFS(ADM!E:E,ADM!A:A,ReferendumData!E1193,ADM!C:C,ReferendumData!A1193,ADM!D:D,ReferendumData!B1193),SUMIFS(ADM!K:K,ADM!H:H,ReferendumData!E1193,ADM!I:I,ReferendumData!A1193,ADM!J:J,ReferendumData!B1193)))</f>
        <v>2853.05</v>
      </c>
      <c r="U1193" s="34">
        <f t="shared" si="192"/>
        <v>1.3101768283065491</v>
      </c>
      <c r="V1193" s="47">
        <f>IFERROR(VLOOKUP(C1193,Lookups!J:L,3,FALSE),IF(T1193&gt;=2000,4,IF(AND(T1193&gt;=1000,T1193&lt;2000),5,6)))</f>
        <v>3</v>
      </c>
      <c r="W1193" s="12" t="s">
        <v>20</v>
      </c>
      <c r="X1193" s="39">
        <f t="shared" si="184"/>
        <v>1.3101768283065491</v>
      </c>
      <c r="Y1193" s="38">
        <f t="shared" si="185"/>
        <v>0.514446227929374</v>
      </c>
      <c r="Z1193" s="40" t="e">
        <f>IF(C1193=ScatterPlots!$A$3,ReferendumData!Y1193,-1)</f>
        <v>#N/A</v>
      </c>
      <c r="AA1193" s="39">
        <f t="shared" si="186"/>
        <v>1.3101768283065491</v>
      </c>
      <c r="AB1193" s="40">
        <f t="shared" si="187"/>
        <v>-1</v>
      </c>
      <c r="AC1193" s="40">
        <f t="shared" si="188"/>
        <v>-1</v>
      </c>
      <c r="AD1193" s="40">
        <f t="shared" si="189"/>
        <v>0.514446227929374</v>
      </c>
    </row>
    <row r="1194" spans="1:30" x14ac:dyDescent="0.35">
      <c r="A1194">
        <v>113</v>
      </c>
      <c r="B1194">
        <v>1</v>
      </c>
      <c r="C1194" t="str">
        <f t="shared" si="190"/>
        <v>0113-01</v>
      </c>
      <c r="D1194" t="s">
        <v>528</v>
      </c>
      <c r="E1194">
        <v>2007</v>
      </c>
      <c r="F1194">
        <f>VLOOKUP(E1194,Lookups!A:B,2,FALSE)</f>
        <v>1</v>
      </c>
      <c r="G1194">
        <v>2008</v>
      </c>
      <c r="H1194" s="61">
        <v>500</v>
      </c>
      <c r="I1194">
        <v>10</v>
      </c>
      <c r="J1194" t="s">
        <v>19</v>
      </c>
      <c r="K1194">
        <v>0</v>
      </c>
      <c r="L1194">
        <v>1</v>
      </c>
      <c r="M1194">
        <v>0</v>
      </c>
      <c r="N1194">
        <v>9</v>
      </c>
      <c r="O1194">
        <v>0</v>
      </c>
      <c r="P1194">
        <f t="shared" si="191"/>
        <v>6</v>
      </c>
      <c r="Q1194">
        <v>992</v>
      </c>
      <c r="R1194">
        <v>1010</v>
      </c>
      <c r="S1194" s="14">
        <f t="shared" si="183"/>
        <v>0.49550449550449549</v>
      </c>
      <c r="T1194" s="33">
        <f>IF(E1194&lt;1994,"NA",IF(E1194&gt;2001,SUMIFS(ADM!E:E,ADM!A:A,ReferendumData!E1194,ADM!C:C,ReferendumData!A1194,ADM!D:D,ReferendumData!B1194),SUMIFS(ADM!K:K,ADM!H:H,ReferendumData!E1194,ADM!I:I,ReferendumData!A1194,ADM!J:J,ReferendumData!B1194)))</f>
        <v>908.45</v>
      </c>
      <c r="U1194" s="34">
        <f t="shared" si="192"/>
        <v>2.203753646320656</v>
      </c>
      <c r="V1194" s="47">
        <f>IFERROR(VLOOKUP(C1194,Lookups!J:L,3,FALSE),IF(T1194&gt;=2000,4,IF(AND(T1194&gt;=1000,T1194&lt;2000),5,6)))</f>
        <v>6</v>
      </c>
      <c r="W1194" s="12" t="s">
        <v>521</v>
      </c>
      <c r="X1194" s="39">
        <f t="shared" si="184"/>
        <v>2.203753646320656</v>
      </c>
      <c r="Y1194" s="38">
        <f t="shared" si="185"/>
        <v>0.49550449550449549</v>
      </c>
      <c r="Z1194" s="40" t="e">
        <f>IF(C1194=ScatterPlots!$A$3,ReferendumData!Y1194,-1)</f>
        <v>#N/A</v>
      </c>
      <c r="AA1194" s="39">
        <f t="shared" si="186"/>
        <v>2.203753646320656</v>
      </c>
      <c r="AB1194" s="40">
        <f t="shared" si="187"/>
        <v>-1</v>
      </c>
      <c r="AC1194" s="40">
        <f t="shared" si="188"/>
        <v>-1</v>
      </c>
      <c r="AD1194" s="40">
        <f t="shared" si="189"/>
        <v>0.49550449550449549</v>
      </c>
    </row>
    <row r="1195" spans="1:30" x14ac:dyDescent="0.35">
      <c r="A1195">
        <v>113</v>
      </c>
      <c r="B1195">
        <v>1</v>
      </c>
      <c r="C1195" t="str">
        <f t="shared" si="190"/>
        <v>0113-01</v>
      </c>
      <c r="D1195" t="s">
        <v>528</v>
      </c>
      <c r="E1195">
        <v>2007</v>
      </c>
      <c r="F1195">
        <f>VLOOKUP(E1195,Lookups!A:B,2,FALSE)</f>
        <v>1</v>
      </c>
      <c r="G1195">
        <v>2008</v>
      </c>
      <c r="H1195" s="61">
        <v>100</v>
      </c>
      <c r="I1195">
        <v>10</v>
      </c>
      <c r="J1195" t="s">
        <v>19</v>
      </c>
      <c r="K1195">
        <v>0</v>
      </c>
      <c r="L1195">
        <v>9</v>
      </c>
      <c r="M1195">
        <v>0</v>
      </c>
      <c r="N1195">
        <v>9</v>
      </c>
      <c r="O1195">
        <v>0</v>
      </c>
      <c r="P1195">
        <f t="shared" si="191"/>
        <v>2</v>
      </c>
      <c r="Q1195">
        <v>0</v>
      </c>
      <c r="R1195">
        <v>1</v>
      </c>
      <c r="S1195" s="14">
        <f t="shared" si="183"/>
        <v>0</v>
      </c>
      <c r="T1195" s="33">
        <f>IF(E1195&lt;1994,"NA",IF(E1195&gt;2001,SUMIFS(ADM!E:E,ADM!A:A,ReferendumData!E1195,ADM!C:C,ReferendumData!A1195,ADM!D:D,ReferendumData!B1195),SUMIFS(ADM!K:K,ADM!H:H,ReferendumData!E1195,ADM!I:I,ReferendumData!A1195,ADM!J:J,ReferendumData!B1195)))</f>
        <v>908.45</v>
      </c>
      <c r="U1195" s="34">
        <f t="shared" si="192"/>
        <v>1.1007760471132147E-3</v>
      </c>
      <c r="V1195" s="47">
        <f>IFERROR(VLOOKUP(C1195,Lookups!J:L,3,FALSE),IF(T1195&gt;=2000,4,IF(AND(T1195&gt;=1000,T1195&lt;2000),5,6)))</f>
        <v>6</v>
      </c>
      <c r="W1195" s="12" t="s">
        <v>20</v>
      </c>
      <c r="X1195" s="39">
        <f t="shared" si="184"/>
        <v>1.1007760471132147E-3</v>
      </c>
      <c r="Y1195" s="38">
        <f t="shared" si="185"/>
        <v>0</v>
      </c>
      <c r="Z1195" s="40" t="e">
        <f>IF(C1195=ScatterPlots!$A$3,ReferendumData!Y1195,-1)</f>
        <v>#N/A</v>
      </c>
      <c r="AA1195" s="39">
        <f t="shared" si="186"/>
        <v>1.1007760471132147E-3</v>
      </c>
      <c r="AB1195" s="40">
        <f t="shared" si="187"/>
        <v>-1</v>
      </c>
      <c r="AC1195" s="40">
        <f t="shared" si="188"/>
        <v>-1</v>
      </c>
      <c r="AD1195" s="40">
        <f t="shared" si="189"/>
        <v>0</v>
      </c>
    </row>
    <row r="1196" spans="1:30" x14ac:dyDescent="0.35">
      <c r="A1196">
        <v>118</v>
      </c>
      <c r="B1196">
        <v>1</v>
      </c>
      <c r="C1196" t="str">
        <f t="shared" si="190"/>
        <v>0118-01</v>
      </c>
      <c r="D1196" t="s">
        <v>215</v>
      </c>
      <c r="E1196">
        <v>2007</v>
      </c>
      <c r="F1196">
        <f>VLOOKUP(E1196,Lookups!A:B,2,FALSE)</f>
        <v>1</v>
      </c>
      <c r="G1196">
        <v>2008</v>
      </c>
      <c r="H1196" s="61">
        <v>550</v>
      </c>
      <c r="I1196">
        <v>5</v>
      </c>
      <c r="J1196" t="s">
        <v>19</v>
      </c>
      <c r="K1196">
        <v>0</v>
      </c>
      <c r="L1196">
        <v>9</v>
      </c>
      <c r="M1196">
        <v>0</v>
      </c>
      <c r="N1196">
        <v>9</v>
      </c>
      <c r="O1196">
        <v>1</v>
      </c>
      <c r="P1196">
        <f t="shared" si="191"/>
        <v>6</v>
      </c>
      <c r="Q1196">
        <v>868</v>
      </c>
      <c r="R1196">
        <v>417</v>
      </c>
      <c r="S1196" s="14">
        <f t="shared" si="183"/>
        <v>0.67548638132295724</v>
      </c>
      <c r="T1196" s="33">
        <f>IF(E1196&lt;1994,"NA",IF(E1196&gt;2001,SUMIFS(ADM!E:E,ADM!A:A,ReferendumData!E1196,ADM!C:C,ReferendumData!A1196,ADM!D:D,ReferendumData!B1196),SUMIFS(ADM!K:K,ADM!H:H,ReferendumData!E1196,ADM!I:I,ReferendumData!A1196,ADM!J:J,ReferendumData!B1196)))</f>
        <v>464.77</v>
      </c>
      <c r="U1196" s="34">
        <f t="shared" si="192"/>
        <v>2.764808399853691</v>
      </c>
      <c r="V1196" s="47">
        <f>IFERROR(VLOOKUP(C1196,Lookups!J:L,3,FALSE),IF(T1196&gt;=2000,4,IF(AND(T1196&gt;=1000,T1196&lt;2000),5,6)))</f>
        <v>6</v>
      </c>
      <c r="W1196" s="12" t="s">
        <v>529</v>
      </c>
      <c r="X1196" s="39">
        <f t="shared" si="184"/>
        <v>2.764808399853691</v>
      </c>
      <c r="Y1196" s="38">
        <f t="shared" si="185"/>
        <v>0.67548638132295724</v>
      </c>
      <c r="Z1196" s="40" t="e">
        <f>IF(C1196=ScatterPlots!$A$3,ReferendumData!Y1196,-1)</f>
        <v>#N/A</v>
      </c>
      <c r="AA1196" s="39">
        <f t="shared" si="186"/>
        <v>2.764808399853691</v>
      </c>
      <c r="AB1196" s="40">
        <f t="shared" si="187"/>
        <v>-1</v>
      </c>
      <c r="AC1196" s="40">
        <f t="shared" si="188"/>
        <v>-1</v>
      </c>
      <c r="AD1196" s="40">
        <f t="shared" si="189"/>
        <v>0.67548638132295724</v>
      </c>
    </row>
    <row r="1197" spans="1:30" x14ac:dyDescent="0.35">
      <c r="A1197">
        <v>173</v>
      </c>
      <c r="B1197">
        <v>1</v>
      </c>
      <c r="C1197" t="str">
        <f t="shared" si="190"/>
        <v>0173-01</v>
      </c>
      <c r="D1197" t="s">
        <v>173</v>
      </c>
      <c r="E1197">
        <v>2007</v>
      </c>
      <c r="F1197">
        <f>VLOOKUP(E1197,Lookups!A:B,2,FALSE)</f>
        <v>1</v>
      </c>
      <c r="G1197">
        <v>2008</v>
      </c>
      <c r="H1197" s="61">
        <v>859.26</v>
      </c>
      <c r="I1197">
        <v>10</v>
      </c>
      <c r="J1197" t="s">
        <v>19</v>
      </c>
      <c r="K1197">
        <v>0</v>
      </c>
      <c r="L1197">
        <v>1</v>
      </c>
      <c r="M1197">
        <v>0</v>
      </c>
      <c r="N1197">
        <v>9</v>
      </c>
      <c r="O1197">
        <v>1</v>
      </c>
      <c r="P1197">
        <f t="shared" si="191"/>
        <v>9</v>
      </c>
      <c r="Q1197">
        <v>603</v>
      </c>
      <c r="R1197">
        <v>233</v>
      </c>
      <c r="S1197" s="14">
        <f t="shared" si="183"/>
        <v>0.7212918660287081</v>
      </c>
      <c r="T1197" s="33">
        <f>IF(E1197&lt;1994,"NA",IF(E1197&gt;2001,SUMIFS(ADM!E:E,ADM!A:A,ReferendumData!E1197,ADM!C:C,ReferendumData!A1197,ADM!D:D,ReferendumData!B1197),SUMIFS(ADM!K:K,ADM!H:H,ReferendumData!E1197,ADM!I:I,ReferendumData!A1197,ADM!J:J,ReferendumData!B1197)))</f>
        <v>474.66</v>
      </c>
      <c r="U1197" s="34">
        <f t="shared" si="192"/>
        <v>1.7612606918636498</v>
      </c>
      <c r="V1197" s="47">
        <f>IFERROR(VLOOKUP(C1197,Lookups!J:L,3,FALSE),IF(T1197&gt;=2000,4,IF(AND(T1197&gt;=1000,T1197&lt;2000),5,6)))</f>
        <v>6</v>
      </c>
      <c r="W1197" s="12" t="s">
        <v>521</v>
      </c>
      <c r="X1197" s="39">
        <f t="shared" si="184"/>
        <v>1.7612606918636498</v>
      </c>
      <c r="Y1197" s="38">
        <f t="shared" si="185"/>
        <v>0.7212918660287081</v>
      </c>
      <c r="Z1197" s="40" t="e">
        <f>IF(C1197=ScatterPlots!$A$3,ReferendumData!Y1197,-1)</f>
        <v>#N/A</v>
      </c>
      <c r="AA1197" s="39">
        <f t="shared" si="186"/>
        <v>1.7612606918636498</v>
      </c>
      <c r="AB1197" s="40">
        <f t="shared" si="187"/>
        <v>-1</v>
      </c>
      <c r="AC1197" s="40">
        <f t="shared" si="188"/>
        <v>-1</v>
      </c>
      <c r="AD1197" s="40">
        <f t="shared" si="189"/>
        <v>0.7212918660287081</v>
      </c>
    </row>
    <row r="1198" spans="1:30" x14ac:dyDescent="0.35">
      <c r="A1198">
        <v>177</v>
      </c>
      <c r="B1198">
        <v>1</v>
      </c>
      <c r="C1198" t="str">
        <f t="shared" si="190"/>
        <v>0177-01</v>
      </c>
      <c r="D1198" t="s">
        <v>174</v>
      </c>
      <c r="E1198">
        <v>2007</v>
      </c>
      <c r="F1198">
        <f>VLOOKUP(E1198,Lookups!A:B,2,FALSE)</f>
        <v>1</v>
      </c>
      <c r="G1198">
        <v>2008</v>
      </c>
      <c r="H1198" s="61">
        <v>915.37</v>
      </c>
      <c r="I1198">
        <v>7</v>
      </c>
      <c r="J1198" t="s">
        <v>19</v>
      </c>
      <c r="K1198">
        <v>0</v>
      </c>
      <c r="L1198">
        <v>1</v>
      </c>
      <c r="M1198">
        <v>0</v>
      </c>
      <c r="N1198">
        <v>9</v>
      </c>
      <c r="O1198">
        <v>1</v>
      </c>
      <c r="P1198">
        <f t="shared" si="191"/>
        <v>10</v>
      </c>
      <c r="Q1198">
        <v>1146</v>
      </c>
      <c r="R1198">
        <v>979</v>
      </c>
      <c r="S1198" s="14">
        <f t="shared" si="183"/>
        <v>0.53929411764705881</v>
      </c>
      <c r="T1198" s="33">
        <f>IF(E1198&lt;1994,"NA",IF(E1198&gt;2001,SUMIFS(ADM!E:E,ADM!A:A,ReferendumData!E1198,ADM!C:C,ReferendumData!A1198,ADM!D:D,ReferendumData!B1198),SUMIFS(ADM!K:K,ADM!H:H,ReferendumData!E1198,ADM!I:I,ReferendumData!A1198,ADM!J:J,ReferendumData!B1198)))</f>
        <v>974.6</v>
      </c>
      <c r="U1198" s="34">
        <f t="shared" si="192"/>
        <v>2.1803816950543813</v>
      </c>
      <c r="V1198" s="47">
        <f>IFERROR(VLOOKUP(C1198,Lookups!J:L,3,FALSE),IF(T1198&gt;=2000,4,IF(AND(T1198&gt;=1000,T1198&lt;2000),5,6)))</f>
        <v>6</v>
      </c>
      <c r="W1198" s="12" t="s">
        <v>521</v>
      </c>
      <c r="X1198" s="39">
        <f t="shared" si="184"/>
        <v>2.1803816950543813</v>
      </c>
      <c r="Y1198" s="38">
        <f t="shared" si="185"/>
        <v>0.53929411764705881</v>
      </c>
      <c r="Z1198" s="40" t="e">
        <f>IF(C1198=ScatterPlots!$A$3,ReferendumData!Y1198,-1)</f>
        <v>#N/A</v>
      </c>
      <c r="AA1198" s="39">
        <f t="shared" si="186"/>
        <v>2.1803816950543813</v>
      </c>
      <c r="AB1198" s="40">
        <f t="shared" si="187"/>
        <v>-1</v>
      </c>
      <c r="AC1198" s="40">
        <f t="shared" si="188"/>
        <v>-1</v>
      </c>
      <c r="AD1198" s="40">
        <f t="shared" si="189"/>
        <v>0.53929411764705881</v>
      </c>
    </row>
    <row r="1199" spans="1:30" x14ac:dyDescent="0.35">
      <c r="A1199">
        <v>181</v>
      </c>
      <c r="B1199">
        <v>1</v>
      </c>
      <c r="C1199" t="str">
        <f t="shared" si="190"/>
        <v>0181-01</v>
      </c>
      <c r="D1199" t="s">
        <v>273</v>
      </c>
      <c r="E1199">
        <v>2007</v>
      </c>
      <c r="F1199">
        <f>VLOOKUP(E1199,Lookups!A:B,2,FALSE)</f>
        <v>1</v>
      </c>
      <c r="G1199">
        <v>2008</v>
      </c>
      <c r="H1199" s="61">
        <v>786.76</v>
      </c>
      <c r="I1199">
        <v>10</v>
      </c>
      <c r="J1199" t="s">
        <v>19</v>
      </c>
      <c r="K1199">
        <v>0</v>
      </c>
      <c r="L1199">
        <v>9</v>
      </c>
      <c r="M1199">
        <v>0</v>
      </c>
      <c r="N1199">
        <v>9</v>
      </c>
      <c r="O1199">
        <v>0</v>
      </c>
      <c r="P1199">
        <f t="shared" si="191"/>
        <v>8</v>
      </c>
      <c r="Q1199">
        <v>5427</v>
      </c>
      <c r="R1199">
        <v>8749</v>
      </c>
      <c r="S1199" s="14">
        <f t="shared" si="183"/>
        <v>0.38283013544018057</v>
      </c>
      <c r="T1199" s="33">
        <f>IF(E1199&lt;1994,"NA",IF(E1199&gt;2001,SUMIFS(ADM!E:E,ADM!A:A,ReferendumData!E1199,ADM!C:C,ReferendumData!A1199,ADM!D:D,ReferendumData!B1199),SUMIFS(ADM!K:K,ADM!H:H,ReferendumData!E1199,ADM!I:I,ReferendumData!A1199,ADM!J:J,ReferendumData!B1199)))</f>
        <v>6916.55</v>
      </c>
      <c r="U1199" s="34">
        <f t="shared" si="192"/>
        <v>2.0495767398486238</v>
      </c>
      <c r="V1199" s="47">
        <f>IFERROR(VLOOKUP(C1199,Lookups!J:L,3,FALSE),IF(T1199&gt;=2000,4,IF(AND(T1199&gt;=1000,T1199&lt;2000),5,6)))</f>
        <v>4</v>
      </c>
      <c r="W1199" s="12" t="s">
        <v>20</v>
      </c>
      <c r="X1199" s="39">
        <f t="shared" si="184"/>
        <v>2.0495767398486238</v>
      </c>
      <c r="Y1199" s="38">
        <f t="shared" si="185"/>
        <v>0.38283013544018057</v>
      </c>
      <c r="Z1199" s="40" t="e">
        <f>IF(C1199=ScatterPlots!$A$3,ReferendumData!Y1199,-1)</f>
        <v>#N/A</v>
      </c>
      <c r="AA1199" s="39">
        <f t="shared" si="186"/>
        <v>2.0495767398486238</v>
      </c>
      <c r="AB1199" s="40">
        <f t="shared" si="187"/>
        <v>-1</v>
      </c>
      <c r="AC1199" s="40">
        <f t="shared" si="188"/>
        <v>-1</v>
      </c>
      <c r="AD1199" s="40">
        <f t="shared" si="189"/>
        <v>0.38283013544018057</v>
      </c>
    </row>
    <row r="1200" spans="1:30" x14ac:dyDescent="0.35">
      <c r="A1200">
        <v>182</v>
      </c>
      <c r="B1200">
        <v>1</v>
      </c>
      <c r="C1200" t="str">
        <f t="shared" si="190"/>
        <v>0182-01</v>
      </c>
      <c r="D1200" t="s">
        <v>306</v>
      </c>
      <c r="E1200">
        <v>2007</v>
      </c>
      <c r="F1200">
        <f>VLOOKUP(E1200,Lookups!A:B,2,FALSE)</f>
        <v>1</v>
      </c>
      <c r="G1200">
        <v>2008</v>
      </c>
      <c r="H1200" s="61">
        <v>495</v>
      </c>
      <c r="I1200">
        <v>10</v>
      </c>
      <c r="J1200" t="s">
        <v>19</v>
      </c>
      <c r="K1200">
        <v>0</v>
      </c>
      <c r="L1200">
        <v>1</v>
      </c>
      <c r="M1200">
        <v>0</v>
      </c>
      <c r="N1200">
        <v>9</v>
      </c>
      <c r="O1200">
        <v>0</v>
      </c>
      <c r="P1200">
        <f t="shared" si="191"/>
        <v>5</v>
      </c>
      <c r="Q1200">
        <v>1757</v>
      </c>
      <c r="R1200">
        <v>2339</v>
      </c>
      <c r="S1200" s="14">
        <f t="shared" si="183"/>
        <v>0.428955078125</v>
      </c>
      <c r="T1200" s="33">
        <f>IF(E1200&lt;1994,"NA",IF(E1200&gt;2001,SUMIFS(ADM!E:E,ADM!A:A,ReferendumData!E1200,ADM!C:C,ReferendumData!A1200,ADM!D:D,ReferendumData!B1200),SUMIFS(ADM!K:K,ADM!H:H,ReferendumData!E1200,ADM!I:I,ReferendumData!A1200,ADM!J:J,ReferendumData!B1200)))</f>
        <v>1248.4000000000001</v>
      </c>
      <c r="U1200" s="34">
        <f t="shared" si="192"/>
        <v>3.2809996795898746</v>
      </c>
      <c r="V1200" s="47">
        <f>IFERROR(VLOOKUP(C1200,Lookups!J:L,3,FALSE),IF(T1200&gt;=2000,4,IF(AND(T1200&gt;=1000,T1200&lt;2000),5,6)))</f>
        <v>5</v>
      </c>
      <c r="W1200" s="12" t="s">
        <v>521</v>
      </c>
      <c r="X1200" s="39">
        <f t="shared" si="184"/>
        <v>3.2809996795898746</v>
      </c>
      <c r="Y1200" s="38">
        <f t="shared" si="185"/>
        <v>0.428955078125</v>
      </c>
      <c r="Z1200" s="40" t="e">
        <f>IF(C1200=ScatterPlots!$A$3,ReferendumData!Y1200,-1)</f>
        <v>#N/A</v>
      </c>
      <c r="AA1200" s="39">
        <f t="shared" si="186"/>
        <v>3.2809996795898746</v>
      </c>
      <c r="AB1200" s="40">
        <f t="shared" si="187"/>
        <v>-1</v>
      </c>
      <c r="AC1200" s="40">
        <f t="shared" si="188"/>
        <v>-1</v>
      </c>
      <c r="AD1200" s="40">
        <f t="shared" si="189"/>
        <v>0.428955078125</v>
      </c>
    </row>
    <row r="1201" spans="1:30" x14ac:dyDescent="0.35">
      <c r="A1201">
        <v>182</v>
      </c>
      <c r="B1201">
        <v>1</v>
      </c>
      <c r="C1201" t="str">
        <f t="shared" si="190"/>
        <v>0182-01</v>
      </c>
      <c r="D1201" t="s">
        <v>306</v>
      </c>
      <c r="E1201">
        <v>2007</v>
      </c>
      <c r="F1201">
        <f>VLOOKUP(E1201,Lookups!A:B,2,FALSE)</f>
        <v>1</v>
      </c>
      <c r="G1201">
        <v>2008</v>
      </c>
      <c r="H1201" s="61">
        <v>100</v>
      </c>
      <c r="I1201">
        <v>10</v>
      </c>
      <c r="J1201" t="s">
        <v>19</v>
      </c>
      <c r="K1201">
        <v>0</v>
      </c>
      <c r="L1201">
        <v>1</v>
      </c>
      <c r="M1201">
        <v>0</v>
      </c>
      <c r="N1201">
        <v>9</v>
      </c>
      <c r="O1201">
        <v>0</v>
      </c>
      <c r="P1201">
        <f t="shared" si="191"/>
        <v>2</v>
      </c>
      <c r="Q1201">
        <v>1602</v>
      </c>
      <c r="R1201">
        <v>2466</v>
      </c>
      <c r="S1201" s="14">
        <f t="shared" si="183"/>
        <v>0.39380530973451328</v>
      </c>
      <c r="T1201" s="33">
        <f>IF(E1201&lt;1994,"NA",IF(E1201&gt;2001,SUMIFS(ADM!E:E,ADM!A:A,ReferendumData!E1201,ADM!C:C,ReferendumData!A1201,ADM!D:D,ReferendumData!B1201),SUMIFS(ADM!K:K,ADM!H:H,ReferendumData!E1201,ADM!I:I,ReferendumData!A1201,ADM!J:J,ReferendumData!B1201)))</f>
        <v>1248.4000000000001</v>
      </c>
      <c r="U1201" s="34">
        <f t="shared" si="192"/>
        <v>3.2585709708426784</v>
      </c>
      <c r="V1201" s="47">
        <f>IFERROR(VLOOKUP(C1201,Lookups!J:L,3,FALSE),IF(T1201&gt;=2000,4,IF(AND(T1201&gt;=1000,T1201&lt;2000),5,6)))</f>
        <v>5</v>
      </c>
      <c r="W1201" s="12" t="s">
        <v>521</v>
      </c>
      <c r="X1201" s="39">
        <f t="shared" si="184"/>
        <v>3.2585709708426784</v>
      </c>
      <c r="Y1201" s="38">
        <f t="shared" si="185"/>
        <v>0.39380530973451328</v>
      </c>
      <c r="Z1201" s="40" t="e">
        <f>IF(C1201=ScatterPlots!$A$3,ReferendumData!Y1201,-1)</f>
        <v>#N/A</v>
      </c>
      <c r="AA1201" s="39">
        <f t="shared" si="186"/>
        <v>3.2585709708426784</v>
      </c>
      <c r="AB1201" s="40">
        <f t="shared" si="187"/>
        <v>-1</v>
      </c>
      <c r="AC1201" s="40">
        <f t="shared" si="188"/>
        <v>-1</v>
      </c>
      <c r="AD1201" s="40">
        <f t="shared" si="189"/>
        <v>0.39380530973451328</v>
      </c>
    </row>
    <row r="1202" spans="1:30" x14ac:dyDescent="0.35">
      <c r="A1202">
        <v>191</v>
      </c>
      <c r="B1202">
        <v>1</v>
      </c>
      <c r="C1202" t="str">
        <f t="shared" si="190"/>
        <v>0191-01</v>
      </c>
      <c r="D1202" t="s">
        <v>46</v>
      </c>
      <c r="E1202">
        <v>2007</v>
      </c>
      <c r="F1202">
        <f>VLOOKUP(E1202,Lookups!A:B,2,FALSE)</f>
        <v>1</v>
      </c>
      <c r="G1202">
        <v>2008</v>
      </c>
      <c r="H1202" s="61">
        <v>630.52</v>
      </c>
      <c r="I1202">
        <v>10</v>
      </c>
      <c r="J1202" t="s">
        <v>19</v>
      </c>
      <c r="K1202">
        <v>0</v>
      </c>
      <c r="L1202">
        <v>1</v>
      </c>
      <c r="M1202">
        <v>0</v>
      </c>
      <c r="N1202">
        <v>9</v>
      </c>
      <c r="O1202">
        <v>1</v>
      </c>
      <c r="P1202">
        <f t="shared" si="191"/>
        <v>7</v>
      </c>
      <c r="Q1202">
        <v>6183</v>
      </c>
      <c r="R1202">
        <v>5853</v>
      </c>
      <c r="S1202" s="14">
        <f t="shared" si="183"/>
        <v>0.51370887337986038</v>
      </c>
      <c r="T1202" s="33">
        <f>IF(E1202&lt;1994,"NA",IF(E1202&gt;2001,SUMIFS(ADM!E:E,ADM!A:A,ReferendumData!E1202,ADM!C:C,ReferendumData!A1202,ADM!D:D,ReferendumData!B1202),SUMIFS(ADM!K:K,ADM!H:H,ReferendumData!E1202,ADM!I:I,ReferendumData!A1202,ADM!J:J,ReferendumData!B1202)))</f>
        <v>10402.23</v>
      </c>
      <c r="U1202" s="34">
        <f t="shared" si="192"/>
        <v>1.1570595920297859</v>
      </c>
      <c r="V1202" s="47">
        <f>IFERROR(VLOOKUP(C1202,Lookups!J:L,3,FALSE),IF(T1202&gt;=2000,4,IF(AND(T1202&gt;=1000,T1202&lt;2000),5,6)))</f>
        <v>3</v>
      </c>
      <c r="W1202" s="12" t="s">
        <v>521</v>
      </c>
      <c r="X1202" s="39">
        <f t="shared" si="184"/>
        <v>1.1570595920297859</v>
      </c>
      <c r="Y1202" s="38">
        <f t="shared" si="185"/>
        <v>0.51370887337986038</v>
      </c>
      <c r="Z1202" s="40" t="e">
        <f>IF(C1202=ScatterPlots!$A$3,ReferendumData!Y1202,-1)</f>
        <v>#N/A</v>
      </c>
      <c r="AA1202" s="39">
        <f t="shared" si="186"/>
        <v>1.1570595920297859</v>
      </c>
      <c r="AB1202" s="40">
        <f t="shared" si="187"/>
        <v>-1</v>
      </c>
      <c r="AC1202" s="40">
        <f t="shared" si="188"/>
        <v>-1</v>
      </c>
      <c r="AD1202" s="40">
        <f t="shared" si="189"/>
        <v>0.51370887337986038</v>
      </c>
    </row>
    <row r="1203" spans="1:30" x14ac:dyDescent="0.35">
      <c r="A1203">
        <v>192</v>
      </c>
      <c r="B1203">
        <v>1</v>
      </c>
      <c r="C1203" t="str">
        <f t="shared" si="190"/>
        <v>0192-01</v>
      </c>
      <c r="D1203" t="s">
        <v>120</v>
      </c>
      <c r="E1203">
        <v>2007</v>
      </c>
      <c r="F1203">
        <f>VLOOKUP(E1203,Lookups!A:B,2,FALSE)</f>
        <v>1</v>
      </c>
      <c r="G1203">
        <v>2008</v>
      </c>
      <c r="H1203" s="61">
        <v>420.01</v>
      </c>
      <c r="I1203">
        <v>10</v>
      </c>
      <c r="J1203" t="s">
        <v>19</v>
      </c>
      <c r="K1203">
        <v>0</v>
      </c>
      <c r="L1203">
        <v>9</v>
      </c>
      <c r="M1203">
        <v>0</v>
      </c>
      <c r="N1203">
        <v>9</v>
      </c>
      <c r="O1203">
        <v>1</v>
      </c>
      <c r="P1203">
        <f t="shared" si="191"/>
        <v>5</v>
      </c>
      <c r="Q1203">
        <v>2803</v>
      </c>
      <c r="R1203">
        <v>2791</v>
      </c>
      <c r="S1203" s="14">
        <f t="shared" si="183"/>
        <v>0.50107257776188774</v>
      </c>
      <c r="T1203" s="33">
        <f>IF(E1203&lt;1994,"NA",IF(E1203&gt;2001,SUMIFS(ADM!E:E,ADM!A:A,ReferendumData!E1203,ADM!C:C,ReferendumData!A1203,ADM!D:D,ReferendumData!B1203),SUMIFS(ADM!K:K,ADM!H:H,ReferendumData!E1203,ADM!I:I,ReferendumData!A1203,ADM!J:J,ReferendumData!B1203)))</f>
        <v>6070.15</v>
      </c>
      <c r="U1203" s="34">
        <f t="shared" si="192"/>
        <v>0.92155877531856711</v>
      </c>
      <c r="V1203" s="47">
        <f>IFERROR(VLOOKUP(C1203,Lookups!J:L,3,FALSE),IF(T1203&gt;=2000,4,IF(AND(T1203&gt;=1000,T1203&lt;2000),5,6)))</f>
        <v>3</v>
      </c>
      <c r="W1203" s="12" t="s">
        <v>20</v>
      </c>
      <c r="X1203" s="39">
        <f t="shared" si="184"/>
        <v>0.92155877531856711</v>
      </c>
      <c r="Y1203" s="38">
        <f t="shared" si="185"/>
        <v>0.50107257776188774</v>
      </c>
      <c r="Z1203" s="40" t="e">
        <f>IF(C1203=ScatterPlots!$A$3,ReferendumData!Y1203,-1)</f>
        <v>#N/A</v>
      </c>
      <c r="AA1203" s="39">
        <f t="shared" si="186"/>
        <v>0.92155877531856711</v>
      </c>
      <c r="AB1203" s="40">
        <f t="shared" si="187"/>
        <v>-1</v>
      </c>
      <c r="AC1203" s="40">
        <f t="shared" si="188"/>
        <v>-1</v>
      </c>
      <c r="AD1203" s="40">
        <f t="shared" si="189"/>
        <v>0.50107257776188774</v>
      </c>
    </row>
    <row r="1204" spans="1:30" x14ac:dyDescent="0.35">
      <c r="A1204">
        <v>192</v>
      </c>
      <c r="B1204">
        <v>1</v>
      </c>
      <c r="C1204" t="str">
        <f t="shared" si="190"/>
        <v>0192-01</v>
      </c>
      <c r="D1204" t="s">
        <v>120</v>
      </c>
      <c r="E1204">
        <v>2007</v>
      </c>
      <c r="F1204">
        <f>VLOOKUP(E1204,Lookups!A:B,2,FALSE)</f>
        <v>1</v>
      </c>
      <c r="G1204">
        <v>2008</v>
      </c>
      <c r="H1204" s="61">
        <v>200</v>
      </c>
      <c r="I1204">
        <v>10</v>
      </c>
      <c r="J1204" t="s">
        <v>19</v>
      </c>
      <c r="K1204">
        <v>0</v>
      </c>
      <c r="L1204">
        <v>1</v>
      </c>
      <c r="M1204">
        <v>0</v>
      </c>
      <c r="N1204">
        <v>9</v>
      </c>
      <c r="O1204">
        <v>0</v>
      </c>
      <c r="P1204">
        <f t="shared" si="191"/>
        <v>3</v>
      </c>
      <c r="Q1204">
        <v>2225</v>
      </c>
      <c r="R1204">
        <v>3367</v>
      </c>
      <c r="S1204" s="14">
        <f t="shared" si="183"/>
        <v>0.3978898426323319</v>
      </c>
      <c r="T1204" s="33">
        <f>IF(E1204&lt;1994,"NA",IF(E1204&gt;2001,SUMIFS(ADM!E:E,ADM!A:A,ReferendumData!E1204,ADM!C:C,ReferendumData!A1204,ADM!D:D,ReferendumData!B1204),SUMIFS(ADM!K:K,ADM!H:H,ReferendumData!E1204,ADM!I:I,ReferendumData!A1204,ADM!J:J,ReferendumData!B1204)))</f>
        <v>6070.15</v>
      </c>
      <c r="U1204" s="34">
        <f t="shared" si="192"/>
        <v>0.92122929416900745</v>
      </c>
      <c r="V1204" s="47">
        <f>IFERROR(VLOOKUP(C1204,Lookups!J:L,3,FALSE),IF(T1204&gt;=2000,4,IF(AND(T1204&gt;=1000,T1204&lt;2000),5,6)))</f>
        <v>3</v>
      </c>
      <c r="W1204" s="12" t="s">
        <v>521</v>
      </c>
      <c r="X1204" s="39">
        <f t="shared" si="184"/>
        <v>0.92122929416900745</v>
      </c>
      <c r="Y1204" s="38">
        <f t="shared" si="185"/>
        <v>0.3978898426323319</v>
      </c>
      <c r="Z1204" s="40" t="e">
        <f>IF(C1204=ScatterPlots!$A$3,ReferendumData!Y1204,-1)</f>
        <v>#N/A</v>
      </c>
      <c r="AA1204" s="39">
        <f t="shared" si="186"/>
        <v>0.92122929416900745</v>
      </c>
      <c r="AB1204" s="40">
        <f t="shared" si="187"/>
        <v>-1</v>
      </c>
      <c r="AC1204" s="40">
        <f t="shared" si="188"/>
        <v>-1</v>
      </c>
      <c r="AD1204" s="40">
        <f t="shared" si="189"/>
        <v>0.3978898426323319</v>
      </c>
    </row>
    <row r="1205" spans="1:30" x14ac:dyDescent="0.35">
      <c r="A1205">
        <v>194</v>
      </c>
      <c r="B1205">
        <v>1</v>
      </c>
      <c r="C1205" t="str">
        <f t="shared" si="190"/>
        <v>0194-01</v>
      </c>
      <c r="D1205" t="s">
        <v>121</v>
      </c>
      <c r="E1205">
        <v>2007</v>
      </c>
      <c r="F1205">
        <f>VLOOKUP(E1205,Lookups!A:B,2,FALSE)</f>
        <v>1</v>
      </c>
      <c r="G1205">
        <v>2008</v>
      </c>
      <c r="H1205" s="61">
        <v>571</v>
      </c>
      <c r="I1205">
        <v>10</v>
      </c>
      <c r="J1205" t="s">
        <v>19</v>
      </c>
      <c r="K1205">
        <v>0</v>
      </c>
      <c r="L1205">
        <v>1</v>
      </c>
      <c r="M1205">
        <v>0</v>
      </c>
      <c r="N1205">
        <v>9</v>
      </c>
      <c r="O1205">
        <v>1</v>
      </c>
      <c r="P1205">
        <f t="shared" si="191"/>
        <v>6</v>
      </c>
      <c r="Q1205">
        <v>7544</v>
      </c>
      <c r="R1205">
        <v>5016</v>
      </c>
      <c r="S1205" s="14">
        <f t="shared" si="183"/>
        <v>0.60063694267515921</v>
      </c>
      <c r="T1205" s="33">
        <f>IF(E1205&lt;1994,"NA",IF(E1205&gt;2001,SUMIFS(ADM!E:E,ADM!A:A,ReferendumData!E1205,ADM!C:C,ReferendumData!A1205,ADM!D:D,ReferendumData!B1205),SUMIFS(ADM!K:K,ADM!H:H,ReferendumData!E1205,ADM!I:I,ReferendumData!A1205,ADM!J:J,ReferendumData!B1205)))</f>
        <v>11087.88</v>
      </c>
      <c r="U1205" s="34">
        <f t="shared" si="192"/>
        <v>1.1327683921543164</v>
      </c>
      <c r="V1205" s="47">
        <f>IFERROR(VLOOKUP(C1205,Lookups!J:L,3,FALSE),IF(T1205&gt;=2000,4,IF(AND(T1205&gt;=1000,T1205&lt;2000),5,6)))</f>
        <v>3</v>
      </c>
      <c r="W1205" s="12" t="s">
        <v>521</v>
      </c>
      <c r="X1205" s="39">
        <f t="shared" si="184"/>
        <v>1.1327683921543164</v>
      </c>
      <c r="Y1205" s="38">
        <f t="shared" si="185"/>
        <v>0.60063694267515921</v>
      </c>
      <c r="Z1205" s="40" t="e">
        <f>IF(C1205=ScatterPlots!$A$3,ReferendumData!Y1205,-1)</f>
        <v>#N/A</v>
      </c>
      <c r="AA1205" s="39">
        <f t="shared" si="186"/>
        <v>1.1327683921543164</v>
      </c>
      <c r="AB1205" s="40">
        <f t="shared" si="187"/>
        <v>-1</v>
      </c>
      <c r="AC1205" s="40">
        <f t="shared" si="188"/>
        <v>-1</v>
      </c>
      <c r="AD1205" s="40">
        <f t="shared" si="189"/>
        <v>0.60063694267515921</v>
      </c>
    </row>
    <row r="1206" spans="1:30" x14ac:dyDescent="0.35">
      <c r="A1206">
        <v>194</v>
      </c>
      <c r="B1206">
        <v>1</v>
      </c>
      <c r="C1206" t="str">
        <f t="shared" si="190"/>
        <v>0194-01</v>
      </c>
      <c r="D1206" t="s">
        <v>121</v>
      </c>
      <c r="E1206">
        <v>2007</v>
      </c>
      <c r="F1206">
        <f>VLOOKUP(E1206,Lookups!A:B,2,FALSE)</f>
        <v>1</v>
      </c>
      <c r="G1206">
        <v>2008</v>
      </c>
      <c r="H1206" s="61">
        <v>389</v>
      </c>
      <c r="I1206">
        <v>10</v>
      </c>
      <c r="J1206" t="s">
        <v>19</v>
      </c>
      <c r="K1206">
        <v>0</v>
      </c>
      <c r="L1206">
        <v>1</v>
      </c>
      <c r="M1206">
        <v>0</v>
      </c>
      <c r="N1206">
        <v>9</v>
      </c>
      <c r="O1206">
        <v>0</v>
      </c>
      <c r="P1206">
        <f t="shared" si="191"/>
        <v>4</v>
      </c>
      <c r="Q1206">
        <v>6271</v>
      </c>
      <c r="R1206">
        <v>6286</v>
      </c>
      <c r="S1206" s="14">
        <f t="shared" si="183"/>
        <v>0.49940272358047305</v>
      </c>
      <c r="T1206" s="33">
        <f>IF(E1206&lt;1994,"NA",IF(E1206&gt;2001,SUMIFS(ADM!E:E,ADM!A:A,ReferendumData!E1206,ADM!C:C,ReferendumData!A1206,ADM!D:D,ReferendumData!B1206),SUMIFS(ADM!K:K,ADM!H:H,ReferendumData!E1206,ADM!I:I,ReferendumData!A1206,ADM!J:J,ReferendumData!B1206)))</f>
        <v>11087.88</v>
      </c>
      <c r="U1206" s="34">
        <f t="shared" si="192"/>
        <v>1.1324978264555534</v>
      </c>
      <c r="V1206" s="47">
        <f>IFERROR(VLOOKUP(C1206,Lookups!J:L,3,FALSE),IF(T1206&gt;=2000,4,IF(AND(T1206&gt;=1000,T1206&lt;2000),5,6)))</f>
        <v>3</v>
      </c>
      <c r="W1206" s="12" t="s">
        <v>521</v>
      </c>
      <c r="X1206" s="39">
        <f t="shared" si="184"/>
        <v>1.1324978264555534</v>
      </c>
      <c r="Y1206" s="38">
        <f t="shared" si="185"/>
        <v>0.49940272358047305</v>
      </c>
      <c r="Z1206" s="40" t="e">
        <f>IF(C1206=ScatterPlots!$A$3,ReferendumData!Y1206,-1)</f>
        <v>#N/A</v>
      </c>
      <c r="AA1206" s="39">
        <f t="shared" si="186"/>
        <v>1.1324978264555534</v>
      </c>
      <c r="AB1206" s="40">
        <f t="shared" si="187"/>
        <v>-1</v>
      </c>
      <c r="AC1206" s="40">
        <f t="shared" si="188"/>
        <v>-1</v>
      </c>
      <c r="AD1206" s="40">
        <f t="shared" si="189"/>
        <v>0.49940272358047305</v>
      </c>
    </row>
    <row r="1207" spans="1:30" x14ac:dyDescent="0.35">
      <c r="A1207">
        <v>197</v>
      </c>
      <c r="B1207">
        <v>1</v>
      </c>
      <c r="C1207" t="str">
        <f t="shared" si="190"/>
        <v>0197-01</v>
      </c>
      <c r="D1207" t="s">
        <v>217</v>
      </c>
      <c r="E1207">
        <v>2007</v>
      </c>
      <c r="F1207">
        <f>VLOOKUP(E1207,Lookups!A:B,2,FALSE)</f>
        <v>1</v>
      </c>
      <c r="G1207">
        <v>2008</v>
      </c>
      <c r="H1207" s="61">
        <v>805.68</v>
      </c>
      <c r="I1207">
        <v>10</v>
      </c>
      <c r="J1207" t="s">
        <v>19</v>
      </c>
      <c r="K1207">
        <v>0</v>
      </c>
      <c r="L1207">
        <v>1</v>
      </c>
      <c r="M1207">
        <v>0</v>
      </c>
      <c r="N1207">
        <v>9</v>
      </c>
      <c r="O1207">
        <v>1</v>
      </c>
      <c r="P1207">
        <f t="shared" si="191"/>
        <v>9</v>
      </c>
      <c r="Q1207">
        <v>4702</v>
      </c>
      <c r="R1207">
        <v>4150</v>
      </c>
      <c r="S1207" s="14">
        <f t="shared" si="183"/>
        <v>0.53117939448712159</v>
      </c>
      <c r="T1207" s="33">
        <f>IF(E1207&lt;1994,"NA",IF(E1207&gt;2001,SUMIFS(ADM!E:E,ADM!A:A,ReferendumData!E1207,ADM!C:C,ReferendumData!A1207,ADM!D:D,ReferendumData!B1207),SUMIFS(ADM!K:K,ADM!H:H,ReferendumData!E1207,ADM!I:I,ReferendumData!A1207,ADM!J:J,ReferendumData!B1207)))</f>
        <v>4555.2700000000004</v>
      </c>
      <c r="U1207" s="34">
        <f t="shared" si="192"/>
        <v>1.9432437594258956</v>
      </c>
      <c r="V1207" s="47">
        <f>IFERROR(VLOOKUP(C1207,Lookups!J:L,3,FALSE),IF(T1207&gt;=2000,4,IF(AND(T1207&gt;=1000,T1207&lt;2000),5,6)))</f>
        <v>2</v>
      </c>
      <c r="W1207" s="12" t="s">
        <v>521</v>
      </c>
      <c r="X1207" s="39">
        <f t="shared" si="184"/>
        <v>1.9432437594258956</v>
      </c>
      <c r="Y1207" s="38">
        <f t="shared" si="185"/>
        <v>0.53117939448712159</v>
      </c>
      <c r="Z1207" s="40" t="e">
        <f>IF(C1207=ScatterPlots!$A$3,ReferendumData!Y1207,-1)</f>
        <v>#N/A</v>
      </c>
      <c r="AA1207" s="39">
        <f t="shared" si="186"/>
        <v>1.9432437594258956</v>
      </c>
      <c r="AB1207" s="40">
        <f t="shared" si="187"/>
        <v>-1</v>
      </c>
      <c r="AC1207" s="40">
        <f t="shared" si="188"/>
        <v>-1</v>
      </c>
      <c r="AD1207" s="40">
        <f t="shared" si="189"/>
        <v>0.53117939448712159</v>
      </c>
    </row>
    <row r="1208" spans="1:30" x14ac:dyDescent="0.35">
      <c r="A1208">
        <v>199</v>
      </c>
      <c r="B1208">
        <v>1</v>
      </c>
      <c r="C1208" t="str">
        <f t="shared" si="190"/>
        <v>0199-01</v>
      </c>
      <c r="D1208" t="s">
        <v>289</v>
      </c>
      <c r="E1208">
        <v>2007</v>
      </c>
      <c r="F1208">
        <f>VLOOKUP(E1208,Lookups!A:B,2,FALSE)</f>
        <v>1</v>
      </c>
      <c r="G1208">
        <v>2008</v>
      </c>
      <c r="H1208" s="61">
        <v>400</v>
      </c>
      <c r="I1208">
        <v>10</v>
      </c>
      <c r="J1208" t="s">
        <v>19</v>
      </c>
      <c r="K1208">
        <v>0</v>
      </c>
      <c r="L1208">
        <v>1</v>
      </c>
      <c r="M1208">
        <v>0</v>
      </c>
      <c r="N1208">
        <v>9</v>
      </c>
      <c r="O1208">
        <v>0</v>
      </c>
      <c r="P1208">
        <f t="shared" si="191"/>
        <v>5</v>
      </c>
      <c r="Q1208">
        <v>1408</v>
      </c>
      <c r="R1208">
        <v>2886</v>
      </c>
      <c r="S1208" s="14">
        <f t="shared" si="183"/>
        <v>0.327899394503959</v>
      </c>
      <c r="T1208" s="33">
        <f>IF(E1208&lt;1994,"NA",IF(E1208&gt;2001,SUMIFS(ADM!E:E,ADM!A:A,ReferendumData!E1208,ADM!C:C,ReferendumData!A1208,ADM!D:D,ReferendumData!B1208),SUMIFS(ADM!K:K,ADM!H:H,ReferendumData!E1208,ADM!I:I,ReferendumData!A1208,ADM!J:J,ReferendumData!B1208)))</f>
        <v>3812.97</v>
      </c>
      <c r="U1208" s="34">
        <f t="shared" si="192"/>
        <v>1.1261562509015282</v>
      </c>
      <c r="V1208" s="47">
        <f>IFERROR(VLOOKUP(C1208,Lookups!J:L,3,FALSE),IF(T1208&gt;=2000,4,IF(AND(T1208&gt;=1000,T1208&lt;2000),5,6)))</f>
        <v>3</v>
      </c>
      <c r="W1208" s="12" t="s">
        <v>521</v>
      </c>
      <c r="X1208" s="39">
        <f t="shared" si="184"/>
        <v>1.1261562509015282</v>
      </c>
      <c r="Y1208" s="38">
        <f t="shared" si="185"/>
        <v>0.327899394503959</v>
      </c>
      <c r="Z1208" s="40" t="e">
        <f>IF(C1208=ScatterPlots!$A$3,ReferendumData!Y1208,-1)</f>
        <v>#N/A</v>
      </c>
      <c r="AA1208" s="39">
        <f t="shared" si="186"/>
        <v>1.1261562509015282</v>
      </c>
      <c r="AB1208" s="40">
        <f t="shared" si="187"/>
        <v>-1</v>
      </c>
      <c r="AC1208" s="40">
        <f t="shared" si="188"/>
        <v>-1</v>
      </c>
      <c r="AD1208" s="40">
        <f t="shared" si="189"/>
        <v>0.327899394503959</v>
      </c>
    </row>
    <row r="1209" spans="1:30" x14ac:dyDescent="0.35">
      <c r="A1209">
        <v>241</v>
      </c>
      <c r="B1209">
        <v>1</v>
      </c>
      <c r="C1209" t="str">
        <f t="shared" si="190"/>
        <v>0241-01</v>
      </c>
      <c r="D1209" t="s">
        <v>74</v>
      </c>
      <c r="E1209">
        <v>2007</v>
      </c>
      <c r="F1209">
        <f>VLOOKUP(E1209,Lookups!A:B,2,FALSE)</f>
        <v>1</v>
      </c>
      <c r="G1209">
        <v>2008</v>
      </c>
      <c r="H1209" s="61">
        <v>869</v>
      </c>
      <c r="I1209">
        <v>7</v>
      </c>
      <c r="J1209" t="s">
        <v>19</v>
      </c>
      <c r="K1209">
        <v>0</v>
      </c>
      <c r="L1209">
        <v>9</v>
      </c>
      <c r="M1209">
        <v>0</v>
      </c>
      <c r="N1209">
        <v>9</v>
      </c>
      <c r="O1209">
        <v>1</v>
      </c>
      <c r="P1209">
        <f t="shared" si="191"/>
        <v>9</v>
      </c>
      <c r="Q1209">
        <v>5014</v>
      </c>
      <c r="R1209">
        <v>3522</v>
      </c>
      <c r="S1209" s="14">
        <f t="shared" si="183"/>
        <v>0.58739456419868796</v>
      </c>
      <c r="T1209" s="33">
        <f>IF(E1209&lt;1994,"NA",IF(E1209&gt;2001,SUMIFS(ADM!E:E,ADM!A:A,ReferendumData!E1209,ADM!C:C,ReferendumData!A1209,ADM!D:D,ReferendumData!B1209),SUMIFS(ADM!K:K,ADM!H:H,ReferendumData!E1209,ADM!I:I,ReferendumData!A1209,ADM!J:J,ReferendumData!B1209)))</f>
        <v>3474.92</v>
      </c>
      <c r="U1209" s="34">
        <f t="shared" si="192"/>
        <v>2.4564594292818249</v>
      </c>
      <c r="V1209" s="47">
        <f>IFERROR(VLOOKUP(C1209,Lookups!J:L,3,FALSE),IF(T1209&gt;=2000,4,IF(AND(T1209&gt;=1000,T1209&lt;2000),5,6)))</f>
        <v>4</v>
      </c>
      <c r="W1209" s="12" t="s">
        <v>20</v>
      </c>
      <c r="X1209" s="39">
        <f t="shared" si="184"/>
        <v>2.4564594292818249</v>
      </c>
      <c r="Y1209" s="38">
        <f t="shared" si="185"/>
        <v>0.58739456419868796</v>
      </c>
      <c r="Z1209" s="40" t="e">
        <f>IF(C1209=ScatterPlots!$A$3,ReferendumData!Y1209,-1)</f>
        <v>#N/A</v>
      </c>
      <c r="AA1209" s="39">
        <f t="shared" si="186"/>
        <v>2.4564594292818249</v>
      </c>
      <c r="AB1209" s="40">
        <f t="shared" si="187"/>
        <v>-1</v>
      </c>
      <c r="AC1209" s="40">
        <f t="shared" si="188"/>
        <v>-1</v>
      </c>
      <c r="AD1209" s="40">
        <f t="shared" si="189"/>
        <v>0.58739456419868796</v>
      </c>
    </row>
    <row r="1210" spans="1:30" x14ac:dyDescent="0.35">
      <c r="A1210">
        <v>241</v>
      </c>
      <c r="B1210">
        <v>1</v>
      </c>
      <c r="C1210" t="str">
        <f t="shared" si="190"/>
        <v>0241-01</v>
      </c>
      <c r="D1210" t="s">
        <v>74</v>
      </c>
      <c r="E1210">
        <v>2007</v>
      </c>
      <c r="F1210">
        <f>VLOOKUP(E1210,Lookups!A:B,2,FALSE)</f>
        <v>1</v>
      </c>
      <c r="G1210">
        <v>2008</v>
      </c>
      <c r="H1210" s="61">
        <v>89</v>
      </c>
      <c r="I1210">
        <v>7</v>
      </c>
      <c r="J1210" t="s">
        <v>19</v>
      </c>
      <c r="K1210">
        <v>0</v>
      </c>
      <c r="L1210">
        <v>1</v>
      </c>
      <c r="M1210">
        <v>0</v>
      </c>
      <c r="N1210">
        <v>9</v>
      </c>
      <c r="O1210">
        <v>1</v>
      </c>
      <c r="P1210">
        <f t="shared" si="191"/>
        <v>1</v>
      </c>
      <c r="Q1210">
        <v>4674</v>
      </c>
      <c r="R1210">
        <v>3795</v>
      </c>
      <c r="S1210" s="14">
        <f t="shared" si="183"/>
        <v>0.55189514700673048</v>
      </c>
      <c r="T1210" s="33">
        <f>IF(E1210&lt;1994,"NA",IF(E1210&gt;2001,SUMIFS(ADM!E:E,ADM!A:A,ReferendumData!E1210,ADM!C:C,ReferendumData!A1210,ADM!D:D,ReferendumData!B1210),SUMIFS(ADM!K:K,ADM!H:H,ReferendumData!E1210,ADM!I:I,ReferendumData!A1210,ADM!J:J,ReferendumData!B1210)))</f>
        <v>3474.92</v>
      </c>
      <c r="U1210" s="34">
        <f t="shared" si="192"/>
        <v>2.437178409862673</v>
      </c>
      <c r="V1210" s="47">
        <f>IFERROR(VLOOKUP(C1210,Lookups!J:L,3,FALSE),IF(T1210&gt;=2000,4,IF(AND(T1210&gt;=1000,T1210&lt;2000),5,6)))</f>
        <v>4</v>
      </c>
      <c r="W1210" s="12" t="s">
        <v>521</v>
      </c>
      <c r="X1210" s="39">
        <f t="shared" si="184"/>
        <v>2.437178409862673</v>
      </c>
      <c r="Y1210" s="38">
        <f t="shared" si="185"/>
        <v>0.55189514700673048</v>
      </c>
      <c r="Z1210" s="40" t="e">
        <f>IF(C1210=ScatterPlots!$A$3,ReferendumData!Y1210,-1)</f>
        <v>#N/A</v>
      </c>
      <c r="AA1210" s="39">
        <f t="shared" si="186"/>
        <v>2.437178409862673</v>
      </c>
      <c r="AB1210" s="40">
        <f t="shared" si="187"/>
        <v>-1</v>
      </c>
      <c r="AC1210" s="40">
        <f t="shared" si="188"/>
        <v>-1</v>
      </c>
      <c r="AD1210" s="40">
        <f t="shared" si="189"/>
        <v>0.55189514700673048</v>
      </c>
    </row>
    <row r="1211" spans="1:30" x14ac:dyDescent="0.35">
      <c r="A1211">
        <v>252</v>
      </c>
      <c r="B1211">
        <v>1</v>
      </c>
      <c r="C1211" t="str">
        <f t="shared" si="190"/>
        <v>0252-01</v>
      </c>
      <c r="D1211" t="s">
        <v>75</v>
      </c>
      <c r="E1211">
        <v>2007</v>
      </c>
      <c r="F1211">
        <f>VLOOKUP(E1211,Lookups!A:B,2,FALSE)</f>
        <v>1</v>
      </c>
      <c r="G1211">
        <v>2008</v>
      </c>
      <c r="H1211" s="61">
        <v>500</v>
      </c>
      <c r="I1211">
        <v>6</v>
      </c>
      <c r="J1211" t="s">
        <v>19</v>
      </c>
      <c r="K1211">
        <v>0</v>
      </c>
      <c r="L1211">
        <v>1</v>
      </c>
      <c r="M1211">
        <v>0</v>
      </c>
      <c r="N1211">
        <v>9</v>
      </c>
      <c r="O1211">
        <v>1</v>
      </c>
      <c r="P1211">
        <f t="shared" si="191"/>
        <v>6</v>
      </c>
      <c r="Q1211">
        <v>1695</v>
      </c>
      <c r="R1211">
        <v>580</v>
      </c>
      <c r="S1211" s="14">
        <f t="shared" si="183"/>
        <v>0.74505494505494507</v>
      </c>
      <c r="T1211" s="33">
        <f>IF(E1211&lt;1994,"NA",IF(E1211&gt;2001,SUMIFS(ADM!E:E,ADM!A:A,ReferendumData!E1211,ADM!C:C,ReferendumData!A1211,ADM!D:D,ReferendumData!B1211),SUMIFS(ADM!K:K,ADM!H:H,ReferendumData!E1211,ADM!I:I,ReferendumData!A1211,ADM!J:J,ReferendumData!B1211)))</f>
        <v>1303.76</v>
      </c>
      <c r="U1211" s="34">
        <f t="shared" si="192"/>
        <v>1.7449530588451863</v>
      </c>
      <c r="V1211" s="47">
        <f>IFERROR(VLOOKUP(C1211,Lookups!J:L,3,FALSE),IF(T1211&gt;=2000,4,IF(AND(T1211&gt;=1000,T1211&lt;2000),5,6)))</f>
        <v>5</v>
      </c>
      <c r="W1211" s="12" t="s">
        <v>521</v>
      </c>
      <c r="X1211" s="39">
        <f t="shared" si="184"/>
        <v>1.7449530588451863</v>
      </c>
      <c r="Y1211" s="38">
        <f t="shared" si="185"/>
        <v>0.74505494505494507</v>
      </c>
      <c r="Z1211" s="40" t="e">
        <f>IF(C1211=ScatterPlots!$A$3,ReferendumData!Y1211,-1)</f>
        <v>#N/A</v>
      </c>
      <c r="AA1211" s="39">
        <f t="shared" si="186"/>
        <v>1.7449530588451863</v>
      </c>
      <c r="AB1211" s="40">
        <f t="shared" si="187"/>
        <v>-1</v>
      </c>
      <c r="AC1211" s="40">
        <f t="shared" si="188"/>
        <v>-1</v>
      </c>
      <c r="AD1211" s="40">
        <f t="shared" si="189"/>
        <v>0.74505494505494507</v>
      </c>
    </row>
    <row r="1212" spans="1:30" x14ac:dyDescent="0.35">
      <c r="A1212">
        <v>273</v>
      </c>
      <c r="B1212">
        <v>1</v>
      </c>
      <c r="C1212" t="str">
        <f t="shared" si="190"/>
        <v>0273-01</v>
      </c>
      <c r="D1212" t="s">
        <v>123</v>
      </c>
      <c r="E1212">
        <v>2007</v>
      </c>
      <c r="F1212">
        <f>VLOOKUP(E1212,Lookups!A:B,2,FALSE)</f>
        <v>1</v>
      </c>
      <c r="G1212">
        <v>2008</v>
      </c>
      <c r="H1212" s="61">
        <v>1383.1</v>
      </c>
      <c r="I1212">
        <v>10</v>
      </c>
      <c r="J1212" t="s">
        <v>19</v>
      </c>
      <c r="K1212">
        <v>0</v>
      </c>
      <c r="L1212">
        <v>9</v>
      </c>
      <c r="M1212">
        <v>0</v>
      </c>
      <c r="N1212">
        <v>9</v>
      </c>
      <c r="O1212">
        <v>1</v>
      </c>
      <c r="P1212">
        <f t="shared" si="191"/>
        <v>10</v>
      </c>
      <c r="Q1212">
        <v>5707</v>
      </c>
      <c r="R1212">
        <v>2187</v>
      </c>
      <c r="S1212" s="14">
        <f t="shared" si="183"/>
        <v>0.7229541423866227</v>
      </c>
      <c r="T1212" s="33">
        <f>IF(E1212&lt;1994,"NA",IF(E1212&gt;2001,SUMIFS(ADM!E:E,ADM!A:A,ReferendumData!E1212,ADM!C:C,ReferendumData!A1212,ADM!D:D,ReferendumData!B1212),SUMIFS(ADM!K:K,ADM!H:H,ReferendumData!E1212,ADM!I:I,ReferendumData!A1212,ADM!J:J,ReferendumData!B1212)))</f>
        <v>7560.09</v>
      </c>
      <c r="U1212" s="34">
        <f t="shared" si="192"/>
        <v>1.044167463614851</v>
      </c>
      <c r="V1212" s="47">
        <f>IFERROR(VLOOKUP(C1212,Lookups!J:L,3,FALSE),IF(T1212&gt;=2000,4,IF(AND(T1212&gt;=1000,T1212&lt;2000),5,6)))</f>
        <v>2</v>
      </c>
      <c r="W1212" s="12" t="s">
        <v>20</v>
      </c>
      <c r="X1212" s="39">
        <f t="shared" si="184"/>
        <v>1.044167463614851</v>
      </c>
      <c r="Y1212" s="38">
        <f t="shared" si="185"/>
        <v>0.7229541423866227</v>
      </c>
      <c r="Z1212" s="40" t="e">
        <f>IF(C1212=ScatterPlots!$A$3,ReferendumData!Y1212,-1)</f>
        <v>#N/A</v>
      </c>
      <c r="AA1212" s="39">
        <f t="shared" si="186"/>
        <v>1.044167463614851</v>
      </c>
      <c r="AB1212" s="40">
        <f t="shared" si="187"/>
        <v>-1</v>
      </c>
      <c r="AC1212" s="40">
        <f t="shared" si="188"/>
        <v>-1</v>
      </c>
      <c r="AD1212" s="40">
        <f t="shared" si="189"/>
        <v>0.7229541423866227</v>
      </c>
    </row>
    <row r="1213" spans="1:30" x14ac:dyDescent="0.35">
      <c r="A1213">
        <v>276</v>
      </c>
      <c r="B1213">
        <v>1</v>
      </c>
      <c r="C1213" t="str">
        <f t="shared" si="190"/>
        <v>0276-01</v>
      </c>
      <c r="D1213" t="s">
        <v>363</v>
      </c>
      <c r="E1213">
        <v>2007</v>
      </c>
      <c r="F1213">
        <f>VLOOKUP(E1213,Lookups!A:B,2,FALSE)</f>
        <v>1</v>
      </c>
      <c r="G1213">
        <v>2008</v>
      </c>
      <c r="H1213" s="61">
        <v>436.29</v>
      </c>
      <c r="I1213">
        <v>10</v>
      </c>
      <c r="J1213" t="s">
        <v>19</v>
      </c>
      <c r="K1213">
        <v>0</v>
      </c>
      <c r="L1213">
        <v>1</v>
      </c>
      <c r="M1213">
        <v>0</v>
      </c>
      <c r="N1213">
        <v>9</v>
      </c>
      <c r="O1213">
        <v>1</v>
      </c>
      <c r="P1213">
        <f t="shared" si="191"/>
        <v>5</v>
      </c>
      <c r="Q1213">
        <v>5106</v>
      </c>
      <c r="R1213">
        <v>2773</v>
      </c>
      <c r="S1213" s="14">
        <f t="shared" si="183"/>
        <v>0.64805178322122092</v>
      </c>
      <c r="T1213" s="33">
        <f>IF(E1213&lt;1994,"NA",IF(E1213&gt;2001,SUMIFS(ADM!E:E,ADM!A:A,ReferendumData!E1213,ADM!C:C,ReferendumData!A1213,ADM!D:D,ReferendumData!B1213),SUMIFS(ADM!K:K,ADM!H:H,ReferendumData!E1213,ADM!I:I,ReferendumData!A1213,ADM!J:J,ReferendumData!B1213)))</f>
        <v>7736.6</v>
      </c>
      <c r="U1213" s="34">
        <f t="shared" si="192"/>
        <v>1.0184060181475065</v>
      </c>
      <c r="V1213" s="47">
        <f>IFERROR(VLOOKUP(C1213,Lookups!J:L,3,FALSE),IF(T1213&gt;=2000,4,IF(AND(T1213&gt;=1000,T1213&lt;2000),5,6)))</f>
        <v>3</v>
      </c>
      <c r="W1213" s="12" t="s">
        <v>521</v>
      </c>
      <c r="X1213" s="39">
        <f t="shared" si="184"/>
        <v>1.0184060181475065</v>
      </c>
      <c r="Y1213" s="38">
        <f t="shared" si="185"/>
        <v>0.64805178322122092</v>
      </c>
      <c r="Z1213" s="40" t="e">
        <f>IF(C1213=ScatterPlots!$A$3,ReferendumData!Y1213,-1)</f>
        <v>#N/A</v>
      </c>
      <c r="AA1213" s="39">
        <f t="shared" si="186"/>
        <v>1.0184060181475065</v>
      </c>
      <c r="AB1213" s="40">
        <f t="shared" si="187"/>
        <v>-1</v>
      </c>
      <c r="AC1213" s="40">
        <f t="shared" si="188"/>
        <v>-1</v>
      </c>
      <c r="AD1213" s="40">
        <f t="shared" si="189"/>
        <v>0.64805178322122092</v>
      </c>
    </row>
    <row r="1214" spans="1:30" x14ac:dyDescent="0.35">
      <c r="A1214">
        <v>277</v>
      </c>
      <c r="B1214">
        <v>1</v>
      </c>
      <c r="C1214" t="str">
        <f t="shared" si="190"/>
        <v>0277-01</v>
      </c>
      <c r="D1214" t="s">
        <v>178</v>
      </c>
      <c r="E1214">
        <v>2007</v>
      </c>
      <c r="F1214">
        <f>VLOOKUP(E1214,Lookups!A:B,2,FALSE)</f>
        <v>1</v>
      </c>
      <c r="G1214">
        <v>2008</v>
      </c>
      <c r="H1214" s="61">
        <v>334.46</v>
      </c>
      <c r="I1214">
        <v>10</v>
      </c>
      <c r="J1214" t="s">
        <v>19</v>
      </c>
      <c r="K1214">
        <v>0</v>
      </c>
      <c r="L1214">
        <v>1</v>
      </c>
      <c r="M1214">
        <v>0</v>
      </c>
      <c r="N1214">
        <v>9</v>
      </c>
      <c r="O1214">
        <v>1</v>
      </c>
      <c r="P1214">
        <f t="shared" si="191"/>
        <v>4</v>
      </c>
      <c r="Q1214">
        <v>2136</v>
      </c>
      <c r="R1214">
        <v>1981</v>
      </c>
      <c r="S1214" s="14">
        <f t="shared" si="183"/>
        <v>0.51882438668933695</v>
      </c>
      <c r="T1214" s="33">
        <f>IF(E1214&lt;1994,"NA",IF(E1214&gt;2001,SUMIFS(ADM!E:E,ADM!A:A,ReferendumData!E1214,ADM!C:C,ReferendumData!A1214,ADM!D:D,ReferendumData!B1214),SUMIFS(ADM!K:K,ADM!H:H,ReferendumData!E1214,ADM!I:I,ReferendumData!A1214,ADM!J:J,ReferendumData!B1214)))</f>
        <v>2263.27</v>
      </c>
      <c r="U1214" s="34">
        <f t="shared" si="192"/>
        <v>1.8190494284817984</v>
      </c>
      <c r="V1214" s="47">
        <f>IFERROR(VLOOKUP(C1214,Lookups!J:L,3,FALSE),IF(T1214&gt;=2000,4,IF(AND(T1214&gt;=1000,T1214&lt;2000),5,6)))</f>
        <v>3</v>
      </c>
      <c r="W1214" s="12" t="s">
        <v>521</v>
      </c>
      <c r="X1214" s="39">
        <f t="shared" si="184"/>
        <v>1.8190494284817984</v>
      </c>
      <c r="Y1214" s="38">
        <f t="shared" si="185"/>
        <v>0.51882438668933695</v>
      </c>
      <c r="Z1214" s="40" t="e">
        <f>IF(C1214=ScatterPlots!$A$3,ReferendumData!Y1214,-1)</f>
        <v>#N/A</v>
      </c>
      <c r="AA1214" s="39">
        <f t="shared" si="186"/>
        <v>1.8190494284817984</v>
      </c>
      <c r="AB1214" s="40">
        <f t="shared" si="187"/>
        <v>-1</v>
      </c>
      <c r="AC1214" s="40">
        <f t="shared" si="188"/>
        <v>-1</v>
      </c>
      <c r="AD1214" s="40">
        <f t="shared" si="189"/>
        <v>0.51882438668933695</v>
      </c>
    </row>
    <row r="1215" spans="1:30" x14ac:dyDescent="0.35">
      <c r="A1215">
        <v>279</v>
      </c>
      <c r="B1215">
        <v>1</v>
      </c>
      <c r="C1215" t="str">
        <f t="shared" si="190"/>
        <v>0279-01</v>
      </c>
      <c r="D1215" t="s">
        <v>223</v>
      </c>
      <c r="E1215">
        <v>2007</v>
      </c>
      <c r="F1215">
        <f>VLOOKUP(E1215,Lookups!A:B,2,FALSE)</f>
        <v>1</v>
      </c>
      <c r="G1215">
        <v>2008</v>
      </c>
      <c r="H1215" s="61">
        <v>585.74</v>
      </c>
      <c r="I1215">
        <v>10</v>
      </c>
      <c r="J1215" t="s">
        <v>19</v>
      </c>
      <c r="K1215">
        <v>0</v>
      </c>
      <c r="L1215">
        <v>1</v>
      </c>
      <c r="M1215">
        <v>0</v>
      </c>
      <c r="N1215">
        <v>9</v>
      </c>
      <c r="O1215">
        <v>1</v>
      </c>
      <c r="P1215">
        <f t="shared" si="191"/>
        <v>6</v>
      </c>
      <c r="Q1215">
        <v>10863</v>
      </c>
      <c r="R1215">
        <v>9262</v>
      </c>
      <c r="S1215" s="14">
        <f t="shared" si="183"/>
        <v>0.53977639751552797</v>
      </c>
      <c r="T1215" s="33">
        <f>IF(E1215&lt;1994,"NA",IF(E1215&gt;2001,SUMIFS(ADM!E:E,ADM!A:A,ReferendumData!E1215,ADM!C:C,ReferendumData!A1215,ADM!D:D,ReferendumData!B1215),SUMIFS(ADM!K:K,ADM!H:H,ReferendumData!E1215,ADM!I:I,ReferendumData!A1215,ADM!J:J,ReferendumData!B1215)))</f>
        <v>22082.99</v>
      </c>
      <c r="U1215" s="34">
        <f t="shared" si="192"/>
        <v>0.91133492339579014</v>
      </c>
      <c r="V1215" s="47">
        <f>IFERROR(VLOOKUP(C1215,Lookups!J:L,3,FALSE),IF(T1215&gt;=2000,4,IF(AND(T1215&gt;=1000,T1215&lt;2000),5,6)))</f>
        <v>3</v>
      </c>
      <c r="W1215" s="12" t="s">
        <v>521</v>
      </c>
      <c r="X1215" s="39">
        <f t="shared" si="184"/>
        <v>0.91133492339579014</v>
      </c>
      <c r="Y1215" s="38">
        <f t="shared" si="185"/>
        <v>0.53977639751552797</v>
      </c>
      <c r="Z1215" s="40" t="e">
        <f>IF(C1215=ScatterPlots!$A$3,ReferendumData!Y1215,-1)</f>
        <v>#N/A</v>
      </c>
      <c r="AA1215" s="39">
        <f t="shared" si="186"/>
        <v>0.91133492339579014</v>
      </c>
      <c r="AB1215" s="40">
        <f t="shared" si="187"/>
        <v>-1</v>
      </c>
      <c r="AC1215" s="40">
        <f t="shared" si="188"/>
        <v>-1</v>
      </c>
      <c r="AD1215" s="40">
        <f t="shared" si="189"/>
        <v>0.53977639751552797</v>
      </c>
    </row>
    <row r="1216" spans="1:30" x14ac:dyDescent="0.35">
      <c r="A1216">
        <v>279</v>
      </c>
      <c r="B1216">
        <v>1</v>
      </c>
      <c r="C1216" t="str">
        <f t="shared" si="190"/>
        <v>0279-01</v>
      </c>
      <c r="D1216" t="s">
        <v>223</v>
      </c>
      <c r="E1216">
        <v>2007</v>
      </c>
      <c r="F1216">
        <f>VLOOKUP(E1216,Lookups!A:B,2,FALSE)</f>
        <v>1</v>
      </c>
      <c r="G1216">
        <v>2008</v>
      </c>
      <c r="H1216" s="61">
        <v>321.89</v>
      </c>
      <c r="I1216">
        <v>10</v>
      </c>
      <c r="J1216" t="s">
        <v>19</v>
      </c>
      <c r="K1216">
        <v>0</v>
      </c>
      <c r="L1216">
        <v>1</v>
      </c>
      <c r="M1216">
        <v>0</v>
      </c>
      <c r="N1216">
        <v>9</v>
      </c>
      <c r="O1216">
        <v>0</v>
      </c>
      <c r="P1216">
        <f t="shared" si="191"/>
        <v>4</v>
      </c>
      <c r="Q1216">
        <v>9940</v>
      </c>
      <c r="R1216">
        <v>10173</v>
      </c>
      <c r="S1216" s="14">
        <f t="shared" si="183"/>
        <v>0.49420772634614429</v>
      </c>
      <c r="T1216" s="33">
        <f>IF(E1216&lt;1994,"NA",IF(E1216&gt;2001,SUMIFS(ADM!E:E,ADM!A:A,ReferendumData!E1216,ADM!C:C,ReferendumData!A1216,ADM!D:D,ReferendumData!B1216),SUMIFS(ADM!K:K,ADM!H:H,ReferendumData!E1216,ADM!I:I,ReferendumData!A1216,ADM!J:J,ReferendumData!B1216)))</f>
        <v>22082.99</v>
      </c>
      <c r="U1216" s="34">
        <f t="shared" si="192"/>
        <v>0.91079151872097019</v>
      </c>
      <c r="V1216" s="47">
        <f>IFERROR(VLOOKUP(C1216,Lookups!J:L,3,FALSE),IF(T1216&gt;=2000,4,IF(AND(T1216&gt;=1000,T1216&lt;2000),5,6)))</f>
        <v>3</v>
      </c>
      <c r="W1216" s="12" t="s">
        <v>521</v>
      </c>
      <c r="X1216" s="39">
        <f t="shared" si="184"/>
        <v>0.91079151872097019</v>
      </c>
      <c r="Y1216" s="38">
        <f t="shared" si="185"/>
        <v>0.49420772634614429</v>
      </c>
      <c r="Z1216" s="40" t="e">
        <f>IF(C1216=ScatterPlots!$A$3,ReferendumData!Y1216,-1)</f>
        <v>#N/A</v>
      </c>
      <c r="AA1216" s="39">
        <f t="shared" si="186"/>
        <v>0.91079151872097019</v>
      </c>
      <c r="AB1216" s="40">
        <f t="shared" si="187"/>
        <v>-1</v>
      </c>
      <c r="AC1216" s="40">
        <f t="shared" si="188"/>
        <v>-1</v>
      </c>
      <c r="AD1216" s="40">
        <f t="shared" si="189"/>
        <v>0.49420772634614429</v>
      </c>
    </row>
    <row r="1217" spans="1:30" x14ac:dyDescent="0.35">
      <c r="A1217">
        <v>281</v>
      </c>
      <c r="B1217">
        <v>1</v>
      </c>
      <c r="C1217" t="str">
        <f t="shared" si="190"/>
        <v>0281-01</v>
      </c>
      <c r="D1217" t="s">
        <v>365</v>
      </c>
      <c r="E1217">
        <v>2007</v>
      </c>
      <c r="F1217">
        <f>VLOOKUP(E1217,Lookups!A:B,2,FALSE)</f>
        <v>1</v>
      </c>
      <c r="G1217">
        <v>2008</v>
      </c>
      <c r="H1217" s="61">
        <v>624.58000000000004</v>
      </c>
      <c r="I1217">
        <v>10</v>
      </c>
      <c r="J1217" t="s">
        <v>19</v>
      </c>
      <c r="K1217">
        <v>0</v>
      </c>
      <c r="L1217">
        <v>1</v>
      </c>
      <c r="M1217">
        <v>0</v>
      </c>
      <c r="N1217">
        <v>9</v>
      </c>
      <c r="O1217">
        <v>0</v>
      </c>
      <c r="P1217">
        <f t="shared" si="191"/>
        <v>7</v>
      </c>
      <c r="Q1217">
        <v>9660</v>
      </c>
      <c r="R1217">
        <v>10733</v>
      </c>
      <c r="S1217" s="14">
        <f t="shared" si="183"/>
        <v>0.47369195312116902</v>
      </c>
      <c r="T1217" s="33">
        <f>IF(E1217&lt;1994,"NA",IF(E1217&gt;2001,SUMIFS(ADM!E:E,ADM!A:A,ReferendumData!E1217,ADM!C:C,ReferendumData!A1217,ADM!D:D,ReferendumData!B1217),SUMIFS(ADM!K:K,ADM!H:H,ReferendumData!E1217,ADM!I:I,ReferendumData!A1217,ADM!J:J,ReferendumData!B1217)))</f>
        <v>13473.98</v>
      </c>
      <c r="U1217" s="34">
        <f t="shared" si="192"/>
        <v>1.5135097424814346</v>
      </c>
      <c r="V1217" s="47">
        <f>IFERROR(VLOOKUP(C1217,Lookups!J:L,3,FALSE),IF(T1217&gt;=2000,4,IF(AND(T1217&gt;=1000,T1217&lt;2000),5,6)))</f>
        <v>2</v>
      </c>
      <c r="W1217" s="12" t="s">
        <v>521</v>
      </c>
      <c r="X1217" s="39">
        <f t="shared" si="184"/>
        <v>1.5135097424814346</v>
      </c>
      <c r="Y1217" s="38">
        <f t="shared" si="185"/>
        <v>0.47369195312116902</v>
      </c>
      <c r="Z1217" s="40" t="e">
        <f>IF(C1217=ScatterPlots!$A$3,ReferendumData!Y1217,-1)</f>
        <v>#N/A</v>
      </c>
      <c r="AA1217" s="39">
        <f t="shared" si="186"/>
        <v>1.5135097424814346</v>
      </c>
      <c r="AB1217" s="40">
        <f t="shared" si="187"/>
        <v>-1</v>
      </c>
      <c r="AC1217" s="40">
        <f t="shared" si="188"/>
        <v>-1</v>
      </c>
      <c r="AD1217" s="40">
        <f t="shared" si="189"/>
        <v>0.47369195312116902</v>
      </c>
    </row>
    <row r="1218" spans="1:30" x14ac:dyDescent="0.35">
      <c r="A1218">
        <v>286</v>
      </c>
      <c r="B1218">
        <v>1</v>
      </c>
      <c r="C1218" t="str">
        <f t="shared" si="190"/>
        <v>0286-01</v>
      </c>
      <c r="D1218" t="s">
        <v>224</v>
      </c>
      <c r="E1218">
        <v>2007</v>
      </c>
      <c r="F1218">
        <f>VLOOKUP(E1218,Lookups!A:B,2,FALSE)</f>
        <v>1</v>
      </c>
      <c r="G1218">
        <v>2008</v>
      </c>
      <c r="H1218" s="61">
        <v>300</v>
      </c>
      <c r="I1218">
        <v>10</v>
      </c>
      <c r="J1218" t="s">
        <v>19</v>
      </c>
      <c r="K1218">
        <v>0</v>
      </c>
      <c r="L1218">
        <v>1</v>
      </c>
      <c r="M1218">
        <v>0</v>
      </c>
      <c r="N1218">
        <v>9</v>
      </c>
      <c r="O1218">
        <v>0</v>
      </c>
      <c r="P1218">
        <f t="shared" si="191"/>
        <v>4</v>
      </c>
      <c r="Q1218">
        <v>495</v>
      </c>
      <c r="R1218">
        <v>689</v>
      </c>
      <c r="S1218" s="14">
        <f t="shared" si="183"/>
        <v>0.41807432432432434</v>
      </c>
      <c r="T1218" s="33">
        <f>IF(E1218&lt;1994,"NA",IF(E1218&gt;2001,SUMIFS(ADM!E:E,ADM!A:A,ReferendumData!E1218,ADM!C:C,ReferendumData!A1218,ADM!D:D,ReferendumData!B1218),SUMIFS(ADM!K:K,ADM!H:H,ReferendumData!E1218,ADM!I:I,ReferendumData!A1218,ADM!J:J,ReferendumData!B1218)))</f>
        <v>1761.73</v>
      </c>
      <c r="U1218" s="34">
        <f t="shared" si="192"/>
        <v>0.67206666174725982</v>
      </c>
      <c r="V1218" s="47">
        <f>IFERROR(VLOOKUP(C1218,Lookups!J:L,3,FALSE),IF(T1218&gt;=2000,4,IF(AND(T1218&gt;=1000,T1218&lt;2000),5,6)))</f>
        <v>2</v>
      </c>
      <c r="W1218" s="12" t="s">
        <v>521</v>
      </c>
      <c r="X1218" s="39">
        <f t="shared" si="184"/>
        <v>0.67206666174725982</v>
      </c>
      <c r="Y1218" s="38">
        <f t="shared" si="185"/>
        <v>0.41807432432432434</v>
      </c>
      <c r="Z1218" s="40" t="e">
        <f>IF(C1218=ScatterPlots!$A$3,ReferendumData!Y1218,-1)</f>
        <v>#N/A</v>
      </c>
      <c r="AA1218" s="39">
        <f t="shared" si="186"/>
        <v>0.67206666174725982</v>
      </c>
      <c r="AB1218" s="40">
        <f t="shared" si="187"/>
        <v>-1</v>
      </c>
      <c r="AC1218" s="40">
        <f t="shared" si="188"/>
        <v>-1</v>
      </c>
      <c r="AD1218" s="40">
        <f t="shared" si="189"/>
        <v>0.41807432432432434</v>
      </c>
    </row>
    <row r="1219" spans="1:30" x14ac:dyDescent="0.35">
      <c r="A1219">
        <v>294</v>
      </c>
      <c r="B1219">
        <v>1</v>
      </c>
      <c r="C1219" t="str">
        <f t="shared" si="190"/>
        <v>0294-01</v>
      </c>
      <c r="D1219" t="s">
        <v>53</v>
      </c>
      <c r="E1219">
        <v>2007</v>
      </c>
      <c r="F1219">
        <f>VLOOKUP(E1219,Lookups!A:B,2,FALSE)</f>
        <v>1</v>
      </c>
      <c r="G1219">
        <v>2008</v>
      </c>
      <c r="H1219" s="61">
        <v>1077</v>
      </c>
      <c r="I1219">
        <v>7</v>
      </c>
      <c r="J1219" t="s">
        <v>19</v>
      </c>
      <c r="K1219">
        <v>0</v>
      </c>
      <c r="L1219">
        <v>9</v>
      </c>
      <c r="M1219">
        <v>0</v>
      </c>
      <c r="N1219">
        <v>9</v>
      </c>
      <c r="O1219">
        <v>1</v>
      </c>
      <c r="P1219">
        <f t="shared" si="191"/>
        <v>10</v>
      </c>
      <c r="Q1219">
        <v>453</v>
      </c>
      <c r="R1219">
        <v>310</v>
      </c>
      <c r="S1219" s="14">
        <f t="shared" si="183"/>
        <v>0.59370904325032769</v>
      </c>
      <c r="T1219" s="33">
        <f>IF(E1219&lt;1994,"NA",IF(E1219&gt;2001,SUMIFS(ADM!E:E,ADM!A:A,ReferendumData!E1219,ADM!C:C,ReferendumData!A1219,ADM!D:D,ReferendumData!B1219),SUMIFS(ADM!K:K,ADM!H:H,ReferendumData!E1219,ADM!I:I,ReferendumData!A1219,ADM!J:J,ReferendumData!B1219)))</f>
        <v>1162.58</v>
      </c>
      <c r="U1219" s="34">
        <f t="shared" si="192"/>
        <v>0.65629892136455126</v>
      </c>
      <c r="V1219" s="47">
        <f>IFERROR(VLOOKUP(C1219,Lookups!J:L,3,FALSE),IF(T1219&gt;=2000,4,IF(AND(T1219&gt;=1000,T1219&lt;2000),5,6)))</f>
        <v>5</v>
      </c>
      <c r="W1219" s="12" t="s">
        <v>20</v>
      </c>
      <c r="X1219" s="39">
        <f t="shared" si="184"/>
        <v>0.65629892136455126</v>
      </c>
      <c r="Y1219" s="38">
        <f t="shared" si="185"/>
        <v>0.59370904325032769</v>
      </c>
      <c r="Z1219" s="40" t="e">
        <f>IF(C1219=ScatterPlots!$A$3,ReferendumData!Y1219,-1)</f>
        <v>#N/A</v>
      </c>
      <c r="AA1219" s="39">
        <f t="shared" si="186"/>
        <v>0.65629892136455126</v>
      </c>
      <c r="AB1219" s="40">
        <f t="shared" si="187"/>
        <v>-1</v>
      </c>
      <c r="AC1219" s="40">
        <f t="shared" si="188"/>
        <v>-1</v>
      </c>
      <c r="AD1219" s="40">
        <f t="shared" si="189"/>
        <v>0.59370904325032769</v>
      </c>
    </row>
    <row r="1220" spans="1:30" x14ac:dyDescent="0.35">
      <c r="A1220">
        <v>299</v>
      </c>
      <c r="B1220">
        <v>1</v>
      </c>
      <c r="C1220" t="str">
        <f t="shared" si="190"/>
        <v>0299-01</v>
      </c>
      <c r="D1220" t="s">
        <v>179</v>
      </c>
      <c r="E1220">
        <v>2007</v>
      </c>
      <c r="F1220">
        <f>VLOOKUP(E1220,Lookups!A:B,2,FALSE)</f>
        <v>1</v>
      </c>
      <c r="G1220">
        <v>2008</v>
      </c>
      <c r="H1220" s="61">
        <v>725.96</v>
      </c>
      <c r="I1220">
        <v>5</v>
      </c>
      <c r="J1220" t="s">
        <v>19</v>
      </c>
      <c r="K1220">
        <v>0</v>
      </c>
      <c r="L1220">
        <v>9</v>
      </c>
      <c r="M1220">
        <v>0</v>
      </c>
      <c r="N1220">
        <v>9</v>
      </c>
      <c r="O1220">
        <v>1</v>
      </c>
      <c r="P1220">
        <f t="shared" si="191"/>
        <v>8</v>
      </c>
      <c r="Q1220">
        <v>531</v>
      </c>
      <c r="R1220">
        <v>356</v>
      </c>
      <c r="S1220" s="14">
        <f t="shared" ref="S1220:S1283" si="193">Q1220/SUM(Q1220:R1220)</f>
        <v>0.59864712514092444</v>
      </c>
      <c r="T1220" s="33">
        <f>IF(E1220&lt;1994,"NA",IF(E1220&gt;2001,SUMIFS(ADM!E:E,ADM!A:A,ReferendumData!E1220,ADM!C:C,ReferendumData!A1220,ADM!D:D,ReferendumData!B1220),SUMIFS(ADM!K:K,ADM!H:H,ReferendumData!E1220,ADM!I:I,ReferendumData!A1220,ADM!J:J,ReferendumData!B1220)))</f>
        <v>816.88</v>
      </c>
      <c r="U1220" s="34">
        <f t="shared" si="192"/>
        <v>1.0858388012927236</v>
      </c>
      <c r="V1220" s="47">
        <f>IFERROR(VLOOKUP(C1220,Lookups!J:L,3,FALSE),IF(T1220&gt;=2000,4,IF(AND(T1220&gt;=1000,T1220&lt;2000),5,6)))</f>
        <v>6</v>
      </c>
      <c r="W1220" s="12" t="s">
        <v>20</v>
      </c>
      <c r="X1220" s="39">
        <f t="shared" ref="X1220:X1283" si="194">IF(A1220=815,0,U1220)</f>
        <v>1.0858388012927236</v>
      </c>
      <c r="Y1220" s="38">
        <f t="shared" ref="Y1220:Y1283" si="195">IF(A1220=815,0,S1220)</f>
        <v>0.59864712514092444</v>
      </c>
      <c r="Z1220" s="40" t="e">
        <f>IF(C1220=ScatterPlots!$A$3,ReferendumData!Y1220,-1)</f>
        <v>#N/A</v>
      </c>
      <c r="AA1220" s="39">
        <f t="shared" ref="AA1220:AA1283" si="196">IF(A1220=815,0,U1220)</f>
        <v>1.0858388012927236</v>
      </c>
      <c r="AB1220" s="40">
        <f t="shared" ref="AB1220:AB1283" si="197">IF(A1220=815,0,IF(F1220=3,S1220,-1))</f>
        <v>-1</v>
      </c>
      <c r="AC1220" s="40">
        <f t="shared" ref="AC1220:AC1283" si="198">IF(A1220=815,0,IF(F1220=2,S1220,-1))</f>
        <v>-1</v>
      </c>
      <c r="AD1220" s="40">
        <f t="shared" ref="AD1220:AD1283" si="199">IF(A1220=815,0,IF(F1220=1,S1220,-1))</f>
        <v>0.59864712514092444</v>
      </c>
    </row>
    <row r="1221" spans="1:30" x14ac:dyDescent="0.35">
      <c r="A1221">
        <v>314</v>
      </c>
      <c r="B1221">
        <v>1</v>
      </c>
      <c r="C1221" t="str">
        <f t="shared" si="190"/>
        <v>0314-01</v>
      </c>
      <c r="D1221" t="s">
        <v>78</v>
      </c>
      <c r="E1221">
        <v>2007</v>
      </c>
      <c r="F1221">
        <f>VLOOKUP(E1221,Lookups!A:B,2,FALSE)</f>
        <v>1</v>
      </c>
      <c r="G1221">
        <v>2008</v>
      </c>
      <c r="H1221" s="61">
        <v>475</v>
      </c>
      <c r="I1221">
        <v>6</v>
      </c>
      <c r="J1221" t="s">
        <v>19</v>
      </c>
      <c r="K1221">
        <v>0</v>
      </c>
      <c r="L1221">
        <v>9</v>
      </c>
      <c r="M1221">
        <v>0</v>
      </c>
      <c r="N1221">
        <v>9</v>
      </c>
      <c r="O1221">
        <v>1</v>
      </c>
      <c r="P1221">
        <f t="shared" si="191"/>
        <v>5</v>
      </c>
      <c r="Q1221">
        <v>407</v>
      </c>
      <c r="R1221">
        <v>374</v>
      </c>
      <c r="S1221" s="14">
        <f t="shared" si="193"/>
        <v>0.52112676056338025</v>
      </c>
      <c r="T1221" s="33">
        <f>IF(E1221&lt;1994,"NA",IF(E1221&gt;2001,SUMIFS(ADM!E:E,ADM!A:A,ReferendumData!E1221,ADM!C:C,ReferendumData!A1221,ADM!D:D,ReferendumData!B1221),SUMIFS(ADM!K:K,ADM!H:H,ReferendumData!E1221,ADM!I:I,ReferendumData!A1221,ADM!J:J,ReferendumData!B1221)))</f>
        <v>960.95</v>
      </c>
      <c r="U1221" s="34">
        <f t="shared" si="192"/>
        <v>0.81273739528591493</v>
      </c>
      <c r="V1221" s="47">
        <f>IFERROR(VLOOKUP(C1221,Lookups!J:L,3,FALSE),IF(T1221&gt;=2000,4,IF(AND(T1221&gt;=1000,T1221&lt;2000),5,6)))</f>
        <v>6</v>
      </c>
      <c r="W1221" s="12" t="s">
        <v>20</v>
      </c>
      <c r="X1221" s="39">
        <f t="shared" si="194"/>
        <v>0.81273739528591493</v>
      </c>
      <c r="Y1221" s="38">
        <f t="shared" si="195"/>
        <v>0.52112676056338025</v>
      </c>
      <c r="Z1221" s="40" t="e">
        <f>IF(C1221=ScatterPlots!$A$3,ReferendumData!Y1221,-1)</f>
        <v>#N/A</v>
      </c>
      <c r="AA1221" s="39">
        <f t="shared" si="196"/>
        <v>0.81273739528591493</v>
      </c>
      <c r="AB1221" s="40">
        <f t="shared" si="197"/>
        <v>-1</v>
      </c>
      <c r="AC1221" s="40">
        <f t="shared" si="198"/>
        <v>-1</v>
      </c>
      <c r="AD1221" s="40">
        <f t="shared" si="199"/>
        <v>0.52112676056338025</v>
      </c>
    </row>
    <row r="1222" spans="1:30" x14ac:dyDescent="0.35">
      <c r="A1222">
        <v>318</v>
      </c>
      <c r="B1222">
        <v>1</v>
      </c>
      <c r="C1222" t="str">
        <f t="shared" si="190"/>
        <v>0318-01</v>
      </c>
      <c r="D1222" t="s">
        <v>530</v>
      </c>
      <c r="E1222">
        <v>2007</v>
      </c>
      <c r="F1222">
        <f>VLOOKUP(E1222,Lookups!A:B,2,FALSE)</f>
        <v>1</v>
      </c>
      <c r="G1222">
        <v>2008</v>
      </c>
      <c r="H1222" s="61">
        <v>295</v>
      </c>
      <c r="I1222">
        <v>10</v>
      </c>
      <c r="J1222" t="s">
        <v>19</v>
      </c>
      <c r="K1222">
        <v>0</v>
      </c>
      <c r="L1222">
        <v>9</v>
      </c>
      <c r="M1222">
        <v>0</v>
      </c>
      <c r="N1222">
        <v>9</v>
      </c>
      <c r="O1222">
        <v>0</v>
      </c>
      <c r="P1222">
        <f t="shared" si="191"/>
        <v>3</v>
      </c>
      <c r="Q1222">
        <v>2261</v>
      </c>
      <c r="R1222">
        <v>4012</v>
      </c>
      <c r="S1222" s="14">
        <f t="shared" si="193"/>
        <v>0.36043360433604338</v>
      </c>
      <c r="T1222" s="33">
        <f>IF(E1222&lt;1994,"NA",IF(E1222&gt;2001,SUMIFS(ADM!E:E,ADM!A:A,ReferendumData!E1222,ADM!C:C,ReferendumData!A1222,ADM!D:D,ReferendumData!B1222),SUMIFS(ADM!K:K,ADM!H:H,ReferendumData!E1222,ADM!I:I,ReferendumData!A1222,ADM!J:J,ReferendumData!B1222)))</f>
        <v>3727.69</v>
      </c>
      <c r="U1222" s="34">
        <f t="shared" si="192"/>
        <v>1.6828116071883659</v>
      </c>
      <c r="V1222" s="47">
        <f>IFERROR(VLOOKUP(C1222,Lookups!J:L,3,FALSE),IF(T1222&gt;=2000,4,IF(AND(T1222&gt;=1000,T1222&lt;2000),5,6)))</f>
        <v>4</v>
      </c>
      <c r="W1222" s="12" t="s">
        <v>20</v>
      </c>
      <c r="X1222" s="39">
        <f t="shared" si="194"/>
        <v>1.6828116071883659</v>
      </c>
      <c r="Y1222" s="38">
        <f t="shared" si="195"/>
        <v>0.36043360433604338</v>
      </c>
      <c r="Z1222" s="40" t="e">
        <f>IF(C1222=ScatterPlots!$A$3,ReferendumData!Y1222,-1)</f>
        <v>#N/A</v>
      </c>
      <c r="AA1222" s="39">
        <f t="shared" si="196"/>
        <v>1.6828116071883659</v>
      </c>
      <c r="AB1222" s="40">
        <f t="shared" si="197"/>
        <v>-1</v>
      </c>
      <c r="AC1222" s="40">
        <f t="shared" si="198"/>
        <v>-1</v>
      </c>
      <c r="AD1222" s="40">
        <f t="shared" si="199"/>
        <v>0.36043360433604338</v>
      </c>
    </row>
    <row r="1223" spans="1:30" x14ac:dyDescent="0.35">
      <c r="A1223">
        <v>381</v>
      </c>
      <c r="B1223">
        <v>1</v>
      </c>
      <c r="C1223" t="str">
        <f t="shared" si="190"/>
        <v>0381-01</v>
      </c>
      <c r="D1223" t="s">
        <v>126</v>
      </c>
      <c r="E1223">
        <v>2007</v>
      </c>
      <c r="F1223">
        <f>VLOOKUP(E1223,Lookups!A:B,2,FALSE)</f>
        <v>1</v>
      </c>
      <c r="G1223">
        <v>2008</v>
      </c>
      <c r="H1223" s="61">
        <v>600</v>
      </c>
      <c r="I1223">
        <v>8</v>
      </c>
      <c r="J1223" t="s">
        <v>19</v>
      </c>
      <c r="K1223">
        <v>0</v>
      </c>
      <c r="L1223">
        <v>1</v>
      </c>
      <c r="M1223">
        <v>0</v>
      </c>
      <c r="N1223">
        <v>9</v>
      </c>
      <c r="O1223">
        <v>0</v>
      </c>
      <c r="P1223">
        <f t="shared" si="191"/>
        <v>7</v>
      </c>
      <c r="Q1223">
        <v>1839</v>
      </c>
      <c r="R1223">
        <v>2914</v>
      </c>
      <c r="S1223" s="14">
        <f t="shared" si="193"/>
        <v>0.38691352829791709</v>
      </c>
      <c r="T1223" s="33">
        <f>IF(E1223&lt;1994,"NA",IF(E1223&gt;2001,SUMIFS(ADM!E:E,ADM!A:A,ReferendumData!E1223,ADM!C:C,ReferendumData!A1223,ADM!D:D,ReferendumData!B1223),SUMIFS(ADM!K:K,ADM!H:H,ReferendumData!E1223,ADM!I:I,ReferendumData!A1223,ADM!J:J,ReferendumData!B1223)))</f>
        <v>1551.4</v>
      </c>
      <c r="U1223" s="34">
        <f t="shared" si="192"/>
        <v>3.0636844140776072</v>
      </c>
      <c r="V1223" s="47">
        <f>IFERROR(VLOOKUP(C1223,Lookups!J:L,3,FALSE),IF(T1223&gt;=2000,4,IF(AND(T1223&gt;=1000,T1223&lt;2000),5,6)))</f>
        <v>5</v>
      </c>
      <c r="W1223" s="12" t="s">
        <v>521</v>
      </c>
      <c r="X1223" s="39">
        <f t="shared" si="194"/>
        <v>3.0636844140776072</v>
      </c>
      <c r="Y1223" s="38">
        <f t="shared" si="195"/>
        <v>0.38691352829791709</v>
      </c>
      <c r="Z1223" s="40" t="e">
        <f>IF(C1223=ScatterPlots!$A$3,ReferendumData!Y1223,-1)</f>
        <v>#N/A</v>
      </c>
      <c r="AA1223" s="39">
        <f t="shared" si="196"/>
        <v>3.0636844140776072</v>
      </c>
      <c r="AB1223" s="40">
        <f t="shared" si="197"/>
        <v>-1</v>
      </c>
      <c r="AC1223" s="40">
        <f t="shared" si="198"/>
        <v>-1</v>
      </c>
      <c r="AD1223" s="40">
        <f t="shared" si="199"/>
        <v>0.38691352829791709</v>
      </c>
    </row>
    <row r="1224" spans="1:30" x14ac:dyDescent="0.35">
      <c r="A1224">
        <v>390</v>
      </c>
      <c r="B1224">
        <v>1</v>
      </c>
      <c r="C1224" t="str">
        <f t="shared" si="190"/>
        <v>0390-01</v>
      </c>
      <c r="D1224" t="s">
        <v>378</v>
      </c>
      <c r="E1224">
        <v>2007</v>
      </c>
      <c r="F1224">
        <f>VLOOKUP(E1224,Lookups!A:B,2,FALSE)</f>
        <v>1</v>
      </c>
      <c r="G1224">
        <v>2008</v>
      </c>
      <c r="H1224" s="61">
        <v>573.70000000000005</v>
      </c>
      <c r="I1224">
        <v>10</v>
      </c>
      <c r="J1224" t="s">
        <v>19</v>
      </c>
      <c r="K1224">
        <v>0</v>
      </c>
      <c r="L1224">
        <v>9</v>
      </c>
      <c r="M1224">
        <v>0</v>
      </c>
      <c r="N1224">
        <v>9</v>
      </c>
      <c r="O1224">
        <v>1</v>
      </c>
      <c r="P1224">
        <f t="shared" si="191"/>
        <v>6</v>
      </c>
      <c r="Q1224">
        <v>810</v>
      </c>
      <c r="R1224">
        <v>475</v>
      </c>
      <c r="S1224" s="14">
        <f t="shared" si="193"/>
        <v>0.63035019455252916</v>
      </c>
      <c r="T1224" s="33">
        <f>IF(E1224&lt;1994,"NA",IF(E1224&gt;2001,SUMIFS(ADM!E:E,ADM!A:A,ReferendumData!E1224,ADM!C:C,ReferendumData!A1224,ADM!D:D,ReferendumData!B1224),SUMIFS(ADM!K:K,ADM!H:H,ReferendumData!E1224,ADM!I:I,ReferendumData!A1224,ADM!J:J,ReferendumData!B1224)))</f>
        <v>581.04999999999995</v>
      </c>
      <c r="U1224" s="34">
        <f t="shared" si="192"/>
        <v>2.2115136391016263</v>
      </c>
      <c r="V1224" s="47">
        <f>IFERROR(VLOOKUP(C1224,Lookups!J:L,3,FALSE),IF(T1224&gt;=2000,4,IF(AND(T1224&gt;=1000,T1224&lt;2000),5,6)))</f>
        <v>6</v>
      </c>
      <c r="W1224" s="12" t="s">
        <v>20</v>
      </c>
      <c r="X1224" s="39">
        <f t="shared" si="194"/>
        <v>2.2115136391016263</v>
      </c>
      <c r="Y1224" s="38">
        <f t="shared" si="195"/>
        <v>0.63035019455252916</v>
      </c>
      <c r="Z1224" s="40" t="e">
        <f>IF(C1224=ScatterPlots!$A$3,ReferendumData!Y1224,-1)</f>
        <v>#N/A</v>
      </c>
      <c r="AA1224" s="39">
        <f t="shared" si="196"/>
        <v>2.2115136391016263</v>
      </c>
      <c r="AB1224" s="40">
        <f t="shared" si="197"/>
        <v>-1</v>
      </c>
      <c r="AC1224" s="40">
        <f t="shared" si="198"/>
        <v>-1</v>
      </c>
      <c r="AD1224" s="40">
        <f t="shared" si="199"/>
        <v>0.63035019455252916</v>
      </c>
    </row>
    <row r="1225" spans="1:30" x14ac:dyDescent="0.35">
      <c r="A1225">
        <v>394</v>
      </c>
      <c r="B1225">
        <v>1</v>
      </c>
      <c r="C1225" t="str">
        <f t="shared" si="190"/>
        <v>0394-01</v>
      </c>
      <c r="D1225" t="s">
        <v>531</v>
      </c>
      <c r="E1225">
        <v>2007</v>
      </c>
      <c r="F1225">
        <f>VLOOKUP(E1225,Lookups!A:B,2,FALSE)</f>
        <v>1</v>
      </c>
      <c r="G1225">
        <v>2008</v>
      </c>
      <c r="H1225" s="61">
        <v>450</v>
      </c>
      <c r="I1225">
        <v>8</v>
      </c>
      <c r="J1225" t="s">
        <v>19</v>
      </c>
      <c r="K1225">
        <v>0</v>
      </c>
      <c r="L1225">
        <v>9</v>
      </c>
      <c r="M1225">
        <v>0</v>
      </c>
      <c r="N1225">
        <v>9</v>
      </c>
      <c r="O1225">
        <v>0</v>
      </c>
      <c r="P1225">
        <f t="shared" si="191"/>
        <v>5</v>
      </c>
      <c r="Q1225">
        <v>833</v>
      </c>
      <c r="R1225">
        <v>1233</v>
      </c>
      <c r="S1225" s="14">
        <f t="shared" si="193"/>
        <v>0.40319457889641819</v>
      </c>
      <c r="T1225" s="33">
        <f>IF(E1225&lt;1994,"NA",IF(E1225&gt;2001,SUMIFS(ADM!E:E,ADM!A:A,ReferendumData!E1225,ADM!C:C,ReferendumData!A1225,ADM!D:D,ReferendumData!B1225),SUMIFS(ADM!K:K,ADM!H:H,ReferendumData!E1225,ADM!I:I,ReferendumData!A1225,ADM!J:J,ReferendumData!B1225)))</f>
        <v>1060.8800000000001</v>
      </c>
      <c r="U1225" s="34">
        <f t="shared" si="192"/>
        <v>1.9474398612472663</v>
      </c>
      <c r="V1225" s="47">
        <f>IFERROR(VLOOKUP(C1225,Lookups!J:L,3,FALSE),IF(T1225&gt;=2000,4,IF(AND(T1225&gt;=1000,T1225&lt;2000),5,6)))</f>
        <v>5</v>
      </c>
      <c r="W1225" s="12" t="s">
        <v>20</v>
      </c>
      <c r="X1225" s="39">
        <f t="shared" si="194"/>
        <v>1.9474398612472663</v>
      </c>
      <c r="Y1225" s="38">
        <f t="shared" si="195"/>
        <v>0.40319457889641819</v>
      </c>
      <c r="Z1225" s="40" t="e">
        <f>IF(C1225=ScatterPlots!$A$3,ReferendumData!Y1225,-1)</f>
        <v>#N/A</v>
      </c>
      <c r="AA1225" s="39">
        <f t="shared" si="196"/>
        <v>1.9474398612472663</v>
      </c>
      <c r="AB1225" s="40">
        <f t="shared" si="197"/>
        <v>-1</v>
      </c>
      <c r="AC1225" s="40">
        <f t="shared" si="198"/>
        <v>-1</v>
      </c>
      <c r="AD1225" s="40">
        <f t="shared" si="199"/>
        <v>0.40319457889641819</v>
      </c>
    </row>
    <row r="1226" spans="1:30" x14ac:dyDescent="0.35">
      <c r="A1226">
        <v>394</v>
      </c>
      <c r="B1226">
        <v>1</v>
      </c>
      <c r="C1226" t="str">
        <f t="shared" si="190"/>
        <v>0394-01</v>
      </c>
      <c r="D1226" t="s">
        <v>531</v>
      </c>
      <c r="E1226">
        <v>2007</v>
      </c>
      <c r="F1226">
        <f>VLOOKUP(E1226,Lookups!A:B,2,FALSE)</f>
        <v>1</v>
      </c>
      <c r="G1226">
        <v>2008</v>
      </c>
      <c r="H1226" s="61">
        <v>330</v>
      </c>
      <c r="I1226">
        <v>8</v>
      </c>
      <c r="J1226" t="s">
        <v>19</v>
      </c>
      <c r="K1226">
        <v>0</v>
      </c>
      <c r="L1226">
        <v>1</v>
      </c>
      <c r="M1226">
        <v>0</v>
      </c>
      <c r="N1226">
        <v>9</v>
      </c>
      <c r="O1226">
        <v>0</v>
      </c>
      <c r="P1226">
        <f t="shared" si="191"/>
        <v>4</v>
      </c>
      <c r="Q1226">
        <v>779</v>
      </c>
      <c r="R1226">
        <v>976</v>
      </c>
      <c r="S1226" s="14">
        <f t="shared" si="193"/>
        <v>0.44387464387464387</v>
      </c>
      <c r="T1226" s="33">
        <f>IF(E1226&lt;1994,"NA",IF(E1226&gt;2001,SUMIFS(ADM!E:E,ADM!A:A,ReferendumData!E1226,ADM!C:C,ReferendumData!A1226,ADM!D:D,ReferendumData!B1226),SUMIFS(ADM!K:K,ADM!H:H,ReferendumData!E1226,ADM!I:I,ReferendumData!A1226,ADM!J:J,ReferendumData!B1226)))</f>
        <v>1060.8800000000001</v>
      </c>
      <c r="U1226" s="34">
        <f t="shared" si="192"/>
        <v>1.6542870070130455</v>
      </c>
      <c r="V1226" s="47">
        <f>IFERROR(VLOOKUP(C1226,Lookups!J:L,3,FALSE),IF(T1226&gt;=2000,4,IF(AND(T1226&gt;=1000,T1226&lt;2000),5,6)))</f>
        <v>5</v>
      </c>
      <c r="W1226" s="12" t="s">
        <v>521</v>
      </c>
      <c r="X1226" s="39">
        <f t="shared" si="194"/>
        <v>1.6542870070130455</v>
      </c>
      <c r="Y1226" s="38">
        <f t="shared" si="195"/>
        <v>0.44387464387464387</v>
      </c>
      <c r="Z1226" s="40" t="e">
        <f>IF(C1226=ScatterPlots!$A$3,ReferendumData!Y1226,-1)</f>
        <v>#N/A</v>
      </c>
      <c r="AA1226" s="39">
        <f t="shared" si="196"/>
        <v>1.6542870070130455</v>
      </c>
      <c r="AB1226" s="40">
        <f t="shared" si="197"/>
        <v>-1</v>
      </c>
      <c r="AC1226" s="40">
        <f t="shared" si="198"/>
        <v>-1</v>
      </c>
      <c r="AD1226" s="40">
        <f t="shared" si="199"/>
        <v>0.44387464387464387</v>
      </c>
    </row>
    <row r="1227" spans="1:30" x14ac:dyDescent="0.35">
      <c r="A1227">
        <v>411</v>
      </c>
      <c r="B1227">
        <v>1</v>
      </c>
      <c r="C1227" t="str">
        <f t="shared" si="190"/>
        <v>0411-01</v>
      </c>
      <c r="D1227" t="s">
        <v>182</v>
      </c>
      <c r="E1227">
        <v>2007</v>
      </c>
      <c r="F1227">
        <f>VLOOKUP(E1227,Lookups!A:B,2,FALSE)</f>
        <v>1</v>
      </c>
      <c r="G1227">
        <v>2008</v>
      </c>
      <c r="H1227" s="61">
        <v>648.97</v>
      </c>
      <c r="I1227">
        <v>10</v>
      </c>
      <c r="J1227" t="s">
        <v>19</v>
      </c>
      <c r="K1227">
        <v>0</v>
      </c>
      <c r="L1227">
        <v>1</v>
      </c>
      <c r="M1227">
        <v>0</v>
      </c>
      <c r="N1227">
        <v>9</v>
      </c>
      <c r="O1227">
        <v>1</v>
      </c>
      <c r="P1227">
        <f t="shared" si="191"/>
        <v>7</v>
      </c>
      <c r="Q1227">
        <v>186</v>
      </c>
      <c r="R1227">
        <v>65</v>
      </c>
      <c r="S1227" s="14">
        <f t="shared" si="193"/>
        <v>0.74103585657370519</v>
      </c>
      <c r="T1227" s="33">
        <f>IF(E1227&lt;1994,"NA",IF(E1227&gt;2001,SUMIFS(ADM!E:E,ADM!A:A,ReferendumData!E1227,ADM!C:C,ReferendumData!A1227,ADM!D:D,ReferendumData!B1227),SUMIFS(ADM!K:K,ADM!H:H,ReferendumData!E1227,ADM!I:I,ReferendumData!A1227,ADM!J:J,ReferendumData!B1227)))</f>
        <v>95.8</v>
      </c>
      <c r="U1227" s="34">
        <f t="shared" si="192"/>
        <v>2.6200417536534446</v>
      </c>
      <c r="V1227" s="47">
        <f>IFERROR(VLOOKUP(C1227,Lookups!J:L,3,FALSE),IF(T1227&gt;=2000,4,IF(AND(T1227&gt;=1000,T1227&lt;2000),5,6)))</f>
        <v>6</v>
      </c>
      <c r="W1227" s="12" t="s">
        <v>521</v>
      </c>
      <c r="X1227" s="39">
        <f t="shared" si="194"/>
        <v>2.6200417536534446</v>
      </c>
      <c r="Y1227" s="38">
        <f t="shared" si="195"/>
        <v>0.74103585657370519</v>
      </c>
      <c r="Z1227" s="40" t="e">
        <f>IF(C1227=ScatterPlots!$A$3,ReferendumData!Y1227,-1)</f>
        <v>#N/A</v>
      </c>
      <c r="AA1227" s="39">
        <f t="shared" si="196"/>
        <v>2.6200417536534446</v>
      </c>
      <c r="AB1227" s="40">
        <f t="shared" si="197"/>
        <v>-1</v>
      </c>
      <c r="AC1227" s="40">
        <f t="shared" si="198"/>
        <v>-1</v>
      </c>
      <c r="AD1227" s="40">
        <f t="shared" si="199"/>
        <v>0.74103585657370519</v>
      </c>
    </row>
    <row r="1228" spans="1:30" x14ac:dyDescent="0.35">
      <c r="A1228">
        <v>411</v>
      </c>
      <c r="B1228">
        <v>1</v>
      </c>
      <c r="C1228" t="str">
        <f t="shared" si="190"/>
        <v>0411-01</v>
      </c>
      <c r="D1228" t="s">
        <v>182</v>
      </c>
      <c r="E1228">
        <v>2007</v>
      </c>
      <c r="F1228">
        <f>VLOOKUP(E1228,Lookups!A:B,2,FALSE)</f>
        <v>1</v>
      </c>
      <c r="G1228">
        <v>2008</v>
      </c>
      <c r="H1228" s="61">
        <v>276.2</v>
      </c>
      <c r="I1228">
        <v>10</v>
      </c>
      <c r="J1228" t="s">
        <v>19</v>
      </c>
      <c r="K1228">
        <v>0</v>
      </c>
      <c r="L1228">
        <v>9</v>
      </c>
      <c r="M1228">
        <v>0</v>
      </c>
      <c r="N1228">
        <v>9</v>
      </c>
      <c r="O1228">
        <v>1</v>
      </c>
      <c r="P1228">
        <f t="shared" si="191"/>
        <v>3</v>
      </c>
      <c r="Q1228">
        <v>172</v>
      </c>
      <c r="R1228">
        <v>77</v>
      </c>
      <c r="S1228" s="14">
        <f t="shared" si="193"/>
        <v>0.69076305220883538</v>
      </c>
      <c r="T1228" s="33">
        <f>IF(E1228&lt;1994,"NA",IF(E1228&gt;2001,SUMIFS(ADM!E:E,ADM!A:A,ReferendumData!E1228,ADM!C:C,ReferendumData!A1228,ADM!D:D,ReferendumData!B1228),SUMIFS(ADM!K:K,ADM!H:H,ReferendumData!E1228,ADM!I:I,ReferendumData!A1228,ADM!J:J,ReferendumData!B1228)))</f>
        <v>95.8</v>
      </c>
      <c r="U1228" s="34">
        <f t="shared" si="192"/>
        <v>2.5991649269311066</v>
      </c>
      <c r="V1228" s="47">
        <f>IFERROR(VLOOKUP(C1228,Lookups!J:L,3,FALSE),IF(T1228&gt;=2000,4,IF(AND(T1228&gt;=1000,T1228&lt;2000),5,6)))</f>
        <v>6</v>
      </c>
      <c r="W1228" s="12" t="s">
        <v>20</v>
      </c>
      <c r="X1228" s="39">
        <f t="shared" si="194"/>
        <v>2.5991649269311066</v>
      </c>
      <c r="Y1228" s="38">
        <f t="shared" si="195"/>
        <v>0.69076305220883538</v>
      </c>
      <c r="Z1228" s="40" t="e">
        <f>IF(C1228=ScatterPlots!$A$3,ReferendumData!Y1228,-1)</f>
        <v>#N/A</v>
      </c>
      <c r="AA1228" s="39">
        <f t="shared" si="196"/>
        <v>2.5991649269311066</v>
      </c>
      <c r="AB1228" s="40">
        <f t="shared" si="197"/>
        <v>-1</v>
      </c>
      <c r="AC1228" s="40">
        <f t="shared" si="198"/>
        <v>-1</v>
      </c>
      <c r="AD1228" s="40">
        <f t="shared" si="199"/>
        <v>0.69076305220883538</v>
      </c>
    </row>
    <row r="1229" spans="1:30" x14ac:dyDescent="0.35">
      <c r="A1229">
        <v>413</v>
      </c>
      <c r="B1229">
        <v>1</v>
      </c>
      <c r="C1229" t="str">
        <f t="shared" si="190"/>
        <v>0413-01</v>
      </c>
      <c r="D1229" t="s">
        <v>55</v>
      </c>
      <c r="E1229">
        <v>2007</v>
      </c>
      <c r="F1229">
        <f>VLOOKUP(E1229,Lookups!A:B,2,FALSE)</f>
        <v>1</v>
      </c>
      <c r="G1229">
        <v>2008</v>
      </c>
      <c r="H1229" s="61">
        <v>300</v>
      </c>
      <c r="I1229">
        <v>5</v>
      </c>
      <c r="J1229" t="s">
        <v>19</v>
      </c>
      <c r="K1229">
        <v>0</v>
      </c>
      <c r="L1229">
        <v>9</v>
      </c>
      <c r="M1229">
        <v>0</v>
      </c>
      <c r="N1229">
        <v>9</v>
      </c>
      <c r="O1229">
        <v>1</v>
      </c>
      <c r="P1229">
        <f t="shared" si="191"/>
        <v>4</v>
      </c>
      <c r="Q1229">
        <v>1947</v>
      </c>
      <c r="R1229">
        <v>1369</v>
      </c>
      <c r="S1229" s="14">
        <f t="shared" si="193"/>
        <v>0.5871531966224367</v>
      </c>
      <c r="T1229" s="33">
        <f>IF(E1229&lt;1994,"NA",IF(E1229&gt;2001,SUMIFS(ADM!E:E,ADM!A:A,ReferendumData!E1229,ADM!C:C,ReferendumData!A1229,ADM!D:D,ReferendumData!B1229),SUMIFS(ADM!K:K,ADM!H:H,ReferendumData!E1229,ADM!I:I,ReferendumData!A1229,ADM!J:J,ReferendumData!B1229)))</f>
        <v>2121.42</v>
      </c>
      <c r="U1229" s="34">
        <f t="shared" si="192"/>
        <v>1.5631039586691933</v>
      </c>
      <c r="V1229" s="47">
        <f>IFERROR(VLOOKUP(C1229,Lookups!J:L,3,FALSE),IF(T1229&gt;=2000,4,IF(AND(T1229&gt;=1000,T1229&lt;2000),5,6)))</f>
        <v>4</v>
      </c>
      <c r="W1229" s="12" t="s">
        <v>20</v>
      </c>
      <c r="X1229" s="39">
        <f t="shared" si="194"/>
        <v>1.5631039586691933</v>
      </c>
      <c r="Y1229" s="38">
        <f t="shared" si="195"/>
        <v>0.5871531966224367</v>
      </c>
      <c r="Z1229" s="40" t="e">
        <f>IF(C1229=ScatterPlots!$A$3,ReferendumData!Y1229,-1)</f>
        <v>#N/A</v>
      </c>
      <c r="AA1229" s="39">
        <f t="shared" si="196"/>
        <v>1.5631039586691933</v>
      </c>
      <c r="AB1229" s="40">
        <f t="shared" si="197"/>
        <v>-1</v>
      </c>
      <c r="AC1229" s="40">
        <f t="shared" si="198"/>
        <v>-1</v>
      </c>
      <c r="AD1229" s="40">
        <f t="shared" si="199"/>
        <v>0.5871531966224367</v>
      </c>
    </row>
    <row r="1230" spans="1:30" x14ac:dyDescent="0.35">
      <c r="A1230">
        <v>413</v>
      </c>
      <c r="B1230">
        <v>1</v>
      </c>
      <c r="C1230" t="str">
        <f t="shared" si="190"/>
        <v>0413-01</v>
      </c>
      <c r="D1230" t="s">
        <v>55</v>
      </c>
      <c r="E1230">
        <v>2007</v>
      </c>
      <c r="F1230">
        <f>VLOOKUP(E1230,Lookups!A:B,2,FALSE)</f>
        <v>1</v>
      </c>
      <c r="G1230">
        <v>2008</v>
      </c>
      <c r="H1230" s="61">
        <v>175</v>
      </c>
      <c r="I1230">
        <v>5</v>
      </c>
      <c r="J1230" t="s">
        <v>19</v>
      </c>
      <c r="K1230">
        <v>0</v>
      </c>
      <c r="L1230">
        <v>9</v>
      </c>
      <c r="M1230">
        <v>0</v>
      </c>
      <c r="N1230">
        <v>9</v>
      </c>
      <c r="O1230">
        <v>1</v>
      </c>
      <c r="P1230">
        <f t="shared" si="191"/>
        <v>2</v>
      </c>
      <c r="Q1230">
        <v>1706</v>
      </c>
      <c r="R1230">
        <v>1595</v>
      </c>
      <c r="S1230" s="14">
        <f t="shared" si="193"/>
        <v>0.51681308694335049</v>
      </c>
      <c r="T1230" s="33">
        <f>IF(E1230&lt;1994,"NA",IF(E1230&gt;2001,SUMIFS(ADM!E:E,ADM!A:A,ReferendumData!E1230,ADM!C:C,ReferendumData!A1230,ADM!D:D,ReferendumData!B1230),SUMIFS(ADM!K:K,ADM!H:H,ReferendumData!E1230,ADM!I:I,ReferendumData!A1230,ADM!J:J,ReferendumData!B1230)))</f>
        <v>2121.42</v>
      </c>
      <c r="U1230" s="34">
        <f t="shared" si="192"/>
        <v>1.5560332230298572</v>
      </c>
      <c r="V1230" s="47">
        <f>IFERROR(VLOOKUP(C1230,Lookups!J:L,3,FALSE),IF(T1230&gt;=2000,4,IF(AND(T1230&gt;=1000,T1230&lt;2000),5,6)))</f>
        <v>4</v>
      </c>
      <c r="W1230" s="12" t="s">
        <v>20</v>
      </c>
      <c r="X1230" s="39">
        <f t="shared" si="194"/>
        <v>1.5560332230298572</v>
      </c>
      <c r="Y1230" s="38">
        <f t="shared" si="195"/>
        <v>0.51681308694335049</v>
      </c>
      <c r="Z1230" s="40" t="e">
        <f>IF(C1230=ScatterPlots!$A$3,ReferendumData!Y1230,-1)</f>
        <v>#N/A</v>
      </c>
      <c r="AA1230" s="39">
        <f t="shared" si="196"/>
        <v>1.5560332230298572</v>
      </c>
      <c r="AB1230" s="40">
        <f t="shared" si="197"/>
        <v>-1</v>
      </c>
      <c r="AC1230" s="40">
        <f t="shared" si="198"/>
        <v>-1</v>
      </c>
      <c r="AD1230" s="40">
        <f t="shared" si="199"/>
        <v>0.51681308694335049</v>
      </c>
    </row>
    <row r="1231" spans="1:30" x14ac:dyDescent="0.35">
      <c r="A1231">
        <v>417</v>
      </c>
      <c r="B1231">
        <v>1</v>
      </c>
      <c r="C1231" t="str">
        <f t="shared" si="190"/>
        <v>0417-01</v>
      </c>
      <c r="D1231" t="s">
        <v>28</v>
      </c>
      <c r="E1231">
        <v>2007</v>
      </c>
      <c r="F1231">
        <f>VLOOKUP(E1231,Lookups!A:B,2,FALSE)</f>
        <v>1</v>
      </c>
      <c r="G1231">
        <v>2008</v>
      </c>
      <c r="H1231" s="61">
        <v>275</v>
      </c>
      <c r="I1231">
        <v>5</v>
      </c>
      <c r="J1231" t="s">
        <v>19</v>
      </c>
      <c r="K1231">
        <v>0</v>
      </c>
      <c r="L1231">
        <v>9</v>
      </c>
      <c r="M1231">
        <v>0</v>
      </c>
      <c r="N1231">
        <v>9</v>
      </c>
      <c r="O1231">
        <v>1</v>
      </c>
      <c r="P1231">
        <f t="shared" si="191"/>
        <v>3</v>
      </c>
      <c r="Q1231">
        <v>476</v>
      </c>
      <c r="R1231">
        <v>364</v>
      </c>
      <c r="S1231" s="14">
        <f t="shared" si="193"/>
        <v>0.56666666666666665</v>
      </c>
      <c r="T1231" s="33">
        <f>IF(E1231&lt;1994,"NA",IF(E1231&gt;2001,SUMIFS(ADM!E:E,ADM!A:A,ReferendumData!E1231,ADM!C:C,ReferendumData!A1231,ADM!D:D,ReferendumData!B1231),SUMIFS(ADM!K:K,ADM!H:H,ReferendumData!E1231,ADM!I:I,ReferendumData!A1231,ADM!J:J,ReferendumData!B1231)))</f>
        <v>685.24</v>
      </c>
      <c r="U1231" s="34">
        <f t="shared" si="192"/>
        <v>1.2258478781156967</v>
      </c>
      <c r="V1231" s="47">
        <f>IFERROR(VLOOKUP(C1231,Lookups!J:L,3,FALSE),IF(T1231&gt;=2000,4,IF(AND(T1231&gt;=1000,T1231&lt;2000),5,6)))</f>
        <v>6</v>
      </c>
      <c r="W1231" s="12" t="s">
        <v>20</v>
      </c>
      <c r="X1231" s="39">
        <f t="shared" si="194"/>
        <v>1.2258478781156967</v>
      </c>
      <c r="Y1231" s="38">
        <f t="shared" si="195"/>
        <v>0.56666666666666665</v>
      </c>
      <c r="Z1231" s="40" t="e">
        <f>IF(C1231=ScatterPlots!$A$3,ReferendumData!Y1231,-1)</f>
        <v>#N/A</v>
      </c>
      <c r="AA1231" s="39">
        <f t="shared" si="196"/>
        <v>1.2258478781156967</v>
      </c>
      <c r="AB1231" s="40">
        <f t="shared" si="197"/>
        <v>-1</v>
      </c>
      <c r="AC1231" s="40">
        <f t="shared" si="198"/>
        <v>-1</v>
      </c>
      <c r="AD1231" s="40">
        <f t="shared" si="199"/>
        <v>0.56666666666666665</v>
      </c>
    </row>
    <row r="1232" spans="1:30" x14ac:dyDescent="0.35">
      <c r="A1232">
        <v>458</v>
      </c>
      <c r="B1232">
        <v>1</v>
      </c>
      <c r="C1232" t="str">
        <f t="shared" si="190"/>
        <v>0458-01</v>
      </c>
      <c r="D1232" t="s">
        <v>335</v>
      </c>
      <c r="E1232">
        <v>2007</v>
      </c>
      <c r="F1232">
        <f>VLOOKUP(E1232,Lookups!A:B,2,FALSE)</f>
        <v>1</v>
      </c>
      <c r="G1232">
        <v>2008</v>
      </c>
      <c r="H1232" s="61">
        <v>702.34</v>
      </c>
      <c r="I1232">
        <v>10</v>
      </c>
      <c r="J1232" t="s">
        <v>19</v>
      </c>
      <c r="K1232">
        <v>0</v>
      </c>
      <c r="L1232">
        <v>9</v>
      </c>
      <c r="M1232">
        <v>0</v>
      </c>
      <c r="N1232">
        <v>9</v>
      </c>
      <c r="O1232">
        <v>1</v>
      </c>
      <c r="P1232">
        <f t="shared" si="191"/>
        <v>8</v>
      </c>
      <c r="Q1232">
        <v>445</v>
      </c>
      <c r="R1232">
        <v>141</v>
      </c>
      <c r="S1232" s="14">
        <f t="shared" si="193"/>
        <v>0.75938566552901021</v>
      </c>
      <c r="T1232" s="33">
        <f>IF(E1232&lt;1994,"NA",IF(E1232&gt;2001,SUMIFS(ADM!E:E,ADM!A:A,ReferendumData!E1232,ADM!C:C,ReferendumData!A1232,ADM!D:D,ReferendumData!B1232),SUMIFS(ADM!K:K,ADM!H:H,ReferendumData!E1232,ADM!I:I,ReferendumData!A1232,ADM!J:J,ReferendumData!B1232)))</f>
        <v>355.12</v>
      </c>
      <c r="U1232" s="34">
        <f t="shared" si="192"/>
        <v>1.6501464293759855</v>
      </c>
      <c r="V1232" s="47">
        <f>IFERROR(VLOOKUP(C1232,Lookups!J:L,3,FALSE),IF(T1232&gt;=2000,4,IF(AND(T1232&gt;=1000,T1232&lt;2000),5,6)))</f>
        <v>6</v>
      </c>
      <c r="W1232" s="12" t="s">
        <v>20</v>
      </c>
      <c r="X1232" s="39">
        <f t="shared" si="194"/>
        <v>1.6501464293759855</v>
      </c>
      <c r="Y1232" s="38">
        <f t="shared" si="195"/>
        <v>0.75938566552901021</v>
      </c>
      <c r="Z1232" s="40" t="e">
        <f>IF(C1232=ScatterPlots!$A$3,ReferendumData!Y1232,-1)</f>
        <v>#N/A</v>
      </c>
      <c r="AA1232" s="39">
        <f t="shared" si="196"/>
        <v>1.6501464293759855</v>
      </c>
      <c r="AB1232" s="40">
        <f t="shared" si="197"/>
        <v>-1</v>
      </c>
      <c r="AC1232" s="40">
        <f t="shared" si="198"/>
        <v>-1</v>
      </c>
      <c r="AD1232" s="40">
        <f t="shared" si="199"/>
        <v>0.75938566552901021</v>
      </c>
    </row>
    <row r="1233" spans="1:30" x14ac:dyDescent="0.35">
      <c r="A1233">
        <v>466</v>
      </c>
      <c r="B1233">
        <v>1</v>
      </c>
      <c r="C1233" t="str">
        <f t="shared" si="190"/>
        <v>0466-01</v>
      </c>
      <c r="D1233" t="s">
        <v>185</v>
      </c>
      <c r="E1233">
        <v>2007</v>
      </c>
      <c r="F1233">
        <f>VLOOKUP(E1233,Lookups!A:B,2,FALSE)</f>
        <v>1</v>
      </c>
      <c r="G1233">
        <v>2008</v>
      </c>
      <c r="H1233" s="61">
        <v>429.25</v>
      </c>
      <c r="I1233">
        <v>7</v>
      </c>
      <c r="J1233" t="s">
        <v>19</v>
      </c>
      <c r="K1233">
        <v>0</v>
      </c>
      <c r="L1233">
        <v>9</v>
      </c>
      <c r="M1233">
        <v>0</v>
      </c>
      <c r="N1233">
        <v>9</v>
      </c>
      <c r="O1233">
        <v>1</v>
      </c>
      <c r="P1233">
        <f t="shared" si="191"/>
        <v>5</v>
      </c>
      <c r="Q1233">
        <v>1894</v>
      </c>
      <c r="R1233">
        <v>1493</v>
      </c>
      <c r="S1233" s="14">
        <f t="shared" si="193"/>
        <v>0.55919692943607913</v>
      </c>
      <c r="T1233" s="33">
        <f>IF(E1233&lt;1994,"NA",IF(E1233&gt;2001,SUMIFS(ADM!E:E,ADM!A:A,ReferendumData!E1233,ADM!C:C,ReferendumData!A1233,ADM!D:D,ReferendumData!B1233),SUMIFS(ADM!K:K,ADM!H:H,ReferendumData!E1233,ADM!I:I,ReferendumData!A1233,ADM!J:J,ReferendumData!B1233)))</f>
        <v>2301.35</v>
      </c>
      <c r="U1233" s="34">
        <f t="shared" si="192"/>
        <v>1.4717448454168207</v>
      </c>
      <c r="V1233" s="47">
        <f>IFERROR(VLOOKUP(C1233,Lookups!J:L,3,FALSE),IF(T1233&gt;=2000,4,IF(AND(T1233&gt;=1000,T1233&lt;2000),5,6)))</f>
        <v>4</v>
      </c>
      <c r="W1233" s="12" t="s">
        <v>20</v>
      </c>
      <c r="X1233" s="39">
        <f t="shared" si="194"/>
        <v>1.4717448454168207</v>
      </c>
      <c r="Y1233" s="38">
        <f t="shared" si="195"/>
        <v>0.55919692943607913</v>
      </c>
      <c r="Z1233" s="40" t="e">
        <f>IF(C1233=ScatterPlots!$A$3,ReferendumData!Y1233,-1)</f>
        <v>#N/A</v>
      </c>
      <c r="AA1233" s="39">
        <f t="shared" si="196"/>
        <v>1.4717448454168207</v>
      </c>
      <c r="AB1233" s="40">
        <f t="shared" si="197"/>
        <v>-1</v>
      </c>
      <c r="AC1233" s="40">
        <f t="shared" si="198"/>
        <v>-1</v>
      </c>
      <c r="AD1233" s="40">
        <f t="shared" si="199"/>
        <v>0.55919692943607913</v>
      </c>
    </row>
    <row r="1234" spans="1:30" x14ac:dyDescent="0.35">
      <c r="A1234">
        <v>477</v>
      </c>
      <c r="B1234">
        <v>1</v>
      </c>
      <c r="C1234" t="str">
        <f t="shared" si="190"/>
        <v>0477-01</v>
      </c>
      <c r="D1234" t="s">
        <v>226</v>
      </c>
      <c r="E1234">
        <v>2007</v>
      </c>
      <c r="F1234">
        <f>VLOOKUP(E1234,Lookups!A:B,2,FALSE)</f>
        <v>1</v>
      </c>
      <c r="G1234">
        <v>2008</v>
      </c>
      <c r="H1234" s="61">
        <v>147</v>
      </c>
      <c r="I1234">
        <v>6</v>
      </c>
      <c r="J1234" t="s">
        <v>19</v>
      </c>
      <c r="K1234">
        <v>0</v>
      </c>
      <c r="L1234">
        <v>1</v>
      </c>
      <c r="M1234">
        <v>0</v>
      </c>
      <c r="N1234">
        <v>9</v>
      </c>
      <c r="O1234">
        <v>0</v>
      </c>
      <c r="P1234">
        <f t="shared" si="191"/>
        <v>2</v>
      </c>
      <c r="Q1234">
        <v>1576</v>
      </c>
      <c r="R1234">
        <v>2727</v>
      </c>
      <c r="S1234" s="14">
        <f t="shared" si="193"/>
        <v>0.36625610039507323</v>
      </c>
      <c r="T1234" s="33">
        <f>IF(E1234&lt;1994,"NA",IF(E1234&gt;2001,SUMIFS(ADM!E:E,ADM!A:A,ReferendumData!E1234,ADM!C:C,ReferendumData!A1234,ADM!D:D,ReferendumData!B1234),SUMIFS(ADM!K:K,ADM!H:H,ReferendumData!E1234,ADM!I:I,ReferendumData!A1234,ADM!J:J,ReferendumData!B1234)))</f>
        <v>3468.59</v>
      </c>
      <c r="U1234" s="34">
        <f t="shared" si="192"/>
        <v>1.2405617268111826</v>
      </c>
      <c r="V1234" s="47">
        <f>IFERROR(VLOOKUP(C1234,Lookups!J:L,3,FALSE),IF(T1234&gt;=2000,4,IF(AND(T1234&gt;=1000,T1234&lt;2000),5,6)))</f>
        <v>4</v>
      </c>
      <c r="W1234" s="12" t="s">
        <v>521</v>
      </c>
      <c r="X1234" s="39">
        <f t="shared" si="194"/>
        <v>1.2405617268111826</v>
      </c>
      <c r="Y1234" s="38">
        <f t="shared" si="195"/>
        <v>0.36625610039507323</v>
      </c>
      <c r="Z1234" s="40" t="e">
        <f>IF(C1234=ScatterPlots!$A$3,ReferendumData!Y1234,-1)</f>
        <v>#N/A</v>
      </c>
      <c r="AA1234" s="39">
        <f t="shared" si="196"/>
        <v>1.2405617268111826</v>
      </c>
      <c r="AB1234" s="40">
        <f t="shared" si="197"/>
        <v>-1</v>
      </c>
      <c r="AC1234" s="40">
        <f t="shared" si="198"/>
        <v>-1</v>
      </c>
      <c r="AD1234" s="40">
        <f t="shared" si="199"/>
        <v>0.36625610039507323</v>
      </c>
    </row>
    <row r="1235" spans="1:30" x14ac:dyDescent="0.35">
      <c r="A1235">
        <v>480</v>
      </c>
      <c r="B1235">
        <v>1</v>
      </c>
      <c r="C1235" t="str">
        <f t="shared" si="190"/>
        <v>0480-01</v>
      </c>
      <c r="D1235" t="s">
        <v>336</v>
      </c>
      <c r="E1235">
        <v>2007</v>
      </c>
      <c r="F1235">
        <f>VLOOKUP(E1235,Lookups!A:B,2,FALSE)</f>
        <v>1</v>
      </c>
      <c r="G1235">
        <v>2008</v>
      </c>
      <c r="H1235" s="61">
        <v>650</v>
      </c>
      <c r="I1235">
        <v>10</v>
      </c>
      <c r="J1235" t="s">
        <v>19</v>
      </c>
      <c r="K1235">
        <v>0</v>
      </c>
      <c r="L1235">
        <v>1</v>
      </c>
      <c r="M1235">
        <v>0</v>
      </c>
      <c r="N1235">
        <v>9</v>
      </c>
      <c r="O1235">
        <v>1</v>
      </c>
      <c r="P1235">
        <f t="shared" si="191"/>
        <v>7</v>
      </c>
      <c r="Q1235">
        <v>844</v>
      </c>
      <c r="R1235">
        <v>675</v>
      </c>
      <c r="S1235" s="14">
        <f t="shared" si="193"/>
        <v>0.55562870309414092</v>
      </c>
      <c r="T1235" s="33">
        <f>IF(E1235&lt;1994,"NA",IF(E1235&gt;2001,SUMIFS(ADM!E:E,ADM!A:A,ReferendumData!E1235,ADM!C:C,ReferendumData!A1235,ADM!D:D,ReferendumData!B1235),SUMIFS(ADM!K:K,ADM!H:H,ReferendumData!E1235,ADM!I:I,ReferendumData!A1235,ADM!J:J,ReferendumData!B1235)))</f>
        <v>712.65</v>
      </c>
      <c r="U1235" s="34">
        <f t="shared" si="192"/>
        <v>2.1314810916999929</v>
      </c>
      <c r="V1235" s="47">
        <f>IFERROR(VLOOKUP(C1235,Lookups!J:L,3,FALSE),IF(T1235&gt;=2000,4,IF(AND(T1235&gt;=1000,T1235&lt;2000),5,6)))</f>
        <v>6</v>
      </c>
      <c r="W1235" s="12" t="s">
        <v>521</v>
      </c>
      <c r="X1235" s="39">
        <f t="shared" si="194"/>
        <v>2.1314810916999929</v>
      </c>
      <c r="Y1235" s="38">
        <f t="shared" si="195"/>
        <v>0.55562870309414092</v>
      </c>
      <c r="Z1235" s="40" t="e">
        <f>IF(C1235=ScatterPlots!$A$3,ReferendumData!Y1235,-1)</f>
        <v>#N/A</v>
      </c>
      <c r="AA1235" s="39">
        <f t="shared" si="196"/>
        <v>2.1314810916999929</v>
      </c>
      <c r="AB1235" s="40">
        <f t="shared" si="197"/>
        <v>-1</v>
      </c>
      <c r="AC1235" s="40">
        <f t="shared" si="198"/>
        <v>-1</v>
      </c>
      <c r="AD1235" s="40">
        <f t="shared" si="199"/>
        <v>0.55562870309414092</v>
      </c>
    </row>
    <row r="1236" spans="1:30" x14ac:dyDescent="0.35">
      <c r="A1236">
        <v>484</v>
      </c>
      <c r="B1236">
        <v>1</v>
      </c>
      <c r="C1236" t="str">
        <f t="shared" si="190"/>
        <v>0484-01</v>
      </c>
      <c r="D1236" t="s">
        <v>227</v>
      </c>
      <c r="E1236">
        <v>2007</v>
      </c>
      <c r="F1236">
        <f>VLOOKUP(E1236,Lookups!A:B,2,FALSE)</f>
        <v>1</v>
      </c>
      <c r="G1236">
        <v>2008</v>
      </c>
      <c r="H1236" s="61">
        <v>200</v>
      </c>
      <c r="I1236">
        <v>7</v>
      </c>
      <c r="J1236" t="s">
        <v>19</v>
      </c>
      <c r="K1236">
        <v>0</v>
      </c>
      <c r="L1236">
        <v>9</v>
      </c>
      <c r="M1236">
        <v>0</v>
      </c>
      <c r="N1236">
        <v>9</v>
      </c>
      <c r="O1236">
        <v>1</v>
      </c>
      <c r="P1236">
        <f t="shared" si="191"/>
        <v>3</v>
      </c>
      <c r="Q1236">
        <v>521</v>
      </c>
      <c r="R1236">
        <v>140</v>
      </c>
      <c r="S1236" s="14">
        <f t="shared" si="193"/>
        <v>0.78819969742813922</v>
      </c>
      <c r="T1236" s="33">
        <f>IF(E1236&lt;1994,"NA",IF(E1236&gt;2001,SUMIFS(ADM!E:E,ADM!A:A,ReferendumData!E1236,ADM!C:C,ReferendumData!A1236,ADM!D:D,ReferendumData!B1236),SUMIFS(ADM!K:K,ADM!H:H,ReferendumData!E1236,ADM!I:I,ReferendumData!A1236,ADM!J:J,ReferendumData!B1236)))</f>
        <v>1035.32</v>
      </c>
      <c r="U1236" s="34">
        <f t="shared" si="192"/>
        <v>0.63844994784221309</v>
      </c>
      <c r="V1236" s="47">
        <f>IFERROR(VLOOKUP(C1236,Lookups!J:L,3,FALSE),IF(T1236&gt;=2000,4,IF(AND(T1236&gt;=1000,T1236&lt;2000),5,6)))</f>
        <v>5</v>
      </c>
      <c r="W1236" s="12" t="s">
        <v>20</v>
      </c>
      <c r="X1236" s="39">
        <f t="shared" si="194"/>
        <v>0.63844994784221309</v>
      </c>
      <c r="Y1236" s="38">
        <f t="shared" si="195"/>
        <v>0.78819969742813922</v>
      </c>
      <c r="Z1236" s="40" t="e">
        <f>IF(C1236=ScatterPlots!$A$3,ReferendumData!Y1236,-1)</f>
        <v>#N/A</v>
      </c>
      <c r="AA1236" s="39">
        <f t="shared" si="196"/>
        <v>0.63844994784221309</v>
      </c>
      <c r="AB1236" s="40">
        <f t="shared" si="197"/>
        <v>-1</v>
      </c>
      <c r="AC1236" s="40">
        <f t="shared" si="198"/>
        <v>-1</v>
      </c>
      <c r="AD1236" s="40">
        <f t="shared" si="199"/>
        <v>0.78819969742813922</v>
      </c>
    </row>
    <row r="1237" spans="1:30" x14ac:dyDescent="0.35">
      <c r="A1237">
        <v>487</v>
      </c>
      <c r="B1237">
        <v>1</v>
      </c>
      <c r="C1237" t="str">
        <f t="shared" si="190"/>
        <v>0487-01</v>
      </c>
      <c r="D1237" t="s">
        <v>91</v>
      </c>
      <c r="E1237">
        <v>2007</v>
      </c>
      <c r="F1237">
        <f>VLOOKUP(E1237,Lookups!A:B,2,FALSE)</f>
        <v>1</v>
      </c>
      <c r="G1237">
        <v>2008</v>
      </c>
      <c r="H1237" s="61">
        <v>500</v>
      </c>
      <c r="I1237">
        <v>5</v>
      </c>
      <c r="J1237" t="s">
        <v>19</v>
      </c>
      <c r="K1237">
        <v>0</v>
      </c>
      <c r="L1237">
        <v>9</v>
      </c>
      <c r="M1237">
        <v>0</v>
      </c>
      <c r="N1237">
        <v>9</v>
      </c>
      <c r="O1237">
        <v>1</v>
      </c>
      <c r="P1237">
        <f t="shared" si="191"/>
        <v>6</v>
      </c>
      <c r="Q1237">
        <v>428</v>
      </c>
      <c r="R1237">
        <v>299</v>
      </c>
      <c r="S1237" s="14">
        <f t="shared" si="193"/>
        <v>0.58872077028885827</v>
      </c>
      <c r="T1237" s="33">
        <f>IF(E1237&lt;1994,"NA",IF(E1237&gt;2001,SUMIFS(ADM!E:E,ADM!A:A,ReferendumData!E1237,ADM!C:C,ReferendumData!A1237,ADM!D:D,ReferendumData!B1237),SUMIFS(ADM!K:K,ADM!H:H,ReferendumData!E1237,ADM!I:I,ReferendumData!A1237,ADM!J:J,ReferendumData!B1237)))</f>
        <v>416.27</v>
      </c>
      <c r="U1237" s="34">
        <f t="shared" si="192"/>
        <v>1.7464626324260697</v>
      </c>
      <c r="V1237" s="47">
        <f>IFERROR(VLOOKUP(C1237,Lookups!J:L,3,FALSE),IF(T1237&gt;=2000,4,IF(AND(T1237&gt;=1000,T1237&lt;2000),5,6)))</f>
        <v>6</v>
      </c>
      <c r="W1237" s="12" t="s">
        <v>20</v>
      </c>
      <c r="X1237" s="39">
        <f t="shared" si="194"/>
        <v>1.7464626324260697</v>
      </c>
      <c r="Y1237" s="38">
        <f t="shared" si="195"/>
        <v>0.58872077028885827</v>
      </c>
      <c r="Z1237" s="40" t="e">
        <f>IF(C1237=ScatterPlots!$A$3,ReferendumData!Y1237,-1)</f>
        <v>#N/A</v>
      </c>
      <c r="AA1237" s="39">
        <f t="shared" si="196"/>
        <v>1.7464626324260697</v>
      </c>
      <c r="AB1237" s="40">
        <f t="shared" si="197"/>
        <v>-1</v>
      </c>
      <c r="AC1237" s="40">
        <f t="shared" si="198"/>
        <v>-1</v>
      </c>
      <c r="AD1237" s="40">
        <f t="shared" si="199"/>
        <v>0.58872077028885827</v>
      </c>
    </row>
    <row r="1238" spans="1:30" x14ac:dyDescent="0.35">
      <c r="A1238">
        <v>495</v>
      </c>
      <c r="B1238">
        <v>1</v>
      </c>
      <c r="C1238" t="str">
        <f t="shared" si="190"/>
        <v>0495-01</v>
      </c>
      <c r="D1238" t="s">
        <v>337</v>
      </c>
      <c r="E1238">
        <v>2007</v>
      </c>
      <c r="F1238">
        <f>VLOOKUP(E1238,Lookups!A:B,2,FALSE)</f>
        <v>1</v>
      </c>
      <c r="G1238">
        <v>2008</v>
      </c>
      <c r="H1238" s="61">
        <v>586.99</v>
      </c>
      <c r="I1238">
        <v>10</v>
      </c>
      <c r="J1238" t="s">
        <v>19</v>
      </c>
      <c r="K1238">
        <v>0</v>
      </c>
      <c r="L1238">
        <v>9</v>
      </c>
      <c r="M1238">
        <v>0</v>
      </c>
      <c r="N1238">
        <v>9</v>
      </c>
      <c r="O1238">
        <v>0</v>
      </c>
      <c r="P1238">
        <f t="shared" si="191"/>
        <v>6</v>
      </c>
      <c r="Q1238">
        <v>281</v>
      </c>
      <c r="R1238">
        <v>391</v>
      </c>
      <c r="S1238" s="14">
        <f t="shared" si="193"/>
        <v>0.41815476190476192</v>
      </c>
      <c r="T1238" s="33">
        <f>IF(E1238&lt;1994,"NA",IF(E1238&gt;2001,SUMIFS(ADM!E:E,ADM!A:A,ReferendumData!E1238,ADM!C:C,ReferendumData!A1238,ADM!D:D,ReferendumData!B1238),SUMIFS(ADM!K:K,ADM!H:H,ReferendumData!E1238,ADM!I:I,ReferendumData!A1238,ADM!J:J,ReferendumData!B1238)))</f>
        <v>354.89</v>
      </c>
      <c r="U1238" s="34">
        <f t="shared" si="192"/>
        <v>1.8935444785708249</v>
      </c>
      <c r="V1238" s="47">
        <f>IFERROR(VLOOKUP(C1238,Lookups!J:L,3,FALSE),IF(T1238&gt;=2000,4,IF(AND(T1238&gt;=1000,T1238&lt;2000),5,6)))</f>
        <v>6</v>
      </c>
      <c r="W1238" s="12" t="s">
        <v>20</v>
      </c>
      <c r="X1238" s="39">
        <f t="shared" si="194"/>
        <v>1.8935444785708249</v>
      </c>
      <c r="Y1238" s="38">
        <f t="shared" si="195"/>
        <v>0.41815476190476192</v>
      </c>
      <c r="Z1238" s="40" t="e">
        <f>IF(C1238=ScatterPlots!$A$3,ReferendumData!Y1238,-1)</f>
        <v>#N/A</v>
      </c>
      <c r="AA1238" s="39">
        <f t="shared" si="196"/>
        <v>1.8935444785708249</v>
      </c>
      <c r="AB1238" s="40">
        <f t="shared" si="197"/>
        <v>-1</v>
      </c>
      <c r="AC1238" s="40">
        <f t="shared" si="198"/>
        <v>-1</v>
      </c>
      <c r="AD1238" s="40">
        <f t="shared" si="199"/>
        <v>0.41815476190476192</v>
      </c>
    </row>
    <row r="1239" spans="1:30" x14ac:dyDescent="0.35">
      <c r="A1239">
        <v>499</v>
      </c>
      <c r="B1239">
        <v>1</v>
      </c>
      <c r="C1239" t="str">
        <f t="shared" si="190"/>
        <v>0499-01</v>
      </c>
      <c r="D1239" t="s">
        <v>277</v>
      </c>
      <c r="E1239">
        <v>2007</v>
      </c>
      <c r="F1239">
        <f>VLOOKUP(E1239,Lookups!A:B,2,FALSE)</f>
        <v>1</v>
      </c>
      <c r="G1239">
        <v>2008</v>
      </c>
      <c r="H1239" s="61">
        <v>743.54</v>
      </c>
      <c r="I1239">
        <v>10</v>
      </c>
      <c r="J1239" t="s">
        <v>19</v>
      </c>
      <c r="K1239">
        <v>0</v>
      </c>
      <c r="L1239">
        <v>1</v>
      </c>
      <c r="M1239">
        <v>0</v>
      </c>
      <c r="N1239">
        <v>9</v>
      </c>
      <c r="O1239">
        <v>1</v>
      </c>
      <c r="P1239">
        <f t="shared" si="191"/>
        <v>8</v>
      </c>
      <c r="Q1239">
        <v>351</v>
      </c>
      <c r="R1239">
        <v>305</v>
      </c>
      <c r="S1239" s="14">
        <f t="shared" si="193"/>
        <v>0.53506097560975607</v>
      </c>
      <c r="T1239" s="33">
        <f>IF(E1239&lt;1994,"NA",IF(E1239&gt;2001,SUMIFS(ADM!E:E,ADM!A:A,ReferendumData!E1239,ADM!C:C,ReferendumData!A1239,ADM!D:D,ReferendumData!B1239),SUMIFS(ADM!K:K,ADM!H:H,ReferendumData!E1239,ADM!I:I,ReferendumData!A1239,ADM!J:J,ReferendumData!B1239)))</f>
        <v>313.23</v>
      </c>
      <c r="U1239" s="34">
        <f t="shared" si="192"/>
        <v>2.0943076972192958</v>
      </c>
      <c r="V1239" s="47">
        <f>IFERROR(VLOOKUP(C1239,Lookups!J:L,3,FALSE),IF(T1239&gt;=2000,4,IF(AND(T1239&gt;=1000,T1239&lt;2000),5,6)))</f>
        <v>6</v>
      </c>
      <c r="W1239" s="12" t="s">
        <v>521</v>
      </c>
      <c r="X1239" s="39">
        <f t="shared" si="194"/>
        <v>2.0943076972192958</v>
      </c>
      <c r="Y1239" s="38">
        <f t="shared" si="195"/>
        <v>0.53506097560975607</v>
      </c>
      <c r="Z1239" s="40" t="e">
        <f>IF(C1239=ScatterPlots!$A$3,ReferendumData!Y1239,-1)</f>
        <v>#N/A</v>
      </c>
      <c r="AA1239" s="39">
        <f t="shared" si="196"/>
        <v>2.0943076972192958</v>
      </c>
      <c r="AB1239" s="40">
        <f t="shared" si="197"/>
        <v>-1</v>
      </c>
      <c r="AC1239" s="40">
        <f t="shared" si="198"/>
        <v>-1</v>
      </c>
      <c r="AD1239" s="40">
        <f t="shared" si="199"/>
        <v>0.53506097560975607</v>
      </c>
    </row>
    <row r="1240" spans="1:30" x14ac:dyDescent="0.35">
      <c r="A1240">
        <v>500</v>
      </c>
      <c r="B1240">
        <v>1</v>
      </c>
      <c r="C1240" t="str">
        <f t="shared" si="190"/>
        <v>0500-01</v>
      </c>
      <c r="D1240" t="s">
        <v>481</v>
      </c>
      <c r="E1240">
        <v>2007</v>
      </c>
      <c r="F1240">
        <f>VLOOKUP(E1240,Lookups!A:B,2,FALSE)</f>
        <v>1</v>
      </c>
      <c r="G1240">
        <v>2008</v>
      </c>
      <c r="H1240" s="61">
        <v>593</v>
      </c>
      <c r="I1240">
        <v>10</v>
      </c>
      <c r="J1240" t="s">
        <v>19</v>
      </c>
      <c r="K1240">
        <v>0</v>
      </c>
      <c r="L1240">
        <v>1</v>
      </c>
      <c r="M1240">
        <v>0</v>
      </c>
      <c r="N1240">
        <v>9</v>
      </c>
      <c r="O1240">
        <v>1</v>
      </c>
      <c r="P1240">
        <f t="shared" si="191"/>
        <v>6</v>
      </c>
      <c r="Q1240">
        <v>703</v>
      </c>
      <c r="R1240">
        <v>466</v>
      </c>
      <c r="S1240" s="14">
        <f t="shared" si="193"/>
        <v>0.60136869118905045</v>
      </c>
      <c r="T1240" s="33">
        <f>IF(E1240&lt;1994,"NA",IF(E1240&gt;2001,SUMIFS(ADM!E:E,ADM!A:A,ReferendumData!E1240,ADM!C:C,ReferendumData!A1240,ADM!D:D,ReferendumData!B1240),SUMIFS(ADM!K:K,ADM!H:H,ReferendumData!E1240,ADM!I:I,ReferendumData!A1240,ADM!J:J,ReferendumData!B1240)))</f>
        <v>611.83000000000004</v>
      </c>
      <c r="U1240" s="34">
        <f t="shared" si="192"/>
        <v>1.910661458248206</v>
      </c>
      <c r="V1240" s="47">
        <f>IFERROR(VLOOKUP(C1240,Lookups!J:L,3,FALSE),IF(T1240&gt;=2000,4,IF(AND(T1240&gt;=1000,T1240&lt;2000),5,6)))</f>
        <v>6</v>
      </c>
      <c r="W1240" s="12" t="s">
        <v>521</v>
      </c>
      <c r="X1240" s="39">
        <f t="shared" si="194"/>
        <v>1.910661458248206</v>
      </c>
      <c r="Y1240" s="38">
        <f t="shared" si="195"/>
        <v>0.60136869118905045</v>
      </c>
      <c r="Z1240" s="40" t="e">
        <f>IF(C1240=ScatterPlots!$A$3,ReferendumData!Y1240,-1)</f>
        <v>#N/A</v>
      </c>
      <c r="AA1240" s="39">
        <f t="shared" si="196"/>
        <v>1.910661458248206</v>
      </c>
      <c r="AB1240" s="40">
        <f t="shared" si="197"/>
        <v>-1</v>
      </c>
      <c r="AC1240" s="40">
        <f t="shared" si="198"/>
        <v>-1</v>
      </c>
      <c r="AD1240" s="40">
        <f t="shared" si="199"/>
        <v>0.60136869118905045</v>
      </c>
    </row>
    <row r="1241" spans="1:30" x14ac:dyDescent="0.35">
      <c r="A1241">
        <v>547</v>
      </c>
      <c r="B1241">
        <v>1</v>
      </c>
      <c r="C1241" t="str">
        <f t="shared" si="190"/>
        <v>0547-01</v>
      </c>
      <c r="D1241" t="s">
        <v>229</v>
      </c>
      <c r="E1241">
        <v>2007</v>
      </c>
      <c r="F1241">
        <f>VLOOKUP(E1241,Lookups!A:B,2,FALSE)</f>
        <v>1</v>
      </c>
      <c r="G1241">
        <v>2008</v>
      </c>
      <c r="H1241" s="61">
        <v>447.85</v>
      </c>
      <c r="I1241">
        <v>10</v>
      </c>
      <c r="J1241" t="s">
        <v>19</v>
      </c>
      <c r="K1241">
        <v>0</v>
      </c>
      <c r="L1241">
        <v>1</v>
      </c>
      <c r="M1241">
        <v>0</v>
      </c>
      <c r="N1241">
        <v>9</v>
      </c>
      <c r="O1241">
        <v>0</v>
      </c>
      <c r="P1241">
        <f t="shared" si="191"/>
        <v>5</v>
      </c>
      <c r="Q1241">
        <v>392</v>
      </c>
      <c r="R1241">
        <v>461</v>
      </c>
      <c r="S1241" s="14">
        <f t="shared" si="193"/>
        <v>0.45955451348182885</v>
      </c>
      <c r="T1241" s="33">
        <f>IF(E1241&lt;1994,"NA",IF(E1241&gt;2001,SUMIFS(ADM!E:E,ADM!A:A,ReferendumData!E1241,ADM!C:C,ReferendumData!A1241,ADM!D:D,ReferendumData!B1241),SUMIFS(ADM!K:K,ADM!H:H,ReferendumData!E1241,ADM!I:I,ReferendumData!A1241,ADM!J:J,ReferendumData!B1241)))</f>
        <v>586.26</v>
      </c>
      <c r="U1241" s="34">
        <f t="shared" si="192"/>
        <v>1.4549858424589772</v>
      </c>
      <c r="V1241" s="47">
        <f>IFERROR(VLOOKUP(C1241,Lookups!J:L,3,FALSE),IF(T1241&gt;=2000,4,IF(AND(T1241&gt;=1000,T1241&lt;2000),5,6)))</f>
        <v>6</v>
      </c>
      <c r="W1241" s="12" t="s">
        <v>521</v>
      </c>
      <c r="X1241" s="39">
        <f t="shared" si="194"/>
        <v>1.4549858424589772</v>
      </c>
      <c r="Y1241" s="38">
        <f t="shared" si="195"/>
        <v>0.45955451348182885</v>
      </c>
      <c r="Z1241" s="40" t="e">
        <f>IF(C1241=ScatterPlots!$A$3,ReferendumData!Y1241,-1)</f>
        <v>#N/A</v>
      </c>
      <c r="AA1241" s="39">
        <f t="shared" si="196"/>
        <v>1.4549858424589772</v>
      </c>
      <c r="AB1241" s="40">
        <f t="shared" si="197"/>
        <v>-1</v>
      </c>
      <c r="AC1241" s="40">
        <f t="shared" si="198"/>
        <v>-1</v>
      </c>
      <c r="AD1241" s="40">
        <f t="shared" si="199"/>
        <v>0.45955451348182885</v>
      </c>
    </row>
    <row r="1242" spans="1:30" x14ac:dyDescent="0.35">
      <c r="A1242">
        <v>561</v>
      </c>
      <c r="B1242">
        <v>1</v>
      </c>
      <c r="C1242" t="str">
        <f t="shared" si="190"/>
        <v>0561-01</v>
      </c>
      <c r="D1242" t="s">
        <v>191</v>
      </c>
      <c r="E1242">
        <v>2007</v>
      </c>
      <c r="F1242">
        <f>VLOOKUP(E1242,Lookups!A:B,2,FALSE)</f>
        <v>1</v>
      </c>
      <c r="G1242">
        <v>2008</v>
      </c>
      <c r="H1242" s="61">
        <v>98.46</v>
      </c>
      <c r="I1242">
        <v>10</v>
      </c>
      <c r="J1242" t="s">
        <v>19</v>
      </c>
      <c r="K1242">
        <v>0</v>
      </c>
      <c r="L1242">
        <v>9</v>
      </c>
      <c r="M1242">
        <v>0</v>
      </c>
      <c r="N1242">
        <v>9</v>
      </c>
      <c r="O1242">
        <v>1</v>
      </c>
      <c r="P1242">
        <f t="shared" si="191"/>
        <v>1</v>
      </c>
      <c r="Q1242">
        <v>75</v>
      </c>
      <c r="R1242">
        <v>8</v>
      </c>
      <c r="S1242" s="14">
        <f t="shared" si="193"/>
        <v>0.90361445783132532</v>
      </c>
      <c r="T1242" s="33">
        <f>IF(E1242&lt;1994,"NA",IF(E1242&gt;2001,SUMIFS(ADM!E:E,ADM!A:A,ReferendumData!E1242,ADM!C:C,ReferendumData!A1242,ADM!D:D,ReferendumData!B1242),SUMIFS(ADM!K:K,ADM!H:H,ReferendumData!E1242,ADM!I:I,ReferendumData!A1242,ADM!J:J,ReferendumData!B1242)))</f>
        <v>193.3</v>
      </c>
      <c r="U1242" s="34">
        <f t="shared" si="192"/>
        <v>0.42938437661665801</v>
      </c>
      <c r="V1242" s="47">
        <f>IFERROR(VLOOKUP(C1242,Lookups!J:L,3,FALSE),IF(T1242&gt;=2000,4,IF(AND(T1242&gt;=1000,T1242&lt;2000),5,6)))</f>
        <v>6</v>
      </c>
      <c r="W1242" s="12" t="s">
        <v>20</v>
      </c>
      <c r="X1242" s="39">
        <f t="shared" si="194"/>
        <v>0.42938437661665801</v>
      </c>
      <c r="Y1242" s="38">
        <f t="shared" si="195"/>
        <v>0.90361445783132532</v>
      </c>
      <c r="Z1242" s="40" t="e">
        <f>IF(C1242=ScatterPlots!$A$3,ReferendumData!Y1242,-1)</f>
        <v>#N/A</v>
      </c>
      <c r="AA1242" s="39">
        <f t="shared" si="196"/>
        <v>0.42938437661665801</v>
      </c>
      <c r="AB1242" s="40">
        <f t="shared" si="197"/>
        <v>-1</v>
      </c>
      <c r="AC1242" s="40">
        <f t="shared" si="198"/>
        <v>-1</v>
      </c>
      <c r="AD1242" s="40">
        <f t="shared" si="199"/>
        <v>0.90361445783132532</v>
      </c>
    </row>
    <row r="1243" spans="1:30" x14ac:dyDescent="0.35">
      <c r="A1243">
        <v>595</v>
      </c>
      <c r="B1243">
        <v>1</v>
      </c>
      <c r="C1243" t="str">
        <f t="shared" si="190"/>
        <v>0595-01</v>
      </c>
      <c r="D1243" t="s">
        <v>193</v>
      </c>
      <c r="E1243">
        <v>2007</v>
      </c>
      <c r="F1243">
        <f>VLOOKUP(E1243,Lookups!A:B,2,FALSE)</f>
        <v>1</v>
      </c>
      <c r="G1243">
        <v>2008</v>
      </c>
      <c r="H1243" s="61">
        <v>400</v>
      </c>
      <c r="I1243">
        <v>5</v>
      </c>
      <c r="J1243" t="s">
        <v>19</v>
      </c>
      <c r="K1243">
        <v>0</v>
      </c>
      <c r="L1243">
        <v>9</v>
      </c>
      <c r="M1243">
        <v>0</v>
      </c>
      <c r="N1243">
        <v>9</v>
      </c>
      <c r="O1243">
        <v>1</v>
      </c>
      <c r="P1243">
        <f t="shared" si="191"/>
        <v>5</v>
      </c>
      <c r="Q1243">
        <v>1713</v>
      </c>
      <c r="R1243">
        <v>1026</v>
      </c>
      <c r="S1243" s="14">
        <f t="shared" si="193"/>
        <v>0.62541073384446877</v>
      </c>
      <c r="T1243" s="33">
        <f>IF(E1243&lt;1994,"NA",IF(E1243&gt;2001,SUMIFS(ADM!E:E,ADM!A:A,ReferendumData!E1243,ADM!C:C,ReferendumData!A1243,ADM!D:D,ReferendumData!B1243),SUMIFS(ADM!K:K,ADM!H:H,ReferendumData!E1243,ADM!I:I,ReferendumData!A1243,ADM!J:J,ReferendumData!B1243)))</f>
        <v>1746.9</v>
      </c>
      <c r="U1243" s="34">
        <f t="shared" si="192"/>
        <v>1.5679203159883222</v>
      </c>
      <c r="V1243" s="47">
        <f>IFERROR(VLOOKUP(C1243,Lookups!J:L,3,FALSE),IF(T1243&gt;=2000,4,IF(AND(T1243&gt;=1000,T1243&lt;2000),5,6)))</f>
        <v>5</v>
      </c>
      <c r="W1243" s="12" t="s">
        <v>20</v>
      </c>
      <c r="X1243" s="39">
        <f t="shared" si="194"/>
        <v>1.5679203159883222</v>
      </c>
      <c r="Y1243" s="38">
        <f t="shared" si="195"/>
        <v>0.62541073384446877</v>
      </c>
      <c r="Z1243" s="40" t="e">
        <f>IF(C1243=ScatterPlots!$A$3,ReferendumData!Y1243,-1)</f>
        <v>#N/A</v>
      </c>
      <c r="AA1243" s="39">
        <f t="shared" si="196"/>
        <v>1.5679203159883222</v>
      </c>
      <c r="AB1243" s="40">
        <f t="shared" si="197"/>
        <v>-1</v>
      </c>
      <c r="AC1243" s="40">
        <f t="shared" si="198"/>
        <v>-1</v>
      </c>
      <c r="AD1243" s="40">
        <f t="shared" si="199"/>
        <v>0.62541073384446877</v>
      </c>
    </row>
    <row r="1244" spans="1:30" x14ac:dyDescent="0.35">
      <c r="A1244">
        <v>595</v>
      </c>
      <c r="B1244">
        <v>1</v>
      </c>
      <c r="C1244" t="str">
        <f t="shared" si="190"/>
        <v>0595-01</v>
      </c>
      <c r="D1244" t="s">
        <v>193</v>
      </c>
      <c r="E1244">
        <v>2007</v>
      </c>
      <c r="F1244">
        <f>VLOOKUP(E1244,Lookups!A:B,2,FALSE)</f>
        <v>1</v>
      </c>
      <c r="G1244">
        <v>2008</v>
      </c>
      <c r="H1244" s="61">
        <v>100</v>
      </c>
      <c r="I1244">
        <v>5</v>
      </c>
      <c r="J1244" t="s">
        <v>19</v>
      </c>
      <c r="K1244">
        <v>0</v>
      </c>
      <c r="L1244">
        <v>9</v>
      </c>
      <c r="M1244">
        <v>0</v>
      </c>
      <c r="N1244">
        <v>9</v>
      </c>
      <c r="O1244">
        <v>1</v>
      </c>
      <c r="P1244">
        <f t="shared" si="191"/>
        <v>2</v>
      </c>
      <c r="Q1244">
        <v>1572</v>
      </c>
      <c r="R1244">
        <v>1131</v>
      </c>
      <c r="S1244" s="14">
        <f t="shared" si="193"/>
        <v>0.58157602663706998</v>
      </c>
      <c r="T1244" s="33">
        <f>IF(E1244&lt;1994,"NA",IF(E1244&gt;2001,SUMIFS(ADM!E:E,ADM!A:A,ReferendumData!E1244,ADM!C:C,ReferendumData!A1244,ADM!D:D,ReferendumData!B1244),SUMIFS(ADM!K:K,ADM!H:H,ReferendumData!E1244,ADM!I:I,ReferendumData!A1244,ADM!J:J,ReferendumData!B1244)))</f>
        <v>1746.9</v>
      </c>
      <c r="U1244" s="34">
        <f t="shared" si="192"/>
        <v>1.5473123819337111</v>
      </c>
      <c r="V1244" s="47">
        <f>IFERROR(VLOOKUP(C1244,Lookups!J:L,3,FALSE),IF(T1244&gt;=2000,4,IF(AND(T1244&gt;=1000,T1244&lt;2000),5,6)))</f>
        <v>5</v>
      </c>
      <c r="W1244" s="12" t="s">
        <v>20</v>
      </c>
      <c r="X1244" s="39">
        <f t="shared" si="194"/>
        <v>1.5473123819337111</v>
      </c>
      <c r="Y1244" s="38">
        <f t="shared" si="195"/>
        <v>0.58157602663706998</v>
      </c>
      <c r="Z1244" s="40" t="e">
        <f>IF(C1244=ScatterPlots!$A$3,ReferendumData!Y1244,-1)</f>
        <v>#N/A</v>
      </c>
      <c r="AA1244" s="39">
        <f t="shared" si="196"/>
        <v>1.5473123819337111</v>
      </c>
      <c r="AB1244" s="40">
        <f t="shared" si="197"/>
        <v>-1</v>
      </c>
      <c r="AC1244" s="40">
        <f t="shared" si="198"/>
        <v>-1</v>
      </c>
      <c r="AD1244" s="40">
        <f t="shared" si="199"/>
        <v>0.58157602663706998</v>
      </c>
    </row>
    <row r="1245" spans="1:30" x14ac:dyDescent="0.35">
      <c r="A1245">
        <v>624</v>
      </c>
      <c r="B1245">
        <v>1</v>
      </c>
      <c r="C1245" t="str">
        <f t="shared" ref="C1245:C1308" si="200">TEXT(A1245,"0000")&amp;"-"&amp;TEXT(B1245,"00")</f>
        <v>0624-01</v>
      </c>
      <c r="D1245" t="s">
        <v>194</v>
      </c>
      <c r="E1245">
        <v>2007</v>
      </c>
      <c r="F1245">
        <f>VLOOKUP(E1245,Lookups!A:B,2,FALSE)</f>
        <v>1</v>
      </c>
      <c r="G1245">
        <v>2008</v>
      </c>
      <c r="H1245" s="61">
        <v>1470.89</v>
      </c>
      <c r="I1245">
        <v>5</v>
      </c>
      <c r="J1245" t="s">
        <v>19</v>
      </c>
      <c r="K1245">
        <v>0</v>
      </c>
      <c r="L1245">
        <v>9</v>
      </c>
      <c r="M1245">
        <v>0</v>
      </c>
      <c r="N1245">
        <v>9</v>
      </c>
      <c r="O1245">
        <v>1</v>
      </c>
      <c r="P1245">
        <f t="shared" ref="P1245:P1308" si="201">MAX(1,MIN(10,INT(H1245/100)+1))</f>
        <v>10</v>
      </c>
      <c r="Q1245">
        <v>10057</v>
      </c>
      <c r="R1245">
        <v>5804</v>
      </c>
      <c r="S1245" s="14">
        <f t="shared" si="193"/>
        <v>0.63407099174074777</v>
      </c>
      <c r="T1245" s="33">
        <f>IF(E1245&lt;1994,"NA",IF(E1245&gt;2001,SUMIFS(ADM!E:E,ADM!A:A,ReferendumData!E1245,ADM!C:C,ReferendumData!A1245,ADM!D:D,ReferendumData!B1245),SUMIFS(ADM!K:K,ADM!H:H,ReferendumData!E1245,ADM!I:I,ReferendumData!A1245,ADM!J:J,ReferendumData!B1245)))</f>
        <v>8555.58</v>
      </c>
      <c r="U1245" s="34">
        <f t="shared" ref="U1245:U1308" si="202">IFERROR((Q1245+R1245)/T1245,"NA")</f>
        <v>1.8538778200893453</v>
      </c>
      <c r="V1245" s="47">
        <f>IFERROR(VLOOKUP(C1245,Lookups!J:L,3,FALSE),IF(T1245&gt;=2000,4,IF(AND(T1245&gt;=1000,T1245&lt;2000),5,6)))</f>
        <v>3</v>
      </c>
      <c r="W1245" s="12" t="s">
        <v>20</v>
      </c>
      <c r="X1245" s="39">
        <f t="shared" si="194"/>
        <v>1.8538778200893453</v>
      </c>
      <c r="Y1245" s="38">
        <f t="shared" si="195"/>
        <v>0.63407099174074777</v>
      </c>
      <c r="Z1245" s="40" t="e">
        <f>IF(C1245=ScatterPlots!$A$3,ReferendumData!Y1245,-1)</f>
        <v>#N/A</v>
      </c>
      <c r="AA1245" s="39">
        <f t="shared" si="196"/>
        <v>1.8538778200893453</v>
      </c>
      <c r="AB1245" s="40">
        <f t="shared" si="197"/>
        <v>-1</v>
      </c>
      <c r="AC1245" s="40">
        <f t="shared" si="198"/>
        <v>-1</v>
      </c>
      <c r="AD1245" s="40">
        <f t="shared" si="199"/>
        <v>0.63407099174074777</v>
      </c>
    </row>
    <row r="1246" spans="1:30" x14ac:dyDescent="0.35">
      <c r="A1246">
        <v>630</v>
      </c>
      <c r="B1246">
        <v>1</v>
      </c>
      <c r="C1246" t="str">
        <f t="shared" si="200"/>
        <v>0630-01</v>
      </c>
      <c r="D1246" t="s">
        <v>195</v>
      </c>
      <c r="E1246">
        <v>2007</v>
      </c>
      <c r="F1246">
        <f>VLOOKUP(E1246,Lookups!A:B,2,FALSE)</f>
        <v>1</v>
      </c>
      <c r="G1246">
        <v>2008</v>
      </c>
      <c r="H1246" s="61">
        <v>300</v>
      </c>
      <c r="I1246">
        <v>6</v>
      </c>
      <c r="J1246" t="s">
        <v>19</v>
      </c>
      <c r="K1246">
        <v>0</v>
      </c>
      <c r="L1246">
        <v>1</v>
      </c>
      <c r="M1246">
        <v>0</v>
      </c>
      <c r="N1246">
        <v>9</v>
      </c>
      <c r="O1246">
        <v>0</v>
      </c>
      <c r="P1246">
        <f t="shared" si="201"/>
        <v>4</v>
      </c>
      <c r="Q1246">
        <v>202</v>
      </c>
      <c r="R1246">
        <v>206</v>
      </c>
      <c r="S1246" s="14">
        <f t="shared" si="193"/>
        <v>0.49509803921568629</v>
      </c>
      <c r="T1246" s="33">
        <f>IF(E1246&lt;1994,"NA",IF(E1246&gt;2001,SUMIFS(ADM!E:E,ADM!A:A,ReferendumData!E1246,ADM!C:C,ReferendumData!A1246,ADM!D:D,ReferendumData!B1246),SUMIFS(ADM!K:K,ADM!H:H,ReferendumData!E1246,ADM!I:I,ReferendumData!A1246,ADM!J:J,ReferendumData!B1246)))</f>
        <v>375.09</v>
      </c>
      <c r="U1246" s="34">
        <f t="shared" si="202"/>
        <v>1.0877389426537631</v>
      </c>
      <c r="V1246" s="47">
        <f>IFERROR(VLOOKUP(C1246,Lookups!J:L,3,FALSE),IF(T1246&gt;=2000,4,IF(AND(T1246&gt;=1000,T1246&lt;2000),5,6)))</f>
        <v>6</v>
      </c>
      <c r="W1246" s="12" t="s">
        <v>521</v>
      </c>
      <c r="X1246" s="39">
        <f t="shared" si="194"/>
        <v>1.0877389426537631</v>
      </c>
      <c r="Y1246" s="38">
        <f t="shared" si="195"/>
        <v>0.49509803921568629</v>
      </c>
      <c r="Z1246" s="40" t="e">
        <f>IF(C1246=ScatterPlots!$A$3,ReferendumData!Y1246,-1)</f>
        <v>#N/A</v>
      </c>
      <c r="AA1246" s="39">
        <f t="shared" si="196"/>
        <v>1.0877389426537631</v>
      </c>
      <c r="AB1246" s="40">
        <f t="shared" si="197"/>
        <v>-1</v>
      </c>
      <c r="AC1246" s="40">
        <f t="shared" si="198"/>
        <v>-1</v>
      </c>
      <c r="AD1246" s="40">
        <f t="shared" si="199"/>
        <v>0.49509803921568629</v>
      </c>
    </row>
    <row r="1247" spans="1:30" x14ac:dyDescent="0.35">
      <c r="A1247">
        <v>635</v>
      </c>
      <c r="B1247">
        <v>1</v>
      </c>
      <c r="C1247" t="str">
        <f t="shared" si="200"/>
        <v>0635-01</v>
      </c>
      <c r="D1247" t="s">
        <v>97</v>
      </c>
      <c r="E1247">
        <v>2007</v>
      </c>
      <c r="F1247">
        <f>VLOOKUP(E1247,Lookups!A:B,2,FALSE)</f>
        <v>1</v>
      </c>
      <c r="G1247">
        <v>2008</v>
      </c>
      <c r="H1247" s="61">
        <v>1242</v>
      </c>
      <c r="I1247">
        <v>5</v>
      </c>
      <c r="J1247" t="s">
        <v>19</v>
      </c>
      <c r="K1247">
        <v>0</v>
      </c>
      <c r="L1247">
        <v>9</v>
      </c>
      <c r="M1247">
        <v>0</v>
      </c>
      <c r="N1247">
        <v>9</v>
      </c>
      <c r="O1247">
        <v>1</v>
      </c>
      <c r="P1247">
        <f t="shared" si="201"/>
        <v>10</v>
      </c>
      <c r="Q1247">
        <v>116</v>
      </c>
      <c r="R1247">
        <v>60</v>
      </c>
      <c r="S1247" s="14">
        <f t="shared" si="193"/>
        <v>0.65909090909090906</v>
      </c>
      <c r="T1247" s="33">
        <f>IF(E1247&lt;1994,"NA",IF(E1247&gt;2001,SUMIFS(ADM!E:E,ADM!A:A,ReferendumData!E1247,ADM!C:C,ReferendumData!A1247,ADM!D:D,ReferendumData!B1247),SUMIFS(ADM!K:K,ADM!H:H,ReferendumData!E1247,ADM!I:I,ReferendumData!A1247,ADM!J:J,ReferendumData!B1247)))</f>
        <v>69.73</v>
      </c>
      <c r="U1247" s="34">
        <f t="shared" si="202"/>
        <v>2.5240212247239349</v>
      </c>
      <c r="V1247" s="47">
        <f>IFERROR(VLOOKUP(C1247,Lookups!J:L,3,FALSE),IF(T1247&gt;=2000,4,IF(AND(T1247&gt;=1000,T1247&lt;2000),5,6)))</f>
        <v>6</v>
      </c>
      <c r="W1247" s="12" t="s">
        <v>20</v>
      </c>
      <c r="X1247" s="39">
        <f t="shared" si="194"/>
        <v>2.5240212247239349</v>
      </c>
      <c r="Y1247" s="38">
        <f t="shared" si="195"/>
        <v>0.65909090909090906</v>
      </c>
      <c r="Z1247" s="40" t="e">
        <f>IF(C1247=ScatterPlots!$A$3,ReferendumData!Y1247,-1)</f>
        <v>#N/A</v>
      </c>
      <c r="AA1247" s="39">
        <f t="shared" si="196"/>
        <v>2.5240212247239349</v>
      </c>
      <c r="AB1247" s="40">
        <f t="shared" si="197"/>
        <v>-1</v>
      </c>
      <c r="AC1247" s="40">
        <f t="shared" si="198"/>
        <v>-1</v>
      </c>
      <c r="AD1247" s="40">
        <f t="shared" si="199"/>
        <v>0.65909090909090906</v>
      </c>
    </row>
    <row r="1248" spans="1:30" x14ac:dyDescent="0.35">
      <c r="A1248">
        <v>640</v>
      </c>
      <c r="B1248">
        <v>1</v>
      </c>
      <c r="C1248" t="str">
        <f t="shared" si="200"/>
        <v>0640-01</v>
      </c>
      <c r="D1248" t="s">
        <v>454</v>
      </c>
      <c r="E1248">
        <v>2007</v>
      </c>
      <c r="F1248">
        <f>VLOOKUP(E1248,Lookups!A:B,2,FALSE)</f>
        <v>1</v>
      </c>
      <c r="G1248">
        <v>2008</v>
      </c>
      <c r="H1248" s="61">
        <v>500</v>
      </c>
      <c r="I1248">
        <v>10</v>
      </c>
      <c r="J1248" t="s">
        <v>19</v>
      </c>
      <c r="K1248">
        <v>0</v>
      </c>
      <c r="L1248">
        <v>9</v>
      </c>
      <c r="M1248">
        <v>0</v>
      </c>
      <c r="N1248">
        <v>9</v>
      </c>
      <c r="O1248">
        <v>1</v>
      </c>
      <c r="P1248">
        <f t="shared" si="201"/>
        <v>6</v>
      </c>
      <c r="Q1248">
        <v>479</v>
      </c>
      <c r="R1248">
        <v>261</v>
      </c>
      <c r="S1248" s="14">
        <f t="shared" si="193"/>
        <v>0.64729729729729735</v>
      </c>
      <c r="T1248" s="33">
        <f>IF(E1248&lt;1994,"NA",IF(E1248&gt;2001,SUMIFS(ADM!E:E,ADM!A:A,ReferendumData!E1248,ADM!C:C,ReferendumData!A1248,ADM!D:D,ReferendumData!B1248),SUMIFS(ADM!K:K,ADM!H:H,ReferendumData!E1248,ADM!I:I,ReferendumData!A1248,ADM!J:J,ReferendumData!B1248)))</f>
        <v>395.73</v>
      </c>
      <c r="U1248" s="34">
        <f t="shared" si="202"/>
        <v>1.8699618426705076</v>
      </c>
      <c r="V1248" s="47">
        <f>IFERROR(VLOOKUP(C1248,Lookups!J:L,3,FALSE),IF(T1248&gt;=2000,4,IF(AND(T1248&gt;=1000,T1248&lt;2000),5,6)))</f>
        <v>6</v>
      </c>
      <c r="W1248" s="12" t="s">
        <v>20</v>
      </c>
      <c r="X1248" s="39">
        <f t="shared" si="194"/>
        <v>1.8699618426705076</v>
      </c>
      <c r="Y1248" s="38">
        <f t="shared" si="195"/>
        <v>0.64729729729729735</v>
      </c>
      <c r="Z1248" s="40" t="e">
        <f>IF(C1248=ScatterPlots!$A$3,ReferendumData!Y1248,-1)</f>
        <v>#N/A</v>
      </c>
      <c r="AA1248" s="39">
        <f t="shared" si="196"/>
        <v>1.8699618426705076</v>
      </c>
      <c r="AB1248" s="40">
        <f t="shared" si="197"/>
        <v>-1</v>
      </c>
      <c r="AC1248" s="40">
        <f t="shared" si="198"/>
        <v>-1</v>
      </c>
      <c r="AD1248" s="40">
        <f t="shared" si="199"/>
        <v>0.64729729729729735</v>
      </c>
    </row>
    <row r="1249" spans="1:30" x14ac:dyDescent="0.35">
      <c r="A1249">
        <v>701</v>
      </c>
      <c r="B1249">
        <v>1</v>
      </c>
      <c r="C1249" t="str">
        <f t="shared" si="200"/>
        <v>0701-01</v>
      </c>
      <c r="D1249" t="s">
        <v>142</v>
      </c>
      <c r="E1249">
        <v>2007</v>
      </c>
      <c r="F1249">
        <f>VLOOKUP(E1249,Lookups!A:B,2,FALSE)</f>
        <v>1</v>
      </c>
      <c r="G1249">
        <v>2008</v>
      </c>
      <c r="H1249" s="61">
        <v>106.13</v>
      </c>
      <c r="I1249">
        <v>10</v>
      </c>
      <c r="J1249" t="s">
        <v>19</v>
      </c>
      <c r="K1249">
        <v>0</v>
      </c>
      <c r="L1249">
        <v>9</v>
      </c>
      <c r="M1249">
        <v>0</v>
      </c>
      <c r="N1249">
        <v>9</v>
      </c>
      <c r="O1249">
        <v>1</v>
      </c>
      <c r="P1249">
        <f t="shared" si="201"/>
        <v>2</v>
      </c>
      <c r="Q1249">
        <v>1544</v>
      </c>
      <c r="R1249">
        <v>890</v>
      </c>
      <c r="S1249" s="14">
        <f t="shared" si="193"/>
        <v>0.63434675431388665</v>
      </c>
      <c r="T1249" s="33">
        <f>IF(E1249&lt;1994,"NA",IF(E1249&gt;2001,SUMIFS(ADM!E:E,ADM!A:A,ReferendumData!E1249,ADM!C:C,ReferendumData!A1249,ADM!D:D,ReferendumData!B1249),SUMIFS(ADM!K:K,ADM!H:H,ReferendumData!E1249,ADM!I:I,ReferendumData!A1249,ADM!J:J,ReferendumData!B1249)))</f>
        <v>2441.1799999999998</v>
      </c>
      <c r="U1249" s="34">
        <f t="shared" si="202"/>
        <v>0.99705879943306108</v>
      </c>
      <c r="V1249" s="47">
        <f>IFERROR(VLOOKUP(C1249,Lookups!J:L,3,FALSE),IF(T1249&gt;=2000,4,IF(AND(T1249&gt;=1000,T1249&lt;2000),5,6)))</f>
        <v>4</v>
      </c>
      <c r="W1249" s="12" t="s">
        <v>20</v>
      </c>
      <c r="X1249" s="39">
        <f t="shared" si="194"/>
        <v>0.99705879943306108</v>
      </c>
      <c r="Y1249" s="38">
        <f t="shared" si="195"/>
        <v>0.63434675431388665</v>
      </c>
      <c r="Z1249" s="40" t="e">
        <f>IF(C1249=ScatterPlots!$A$3,ReferendumData!Y1249,-1)</f>
        <v>#N/A</v>
      </c>
      <c r="AA1249" s="39">
        <f t="shared" si="196"/>
        <v>0.99705879943306108</v>
      </c>
      <c r="AB1249" s="40">
        <f t="shared" si="197"/>
        <v>-1</v>
      </c>
      <c r="AC1249" s="40">
        <f t="shared" si="198"/>
        <v>-1</v>
      </c>
      <c r="AD1249" s="40">
        <f t="shared" si="199"/>
        <v>0.63434675431388665</v>
      </c>
    </row>
    <row r="1250" spans="1:30" x14ac:dyDescent="0.35">
      <c r="A1250">
        <v>716</v>
      </c>
      <c r="B1250">
        <v>1</v>
      </c>
      <c r="C1250" t="str">
        <f t="shared" si="200"/>
        <v>0716-01</v>
      </c>
      <c r="D1250" t="s">
        <v>388</v>
      </c>
      <c r="E1250">
        <v>2007</v>
      </c>
      <c r="F1250">
        <f>VLOOKUP(E1250,Lookups!A:B,2,FALSE)</f>
        <v>1</v>
      </c>
      <c r="G1250">
        <v>2008</v>
      </c>
      <c r="H1250" s="61">
        <v>300</v>
      </c>
      <c r="I1250">
        <v>10</v>
      </c>
      <c r="J1250" t="s">
        <v>19</v>
      </c>
      <c r="K1250">
        <v>0</v>
      </c>
      <c r="L1250">
        <v>9</v>
      </c>
      <c r="M1250">
        <v>0</v>
      </c>
      <c r="N1250">
        <v>9</v>
      </c>
      <c r="O1250">
        <v>1</v>
      </c>
      <c r="P1250">
        <f t="shared" si="201"/>
        <v>4</v>
      </c>
      <c r="Q1250">
        <v>1165</v>
      </c>
      <c r="R1250">
        <v>1015</v>
      </c>
      <c r="S1250" s="14">
        <f t="shared" si="193"/>
        <v>0.5344036697247706</v>
      </c>
      <c r="T1250" s="33">
        <f>IF(E1250&lt;1994,"NA",IF(E1250&gt;2001,SUMIFS(ADM!E:E,ADM!A:A,ReferendumData!E1250,ADM!C:C,ReferendumData!A1250,ADM!D:D,ReferendumData!B1250),SUMIFS(ADM!K:K,ADM!H:H,ReferendumData!E1250,ADM!I:I,ReferendumData!A1250,ADM!J:J,ReferendumData!B1250)))</f>
        <v>1544.16</v>
      </c>
      <c r="U1250" s="34">
        <f t="shared" si="202"/>
        <v>1.411770800953269</v>
      </c>
      <c r="V1250" s="47">
        <f>IFERROR(VLOOKUP(C1250,Lookups!J:L,3,FALSE),IF(T1250&gt;=2000,4,IF(AND(T1250&gt;=1000,T1250&lt;2000),5,6)))</f>
        <v>3</v>
      </c>
      <c r="W1250" s="12" t="s">
        <v>20</v>
      </c>
      <c r="X1250" s="39">
        <f t="shared" si="194"/>
        <v>1.411770800953269</v>
      </c>
      <c r="Y1250" s="38">
        <f t="shared" si="195"/>
        <v>0.5344036697247706</v>
      </c>
      <c r="Z1250" s="40" t="e">
        <f>IF(C1250=ScatterPlots!$A$3,ReferendumData!Y1250,-1)</f>
        <v>#N/A</v>
      </c>
      <c r="AA1250" s="39">
        <f t="shared" si="196"/>
        <v>1.411770800953269</v>
      </c>
      <c r="AB1250" s="40">
        <f t="shared" si="197"/>
        <v>-1</v>
      </c>
      <c r="AC1250" s="40">
        <f t="shared" si="198"/>
        <v>-1</v>
      </c>
      <c r="AD1250" s="40">
        <f t="shared" si="199"/>
        <v>0.5344036697247706</v>
      </c>
    </row>
    <row r="1251" spans="1:30" x14ac:dyDescent="0.35">
      <c r="A1251">
        <v>719</v>
      </c>
      <c r="B1251">
        <v>1</v>
      </c>
      <c r="C1251" t="str">
        <f t="shared" si="200"/>
        <v>0719-01</v>
      </c>
      <c r="D1251" t="s">
        <v>33</v>
      </c>
      <c r="E1251">
        <v>2007</v>
      </c>
      <c r="F1251">
        <f>VLOOKUP(E1251,Lookups!A:B,2,FALSE)</f>
        <v>1</v>
      </c>
      <c r="G1251">
        <v>2008</v>
      </c>
      <c r="H1251" s="61">
        <v>589.78</v>
      </c>
      <c r="I1251">
        <v>10</v>
      </c>
      <c r="J1251" t="s">
        <v>19</v>
      </c>
      <c r="K1251">
        <v>0</v>
      </c>
      <c r="L1251">
        <v>1</v>
      </c>
      <c r="M1251">
        <v>0</v>
      </c>
      <c r="N1251">
        <v>9</v>
      </c>
      <c r="O1251">
        <v>0</v>
      </c>
      <c r="P1251">
        <f t="shared" si="201"/>
        <v>6</v>
      </c>
      <c r="Q1251">
        <v>3609</v>
      </c>
      <c r="R1251">
        <v>5434</v>
      </c>
      <c r="S1251" s="14">
        <f t="shared" si="193"/>
        <v>0.39909322127612518</v>
      </c>
      <c r="T1251" s="33">
        <f>IF(E1251&lt;1994,"NA",IF(E1251&gt;2001,SUMIFS(ADM!E:E,ADM!A:A,ReferendumData!E1251,ADM!C:C,ReferendumData!A1251,ADM!D:D,ReferendumData!B1251),SUMIFS(ADM!K:K,ADM!H:H,ReferendumData!E1251,ADM!I:I,ReferendumData!A1251,ADM!J:J,ReferendumData!B1251)))</f>
        <v>6619.83</v>
      </c>
      <c r="U1251" s="34">
        <f t="shared" si="202"/>
        <v>1.3660471643531631</v>
      </c>
      <c r="V1251" s="47">
        <f>IFERROR(VLOOKUP(C1251,Lookups!J:L,3,FALSE),IF(T1251&gt;=2000,4,IF(AND(T1251&gt;=1000,T1251&lt;2000),5,6)))</f>
        <v>3</v>
      </c>
      <c r="W1251" s="12" t="s">
        <v>521</v>
      </c>
      <c r="X1251" s="39">
        <f t="shared" si="194"/>
        <v>1.3660471643531631</v>
      </c>
      <c r="Y1251" s="38">
        <f t="shared" si="195"/>
        <v>0.39909322127612518</v>
      </c>
      <c r="Z1251" s="40" t="e">
        <f>IF(C1251=ScatterPlots!$A$3,ReferendumData!Y1251,-1)</f>
        <v>#N/A</v>
      </c>
      <c r="AA1251" s="39">
        <f t="shared" si="196"/>
        <v>1.3660471643531631</v>
      </c>
      <c r="AB1251" s="40">
        <f t="shared" si="197"/>
        <v>-1</v>
      </c>
      <c r="AC1251" s="40">
        <f t="shared" si="198"/>
        <v>-1</v>
      </c>
      <c r="AD1251" s="40">
        <f t="shared" si="199"/>
        <v>0.39909322127612518</v>
      </c>
    </row>
    <row r="1252" spans="1:30" x14ac:dyDescent="0.35">
      <c r="A1252">
        <v>721</v>
      </c>
      <c r="B1252">
        <v>1</v>
      </c>
      <c r="C1252" t="str">
        <f t="shared" si="200"/>
        <v>0721-01</v>
      </c>
      <c r="D1252" t="s">
        <v>235</v>
      </c>
      <c r="E1252">
        <v>2007</v>
      </c>
      <c r="F1252">
        <f>VLOOKUP(E1252,Lookups!A:B,2,FALSE)</f>
        <v>1</v>
      </c>
      <c r="G1252">
        <v>2008</v>
      </c>
      <c r="H1252" s="61">
        <v>757</v>
      </c>
      <c r="I1252">
        <v>5</v>
      </c>
      <c r="J1252" t="s">
        <v>19</v>
      </c>
      <c r="K1252">
        <v>0</v>
      </c>
      <c r="L1252">
        <v>1</v>
      </c>
      <c r="M1252">
        <v>0</v>
      </c>
      <c r="N1252">
        <v>9</v>
      </c>
      <c r="O1252">
        <v>1</v>
      </c>
      <c r="P1252">
        <f t="shared" si="201"/>
        <v>8</v>
      </c>
      <c r="Q1252">
        <v>2413</v>
      </c>
      <c r="R1252">
        <v>1942</v>
      </c>
      <c r="S1252" s="14">
        <f t="shared" si="193"/>
        <v>0.55407577497129734</v>
      </c>
      <c r="T1252" s="33">
        <f>IF(E1252&lt;1994,"NA",IF(E1252&gt;2001,SUMIFS(ADM!E:E,ADM!A:A,ReferendumData!E1252,ADM!C:C,ReferendumData!A1252,ADM!D:D,ReferendumData!B1252),SUMIFS(ADM!K:K,ADM!H:H,ReferendumData!E1252,ADM!I:I,ReferendumData!A1252,ADM!J:J,ReferendumData!B1252)))</f>
        <v>3392.58</v>
      </c>
      <c r="U1252" s="34">
        <f t="shared" si="202"/>
        <v>1.2836838040665217</v>
      </c>
      <c r="V1252" s="47">
        <f>IFERROR(VLOOKUP(C1252,Lookups!J:L,3,FALSE),IF(T1252&gt;=2000,4,IF(AND(T1252&gt;=1000,T1252&lt;2000),5,6)))</f>
        <v>3</v>
      </c>
      <c r="W1252" s="12" t="s">
        <v>521</v>
      </c>
      <c r="X1252" s="39">
        <f t="shared" si="194"/>
        <v>1.2836838040665217</v>
      </c>
      <c r="Y1252" s="38">
        <f t="shared" si="195"/>
        <v>0.55407577497129734</v>
      </c>
      <c r="Z1252" s="40" t="e">
        <f>IF(C1252=ScatterPlots!$A$3,ReferendumData!Y1252,-1)</f>
        <v>#N/A</v>
      </c>
      <c r="AA1252" s="39">
        <f t="shared" si="196"/>
        <v>1.2836838040665217</v>
      </c>
      <c r="AB1252" s="40">
        <f t="shared" si="197"/>
        <v>-1</v>
      </c>
      <c r="AC1252" s="40">
        <f t="shared" si="198"/>
        <v>-1</v>
      </c>
      <c r="AD1252" s="40">
        <f t="shared" si="199"/>
        <v>0.55407577497129734</v>
      </c>
    </row>
    <row r="1253" spans="1:30" x14ac:dyDescent="0.35">
      <c r="A1253">
        <v>727</v>
      </c>
      <c r="B1253">
        <v>1</v>
      </c>
      <c r="C1253" t="str">
        <f t="shared" si="200"/>
        <v>0727-01</v>
      </c>
      <c r="D1253" t="s">
        <v>62</v>
      </c>
      <c r="E1253">
        <v>2007</v>
      </c>
      <c r="F1253">
        <f>VLOOKUP(E1253,Lookups!A:B,2,FALSE)</f>
        <v>1</v>
      </c>
      <c r="G1253">
        <v>2008</v>
      </c>
      <c r="H1253" s="61">
        <v>318</v>
      </c>
      <c r="I1253">
        <v>10</v>
      </c>
      <c r="J1253" t="s">
        <v>19</v>
      </c>
      <c r="K1253">
        <v>0</v>
      </c>
      <c r="L1253">
        <v>9</v>
      </c>
      <c r="M1253">
        <v>0</v>
      </c>
      <c r="N1253">
        <v>9</v>
      </c>
      <c r="O1253">
        <v>0</v>
      </c>
      <c r="P1253">
        <f t="shared" si="201"/>
        <v>4</v>
      </c>
      <c r="Q1253">
        <v>1008</v>
      </c>
      <c r="R1253">
        <v>1490</v>
      </c>
      <c r="S1253" s="14">
        <f t="shared" si="193"/>
        <v>0.40352281825460368</v>
      </c>
      <c r="T1253" s="33">
        <f>IF(E1253&lt;1994,"NA",IF(E1253&gt;2001,SUMIFS(ADM!E:E,ADM!A:A,ReferendumData!E1253,ADM!C:C,ReferendumData!A1253,ADM!D:D,ReferendumData!B1253),SUMIFS(ADM!K:K,ADM!H:H,ReferendumData!E1253,ADM!I:I,ReferendumData!A1253,ADM!J:J,ReferendumData!B1253)))</f>
        <v>3618.77</v>
      </c>
      <c r="U1253" s="34">
        <f t="shared" si="202"/>
        <v>0.6902897945987172</v>
      </c>
      <c r="V1253" s="47">
        <f>IFERROR(VLOOKUP(C1253,Lookups!J:L,3,FALSE),IF(T1253&gt;=2000,4,IF(AND(T1253&gt;=1000,T1253&lt;2000),5,6)))</f>
        <v>4</v>
      </c>
      <c r="W1253" s="12" t="s">
        <v>20</v>
      </c>
      <c r="X1253" s="39">
        <f t="shared" si="194"/>
        <v>0.6902897945987172</v>
      </c>
      <c r="Y1253" s="38">
        <f t="shared" si="195"/>
        <v>0.40352281825460368</v>
      </c>
      <c r="Z1253" s="40" t="e">
        <f>IF(C1253=ScatterPlots!$A$3,ReferendumData!Y1253,-1)</f>
        <v>#N/A</v>
      </c>
      <c r="AA1253" s="39">
        <f t="shared" si="196"/>
        <v>0.6902897945987172</v>
      </c>
      <c r="AB1253" s="40">
        <f t="shared" si="197"/>
        <v>-1</v>
      </c>
      <c r="AC1253" s="40">
        <f t="shared" si="198"/>
        <v>-1</v>
      </c>
      <c r="AD1253" s="40">
        <f t="shared" si="199"/>
        <v>0.40352281825460368</v>
      </c>
    </row>
    <row r="1254" spans="1:30" x14ac:dyDescent="0.35">
      <c r="A1254">
        <v>727</v>
      </c>
      <c r="B1254">
        <v>1</v>
      </c>
      <c r="C1254" t="str">
        <f t="shared" si="200"/>
        <v>0727-01</v>
      </c>
      <c r="D1254" t="s">
        <v>62</v>
      </c>
      <c r="E1254">
        <v>2007</v>
      </c>
      <c r="F1254">
        <f>VLOOKUP(E1254,Lookups!A:B,2,FALSE)</f>
        <v>1</v>
      </c>
      <c r="G1254">
        <v>2008</v>
      </c>
      <c r="H1254" s="61">
        <v>138</v>
      </c>
      <c r="I1254">
        <v>10</v>
      </c>
      <c r="J1254" t="s">
        <v>19</v>
      </c>
      <c r="K1254">
        <v>0</v>
      </c>
      <c r="L1254">
        <v>1</v>
      </c>
      <c r="M1254">
        <v>0</v>
      </c>
      <c r="N1254">
        <v>9</v>
      </c>
      <c r="O1254">
        <v>0</v>
      </c>
      <c r="P1254">
        <f t="shared" si="201"/>
        <v>2</v>
      </c>
      <c r="Q1254">
        <v>878</v>
      </c>
      <c r="R1254">
        <v>1608</v>
      </c>
      <c r="S1254" s="14">
        <f t="shared" si="193"/>
        <v>0.35317779565567176</v>
      </c>
      <c r="T1254" s="33">
        <f>IF(E1254&lt;1994,"NA",IF(E1254&gt;2001,SUMIFS(ADM!E:E,ADM!A:A,ReferendumData!E1254,ADM!C:C,ReferendumData!A1254,ADM!D:D,ReferendumData!B1254),SUMIFS(ADM!K:K,ADM!H:H,ReferendumData!E1254,ADM!I:I,ReferendumData!A1254,ADM!J:J,ReferendumData!B1254)))</f>
        <v>3618.77</v>
      </c>
      <c r="U1254" s="34">
        <f t="shared" si="202"/>
        <v>0.68697375074956413</v>
      </c>
      <c r="V1254" s="47">
        <f>IFERROR(VLOOKUP(C1254,Lookups!J:L,3,FALSE),IF(T1254&gt;=2000,4,IF(AND(T1254&gt;=1000,T1254&lt;2000),5,6)))</f>
        <v>4</v>
      </c>
      <c r="W1254" s="12" t="s">
        <v>521</v>
      </c>
      <c r="X1254" s="39">
        <f t="shared" si="194"/>
        <v>0.68697375074956413</v>
      </c>
      <c r="Y1254" s="38">
        <f t="shared" si="195"/>
        <v>0.35317779565567176</v>
      </c>
      <c r="Z1254" s="40" t="e">
        <f>IF(C1254=ScatterPlots!$A$3,ReferendumData!Y1254,-1)</f>
        <v>#N/A</v>
      </c>
      <c r="AA1254" s="39">
        <f t="shared" si="196"/>
        <v>0.68697375074956413</v>
      </c>
      <c r="AB1254" s="40">
        <f t="shared" si="197"/>
        <v>-1</v>
      </c>
      <c r="AC1254" s="40">
        <f t="shared" si="198"/>
        <v>-1</v>
      </c>
      <c r="AD1254" s="40">
        <f t="shared" si="199"/>
        <v>0.35317779565567176</v>
      </c>
    </row>
    <row r="1255" spans="1:30" x14ac:dyDescent="0.35">
      <c r="A1255">
        <v>727</v>
      </c>
      <c r="B1255">
        <v>1</v>
      </c>
      <c r="C1255" t="str">
        <f t="shared" si="200"/>
        <v>0727-01</v>
      </c>
      <c r="D1255" t="s">
        <v>62</v>
      </c>
      <c r="E1255">
        <v>2007</v>
      </c>
      <c r="F1255">
        <f>VLOOKUP(E1255,Lookups!A:B,2,FALSE)</f>
        <v>1</v>
      </c>
      <c r="G1255">
        <v>2008</v>
      </c>
      <c r="H1255" s="61">
        <v>138</v>
      </c>
      <c r="I1255">
        <v>10</v>
      </c>
      <c r="J1255" t="s">
        <v>19</v>
      </c>
      <c r="K1255">
        <v>0</v>
      </c>
      <c r="L1255">
        <v>1</v>
      </c>
      <c r="M1255">
        <v>0</v>
      </c>
      <c r="N1255">
        <v>9</v>
      </c>
      <c r="O1255">
        <v>0</v>
      </c>
      <c r="P1255">
        <f t="shared" si="201"/>
        <v>2</v>
      </c>
      <c r="Q1255">
        <v>804</v>
      </c>
      <c r="R1255">
        <v>1673</v>
      </c>
      <c r="S1255" s="14">
        <f t="shared" si="193"/>
        <v>0.32458619297537344</v>
      </c>
      <c r="T1255" s="33">
        <f>IF(E1255&lt;1994,"NA",IF(E1255&gt;2001,SUMIFS(ADM!E:E,ADM!A:A,ReferendumData!E1255,ADM!C:C,ReferendumData!A1255,ADM!D:D,ReferendumData!B1255),SUMIFS(ADM!K:K,ADM!H:H,ReferendumData!E1255,ADM!I:I,ReferendumData!A1255,ADM!J:J,ReferendumData!B1255)))</f>
        <v>3618.77</v>
      </c>
      <c r="U1255" s="34">
        <f t="shared" si="202"/>
        <v>0.68448671786269921</v>
      </c>
      <c r="V1255" s="47">
        <f>IFERROR(VLOOKUP(C1255,Lookups!J:L,3,FALSE),IF(T1255&gt;=2000,4,IF(AND(T1255&gt;=1000,T1255&lt;2000),5,6)))</f>
        <v>4</v>
      </c>
      <c r="W1255" s="12" t="s">
        <v>521</v>
      </c>
      <c r="X1255" s="39">
        <f t="shared" si="194"/>
        <v>0.68448671786269921</v>
      </c>
      <c r="Y1255" s="38">
        <f t="shared" si="195"/>
        <v>0.32458619297537344</v>
      </c>
      <c r="Z1255" s="40" t="e">
        <f>IF(C1255=ScatterPlots!$A$3,ReferendumData!Y1255,-1)</f>
        <v>#N/A</v>
      </c>
      <c r="AA1255" s="39">
        <f t="shared" si="196"/>
        <v>0.68448671786269921</v>
      </c>
      <c r="AB1255" s="40">
        <f t="shared" si="197"/>
        <v>-1</v>
      </c>
      <c r="AC1255" s="40">
        <f t="shared" si="198"/>
        <v>-1</v>
      </c>
      <c r="AD1255" s="40">
        <f t="shared" si="199"/>
        <v>0.32458619297537344</v>
      </c>
    </row>
    <row r="1256" spans="1:30" x14ac:dyDescent="0.35">
      <c r="A1256">
        <v>728</v>
      </c>
      <c r="B1256">
        <v>1</v>
      </c>
      <c r="C1256" t="str">
        <f t="shared" si="200"/>
        <v>0728-01</v>
      </c>
      <c r="D1256" t="s">
        <v>148</v>
      </c>
      <c r="E1256">
        <v>2007</v>
      </c>
      <c r="F1256">
        <f>VLOOKUP(E1256,Lookups!A:B,2,FALSE)</f>
        <v>1</v>
      </c>
      <c r="G1256">
        <v>2008</v>
      </c>
      <c r="H1256" s="61">
        <v>350.19</v>
      </c>
      <c r="I1256">
        <v>10</v>
      </c>
      <c r="J1256" t="s">
        <v>19</v>
      </c>
      <c r="K1256">
        <v>0</v>
      </c>
      <c r="L1256">
        <v>1</v>
      </c>
      <c r="M1256">
        <v>0</v>
      </c>
      <c r="N1256">
        <v>9</v>
      </c>
      <c r="O1256">
        <v>0</v>
      </c>
      <c r="P1256">
        <f t="shared" si="201"/>
        <v>4</v>
      </c>
      <c r="Q1256">
        <v>4624</v>
      </c>
      <c r="R1256">
        <v>7915</v>
      </c>
      <c r="S1256" s="14">
        <f t="shared" si="193"/>
        <v>0.3687694393492304</v>
      </c>
      <c r="T1256" s="33">
        <f>IF(E1256&lt;1994,"NA",IF(E1256&gt;2001,SUMIFS(ADM!E:E,ADM!A:A,ReferendumData!E1256,ADM!C:C,ReferendumData!A1256,ADM!D:D,ReferendumData!B1256),SUMIFS(ADM!K:K,ADM!H:H,ReferendumData!E1256,ADM!I:I,ReferendumData!A1256,ADM!J:J,ReferendumData!B1256)))</f>
        <v>11765.96</v>
      </c>
      <c r="U1256" s="34">
        <f t="shared" si="202"/>
        <v>1.0657013962311619</v>
      </c>
      <c r="V1256" s="47">
        <f>IFERROR(VLOOKUP(C1256,Lookups!J:L,3,FALSE),IF(T1256&gt;=2000,4,IF(AND(T1256&gt;=1000,T1256&lt;2000),5,6)))</f>
        <v>4</v>
      </c>
      <c r="W1256" s="12" t="s">
        <v>521</v>
      </c>
      <c r="X1256" s="39">
        <f t="shared" si="194"/>
        <v>1.0657013962311619</v>
      </c>
      <c r="Y1256" s="38">
        <f t="shared" si="195"/>
        <v>0.3687694393492304</v>
      </c>
      <c r="Z1256" s="40" t="e">
        <f>IF(C1256=ScatterPlots!$A$3,ReferendumData!Y1256,-1)</f>
        <v>#N/A</v>
      </c>
      <c r="AA1256" s="39">
        <f t="shared" si="196"/>
        <v>1.0657013962311619</v>
      </c>
      <c r="AB1256" s="40">
        <f t="shared" si="197"/>
        <v>-1</v>
      </c>
      <c r="AC1256" s="40">
        <f t="shared" si="198"/>
        <v>-1</v>
      </c>
      <c r="AD1256" s="40">
        <f t="shared" si="199"/>
        <v>0.3687694393492304</v>
      </c>
    </row>
    <row r="1257" spans="1:30" x14ac:dyDescent="0.35">
      <c r="A1257">
        <v>738</v>
      </c>
      <c r="B1257">
        <v>1</v>
      </c>
      <c r="C1257" t="str">
        <f t="shared" si="200"/>
        <v>0738-01</v>
      </c>
      <c r="D1257" t="s">
        <v>34</v>
      </c>
      <c r="E1257">
        <v>2007</v>
      </c>
      <c r="F1257">
        <f>VLOOKUP(E1257,Lookups!A:B,2,FALSE)</f>
        <v>1</v>
      </c>
      <c r="G1257">
        <v>2008</v>
      </c>
      <c r="H1257" s="61">
        <v>200</v>
      </c>
      <c r="I1257">
        <v>3</v>
      </c>
      <c r="J1257" t="s">
        <v>19</v>
      </c>
      <c r="K1257">
        <v>0</v>
      </c>
      <c r="L1257">
        <v>1</v>
      </c>
      <c r="M1257">
        <v>0</v>
      </c>
      <c r="N1257">
        <v>9</v>
      </c>
      <c r="O1257">
        <v>0</v>
      </c>
      <c r="P1257">
        <f t="shared" si="201"/>
        <v>3</v>
      </c>
      <c r="Q1257">
        <v>434</v>
      </c>
      <c r="R1257">
        <v>543</v>
      </c>
      <c r="S1257" s="14">
        <f t="shared" si="193"/>
        <v>0.44421699078812693</v>
      </c>
      <c r="T1257" s="33">
        <f>IF(E1257&lt;1994,"NA",IF(E1257&gt;2001,SUMIFS(ADM!E:E,ADM!A:A,ReferendumData!E1257,ADM!C:C,ReferendumData!A1257,ADM!D:D,ReferendumData!B1257),SUMIFS(ADM!K:K,ADM!H:H,ReferendumData!E1257,ADM!I:I,ReferendumData!A1257,ADM!J:J,ReferendumData!B1257)))</f>
        <v>1004.96</v>
      </c>
      <c r="U1257" s="34">
        <f t="shared" si="202"/>
        <v>0.97217799713421427</v>
      </c>
      <c r="V1257" s="47">
        <f>IFERROR(VLOOKUP(C1257,Lookups!J:L,3,FALSE),IF(T1257&gt;=2000,4,IF(AND(T1257&gt;=1000,T1257&lt;2000),5,6)))</f>
        <v>5</v>
      </c>
      <c r="W1257" s="12" t="s">
        <v>521</v>
      </c>
      <c r="X1257" s="39">
        <f t="shared" si="194"/>
        <v>0.97217799713421427</v>
      </c>
      <c r="Y1257" s="38">
        <f t="shared" si="195"/>
        <v>0.44421699078812693</v>
      </c>
      <c r="Z1257" s="40" t="e">
        <f>IF(C1257=ScatterPlots!$A$3,ReferendumData!Y1257,-1)</f>
        <v>#N/A</v>
      </c>
      <c r="AA1257" s="39">
        <f t="shared" si="196"/>
        <v>0.97217799713421427</v>
      </c>
      <c r="AB1257" s="40">
        <f t="shared" si="197"/>
        <v>-1</v>
      </c>
      <c r="AC1257" s="40">
        <f t="shared" si="198"/>
        <v>-1</v>
      </c>
      <c r="AD1257" s="40">
        <f t="shared" si="199"/>
        <v>0.44421699078812693</v>
      </c>
    </row>
    <row r="1258" spans="1:30" x14ac:dyDescent="0.35">
      <c r="A1258">
        <v>742</v>
      </c>
      <c r="B1258">
        <v>1</v>
      </c>
      <c r="C1258" t="str">
        <f t="shared" si="200"/>
        <v>0742-01</v>
      </c>
      <c r="D1258" t="s">
        <v>150</v>
      </c>
      <c r="E1258">
        <v>2007</v>
      </c>
      <c r="F1258">
        <f>VLOOKUP(E1258,Lookups!A:B,2,FALSE)</f>
        <v>1</v>
      </c>
      <c r="G1258">
        <v>2008</v>
      </c>
      <c r="H1258" s="61">
        <v>522.77</v>
      </c>
      <c r="I1258">
        <v>5</v>
      </c>
      <c r="J1258" t="s">
        <v>19</v>
      </c>
      <c r="K1258">
        <v>0</v>
      </c>
      <c r="L1258">
        <v>9</v>
      </c>
      <c r="M1258">
        <v>0</v>
      </c>
      <c r="N1258">
        <v>9</v>
      </c>
      <c r="O1258">
        <v>0</v>
      </c>
      <c r="P1258">
        <f t="shared" si="201"/>
        <v>6</v>
      </c>
      <c r="Q1258">
        <v>7172</v>
      </c>
      <c r="R1258">
        <v>7332</v>
      </c>
      <c r="S1258" s="14">
        <f t="shared" si="193"/>
        <v>0.49448428019856594</v>
      </c>
      <c r="T1258" s="33">
        <f>IF(E1258&lt;1994,"NA",IF(E1258&gt;2001,SUMIFS(ADM!E:E,ADM!A:A,ReferendumData!E1258,ADM!C:C,ReferendumData!A1258,ADM!D:D,ReferendumData!B1258),SUMIFS(ADM!K:K,ADM!H:H,ReferendumData!E1258,ADM!I:I,ReferendumData!A1258,ADM!J:J,ReferendumData!B1258)))</f>
        <v>9358.01</v>
      </c>
      <c r="U1258" s="34">
        <f t="shared" si="202"/>
        <v>1.5499021693714796</v>
      </c>
      <c r="V1258" s="47">
        <f>IFERROR(VLOOKUP(C1258,Lookups!J:L,3,FALSE),IF(T1258&gt;=2000,4,IF(AND(T1258&gt;=1000,T1258&lt;2000),5,6)))</f>
        <v>4</v>
      </c>
      <c r="W1258" s="12" t="s">
        <v>20</v>
      </c>
      <c r="X1258" s="39">
        <f t="shared" si="194"/>
        <v>1.5499021693714796</v>
      </c>
      <c r="Y1258" s="38">
        <f t="shared" si="195"/>
        <v>0.49448428019856594</v>
      </c>
      <c r="Z1258" s="40" t="e">
        <f>IF(C1258=ScatterPlots!$A$3,ReferendumData!Y1258,-1)</f>
        <v>#N/A</v>
      </c>
      <c r="AA1258" s="39">
        <f t="shared" si="196"/>
        <v>1.5499021693714796</v>
      </c>
      <c r="AB1258" s="40">
        <f t="shared" si="197"/>
        <v>-1</v>
      </c>
      <c r="AC1258" s="40">
        <f t="shared" si="198"/>
        <v>-1</v>
      </c>
      <c r="AD1258" s="40">
        <f t="shared" si="199"/>
        <v>0.49448428019856594</v>
      </c>
    </row>
    <row r="1259" spans="1:30" x14ac:dyDescent="0.35">
      <c r="A1259">
        <v>742</v>
      </c>
      <c r="B1259">
        <v>1</v>
      </c>
      <c r="C1259" t="str">
        <f t="shared" si="200"/>
        <v>0742-01</v>
      </c>
      <c r="D1259" t="s">
        <v>150</v>
      </c>
      <c r="E1259">
        <v>2007</v>
      </c>
      <c r="F1259">
        <f>VLOOKUP(E1259,Lookups!A:B,2,FALSE)</f>
        <v>1</v>
      </c>
      <c r="G1259">
        <v>2008</v>
      </c>
      <c r="H1259" s="61">
        <v>30</v>
      </c>
      <c r="I1259">
        <v>5</v>
      </c>
      <c r="J1259" t="s">
        <v>19</v>
      </c>
      <c r="K1259">
        <v>0</v>
      </c>
      <c r="L1259">
        <v>9</v>
      </c>
      <c r="M1259">
        <v>0</v>
      </c>
      <c r="N1259">
        <v>9</v>
      </c>
      <c r="O1259">
        <v>0</v>
      </c>
      <c r="P1259">
        <f t="shared" si="201"/>
        <v>1</v>
      </c>
      <c r="Q1259">
        <v>6764</v>
      </c>
      <c r="R1259">
        <v>7655</v>
      </c>
      <c r="S1259" s="14">
        <f t="shared" si="193"/>
        <v>0.46910326652333728</v>
      </c>
      <c r="T1259" s="33">
        <f>IF(E1259&lt;1994,"NA",IF(E1259&gt;2001,SUMIFS(ADM!E:E,ADM!A:A,ReferendumData!E1259,ADM!C:C,ReferendumData!A1259,ADM!D:D,ReferendumData!B1259),SUMIFS(ADM!K:K,ADM!H:H,ReferendumData!E1259,ADM!I:I,ReferendumData!A1259,ADM!J:J,ReferendumData!B1259)))</f>
        <v>9358.01</v>
      </c>
      <c r="U1259" s="34">
        <f t="shared" si="202"/>
        <v>1.5408190416552237</v>
      </c>
      <c r="V1259" s="47">
        <f>IFERROR(VLOOKUP(C1259,Lookups!J:L,3,FALSE),IF(T1259&gt;=2000,4,IF(AND(T1259&gt;=1000,T1259&lt;2000),5,6)))</f>
        <v>4</v>
      </c>
      <c r="W1259" s="12" t="s">
        <v>20</v>
      </c>
      <c r="X1259" s="39">
        <f t="shared" si="194"/>
        <v>1.5408190416552237</v>
      </c>
      <c r="Y1259" s="38">
        <f t="shared" si="195"/>
        <v>0.46910326652333728</v>
      </c>
      <c r="Z1259" s="40" t="e">
        <f>IF(C1259=ScatterPlots!$A$3,ReferendumData!Y1259,-1)</f>
        <v>#N/A</v>
      </c>
      <c r="AA1259" s="39">
        <f t="shared" si="196"/>
        <v>1.5408190416552237</v>
      </c>
      <c r="AB1259" s="40">
        <f t="shared" si="197"/>
        <v>-1</v>
      </c>
      <c r="AC1259" s="40">
        <f t="shared" si="198"/>
        <v>-1</v>
      </c>
      <c r="AD1259" s="40">
        <f t="shared" si="199"/>
        <v>0.46910326652333728</v>
      </c>
    </row>
    <row r="1260" spans="1:30" x14ac:dyDescent="0.35">
      <c r="A1260">
        <v>743</v>
      </c>
      <c r="B1260">
        <v>1</v>
      </c>
      <c r="C1260" t="str">
        <f t="shared" si="200"/>
        <v>0743-01</v>
      </c>
      <c r="D1260" t="s">
        <v>261</v>
      </c>
      <c r="E1260">
        <v>2007</v>
      </c>
      <c r="F1260">
        <f>VLOOKUP(E1260,Lookups!A:B,2,FALSE)</f>
        <v>1</v>
      </c>
      <c r="G1260">
        <v>2008</v>
      </c>
      <c r="H1260" s="61">
        <v>230</v>
      </c>
      <c r="I1260">
        <v>6</v>
      </c>
      <c r="J1260" t="s">
        <v>19</v>
      </c>
      <c r="K1260">
        <v>0</v>
      </c>
      <c r="L1260">
        <v>9</v>
      </c>
      <c r="M1260">
        <v>0</v>
      </c>
      <c r="N1260">
        <v>9</v>
      </c>
      <c r="O1260">
        <v>0</v>
      </c>
      <c r="P1260">
        <f t="shared" si="201"/>
        <v>3</v>
      </c>
      <c r="Q1260">
        <v>580</v>
      </c>
      <c r="R1260">
        <v>898</v>
      </c>
      <c r="S1260" s="14">
        <f t="shared" si="193"/>
        <v>0.39242219215155616</v>
      </c>
      <c r="T1260" s="33">
        <f>IF(E1260&lt;1994,"NA",IF(E1260&gt;2001,SUMIFS(ADM!E:E,ADM!A:A,ReferendumData!E1260,ADM!C:C,ReferendumData!A1260,ADM!D:D,ReferendumData!B1260),SUMIFS(ADM!K:K,ADM!H:H,ReferendumData!E1260,ADM!I:I,ReferendumData!A1260,ADM!J:J,ReferendumData!B1260)))</f>
        <v>1052.98</v>
      </c>
      <c r="U1260" s="34">
        <f t="shared" si="202"/>
        <v>1.4036353966836976</v>
      </c>
      <c r="V1260" s="47">
        <f>IFERROR(VLOOKUP(C1260,Lookups!J:L,3,FALSE),IF(T1260&gt;=2000,4,IF(AND(T1260&gt;=1000,T1260&lt;2000),5,6)))</f>
        <v>5</v>
      </c>
      <c r="W1260" s="12" t="s">
        <v>20</v>
      </c>
      <c r="X1260" s="39">
        <f t="shared" si="194"/>
        <v>1.4036353966836976</v>
      </c>
      <c r="Y1260" s="38">
        <f t="shared" si="195"/>
        <v>0.39242219215155616</v>
      </c>
      <c r="Z1260" s="40" t="e">
        <f>IF(C1260=ScatterPlots!$A$3,ReferendumData!Y1260,-1)</f>
        <v>#N/A</v>
      </c>
      <c r="AA1260" s="39">
        <f t="shared" si="196"/>
        <v>1.4036353966836976</v>
      </c>
      <c r="AB1260" s="40">
        <f t="shared" si="197"/>
        <v>-1</v>
      </c>
      <c r="AC1260" s="40">
        <f t="shared" si="198"/>
        <v>-1</v>
      </c>
      <c r="AD1260" s="40">
        <f t="shared" si="199"/>
        <v>0.39242219215155616</v>
      </c>
    </row>
    <row r="1261" spans="1:30" x14ac:dyDescent="0.35">
      <c r="A1261">
        <v>743</v>
      </c>
      <c r="B1261">
        <v>1</v>
      </c>
      <c r="C1261" t="str">
        <f t="shared" si="200"/>
        <v>0743-01</v>
      </c>
      <c r="D1261" t="s">
        <v>261</v>
      </c>
      <c r="E1261">
        <v>2007</v>
      </c>
      <c r="F1261">
        <f>VLOOKUP(E1261,Lookups!A:B,2,FALSE)</f>
        <v>1</v>
      </c>
      <c r="G1261">
        <v>2008</v>
      </c>
      <c r="H1261" s="61">
        <v>110</v>
      </c>
      <c r="I1261">
        <v>6</v>
      </c>
      <c r="J1261" t="s">
        <v>19</v>
      </c>
      <c r="K1261">
        <v>0</v>
      </c>
      <c r="L1261">
        <v>1</v>
      </c>
      <c r="M1261">
        <v>0</v>
      </c>
      <c r="N1261">
        <v>9</v>
      </c>
      <c r="O1261">
        <v>0</v>
      </c>
      <c r="P1261">
        <f t="shared" si="201"/>
        <v>2</v>
      </c>
      <c r="Q1261">
        <v>506</v>
      </c>
      <c r="R1261">
        <v>1055</v>
      </c>
      <c r="S1261" s="14">
        <f t="shared" si="193"/>
        <v>0.32415118513773222</v>
      </c>
      <c r="T1261" s="33">
        <f>IF(E1261&lt;1994,"NA",IF(E1261&gt;2001,SUMIFS(ADM!E:E,ADM!A:A,ReferendumData!E1261,ADM!C:C,ReferendumData!A1261,ADM!D:D,ReferendumData!B1261),SUMIFS(ADM!K:K,ADM!H:H,ReferendumData!E1261,ADM!I:I,ReferendumData!A1261,ADM!J:J,ReferendumData!B1261)))</f>
        <v>1052.98</v>
      </c>
      <c r="U1261" s="34">
        <f t="shared" si="202"/>
        <v>1.482459305969724</v>
      </c>
      <c r="V1261" s="47">
        <f>IFERROR(VLOOKUP(C1261,Lookups!J:L,3,FALSE),IF(T1261&gt;=2000,4,IF(AND(T1261&gt;=1000,T1261&lt;2000),5,6)))</f>
        <v>5</v>
      </c>
      <c r="W1261" s="12" t="s">
        <v>521</v>
      </c>
      <c r="X1261" s="39">
        <f t="shared" si="194"/>
        <v>1.482459305969724</v>
      </c>
      <c r="Y1261" s="38">
        <f t="shared" si="195"/>
        <v>0.32415118513773222</v>
      </c>
      <c r="Z1261" s="40" t="e">
        <f>IF(C1261=ScatterPlots!$A$3,ReferendumData!Y1261,-1)</f>
        <v>#N/A</v>
      </c>
      <c r="AA1261" s="39">
        <f t="shared" si="196"/>
        <v>1.482459305969724</v>
      </c>
      <c r="AB1261" s="40">
        <f t="shared" si="197"/>
        <v>-1</v>
      </c>
      <c r="AC1261" s="40">
        <f t="shared" si="198"/>
        <v>-1</v>
      </c>
      <c r="AD1261" s="40">
        <f t="shared" si="199"/>
        <v>0.32415118513773222</v>
      </c>
    </row>
    <row r="1262" spans="1:30" x14ac:dyDescent="0.35">
      <c r="A1262">
        <v>745</v>
      </c>
      <c r="B1262">
        <v>1</v>
      </c>
      <c r="C1262" t="str">
        <f t="shared" si="200"/>
        <v>0745-01</v>
      </c>
      <c r="D1262" t="s">
        <v>280</v>
      </c>
      <c r="E1262">
        <v>2007</v>
      </c>
      <c r="F1262">
        <f>VLOOKUP(E1262,Lookups!A:B,2,FALSE)</f>
        <v>1</v>
      </c>
      <c r="G1262">
        <v>2008</v>
      </c>
      <c r="H1262" s="61">
        <v>295</v>
      </c>
      <c r="I1262">
        <v>10</v>
      </c>
      <c r="J1262" t="s">
        <v>19</v>
      </c>
      <c r="K1262">
        <v>0</v>
      </c>
      <c r="L1262">
        <v>1</v>
      </c>
      <c r="M1262">
        <v>0</v>
      </c>
      <c r="N1262">
        <v>9</v>
      </c>
      <c r="O1262">
        <v>0</v>
      </c>
      <c r="P1262">
        <f t="shared" si="201"/>
        <v>3</v>
      </c>
      <c r="Q1262">
        <v>1154</v>
      </c>
      <c r="R1262">
        <v>1245</v>
      </c>
      <c r="S1262" s="14">
        <f t="shared" si="193"/>
        <v>0.48103376406836179</v>
      </c>
      <c r="T1262" s="33">
        <f>IF(E1262&lt;1994,"NA",IF(E1262&gt;2001,SUMIFS(ADM!E:E,ADM!A:A,ReferendumData!E1262,ADM!C:C,ReferendumData!A1262,ADM!D:D,ReferendumData!B1262),SUMIFS(ADM!K:K,ADM!H:H,ReferendumData!E1262,ADM!I:I,ReferendumData!A1262,ADM!J:J,ReferendumData!B1262)))</f>
        <v>1605.39</v>
      </c>
      <c r="U1262" s="34">
        <f t="shared" si="202"/>
        <v>1.494340938961872</v>
      </c>
      <c r="V1262" s="47">
        <f>IFERROR(VLOOKUP(C1262,Lookups!J:L,3,FALSE),IF(T1262&gt;=2000,4,IF(AND(T1262&gt;=1000,T1262&lt;2000),5,6)))</f>
        <v>5</v>
      </c>
      <c r="W1262" s="12" t="s">
        <v>521</v>
      </c>
      <c r="X1262" s="39">
        <f t="shared" si="194"/>
        <v>1.494340938961872</v>
      </c>
      <c r="Y1262" s="38">
        <f t="shared" si="195"/>
        <v>0.48103376406836179</v>
      </c>
      <c r="Z1262" s="40" t="e">
        <f>IF(C1262=ScatterPlots!$A$3,ReferendumData!Y1262,-1)</f>
        <v>#N/A</v>
      </c>
      <c r="AA1262" s="39">
        <f t="shared" si="196"/>
        <v>1.494340938961872</v>
      </c>
      <c r="AB1262" s="40">
        <f t="shared" si="197"/>
        <v>-1</v>
      </c>
      <c r="AC1262" s="40">
        <f t="shared" si="198"/>
        <v>-1</v>
      </c>
      <c r="AD1262" s="40">
        <f t="shared" si="199"/>
        <v>0.48103376406836179</v>
      </c>
    </row>
    <row r="1263" spans="1:30" x14ac:dyDescent="0.35">
      <c r="A1263">
        <v>750</v>
      </c>
      <c r="B1263">
        <v>1</v>
      </c>
      <c r="C1263" t="str">
        <f t="shared" si="200"/>
        <v>0750-01</v>
      </c>
      <c r="D1263" t="s">
        <v>151</v>
      </c>
      <c r="E1263">
        <v>2007</v>
      </c>
      <c r="F1263">
        <f>VLOOKUP(E1263,Lookups!A:B,2,FALSE)</f>
        <v>1</v>
      </c>
      <c r="G1263">
        <v>2008</v>
      </c>
      <c r="H1263" s="61">
        <v>344</v>
      </c>
      <c r="I1263">
        <v>6</v>
      </c>
      <c r="J1263" t="s">
        <v>19</v>
      </c>
      <c r="K1263">
        <v>0</v>
      </c>
      <c r="L1263">
        <v>1</v>
      </c>
      <c r="M1263">
        <v>0</v>
      </c>
      <c r="N1263">
        <v>9</v>
      </c>
      <c r="O1263">
        <v>1</v>
      </c>
      <c r="P1263">
        <f t="shared" si="201"/>
        <v>4</v>
      </c>
      <c r="Q1263">
        <v>2369</v>
      </c>
      <c r="R1263">
        <v>1503</v>
      </c>
      <c r="S1263" s="14">
        <f t="shared" si="193"/>
        <v>0.61182851239669422</v>
      </c>
      <c r="T1263" s="33">
        <f>IF(E1263&lt;1994,"NA",IF(E1263&gt;2001,SUMIFS(ADM!E:E,ADM!A:A,ReferendumData!E1263,ADM!C:C,ReferendumData!A1263,ADM!D:D,ReferendumData!B1263),SUMIFS(ADM!K:K,ADM!H:H,ReferendumData!E1263,ADM!I:I,ReferendumData!A1263,ADM!J:J,ReferendumData!B1263)))</f>
        <v>2250.5</v>
      </c>
      <c r="U1263" s="34">
        <f t="shared" si="202"/>
        <v>1.7205065540990891</v>
      </c>
      <c r="V1263" s="47">
        <f>IFERROR(VLOOKUP(C1263,Lookups!J:L,3,FALSE),IF(T1263&gt;=2000,4,IF(AND(T1263&gt;=1000,T1263&lt;2000),5,6)))</f>
        <v>4</v>
      </c>
      <c r="W1263" s="12" t="s">
        <v>521</v>
      </c>
      <c r="X1263" s="39">
        <f t="shared" si="194"/>
        <v>1.7205065540990891</v>
      </c>
      <c r="Y1263" s="38">
        <f t="shared" si="195"/>
        <v>0.61182851239669422</v>
      </c>
      <c r="Z1263" s="40" t="e">
        <f>IF(C1263=ScatterPlots!$A$3,ReferendumData!Y1263,-1)</f>
        <v>#N/A</v>
      </c>
      <c r="AA1263" s="39">
        <f t="shared" si="196"/>
        <v>1.7205065540990891</v>
      </c>
      <c r="AB1263" s="40">
        <f t="shared" si="197"/>
        <v>-1</v>
      </c>
      <c r="AC1263" s="40">
        <f t="shared" si="198"/>
        <v>-1</v>
      </c>
      <c r="AD1263" s="40">
        <f t="shared" si="199"/>
        <v>0.61182851239669422</v>
      </c>
    </row>
    <row r="1264" spans="1:30" x14ac:dyDescent="0.35">
      <c r="A1264">
        <v>756</v>
      </c>
      <c r="B1264">
        <v>1</v>
      </c>
      <c r="C1264" t="str">
        <f t="shared" si="200"/>
        <v>0756-01</v>
      </c>
      <c r="D1264" t="s">
        <v>281</v>
      </c>
      <c r="E1264">
        <v>2007</v>
      </c>
      <c r="F1264">
        <f>VLOOKUP(E1264,Lookups!A:B,2,FALSE)</f>
        <v>1</v>
      </c>
      <c r="G1264">
        <v>2008</v>
      </c>
      <c r="H1264" s="61">
        <v>349.55</v>
      </c>
      <c r="I1264">
        <v>10</v>
      </c>
      <c r="J1264" t="s">
        <v>19</v>
      </c>
      <c r="K1264">
        <v>0</v>
      </c>
      <c r="L1264">
        <v>1</v>
      </c>
      <c r="M1264">
        <v>0</v>
      </c>
      <c r="N1264">
        <v>9</v>
      </c>
      <c r="O1264">
        <v>0</v>
      </c>
      <c r="P1264">
        <f t="shared" si="201"/>
        <v>4</v>
      </c>
      <c r="Q1264">
        <v>417</v>
      </c>
      <c r="R1264">
        <v>529</v>
      </c>
      <c r="S1264" s="14">
        <f t="shared" si="193"/>
        <v>0.44080338266384778</v>
      </c>
      <c r="T1264" s="33">
        <f>IF(E1264&lt;1994,"NA",IF(E1264&gt;2001,SUMIFS(ADM!E:E,ADM!A:A,ReferendumData!E1264,ADM!C:C,ReferendumData!A1264,ADM!D:D,ReferendumData!B1264),SUMIFS(ADM!K:K,ADM!H:H,ReferendumData!E1264,ADM!I:I,ReferendumData!A1264,ADM!J:J,ReferendumData!B1264)))</f>
        <v>720.85</v>
      </c>
      <c r="U1264" s="34">
        <f t="shared" si="202"/>
        <v>1.3123395990844142</v>
      </c>
      <c r="V1264" s="47">
        <f>IFERROR(VLOOKUP(C1264,Lookups!J:L,3,FALSE),IF(T1264&gt;=2000,4,IF(AND(T1264&gt;=1000,T1264&lt;2000),5,6)))</f>
        <v>6</v>
      </c>
      <c r="W1264" s="12" t="s">
        <v>521</v>
      </c>
      <c r="X1264" s="39">
        <f t="shared" si="194"/>
        <v>1.3123395990844142</v>
      </c>
      <c r="Y1264" s="38">
        <f t="shared" si="195"/>
        <v>0.44080338266384778</v>
      </c>
      <c r="Z1264" s="40" t="e">
        <f>IF(C1264=ScatterPlots!$A$3,ReferendumData!Y1264,-1)</f>
        <v>#N/A</v>
      </c>
      <c r="AA1264" s="39">
        <f t="shared" si="196"/>
        <v>1.3123395990844142</v>
      </c>
      <c r="AB1264" s="40">
        <f t="shared" si="197"/>
        <v>-1</v>
      </c>
      <c r="AC1264" s="40">
        <f t="shared" si="198"/>
        <v>-1</v>
      </c>
      <c r="AD1264" s="40">
        <f t="shared" si="199"/>
        <v>0.44080338266384778</v>
      </c>
    </row>
    <row r="1265" spans="1:30" x14ac:dyDescent="0.35">
      <c r="A1265">
        <v>761</v>
      </c>
      <c r="B1265">
        <v>1</v>
      </c>
      <c r="C1265" t="str">
        <f t="shared" si="200"/>
        <v>0761-01</v>
      </c>
      <c r="D1265" t="s">
        <v>101</v>
      </c>
      <c r="E1265">
        <v>2007</v>
      </c>
      <c r="F1265">
        <f>VLOOKUP(E1265,Lookups!A:B,2,FALSE)</f>
        <v>1</v>
      </c>
      <c r="G1265">
        <v>2008</v>
      </c>
      <c r="H1265" s="61">
        <v>119.39</v>
      </c>
      <c r="I1265">
        <v>6</v>
      </c>
      <c r="J1265" t="s">
        <v>19</v>
      </c>
      <c r="K1265">
        <v>0</v>
      </c>
      <c r="L1265">
        <v>1</v>
      </c>
      <c r="M1265">
        <v>0</v>
      </c>
      <c r="N1265">
        <v>9</v>
      </c>
      <c r="O1265">
        <v>0</v>
      </c>
      <c r="P1265">
        <f t="shared" si="201"/>
        <v>2</v>
      </c>
      <c r="Q1265">
        <v>2652</v>
      </c>
      <c r="R1265">
        <v>3065</v>
      </c>
      <c r="S1265" s="14">
        <f t="shared" si="193"/>
        <v>0.46387965716284763</v>
      </c>
      <c r="T1265" s="33">
        <f>IF(E1265&lt;1994,"NA",IF(E1265&gt;2001,SUMIFS(ADM!E:E,ADM!A:A,ReferendumData!E1265,ADM!C:C,ReferendumData!A1265,ADM!D:D,ReferendumData!B1265),SUMIFS(ADM!K:K,ADM!H:H,ReferendumData!E1265,ADM!I:I,ReferendumData!A1265,ADM!J:J,ReferendumData!B1265)))</f>
        <v>4952.96</v>
      </c>
      <c r="U1265" s="34">
        <f t="shared" si="202"/>
        <v>1.1542592712236723</v>
      </c>
      <c r="V1265" s="47">
        <f>IFERROR(VLOOKUP(C1265,Lookups!J:L,3,FALSE),IF(T1265&gt;=2000,4,IF(AND(T1265&gt;=1000,T1265&lt;2000),5,6)))</f>
        <v>4</v>
      </c>
      <c r="W1265" s="12" t="s">
        <v>521</v>
      </c>
      <c r="X1265" s="39">
        <f t="shared" si="194"/>
        <v>1.1542592712236723</v>
      </c>
      <c r="Y1265" s="38">
        <f t="shared" si="195"/>
        <v>0.46387965716284763</v>
      </c>
      <c r="Z1265" s="40" t="e">
        <f>IF(C1265=ScatterPlots!$A$3,ReferendumData!Y1265,-1)</f>
        <v>#N/A</v>
      </c>
      <c r="AA1265" s="39">
        <f t="shared" si="196"/>
        <v>1.1542592712236723</v>
      </c>
      <c r="AB1265" s="40">
        <f t="shared" si="197"/>
        <v>-1</v>
      </c>
      <c r="AC1265" s="40">
        <f t="shared" si="198"/>
        <v>-1</v>
      </c>
      <c r="AD1265" s="40">
        <f t="shared" si="199"/>
        <v>0.46387965716284763</v>
      </c>
    </row>
    <row r="1266" spans="1:30" x14ac:dyDescent="0.35">
      <c r="A1266">
        <v>761</v>
      </c>
      <c r="B1266">
        <v>1</v>
      </c>
      <c r="C1266" t="str">
        <f t="shared" si="200"/>
        <v>0761-01</v>
      </c>
      <c r="D1266" t="s">
        <v>101</v>
      </c>
      <c r="E1266">
        <v>2007</v>
      </c>
      <c r="F1266">
        <f>VLOOKUP(E1266,Lookups!A:B,2,FALSE)</f>
        <v>1</v>
      </c>
      <c r="G1266">
        <v>2008</v>
      </c>
      <c r="H1266" s="61">
        <v>102.33</v>
      </c>
      <c r="I1266">
        <v>6</v>
      </c>
      <c r="J1266" t="s">
        <v>19</v>
      </c>
      <c r="K1266">
        <v>0</v>
      </c>
      <c r="L1266">
        <v>1</v>
      </c>
      <c r="M1266">
        <v>0</v>
      </c>
      <c r="N1266">
        <v>9</v>
      </c>
      <c r="O1266">
        <v>0</v>
      </c>
      <c r="P1266">
        <f t="shared" si="201"/>
        <v>2</v>
      </c>
      <c r="Q1266">
        <v>2180</v>
      </c>
      <c r="R1266">
        <v>3547</v>
      </c>
      <c r="S1266" s="14">
        <f t="shared" si="193"/>
        <v>0.38065304697049068</v>
      </c>
      <c r="T1266" s="33">
        <f>IF(E1266&lt;1994,"NA",IF(E1266&gt;2001,SUMIFS(ADM!E:E,ADM!A:A,ReferendumData!E1266,ADM!C:C,ReferendumData!A1266,ADM!D:D,ReferendumData!B1266),SUMIFS(ADM!K:K,ADM!H:H,ReferendumData!E1266,ADM!I:I,ReferendumData!A1266,ADM!J:J,ReferendumData!B1266)))</f>
        <v>4952.96</v>
      </c>
      <c r="U1266" s="34">
        <f t="shared" si="202"/>
        <v>1.1562782659258302</v>
      </c>
      <c r="V1266" s="47">
        <f>IFERROR(VLOOKUP(C1266,Lookups!J:L,3,FALSE),IF(T1266&gt;=2000,4,IF(AND(T1266&gt;=1000,T1266&lt;2000),5,6)))</f>
        <v>4</v>
      </c>
      <c r="W1266" s="12" t="s">
        <v>521</v>
      </c>
      <c r="X1266" s="39">
        <f t="shared" si="194"/>
        <v>1.1562782659258302</v>
      </c>
      <c r="Y1266" s="38">
        <f t="shared" si="195"/>
        <v>0.38065304697049068</v>
      </c>
      <c r="Z1266" s="40" t="e">
        <f>IF(C1266=ScatterPlots!$A$3,ReferendumData!Y1266,-1)</f>
        <v>#N/A</v>
      </c>
      <c r="AA1266" s="39">
        <f t="shared" si="196"/>
        <v>1.1562782659258302</v>
      </c>
      <c r="AB1266" s="40">
        <f t="shared" si="197"/>
        <v>-1</v>
      </c>
      <c r="AC1266" s="40">
        <f t="shared" si="198"/>
        <v>-1</v>
      </c>
      <c r="AD1266" s="40">
        <f t="shared" si="199"/>
        <v>0.38065304697049068</v>
      </c>
    </row>
    <row r="1267" spans="1:30" x14ac:dyDescent="0.35">
      <c r="A1267">
        <v>761</v>
      </c>
      <c r="B1267">
        <v>1</v>
      </c>
      <c r="C1267" t="str">
        <f t="shared" si="200"/>
        <v>0761-01</v>
      </c>
      <c r="D1267" t="s">
        <v>101</v>
      </c>
      <c r="E1267">
        <v>2007</v>
      </c>
      <c r="F1267">
        <f>VLOOKUP(E1267,Lookups!A:B,2,FALSE)</f>
        <v>1</v>
      </c>
      <c r="G1267">
        <v>2008</v>
      </c>
      <c r="H1267" s="61">
        <v>42.64</v>
      </c>
      <c r="I1267">
        <v>6</v>
      </c>
      <c r="J1267" t="s">
        <v>19</v>
      </c>
      <c r="K1267">
        <v>0</v>
      </c>
      <c r="L1267">
        <v>1</v>
      </c>
      <c r="M1267">
        <v>0</v>
      </c>
      <c r="N1267">
        <v>9</v>
      </c>
      <c r="O1267">
        <v>0</v>
      </c>
      <c r="P1267">
        <f t="shared" si="201"/>
        <v>1</v>
      </c>
      <c r="Q1267">
        <v>2235</v>
      </c>
      <c r="R1267">
        <v>3491</v>
      </c>
      <c r="S1267" s="14">
        <f t="shared" si="193"/>
        <v>0.39032483409011526</v>
      </c>
      <c r="T1267" s="33">
        <f>IF(E1267&lt;1994,"NA",IF(E1267&gt;2001,SUMIFS(ADM!E:E,ADM!A:A,ReferendumData!E1267,ADM!C:C,ReferendumData!A1267,ADM!D:D,ReferendumData!B1267),SUMIFS(ADM!K:K,ADM!H:H,ReferendumData!E1267,ADM!I:I,ReferendumData!A1267,ADM!J:J,ReferendumData!B1267)))</f>
        <v>4952.96</v>
      </c>
      <c r="U1267" s="34">
        <f t="shared" si="202"/>
        <v>1.1560763664556144</v>
      </c>
      <c r="V1267" s="47">
        <f>IFERROR(VLOOKUP(C1267,Lookups!J:L,3,FALSE),IF(T1267&gt;=2000,4,IF(AND(T1267&gt;=1000,T1267&lt;2000),5,6)))</f>
        <v>4</v>
      </c>
      <c r="W1267" s="12" t="s">
        <v>521</v>
      </c>
      <c r="X1267" s="39">
        <f t="shared" si="194"/>
        <v>1.1560763664556144</v>
      </c>
      <c r="Y1267" s="38">
        <f t="shared" si="195"/>
        <v>0.39032483409011526</v>
      </c>
      <c r="Z1267" s="40" t="e">
        <f>IF(C1267=ScatterPlots!$A$3,ReferendumData!Y1267,-1)</f>
        <v>#N/A</v>
      </c>
      <c r="AA1267" s="39">
        <f t="shared" si="196"/>
        <v>1.1560763664556144</v>
      </c>
      <c r="AB1267" s="40">
        <f t="shared" si="197"/>
        <v>-1</v>
      </c>
      <c r="AC1267" s="40">
        <f t="shared" si="198"/>
        <v>-1</v>
      </c>
      <c r="AD1267" s="40">
        <f t="shared" si="199"/>
        <v>0.39032483409011526</v>
      </c>
    </row>
    <row r="1268" spans="1:30" x14ac:dyDescent="0.35">
      <c r="A1268">
        <v>768</v>
      </c>
      <c r="B1268">
        <v>1</v>
      </c>
      <c r="C1268" t="str">
        <f t="shared" si="200"/>
        <v>0768-01</v>
      </c>
      <c r="D1268" t="s">
        <v>433</v>
      </c>
      <c r="E1268">
        <v>2007</v>
      </c>
      <c r="F1268">
        <f>VLOOKUP(E1268,Lookups!A:B,2,FALSE)</f>
        <v>1</v>
      </c>
      <c r="G1268">
        <v>2008</v>
      </c>
      <c r="H1268" s="61">
        <v>350</v>
      </c>
      <c r="I1268">
        <v>10</v>
      </c>
      <c r="J1268" t="s">
        <v>19</v>
      </c>
      <c r="K1268">
        <v>0</v>
      </c>
      <c r="L1268">
        <v>1</v>
      </c>
      <c r="M1268">
        <v>0</v>
      </c>
      <c r="N1268">
        <v>9</v>
      </c>
      <c r="O1268">
        <v>1</v>
      </c>
      <c r="P1268">
        <f t="shared" si="201"/>
        <v>4</v>
      </c>
      <c r="Q1268">
        <v>130</v>
      </c>
      <c r="R1268">
        <v>44</v>
      </c>
      <c r="S1268" s="14">
        <f t="shared" si="193"/>
        <v>0.74712643678160917</v>
      </c>
      <c r="T1268" s="33">
        <f>IF(E1268&lt;1994,"NA",IF(E1268&gt;2001,SUMIFS(ADM!E:E,ADM!A:A,ReferendumData!E1268,ADM!C:C,ReferendumData!A1268,ADM!D:D,ReferendumData!B1268),SUMIFS(ADM!K:K,ADM!H:H,ReferendumData!E1268,ADM!I:I,ReferendumData!A1268,ADM!J:J,ReferendumData!B1268)))</f>
        <v>247.66</v>
      </c>
      <c r="U1268" s="34">
        <f t="shared" si="202"/>
        <v>0.70257611241217799</v>
      </c>
      <c r="V1268" s="47">
        <f>IFERROR(VLOOKUP(C1268,Lookups!J:L,3,FALSE),IF(T1268&gt;=2000,4,IF(AND(T1268&gt;=1000,T1268&lt;2000),5,6)))</f>
        <v>6</v>
      </c>
      <c r="W1268" s="12" t="s">
        <v>521</v>
      </c>
      <c r="X1268" s="39">
        <f t="shared" si="194"/>
        <v>0.70257611241217799</v>
      </c>
      <c r="Y1268" s="38">
        <f t="shared" si="195"/>
        <v>0.74712643678160917</v>
      </c>
      <c r="Z1268" s="40" t="e">
        <f>IF(C1268=ScatterPlots!$A$3,ReferendumData!Y1268,-1)</f>
        <v>#N/A</v>
      </c>
      <c r="AA1268" s="39">
        <f t="shared" si="196"/>
        <v>0.70257611241217799</v>
      </c>
      <c r="AB1268" s="40">
        <f t="shared" si="197"/>
        <v>-1</v>
      </c>
      <c r="AC1268" s="40">
        <f t="shared" si="198"/>
        <v>-1</v>
      </c>
      <c r="AD1268" s="40">
        <f t="shared" si="199"/>
        <v>0.74712643678160917</v>
      </c>
    </row>
    <row r="1269" spans="1:30" x14ac:dyDescent="0.35">
      <c r="A1269">
        <v>771</v>
      </c>
      <c r="B1269">
        <v>1</v>
      </c>
      <c r="C1269" t="str">
        <f t="shared" si="200"/>
        <v>0771-01</v>
      </c>
      <c r="D1269" t="s">
        <v>282</v>
      </c>
      <c r="E1269">
        <v>2007</v>
      </c>
      <c r="F1269">
        <f>VLOOKUP(E1269,Lookups!A:B,2,FALSE)</f>
        <v>1</v>
      </c>
      <c r="G1269">
        <v>2008</v>
      </c>
      <c r="H1269" s="61">
        <v>750</v>
      </c>
      <c r="I1269">
        <v>10</v>
      </c>
      <c r="J1269" t="s">
        <v>19</v>
      </c>
      <c r="K1269">
        <v>0</v>
      </c>
      <c r="L1269">
        <v>9</v>
      </c>
      <c r="M1269">
        <v>0</v>
      </c>
      <c r="N1269">
        <v>9</v>
      </c>
      <c r="O1269">
        <v>1</v>
      </c>
      <c r="P1269">
        <f t="shared" si="201"/>
        <v>8</v>
      </c>
      <c r="Q1269">
        <v>289</v>
      </c>
      <c r="R1269">
        <v>76</v>
      </c>
      <c r="S1269" s="14">
        <f t="shared" si="193"/>
        <v>0.79178082191780819</v>
      </c>
      <c r="T1269" s="33">
        <f>IF(E1269&lt;1994,"NA",IF(E1269&gt;2001,SUMIFS(ADM!E:E,ADM!A:A,ReferendumData!E1269,ADM!C:C,ReferendumData!A1269,ADM!D:D,ReferendumData!B1269),SUMIFS(ADM!K:K,ADM!H:H,ReferendumData!E1269,ADM!I:I,ReferendumData!A1269,ADM!J:J,ReferendumData!B1269)))</f>
        <v>173.12</v>
      </c>
      <c r="U1269" s="34">
        <f t="shared" si="202"/>
        <v>2.1083641404805915</v>
      </c>
      <c r="V1269" s="47">
        <f>IFERROR(VLOOKUP(C1269,Lookups!J:L,3,FALSE),IF(T1269&gt;=2000,4,IF(AND(T1269&gt;=1000,T1269&lt;2000),5,6)))</f>
        <v>6</v>
      </c>
      <c r="W1269" s="12" t="s">
        <v>20</v>
      </c>
      <c r="X1269" s="39">
        <f t="shared" si="194"/>
        <v>2.1083641404805915</v>
      </c>
      <c r="Y1269" s="38">
        <f t="shared" si="195"/>
        <v>0.79178082191780819</v>
      </c>
      <c r="Z1269" s="40" t="e">
        <f>IF(C1269=ScatterPlots!$A$3,ReferendumData!Y1269,-1)</f>
        <v>#N/A</v>
      </c>
      <c r="AA1269" s="39">
        <f t="shared" si="196"/>
        <v>2.1083641404805915</v>
      </c>
      <c r="AB1269" s="40">
        <f t="shared" si="197"/>
        <v>-1</v>
      </c>
      <c r="AC1269" s="40">
        <f t="shared" si="198"/>
        <v>-1</v>
      </c>
      <c r="AD1269" s="40">
        <f t="shared" si="199"/>
        <v>0.79178082191780819</v>
      </c>
    </row>
    <row r="1270" spans="1:30" x14ac:dyDescent="0.35">
      <c r="A1270">
        <v>813</v>
      </c>
      <c r="B1270">
        <v>1</v>
      </c>
      <c r="C1270" t="str">
        <f t="shared" si="200"/>
        <v>0813-01</v>
      </c>
      <c r="D1270" t="s">
        <v>154</v>
      </c>
      <c r="E1270">
        <v>2007</v>
      </c>
      <c r="F1270">
        <f>VLOOKUP(E1270,Lookups!A:B,2,FALSE)</f>
        <v>1</v>
      </c>
      <c r="G1270">
        <v>2008</v>
      </c>
      <c r="H1270" s="61">
        <v>600</v>
      </c>
      <c r="I1270">
        <v>8</v>
      </c>
      <c r="J1270" t="s">
        <v>19</v>
      </c>
      <c r="K1270">
        <v>0</v>
      </c>
      <c r="L1270">
        <v>9</v>
      </c>
      <c r="M1270">
        <v>0</v>
      </c>
      <c r="N1270">
        <v>9</v>
      </c>
      <c r="O1270">
        <v>1</v>
      </c>
      <c r="P1270">
        <f t="shared" si="201"/>
        <v>7</v>
      </c>
      <c r="Q1270">
        <v>1578</v>
      </c>
      <c r="R1270">
        <v>884</v>
      </c>
      <c r="S1270" s="14">
        <f t="shared" si="193"/>
        <v>0.6409423233143785</v>
      </c>
      <c r="T1270" s="33">
        <f>IF(E1270&lt;1994,"NA",IF(E1270&gt;2001,SUMIFS(ADM!E:E,ADM!A:A,ReferendumData!E1270,ADM!C:C,ReferendumData!A1270,ADM!D:D,ReferendumData!B1270),SUMIFS(ADM!K:K,ADM!H:H,ReferendumData!E1270,ADM!I:I,ReferendumData!A1270,ADM!J:J,ReferendumData!B1270)))</f>
        <v>1326.1</v>
      </c>
      <c r="U1270" s="34">
        <f t="shared" si="202"/>
        <v>1.8565719025714502</v>
      </c>
      <c r="V1270" s="47">
        <f>IFERROR(VLOOKUP(C1270,Lookups!J:L,3,FALSE),IF(T1270&gt;=2000,4,IF(AND(T1270&gt;=1000,T1270&lt;2000),5,6)))</f>
        <v>5</v>
      </c>
      <c r="W1270" s="12" t="s">
        <v>20</v>
      </c>
      <c r="X1270" s="39">
        <f t="shared" si="194"/>
        <v>1.8565719025714502</v>
      </c>
      <c r="Y1270" s="38">
        <f t="shared" si="195"/>
        <v>0.6409423233143785</v>
      </c>
      <c r="Z1270" s="40" t="e">
        <f>IF(C1270=ScatterPlots!$A$3,ReferendumData!Y1270,-1)</f>
        <v>#N/A</v>
      </c>
      <c r="AA1270" s="39">
        <f t="shared" si="196"/>
        <v>1.8565719025714502</v>
      </c>
      <c r="AB1270" s="40">
        <f t="shared" si="197"/>
        <v>-1</v>
      </c>
      <c r="AC1270" s="40">
        <f t="shared" si="198"/>
        <v>-1</v>
      </c>
      <c r="AD1270" s="40">
        <f t="shared" si="199"/>
        <v>0.6409423233143785</v>
      </c>
    </row>
    <row r="1271" spans="1:30" x14ac:dyDescent="0.35">
      <c r="A1271">
        <v>813</v>
      </c>
      <c r="B1271">
        <v>1</v>
      </c>
      <c r="C1271" t="str">
        <f t="shared" si="200"/>
        <v>0813-01</v>
      </c>
      <c r="D1271" t="s">
        <v>154</v>
      </c>
      <c r="E1271">
        <v>2007</v>
      </c>
      <c r="F1271">
        <f>VLOOKUP(E1271,Lookups!A:B,2,FALSE)</f>
        <v>1</v>
      </c>
      <c r="G1271">
        <v>2008</v>
      </c>
      <c r="H1271" s="61">
        <v>200</v>
      </c>
      <c r="I1271">
        <v>8</v>
      </c>
      <c r="J1271" t="s">
        <v>19</v>
      </c>
      <c r="K1271">
        <v>0</v>
      </c>
      <c r="L1271">
        <v>1</v>
      </c>
      <c r="M1271">
        <v>0</v>
      </c>
      <c r="N1271">
        <v>9</v>
      </c>
      <c r="O1271">
        <v>1</v>
      </c>
      <c r="P1271">
        <f t="shared" si="201"/>
        <v>3</v>
      </c>
      <c r="Q1271">
        <v>1280</v>
      </c>
      <c r="R1271">
        <v>1133</v>
      </c>
      <c r="S1271" s="14">
        <f t="shared" si="193"/>
        <v>0.53046000828843765</v>
      </c>
      <c r="T1271" s="33">
        <f>IF(E1271&lt;1994,"NA",IF(E1271&gt;2001,SUMIFS(ADM!E:E,ADM!A:A,ReferendumData!E1271,ADM!C:C,ReferendumData!A1271,ADM!D:D,ReferendumData!B1271),SUMIFS(ADM!K:K,ADM!H:H,ReferendumData!E1271,ADM!I:I,ReferendumData!A1271,ADM!J:J,ReferendumData!B1271)))</f>
        <v>1326.1</v>
      </c>
      <c r="U1271" s="34">
        <f t="shared" si="202"/>
        <v>1.8196214463464295</v>
      </c>
      <c r="V1271" s="47">
        <f>IFERROR(VLOOKUP(C1271,Lookups!J:L,3,FALSE),IF(T1271&gt;=2000,4,IF(AND(T1271&gt;=1000,T1271&lt;2000),5,6)))</f>
        <v>5</v>
      </c>
      <c r="W1271" s="12" t="s">
        <v>521</v>
      </c>
      <c r="X1271" s="39">
        <f t="shared" si="194"/>
        <v>1.8196214463464295</v>
      </c>
      <c r="Y1271" s="38">
        <f t="shared" si="195"/>
        <v>0.53046000828843765</v>
      </c>
      <c r="Z1271" s="40" t="e">
        <f>IF(C1271=ScatterPlots!$A$3,ReferendumData!Y1271,-1)</f>
        <v>#N/A</v>
      </c>
      <c r="AA1271" s="39">
        <f t="shared" si="196"/>
        <v>1.8196214463464295</v>
      </c>
      <c r="AB1271" s="40">
        <f t="shared" si="197"/>
        <v>-1</v>
      </c>
      <c r="AC1271" s="40">
        <f t="shared" si="198"/>
        <v>-1</v>
      </c>
      <c r="AD1271" s="40">
        <f t="shared" si="199"/>
        <v>0.53046000828843765</v>
      </c>
    </row>
    <row r="1272" spans="1:30" x14ac:dyDescent="0.35">
      <c r="A1272">
        <v>833</v>
      </c>
      <c r="B1272">
        <v>1</v>
      </c>
      <c r="C1272" t="str">
        <f t="shared" si="200"/>
        <v>0833-01</v>
      </c>
      <c r="D1272" t="s">
        <v>157</v>
      </c>
      <c r="E1272">
        <v>2007</v>
      </c>
      <c r="F1272">
        <f>VLOOKUP(E1272,Lookups!A:B,2,FALSE)</f>
        <v>1</v>
      </c>
      <c r="G1272">
        <v>2008</v>
      </c>
      <c r="H1272" s="61">
        <v>327.87</v>
      </c>
      <c r="I1272">
        <v>10</v>
      </c>
      <c r="J1272" t="s">
        <v>19</v>
      </c>
      <c r="K1272">
        <v>0</v>
      </c>
      <c r="L1272">
        <v>1</v>
      </c>
      <c r="M1272">
        <v>0</v>
      </c>
      <c r="N1272">
        <v>9</v>
      </c>
      <c r="O1272">
        <v>1</v>
      </c>
      <c r="P1272">
        <f t="shared" si="201"/>
        <v>4</v>
      </c>
      <c r="Q1272">
        <v>5255</v>
      </c>
      <c r="R1272">
        <v>4424</v>
      </c>
      <c r="S1272" s="14">
        <f t="shared" si="193"/>
        <v>0.54292798842855672</v>
      </c>
      <c r="T1272" s="33">
        <f>IF(E1272&lt;1994,"NA",IF(E1272&gt;2001,SUMIFS(ADM!E:E,ADM!A:A,ReferendumData!E1272,ADM!C:C,ReferendumData!A1272,ADM!D:D,ReferendumData!B1272),SUMIFS(ADM!K:K,ADM!H:H,ReferendumData!E1272,ADM!I:I,ReferendumData!A1272,ADM!J:J,ReferendumData!B1272)))</f>
        <v>16617.96</v>
      </c>
      <c r="U1272" s="34">
        <f t="shared" si="202"/>
        <v>0.58244212887743141</v>
      </c>
      <c r="V1272" s="47">
        <f>IFERROR(VLOOKUP(C1272,Lookups!J:L,3,FALSE),IF(T1272&gt;=2000,4,IF(AND(T1272&gt;=1000,T1272&lt;2000),5,6)))</f>
        <v>2</v>
      </c>
      <c r="W1272" s="12" t="s">
        <v>521</v>
      </c>
      <c r="X1272" s="39">
        <f t="shared" si="194"/>
        <v>0.58244212887743141</v>
      </c>
      <c r="Y1272" s="38">
        <f t="shared" si="195"/>
        <v>0.54292798842855672</v>
      </c>
      <c r="Z1272" s="40" t="e">
        <f>IF(C1272=ScatterPlots!$A$3,ReferendumData!Y1272,-1)</f>
        <v>#N/A</v>
      </c>
      <c r="AA1272" s="39">
        <f t="shared" si="196"/>
        <v>0.58244212887743141</v>
      </c>
      <c r="AB1272" s="40">
        <f t="shared" si="197"/>
        <v>-1</v>
      </c>
      <c r="AC1272" s="40">
        <f t="shared" si="198"/>
        <v>-1</v>
      </c>
      <c r="AD1272" s="40">
        <f t="shared" si="199"/>
        <v>0.54292798842855672</v>
      </c>
    </row>
    <row r="1273" spans="1:30" x14ac:dyDescent="0.35">
      <c r="A1273">
        <v>834</v>
      </c>
      <c r="B1273">
        <v>1</v>
      </c>
      <c r="C1273" t="str">
        <f t="shared" si="200"/>
        <v>0834-01</v>
      </c>
      <c r="D1273" t="s">
        <v>393</v>
      </c>
      <c r="E1273">
        <v>2007</v>
      </c>
      <c r="F1273">
        <f>VLOOKUP(E1273,Lookups!A:B,2,FALSE)</f>
        <v>1</v>
      </c>
      <c r="G1273">
        <v>2008</v>
      </c>
      <c r="H1273" s="61">
        <v>927</v>
      </c>
      <c r="I1273">
        <v>6</v>
      </c>
      <c r="J1273" t="s">
        <v>19</v>
      </c>
      <c r="K1273">
        <v>0</v>
      </c>
      <c r="L1273">
        <v>9</v>
      </c>
      <c r="M1273">
        <v>0</v>
      </c>
      <c r="N1273">
        <v>9</v>
      </c>
      <c r="O1273">
        <v>1</v>
      </c>
      <c r="P1273">
        <f t="shared" si="201"/>
        <v>10</v>
      </c>
      <c r="Q1273">
        <v>8704</v>
      </c>
      <c r="R1273">
        <v>7653</v>
      </c>
      <c r="S1273" s="14">
        <f t="shared" si="193"/>
        <v>0.53212691813902302</v>
      </c>
      <c r="T1273" s="33">
        <f>IF(E1273&lt;1994,"NA",IF(E1273&gt;2001,SUMIFS(ADM!E:E,ADM!A:A,ReferendumData!E1273,ADM!C:C,ReferendumData!A1273,ADM!D:D,ReferendumData!B1273),SUMIFS(ADM!K:K,ADM!H:H,ReferendumData!E1273,ADM!I:I,ReferendumData!A1273,ADM!J:J,ReferendumData!B1273)))</f>
        <v>8966.23</v>
      </c>
      <c r="U1273" s="34">
        <f t="shared" si="202"/>
        <v>1.8242895843626585</v>
      </c>
      <c r="V1273" s="47">
        <f>IFERROR(VLOOKUP(C1273,Lookups!J:L,3,FALSE),IF(T1273&gt;=2000,4,IF(AND(T1273&gt;=1000,T1273&lt;2000),5,6)))</f>
        <v>3</v>
      </c>
      <c r="W1273" s="12" t="s">
        <v>20</v>
      </c>
      <c r="X1273" s="39">
        <f t="shared" si="194"/>
        <v>1.8242895843626585</v>
      </c>
      <c r="Y1273" s="38">
        <f t="shared" si="195"/>
        <v>0.53212691813902302</v>
      </c>
      <c r="Z1273" s="40" t="e">
        <f>IF(C1273=ScatterPlots!$A$3,ReferendumData!Y1273,-1)</f>
        <v>#N/A</v>
      </c>
      <c r="AA1273" s="39">
        <f t="shared" si="196"/>
        <v>1.8242895843626585</v>
      </c>
      <c r="AB1273" s="40">
        <f t="shared" si="197"/>
        <v>-1</v>
      </c>
      <c r="AC1273" s="40">
        <f t="shared" si="198"/>
        <v>-1</v>
      </c>
      <c r="AD1273" s="40">
        <f t="shared" si="199"/>
        <v>0.53212691813902302</v>
      </c>
    </row>
    <row r="1274" spans="1:30" x14ac:dyDescent="0.35">
      <c r="A1274">
        <v>834</v>
      </c>
      <c r="B1274">
        <v>1</v>
      </c>
      <c r="C1274" t="str">
        <f t="shared" si="200"/>
        <v>0834-01</v>
      </c>
      <c r="D1274" t="s">
        <v>393</v>
      </c>
      <c r="E1274">
        <v>2007</v>
      </c>
      <c r="F1274">
        <f>VLOOKUP(E1274,Lookups!A:B,2,FALSE)</f>
        <v>1</v>
      </c>
      <c r="G1274">
        <v>2008</v>
      </c>
      <c r="H1274" s="61">
        <v>290</v>
      </c>
      <c r="I1274">
        <v>6</v>
      </c>
      <c r="J1274" t="s">
        <v>19</v>
      </c>
      <c r="K1274">
        <v>0</v>
      </c>
      <c r="L1274">
        <v>1</v>
      </c>
      <c r="M1274">
        <v>0</v>
      </c>
      <c r="N1274">
        <v>9</v>
      </c>
      <c r="O1274">
        <v>0</v>
      </c>
      <c r="P1274">
        <f t="shared" si="201"/>
        <v>3</v>
      </c>
      <c r="Q1274">
        <v>7246</v>
      </c>
      <c r="R1274">
        <v>9037</v>
      </c>
      <c r="S1274" s="14">
        <f t="shared" si="193"/>
        <v>0.44500399189338574</v>
      </c>
      <c r="T1274" s="33">
        <f>IF(E1274&lt;1994,"NA",IF(E1274&gt;2001,SUMIFS(ADM!E:E,ADM!A:A,ReferendumData!E1274,ADM!C:C,ReferendumData!A1274,ADM!D:D,ReferendumData!B1274),SUMIFS(ADM!K:K,ADM!H:H,ReferendumData!E1274,ADM!I:I,ReferendumData!A1274,ADM!J:J,ReferendumData!B1274)))</f>
        <v>8966.23</v>
      </c>
      <c r="U1274" s="34">
        <f t="shared" si="202"/>
        <v>1.8160363943374196</v>
      </c>
      <c r="V1274" s="47">
        <f>IFERROR(VLOOKUP(C1274,Lookups!J:L,3,FALSE),IF(T1274&gt;=2000,4,IF(AND(T1274&gt;=1000,T1274&lt;2000),5,6)))</f>
        <v>3</v>
      </c>
      <c r="W1274" s="12" t="s">
        <v>521</v>
      </c>
      <c r="X1274" s="39">
        <f t="shared" si="194"/>
        <v>1.8160363943374196</v>
      </c>
      <c r="Y1274" s="38">
        <f t="shared" si="195"/>
        <v>0.44500399189338574</v>
      </c>
      <c r="Z1274" s="40" t="e">
        <f>IF(C1274=ScatterPlots!$A$3,ReferendumData!Y1274,-1)</f>
        <v>#N/A</v>
      </c>
      <c r="AA1274" s="39">
        <f t="shared" si="196"/>
        <v>1.8160363943374196</v>
      </c>
      <c r="AB1274" s="40">
        <f t="shared" si="197"/>
        <v>-1</v>
      </c>
      <c r="AC1274" s="40">
        <f t="shared" si="198"/>
        <v>-1</v>
      </c>
      <c r="AD1274" s="40">
        <f t="shared" si="199"/>
        <v>0.44500399189338574</v>
      </c>
    </row>
    <row r="1275" spans="1:30" x14ac:dyDescent="0.35">
      <c r="A1275">
        <v>834</v>
      </c>
      <c r="B1275">
        <v>1</v>
      </c>
      <c r="C1275" t="str">
        <f t="shared" si="200"/>
        <v>0834-01</v>
      </c>
      <c r="D1275" t="s">
        <v>393</v>
      </c>
      <c r="E1275">
        <v>2007</v>
      </c>
      <c r="F1275">
        <f>VLOOKUP(E1275,Lookups!A:B,2,FALSE)</f>
        <v>1</v>
      </c>
      <c r="G1275">
        <v>2008</v>
      </c>
      <c r="H1275" s="61">
        <v>94</v>
      </c>
      <c r="I1275">
        <v>6</v>
      </c>
      <c r="J1275" t="s">
        <v>19</v>
      </c>
      <c r="K1275">
        <v>0</v>
      </c>
      <c r="L1275">
        <v>1</v>
      </c>
      <c r="M1275">
        <v>0</v>
      </c>
      <c r="N1275">
        <v>9</v>
      </c>
      <c r="O1275">
        <v>0</v>
      </c>
      <c r="P1275">
        <f t="shared" si="201"/>
        <v>1</v>
      </c>
      <c r="Q1275">
        <v>6834</v>
      </c>
      <c r="R1275">
        <v>9416</v>
      </c>
      <c r="S1275" s="14">
        <f t="shared" si="193"/>
        <v>0.42055384615384617</v>
      </c>
      <c r="T1275" s="33">
        <f>IF(E1275&lt;1994,"NA",IF(E1275&gt;2001,SUMIFS(ADM!E:E,ADM!A:A,ReferendumData!E1275,ADM!C:C,ReferendumData!A1275,ADM!D:D,ReferendumData!B1275),SUMIFS(ADM!K:K,ADM!H:H,ReferendumData!E1275,ADM!I:I,ReferendumData!A1275,ADM!J:J,ReferendumData!B1275)))</f>
        <v>8966.23</v>
      </c>
      <c r="U1275" s="34">
        <f t="shared" si="202"/>
        <v>1.8123559177045425</v>
      </c>
      <c r="V1275" s="47">
        <f>IFERROR(VLOOKUP(C1275,Lookups!J:L,3,FALSE),IF(T1275&gt;=2000,4,IF(AND(T1275&gt;=1000,T1275&lt;2000),5,6)))</f>
        <v>3</v>
      </c>
      <c r="W1275" s="12" t="s">
        <v>521</v>
      </c>
      <c r="X1275" s="39">
        <f t="shared" si="194"/>
        <v>1.8123559177045425</v>
      </c>
      <c r="Y1275" s="38">
        <f t="shared" si="195"/>
        <v>0.42055384615384617</v>
      </c>
      <c r="Z1275" s="40" t="e">
        <f>IF(C1275=ScatterPlots!$A$3,ReferendumData!Y1275,-1)</f>
        <v>#N/A</v>
      </c>
      <c r="AA1275" s="39">
        <f t="shared" si="196"/>
        <v>1.8123559177045425</v>
      </c>
      <c r="AB1275" s="40">
        <f t="shared" si="197"/>
        <v>-1</v>
      </c>
      <c r="AC1275" s="40">
        <f t="shared" si="198"/>
        <v>-1</v>
      </c>
      <c r="AD1275" s="40">
        <f t="shared" si="199"/>
        <v>0.42055384615384617</v>
      </c>
    </row>
    <row r="1276" spans="1:30" x14ac:dyDescent="0.35">
      <c r="A1276">
        <v>846</v>
      </c>
      <c r="B1276">
        <v>1</v>
      </c>
      <c r="C1276" t="str">
        <f t="shared" si="200"/>
        <v>0846-01</v>
      </c>
      <c r="D1276" t="s">
        <v>523</v>
      </c>
      <c r="E1276">
        <v>2007</v>
      </c>
      <c r="F1276">
        <f>VLOOKUP(E1276,Lookups!A:B,2,FALSE)</f>
        <v>1</v>
      </c>
      <c r="G1276">
        <v>2008</v>
      </c>
      <c r="H1276" s="61">
        <v>700</v>
      </c>
      <c r="I1276">
        <v>7</v>
      </c>
      <c r="J1276" t="s">
        <v>19</v>
      </c>
      <c r="K1276">
        <v>0</v>
      </c>
      <c r="L1276">
        <v>1</v>
      </c>
      <c r="M1276">
        <v>0</v>
      </c>
      <c r="N1276">
        <v>9</v>
      </c>
      <c r="O1276">
        <v>1</v>
      </c>
      <c r="P1276">
        <f t="shared" si="201"/>
        <v>8</v>
      </c>
      <c r="Q1276">
        <v>1458</v>
      </c>
      <c r="R1276">
        <v>330</v>
      </c>
      <c r="S1276" s="14">
        <f t="shared" si="193"/>
        <v>0.81543624161073824</v>
      </c>
      <c r="T1276" s="33">
        <f>IF(E1276&lt;1994,"NA",IF(E1276&gt;2001,SUMIFS(ADM!E:E,ADM!A:A,ReferendumData!E1276,ADM!C:C,ReferendumData!A1276,ADM!D:D,ReferendumData!B1276),SUMIFS(ADM!K:K,ADM!H:H,ReferendumData!E1276,ADM!I:I,ReferendumData!A1276,ADM!J:J,ReferendumData!B1276)))</f>
        <v>875.37</v>
      </c>
      <c r="U1276" s="34">
        <f t="shared" si="202"/>
        <v>2.042564858288495</v>
      </c>
      <c r="V1276" s="47">
        <f>IFERROR(VLOOKUP(C1276,Lookups!J:L,3,FALSE),IF(T1276&gt;=2000,4,IF(AND(T1276&gt;=1000,T1276&lt;2000),5,6)))</f>
        <v>6</v>
      </c>
      <c r="W1276" s="12" t="s">
        <v>521</v>
      </c>
      <c r="X1276" s="39">
        <f t="shared" si="194"/>
        <v>2.042564858288495</v>
      </c>
      <c r="Y1276" s="38">
        <f t="shared" si="195"/>
        <v>0.81543624161073824</v>
      </c>
      <c r="Z1276" s="40" t="e">
        <f>IF(C1276=ScatterPlots!$A$3,ReferendumData!Y1276,-1)</f>
        <v>#N/A</v>
      </c>
      <c r="AA1276" s="39">
        <f t="shared" si="196"/>
        <v>2.042564858288495</v>
      </c>
      <c r="AB1276" s="40">
        <f t="shared" si="197"/>
        <v>-1</v>
      </c>
      <c r="AC1276" s="40">
        <f t="shared" si="198"/>
        <v>-1</v>
      </c>
      <c r="AD1276" s="40">
        <f t="shared" si="199"/>
        <v>0.81543624161073824</v>
      </c>
    </row>
    <row r="1277" spans="1:30" x14ac:dyDescent="0.35">
      <c r="A1277">
        <v>877</v>
      </c>
      <c r="B1277">
        <v>1</v>
      </c>
      <c r="C1277" t="str">
        <f t="shared" si="200"/>
        <v>0877-01</v>
      </c>
      <c r="D1277" t="s">
        <v>63</v>
      </c>
      <c r="E1277">
        <v>2007</v>
      </c>
      <c r="F1277">
        <f>VLOOKUP(E1277,Lookups!A:B,2,FALSE)</f>
        <v>1</v>
      </c>
      <c r="G1277">
        <v>2008</v>
      </c>
      <c r="H1277" s="61">
        <v>495</v>
      </c>
      <c r="I1277">
        <v>10</v>
      </c>
      <c r="J1277" t="s">
        <v>19</v>
      </c>
      <c r="K1277">
        <v>0</v>
      </c>
      <c r="L1277">
        <v>9</v>
      </c>
      <c r="M1277">
        <v>0</v>
      </c>
      <c r="N1277">
        <v>9</v>
      </c>
      <c r="O1277">
        <v>0</v>
      </c>
      <c r="P1277">
        <f t="shared" si="201"/>
        <v>5</v>
      </c>
      <c r="Q1277">
        <v>2892</v>
      </c>
      <c r="R1277">
        <v>3031</v>
      </c>
      <c r="S1277" s="14">
        <f t="shared" si="193"/>
        <v>0.48826608137768024</v>
      </c>
      <c r="T1277" s="33">
        <f>IF(E1277&lt;1994,"NA",IF(E1277&gt;2001,SUMIFS(ADM!E:E,ADM!A:A,ReferendumData!E1277,ADM!C:C,ReferendumData!A1277,ADM!D:D,ReferendumData!B1277),SUMIFS(ADM!K:K,ADM!H:H,ReferendumData!E1277,ADM!I:I,ReferendumData!A1277,ADM!J:J,ReferendumData!B1277)))</f>
        <v>5604.09</v>
      </c>
      <c r="U1277" s="34">
        <f t="shared" si="202"/>
        <v>1.0569066521058728</v>
      </c>
      <c r="V1277" s="47">
        <f>IFERROR(VLOOKUP(C1277,Lookups!J:L,3,FALSE),IF(T1277&gt;=2000,4,IF(AND(T1277&gt;=1000,T1277&lt;2000),5,6)))</f>
        <v>4</v>
      </c>
      <c r="W1277" s="12" t="s">
        <v>20</v>
      </c>
      <c r="X1277" s="39">
        <f t="shared" si="194"/>
        <v>1.0569066521058728</v>
      </c>
      <c r="Y1277" s="38">
        <f t="shared" si="195"/>
        <v>0.48826608137768024</v>
      </c>
      <c r="Z1277" s="40" t="e">
        <f>IF(C1277=ScatterPlots!$A$3,ReferendumData!Y1277,-1)</f>
        <v>#N/A</v>
      </c>
      <c r="AA1277" s="39">
        <f t="shared" si="196"/>
        <v>1.0569066521058728</v>
      </c>
      <c r="AB1277" s="40">
        <f t="shared" si="197"/>
        <v>-1</v>
      </c>
      <c r="AC1277" s="40">
        <f t="shared" si="198"/>
        <v>-1</v>
      </c>
      <c r="AD1277" s="40">
        <f t="shared" si="199"/>
        <v>0.48826608137768024</v>
      </c>
    </row>
    <row r="1278" spans="1:30" x14ac:dyDescent="0.35">
      <c r="A1278">
        <v>877</v>
      </c>
      <c r="B1278">
        <v>1</v>
      </c>
      <c r="C1278" t="str">
        <f t="shared" si="200"/>
        <v>0877-01</v>
      </c>
      <c r="D1278" t="s">
        <v>63</v>
      </c>
      <c r="E1278">
        <v>2007</v>
      </c>
      <c r="F1278">
        <f>VLOOKUP(E1278,Lookups!A:B,2,FALSE)</f>
        <v>1</v>
      </c>
      <c r="G1278">
        <v>2008</v>
      </c>
      <c r="H1278" s="61">
        <v>100</v>
      </c>
      <c r="I1278">
        <v>10</v>
      </c>
      <c r="J1278" t="s">
        <v>19</v>
      </c>
      <c r="K1278">
        <v>0</v>
      </c>
      <c r="L1278">
        <v>1</v>
      </c>
      <c r="M1278">
        <v>0</v>
      </c>
      <c r="N1278">
        <v>9</v>
      </c>
      <c r="O1278">
        <v>0</v>
      </c>
      <c r="P1278">
        <f t="shared" si="201"/>
        <v>2</v>
      </c>
      <c r="Q1278">
        <v>2545</v>
      </c>
      <c r="R1278">
        <v>3344</v>
      </c>
      <c r="S1278" s="14">
        <f t="shared" si="193"/>
        <v>0.43216165732722023</v>
      </c>
      <c r="T1278" s="33">
        <f>IF(E1278&lt;1994,"NA",IF(E1278&gt;2001,SUMIFS(ADM!E:E,ADM!A:A,ReferendumData!E1278,ADM!C:C,ReferendumData!A1278,ADM!D:D,ReferendumData!B1278),SUMIFS(ADM!K:K,ADM!H:H,ReferendumData!E1278,ADM!I:I,ReferendumData!A1278,ADM!J:J,ReferendumData!B1278)))</f>
        <v>5604.09</v>
      </c>
      <c r="U1278" s="34">
        <f t="shared" si="202"/>
        <v>1.0508396546094014</v>
      </c>
      <c r="V1278" s="47">
        <f>IFERROR(VLOOKUP(C1278,Lookups!J:L,3,FALSE),IF(T1278&gt;=2000,4,IF(AND(T1278&gt;=1000,T1278&lt;2000),5,6)))</f>
        <v>4</v>
      </c>
      <c r="W1278" s="12" t="s">
        <v>521</v>
      </c>
      <c r="X1278" s="39">
        <f t="shared" si="194"/>
        <v>1.0508396546094014</v>
      </c>
      <c r="Y1278" s="38">
        <f t="shared" si="195"/>
        <v>0.43216165732722023</v>
      </c>
      <c r="Z1278" s="40" t="e">
        <f>IF(C1278=ScatterPlots!$A$3,ReferendumData!Y1278,-1)</f>
        <v>#N/A</v>
      </c>
      <c r="AA1278" s="39">
        <f t="shared" si="196"/>
        <v>1.0508396546094014</v>
      </c>
      <c r="AB1278" s="40">
        <f t="shared" si="197"/>
        <v>-1</v>
      </c>
      <c r="AC1278" s="40">
        <f t="shared" si="198"/>
        <v>-1</v>
      </c>
      <c r="AD1278" s="40">
        <f t="shared" si="199"/>
        <v>0.43216165732722023</v>
      </c>
    </row>
    <row r="1279" spans="1:30" x14ac:dyDescent="0.35">
      <c r="A1279">
        <v>877</v>
      </c>
      <c r="B1279">
        <v>1</v>
      </c>
      <c r="C1279" t="str">
        <f t="shared" si="200"/>
        <v>0877-01</v>
      </c>
      <c r="D1279" t="s">
        <v>63</v>
      </c>
      <c r="E1279">
        <v>2007</v>
      </c>
      <c r="F1279">
        <f>VLOOKUP(E1279,Lookups!A:B,2,FALSE)</f>
        <v>1</v>
      </c>
      <c r="G1279">
        <v>2008</v>
      </c>
      <c r="H1279" s="61">
        <v>90</v>
      </c>
      <c r="I1279">
        <v>10</v>
      </c>
      <c r="J1279" t="s">
        <v>19</v>
      </c>
      <c r="K1279">
        <v>0</v>
      </c>
      <c r="L1279">
        <v>1</v>
      </c>
      <c r="M1279">
        <v>0</v>
      </c>
      <c r="N1279">
        <v>9</v>
      </c>
      <c r="O1279">
        <v>0</v>
      </c>
      <c r="P1279">
        <f t="shared" si="201"/>
        <v>1</v>
      </c>
      <c r="Q1279">
        <v>2459</v>
      </c>
      <c r="R1279">
        <v>3431</v>
      </c>
      <c r="S1279" s="14">
        <f t="shared" si="193"/>
        <v>0.41748726655348045</v>
      </c>
      <c r="T1279" s="33">
        <f>IF(E1279&lt;1994,"NA",IF(E1279&gt;2001,SUMIFS(ADM!E:E,ADM!A:A,ReferendumData!E1279,ADM!C:C,ReferendumData!A1279,ADM!D:D,ReferendumData!B1279),SUMIFS(ADM!K:K,ADM!H:H,ReferendumData!E1279,ADM!I:I,ReferendumData!A1279,ADM!J:J,ReferendumData!B1279)))</f>
        <v>5604.09</v>
      </c>
      <c r="U1279" s="34">
        <f t="shared" si="202"/>
        <v>1.0510180957122388</v>
      </c>
      <c r="V1279" s="47">
        <f>IFERROR(VLOOKUP(C1279,Lookups!J:L,3,FALSE),IF(T1279&gt;=2000,4,IF(AND(T1279&gt;=1000,T1279&lt;2000),5,6)))</f>
        <v>4</v>
      </c>
      <c r="W1279" s="12" t="s">
        <v>521</v>
      </c>
      <c r="X1279" s="39">
        <f t="shared" si="194"/>
        <v>1.0510180957122388</v>
      </c>
      <c r="Y1279" s="38">
        <f t="shared" si="195"/>
        <v>0.41748726655348045</v>
      </c>
      <c r="Z1279" s="40" t="e">
        <f>IF(C1279=ScatterPlots!$A$3,ReferendumData!Y1279,-1)</f>
        <v>#N/A</v>
      </c>
      <c r="AA1279" s="39">
        <f t="shared" si="196"/>
        <v>1.0510180957122388</v>
      </c>
      <c r="AB1279" s="40">
        <f t="shared" si="197"/>
        <v>-1</v>
      </c>
      <c r="AC1279" s="40">
        <f t="shared" si="198"/>
        <v>-1</v>
      </c>
      <c r="AD1279" s="40">
        <f t="shared" si="199"/>
        <v>0.41748726655348045</v>
      </c>
    </row>
    <row r="1280" spans="1:30" x14ac:dyDescent="0.35">
      <c r="A1280">
        <v>879</v>
      </c>
      <c r="B1280">
        <v>1</v>
      </c>
      <c r="C1280" t="str">
        <f t="shared" si="200"/>
        <v>0879-01</v>
      </c>
      <c r="D1280" t="s">
        <v>159</v>
      </c>
      <c r="E1280">
        <v>2007</v>
      </c>
      <c r="F1280">
        <f>VLOOKUP(E1280,Lookups!A:B,2,FALSE)</f>
        <v>1</v>
      </c>
      <c r="G1280">
        <v>2008</v>
      </c>
      <c r="H1280" s="61">
        <v>285</v>
      </c>
      <c r="I1280">
        <v>10</v>
      </c>
      <c r="J1280" t="s">
        <v>19</v>
      </c>
      <c r="K1280">
        <v>0</v>
      </c>
      <c r="L1280">
        <v>1</v>
      </c>
      <c r="M1280">
        <v>0</v>
      </c>
      <c r="N1280">
        <v>9</v>
      </c>
      <c r="O1280">
        <v>1</v>
      </c>
      <c r="P1280">
        <f t="shared" si="201"/>
        <v>3</v>
      </c>
      <c r="Q1280">
        <v>1343</v>
      </c>
      <c r="R1280">
        <v>1339</v>
      </c>
      <c r="S1280" s="14">
        <f t="shared" si="193"/>
        <v>0.5007457121551081</v>
      </c>
      <c r="T1280" s="33">
        <f>IF(E1280&lt;1994,"NA",IF(E1280&gt;2001,SUMIFS(ADM!E:E,ADM!A:A,ReferendumData!E1280,ADM!C:C,ReferendumData!A1280,ADM!D:D,ReferendumData!B1280),SUMIFS(ADM!K:K,ADM!H:H,ReferendumData!E1280,ADM!I:I,ReferendumData!A1280,ADM!J:J,ReferendumData!B1280)))</f>
        <v>2178.7800000000002</v>
      </c>
      <c r="U1280" s="34">
        <f t="shared" si="202"/>
        <v>1.2309641175336654</v>
      </c>
      <c r="V1280" s="47">
        <f>IFERROR(VLOOKUP(C1280,Lookups!J:L,3,FALSE),IF(T1280&gt;=2000,4,IF(AND(T1280&gt;=1000,T1280&lt;2000),5,6)))</f>
        <v>4</v>
      </c>
      <c r="W1280" s="12" t="s">
        <v>521</v>
      </c>
      <c r="X1280" s="39">
        <f t="shared" si="194"/>
        <v>1.2309641175336654</v>
      </c>
      <c r="Y1280" s="38">
        <f t="shared" si="195"/>
        <v>0.5007457121551081</v>
      </c>
      <c r="Z1280" s="40" t="e">
        <f>IF(C1280=ScatterPlots!$A$3,ReferendumData!Y1280,-1)</f>
        <v>#N/A</v>
      </c>
      <c r="AA1280" s="39">
        <f t="shared" si="196"/>
        <v>1.2309641175336654</v>
      </c>
      <c r="AB1280" s="40">
        <f t="shared" si="197"/>
        <v>-1</v>
      </c>
      <c r="AC1280" s="40">
        <f t="shared" si="198"/>
        <v>-1</v>
      </c>
      <c r="AD1280" s="40">
        <f t="shared" si="199"/>
        <v>0.5007457121551081</v>
      </c>
    </row>
    <row r="1281" spans="1:30" x14ac:dyDescent="0.35">
      <c r="A1281">
        <v>882</v>
      </c>
      <c r="B1281">
        <v>1</v>
      </c>
      <c r="C1281" t="str">
        <f t="shared" si="200"/>
        <v>0882-01</v>
      </c>
      <c r="D1281" t="s">
        <v>162</v>
      </c>
      <c r="E1281">
        <v>2007</v>
      </c>
      <c r="F1281">
        <f>VLOOKUP(E1281,Lookups!A:B,2,FALSE)</f>
        <v>1</v>
      </c>
      <c r="G1281">
        <v>2008</v>
      </c>
      <c r="H1281" s="61">
        <v>611.57000000000005</v>
      </c>
      <c r="I1281">
        <v>10</v>
      </c>
      <c r="J1281" t="s">
        <v>19</v>
      </c>
      <c r="K1281">
        <v>0</v>
      </c>
      <c r="L1281">
        <v>1</v>
      </c>
      <c r="M1281">
        <v>0</v>
      </c>
      <c r="N1281">
        <v>9</v>
      </c>
      <c r="O1281">
        <v>1</v>
      </c>
      <c r="P1281">
        <f t="shared" si="201"/>
        <v>7</v>
      </c>
      <c r="Q1281">
        <v>2381</v>
      </c>
      <c r="R1281">
        <v>1847</v>
      </c>
      <c r="S1281" s="14">
        <f t="shared" si="193"/>
        <v>0.56315042573320717</v>
      </c>
      <c r="T1281" s="33">
        <f>IF(E1281&lt;1994,"NA",IF(E1281&gt;2001,SUMIFS(ADM!E:E,ADM!A:A,ReferendumData!E1281,ADM!C:C,ReferendumData!A1281,ADM!D:D,ReferendumData!B1281),SUMIFS(ADM!K:K,ADM!H:H,ReferendumData!E1281,ADM!I:I,ReferendumData!A1281,ADM!J:J,ReferendumData!B1281)))</f>
        <v>3912.01</v>
      </c>
      <c r="U1281" s="34">
        <f t="shared" si="202"/>
        <v>1.0807743333989432</v>
      </c>
      <c r="V1281" s="47">
        <f>IFERROR(VLOOKUP(C1281,Lookups!J:L,3,FALSE),IF(T1281&gt;=2000,4,IF(AND(T1281&gt;=1000,T1281&lt;2000),5,6)))</f>
        <v>4</v>
      </c>
      <c r="W1281" s="12" t="s">
        <v>521</v>
      </c>
      <c r="X1281" s="39">
        <f t="shared" si="194"/>
        <v>1.0807743333989432</v>
      </c>
      <c r="Y1281" s="38">
        <f t="shared" si="195"/>
        <v>0.56315042573320717</v>
      </c>
      <c r="Z1281" s="40" t="e">
        <f>IF(C1281=ScatterPlots!$A$3,ReferendumData!Y1281,-1)</f>
        <v>#N/A</v>
      </c>
      <c r="AA1281" s="39">
        <f t="shared" si="196"/>
        <v>1.0807743333989432</v>
      </c>
      <c r="AB1281" s="40">
        <f t="shared" si="197"/>
        <v>-1</v>
      </c>
      <c r="AC1281" s="40">
        <f t="shared" si="198"/>
        <v>-1</v>
      </c>
      <c r="AD1281" s="40">
        <f t="shared" si="199"/>
        <v>0.56315042573320717</v>
      </c>
    </row>
    <row r="1282" spans="1:30" x14ac:dyDescent="0.35">
      <c r="A1282">
        <v>891</v>
      </c>
      <c r="B1282">
        <v>1</v>
      </c>
      <c r="C1282" t="str">
        <f t="shared" si="200"/>
        <v>0891-01</v>
      </c>
      <c r="D1282" t="s">
        <v>165</v>
      </c>
      <c r="E1282">
        <v>2007</v>
      </c>
      <c r="F1282">
        <f>VLOOKUP(E1282,Lookups!A:B,2,FALSE)</f>
        <v>1</v>
      </c>
      <c r="G1282">
        <v>2008</v>
      </c>
      <c r="H1282" s="61">
        <v>200</v>
      </c>
      <c r="I1282">
        <v>10</v>
      </c>
      <c r="J1282" t="s">
        <v>19</v>
      </c>
      <c r="K1282">
        <v>0</v>
      </c>
      <c r="L1282">
        <v>1</v>
      </c>
      <c r="M1282">
        <v>0</v>
      </c>
      <c r="N1282">
        <v>9</v>
      </c>
      <c r="O1282">
        <v>1</v>
      </c>
      <c r="P1282">
        <f t="shared" si="201"/>
        <v>3</v>
      </c>
      <c r="Q1282">
        <v>362</v>
      </c>
      <c r="R1282">
        <v>205</v>
      </c>
      <c r="S1282" s="14">
        <f t="shared" si="193"/>
        <v>0.63844797178130508</v>
      </c>
      <c r="T1282" s="33">
        <f>IF(E1282&lt;1994,"NA",IF(E1282&gt;2001,SUMIFS(ADM!E:E,ADM!A:A,ReferendumData!E1282,ADM!C:C,ReferendumData!A1282,ADM!D:D,ReferendumData!B1282),SUMIFS(ADM!K:K,ADM!H:H,ReferendumData!E1282,ADM!I:I,ReferendumData!A1282,ADM!J:J,ReferendumData!B1282)))</f>
        <v>537.99</v>
      </c>
      <c r="U1282" s="34">
        <f t="shared" si="202"/>
        <v>1.0539229353705459</v>
      </c>
      <c r="V1282" s="47">
        <f>IFERROR(VLOOKUP(C1282,Lookups!J:L,3,FALSE),IF(T1282&gt;=2000,4,IF(AND(T1282&gt;=1000,T1282&lt;2000),5,6)))</f>
        <v>6</v>
      </c>
      <c r="W1282" s="12" t="s">
        <v>521</v>
      </c>
      <c r="X1282" s="39">
        <f t="shared" si="194"/>
        <v>1.0539229353705459</v>
      </c>
      <c r="Y1282" s="38">
        <f t="shared" si="195"/>
        <v>0.63844797178130508</v>
      </c>
      <c r="Z1282" s="40" t="e">
        <f>IF(C1282=ScatterPlots!$A$3,ReferendumData!Y1282,-1)</f>
        <v>#N/A</v>
      </c>
      <c r="AA1282" s="39">
        <f t="shared" si="196"/>
        <v>1.0539229353705459</v>
      </c>
      <c r="AB1282" s="40">
        <f t="shared" si="197"/>
        <v>-1</v>
      </c>
      <c r="AC1282" s="40">
        <f t="shared" si="198"/>
        <v>-1</v>
      </c>
      <c r="AD1282" s="40">
        <f t="shared" si="199"/>
        <v>0.63844797178130508</v>
      </c>
    </row>
    <row r="1283" spans="1:30" x14ac:dyDescent="0.35">
      <c r="A1283">
        <v>912</v>
      </c>
      <c r="B1283">
        <v>1</v>
      </c>
      <c r="C1283" t="str">
        <f t="shared" si="200"/>
        <v>0912-01</v>
      </c>
      <c r="D1283" t="s">
        <v>205</v>
      </c>
      <c r="E1283">
        <v>2007</v>
      </c>
      <c r="F1283">
        <f>VLOOKUP(E1283,Lookups!A:B,2,FALSE)</f>
        <v>1</v>
      </c>
      <c r="G1283">
        <v>2008</v>
      </c>
      <c r="H1283" s="61">
        <v>500</v>
      </c>
      <c r="I1283">
        <v>10</v>
      </c>
      <c r="J1283" t="s">
        <v>19</v>
      </c>
      <c r="K1283">
        <v>0</v>
      </c>
      <c r="L1283">
        <v>9</v>
      </c>
      <c r="M1283">
        <v>0</v>
      </c>
      <c r="N1283">
        <v>9</v>
      </c>
      <c r="O1283">
        <v>0</v>
      </c>
      <c r="P1283">
        <f t="shared" si="201"/>
        <v>6</v>
      </c>
      <c r="Q1283">
        <v>1000</v>
      </c>
      <c r="R1283">
        <v>1404</v>
      </c>
      <c r="S1283" s="14">
        <f t="shared" si="193"/>
        <v>0.41597337770382697</v>
      </c>
      <c r="T1283" s="33">
        <f>IF(E1283&lt;1994,"NA",IF(E1283&gt;2001,SUMIFS(ADM!E:E,ADM!A:A,ReferendumData!E1283,ADM!C:C,ReferendumData!A1283,ADM!D:D,ReferendumData!B1283),SUMIFS(ADM!K:K,ADM!H:H,ReferendumData!E1283,ADM!I:I,ReferendumData!A1283,ADM!J:J,ReferendumData!B1283)))</f>
        <v>1907.21</v>
      </c>
      <c r="U1283" s="34">
        <f t="shared" si="202"/>
        <v>1.2604799681209724</v>
      </c>
      <c r="V1283" s="47">
        <f>IFERROR(VLOOKUP(C1283,Lookups!J:L,3,FALSE),IF(T1283&gt;=2000,4,IF(AND(T1283&gt;=1000,T1283&lt;2000),5,6)))</f>
        <v>5</v>
      </c>
      <c r="W1283" s="12" t="s">
        <v>20</v>
      </c>
      <c r="X1283" s="39">
        <f t="shared" si="194"/>
        <v>1.2604799681209724</v>
      </c>
      <c r="Y1283" s="38">
        <f t="shared" si="195"/>
        <v>0.41597337770382697</v>
      </c>
      <c r="Z1283" s="40" t="e">
        <f>IF(C1283=ScatterPlots!$A$3,ReferendumData!Y1283,-1)</f>
        <v>#N/A</v>
      </c>
      <c r="AA1283" s="39">
        <f t="shared" si="196"/>
        <v>1.2604799681209724</v>
      </c>
      <c r="AB1283" s="40">
        <f t="shared" si="197"/>
        <v>-1</v>
      </c>
      <c r="AC1283" s="40">
        <f t="shared" si="198"/>
        <v>-1</v>
      </c>
      <c r="AD1283" s="40">
        <f t="shared" si="199"/>
        <v>0.41597337770382697</v>
      </c>
    </row>
    <row r="1284" spans="1:30" x14ac:dyDescent="0.35">
      <c r="A1284">
        <v>2125</v>
      </c>
      <c r="B1284">
        <v>1</v>
      </c>
      <c r="C1284" t="str">
        <f t="shared" si="200"/>
        <v>2125-01</v>
      </c>
      <c r="D1284" t="s">
        <v>166</v>
      </c>
      <c r="E1284">
        <v>2007</v>
      </c>
      <c r="F1284">
        <f>VLOOKUP(E1284,Lookups!A:B,2,FALSE)</f>
        <v>1</v>
      </c>
      <c r="G1284">
        <v>2008</v>
      </c>
      <c r="H1284" s="61">
        <v>350</v>
      </c>
      <c r="I1284">
        <v>10</v>
      </c>
      <c r="J1284" t="s">
        <v>19</v>
      </c>
      <c r="K1284">
        <v>0</v>
      </c>
      <c r="L1284">
        <v>9</v>
      </c>
      <c r="M1284">
        <v>0</v>
      </c>
      <c r="N1284">
        <v>9</v>
      </c>
      <c r="O1284">
        <v>1</v>
      </c>
      <c r="P1284">
        <f t="shared" si="201"/>
        <v>4</v>
      </c>
      <c r="Q1284">
        <v>409</v>
      </c>
      <c r="R1284">
        <v>398</v>
      </c>
      <c r="S1284" s="14">
        <f t="shared" ref="S1284:S1347" si="203">Q1284/SUM(Q1284:R1284)</f>
        <v>0.50681536555142503</v>
      </c>
      <c r="T1284" s="33">
        <f>IF(E1284&lt;1994,"NA",IF(E1284&gt;2001,SUMIFS(ADM!E:E,ADM!A:A,ReferendumData!E1284,ADM!C:C,ReferendumData!A1284,ADM!D:D,ReferendumData!B1284),SUMIFS(ADM!K:K,ADM!H:H,ReferendumData!E1284,ADM!I:I,ReferendumData!A1284,ADM!J:J,ReferendumData!B1284)))</f>
        <v>1109.73</v>
      </c>
      <c r="U1284" s="34">
        <f t="shared" si="202"/>
        <v>0.72720391446568078</v>
      </c>
      <c r="V1284" s="47">
        <f>IFERROR(VLOOKUP(C1284,Lookups!J:L,3,FALSE),IF(T1284&gt;=2000,4,IF(AND(T1284&gt;=1000,T1284&lt;2000),5,6)))</f>
        <v>5</v>
      </c>
      <c r="W1284" s="12" t="s">
        <v>20</v>
      </c>
      <c r="X1284" s="39">
        <f t="shared" ref="X1284:X1347" si="204">IF(A1284=815,0,U1284)</f>
        <v>0.72720391446568078</v>
      </c>
      <c r="Y1284" s="38">
        <f t="shared" ref="Y1284:Y1347" si="205">IF(A1284=815,0,S1284)</f>
        <v>0.50681536555142503</v>
      </c>
      <c r="Z1284" s="40" t="e">
        <f>IF(C1284=ScatterPlots!$A$3,ReferendumData!Y1284,-1)</f>
        <v>#N/A</v>
      </c>
      <c r="AA1284" s="39">
        <f t="shared" ref="AA1284:AA1347" si="206">IF(A1284=815,0,U1284)</f>
        <v>0.72720391446568078</v>
      </c>
      <c r="AB1284" s="40">
        <f t="shared" ref="AB1284:AB1347" si="207">IF(A1284=815,0,IF(F1284=3,S1284,-1))</f>
        <v>-1</v>
      </c>
      <c r="AC1284" s="40">
        <f t="shared" ref="AC1284:AC1347" si="208">IF(A1284=815,0,IF(F1284=2,S1284,-1))</f>
        <v>-1</v>
      </c>
      <c r="AD1284" s="40">
        <f t="shared" ref="AD1284:AD1347" si="209">IF(A1284=815,0,IF(F1284=1,S1284,-1))</f>
        <v>0.50681536555142503</v>
      </c>
    </row>
    <row r="1285" spans="1:30" x14ac:dyDescent="0.35">
      <c r="A1285">
        <v>2134</v>
      </c>
      <c r="B1285">
        <v>1</v>
      </c>
      <c r="C1285" t="str">
        <f t="shared" si="200"/>
        <v>2134-01</v>
      </c>
      <c r="D1285" t="s">
        <v>206</v>
      </c>
      <c r="E1285">
        <v>2007</v>
      </c>
      <c r="F1285">
        <f>VLOOKUP(E1285,Lookups!A:B,2,FALSE)</f>
        <v>1</v>
      </c>
      <c r="G1285">
        <v>2008</v>
      </c>
      <c r="H1285" s="61">
        <v>357.61</v>
      </c>
      <c r="I1285">
        <v>5</v>
      </c>
      <c r="J1285" t="s">
        <v>19</v>
      </c>
      <c r="K1285">
        <v>0</v>
      </c>
      <c r="L1285">
        <v>9</v>
      </c>
      <c r="M1285">
        <v>0</v>
      </c>
      <c r="N1285">
        <v>9</v>
      </c>
      <c r="O1285">
        <v>1</v>
      </c>
      <c r="P1285">
        <f t="shared" si="201"/>
        <v>4</v>
      </c>
      <c r="Q1285">
        <v>1339</v>
      </c>
      <c r="R1285">
        <v>718</v>
      </c>
      <c r="S1285" s="14">
        <f t="shared" si="203"/>
        <v>0.65094798249878461</v>
      </c>
      <c r="T1285" s="33">
        <f>IF(E1285&lt;1994,"NA",IF(E1285&gt;2001,SUMIFS(ADM!E:E,ADM!A:A,ReferendumData!E1285,ADM!C:C,ReferendumData!A1285,ADM!D:D,ReferendumData!B1285),SUMIFS(ADM!K:K,ADM!H:H,ReferendumData!E1285,ADM!I:I,ReferendumData!A1285,ADM!J:J,ReferendumData!B1285)))</f>
        <v>831.35</v>
      </c>
      <c r="U1285" s="34">
        <f t="shared" si="202"/>
        <v>2.4742888073615203</v>
      </c>
      <c r="V1285" s="47">
        <f>IFERROR(VLOOKUP(C1285,Lookups!J:L,3,FALSE),IF(T1285&gt;=2000,4,IF(AND(T1285&gt;=1000,T1285&lt;2000),5,6)))</f>
        <v>6</v>
      </c>
      <c r="W1285" s="12" t="s">
        <v>20</v>
      </c>
      <c r="X1285" s="39">
        <f t="shared" si="204"/>
        <v>2.4742888073615203</v>
      </c>
      <c r="Y1285" s="38">
        <f t="shared" si="205"/>
        <v>0.65094798249878461</v>
      </c>
      <c r="Z1285" s="40" t="e">
        <f>IF(C1285=ScatterPlots!$A$3,ReferendumData!Y1285,-1)</f>
        <v>#N/A</v>
      </c>
      <c r="AA1285" s="39">
        <f t="shared" si="206"/>
        <v>2.4742888073615203</v>
      </c>
      <c r="AB1285" s="40">
        <f t="shared" si="207"/>
        <v>-1</v>
      </c>
      <c r="AC1285" s="40">
        <f t="shared" si="208"/>
        <v>-1</v>
      </c>
      <c r="AD1285" s="40">
        <f t="shared" si="209"/>
        <v>0.65094798249878461</v>
      </c>
    </row>
    <row r="1286" spans="1:30" x14ac:dyDescent="0.35">
      <c r="A1286">
        <v>2142</v>
      </c>
      <c r="B1286">
        <v>1</v>
      </c>
      <c r="C1286" t="str">
        <f t="shared" si="200"/>
        <v>2142-01</v>
      </c>
      <c r="D1286" t="s">
        <v>397</v>
      </c>
      <c r="E1286">
        <v>2007</v>
      </c>
      <c r="F1286">
        <f>VLOOKUP(E1286,Lookups!A:B,2,FALSE)</f>
        <v>1</v>
      </c>
      <c r="G1286">
        <v>2008</v>
      </c>
      <c r="H1286" s="61">
        <v>500</v>
      </c>
      <c r="I1286">
        <v>10</v>
      </c>
      <c r="J1286" t="s">
        <v>19</v>
      </c>
      <c r="K1286">
        <v>0</v>
      </c>
      <c r="L1286">
        <v>9</v>
      </c>
      <c r="M1286">
        <v>0</v>
      </c>
      <c r="N1286">
        <v>9</v>
      </c>
      <c r="O1286">
        <v>0</v>
      </c>
      <c r="P1286">
        <f t="shared" si="201"/>
        <v>6</v>
      </c>
      <c r="Q1286">
        <v>1565</v>
      </c>
      <c r="R1286">
        <v>1967</v>
      </c>
      <c r="S1286" s="14">
        <f t="shared" si="203"/>
        <v>0.44309173272933183</v>
      </c>
      <c r="T1286" s="33">
        <f>IF(E1286&lt;1994,"NA",IF(E1286&gt;2001,SUMIFS(ADM!E:E,ADM!A:A,ReferendumData!E1286,ADM!C:C,ReferendumData!A1286,ADM!D:D,ReferendumData!B1286),SUMIFS(ADM!K:K,ADM!H:H,ReferendumData!E1286,ADM!I:I,ReferendumData!A1286,ADM!J:J,ReferendumData!B1286)))</f>
        <v>2144.31</v>
      </c>
      <c r="U1286" s="34">
        <f t="shared" si="202"/>
        <v>1.647149899035121</v>
      </c>
      <c r="V1286" s="47">
        <f>IFERROR(VLOOKUP(C1286,Lookups!J:L,3,FALSE),IF(T1286&gt;=2000,4,IF(AND(T1286&gt;=1000,T1286&lt;2000),5,6)))</f>
        <v>4</v>
      </c>
      <c r="W1286" s="12" t="s">
        <v>20</v>
      </c>
      <c r="X1286" s="39">
        <f t="shared" si="204"/>
        <v>1.647149899035121</v>
      </c>
      <c r="Y1286" s="38">
        <f t="shared" si="205"/>
        <v>0.44309173272933183</v>
      </c>
      <c r="Z1286" s="40" t="e">
        <f>IF(C1286=ScatterPlots!$A$3,ReferendumData!Y1286,-1)</f>
        <v>#N/A</v>
      </c>
      <c r="AA1286" s="39">
        <f t="shared" si="206"/>
        <v>1.647149899035121</v>
      </c>
      <c r="AB1286" s="40">
        <f t="shared" si="207"/>
        <v>-1</v>
      </c>
      <c r="AC1286" s="40">
        <f t="shared" si="208"/>
        <v>-1</v>
      </c>
      <c r="AD1286" s="40">
        <f t="shared" si="209"/>
        <v>0.44309173272933183</v>
      </c>
    </row>
    <row r="1287" spans="1:30" x14ac:dyDescent="0.35">
      <c r="A1287">
        <v>2155</v>
      </c>
      <c r="B1287">
        <v>1</v>
      </c>
      <c r="C1287" t="str">
        <f t="shared" si="200"/>
        <v>2155-01</v>
      </c>
      <c r="D1287" t="s">
        <v>207</v>
      </c>
      <c r="E1287">
        <v>2007</v>
      </c>
      <c r="F1287">
        <f>VLOOKUP(E1287,Lookups!A:B,2,FALSE)</f>
        <v>1</v>
      </c>
      <c r="G1287">
        <v>2008</v>
      </c>
      <c r="H1287" s="61">
        <v>598.83000000000004</v>
      </c>
      <c r="I1287">
        <v>10</v>
      </c>
      <c r="J1287" t="s">
        <v>19</v>
      </c>
      <c r="K1287">
        <v>0</v>
      </c>
      <c r="L1287">
        <v>9</v>
      </c>
      <c r="M1287">
        <v>0</v>
      </c>
      <c r="N1287">
        <v>9</v>
      </c>
      <c r="O1287">
        <v>0</v>
      </c>
      <c r="P1287">
        <f t="shared" si="201"/>
        <v>6</v>
      </c>
      <c r="Q1287">
        <v>671</v>
      </c>
      <c r="R1287">
        <v>1277</v>
      </c>
      <c r="S1287" s="14">
        <f t="shared" si="203"/>
        <v>0.34445585215605751</v>
      </c>
      <c r="T1287" s="33">
        <f>IF(E1287&lt;1994,"NA",IF(E1287&gt;2001,SUMIFS(ADM!E:E,ADM!A:A,ReferendumData!E1287,ADM!C:C,ReferendumData!A1287,ADM!D:D,ReferendumData!B1287),SUMIFS(ADM!K:K,ADM!H:H,ReferendumData!E1287,ADM!I:I,ReferendumData!A1287,ADM!J:J,ReferendumData!B1287)))</f>
        <v>1141.47</v>
      </c>
      <c r="U1287" s="34">
        <f t="shared" si="202"/>
        <v>1.7065713509772487</v>
      </c>
      <c r="V1287" s="47">
        <f>IFERROR(VLOOKUP(C1287,Lookups!J:L,3,FALSE),IF(T1287&gt;=2000,4,IF(AND(T1287&gt;=1000,T1287&lt;2000),5,6)))</f>
        <v>5</v>
      </c>
      <c r="W1287" s="12" t="s">
        <v>20</v>
      </c>
      <c r="X1287" s="39">
        <f t="shared" si="204"/>
        <v>1.7065713509772487</v>
      </c>
      <c r="Y1287" s="38">
        <f t="shared" si="205"/>
        <v>0.34445585215605751</v>
      </c>
      <c r="Z1287" s="40" t="e">
        <f>IF(C1287=ScatterPlots!$A$3,ReferendumData!Y1287,-1)</f>
        <v>#N/A</v>
      </c>
      <c r="AA1287" s="39">
        <f t="shared" si="206"/>
        <v>1.7065713509772487</v>
      </c>
      <c r="AB1287" s="40">
        <f t="shared" si="207"/>
        <v>-1</v>
      </c>
      <c r="AC1287" s="40">
        <f t="shared" si="208"/>
        <v>-1</v>
      </c>
      <c r="AD1287" s="40">
        <f t="shared" si="209"/>
        <v>0.34445585215605751</v>
      </c>
    </row>
    <row r="1288" spans="1:30" x14ac:dyDescent="0.35">
      <c r="A1288">
        <v>2164</v>
      </c>
      <c r="B1288">
        <v>1</v>
      </c>
      <c r="C1288" t="str">
        <f t="shared" si="200"/>
        <v>2164-01</v>
      </c>
      <c r="D1288" t="s">
        <v>283</v>
      </c>
      <c r="E1288">
        <v>2007</v>
      </c>
      <c r="F1288">
        <f>VLOOKUP(E1288,Lookups!A:B,2,FALSE)</f>
        <v>1</v>
      </c>
      <c r="G1288">
        <v>2008</v>
      </c>
      <c r="H1288" s="61">
        <v>500</v>
      </c>
      <c r="I1288">
        <v>6</v>
      </c>
      <c r="J1288" t="s">
        <v>19</v>
      </c>
      <c r="K1288">
        <v>0</v>
      </c>
      <c r="L1288">
        <v>1</v>
      </c>
      <c r="M1288">
        <v>0</v>
      </c>
      <c r="N1288">
        <v>9</v>
      </c>
      <c r="O1288">
        <v>1</v>
      </c>
      <c r="P1288">
        <f t="shared" si="201"/>
        <v>6</v>
      </c>
      <c r="Q1288">
        <v>735</v>
      </c>
      <c r="R1288">
        <v>655</v>
      </c>
      <c r="S1288" s="14">
        <f t="shared" si="203"/>
        <v>0.52877697841726623</v>
      </c>
      <c r="T1288" s="33">
        <f>IF(E1288&lt;1994,"NA",IF(E1288&gt;2001,SUMIFS(ADM!E:E,ADM!A:A,ReferendumData!E1288,ADM!C:C,ReferendumData!A1288,ADM!D:D,ReferendumData!B1288),SUMIFS(ADM!K:K,ADM!H:H,ReferendumData!E1288,ADM!I:I,ReferendumData!A1288,ADM!J:J,ReferendumData!B1288)))</f>
        <v>1311.49</v>
      </c>
      <c r="U1288" s="34">
        <f t="shared" si="202"/>
        <v>1.0598632090217996</v>
      </c>
      <c r="V1288" s="47">
        <f>IFERROR(VLOOKUP(C1288,Lookups!J:L,3,FALSE),IF(T1288&gt;=2000,4,IF(AND(T1288&gt;=1000,T1288&lt;2000),5,6)))</f>
        <v>5</v>
      </c>
      <c r="W1288" s="12" t="s">
        <v>521</v>
      </c>
      <c r="X1288" s="39">
        <f t="shared" si="204"/>
        <v>1.0598632090217996</v>
      </c>
      <c r="Y1288" s="38">
        <f t="shared" si="205"/>
        <v>0.52877697841726623</v>
      </c>
      <c r="Z1288" s="40" t="e">
        <f>IF(C1288=ScatterPlots!$A$3,ReferendumData!Y1288,-1)</f>
        <v>#N/A</v>
      </c>
      <c r="AA1288" s="39">
        <f t="shared" si="206"/>
        <v>1.0598632090217996</v>
      </c>
      <c r="AB1288" s="40">
        <f t="shared" si="207"/>
        <v>-1</v>
      </c>
      <c r="AC1288" s="40">
        <f t="shared" si="208"/>
        <v>-1</v>
      </c>
      <c r="AD1288" s="40">
        <f t="shared" si="209"/>
        <v>0.52877697841726623</v>
      </c>
    </row>
    <row r="1289" spans="1:30" x14ac:dyDescent="0.35">
      <c r="A1289">
        <v>2172</v>
      </c>
      <c r="B1289">
        <v>1</v>
      </c>
      <c r="C1289" t="str">
        <f t="shared" si="200"/>
        <v>2172-01</v>
      </c>
      <c r="D1289" t="s">
        <v>264</v>
      </c>
      <c r="E1289">
        <v>2007</v>
      </c>
      <c r="F1289">
        <f>VLOOKUP(E1289,Lookups!A:B,2,FALSE)</f>
        <v>1</v>
      </c>
      <c r="G1289">
        <v>2008</v>
      </c>
      <c r="H1289" s="61">
        <v>294.8</v>
      </c>
      <c r="I1289">
        <v>6</v>
      </c>
      <c r="J1289" t="s">
        <v>19</v>
      </c>
      <c r="K1289">
        <v>0</v>
      </c>
      <c r="L1289">
        <v>9</v>
      </c>
      <c r="M1289">
        <v>0</v>
      </c>
      <c r="N1289">
        <v>9</v>
      </c>
      <c r="O1289">
        <v>1</v>
      </c>
      <c r="P1289">
        <f t="shared" si="201"/>
        <v>3</v>
      </c>
      <c r="Q1289">
        <v>660</v>
      </c>
      <c r="R1289">
        <v>522</v>
      </c>
      <c r="S1289" s="14">
        <f t="shared" si="203"/>
        <v>0.55837563451776651</v>
      </c>
      <c r="T1289" s="33">
        <f>IF(E1289&lt;1994,"NA",IF(E1289&gt;2001,SUMIFS(ADM!E:E,ADM!A:A,ReferendumData!E1289,ADM!C:C,ReferendumData!A1289,ADM!D:D,ReferendumData!B1289),SUMIFS(ADM!K:K,ADM!H:H,ReferendumData!E1289,ADM!I:I,ReferendumData!A1289,ADM!J:J,ReferendumData!B1289)))</f>
        <v>896.62</v>
      </c>
      <c r="U1289" s="34">
        <f t="shared" si="202"/>
        <v>1.3182842229707121</v>
      </c>
      <c r="V1289" s="47">
        <f>IFERROR(VLOOKUP(C1289,Lookups!J:L,3,FALSE),IF(T1289&gt;=2000,4,IF(AND(T1289&gt;=1000,T1289&lt;2000),5,6)))</f>
        <v>6</v>
      </c>
      <c r="W1289" s="12" t="s">
        <v>20</v>
      </c>
      <c r="X1289" s="39">
        <f t="shared" si="204"/>
        <v>1.3182842229707121</v>
      </c>
      <c r="Y1289" s="38">
        <f t="shared" si="205"/>
        <v>0.55837563451776651</v>
      </c>
      <c r="Z1289" s="40" t="e">
        <f>IF(C1289=ScatterPlots!$A$3,ReferendumData!Y1289,-1)</f>
        <v>#N/A</v>
      </c>
      <c r="AA1289" s="39">
        <f t="shared" si="206"/>
        <v>1.3182842229707121</v>
      </c>
      <c r="AB1289" s="40">
        <f t="shared" si="207"/>
        <v>-1</v>
      </c>
      <c r="AC1289" s="40">
        <f t="shared" si="208"/>
        <v>-1</v>
      </c>
      <c r="AD1289" s="40">
        <f t="shared" si="209"/>
        <v>0.55837563451776651</v>
      </c>
    </row>
    <row r="1290" spans="1:30" x14ac:dyDescent="0.35">
      <c r="A1290">
        <v>2180</v>
      </c>
      <c r="B1290">
        <v>1</v>
      </c>
      <c r="C1290" t="str">
        <f t="shared" si="200"/>
        <v>2180-01</v>
      </c>
      <c r="D1290" t="s">
        <v>532</v>
      </c>
      <c r="E1290">
        <v>2007</v>
      </c>
      <c r="F1290">
        <f>VLOOKUP(E1290,Lookups!A:B,2,FALSE)</f>
        <v>1</v>
      </c>
      <c r="G1290">
        <v>2008</v>
      </c>
      <c r="H1290" s="61">
        <v>225</v>
      </c>
      <c r="I1290">
        <v>10</v>
      </c>
      <c r="J1290" t="s">
        <v>19</v>
      </c>
      <c r="K1290">
        <v>0</v>
      </c>
      <c r="L1290">
        <v>9</v>
      </c>
      <c r="M1290">
        <v>0</v>
      </c>
      <c r="N1290">
        <v>9</v>
      </c>
      <c r="O1290">
        <v>1</v>
      </c>
      <c r="P1290">
        <f t="shared" si="201"/>
        <v>3</v>
      </c>
      <c r="Q1290">
        <v>643</v>
      </c>
      <c r="R1290">
        <v>202</v>
      </c>
      <c r="S1290" s="14">
        <f t="shared" si="203"/>
        <v>0.76094674556213016</v>
      </c>
      <c r="T1290" s="33">
        <f>IF(E1290&lt;1994,"NA",IF(E1290&gt;2001,SUMIFS(ADM!E:E,ADM!A:A,ReferendumData!E1290,ADM!C:C,ReferendumData!A1290,ADM!D:D,ReferendumData!B1290),SUMIFS(ADM!K:K,ADM!H:H,ReferendumData!E1290,ADM!I:I,ReferendumData!A1290,ADM!J:J,ReferendumData!B1290)))</f>
        <v>740.26</v>
      </c>
      <c r="U1290" s="34">
        <f t="shared" si="202"/>
        <v>1.1414908275470781</v>
      </c>
      <c r="V1290" s="47">
        <f>IFERROR(VLOOKUP(C1290,Lookups!J:L,3,FALSE),IF(T1290&gt;=2000,4,IF(AND(T1290&gt;=1000,T1290&lt;2000),5,6)))</f>
        <v>6</v>
      </c>
      <c r="W1290" s="12" t="s">
        <v>20</v>
      </c>
      <c r="X1290" s="39">
        <f t="shared" si="204"/>
        <v>1.1414908275470781</v>
      </c>
      <c r="Y1290" s="38">
        <f t="shared" si="205"/>
        <v>0.76094674556213016</v>
      </c>
      <c r="Z1290" s="40" t="e">
        <f>IF(C1290=ScatterPlots!$A$3,ReferendumData!Y1290,-1)</f>
        <v>#N/A</v>
      </c>
      <c r="AA1290" s="39">
        <f t="shared" si="206"/>
        <v>1.1414908275470781</v>
      </c>
      <c r="AB1290" s="40">
        <f t="shared" si="207"/>
        <v>-1</v>
      </c>
      <c r="AC1290" s="40">
        <f t="shared" si="208"/>
        <v>-1</v>
      </c>
      <c r="AD1290" s="40">
        <f t="shared" si="209"/>
        <v>0.76094674556213016</v>
      </c>
    </row>
    <row r="1291" spans="1:30" x14ac:dyDescent="0.35">
      <c r="A1291">
        <v>2180</v>
      </c>
      <c r="B1291">
        <v>1</v>
      </c>
      <c r="C1291" t="str">
        <f t="shared" si="200"/>
        <v>2180-01</v>
      </c>
      <c r="D1291" t="s">
        <v>532</v>
      </c>
      <c r="E1291">
        <v>2007</v>
      </c>
      <c r="F1291">
        <f>VLOOKUP(E1291,Lookups!A:B,2,FALSE)</f>
        <v>1</v>
      </c>
      <c r="G1291">
        <v>2008</v>
      </c>
      <c r="H1291" s="61">
        <v>65</v>
      </c>
      <c r="I1291">
        <v>4</v>
      </c>
      <c r="J1291" t="s">
        <v>19</v>
      </c>
      <c r="K1291">
        <v>0</v>
      </c>
      <c r="L1291">
        <v>1</v>
      </c>
      <c r="M1291">
        <v>0</v>
      </c>
      <c r="N1291">
        <v>9</v>
      </c>
      <c r="O1291">
        <v>1</v>
      </c>
      <c r="P1291">
        <f t="shared" si="201"/>
        <v>1</v>
      </c>
      <c r="Q1291">
        <v>638</v>
      </c>
      <c r="R1291">
        <v>201</v>
      </c>
      <c r="S1291" s="14">
        <f t="shared" si="203"/>
        <v>0.76042908224076278</v>
      </c>
      <c r="T1291" s="33">
        <f>IF(E1291&lt;1994,"NA",IF(E1291&gt;2001,SUMIFS(ADM!E:E,ADM!A:A,ReferendumData!E1291,ADM!C:C,ReferendumData!A1291,ADM!D:D,ReferendumData!B1291),SUMIFS(ADM!K:K,ADM!H:H,ReferendumData!E1291,ADM!I:I,ReferendumData!A1291,ADM!J:J,ReferendumData!B1291)))</f>
        <v>740.26</v>
      </c>
      <c r="U1291" s="34">
        <f t="shared" si="202"/>
        <v>1.1333855672331343</v>
      </c>
      <c r="V1291" s="47">
        <f>IFERROR(VLOOKUP(C1291,Lookups!J:L,3,FALSE),IF(T1291&gt;=2000,4,IF(AND(T1291&gt;=1000,T1291&lt;2000),5,6)))</f>
        <v>6</v>
      </c>
      <c r="W1291" s="12" t="s">
        <v>521</v>
      </c>
      <c r="X1291" s="39">
        <f t="shared" si="204"/>
        <v>1.1333855672331343</v>
      </c>
      <c r="Y1291" s="38">
        <f t="shared" si="205"/>
        <v>0.76042908224076278</v>
      </c>
      <c r="Z1291" s="40" t="e">
        <f>IF(C1291=ScatterPlots!$A$3,ReferendumData!Y1291,-1)</f>
        <v>#N/A</v>
      </c>
      <c r="AA1291" s="39">
        <f t="shared" si="206"/>
        <v>1.1333855672331343</v>
      </c>
      <c r="AB1291" s="40">
        <f t="shared" si="207"/>
        <v>-1</v>
      </c>
      <c r="AC1291" s="40">
        <f t="shared" si="208"/>
        <v>-1</v>
      </c>
      <c r="AD1291" s="40">
        <f t="shared" si="209"/>
        <v>0.76042908224076278</v>
      </c>
    </row>
    <row r="1292" spans="1:30" x14ac:dyDescent="0.35">
      <c r="A1292">
        <v>2215</v>
      </c>
      <c r="B1292">
        <v>1</v>
      </c>
      <c r="C1292" t="str">
        <f t="shared" si="200"/>
        <v>2215-01</v>
      </c>
      <c r="D1292" t="s">
        <v>405</v>
      </c>
      <c r="E1292">
        <v>2007</v>
      </c>
      <c r="F1292">
        <f>VLOOKUP(E1292,Lookups!A:B,2,FALSE)</f>
        <v>1</v>
      </c>
      <c r="G1292">
        <v>2008</v>
      </c>
      <c r="H1292" s="61">
        <v>1006.83</v>
      </c>
      <c r="I1292">
        <v>10</v>
      </c>
      <c r="J1292" t="s">
        <v>19</v>
      </c>
      <c r="K1292">
        <v>0</v>
      </c>
      <c r="L1292">
        <v>1</v>
      </c>
      <c r="M1292">
        <v>0</v>
      </c>
      <c r="N1292">
        <v>9</v>
      </c>
      <c r="O1292">
        <v>1</v>
      </c>
      <c r="P1292">
        <f t="shared" si="201"/>
        <v>10</v>
      </c>
      <c r="Q1292">
        <v>670</v>
      </c>
      <c r="R1292">
        <v>202</v>
      </c>
      <c r="S1292" s="14">
        <f t="shared" si="203"/>
        <v>0.76834862385321101</v>
      </c>
      <c r="T1292" s="33">
        <f>IF(E1292&lt;1994,"NA",IF(E1292&gt;2001,SUMIFS(ADM!E:E,ADM!A:A,ReferendumData!E1292,ADM!C:C,ReferendumData!A1292,ADM!D:D,ReferendumData!B1292),SUMIFS(ADM!K:K,ADM!H:H,ReferendumData!E1292,ADM!I:I,ReferendumData!A1292,ADM!J:J,ReferendumData!B1292)))</f>
        <v>350.2</v>
      </c>
      <c r="U1292" s="34">
        <f t="shared" si="202"/>
        <v>2.4900057110222731</v>
      </c>
      <c r="V1292" s="47">
        <f>IFERROR(VLOOKUP(C1292,Lookups!J:L,3,FALSE),IF(T1292&gt;=2000,4,IF(AND(T1292&gt;=1000,T1292&lt;2000),5,6)))</f>
        <v>6</v>
      </c>
      <c r="W1292" s="12" t="s">
        <v>521</v>
      </c>
      <c r="X1292" s="39">
        <f t="shared" si="204"/>
        <v>2.4900057110222731</v>
      </c>
      <c r="Y1292" s="38">
        <f t="shared" si="205"/>
        <v>0.76834862385321101</v>
      </c>
      <c r="Z1292" s="40" t="e">
        <f>IF(C1292=ScatterPlots!$A$3,ReferendumData!Y1292,-1)</f>
        <v>#N/A</v>
      </c>
      <c r="AA1292" s="39">
        <f t="shared" si="206"/>
        <v>2.4900057110222731</v>
      </c>
      <c r="AB1292" s="40">
        <f t="shared" si="207"/>
        <v>-1</v>
      </c>
      <c r="AC1292" s="40">
        <f t="shared" si="208"/>
        <v>-1</v>
      </c>
      <c r="AD1292" s="40">
        <f t="shared" si="209"/>
        <v>0.76834862385321101</v>
      </c>
    </row>
    <row r="1293" spans="1:30" x14ac:dyDescent="0.35">
      <c r="A1293">
        <v>2396</v>
      </c>
      <c r="B1293">
        <v>1</v>
      </c>
      <c r="C1293" t="str">
        <f t="shared" si="200"/>
        <v>2396-01</v>
      </c>
      <c r="D1293" t="s">
        <v>435</v>
      </c>
      <c r="E1293">
        <v>2007</v>
      </c>
      <c r="F1293">
        <f>VLOOKUP(E1293,Lookups!A:B,2,FALSE)</f>
        <v>1</v>
      </c>
      <c r="G1293">
        <v>2008</v>
      </c>
      <c r="H1293" s="61">
        <v>790</v>
      </c>
      <c r="I1293">
        <v>7</v>
      </c>
      <c r="J1293" t="s">
        <v>19</v>
      </c>
      <c r="K1293">
        <v>0</v>
      </c>
      <c r="L1293">
        <v>9</v>
      </c>
      <c r="M1293">
        <v>0</v>
      </c>
      <c r="N1293">
        <v>9</v>
      </c>
      <c r="O1293">
        <v>0</v>
      </c>
      <c r="P1293">
        <f t="shared" si="201"/>
        <v>8</v>
      </c>
      <c r="Q1293">
        <v>943</v>
      </c>
      <c r="R1293">
        <v>1053</v>
      </c>
      <c r="S1293" s="14">
        <f t="shared" si="203"/>
        <v>0.47244488977955912</v>
      </c>
      <c r="T1293" s="33">
        <f>IF(E1293&lt;1994,"NA",IF(E1293&gt;2001,SUMIFS(ADM!E:E,ADM!A:A,ReferendumData!E1293,ADM!C:C,ReferendumData!A1293,ADM!D:D,ReferendumData!B1293),SUMIFS(ADM!K:K,ADM!H:H,ReferendumData!E1293,ADM!I:I,ReferendumData!A1293,ADM!J:J,ReferendumData!B1293)))</f>
        <v>839.86</v>
      </c>
      <c r="U1293" s="34">
        <f t="shared" si="202"/>
        <v>2.3765865739528018</v>
      </c>
      <c r="V1293" s="47">
        <f>IFERROR(VLOOKUP(C1293,Lookups!J:L,3,FALSE),IF(T1293&gt;=2000,4,IF(AND(T1293&gt;=1000,T1293&lt;2000),5,6)))</f>
        <v>6</v>
      </c>
      <c r="W1293" s="12" t="s">
        <v>20</v>
      </c>
      <c r="X1293" s="39">
        <f t="shared" si="204"/>
        <v>2.3765865739528018</v>
      </c>
      <c r="Y1293" s="38">
        <f t="shared" si="205"/>
        <v>0.47244488977955912</v>
      </c>
      <c r="Z1293" s="40" t="e">
        <f>IF(C1293=ScatterPlots!$A$3,ReferendumData!Y1293,-1)</f>
        <v>#N/A</v>
      </c>
      <c r="AA1293" s="39">
        <f t="shared" si="206"/>
        <v>2.3765865739528018</v>
      </c>
      <c r="AB1293" s="40">
        <f t="shared" si="207"/>
        <v>-1</v>
      </c>
      <c r="AC1293" s="40">
        <f t="shared" si="208"/>
        <v>-1</v>
      </c>
      <c r="AD1293" s="40">
        <f t="shared" si="209"/>
        <v>0.47244488977955912</v>
      </c>
    </row>
    <row r="1294" spans="1:30" x14ac:dyDescent="0.35">
      <c r="A1294">
        <v>2396</v>
      </c>
      <c r="B1294">
        <v>1</v>
      </c>
      <c r="C1294" t="str">
        <f t="shared" si="200"/>
        <v>2396-01</v>
      </c>
      <c r="D1294" t="s">
        <v>435</v>
      </c>
      <c r="E1294">
        <v>2007</v>
      </c>
      <c r="F1294">
        <f>VLOOKUP(E1294,Lookups!A:B,2,FALSE)</f>
        <v>1</v>
      </c>
      <c r="G1294">
        <v>2008</v>
      </c>
      <c r="H1294" s="61">
        <v>425</v>
      </c>
      <c r="I1294">
        <v>7</v>
      </c>
      <c r="J1294" t="s">
        <v>19</v>
      </c>
      <c r="K1294">
        <v>0</v>
      </c>
      <c r="L1294">
        <v>1</v>
      </c>
      <c r="M1294">
        <v>0</v>
      </c>
      <c r="N1294">
        <v>9</v>
      </c>
      <c r="O1294">
        <v>0</v>
      </c>
      <c r="P1294">
        <f t="shared" si="201"/>
        <v>5</v>
      </c>
      <c r="Q1294">
        <v>1036</v>
      </c>
      <c r="R1294">
        <v>1059</v>
      </c>
      <c r="S1294" s="14">
        <f t="shared" si="203"/>
        <v>0.49451073985680188</v>
      </c>
      <c r="T1294" s="33">
        <f>IF(E1294&lt;1994,"NA",IF(E1294&gt;2001,SUMIFS(ADM!E:E,ADM!A:A,ReferendumData!E1294,ADM!C:C,ReferendumData!A1294,ADM!D:D,ReferendumData!B1294),SUMIFS(ADM!K:K,ADM!H:H,ReferendumData!E1294,ADM!I:I,ReferendumData!A1294,ADM!J:J,ReferendumData!B1294)))</f>
        <v>839.86</v>
      </c>
      <c r="U1294" s="34">
        <f t="shared" si="202"/>
        <v>2.4944633629414428</v>
      </c>
      <c r="V1294" s="47">
        <f>IFERROR(VLOOKUP(C1294,Lookups!J:L,3,FALSE),IF(T1294&gt;=2000,4,IF(AND(T1294&gt;=1000,T1294&lt;2000),5,6)))</f>
        <v>6</v>
      </c>
      <c r="W1294" s="12" t="s">
        <v>521</v>
      </c>
      <c r="X1294" s="39">
        <f t="shared" si="204"/>
        <v>2.4944633629414428</v>
      </c>
      <c r="Y1294" s="38">
        <f t="shared" si="205"/>
        <v>0.49451073985680188</v>
      </c>
      <c r="Z1294" s="40" t="e">
        <f>IF(C1294=ScatterPlots!$A$3,ReferendumData!Y1294,-1)</f>
        <v>#N/A</v>
      </c>
      <c r="AA1294" s="39">
        <f t="shared" si="206"/>
        <v>2.4944633629414428</v>
      </c>
      <c r="AB1294" s="40">
        <f t="shared" si="207"/>
        <v>-1</v>
      </c>
      <c r="AC1294" s="40">
        <f t="shared" si="208"/>
        <v>-1</v>
      </c>
      <c r="AD1294" s="40">
        <f t="shared" si="209"/>
        <v>0.49451073985680188</v>
      </c>
    </row>
    <row r="1295" spans="1:30" x14ac:dyDescent="0.35">
      <c r="A1295">
        <v>2536</v>
      </c>
      <c r="B1295">
        <v>1</v>
      </c>
      <c r="C1295" t="str">
        <f t="shared" si="200"/>
        <v>2536-01</v>
      </c>
      <c r="D1295" t="s">
        <v>209</v>
      </c>
      <c r="E1295">
        <v>2007</v>
      </c>
      <c r="F1295">
        <f>VLOOKUP(E1295,Lookups!A:B,2,FALSE)</f>
        <v>1</v>
      </c>
      <c r="G1295">
        <v>2008</v>
      </c>
      <c r="H1295" s="61">
        <v>900</v>
      </c>
      <c r="I1295">
        <v>10</v>
      </c>
      <c r="J1295" t="s">
        <v>19</v>
      </c>
      <c r="K1295">
        <v>0</v>
      </c>
      <c r="L1295">
        <v>9</v>
      </c>
      <c r="M1295">
        <v>0</v>
      </c>
      <c r="N1295">
        <v>9</v>
      </c>
      <c r="O1295">
        <v>1</v>
      </c>
      <c r="P1295">
        <f t="shared" si="201"/>
        <v>10</v>
      </c>
      <c r="Q1295">
        <v>371</v>
      </c>
      <c r="R1295">
        <v>229</v>
      </c>
      <c r="S1295" s="14">
        <f t="shared" si="203"/>
        <v>0.61833333333333329</v>
      </c>
      <c r="T1295" s="33">
        <f>IF(E1295&lt;1994,"NA",IF(E1295&gt;2001,SUMIFS(ADM!E:E,ADM!A:A,ReferendumData!E1295,ADM!C:C,ReferendumData!A1295,ADM!D:D,ReferendumData!B1295),SUMIFS(ADM!K:K,ADM!H:H,ReferendumData!E1295,ADM!I:I,ReferendumData!A1295,ADM!J:J,ReferendumData!B1295)))</f>
        <v>280.79000000000002</v>
      </c>
      <c r="U1295" s="34">
        <f t="shared" si="202"/>
        <v>2.1368282346237399</v>
      </c>
      <c r="V1295" s="47">
        <f>IFERROR(VLOOKUP(C1295,Lookups!J:L,3,FALSE),IF(T1295&gt;=2000,4,IF(AND(T1295&gt;=1000,T1295&lt;2000),5,6)))</f>
        <v>6</v>
      </c>
      <c r="W1295" s="12" t="s">
        <v>20</v>
      </c>
      <c r="X1295" s="39">
        <f t="shared" si="204"/>
        <v>2.1368282346237399</v>
      </c>
      <c r="Y1295" s="38">
        <f t="shared" si="205"/>
        <v>0.61833333333333329</v>
      </c>
      <c r="Z1295" s="40" t="e">
        <f>IF(C1295=ScatterPlots!$A$3,ReferendumData!Y1295,-1)</f>
        <v>#N/A</v>
      </c>
      <c r="AA1295" s="39">
        <f t="shared" si="206"/>
        <v>2.1368282346237399</v>
      </c>
      <c r="AB1295" s="40">
        <f t="shared" si="207"/>
        <v>-1</v>
      </c>
      <c r="AC1295" s="40">
        <f t="shared" si="208"/>
        <v>-1</v>
      </c>
      <c r="AD1295" s="40">
        <f t="shared" si="209"/>
        <v>0.61833333333333329</v>
      </c>
    </row>
    <row r="1296" spans="1:30" x14ac:dyDescent="0.35">
      <c r="A1296">
        <v>2687</v>
      </c>
      <c r="B1296">
        <v>1</v>
      </c>
      <c r="C1296" t="str">
        <f t="shared" si="200"/>
        <v>2687-01</v>
      </c>
      <c r="D1296" t="s">
        <v>465</v>
      </c>
      <c r="E1296">
        <v>2007</v>
      </c>
      <c r="F1296">
        <f>VLOOKUP(E1296,Lookups!A:B,2,FALSE)</f>
        <v>1</v>
      </c>
      <c r="G1296">
        <v>2008</v>
      </c>
      <c r="H1296" s="61">
        <v>130</v>
      </c>
      <c r="I1296">
        <v>10</v>
      </c>
      <c r="J1296" t="s">
        <v>19</v>
      </c>
      <c r="K1296">
        <v>0</v>
      </c>
      <c r="L1296">
        <v>9</v>
      </c>
      <c r="M1296">
        <v>0</v>
      </c>
      <c r="N1296">
        <v>9</v>
      </c>
      <c r="O1296">
        <v>0</v>
      </c>
      <c r="P1296">
        <f t="shared" si="201"/>
        <v>2</v>
      </c>
      <c r="Q1296">
        <v>839</v>
      </c>
      <c r="R1296">
        <v>918</v>
      </c>
      <c r="S1296" s="14">
        <f t="shared" si="203"/>
        <v>0.47751849743881614</v>
      </c>
      <c r="T1296" s="33">
        <f>IF(E1296&lt;1994,"NA",IF(E1296&gt;2001,SUMIFS(ADM!E:E,ADM!A:A,ReferendumData!E1296,ADM!C:C,ReferendumData!A1296,ADM!D:D,ReferendumData!B1296),SUMIFS(ADM!K:K,ADM!H:H,ReferendumData!E1296,ADM!I:I,ReferendumData!A1296,ADM!J:J,ReferendumData!B1296)))</f>
        <v>1014.26</v>
      </c>
      <c r="U1296" s="34">
        <f t="shared" si="202"/>
        <v>1.7322974385266106</v>
      </c>
      <c r="V1296" s="47">
        <f>IFERROR(VLOOKUP(C1296,Lookups!J:L,3,FALSE),IF(T1296&gt;=2000,4,IF(AND(T1296&gt;=1000,T1296&lt;2000),5,6)))</f>
        <v>5</v>
      </c>
      <c r="W1296" s="12" t="s">
        <v>20</v>
      </c>
      <c r="X1296" s="39">
        <f t="shared" si="204"/>
        <v>1.7322974385266106</v>
      </c>
      <c r="Y1296" s="38">
        <f t="shared" si="205"/>
        <v>0.47751849743881614</v>
      </c>
      <c r="Z1296" s="40" t="e">
        <f>IF(C1296=ScatterPlots!$A$3,ReferendumData!Y1296,-1)</f>
        <v>#N/A</v>
      </c>
      <c r="AA1296" s="39">
        <f t="shared" si="206"/>
        <v>1.7322974385266106</v>
      </c>
      <c r="AB1296" s="40">
        <f t="shared" si="207"/>
        <v>-1</v>
      </c>
      <c r="AC1296" s="40">
        <f t="shared" si="208"/>
        <v>-1</v>
      </c>
      <c r="AD1296" s="40">
        <f t="shared" si="209"/>
        <v>0.47751849743881614</v>
      </c>
    </row>
    <row r="1297" spans="1:30" x14ac:dyDescent="0.35">
      <c r="A1297">
        <v>2687</v>
      </c>
      <c r="B1297">
        <v>1</v>
      </c>
      <c r="C1297" t="str">
        <f t="shared" si="200"/>
        <v>2687-01</v>
      </c>
      <c r="D1297" t="s">
        <v>465</v>
      </c>
      <c r="E1297">
        <v>2007</v>
      </c>
      <c r="F1297">
        <f>VLOOKUP(E1297,Lookups!A:B,2,FALSE)</f>
        <v>1</v>
      </c>
      <c r="G1297">
        <v>2008</v>
      </c>
      <c r="H1297" s="61">
        <v>64</v>
      </c>
      <c r="I1297">
        <v>10</v>
      </c>
      <c r="J1297" t="s">
        <v>19</v>
      </c>
      <c r="K1297">
        <v>0</v>
      </c>
      <c r="L1297">
        <v>1</v>
      </c>
      <c r="M1297">
        <v>0</v>
      </c>
      <c r="N1297">
        <v>9</v>
      </c>
      <c r="O1297">
        <v>0</v>
      </c>
      <c r="P1297">
        <f t="shared" si="201"/>
        <v>1</v>
      </c>
      <c r="Q1297">
        <v>779</v>
      </c>
      <c r="R1297">
        <v>976</v>
      </c>
      <c r="S1297" s="14">
        <f t="shared" si="203"/>
        <v>0.44387464387464387</v>
      </c>
      <c r="T1297" s="33">
        <f>IF(E1297&lt;1994,"NA",IF(E1297&gt;2001,SUMIFS(ADM!E:E,ADM!A:A,ReferendumData!E1297,ADM!C:C,ReferendumData!A1297,ADM!D:D,ReferendumData!B1297),SUMIFS(ADM!K:K,ADM!H:H,ReferendumData!E1297,ADM!I:I,ReferendumData!A1297,ADM!J:J,ReferendumData!B1297)))</f>
        <v>1014.26</v>
      </c>
      <c r="U1297" s="34">
        <f t="shared" si="202"/>
        <v>1.7303255575493464</v>
      </c>
      <c r="V1297" s="47">
        <f>IFERROR(VLOOKUP(C1297,Lookups!J:L,3,FALSE),IF(T1297&gt;=2000,4,IF(AND(T1297&gt;=1000,T1297&lt;2000),5,6)))</f>
        <v>5</v>
      </c>
      <c r="W1297" s="12" t="s">
        <v>521</v>
      </c>
      <c r="X1297" s="39">
        <f t="shared" si="204"/>
        <v>1.7303255575493464</v>
      </c>
      <c r="Y1297" s="38">
        <f t="shared" si="205"/>
        <v>0.44387464387464387</v>
      </c>
      <c r="Z1297" s="40" t="e">
        <f>IF(C1297=ScatterPlots!$A$3,ReferendumData!Y1297,-1)</f>
        <v>#N/A</v>
      </c>
      <c r="AA1297" s="39">
        <f t="shared" si="206"/>
        <v>1.7303255575493464</v>
      </c>
      <c r="AB1297" s="40">
        <f t="shared" si="207"/>
        <v>-1</v>
      </c>
      <c r="AC1297" s="40">
        <f t="shared" si="208"/>
        <v>-1</v>
      </c>
      <c r="AD1297" s="40">
        <f t="shared" si="209"/>
        <v>0.44387464387464387</v>
      </c>
    </row>
    <row r="1298" spans="1:30" x14ac:dyDescent="0.35">
      <c r="A1298">
        <v>2689</v>
      </c>
      <c r="B1298">
        <v>1</v>
      </c>
      <c r="C1298" t="str">
        <f t="shared" si="200"/>
        <v>2689-01</v>
      </c>
      <c r="D1298" t="s">
        <v>349</v>
      </c>
      <c r="E1298">
        <v>2007</v>
      </c>
      <c r="F1298">
        <f>VLOOKUP(E1298,Lookups!A:B,2,FALSE)</f>
        <v>1</v>
      </c>
      <c r="G1298">
        <v>2008</v>
      </c>
      <c r="H1298" s="61">
        <v>494.12</v>
      </c>
      <c r="I1298">
        <v>10</v>
      </c>
      <c r="J1298" t="s">
        <v>19</v>
      </c>
      <c r="K1298">
        <v>0</v>
      </c>
      <c r="L1298">
        <v>1</v>
      </c>
      <c r="M1298">
        <v>0</v>
      </c>
      <c r="N1298">
        <v>9</v>
      </c>
      <c r="O1298">
        <v>1</v>
      </c>
      <c r="P1298">
        <f t="shared" si="201"/>
        <v>5</v>
      </c>
      <c r="Q1298">
        <v>1758</v>
      </c>
      <c r="R1298">
        <v>664</v>
      </c>
      <c r="S1298" s="14">
        <f t="shared" si="203"/>
        <v>0.72584640792733279</v>
      </c>
      <c r="T1298" s="33">
        <f>IF(E1298&lt;1994,"NA",IF(E1298&gt;2001,SUMIFS(ADM!E:E,ADM!A:A,ReferendumData!E1298,ADM!C:C,ReferendumData!A1298,ADM!D:D,ReferendumData!B1298),SUMIFS(ADM!K:K,ADM!H:H,ReferendumData!E1298,ADM!I:I,ReferendumData!A1298,ADM!J:J,ReferendumData!B1298)))</f>
        <v>1218.57</v>
      </c>
      <c r="U1298" s="34">
        <f t="shared" si="202"/>
        <v>1.9875756009092627</v>
      </c>
      <c r="V1298" s="47">
        <f>IFERROR(VLOOKUP(C1298,Lookups!J:L,3,FALSE),IF(T1298&gt;=2000,4,IF(AND(T1298&gt;=1000,T1298&lt;2000),5,6)))</f>
        <v>5</v>
      </c>
      <c r="W1298" s="12" t="s">
        <v>521</v>
      </c>
      <c r="X1298" s="39">
        <f t="shared" si="204"/>
        <v>1.9875756009092627</v>
      </c>
      <c r="Y1298" s="38">
        <f t="shared" si="205"/>
        <v>0.72584640792733279</v>
      </c>
      <c r="Z1298" s="40" t="e">
        <f>IF(C1298=ScatterPlots!$A$3,ReferendumData!Y1298,-1)</f>
        <v>#N/A</v>
      </c>
      <c r="AA1298" s="39">
        <f t="shared" si="206"/>
        <v>1.9875756009092627</v>
      </c>
      <c r="AB1298" s="40">
        <f t="shared" si="207"/>
        <v>-1</v>
      </c>
      <c r="AC1298" s="40">
        <f t="shared" si="208"/>
        <v>-1</v>
      </c>
      <c r="AD1298" s="40">
        <f t="shared" si="209"/>
        <v>0.72584640792733279</v>
      </c>
    </row>
    <row r="1299" spans="1:30" x14ac:dyDescent="0.35">
      <c r="A1299">
        <v>2689</v>
      </c>
      <c r="B1299">
        <v>1</v>
      </c>
      <c r="C1299" t="str">
        <f t="shared" si="200"/>
        <v>2689-01</v>
      </c>
      <c r="D1299" t="s">
        <v>349</v>
      </c>
      <c r="E1299">
        <v>2007</v>
      </c>
      <c r="F1299">
        <f>VLOOKUP(E1299,Lookups!A:B,2,FALSE)</f>
        <v>1</v>
      </c>
      <c r="G1299">
        <v>2008</v>
      </c>
      <c r="H1299" s="61">
        <v>175</v>
      </c>
      <c r="I1299">
        <v>10</v>
      </c>
      <c r="J1299" t="s">
        <v>19</v>
      </c>
      <c r="K1299">
        <v>0</v>
      </c>
      <c r="L1299">
        <v>9</v>
      </c>
      <c r="M1299">
        <v>0</v>
      </c>
      <c r="N1299">
        <v>9</v>
      </c>
      <c r="O1299">
        <v>1</v>
      </c>
      <c r="P1299">
        <f t="shared" si="201"/>
        <v>2</v>
      </c>
      <c r="Q1299">
        <v>1596</v>
      </c>
      <c r="R1299">
        <v>809</v>
      </c>
      <c r="S1299" s="14">
        <f t="shared" si="203"/>
        <v>0.66361746361746365</v>
      </c>
      <c r="T1299" s="33">
        <f>IF(E1299&lt;1994,"NA",IF(E1299&gt;2001,SUMIFS(ADM!E:E,ADM!A:A,ReferendumData!E1299,ADM!C:C,ReferendumData!A1299,ADM!D:D,ReferendumData!B1299),SUMIFS(ADM!K:K,ADM!H:H,ReferendumData!E1299,ADM!I:I,ReferendumData!A1299,ADM!J:J,ReferendumData!B1299)))</f>
        <v>1218.57</v>
      </c>
      <c r="U1299" s="34">
        <f t="shared" si="202"/>
        <v>1.973624822537893</v>
      </c>
      <c r="V1299" s="47">
        <f>IFERROR(VLOOKUP(C1299,Lookups!J:L,3,FALSE),IF(T1299&gt;=2000,4,IF(AND(T1299&gt;=1000,T1299&lt;2000),5,6)))</f>
        <v>5</v>
      </c>
      <c r="W1299" s="12" t="s">
        <v>20</v>
      </c>
      <c r="X1299" s="39">
        <f t="shared" si="204"/>
        <v>1.973624822537893</v>
      </c>
      <c r="Y1299" s="38">
        <f t="shared" si="205"/>
        <v>0.66361746361746365</v>
      </c>
      <c r="Z1299" s="40" t="e">
        <f>IF(C1299=ScatterPlots!$A$3,ReferendumData!Y1299,-1)</f>
        <v>#N/A</v>
      </c>
      <c r="AA1299" s="39">
        <f t="shared" si="206"/>
        <v>1.973624822537893</v>
      </c>
      <c r="AB1299" s="40">
        <f t="shared" si="207"/>
        <v>-1</v>
      </c>
      <c r="AC1299" s="40">
        <f t="shared" si="208"/>
        <v>-1</v>
      </c>
      <c r="AD1299" s="40">
        <f t="shared" si="209"/>
        <v>0.66361746361746365</v>
      </c>
    </row>
    <row r="1300" spans="1:30" x14ac:dyDescent="0.35">
      <c r="A1300">
        <v>2753</v>
      </c>
      <c r="B1300">
        <v>1</v>
      </c>
      <c r="C1300" t="str">
        <f t="shared" si="200"/>
        <v>2753-01</v>
      </c>
      <c r="D1300" t="s">
        <v>533</v>
      </c>
      <c r="E1300">
        <v>2007</v>
      </c>
      <c r="F1300">
        <f>VLOOKUP(E1300,Lookups!A:B,2,FALSE)</f>
        <v>1</v>
      </c>
      <c r="G1300">
        <v>2008</v>
      </c>
      <c r="H1300" s="61">
        <v>295</v>
      </c>
      <c r="I1300">
        <v>5</v>
      </c>
      <c r="J1300" t="s">
        <v>19</v>
      </c>
      <c r="K1300">
        <v>0</v>
      </c>
      <c r="L1300">
        <v>9</v>
      </c>
      <c r="M1300">
        <v>0</v>
      </c>
      <c r="N1300">
        <v>9</v>
      </c>
      <c r="O1300">
        <v>1</v>
      </c>
      <c r="P1300">
        <f t="shared" si="201"/>
        <v>3</v>
      </c>
      <c r="Q1300">
        <v>613</v>
      </c>
      <c r="R1300">
        <v>354</v>
      </c>
      <c r="S1300" s="14">
        <f t="shared" si="203"/>
        <v>0.63391933815925539</v>
      </c>
      <c r="T1300" s="33">
        <f>IF(E1300&lt;1994,"NA",IF(E1300&gt;2001,SUMIFS(ADM!E:E,ADM!A:A,ReferendumData!E1300,ADM!C:C,ReferendumData!A1300,ADM!D:D,ReferendumData!B1300),SUMIFS(ADM!K:K,ADM!H:H,ReferendumData!E1300,ADM!I:I,ReferendumData!A1300,ADM!J:J,ReferendumData!B1300)))</f>
        <v>1257.24</v>
      </c>
      <c r="U1300" s="34">
        <f t="shared" si="202"/>
        <v>0.76914511151411025</v>
      </c>
      <c r="V1300" s="47">
        <f>IFERROR(VLOOKUP(C1300,Lookups!J:L,3,FALSE),IF(T1300&gt;=2000,4,IF(AND(T1300&gt;=1000,T1300&lt;2000),5,6)))</f>
        <v>5</v>
      </c>
      <c r="W1300" s="12" t="s">
        <v>20</v>
      </c>
      <c r="X1300" s="39">
        <f t="shared" si="204"/>
        <v>0.76914511151411025</v>
      </c>
      <c r="Y1300" s="38">
        <f t="shared" si="205"/>
        <v>0.63391933815925539</v>
      </c>
      <c r="Z1300" s="40" t="e">
        <f>IF(C1300=ScatterPlots!$A$3,ReferendumData!Y1300,-1)</f>
        <v>#N/A</v>
      </c>
      <c r="AA1300" s="39">
        <f t="shared" si="206"/>
        <v>0.76914511151411025</v>
      </c>
      <c r="AB1300" s="40">
        <f t="shared" si="207"/>
        <v>-1</v>
      </c>
      <c r="AC1300" s="40">
        <f t="shared" si="208"/>
        <v>-1</v>
      </c>
      <c r="AD1300" s="40">
        <f t="shared" si="209"/>
        <v>0.63391933815925539</v>
      </c>
    </row>
    <row r="1301" spans="1:30" x14ac:dyDescent="0.35">
      <c r="A1301">
        <v>2754</v>
      </c>
      <c r="B1301">
        <v>1</v>
      </c>
      <c r="C1301" t="str">
        <f t="shared" si="200"/>
        <v>2754-01</v>
      </c>
      <c r="D1301" t="s">
        <v>410</v>
      </c>
      <c r="E1301">
        <v>2007</v>
      </c>
      <c r="F1301">
        <f>VLOOKUP(E1301,Lookups!A:B,2,FALSE)</f>
        <v>1</v>
      </c>
      <c r="G1301">
        <v>2008</v>
      </c>
      <c r="H1301" s="61">
        <v>409.95</v>
      </c>
      <c r="I1301">
        <v>10</v>
      </c>
      <c r="J1301" t="s">
        <v>19</v>
      </c>
      <c r="K1301">
        <v>0</v>
      </c>
      <c r="L1301">
        <v>9</v>
      </c>
      <c r="M1301">
        <v>0</v>
      </c>
      <c r="N1301">
        <v>9</v>
      </c>
      <c r="O1301">
        <v>1</v>
      </c>
      <c r="P1301">
        <f t="shared" si="201"/>
        <v>5</v>
      </c>
      <c r="Q1301">
        <v>383</v>
      </c>
      <c r="R1301">
        <v>66</v>
      </c>
      <c r="S1301" s="14">
        <f t="shared" si="203"/>
        <v>0.85300668151447656</v>
      </c>
      <c r="T1301" s="33">
        <f>IF(E1301&lt;1994,"NA",IF(E1301&gt;2001,SUMIFS(ADM!E:E,ADM!A:A,ReferendumData!E1301,ADM!C:C,ReferendumData!A1301,ADM!D:D,ReferendumData!B1301),SUMIFS(ADM!K:K,ADM!H:H,ReferendumData!E1301,ADM!I:I,ReferendumData!A1301,ADM!J:J,ReferendumData!B1301)))</f>
        <v>422.99</v>
      </c>
      <c r="U1301" s="34">
        <f t="shared" si="202"/>
        <v>1.0614908153857066</v>
      </c>
      <c r="V1301" s="47">
        <f>IFERROR(VLOOKUP(C1301,Lookups!J:L,3,FALSE),IF(T1301&gt;=2000,4,IF(AND(T1301&gt;=1000,T1301&lt;2000),5,6)))</f>
        <v>6</v>
      </c>
      <c r="W1301" s="12" t="s">
        <v>20</v>
      </c>
      <c r="X1301" s="39">
        <f t="shared" si="204"/>
        <v>1.0614908153857066</v>
      </c>
      <c r="Y1301" s="38">
        <f t="shared" si="205"/>
        <v>0.85300668151447656</v>
      </c>
      <c r="Z1301" s="40" t="e">
        <f>IF(C1301=ScatterPlots!$A$3,ReferendumData!Y1301,-1)</f>
        <v>#N/A</v>
      </c>
      <c r="AA1301" s="39">
        <f t="shared" si="206"/>
        <v>1.0614908153857066</v>
      </c>
      <c r="AB1301" s="40">
        <f t="shared" si="207"/>
        <v>-1</v>
      </c>
      <c r="AC1301" s="40">
        <f t="shared" si="208"/>
        <v>-1</v>
      </c>
      <c r="AD1301" s="40">
        <f t="shared" si="209"/>
        <v>0.85300668151447656</v>
      </c>
    </row>
    <row r="1302" spans="1:30" x14ac:dyDescent="0.35">
      <c r="A1302">
        <v>2859</v>
      </c>
      <c r="B1302">
        <v>1</v>
      </c>
      <c r="C1302" t="str">
        <f t="shared" si="200"/>
        <v>2859-01</v>
      </c>
      <c r="D1302" t="s">
        <v>413</v>
      </c>
      <c r="E1302">
        <v>2007</v>
      </c>
      <c r="F1302">
        <f>VLOOKUP(E1302,Lookups!A:B,2,FALSE)</f>
        <v>1</v>
      </c>
      <c r="G1302">
        <v>2008</v>
      </c>
      <c r="H1302" s="61">
        <v>680.05</v>
      </c>
      <c r="I1302">
        <v>5</v>
      </c>
      <c r="J1302" t="s">
        <v>19</v>
      </c>
      <c r="K1302">
        <v>0</v>
      </c>
      <c r="L1302">
        <v>9</v>
      </c>
      <c r="M1302">
        <v>0</v>
      </c>
      <c r="N1302">
        <v>9</v>
      </c>
      <c r="O1302">
        <v>1</v>
      </c>
      <c r="P1302">
        <f t="shared" si="201"/>
        <v>7</v>
      </c>
      <c r="Q1302">
        <v>2380</v>
      </c>
      <c r="R1302">
        <v>1003</v>
      </c>
      <c r="S1302" s="14">
        <f t="shared" si="203"/>
        <v>0.70351758793969854</v>
      </c>
      <c r="T1302" s="33">
        <f>IF(E1302&lt;1994,"NA",IF(E1302&gt;2001,SUMIFS(ADM!E:E,ADM!A:A,ReferendumData!E1302,ADM!C:C,ReferendumData!A1302,ADM!D:D,ReferendumData!B1302),SUMIFS(ADM!K:K,ADM!H:H,ReferendumData!E1302,ADM!I:I,ReferendumData!A1302,ADM!J:J,ReferendumData!B1302)))</f>
        <v>1651.56</v>
      </c>
      <c r="U1302" s="34">
        <f t="shared" si="202"/>
        <v>2.0483663929860252</v>
      </c>
      <c r="V1302" s="47">
        <f>IFERROR(VLOOKUP(C1302,Lookups!J:L,3,FALSE),IF(T1302&gt;=2000,4,IF(AND(T1302&gt;=1000,T1302&lt;2000),5,6)))</f>
        <v>5</v>
      </c>
      <c r="W1302" s="12" t="s">
        <v>20</v>
      </c>
      <c r="X1302" s="39">
        <f t="shared" si="204"/>
        <v>2.0483663929860252</v>
      </c>
      <c r="Y1302" s="38">
        <f t="shared" si="205"/>
        <v>0.70351758793969854</v>
      </c>
      <c r="Z1302" s="40" t="e">
        <f>IF(C1302=ScatterPlots!$A$3,ReferendumData!Y1302,-1)</f>
        <v>#N/A</v>
      </c>
      <c r="AA1302" s="39">
        <f t="shared" si="206"/>
        <v>2.0483663929860252</v>
      </c>
      <c r="AB1302" s="40">
        <f t="shared" si="207"/>
        <v>-1</v>
      </c>
      <c r="AC1302" s="40">
        <f t="shared" si="208"/>
        <v>-1</v>
      </c>
      <c r="AD1302" s="40">
        <f t="shared" si="209"/>
        <v>0.70351758793969854</v>
      </c>
    </row>
    <row r="1303" spans="1:30" x14ac:dyDescent="0.35">
      <c r="A1303">
        <v>2887</v>
      </c>
      <c r="B1303">
        <v>1</v>
      </c>
      <c r="C1303" t="str">
        <f t="shared" si="200"/>
        <v>2887-01</v>
      </c>
      <c r="D1303" t="s">
        <v>534</v>
      </c>
      <c r="E1303">
        <v>2007</v>
      </c>
      <c r="F1303">
        <f>VLOOKUP(E1303,Lookups!A:B,2,FALSE)</f>
        <v>1</v>
      </c>
      <c r="G1303">
        <v>2008</v>
      </c>
      <c r="H1303" s="61">
        <v>772.91</v>
      </c>
      <c r="I1303">
        <v>10</v>
      </c>
      <c r="J1303" t="s">
        <v>19</v>
      </c>
      <c r="K1303">
        <v>0</v>
      </c>
      <c r="L1303">
        <v>1</v>
      </c>
      <c r="M1303">
        <v>0</v>
      </c>
      <c r="N1303">
        <v>9</v>
      </c>
      <c r="O1303">
        <v>0</v>
      </c>
      <c r="P1303">
        <f t="shared" si="201"/>
        <v>8</v>
      </c>
      <c r="Q1303">
        <v>450</v>
      </c>
      <c r="R1303">
        <v>705</v>
      </c>
      <c r="S1303" s="14">
        <f t="shared" si="203"/>
        <v>0.38961038961038963</v>
      </c>
      <c r="T1303" s="33">
        <f>IF(E1303&lt;1994,"NA",IF(E1303&gt;2001,SUMIFS(ADM!E:E,ADM!A:A,ReferendumData!E1303,ADM!C:C,ReferendumData!A1303,ADM!D:D,ReferendumData!B1303),SUMIFS(ADM!K:K,ADM!H:H,ReferendumData!E1303,ADM!I:I,ReferendumData!A1303,ADM!J:J,ReferendumData!B1303)))</f>
        <v>405.23</v>
      </c>
      <c r="U1303" s="34">
        <f t="shared" si="202"/>
        <v>2.8502332008982552</v>
      </c>
      <c r="V1303" s="47">
        <f>IFERROR(VLOOKUP(C1303,Lookups!J:L,3,FALSE),IF(T1303&gt;=2000,4,IF(AND(T1303&gt;=1000,T1303&lt;2000),5,6)))</f>
        <v>6</v>
      </c>
      <c r="W1303" s="12" t="s">
        <v>521</v>
      </c>
      <c r="X1303" s="39">
        <f t="shared" si="204"/>
        <v>2.8502332008982552</v>
      </c>
      <c r="Y1303" s="38">
        <f t="shared" si="205"/>
        <v>0.38961038961038963</v>
      </c>
      <c r="Z1303" s="40" t="e">
        <f>IF(C1303=ScatterPlots!$A$3,ReferendumData!Y1303,-1)</f>
        <v>#N/A</v>
      </c>
      <c r="AA1303" s="39">
        <f t="shared" si="206"/>
        <v>2.8502332008982552</v>
      </c>
      <c r="AB1303" s="40">
        <f t="shared" si="207"/>
        <v>-1</v>
      </c>
      <c r="AC1303" s="40">
        <f t="shared" si="208"/>
        <v>-1</v>
      </c>
      <c r="AD1303" s="40">
        <f t="shared" si="209"/>
        <v>0.38961038961038963</v>
      </c>
    </row>
    <row r="1304" spans="1:30" x14ac:dyDescent="0.35">
      <c r="A1304">
        <v>2895</v>
      </c>
      <c r="B1304">
        <v>1</v>
      </c>
      <c r="C1304" t="str">
        <f t="shared" si="200"/>
        <v>2895-01</v>
      </c>
      <c r="D1304" t="s">
        <v>416</v>
      </c>
      <c r="E1304">
        <v>2007</v>
      </c>
      <c r="F1304">
        <f>VLOOKUP(E1304,Lookups!A:B,2,FALSE)</f>
        <v>1</v>
      </c>
      <c r="G1304">
        <v>2008</v>
      </c>
      <c r="H1304" s="61">
        <v>949.77</v>
      </c>
      <c r="I1304">
        <v>10</v>
      </c>
      <c r="J1304" t="s">
        <v>19</v>
      </c>
      <c r="K1304">
        <v>0</v>
      </c>
      <c r="L1304">
        <v>1</v>
      </c>
      <c r="M1304">
        <v>0</v>
      </c>
      <c r="N1304">
        <v>9</v>
      </c>
      <c r="O1304">
        <v>1</v>
      </c>
      <c r="P1304">
        <f t="shared" si="201"/>
        <v>10</v>
      </c>
      <c r="Q1304">
        <v>1890</v>
      </c>
      <c r="R1304">
        <v>1091</v>
      </c>
      <c r="S1304" s="14">
        <f t="shared" si="203"/>
        <v>0.63401543106340152</v>
      </c>
      <c r="T1304" s="33">
        <f>IF(E1304&lt;1994,"NA",IF(E1304&gt;2001,SUMIFS(ADM!E:E,ADM!A:A,ReferendumData!E1304,ADM!C:C,ReferendumData!A1304,ADM!D:D,ReferendumData!B1304),SUMIFS(ADM!K:K,ADM!H:H,ReferendumData!E1304,ADM!I:I,ReferendumData!A1304,ADM!J:J,ReferendumData!B1304)))</f>
        <v>1204.8599999999999</v>
      </c>
      <c r="U1304" s="34">
        <f t="shared" si="202"/>
        <v>2.4741463738525642</v>
      </c>
      <c r="V1304" s="47">
        <f>IFERROR(VLOOKUP(C1304,Lookups!J:L,3,FALSE),IF(T1304&gt;=2000,4,IF(AND(T1304&gt;=1000,T1304&lt;2000),5,6)))</f>
        <v>5</v>
      </c>
      <c r="W1304" s="12" t="s">
        <v>521</v>
      </c>
      <c r="X1304" s="39">
        <f t="shared" si="204"/>
        <v>2.4741463738525642</v>
      </c>
      <c r="Y1304" s="38">
        <f t="shared" si="205"/>
        <v>0.63401543106340152</v>
      </c>
      <c r="Z1304" s="40" t="e">
        <f>IF(C1304=ScatterPlots!$A$3,ReferendumData!Y1304,-1)</f>
        <v>#N/A</v>
      </c>
      <c r="AA1304" s="39">
        <f t="shared" si="206"/>
        <v>2.4741463738525642</v>
      </c>
      <c r="AB1304" s="40">
        <f t="shared" si="207"/>
        <v>-1</v>
      </c>
      <c r="AC1304" s="40">
        <f t="shared" si="208"/>
        <v>-1</v>
      </c>
      <c r="AD1304" s="40">
        <f t="shared" si="209"/>
        <v>0.63401543106340152</v>
      </c>
    </row>
    <row r="1305" spans="1:30" x14ac:dyDescent="0.35">
      <c r="A1305">
        <v>15</v>
      </c>
      <c r="B1305">
        <v>1</v>
      </c>
      <c r="C1305" t="str">
        <f t="shared" si="200"/>
        <v>0015-01</v>
      </c>
      <c r="D1305" t="s">
        <v>67</v>
      </c>
      <c r="E1305">
        <v>2007</v>
      </c>
      <c r="F1305">
        <f>VLOOKUP(E1305,Lookups!A:B,2,FALSE)</f>
        <v>1</v>
      </c>
      <c r="G1305">
        <v>2009</v>
      </c>
      <c r="H1305" s="61">
        <v>451.25</v>
      </c>
      <c r="I1305">
        <v>7</v>
      </c>
      <c r="J1305" t="s">
        <v>19</v>
      </c>
      <c r="K1305">
        <v>0</v>
      </c>
      <c r="L1305">
        <v>9</v>
      </c>
      <c r="M1305">
        <v>1</v>
      </c>
      <c r="N1305">
        <v>9</v>
      </c>
      <c r="O1305">
        <v>0</v>
      </c>
      <c r="P1305">
        <f t="shared" si="201"/>
        <v>5</v>
      </c>
      <c r="Q1305">
        <v>2406</v>
      </c>
      <c r="R1305">
        <v>3410</v>
      </c>
      <c r="S1305" s="14">
        <f t="shared" si="203"/>
        <v>0.4136863823933975</v>
      </c>
      <c r="T1305" s="33">
        <f>IF(E1305&lt;1994,"NA",IF(E1305&gt;2001,SUMIFS(ADM!E:E,ADM!A:A,ReferendumData!E1305,ADM!C:C,ReferendumData!A1305,ADM!D:D,ReferendumData!B1305),SUMIFS(ADM!K:K,ADM!H:H,ReferendumData!E1305,ADM!I:I,ReferendumData!A1305,ADM!J:J,ReferendumData!B1305)))</f>
        <v>5804.78</v>
      </c>
      <c r="U1305" s="34">
        <f t="shared" si="202"/>
        <v>1.0019328897908275</v>
      </c>
      <c r="V1305" s="47">
        <f>IFERROR(VLOOKUP(C1305,Lookups!J:L,3,FALSE),IF(T1305&gt;=2000,4,IF(AND(T1305&gt;=1000,T1305&lt;2000),5,6)))</f>
        <v>3</v>
      </c>
      <c r="W1305" s="12" t="s">
        <v>20</v>
      </c>
      <c r="X1305" s="39">
        <f t="shared" si="204"/>
        <v>1.0019328897908275</v>
      </c>
      <c r="Y1305" s="38">
        <f t="shared" si="205"/>
        <v>0.4136863823933975</v>
      </c>
      <c r="Z1305" s="40" t="e">
        <f>IF(C1305=ScatterPlots!$A$3,ReferendumData!Y1305,-1)</f>
        <v>#N/A</v>
      </c>
      <c r="AA1305" s="39">
        <f t="shared" si="206"/>
        <v>1.0019328897908275</v>
      </c>
      <c r="AB1305" s="40">
        <f t="shared" si="207"/>
        <v>-1</v>
      </c>
      <c r="AC1305" s="40">
        <f t="shared" si="208"/>
        <v>-1</v>
      </c>
      <c r="AD1305" s="40">
        <f t="shared" si="209"/>
        <v>0.4136863823933975</v>
      </c>
    </row>
    <row r="1306" spans="1:30" x14ac:dyDescent="0.35">
      <c r="A1306">
        <v>15</v>
      </c>
      <c r="B1306">
        <v>1</v>
      </c>
      <c r="C1306" t="str">
        <f t="shared" si="200"/>
        <v>0015-01</v>
      </c>
      <c r="D1306" t="s">
        <v>67</v>
      </c>
      <c r="E1306">
        <v>2007</v>
      </c>
      <c r="F1306">
        <f>VLOOKUP(E1306,Lookups!A:B,2,FALSE)</f>
        <v>1</v>
      </c>
      <c r="G1306">
        <v>2009</v>
      </c>
      <c r="H1306" s="61">
        <v>109.5</v>
      </c>
      <c r="I1306">
        <v>7</v>
      </c>
      <c r="J1306" t="s">
        <v>19</v>
      </c>
      <c r="K1306">
        <v>0</v>
      </c>
      <c r="L1306">
        <v>9</v>
      </c>
      <c r="M1306">
        <v>1</v>
      </c>
      <c r="N1306">
        <v>9</v>
      </c>
      <c r="O1306">
        <v>0</v>
      </c>
      <c r="P1306">
        <f t="shared" si="201"/>
        <v>2</v>
      </c>
      <c r="Q1306">
        <v>2522</v>
      </c>
      <c r="R1306">
        <v>3283</v>
      </c>
      <c r="S1306" s="14">
        <f t="shared" si="203"/>
        <v>0.43445305770887166</v>
      </c>
      <c r="T1306" s="33">
        <f>IF(E1306&lt;1994,"NA",IF(E1306&gt;2001,SUMIFS(ADM!E:E,ADM!A:A,ReferendumData!E1306,ADM!C:C,ReferendumData!A1306,ADM!D:D,ReferendumData!B1306),SUMIFS(ADM!K:K,ADM!H:H,ReferendumData!E1306,ADM!I:I,ReferendumData!A1306,ADM!J:J,ReferendumData!B1306)))</f>
        <v>5804.78</v>
      </c>
      <c r="U1306" s="34">
        <f t="shared" si="202"/>
        <v>1.0000378997998203</v>
      </c>
      <c r="V1306" s="47">
        <f>IFERROR(VLOOKUP(C1306,Lookups!J:L,3,FALSE),IF(T1306&gt;=2000,4,IF(AND(T1306&gt;=1000,T1306&lt;2000),5,6)))</f>
        <v>3</v>
      </c>
      <c r="W1306" s="12" t="s">
        <v>20</v>
      </c>
      <c r="X1306" s="39">
        <f t="shared" si="204"/>
        <v>1.0000378997998203</v>
      </c>
      <c r="Y1306" s="38">
        <f t="shared" si="205"/>
        <v>0.43445305770887166</v>
      </c>
      <c r="Z1306" s="40" t="e">
        <f>IF(C1306=ScatterPlots!$A$3,ReferendumData!Y1306,-1)</f>
        <v>#N/A</v>
      </c>
      <c r="AA1306" s="39">
        <f t="shared" si="206"/>
        <v>1.0000378997998203</v>
      </c>
      <c r="AB1306" s="40">
        <f t="shared" si="207"/>
        <v>-1</v>
      </c>
      <c r="AC1306" s="40">
        <f t="shared" si="208"/>
        <v>-1</v>
      </c>
      <c r="AD1306" s="40">
        <f t="shared" si="209"/>
        <v>0.43445305770887166</v>
      </c>
    </row>
    <row r="1307" spans="1:30" x14ac:dyDescent="0.35">
      <c r="A1307">
        <v>15</v>
      </c>
      <c r="B1307">
        <v>1</v>
      </c>
      <c r="C1307" t="str">
        <f t="shared" si="200"/>
        <v>0015-01</v>
      </c>
      <c r="D1307" t="s">
        <v>67</v>
      </c>
      <c r="E1307">
        <v>2007</v>
      </c>
      <c r="F1307">
        <f>VLOOKUP(E1307,Lookups!A:B,2,FALSE)</f>
        <v>1</v>
      </c>
      <c r="G1307">
        <v>2009</v>
      </c>
      <c r="H1307" s="61">
        <v>24.25</v>
      </c>
      <c r="I1307">
        <v>7</v>
      </c>
      <c r="J1307" t="s">
        <v>19</v>
      </c>
      <c r="K1307">
        <v>0</v>
      </c>
      <c r="L1307">
        <v>9</v>
      </c>
      <c r="M1307">
        <v>1</v>
      </c>
      <c r="N1307">
        <v>9</v>
      </c>
      <c r="O1307">
        <v>0</v>
      </c>
      <c r="P1307">
        <f t="shared" si="201"/>
        <v>1</v>
      </c>
      <c r="Q1307">
        <v>2497</v>
      </c>
      <c r="R1307">
        <v>3298</v>
      </c>
      <c r="S1307" s="14">
        <f t="shared" si="203"/>
        <v>0.43088869715271788</v>
      </c>
      <c r="T1307" s="33">
        <f>IF(E1307&lt;1994,"NA",IF(E1307&gt;2001,SUMIFS(ADM!E:E,ADM!A:A,ReferendumData!E1307,ADM!C:C,ReferendumData!A1307,ADM!D:D,ReferendumData!B1307),SUMIFS(ADM!K:K,ADM!H:H,ReferendumData!E1307,ADM!I:I,ReferendumData!A1307,ADM!J:J,ReferendumData!B1307)))</f>
        <v>5804.78</v>
      </c>
      <c r="U1307" s="34">
        <f t="shared" si="202"/>
        <v>0.99831518162617705</v>
      </c>
      <c r="V1307" s="47">
        <f>IFERROR(VLOOKUP(C1307,Lookups!J:L,3,FALSE),IF(T1307&gt;=2000,4,IF(AND(T1307&gt;=1000,T1307&lt;2000),5,6)))</f>
        <v>3</v>
      </c>
      <c r="W1307" s="12" t="s">
        <v>20</v>
      </c>
      <c r="X1307" s="39">
        <f t="shared" si="204"/>
        <v>0.99831518162617705</v>
      </c>
      <c r="Y1307" s="38">
        <f t="shared" si="205"/>
        <v>0.43088869715271788</v>
      </c>
      <c r="Z1307" s="40" t="e">
        <f>IF(C1307=ScatterPlots!$A$3,ReferendumData!Y1307,-1)</f>
        <v>#N/A</v>
      </c>
      <c r="AA1307" s="39">
        <f t="shared" si="206"/>
        <v>0.99831518162617705</v>
      </c>
      <c r="AB1307" s="40">
        <f t="shared" si="207"/>
        <v>-1</v>
      </c>
      <c r="AC1307" s="40">
        <f t="shared" si="208"/>
        <v>-1</v>
      </c>
      <c r="AD1307" s="40">
        <f t="shared" si="209"/>
        <v>0.43088869715271788</v>
      </c>
    </row>
    <row r="1308" spans="1:30" x14ac:dyDescent="0.35">
      <c r="A1308">
        <v>31</v>
      </c>
      <c r="B1308">
        <v>1</v>
      </c>
      <c r="C1308" t="str">
        <f t="shared" si="200"/>
        <v>0031-01</v>
      </c>
      <c r="D1308" t="s">
        <v>271</v>
      </c>
      <c r="E1308">
        <v>2007</v>
      </c>
      <c r="F1308">
        <f>VLOOKUP(E1308,Lookups!A:B,2,FALSE)</f>
        <v>1</v>
      </c>
      <c r="G1308">
        <v>2009</v>
      </c>
      <c r="H1308" s="61">
        <v>501</v>
      </c>
      <c r="I1308">
        <v>6</v>
      </c>
      <c r="J1308" t="s">
        <v>19</v>
      </c>
      <c r="K1308">
        <v>0</v>
      </c>
      <c r="L1308">
        <v>9</v>
      </c>
      <c r="M1308">
        <v>1</v>
      </c>
      <c r="N1308">
        <v>9</v>
      </c>
      <c r="O1308">
        <v>0</v>
      </c>
      <c r="P1308">
        <f t="shared" si="201"/>
        <v>6</v>
      </c>
      <c r="Q1308">
        <v>2074</v>
      </c>
      <c r="R1308">
        <v>2410</v>
      </c>
      <c r="S1308" s="14">
        <f t="shared" si="203"/>
        <v>0.46253345227475468</v>
      </c>
      <c r="T1308" s="33">
        <f>IF(E1308&lt;1994,"NA",IF(E1308&gt;2001,SUMIFS(ADM!E:E,ADM!A:A,ReferendumData!E1308,ADM!C:C,ReferendumData!A1308,ADM!D:D,ReferendumData!B1308),SUMIFS(ADM!K:K,ADM!H:H,ReferendumData!E1308,ADM!I:I,ReferendumData!A1308,ADM!J:J,ReferendumData!B1308)))</f>
        <v>4631.58</v>
      </c>
      <c r="U1308" s="34">
        <f t="shared" si="202"/>
        <v>0.96813614360542188</v>
      </c>
      <c r="V1308" s="47">
        <f>IFERROR(VLOOKUP(C1308,Lookups!J:L,3,FALSE),IF(T1308&gt;=2000,4,IF(AND(T1308&gt;=1000,T1308&lt;2000),5,6)))</f>
        <v>4</v>
      </c>
      <c r="W1308" s="12" t="s">
        <v>20</v>
      </c>
      <c r="X1308" s="39">
        <f t="shared" si="204"/>
        <v>0.96813614360542188</v>
      </c>
      <c r="Y1308" s="38">
        <f t="shared" si="205"/>
        <v>0.46253345227475468</v>
      </c>
      <c r="Z1308" s="40" t="e">
        <f>IF(C1308=ScatterPlots!$A$3,ReferendumData!Y1308,-1)</f>
        <v>#N/A</v>
      </c>
      <c r="AA1308" s="39">
        <f t="shared" si="206"/>
        <v>0.96813614360542188</v>
      </c>
      <c r="AB1308" s="40">
        <f t="shared" si="207"/>
        <v>-1</v>
      </c>
      <c r="AC1308" s="40">
        <f t="shared" si="208"/>
        <v>-1</v>
      </c>
      <c r="AD1308" s="40">
        <f t="shared" si="209"/>
        <v>0.46253345227475468</v>
      </c>
    </row>
    <row r="1309" spans="1:30" x14ac:dyDescent="0.35">
      <c r="A1309">
        <v>31</v>
      </c>
      <c r="B1309">
        <v>1</v>
      </c>
      <c r="C1309" t="str">
        <f t="shared" ref="C1309:C1372" si="210">TEXT(A1309,"0000")&amp;"-"&amp;TEXT(B1309,"00")</f>
        <v>0031-01</v>
      </c>
      <c r="D1309" t="s">
        <v>271</v>
      </c>
      <c r="E1309">
        <v>2007</v>
      </c>
      <c r="F1309">
        <f>VLOOKUP(E1309,Lookups!A:B,2,FALSE)</f>
        <v>1</v>
      </c>
      <c r="G1309">
        <v>2009</v>
      </c>
      <c r="H1309" s="61">
        <v>199</v>
      </c>
      <c r="I1309">
        <v>6</v>
      </c>
      <c r="J1309" t="s">
        <v>19</v>
      </c>
      <c r="K1309">
        <v>0</v>
      </c>
      <c r="L1309">
        <v>9</v>
      </c>
      <c r="M1309">
        <v>1</v>
      </c>
      <c r="N1309">
        <v>9</v>
      </c>
      <c r="O1309">
        <v>0</v>
      </c>
      <c r="P1309">
        <f t="shared" ref="P1309:P1372" si="211">MAX(1,MIN(10,INT(H1309/100)+1))</f>
        <v>2</v>
      </c>
      <c r="Q1309">
        <v>1384</v>
      </c>
      <c r="R1309">
        <v>3079</v>
      </c>
      <c r="S1309" s="14">
        <f t="shared" si="203"/>
        <v>0.31010531032937488</v>
      </c>
      <c r="T1309" s="33">
        <f>IF(E1309&lt;1994,"NA",IF(E1309&gt;2001,SUMIFS(ADM!E:E,ADM!A:A,ReferendumData!E1309,ADM!C:C,ReferendumData!A1309,ADM!D:D,ReferendumData!B1309),SUMIFS(ADM!K:K,ADM!H:H,ReferendumData!E1309,ADM!I:I,ReferendumData!A1309,ADM!J:J,ReferendumData!B1309)))</f>
        <v>4631.58</v>
      </c>
      <c r="U1309" s="34">
        <f t="shared" ref="U1309:U1372" si="212">IFERROR((Q1309+R1309)/T1309,"NA")</f>
        <v>0.96360205372680596</v>
      </c>
      <c r="V1309" s="47">
        <f>IFERROR(VLOOKUP(C1309,Lookups!J:L,3,FALSE),IF(T1309&gt;=2000,4,IF(AND(T1309&gt;=1000,T1309&lt;2000),5,6)))</f>
        <v>4</v>
      </c>
      <c r="W1309" s="12" t="s">
        <v>20</v>
      </c>
      <c r="X1309" s="39">
        <f t="shared" si="204"/>
        <v>0.96360205372680596</v>
      </c>
      <c r="Y1309" s="38">
        <f t="shared" si="205"/>
        <v>0.31010531032937488</v>
      </c>
      <c r="Z1309" s="40" t="e">
        <f>IF(C1309=ScatterPlots!$A$3,ReferendumData!Y1309,-1)</f>
        <v>#N/A</v>
      </c>
      <c r="AA1309" s="39">
        <f t="shared" si="206"/>
        <v>0.96360205372680596</v>
      </c>
      <c r="AB1309" s="40">
        <f t="shared" si="207"/>
        <v>-1</v>
      </c>
      <c r="AC1309" s="40">
        <f t="shared" si="208"/>
        <v>-1</v>
      </c>
      <c r="AD1309" s="40">
        <f t="shared" si="209"/>
        <v>0.31010531032937488</v>
      </c>
    </row>
    <row r="1310" spans="1:30" x14ac:dyDescent="0.35">
      <c r="A1310">
        <v>197</v>
      </c>
      <c r="B1310">
        <v>1</v>
      </c>
      <c r="C1310" t="str">
        <f t="shared" si="210"/>
        <v>0197-01</v>
      </c>
      <c r="D1310" t="s">
        <v>217</v>
      </c>
      <c r="E1310">
        <v>2007</v>
      </c>
      <c r="F1310">
        <f>VLOOKUP(E1310,Lookups!A:B,2,FALSE)</f>
        <v>1</v>
      </c>
      <c r="G1310">
        <v>2009</v>
      </c>
      <c r="H1310" s="61">
        <v>307.89</v>
      </c>
      <c r="I1310">
        <v>9</v>
      </c>
      <c r="J1310" t="s">
        <v>19</v>
      </c>
      <c r="K1310">
        <v>0</v>
      </c>
      <c r="L1310">
        <v>9</v>
      </c>
      <c r="M1310">
        <v>1</v>
      </c>
      <c r="N1310">
        <v>9</v>
      </c>
      <c r="O1310">
        <v>0</v>
      </c>
      <c r="P1310">
        <f t="shared" si="211"/>
        <v>4</v>
      </c>
      <c r="Q1310">
        <v>4092</v>
      </c>
      <c r="R1310">
        <v>4150</v>
      </c>
      <c r="S1310" s="14">
        <f t="shared" si="203"/>
        <v>0.49648143654452803</v>
      </c>
      <c r="T1310" s="33">
        <f>IF(E1310&lt;1994,"NA",IF(E1310&gt;2001,SUMIFS(ADM!E:E,ADM!A:A,ReferendumData!E1310,ADM!C:C,ReferendumData!A1310,ADM!D:D,ReferendumData!B1310),SUMIFS(ADM!K:K,ADM!H:H,ReferendumData!E1310,ADM!I:I,ReferendumData!A1310,ADM!J:J,ReferendumData!B1310)))</f>
        <v>4555.2700000000004</v>
      </c>
      <c r="U1310" s="34">
        <f t="shared" si="212"/>
        <v>1.809332926478562</v>
      </c>
      <c r="V1310" s="47">
        <f>IFERROR(VLOOKUP(C1310,Lookups!J:L,3,FALSE),IF(T1310&gt;=2000,4,IF(AND(T1310&gt;=1000,T1310&lt;2000),5,6)))</f>
        <v>2</v>
      </c>
      <c r="W1310" s="12" t="s">
        <v>20</v>
      </c>
      <c r="X1310" s="39">
        <f t="shared" si="204"/>
        <v>1.809332926478562</v>
      </c>
      <c r="Y1310" s="38">
        <f t="shared" si="205"/>
        <v>0.49648143654452803</v>
      </c>
      <c r="Z1310" s="40" t="e">
        <f>IF(C1310=ScatterPlots!$A$3,ReferendumData!Y1310,-1)</f>
        <v>#N/A</v>
      </c>
      <c r="AA1310" s="39">
        <f t="shared" si="206"/>
        <v>1.809332926478562</v>
      </c>
      <c r="AB1310" s="40">
        <f t="shared" si="207"/>
        <v>-1</v>
      </c>
      <c r="AC1310" s="40">
        <f t="shared" si="208"/>
        <v>-1</v>
      </c>
      <c r="AD1310" s="40">
        <f t="shared" si="209"/>
        <v>0.49648143654452803</v>
      </c>
    </row>
    <row r="1311" spans="1:30" x14ac:dyDescent="0.35">
      <c r="A1311">
        <v>203</v>
      </c>
      <c r="B1311">
        <v>1</v>
      </c>
      <c r="C1311" t="str">
        <f t="shared" si="210"/>
        <v>0203-01</v>
      </c>
      <c r="D1311" t="s">
        <v>49</v>
      </c>
      <c r="E1311">
        <v>2007</v>
      </c>
      <c r="F1311">
        <f>VLOOKUP(E1311,Lookups!A:B,2,FALSE)</f>
        <v>1</v>
      </c>
      <c r="G1311">
        <v>2009</v>
      </c>
      <c r="H1311" s="61">
        <v>600</v>
      </c>
      <c r="I1311">
        <v>5</v>
      </c>
      <c r="J1311" t="s">
        <v>19</v>
      </c>
      <c r="K1311">
        <v>0</v>
      </c>
      <c r="L1311">
        <v>1</v>
      </c>
      <c r="M1311">
        <v>1</v>
      </c>
      <c r="N1311">
        <v>9</v>
      </c>
      <c r="O1311">
        <v>1</v>
      </c>
      <c r="P1311">
        <f t="shared" si="211"/>
        <v>7</v>
      </c>
      <c r="Q1311">
        <v>473</v>
      </c>
      <c r="R1311">
        <v>296</v>
      </c>
      <c r="S1311" s="14">
        <f t="shared" si="203"/>
        <v>0.61508452535760727</v>
      </c>
      <c r="T1311" s="33">
        <f>IF(E1311&lt;1994,"NA",IF(E1311&gt;2001,SUMIFS(ADM!E:E,ADM!A:A,ReferendumData!E1311,ADM!C:C,ReferendumData!A1311,ADM!D:D,ReferendumData!B1311),SUMIFS(ADM!K:K,ADM!H:H,ReferendumData!E1311,ADM!I:I,ReferendumData!A1311,ADM!J:J,ReferendumData!B1311)))</f>
        <v>893.74</v>
      </c>
      <c r="U1311" s="34">
        <f t="shared" si="212"/>
        <v>0.86042920759952557</v>
      </c>
      <c r="V1311" s="47">
        <f>IFERROR(VLOOKUP(C1311,Lookups!J:L,3,FALSE),IF(T1311&gt;=2000,4,IF(AND(T1311&gt;=1000,T1311&lt;2000),5,6)))</f>
        <v>6</v>
      </c>
      <c r="W1311" s="12" t="s">
        <v>521</v>
      </c>
      <c r="X1311" s="39">
        <f t="shared" si="204"/>
        <v>0.86042920759952557</v>
      </c>
      <c r="Y1311" s="38">
        <f t="shared" si="205"/>
        <v>0.61508452535760727</v>
      </c>
      <c r="Z1311" s="40" t="e">
        <f>IF(C1311=ScatterPlots!$A$3,ReferendumData!Y1311,-1)</f>
        <v>#N/A</v>
      </c>
      <c r="AA1311" s="39">
        <f t="shared" si="206"/>
        <v>0.86042920759952557</v>
      </c>
      <c r="AB1311" s="40">
        <f t="shared" si="207"/>
        <v>-1</v>
      </c>
      <c r="AC1311" s="40">
        <f t="shared" si="208"/>
        <v>-1</v>
      </c>
      <c r="AD1311" s="40">
        <f t="shared" si="209"/>
        <v>0.61508452535760727</v>
      </c>
    </row>
    <row r="1312" spans="1:30" x14ac:dyDescent="0.35">
      <c r="A1312">
        <v>271</v>
      </c>
      <c r="B1312">
        <v>1</v>
      </c>
      <c r="C1312" t="str">
        <f t="shared" si="210"/>
        <v>0271-01</v>
      </c>
      <c r="D1312" t="s">
        <v>222</v>
      </c>
      <c r="E1312">
        <v>2007</v>
      </c>
      <c r="F1312">
        <f>VLOOKUP(E1312,Lookups!A:B,2,FALSE)</f>
        <v>1</v>
      </c>
      <c r="G1312">
        <v>2009</v>
      </c>
      <c r="H1312" s="61">
        <v>511.71</v>
      </c>
      <c r="I1312">
        <v>10</v>
      </c>
      <c r="J1312" t="s">
        <v>19</v>
      </c>
      <c r="K1312">
        <v>0</v>
      </c>
      <c r="L1312">
        <v>9</v>
      </c>
      <c r="M1312">
        <v>1</v>
      </c>
      <c r="N1312">
        <v>9</v>
      </c>
      <c r="O1312">
        <v>1</v>
      </c>
      <c r="P1312">
        <f t="shared" si="211"/>
        <v>6</v>
      </c>
      <c r="Q1312">
        <v>8675</v>
      </c>
      <c r="R1312">
        <v>8402</v>
      </c>
      <c r="S1312" s="14">
        <f t="shared" si="203"/>
        <v>0.50799320723780528</v>
      </c>
      <c r="T1312" s="33">
        <f>IF(E1312&lt;1994,"NA",IF(E1312&gt;2001,SUMIFS(ADM!E:E,ADM!A:A,ReferendumData!E1312,ADM!C:C,ReferendumData!A1312,ADM!D:D,ReferendumData!B1312),SUMIFS(ADM!K:K,ADM!H:H,ReferendumData!E1312,ADM!I:I,ReferendumData!A1312,ADM!J:J,ReferendumData!B1312)))</f>
        <v>10483.98</v>
      </c>
      <c r="U1312" s="34">
        <f t="shared" si="212"/>
        <v>1.628866136715255</v>
      </c>
      <c r="V1312" s="47">
        <f>IFERROR(VLOOKUP(C1312,Lookups!J:L,3,FALSE),IF(T1312&gt;=2000,4,IF(AND(T1312&gt;=1000,T1312&lt;2000),5,6)))</f>
        <v>3</v>
      </c>
      <c r="W1312" s="12" t="s">
        <v>20</v>
      </c>
      <c r="X1312" s="39">
        <f t="shared" si="204"/>
        <v>1.628866136715255</v>
      </c>
      <c r="Y1312" s="38">
        <f t="shared" si="205"/>
        <v>0.50799320723780528</v>
      </c>
      <c r="Z1312" s="40" t="e">
        <f>IF(C1312=ScatterPlots!$A$3,ReferendumData!Y1312,-1)</f>
        <v>#N/A</v>
      </c>
      <c r="AA1312" s="39">
        <f t="shared" si="206"/>
        <v>1.628866136715255</v>
      </c>
      <c r="AB1312" s="40">
        <f t="shared" si="207"/>
        <v>-1</v>
      </c>
      <c r="AC1312" s="40">
        <f t="shared" si="208"/>
        <v>-1</v>
      </c>
      <c r="AD1312" s="40">
        <f t="shared" si="209"/>
        <v>0.50799320723780528</v>
      </c>
    </row>
    <row r="1313" spans="1:30" x14ac:dyDescent="0.35">
      <c r="A1313">
        <v>2165</v>
      </c>
      <c r="B1313">
        <v>1</v>
      </c>
      <c r="C1313" t="str">
        <f t="shared" si="210"/>
        <v>2165-01</v>
      </c>
      <c r="D1313" t="s">
        <v>243</v>
      </c>
      <c r="E1313">
        <v>2007</v>
      </c>
      <c r="F1313">
        <f>VLOOKUP(E1313,Lookups!A:B,2,FALSE)</f>
        <v>1</v>
      </c>
      <c r="G1313">
        <v>2009</v>
      </c>
      <c r="H1313" s="61">
        <v>300</v>
      </c>
      <c r="I1313">
        <v>7</v>
      </c>
      <c r="J1313" t="s">
        <v>19</v>
      </c>
      <c r="K1313">
        <v>0</v>
      </c>
      <c r="L1313">
        <v>1</v>
      </c>
      <c r="M1313">
        <v>1</v>
      </c>
      <c r="N1313">
        <v>9</v>
      </c>
      <c r="O1313">
        <v>1</v>
      </c>
      <c r="P1313">
        <f t="shared" si="211"/>
        <v>4</v>
      </c>
      <c r="Q1313">
        <v>365</v>
      </c>
      <c r="R1313">
        <v>314</v>
      </c>
      <c r="S1313" s="14">
        <f t="shared" si="203"/>
        <v>0.53755522827687774</v>
      </c>
      <c r="T1313" s="33">
        <f>IF(E1313&lt;1994,"NA",IF(E1313&gt;2001,SUMIFS(ADM!E:E,ADM!A:A,ReferendumData!E1313,ADM!C:C,ReferendumData!A1313,ADM!D:D,ReferendumData!B1313),SUMIFS(ADM!K:K,ADM!H:H,ReferendumData!E1313,ADM!I:I,ReferendumData!A1313,ADM!J:J,ReferendumData!B1313)))</f>
        <v>1047.3</v>
      </c>
      <c r="U1313" s="34">
        <f t="shared" si="212"/>
        <v>0.64833381075145613</v>
      </c>
      <c r="V1313" s="47">
        <f>IFERROR(VLOOKUP(C1313,Lookups!J:L,3,FALSE),IF(T1313&gt;=2000,4,IF(AND(T1313&gt;=1000,T1313&lt;2000),5,6)))</f>
        <v>5</v>
      </c>
      <c r="W1313" s="12" t="s">
        <v>521</v>
      </c>
      <c r="X1313" s="39">
        <f t="shared" si="204"/>
        <v>0.64833381075145613</v>
      </c>
      <c r="Y1313" s="38">
        <f t="shared" si="205"/>
        <v>0.53755522827687774</v>
      </c>
      <c r="Z1313" s="40" t="e">
        <f>IF(C1313=ScatterPlots!$A$3,ReferendumData!Y1313,-1)</f>
        <v>#N/A</v>
      </c>
      <c r="AA1313" s="39">
        <f t="shared" si="206"/>
        <v>0.64833381075145613</v>
      </c>
      <c r="AB1313" s="40">
        <f t="shared" si="207"/>
        <v>-1</v>
      </c>
      <c r="AC1313" s="40">
        <f t="shared" si="208"/>
        <v>-1</v>
      </c>
      <c r="AD1313" s="40">
        <f t="shared" si="209"/>
        <v>0.53755522827687774</v>
      </c>
    </row>
    <row r="1314" spans="1:30" x14ac:dyDescent="0.35">
      <c r="A1314">
        <v>1</v>
      </c>
      <c r="B1314">
        <v>3</v>
      </c>
      <c r="C1314" t="str">
        <f t="shared" si="210"/>
        <v>0001-03</v>
      </c>
      <c r="D1314" t="s">
        <v>617</v>
      </c>
      <c r="E1314">
        <v>2008</v>
      </c>
      <c r="F1314">
        <f>VLOOKUP(E1314,Lookups!A:B,2,FALSE)</f>
        <v>3</v>
      </c>
      <c r="G1314">
        <v>2009</v>
      </c>
      <c r="H1314" s="61">
        <v>585.22</v>
      </c>
      <c r="I1314">
        <v>8</v>
      </c>
      <c r="J1314" t="s">
        <v>19</v>
      </c>
      <c r="K1314">
        <v>0</v>
      </c>
      <c r="L1314">
        <v>9</v>
      </c>
      <c r="M1314">
        <v>0</v>
      </c>
      <c r="N1314">
        <v>9</v>
      </c>
      <c r="O1314">
        <v>1</v>
      </c>
      <c r="P1314">
        <f t="shared" si="211"/>
        <v>6</v>
      </c>
      <c r="Q1314">
        <v>131390</v>
      </c>
      <c r="R1314">
        <v>53939</v>
      </c>
      <c r="S1314" s="14">
        <f t="shared" si="203"/>
        <v>0.70895542521677668</v>
      </c>
      <c r="T1314" s="33">
        <f>IF(E1314&lt;1994,"NA",IF(E1314&gt;2001,SUMIFS(ADM!E:E,ADM!A:A,ReferendumData!E1314,ADM!C:C,ReferendumData!A1314,ADM!D:D,ReferendumData!B1314),SUMIFS(ADM!K:K,ADM!H:H,ReferendumData!E1314,ADM!I:I,ReferendumData!A1314,ADM!J:J,ReferendumData!B1314)))</f>
        <v>34135.199999999997</v>
      </c>
      <c r="U1314" s="34">
        <f t="shared" si="212"/>
        <v>5.4292636340200149</v>
      </c>
      <c r="V1314" s="47">
        <f>IFERROR(VLOOKUP(C1314,Lookups!J:L,3,FALSE),IF(T1314&gt;=2000,4,IF(AND(T1314&gt;=1000,T1314&lt;2000),5,6)))</f>
        <v>1</v>
      </c>
      <c r="W1314" s="12" t="s">
        <v>20</v>
      </c>
      <c r="X1314" s="39">
        <f t="shared" si="204"/>
        <v>5.4292636340200149</v>
      </c>
      <c r="Y1314" s="38">
        <f t="shared" si="205"/>
        <v>0.70895542521677668</v>
      </c>
      <c r="Z1314" s="40" t="e">
        <f>IF(C1314=ScatterPlots!$A$3,ReferendumData!Y1314,-1)</f>
        <v>#N/A</v>
      </c>
      <c r="AA1314" s="39">
        <f t="shared" si="206"/>
        <v>5.4292636340200149</v>
      </c>
      <c r="AB1314" s="40">
        <f t="shared" si="207"/>
        <v>0.70895542521677668</v>
      </c>
      <c r="AC1314" s="40">
        <f t="shared" si="208"/>
        <v>-1</v>
      </c>
      <c r="AD1314" s="40">
        <f t="shared" si="209"/>
        <v>-1</v>
      </c>
    </row>
    <row r="1315" spans="1:30" x14ac:dyDescent="0.35">
      <c r="A1315">
        <v>15</v>
      </c>
      <c r="B1315">
        <v>1</v>
      </c>
      <c r="C1315" t="str">
        <f t="shared" si="210"/>
        <v>0015-01</v>
      </c>
      <c r="D1315" t="s">
        <v>67</v>
      </c>
      <c r="E1315">
        <v>2008</v>
      </c>
      <c r="F1315">
        <f>VLOOKUP(E1315,Lookups!A:B,2,FALSE)</f>
        <v>3</v>
      </c>
      <c r="G1315">
        <v>2009</v>
      </c>
      <c r="H1315" s="61">
        <v>671.65</v>
      </c>
      <c r="I1315">
        <v>7</v>
      </c>
      <c r="J1315" t="s">
        <v>19</v>
      </c>
      <c r="K1315">
        <v>0</v>
      </c>
      <c r="L1315">
        <v>9</v>
      </c>
      <c r="M1315">
        <v>0</v>
      </c>
      <c r="N1315">
        <v>9</v>
      </c>
      <c r="O1315">
        <v>0</v>
      </c>
      <c r="P1315">
        <f t="shared" si="211"/>
        <v>7</v>
      </c>
      <c r="Q1315">
        <v>7373</v>
      </c>
      <c r="R1315">
        <v>9027</v>
      </c>
      <c r="S1315" s="14">
        <f t="shared" si="203"/>
        <v>0.44957317073170733</v>
      </c>
      <c r="T1315" s="33">
        <f>IF(E1315&lt;1994,"NA",IF(E1315&gt;2001,SUMIFS(ADM!E:E,ADM!A:A,ReferendumData!E1315,ADM!C:C,ReferendumData!A1315,ADM!D:D,ReferendumData!B1315),SUMIFS(ADM!K:K,ADM!H:H,ReferendumData!E1315,ADM!I:I,ReferendumData!A1315,ADM!J:J,ReferendumData!B1315)))</f>
        <v>5644.33</v>
      </c>
      <c r="U1315" s="34">
        <f t="shared" si="212"/>
        <v>2.9055707231859227</v>
      </c>
      <c r="V1315" s="47">
        <f>IFERROR(VLOOKUP(C1315,Lookups!J:L,3,FALSE),IF(T1315&gt;=2000,4,IF(AND(T1315&gt;=1000,T1315&lt;2000),5,6)))</f>
        <v>3</v>
      </c>
      <c r="W1315" s="12" t="s">
        <v>20</v>
      </c>
      <c r="X1315" s="39">
        <f t="shared" si="204"/>
        <v>2.9055707231859227</v>
      </c>
      <c r="Y1315" s="38">
        <f t="shared" si="205"/>
        <v>0.44957317073170733</v>
      </c>
      <c r="Z1315" s="40" t="e">
        <f>IF(C1315=ScatterPlots!$A$3,ReferendumData!Y1315,-1)</f>
        <v>#N/A</v>
      </c>
      <c r="AA1315" s="39">
        <f t="shared" si="206"/>
        <v>2.9055707231859227</v>
      </c>
      <c r="AB1315" s="40">
        <f t="shared" si="207"/>
        <v>0.44957317073170733</v>
      </c>
      <c r="AC1315" s="40">
        <f t="shared" si="208"/>
        <v>-1</v>
      </c>
      <c r="AD1315" s="40">
        <f t="shared" si="209"/>
        <v>-1</v>
      </c>
    </row>
    <row r="1316" spans="1:30" x14ac:dyDescent="0.35">
      <c r="A1316">
        <v>31</v>
      </c>
      <c r="B1316">
        <v>1</v>
      </c>
      <c r="C1316" t="str">
        <f t="shared" si="210"/>
        <v>0031-01</v>
      </c>
      <c r="D1316" t="s">
        <v>271</v>
      </c>
      <c r="E1316">
        <v>2008</v>
      </c>
      <c r="F1316">
        <f>VLOOKUP(E1316,Lookups!A:B,2,FALSE)</f>
        <v>3</v>
      </c>
      <c r="G1316">
        <v>2009</v>
      </c>
      <c r="H1316" s="61">
        <v>501</v>
      </c>
      <c r="I1316">
        <v>5</v>
      </c>
      <c r="J1316" t="s">
        <v>19</v>
      </c>
      <c r="K1316">
        <v>0</v>
      </c>
      <c r="L1316">
        <v>9</v>
      </c>
      <c r="M1316">
        <v>0</v>
      </c>
      <c r="N1316">
        <v>9</v>
      </c>
      <c r="O1316">
        <v>1</v>
      </c>
      <c r="P1316">
        <f t="shared" si="211"/>
        <v>6</v>
      </c>
      <c r="Q1316">
        <v>12821</v>
      </c>
      <c r="R1316">
        <v>5111</v>
      </c>
      <c r="S1316" s="14">
        <f t="shared" si="203"/>
        <v>0.7149788088333705</v>
      </c>
      <c r="T1316" s="33">
        <f>IF(E1316&lt;1994,"NA",IF(E1316&gt;2001,SUMIFS(ADM!E:E,ADM!A:A,ReferendumData!E1316,ADM!C:C,ReferendumData!A1316,ADM!D:D,ReferendumData!B1316),SUMIFS(ADM!K:K,ADM!H:H,ReferendumData!E1316,ADM!I:I,ReferendumData!A1316,ADM!J:J,ReferendumData!B1316)))</f>
        <v>4657.7299999999996</v>
      </c>
      <c r="U1316" s="34">
        <f t="shared" si="212"/>
        <v>3.8499440714682907</v>
      </c>
      <c r="V1316" s="47">
        <f>IFERROR(VLOOKUP(C1316,Lookups!J:L,3,FALSE),IF(T1316&gt;=2000,4,IF(AND(T1316&gt;=1000,T1316&lt;2000),5,6)))</f>
        <v>4</v>
      </c>
      <c r="W1316" s="12" t="s">
        <v>20</v>
      </c>
      <c r="X1316" s="39">
        <f t="shared" si="204"/>
        <v>3.8499440714682907</v>
      </c>
      <c r="Y1316" s="38">
        <f t="shared" si="205"/>
        <v>0.7149788088333705</v>
      </c>
      <c r="Z1316" s="40" t="e">
        <f>IF(C1316=ScatterPlots!$A$3,ReferendumData!Y1316,-1)</f>
        <v>#N/A</v>
      </c>
      <c r="AA1316" s="39">
        <f t="shared" si="206"/>
        <v>3.8499440714682907</v>
      </c>
      <c r="AB1316" s="40">
        <f t="shared" si="207"/>
        <v>0.7149788088333705</v>
      </c>
      <c r="AC1316" s="40">
        <f t="shared" si="208"/>
        <v>-1</v>
      </c>
      <c r="AD1316" s="40">
        <f t="shared" si="209"/>
        <v>-1</v>
      </c>
    </row>
    <row r="1317" spans="1:30" x14ac:dyDescent="0.35">
      <c r="A1317">
        <v>75</v>
      </c>
      <c r="B1317">
        <v>1</v>
      </c>
      <c r="C1317" t="str">
        <f t="shared" si="210"/>
        <v>0075-01</v>
      </c>
      <c r="D1317" t="s">
        <v>212</v>
      </c>
      <c r="E1317">
        <v>2008</v>
      </c>
      <c r="F1317">
        <f>VLOOKUP(E1317,Lookups!A:B,2,FALSE)</f>
        <v>3</v>
      </c>
      <c r="G1317">
        <v>2009</v>
      </c>
      <c r="H1317" s="61">
        <v>550</v>
      </c>
      <c r="I1317">
        <v>5</v>
      </c>
      <c r="J1317" t="s">
        <v>19</v>
      </c>
      <c r="K1317">
        <v>0</v>
      </c>
      <c r="L1317">
        <v>9</v>
      </c>
      <c r="M1317">
        <v>0</v>
      </c>
      <c r="N1317">
        <v>9</v>
      </c>
      <c r="O1317">
        <v>1</v>
      </c>
      <c r="P1317">
        <f t="shared" si="211"/>
        <v>6</v>
      </c>
      <c r="Q1317">
        <v>806</v>
      </c>
      <c r="R1317">
        <v>716</v>
      </c>
      <c r="S1317" s="14">
        <f t="shared" si="203"/>
        <v>0.52956636005256241</v>
      </c>
      <c r="T1317" s="33">
        <f>IF(E1317&lt;1994,"NA",IF(E1317&gt;2001,SUMIFS(ADM!E:E,ADM!A:A,ReferendumData!E1317,ADM!C:C,ReferendumData!A1317,ADM!D:D,ReferendumData!B1317),SUMIFS(ADM!K:K,ADM!H:H,ReferendumData!E1317,ADM!I:I,ReferendumData!A1317,ADM!J:J,ReferendumData!B1317)))</f>
        <v>612.67999999999995</v>
      </c>
      <c r="U1317" s="34">
        <f t="shared" si="212"/>
        <v>2.4841679179996086</v>
      </c>
      <c r="V1317" s="47">
        <f>IFERROR(VLOOKUP(C1317,Lookups!J:L,3,FALSE),IF(T1317&gt;=2000,4,IF(AND(T1317&gt;=1000,T1317&lt;2000),5,6)))</f>
        <v>6</v>
      </c>
      <c r="W1317" s="12" t="s">
        <v>20</v>
      </c>
      <c r="X1317" s="39">
        <f t="shared" si="204"/>
        <v>2.4841679179996086</v>
      </c>
      <c r="Y1317" s="38">
        <f t="shared" si="205"/>
        <v>0.52956636005256241</v>
      </c>
      <c r="Z1317" s="40" t="e">
        <f>IF(C1317=ScatterPlots!$A$3,ReferendumData!Y1317,-1)</f>
        <v>#N/A</v>
      </c>
      <c r="AA1317" s="39">
        <f t="shared" si="206"/>
        <v>2.4841679179996086</v>
      </c>
      <c r="AB1317" s="40">
        <f t="shared" si="207"/>
        <v>0.52956636005256241</v>
      </c>
      <c r="AC1317" s="40">
        <f t="shared" si="208"/>
        <v>-1</v>
      </c>
      <c r="AD1317" s="40">
        <f t="shared" si="209"/>
        <v>-1</v>
      </c>
    </row>
    <row r="1318" spans="1:30" x14ac:dyDescent="0.35">
      <c r="A1318">
        <v>108</v>
      </c>
      <c r="B1318">
        <v>1</v>
      </c>
      <c r="C1318" t="str">
        <f t="shared" si="210"/>
        <v>0108-01</v>
      </c>
      <c r="D1318" t="s">
        <v>423</v>
      </c>
      <c r="E1318">
        <v>2008</v>
      </c>
      <c r="F1318">
        <f>VLOOKUP(E1318,Lookups!A:B,2,FALSE)</f>
        <v>3</v>
      </c>
      <c r="G1318">
        <v>2009</v>
      </c>
      <c r="H1318" s="61">
        <v>500</v>
      </c>
      <c r="I1318">
        <v>5</v>
      </c>
      <c r="J1318" t="s">
        <v>19</v>
      </c>
      <c r="K1318">
        <v>0</v>
      </c>
      <c r="L1318">
        <v>9</v>
      </c>
      <c r="M1318">
        <v>0</v>
      </c>
      <c r="N1318">
        <v>9</v>
      </c>
      <c r="O1318">
        <v>1</v>
      </c>
      <c r="P1318">
        <f t="shared" si="211"/>
        <v>6</v>
      </c>
      <c r="Q1318">
        <v>2266</v>
      </c>
      <c r="R1318">
        <v>1879</v>
      </c>
      <c r="S1318" s="14">
        <f t="shared" si="203"/>
        <v>0.5466827503015681</v>
      </c>
      <c r="T1318" s="33">
        <f>IF(E1318&lt;1994,"NA",IF(E1318&gt;2001,SUMIFS(ADM!E:E,ADM!A:A,ReferendumData!E1318,ADM!C:C,ReferendumData!A1318,ADM!D:D,ReferendumData!B1318),SUMIFS(ADM!K:K,ADM!H:H,ReferendumData!E1318,ADM!I:I,ReferendumData!A1318,ADM!J:J,ReferendumData!B1318)))</f>
        <v>1059.6300000000001</v>
      </c>
      <c r="U1318" s="34">
        <f t="shared" si="212"/>
        <v>3.9117427781395389</v>
      </c>
      <c r="V1318" s="47">
        <f>IFERROR(VLOOKUP(C1318,Lookups!J:L,3,FALSE),IF(T1318&gt;=2000,4,IF(AND(T1318&gt;=1000,T1318&lt;2000),5,6)))</f>
        <v>3</v>
      </c>
      <c r="W1318" s="12" t="s">
        <v>20</v>
      </c>
      <c r="X1318" s="39">
        <f t="shared" si="204"/>
        <v>3.9117427781395389</v>
      </c>
      <c r="Y1318" s="38">
        <f t="shared" si="205"/>
        <v>0.5466827503015681</v>
      </c>
      <c r="Z1318" s="40" t="e">
        <f>IF(C1318=ScatterPlots!$A$3,ReferendumData!Y1318,-1)</f>
        <v>#N/A</v>
      </c>
      <c r="AA1318" s="39">
        <f t="shared" si="206"/>
        <v>3.9117427781395389</v>
      </c>
      <c r="AB1318" s="40">
        <f t="shared" si="207"/>
        <v>0.5466827503015681</v>
      </c>
      <c r="AC1318" s="40">
        <f t="shared" si="208"/>
        <v>-1</v>
      </c>
      <c r="AD1318" s="40">
        <f t="shared" si="209"/>
        <v>-1</v>
      </c>
    </row>
    <row r="1319" spans="1:30" x14ac:dyDescent="0.35">
      <c r="A1319">
        <v>113</v>
      </c>
      <c r="B1319">
        <v>1</v>
      </c>
      <c r="C1319" t="str">
        <f t="shared" si="210"/>
        <v>0113-01</v>
      </c>
      <c r="D1319" t="s">
        <v>535</v>
      </c>
      <c r="E1319">
        <v>2008</v>
      </c>
      <c r="F1319">
        <f>VLOOKUP(E1319,Lookups!A:B,2,FALSE)</f>
        <v>3</v>
      </c>
      <c r="G1319">
        <v>2009</v>
      </c>
      <c r="H1319" s="61">
        <v>550</v>
      </c>
      <c r="I1319">
        <v>8</v>
      </c>
      <c r="J1319" t="s">
        <v>19</v>
      </c>
      <c r="K1319">
        <v>0</v>
      </c>
      <c r="L1319">
        <v>9</v>
      </c>
      <c r="M1319">
        <v>0</v>
      </c>
      <c r="N1319">
        <v>9</v>
      </c>
      <c r="O1319">
        <v>0</v>
      </c>
      <c r="P1319">
        <f t="shared" si="211"/>
        <v>6</v>
      </c>
      <c r="Q1319">
        <v>1302</v>
      </c>
      <c r="R1319">
        <v>1462</v>
      </c>
      <c r="S1319" s="14">
        <f t="shared" si="203"/>
        <v>0.47105643994211288</v>
      </c>
      <c r="T1319" s="33">
        <f>IF(E1319&lt;1994,"NA",IF(E1319&gt;2001,SUMIFS(ADM!E:E,ADM!A:A,ReferendumData!E1319,ADM!C:C,ReferendumData!A1319,ADM!D:D,ReferendumData!B1319),SUMIFS(ADM!K:K,ADM!H:H,ReferendumData!E1319,ADM!I:I,ReferendumData!A1319,ADM!J:J,ReferendumData!B1319)))</f>
        <v>874.51</v>
      </c>
      <c r="U1319" s="34">
        <f t="shared" si="212"/>
        <v>3.1606270940297998</v>
      </c>
      <c r="V1319" s="47">
        <f>IFERROR(VLOOKUP(C1319,Lookups!J:L,3,FALSE),IF(T1319&gt;=2000,4,IF(AND(T1319&gt;=1000,T1319&lt;2000),5,6)))</f>
        <v>6</v>
      </c>
      <c r="W1319" s="12" t="s">
        <v>20</v>
      </c>
      <c r="X1319" s="39">
        <f t="shared" si="204"/>
        <v>3.1606270940297998</v>
      </c>
      <c r="Y1319" s="38">
        <f t="shared" si="205"/>
        <v>0.47105643994211288</v>
      </c>
      <c r="Z1319" s="40" t="e">
        <f>IF(C1319=ScatterPlots!$A$3,ReferendumData!Y1319,-1)</f>
        <v>#N/A</v>
      </c>
      <c r="AA1319" s="39">
        <f t="shared" si="206"/>
        <v>3.1606270940297998</v>
      </c>
      <c r="AB1319" s="40">
        <f t="shared" si="207"/>
        <v>0.47105643994211288</v>
      </c>
      <c r="AC1319" s="40">
        <f t="shared" si="208"/>
        <v>-1</v>
      </c>
      <c r="AD1319" s="40">
        <f t="shared" si="209"/>
        <v>-1</v>
      </c>
    </row>
    <row r="1320" spans="1:30" x14ac:dyDescent="0.35">
      <c r="A1320">
        <v>182</v>
      </c>
      <c r="B1320">
        <v>1</v>
      </c>
      <c r="C1320" t="str">
        <f t="shared" si="210"/>
        <v>0182-01</v>
      </c>
      <c r="D1320" t="s">
        <v>306</v>
      </c>
      <c r="E1320">
        <v>2008</v>
      </c>
      <c r="F1320">
        <f>VLOOKUP(E1320,Lookups!A:B,2,FALSE)</f>
        <v>3</v>
      </c>
      <c r="G1320">
        <v>2009</v>
      </c>
      <c r="H1320" s="61">
        <v>595</v>
      </c>
      <c r="I1320">
        <v>10</v>
      </c>
      <c r="J1320" t="s">
        <v>19</v>
      </c>
      <c r="K1320">
        <v>1</v>
      </c>
      <c r="L1320">
        <v>9</v>
      </c>
      <c r="M1320">
        <v>0</v>
      </c>
      <c r="N1320">
        <v>9</v>
      </c>
      <c r="O1320">
        <v>0</v>
      </c>
      <c r="P1320">
        <f t="shared" si="211"/>
        <v>6</v>
      </c>
      <c r="Q1320">
        <v>2459</v>
      </c>
      <c r="R1320">
        <v>3596</v>
      </c>
      <c r="S1320" s="14">
        <f t="shared" si="203"/>
        <v>0.40611065235342692</v>
      </c>
      <c r="T1320" s="33">
        <f>IF(E1320&lt;1994,"NA",IF(E1320&gt;2001,SUMIFS(ADM!E:E,ADM!A:A,ReferendumData!E1320,ADM!C:C,ReferendumData!A1320,ADM!D:D,ReferendumData!B1320),SUMIFS(ADM!K:K,ADM!H:H,ReferendumData!E1320,ADM!I:I,ReferendumData!A1320,ADM!J:J,ReferendumData!B1320)))</f>
        <v>1198.43</v>
      </c>
      <c r="U1320" s="34">
        <f t="shared" si="212"/>
        <v>5.0524436137279602</v>
      </c>
      <c r="V1320" s="47">
        <f>IFERROR(VLOOKUP(C1320,Lookups!J:L,3,FALSE),IF(T1320&gt;=2000,4,IF(AND(T1320&gt;=1000,T1320&lt;2000),5,6)))</f>
        <v>5</v>
      </c>
      <c r="W1320" s="12" t="s">
        <v>257</v>
      </c>
      <c r="X1320" s="39">
        <f t="shared" si="204"/>
        <v>5.0524436137279602</v>
      </c>
      <c r="Y1320" s="38">
        <f t="shared" si="205"/>
        <v>0.40611065235342692</v>
      </c>
      <c r="Z1320" s="40" t="e">
        <f>IF(C1320=ScatterPlots!$A$3,ReferendumData!Y1320,-1)</f>
        <v>#N/A</v>
      </c>
      <c r="AA1320" s="39">
        <f t="shared" si="206"/>
        <v>5.0524436137279602</v>
      </c>
      <c r="AB1320" s="40">
        <f t="shared" si="207"/>
        <v>0.40611065235342692</v>
      </c>
      <c r="AC1320" s="40">
        <f t="shared" si="208"/>
        <v>-1</v>
      </c>
      <c r="AD1320" s="40">
        <f t="shared" si="209"/>
        <v>-1</v>
      </c>
    </row>
    <row r="1321" spans="1:30" x14ac:dyDescent="0.35">
      <c r="A1321">
        <v>182</v>
      </c>
      <c r="B1321">
        <v>1</v>
      </c>
      <c r="C1321" t="str">
        <f t="shared" si="210"/>
        <v>0182-01</v>
      </c>
      <c r="D1321" t="s">
        <v>306</v>
      </c>
      <c r="E1321">
        <v>2008</v>
      </c>
      <c r="F1321">
        <f>VLOOKUP(E1321,Lookups!A:B,2,FALSE)</f>
        <v>3</v>
      </c>
      <c r="G1321">
        <v>2009</v>
      </c>
      <c r="H1321" s="61">
        <v>100</v>
      </c>
      <c r="I1321">
        <v>10</v>
      </c>
      <c r="J1321" t="s">
        <v>19</v>
      </c>
      <c r="K1321">
        <v>0</v>
      </c>
      <c r="L1321">
        <v>9</v>
      </c>
      <c r="M1321">
        <v>0</v>
      </c>
      <c r="N1321">
        <v>9</v>
      </c>
      <c r="O1321">
        <v>0</v>
      </c>
      <c r="P1321">
        <f t="shared" si="211"/>
        <v>2</v>
      </c>
      <c r="Q1321">
        <v>2271</v>
      </c>
      <c r="R1321">
        <v>3748</v>
      </c>
      <c r="S1321" s="14">
        <f t="shared" si="203"/>
        <v>0.37730520019936864</v>
      </c>
      <c r="T1321" s="33">
        <f>IF(E1321&lt;1994,"NA",IF(E1321&gt;2001,SUMIFS(ADM!E:E,ADM!A:A,ReferendumData!E1321,ADM!C:C,ReferendumData!A1321,ADM!D:D,ReferendumData!B1321),SUMIFS(ADM!K:K,ADM!H:H,ReferendumData!E1321,ADM!I:I,ReferendumData!A1321,ADM!J:J,ReferendumData!B1321)))</f>
        <v>1198.43</v>
      </c>
      <c r="U1321" s="34">
        <f t="shared" si="212"/>
        <v>5.0224043123086037</v>
      </c>
      <c r="V1321" s="47">
        <f>IFERROR(VLOOKUP(C1321,Lookups!J:L,3,FALSE),IF(T1321&gt;=2000,4,IF(AND(T1321&gt;=1000,T1321&lt;2000),5,6)))</f>
        <v>5</v>
      </c>
      <c r="W1321" s="12" t="s">
        <v>20</v>
      </c>
      <c r="X1321" s="39">
        <f t="shared" si="204"/>
        <v>5.0224043123086037</v>
      </c>
      <c r="Y1321" s="38">
        <f t="shared" si="205"/>
        <v>0.37730520019936864</v>
      </c>
      <c r="Z1321" s="40" t="e">
        <f>IF(C1321=ScatterPlots!$A$3,ReferendumData!Y1321,-1)</f>
        <v>#N/A</v>
      </c>
      <c r="AA1321" s="39">
        <f t="shared" si="206"/>
        <v>5.0224043123086037</v>
      </c>
      <c r="AB1321" s="40">
        <f t="shared" si="207"/>
        <v>0.37730520019936864</v>
      </c>
      <c r="AC1321" s="40">
        <f t="shared" si="208"/>
        <v>-1</v>
      </c>
      <c r="AD1321" s="40">
        <f t="shared" si="209"/>
        <v>-1</v>
      </c>
    </row>
    <row r="1322" spans="1:30" x14ac:dyDescent="0.35">
      <c r="A1322">
        <v>199</v>
      </c>
      <c r="B1322">
        <v>1</v>
      </c>
      <c r="C1322" t="str">
        <f t="shared" si="210"/>
        <v>0199-01</v>
      </c>
      <c r="D1322" t="s">
        <v>122</v>
      </c>
      <c r="E1322">
        <v>2008</v>
      </c>
      <c r="F1322">
        <f>VLOOKUP(E1322,Lookups!A:B,2,FALSE)</f>
        <v>3</v>
      </c>
      <c r="G1322">
        <v>2009</v>
      </c>
      <c r="H1322" s="61">
        <v>363.89</v>
      </c>
      <c r="I1322">
        <v>10</v>
      </c>
      <c r="J1322" t="s">
        <v>19</v>
      </c>
      <c r="K1322">
        <v>0</v>
      </c>
      <c r="L1322">
        <v>9</v>
      </c>
      <c r="M1322">
        <v>0</v>
      </c>
      <c r="N1322">
        <v>9</v>
      </c>
      <c r="O1322">
        <v>1</v>
      </c>
      <c r="P1322">
        <f t="shared" si="211"/>
        <v>4</v>
      </c>
      <c r="Q1322">
        <v>9067</v>
      </c>
      <c r="R1322">
        <v>5866</v>
      </c>
      <c r="S1322" s="14">
        <f t="shared" si="203"/>
        <v>0.60717873166811764</v>
      </c>
      <c r="T1322" s="33">
        <f>IF(E1322&lt;1994,"NA",IF(E1322&gt;2001,SUMIFS(ADM!E:E,ADM!A:A,ReferendumData!E1322,ADM!C:C,ReferendumData!A1322,ADM!D:D,ReferendumData!B1322),SUMIFS(ADM!K:K,ADM!H:H,ReferendumData!E1322,ADM!I:I,ReferendumData!A1322,ADM!J:J,ReferendumData!B1322)))</f>
        <v>3742.11</v>
      </c>
      <c r="U1322" s="34">
        <f t="shared" si="212"/>
        <v>3.9905294072060946</v>
      </c>
      <c r="V1322" s="47">
        <f>IFERROR(VLOOKUP(C1322,Lookups!J:L,3,FALSE),IF(T1322&gt;=2000,4,IF(AND(T1322&gt;=1000,T1322&lt;2000),5,6)))</f>
        <v>3</v>
      </c>
      <c r="W1322" s="12" t="s">
        <v>20</v>
      </c>
      <c r="X1322" s="39">
        <f t="shared" si="204"/>
        <v>3.9905294072060946</v>
      </c>
      <c r="Y1322" s="38">
        <f t="shared" si="205"/>
        <v>0.60717873166811764</v>
      </c>
      <c r="Z1322" s="40" t="e">
        <f>IF(C1322=ScatterPlots!$A$3,ReferendumData!Y1322,-1)</f>
        <v>#N/A</v>
      </c>
      <c r="AA1322" s="39">
        <f t="shared" si="206"/>
        <v>3.9905294072060946</v>
      </c>
      <c r="AB1322" s="40">
        <f t="shared" si="207"/>
        <v>0.60717873166811764</v>
      </c>
      <c r="AC1322" s="40">
        <f t="shared" si="208"/>
        <v>-1</v>
      </c>
      <c r="AD1322" s="40">
        <f t="shared" si="209"/>
        <v>-1</v>
      </c>
    </row>
    <row r="1323" spans="1:30" x14ac:dyDescent="0.35">
      <c r="A1323">
        <v>256</v>
      </c>
      <c r="B1323">
        <v>1</v>
      </c>
      <c r="C1323" t="str">
        <f t="shared" si="210"/>
        <v>0256-01</v>
      </c>
      <c r="D1323" t="s">
        <v>295</v>
      </c>
      <c r="E1323">
        <v>2008</v>
      </c>
      <c r="F1323">
        <f>VLOOKUP(E1323,Lookups!A:B,2,FALSE)</f>
        <v>3</v>
      </c>
      <c r="G1323">
        <v>2009</v>
      </c>
      <c r="H1323" s="61">
        <v>936.41</v>
      </c>
      <c r="I1323">
        <v>5</v>
      </c>
      <c r="J1323" t="s">
        <v>19</v>
      </c>
      <c r="K1323">
        <v>0</v>
      </c>
      <c r="L1323">
        <v>9</v>
      </c>
      <c r="M1323">
        <v>0</v>
      </c>
      <c r="N1323">
        <v>9</v>
      </c>
      <c r="O1323">
        <v>1</v>
      </c>
      <c r="P1323">
        <f t="shared" si="211"/>
        <v>10</v>
      </c>
      <c r="Q1323">
        <v>3440</v>
      </c>
      <c r="R1323">
        <v>2024</v>
      </c>
      <c r="S1323" s="14">
        <f t="shared" si="203"/>
        <v>0.62957540263543188</v>
      </c>
      <c r="T1323" s="33">
        <f>IF(E1323&lt;1994,"NA",IF(E1323&gt;2001,SUMIFS(ADM!E:E,ADM!A:A,ReferendumData!E1323,ADM!C:C,ReferendumData!A1323,ADM!D:D,ReferendumData!B1323),SUMIFS(ADM!K:K,ADM!H:H,ReferendumData!E1323,ADM!I:I,ReferendumData!A1323,ADM!J:J,ReferendumData!B1323)))</f>
        <v>2854.21</v>
      </c>
      <c r="U1323" s="34">
        <f t="shared" si="212"/>
        <v>1.9143650957708087</v>
      </c>
      <c r="V1323" s="47">
        <f>IFERROR(VLOOKUP(C1323,Lookups!J:L,3,FALSE),IF(T1323&gt;=2000,4,IF(AND(T1323&gt;=1000,T1323&lt;2000),5,6)))</f>
        <v>4</v>
      </c>
      <c r="W1323" s="12" t="s">
        <v>20</v>
      </c>
      <c r="X1323" s="39">
        <f t="shared" si="204"/>
        <v>1.9143650957708087</v>
      </c>
      <c r="Y1323" s="38">
        <f t="shared" si="205"/>
        <v>0.62957540263543188</v>
      </c>
      <c r="Z1323" s="40" t="e">
        <f>IF(C1323=ScatterPlots!$A$3,ReferendumData!Y1323,-1)</f>
        <v>#N/A</v>
      </c>
      <c r="AA1323" s="39">
        <f t="shared" si="206"/>
        <v>1.9143650957708087</v>
      </c>
      <c r="AB1323" s="40">
        <f t="shared" si="207"/>
        <v>0.62957540263543188</v>
      </c>
      <c r="AC1323" s="40">
        <f t="shared" si="208"/>
        <v>-1</v>
      </c>
      <c r="AD1323" s="40">
        <f t="shared" si="209"/>
        <v>-1</v>
      </c>
    </row>
    <row r="1324" spans="1:30" x14ac:dyDescent="0.35">
      <c r="A1324">
        <v>256</v>
      </c>
      <c r="B1324">
        <v>1</v>
      </c>
      <c r="C1324" t="str">
        <f t="shared" si="210"/>
        <v>0256-01</v>
      </c>
      <c r="D1324" t="s">
        <v>295</v>
      </c>
      <c r="E1324">
        <v>2008</v>
      </c>
      <c r="F1324">
        <f>VLOOKUP(E1324,Lookups!A:B,2,FALSE)</f>
        <v>3</v>
      </c>
      <c r="G1324">
        <v>2009</v>
      </c>
      <c r="H1324" s="61">
        <v>175</v>
      </c>
      <c r="I1324">
        <v>5</v>
      </c>
      <c r="J1324" t="s">
        <v>19</v>
      </c>
      <c r="K1324">
        <v>0</v>
      </c>
      <c r="L1324">
        <v>9</v>
      </c>
      <c r="M1324">
        <v>0</v>
      </c>
      <c r="N1324">
        <v>9</v>
      </c>
      <c r="O1324">
        <v>1</v>
      </c>
      <c r="P1324">
        <f t="shared" si="211"/>
        <v>2</v>
      </c>
      <c r="Q1324">
        <v>3036</v>
      </c>
      <c r="R1324">
        <v>2410</v>
      </c>
      <c r="S1324" s="14">
        <f t="shared" si="203"/>
        <v>0.55747337495409477</v>
      </c>
      <c r="T1324" s="33">
        <f>IF(E1324&lt;1994,"NA",IF(E1324&gt;2001,SUMIFS(ADM!E:E,ADM!A:A,ReferendumData!E1324,ADM!C:C,ReferendumData!A1324,ADM!D:D,ReferendumData!B1324),SUMIFS(ADM!K:K,ADM!H:H,ReferendumData!E1324,ADM!I:I,ReferendumData!A1324,ADM!J:J,ReferendumData!B1324)))</f>
        <v>2854.21</v>
      </c>
      <c r="U1324" s="34">
        <f t="shared" si="212"/>
        <v>1.9080586221756632</v>
      </c>
      <c r="V1324" s="47">
        <f>IFERROR(VLOOKUP(C1324,Lookups!J:L,3,FALSE),IF(T1324&gt;=2000,4,IF(AND(T1324&gt;=1000,T1324&lt;2000),5,6)))</f>
        <v>4</v>
      </c>
      <c r="W1324" s="12" t="s">
        <v>20</v>
      </c>
      <c r="X1324" s="39">
        <f t="shared" si="204"/>
        <v>1.9080586221756632</v>
      </c>
      <c r="Y1324" s="38">
        <f t="shared" si="205"/>
        <v>0.55747337495409477</v>
      </c>
      <c r="Z1324" s="40" t="e">
        <f>IF(C1324=ScatterPlots!$A$3,ReferendumData!Y1324,-1)</f>
        <v>#N/A</v>
      </c>
      <c r="AA1324" s="39">
        <f t="shared" si="206"/>
        <v>1.9080586221756632</v>
      </c>
      <c r="AB1324" s="40">
        <f t="shared" si="207"/>
        <v>0.55747337495409477</v>
      </c>
      <c r="AC1324" s="40">
        <f t="shared" si="208"/>
        <v>-1</v>
      </c>
      <c r="AD1324" s="40">
        <f t="shared" si="209"/>
        <v>-1</v>
      </c>
    </row>
    <row r="1325" spans="1:30" x14ac:dyDescent="0.35">
      <c r="A1325">
        <v>279</v>
      </c>
      <c r="B1325">
        <v>1</v>
      </c>
      <c r="C1325" t="str">
        <f t="shared" si="210"/>
        <v>0279-01</v>
      </c>
      <c r="D1325" t="s">
        <v>223</v>
      </c>
      <c r="E1325">
        <v>2008</v>
      </c>
      <c r="F1325">
        <f>VLOOKUP(E1325,Lookups!A:B,2,FALSE)</f>
        <v>3</v>
      </c>
      <c r="G1325">
        <v>2009</v>
      </c>
      <c r="H1325" s="61">
        <v>336.31</v>
      </c>
      <c r="I1325">
        <v>10</v>
      </c>
      <c r="J1325" t="s">
        <v>19</v>
      </c>
      <c r="K1325">
        <v>0</v>
      </c>
      <c r="L1325">
        <v>9</v>
      </c>
      <c r="M1325">
        <v>0</v>
      </c>
      <c r="N1325">
        <v>9</v>
      </c>
      <c r="O1325">
        <v>0</v>
      </c>
      <c r="P1325">
        <f t="shared" si="211"/>
        <v>4</v>
      </c>
      <c r="Q1325">
        <v>32058</v>
      </c>
      <c r="R1325">
        <v>34978</v>
      </c>
      <c r="S1325" s="14">
        <f t="shared" si="203"/>
        <v>0.4782206575571335</v>
      </c>
      <c r="T1325" s="33">
        <f>IF(E1325&lt;1994,"NA",IF(E1325&gt;2001,SUMIFS(ADM!E:E,ADM!A:A,ReferendumData!E1325,ADM!C:C,ReferendumData!A1325,ADM!D:D,ReferendumData!B1325),SUMIFS(ADM!K:K,ADM!H:H,ReferendumData!E1325,ADM!I:I,ReferendumData!A1325,ADM!J:J,ReferendumData!B1325)))</f>
        <v>21769.88</v>
      </c>
      <c r="U1325" s="34">
        <f t="shared" si="212"/>
        <v>3.07930039118268</v>
      </c>
      <c r="V1325" s="47">
        <f>IFERROR(VLOOKUP(C1325,Lookups!J:L,3,FALSE),IF(T1325&gt;=2000,4,IF(AND(T1325&gt;=1000,T1325&lt;2000),5,6)))</f>
        <v>3</v>
      </c>
      <c r="W1325" s="12" t="s">
        <v>20</v>
      </c>
      <c r="X1325" s="39">
        <f t="shared" si="204"/>
        <v>3.07930039118268</v>
      </c>
      <c r="Y1325" s="38">
        <f t="shared" si="205"/>
        <v>0.4782206575571335</v>
      </c>
      <c r="Z1325" s="40" t="e">
        <f>IF(C1325=ScatterPlots!$A$3,ReferendumData!Y1325,-1)</f>
        <v>#N/A</v>
      </c>
      <c r="AA1325" s="39">
        <f t="shared" si="206"/>
        <v>3.07930039118268</v>
      </c>
      <c r="AB1325" s="40">
        <f t="shared" si="207"/>
        <v>0.4782206575571335</v>
      </c>
      <c r="AC1325" s="40">
        <f t="shared" si="208"/>
        <v>-1</v>
      </c>
      <c r="AD1325" s="40">
        <f t="shared" si="209"/>
        <v>-1</v>
      </c>
    </row>
    <row r="1326" spans="1:30" x14ac:dyDescent="0.35">
      <c r="A1326">
        <v>281</v>
      </c>
      <c r="B1326">
        <v>1</v>
      </c>
      <c r="C1326" t="str">
        <f t="shared" si="210"/>
        <v>0281-01</v>
      </c>
      <c r="D1326" t="s">
        <v>365</v>
      </c>
      <c r="E1326">
        <v>2008</v>
      </c>
      <c r="F1326">
        <f>VLOOKUP(E1326,Lookups!A:B,2,FALSE)</f>
        <v>3</v>
      </c>
      <c r="G1326">
        <v>2009</v>
      </c>
      <c r="H1326" s="61">
        <v>512.1</v>
      </c>
      <c r="I1326">
        <v>7</v>
      </c>
      <c r="J1326" t="s">
        <v>19</v>
      </c>
      <c r="K1326">
        <v>0</v>
      </c>
      <c r="L1326">
        <v>9</v>
      </c>
      <c r="M1326">
        <v>0</v>
      </c>
      <c r="N1326">
        <v>9</v>
      </c>
      <c r="O1326">
        <v>1</v>
      </c>
      <c r="P1326">
        <f t="shared" si="211"/>
        <v>6</v>
      </c>
      <c r="Q1326">
        <v>30083</v>
      </c>
      <c r="R1326">
        <v>24490</v>
      </c>
      <c r="S1326" s="14">
        <f t="shared" si="203"/>
        <v>0.55124328880581974</v>
      </c>
      <c r="T1326" s="33">
        <f>IF(E1326&lt;1994,"NA",IF(E1326&gt;2001,SUMIFS(ADM!E:E,ADM!A:A,ReferendumData!E1326,ADM!C:C,ReferendumData!A1326,ADM!D:D,ReferendumData!B1326),SUMIFS(ADM!K:K,ADM!H:H,ReferendumData!E1326,ADM!I:I,ReferendumData!A1326,ADM!J:J,ReferendumData!B1326)))</f>
        <v>13141.35</v>
      </c>
      <c r="U1326" s="34">
        <f t="shared" si="212"/>
        <v>4.1527696926114892</v>
      </c>
      <c r="V1326" s="47">
        <f>IFERROR(VLOOKUP(C1326,Lookups!J:L,3,FALSE),IF(T1326&gt;=2000,4,IF(AND(T1326&gt;=1000,T1326&lt;2000),5,6)))</f>
        <v>2</v>
      </c>
      <c r="W1326" s="12" t="s">
        <v>20</v>
      </c>
      <c r="X1326" s="39">
        <f t="shared" si="204"/>
        <v>4.1527696926114892</v>
      </c>
      <c r="Y1326" s="38">
        <f t="shared" si="205"/>
        <v>0.55124328880581974</v>
      </c>
      <c r="Z1326" s="40" t="e">
        <f>IF(C1326=ScatterPlots!$A$3,ReferendumData!Y1326,-1)</f>
        <v>#N/A</v>
      </c>
      <c r="AA1326" s="39">
        <f t="shared" si="206"/>
        <v>4.1527696926114892</v>
      </c>
      <c r="AB1326" s="40">
        <f t="shared" si="207"/>
        <v>0.55124328880581974</v>
      </c>
      <c r="AC1326" s="40">
        <f t="shared" si="208"/>
        <v>-1</v>
      </c>
      <c r="AD1326" s="40">
        <f t="shared" si="209"/>
        <v>-1</v>
      </c>
    </row>
    <row r="1327" spans="1:30" x14ac:dyDescent="0.35">
      <c r="A1327">
        <v>281</v>
      </c>
      <c r="B1327">
        <v>1</v>
      </c>
      <c r="C1327" t="str">
        <f t="shared" si="210"/>
        <v>0281-01</v>
      </c>
      <c r="D1327" t="s">
        <v>365</v>
      </c>
      <c r="E1327">
        <v>2008</v>
      </c>
      <c r="F1327">
        <f>VLOOKUP(E1327,Lookups!A:B,2,FALSE)</f>
        <v>3</v>
      </c>
      <c r="G1327">
        <v>2009</v>
      </c>
      <c r="H1327" s="61">
        <v>119.46</v>
      </c>
      <c r="I1327">
        <v>7</v>
      </c>
      <c r="J1327" t="s">
        <v>19</v>
      </c>
      <c r="K1327">
        <v>0</v>
      </c>
      <c r="L1327">
        <v>9</v>
      </c>
      <c r="M1327">
        <v>0</v>
      </c>
      <c r="N1327">
        <v>9</v>
      </c>
      <c r="O1327">
        <v>1</v>
      </c>
      <c r="P1327">
        <f t="shared" si="211"/>
        <v>2</v>
      </c>
      <c r="Q1327">
        <v>28552</v>
      </c>
      <c r="R1327">
        <v>25913</v>
      </c>
      <c r="S1327" s="14">
        <f t="shared" si="203"/>
        <v>0.52422656752042596</v>
      </c>
      <c r="T1327" s="33">
        <f>IF(E1327&lt;1994,"NA",IF(E1327&gt;2001,SUMIFS(ADM!E:E,ADM!A:A,ReferendumData!E1327,ADM!C:C,ReferendumData!A1327,ADM!D:D,ReferendumData!B1327),SUMIFS(ADM!K:K,ADM!H:H,ReferendumData!E1327,ADM!I:I,ReferendumData!A1327,ADM!J:J,ReferendumData!B1327)))</f>
        <v>13141.35</v>
      </c>
      <c r="U1327" s="34">
        <f t="shared" si="212"/>
        <v>4.1445513588786538</v>
      </c>
      <c r="V1327" s="47">
        <f>IFERROR(VLOOKUP(C1327,Lookups!J:L,3,FALSE),IF(T1327&gt;=2000,4,IF(AND(T1327&gt;=1000,T1327&lt;2000),5,6)))</f>
        <v>2</v>
      </c>
      <c r="W1327" s="12" t="s">
        <v>20</v>
      </c>
      <c r="X1327" s="39">
        <f t="shared" si="204"/>
        <v>4.1445513588786538</v>
      </c>
      <c r="Y1327" s="38">
        <f t="shared" si="205"/>
        <v>0.52422656752042596</v>
      </c>
      <c r="Z1327" s="40" t="e">
        <f>IF(C1327=ScatterPlots!$A$3,ReferendumData!Y1327,-1)</f>
        <v>#N/A</v>
      </c>
      <c r="AA1327" s="39">
        <f t="shared" si="206"/>
        <v>4.1445513588786538</v>
      </c>
      <c r="AB1327" s="40">
        <f t="shared" si="207"/>
        <v>0.52422656752042596</v>
      </c>
      <c r="AC1327" s="40">
        <f t="shared" si="208"/>
        <v>-1</v>
      </c>
      <c r="AD1327" s="40">
        <f t="shared" si="209"/>
        <v>-1</v>
      </c>
    </row>
    <row r="1328" spans="1:30" x14ac:dyDescent="0.35">
      <c r="A1328">
        <v>283</v>
      </c>
      <c r="B1328">
        <v>1</v>
      </c>
      <c r="C1328" t="str">
        <f t="shared" si="210"/>
        <v>0283-01</v>
      </c>
      <c r="D1328" t="s">
        <v>366</v>
      </c>
      <c r="E1328">
        <v>2008</v>
      </c>
      <c r="F1328">
        <f>VLOOKUP(E1328,Lookups!A:B,2,FALSE)</f>
        <v>3</v>
      </c>
      <c r="G1328">
        <v>2009</v>
      </c>
      <c r="H1328" s="61">
        <v>309.22000000000003</v>
      </c>
      <c r="I1328">
        <v>10</v>
      </c>
      <c r="J1328" t="s">
        <v>19</v>
      </c>
      <c r="K1328">
        <v>0</v>
      </c>
      <c r="L1328">
        <v>0</v>
      </c>
      <c r="M1328">
        <v>0</v>
      </c>
      <c r="N1328">
        <v>9</v>
      </c>
      <c r="O1328">
        <v>1</v>
      </c>
      <c r="P1328">
        <f t="shared" si="211"/>
        <v>4</v>
      </c>
      <c r="Q1328">
        <v>15872</v>
      </c>
      <c r="R1328">
        <v>9532</v>
      </c>
      <c r="S1328" s="14">
        <f t="shared" si="203"/>
        <v>0.62478349866162808</v>
      </c>
      <c r="T1328" s="33">
        <f>IF(E1328&lt;1994,"NA",IF(E1328&gt;2001,SUMIFS(ADM!E:E,ADM!A:A,ReferendumData!E1328,ADM!C:C,ReferendumData!A1328,ADM!D:D,ReferendumData!B1328),SUMIFS(ADM!K:K,ADM!H:H,ReferendumData!E1328,ADM!I:I,ReferendumData!A1328,ADM!J:J,ReferendumData!B1328)))</f>
        <v>4287.68</v>
      </c>
      <c r="U1328" s="34">
        <f t="shared" si="212"/>
        <v>5.9248824539144707</v>
      </c>
      <c r="V1328" s="47">
        <f>IFERROR(VLOOKUP(C1328,Lookups!J:L,3,FALSE),IF(T1328&gt;=2000,4,IF(AND(T1328&gt;=1000,T1328&lt;2000),5,6)))</f>
        <v>2</v>
      </c>
      <c r="W1328" s="12" t="s">
        <v>536</v>
      </c>
      <c r="X1328" s="39">
        <f t="shared" si="204"/>
        <v>5.9248824539144707</v>
      </c>
      <c r="Y1328" s="38">
        <f t="shared" si="205"/>
        <v>0.62478349866162808</v>
      </c>
      <c r="Z1328" s="40" t="e">
        <f>IF(C1328=ScatterPlots!$A$3,ReferendumData!Y1328,-1)</f>
        <v>#N/A</v>
      </c>
      <c r="AA1328" s="39">
        <f t="shared" si="206"/>
        <v>5.9248824539144707</v>
      </c>
      <c r="AB1328" s="40">
        <f t="shared" si="207"/>
        <v>0.62478349866162808</v>
      </c>
      <c r="AC1328" s="40">
        <f t="shared" si="208"/>
        <v>-1</v>
      </c>
      <c r="AD1328" s="40">
        <f t="shared" si="209"/>
        <v>-1</v>
      </c>
    </row>
    <row r="1329" spans="1:30" x14ac:dyDescent="0.35">
      <c r="A1329">
        <v>286</v>
      </c>
      <c r="B1329">
        <v>1</v>
      </c>
      <c r="C1329" t="str">
        <f t="shared" si="210"/>
        <v>0286-01</v>
      </c>
      <c r="D1329" t="s">
        <v>224</v>
      </c>
      <c r="E1329">
        <v>2008</v>
      </c>
      <c r="F1329">
        <f>VLOOKUP(E1329,Lookups!A:B,2,FALSE)</f>
        <v>3</v>
      </c>
      <c r="G1329">
        <v>2009</v>
      </c>
      <c r="H1329" s="61">
        <v>200</v>
      </c>
      <c r="I1329">
        <v>10</v>
      </c>
      <c r="J1329" t="s">
        <v>19</v>
      </c>
      <c r="K1329">
        <v>0</v>
      </c>
      <c r="L1329">
        <v>9</v>
      </c>
      <c r="M1329">
        <v>0</v>
      </c>
      <c r="N1329">
        <v>9</v>
      </c>
      <c r="O1329">
        <v>0</v>
      </c>
      <c r="P1329">
        <f t="shared" si="211"/>
        <v>3</v>
      </c>
      <c r="Q1329">
        <v>504</v>
      </c>
      <c r="R1329">
        <v>684</v>
      </c>
      <c r="S1329" s="14">
        <f t="shared" si="203"/>
        <v>0.42424242424242425</v>
      </c>
      <c r="T1329" s="33">
        <f>IF(E1329&lt;1994,"NA",IF(E1329&gt;2001,SUMIFS(ADM!E:E,ADM!A:A,ReferendumData!E1329,ADM!C:C,ReferendumData!A1329,ADM!D:D,ReferendumData!B1329),SUMIFS(ADM!K:K,ADM!H:H,ReferendumData!E1329,ADM!I:I,ReferendumData!A1329,ADM!J:J,ReferendumData!B1329)))</f>
        <v>1817.4</v>
      </c>
      <c r="U1329" s="34">
        <f t="shared" si="212"/>
        <v>0.6536810828656322</v>
      </c>
      <c r="V1329" s="47">
        <f>IFERROR(VLOOKUP(C1329,Lookups!J:L,3,FALSE),IF(T1329&gt;=2000,4,IF(AND(T1329&gt;=1000,T1329&lt;2000),5,6)))</f>
        <v>2</v>
      </c>
      <c r="W1329" s="12" t="s">
        <v>20</v>
      </c>
      <c r="X1329" s="39">
        <f t="shared" si="204"/>
        <v>0.6536810828656322</v>
      </c>
      <c r="Y1329" s="38">
        <f t="shared" si="205"/>
        <v>0.42424242424242425</v>
      </c>
      <c r="Z1329" s="40" t="e">
        <f>IF(C1329=ScatterPlots!$A$3,ReferendumData!Y1329,-1)</f>
        <v>#N/A</v>
      </c>
      <c r="AA1329" s="39">
        <f t="shared" si="206"/>
        <v>0.6536810828656322</v>
      </c>
      <c r="AB1329" s="40">
        <f t="shared" si="207"/>
        <v>0.42424242424242425</v>
      </c>
      <c r="AC1329" s="40">
        <f t="shared" si="208"/>
        <v>-1</v>
      </c>
      <c r="AD1329" s="40">
        <f t="shared" si="209"/>
        <v>-1</v>
      </c>
    </row>
    <row r="1330" spans="1:30" x14ac:dyDescent="0.35">
      <c r="A1330">
        <v>316</v>
      </c>
      <c r="B1330">
        <v>1</v>
      </c>
      <c r="C1330" t="str">
        <f t="shared" si="210"/>
        <v>0316-01</v>
      </c>
      <c r="D1330" t="s">
        <v>275</v>
      </c>
      <c r="E1330">
        <v>2008</v>
      </c>
      <c r="F1330">
        <f>VLOOKUP(E1330,Lookups!A:B,2,FALSE)</f>
        <v>3</v>
      </c>
      <c r="G1330">
        <v>2009</v>
      </c>
      <c r="H1330" s="61">
        <v>154.97999999999999</v>
      </c>
      <c r="I1330">
        <v>5</v>
      </c>
      <c r="J1330" t="s">
        <v>19</v>
      </c>
      <c r="K1330">
        <v>0</v>
      </c>
      <c r="L1330">
        <v>9</v>
      </c>
      <c r="M1330">
        <v>0</v>
      </c>
      <c r="N1330">
        <v>9</v>
      </c>
      <c r="O1330">
        <v>0</v>
      </c>
      <c r="P1330">
        <f t="shared" si="211"/>
        <v>2</v>
      </c>
      <c r="Q1330">
        <v>898</v>
      </c>
      <c r="R1330">
        <v>1170</v>
      </c>
      <c r="S1330" s="14">
        <f t="shared" si="203"/>
        <v>0.43423597678916825</v>
      </c>
      <c r="T1330" s="33">
        <f>IF(E1330&lt;1994,"NA",IF(E1330&gt;2001,SUMIFS(ADM!E:E,ADM!A:A,ReferendumData!E1330,ADM!C:C,ReferendumData!A1330,ADM!D:D,ReferendumData!B1330),SUMIFS(ADM!K:K,ADM!H:H,ReferendumData!E1330,ADM!I:I,ReferendumData!A1330,ADM!J:J,ReferendumData!B1330)))</f>
        <v>1169.31</v>
      </c>
      <c r="U1330" s="34">
        <f t="shared" si="212"/>
        <v>1.7685643670198665</v>
      </c>
      <c r="V1330" s="47">
        <f>IFERROR(VLOOKUP(C1330,Lookups!J:L,3,FALSE),IF(T1330&gt;=2000,4,IF(AND(T1330&gt;=1000,T1330&lt;2000),5,6)))</f>
        <v>5</v>
      </c>
      <c r="W1330" s="12" t="s">
        <v>20</v>
      </c>
      <c r="X1330" s="39">
        <f t="shared" si="204"/>
        <v>1.7685643670198665</v>
      </c>
      <c r="Y1330" s="38">
        <f t="shared" si="205"/>
        <v>0.43423597678916825</v>
      </c>
      <c r="Z1330" s="40" t="e">
        <f>IF(C1330=ScatterPlots!$A$3,ReferendumData!Y1330,-1)</f>
        <v>#N/A</v>
      </c>
      <c r="AA1330" s="39">
        <f t="shared" si="206"/>
        <v>1.7685643670198665</v>
      </c>
      <c r="AB1330" s="40">
        <f t="shared" si="207"/>
        <v>0.43423597678916825</v>
      </c>
      <c r="AC1330" s="40">
        <f t="shared" si="208"/>
        <v>-1</v>
      </c>
      <c r="AD1330" s="40">
        <f t="shared" si="209"/>
        <v>-1</v>
      </c>
    </row>
    <row r="1331" spans="1:30" x14ac:dyDescent="0.35">
      <c r="A1331">
        <v>319</v>
      </c>
      <c r="B1331">
        <v>1</v>
      </c>
      <c r="C1331" t="str">
        <f t="shared" si="210"/>
        <v>0319-01</v>
      </c>
      <c r="D1331" t="s">
        <v>297</v>
      </c>
      <c r="E1331">
        <v>2008</v>
      </c>
      <c r="F1331">
        <f>VLOOKUP(E1331,Lookups!A:B,2,FALSE)</f>
        <v>3</v>
      </c>
      <c r="G1331">
        <v>2009</v>
      </c>
      <c r="H1331" s="61">
        <v>900</v>
      </c>
      <c r="I1331">
        <v>10</v>
      </c>
      <c r="J1331" t="s">
        <v>19</v>
      </c>
      <c r="K1331">
        <v>0</v>
      </c>
      <c r="L1331">
        <v>9</v>
      </c>
      <c r="M1331">
        <v>0</v>
      </c>
      <c r="N1331">
        <v>9</v>
      </c>
      <c r="O1331">
        <v>0</v>
      </c>
      <c r="P1331">
        <f t="shared" si="211"/>
        <v>10</v>
      </c>
      <c r="Q1331">
        <v>884</v>
      </c>
      <c r="R1331">
        <v>1350</v>
      </c>
      <c r="S1331" s="14">
        <f t="shared" si="203"/>
        <v>0.39570277529095793</v>
      </c>
      <c r="T1331" s="33">
        <f>IF(E1331&lt;1994,"NA",IF(E1331&gt;2001,SUMIFS(ADM!E:E,ADM!A:A,ReferendumData!E1331,ADM!C:C,ReferendumData!A1331,ADM!D:D,ReferendumData!B1331),SUMIFS(ADM!K:K,ADM!H:H,ReferendumData!E1331,ADM!I:I,ReferendumData!A1331,ADM!J:J,ReferendumData!B1331)))</f>
        <v>601.22</v>
      </c>
      <c r="U1331" s="34">
        <f t="shared" si="212"/>
        <v>3.7157779182329262</v>
      </c>
      <c r="V1331" s="47">
        <f>IFERROR(VLOOKUP(C1331,Lookups!J:L,3,FALSE),IF(T1331&gt;=2000,4,IF(AND(T1331&gt;=1000,T1331&lt;2000),5,6)))</f>
        <v>6</v>
      </c>
      <c r="W1331" s="12" t="s">
        <v>20</v>
      </c>
      <c r="X1331" s="39">
        <f t="shared" si="204"/>
        <v>3.7157779182329262</v>
      </c>
      <c r="Y1331" s="38">
        <f t="shared" si="205"/>
        <v>0.39570277529095793</v>
      </c>
      <c r="Z1331" s="40" t="e">
        <f>IF(C1331=ScatterPlots!$A$3,ReferendumData!Y1331,-1)</f>
        <v>#N/A</v>
      </c>
      <c r="AA1331" s="39">
        <f t="shared" si="206"/>
        <v>3.7157779182329262</v>
      </c>
      <c r="AB1331" s="40">
        <f t="shared" si="207"/>
        <v>0.39570277529095793</v>
      </c>
      <c r="AC1331" s="40">
        <f t="shared" si="208"/>
        <v>-1</v>
      </c>
      <c r="AD1331" s="40">
        <f t="shared" si="209"/>
        <v>-1</v>
      </c>
    </row>
    <row r="1332" spans="1:30" x14ac:dyDescent="0.35">
      <c r="A1332">
        <v>333</v>
      </c>
      <c r="B1332">
        <v>1</v>
      </c>
      <c r="C1332" t="str">
        <f t="shared" si="210"/>
        <v>0333-01</v>
      </c>
      <c r="D1332" t="s">
        <v>80</v>
      </c>
      <c r="E1332">
        <v>2008</v>
      </c>
      <c r="F1332">
        <f>VLOOKUP(E1332,Lookups!A:B,2,FALSE)</f>
        <v>3</v>
      </c>
      <c r="G1332">
        <v>2009</v>
      </c>
      <c r="H1332" s="61">
        <v>1195</v>
      </c>
      <c r="I1332">
        <v>5</v>
      </c>
      <c r="J1332" t="s">
        <v>19</v>
      </c>
      <c r="K1332">
        <v>0</v>
      </c>
      <c r="L1332">
        <v>9</v>
      </c>
      <c r="M1332">
        <v>0</v>
      </c>
      <c r="N1332">
        <v>9</v>
      </c>
      <c r="O1332">
        <v>0</v>
      </c>
      <c r="P1332">
        <f t="shared" si="211"/>
        <v>10</v>
      </c>
      <c r="Q1332">
        <v>800</v>
      </c>
      <c r="R1332">
        <v>1050</v>
      </c>
      <c r="S1332" s="14">
        <f t="shared" si="203"/>
        <v>0.43243243243243246</v>
      </c>
      <c r="T1332" s="33">
        <f>IF(E1332&lt;1994,"NA",IF(E1332&gt;2001,SUMIFS(ADM!E:E,ADM!A:A,ReferendumData!E1332,ADM!C:C,ReferendumData!A1332,ADM!D:D,ReferendumData!B1332),SUMIFS(ADM!K:K,ADM!H:H,ReferendumData!E1332,ADM!I:I,ReferendumData!A1332,ADM!J:J,ReferendumData!B1332)))</f>
        <v>614.11</v>
      </c>
      <c r="U1332" s="34">
        <f t="shared" si="212"/>
        <v>3.0124896191236097</v>
      </c>
      <c r="V1332" s="47">
        <f>IFERROR(VLOOKUP(C1332,Lookups!J:L,3,FALSE),IF(T1332&gt;=2000,4,IF(AND(T1332&gt;=1000,T1332&lt;2000),5,6)))</f>
        <v>6</v>
      </c>
      <c r="W1332" s="12" t="s">
        <v>20</v>
      </c>
      <c r="X1332" s="39">
        <f t="shared" si="204"/>
        <v>3.0124896191236097</v>
      </c>
      <c r="Y1332" s="38">
        <f t="shared" si="205"/>
        <v>0.43243243243243246</v>
      </c>
      <c r="Z1332" s="40" t="e">
        <f>IF(C1332=ScatterPlots!$A$3,ReferendumData!Y1332,-1)</f>
        <v>#N/A</v>
      </c>
      <c r="AA1332" s="39">
        <f t="shared" si="206"/>
        <v>3.0124896191236097</v>
      </c>
      <c r="AB1332" s="40">
        <f t="shared" si="207"/>
        <v>0.43243243243243246</v>
      </c>
      <c r="AC1332" s="40">
        <f t="shared" si="208"/>
        <v>-1</v>
      </c>
      <c r="AD1332" s="40">
        <f t="shared" si="209"/>
        <v>-1</v>
      </c>
    </row>
    <row r="1333" spans="1:30" x14ac:dyDescent="0.35">
      <c r="A1333">
        <v>347</v>
      </c>
      <c r="B1333">
        <v>1</v>
      </c>
      <c r="C1333" t="str">
        <f t="shared" si="210"/>
        <v>0347-01</v>
      </c>
      <c r="D1333" t="s">
        <v>181</v>
      </c>
      <c r="E1333">
        <v>2008</v>
      </c>
      <c r="F1333">
        <f>VLOOKUP(E1333,Lookups!A:B,2,FALSE)</f>
        <v>3</v>
      </c>
      <c r="G1333">
        <v>2009</v>
      </c>
      <c r="H1333" s="61">
        <v>374.36</v>
      </c>
      <c r="I1333">
        <v>10</v>
      </c>
      <c r="J1333" t="s">
        <v>19</v>
      </c>
      <c r="K1333">
        <v>0</v>
      </c>
      <c r="L1333">
        <v>9</v>
      </c>
      <c r="M1333">
        <v>0</v>
      </c>
      <c r="N1333">
        <v>9</v>
      </c>
      <c r="O1333">
        <v>0</v>
      </c>
      <c r="P1333">
        <f t="shared" si="211"/>
        <v>4</v>
      </c>
      <c r="Q1333">
        <v>5620</v>
      </c>
      <c r="R1333">
        <v>6036</v>
      </c>
      <c r="S1333" s="14">
        <f t="shared" si="203"/>
        <v>0.4821551132463967</v>
      </c>
      <c r="T1333" s="33">
        <f>IF(E1333&lt;1994,"NA",IF(E1333&gt;2001,SUMIFS(ADM!E:E,ADM!A:A,ReferendumData!E1333,ADM!C:C,ReferendumData!A1333,ADM!D:D,ReferendumData!B1333),SUMIFS(ADM!K:K,ADM!H:H,ReferendumData!E1333,ADM!I:I,ReferendumData!A1333,ADM!J:J,ReferendumData!B1333)))</f>
        <v>4038.81</v>
      </c>
      <c r="U1333" s="34">
        <f t="shared" si="212"/>
        <v>2.8859985985971117</v>
      </c>
      <c r="V1333" s="47">
        <f>IFERROR(VLOOKUP(C1333,Lookups!J:L,3,FALSE),IF(T1333&gt;=2000,4,IF(AND(T1333&gt;=1000,T1333&lt;2000),5,6)))</f>
        <v>4</v>
      </c>
      <c r="W1333" s="12" t="s">
        <v>20</v>
      </c>
      <c r="X1333" s="39">
        <f t="shared" si="204"/>
        <v>2.8859985985971117</v>
      </c>
      <c r="Y1333" s="38">
        <f t="shared" si="205"/>
        <v>0.4821551132463967</v>
      </c>
      <c r="Z1333" s="40" t="e">
        <f>IF(C1333=ScatterPlots!$A$3,ReferendumData!Y1333,-1)</f>
        <v>#N/A</v>
      </c>
      <c r="AA1333" s="39">
        <f t="shared" si="206"/>
        <v>2.8859985985971117</v>
      </c>
      <c r="AB1333" s="40">
        <f t="shared" si="207"/>
        <v>0.4821551132463967</v>
      </c>
      <c r="AC1333" s="40">
        <f t="shared" si="208"/>
        <v>-1</v>
      </c>
      <c r="AD1333" s="40">
        <f t="shared" si="209"/>
        <v>-1</v>
      </c>
    </row>
    <row r="1334" spans="1:30" x14ac:dyDescent="0.35">
      <c r="A1334">
        <v>347</v>
      </c>
      <c r="B1334">
        <v>1</v>
      </c>
      <c r="C1334" t="str">
        <f t="shared" si="210"/>
        <v>0347-01</v>
      </c>
      <c r="D1334" t="s">
        <v>181</v>
      </c>
      <c r="E1334">
        <v>2008</v>
      </c>
      <c r="F1334">
        <f>VLOOKUP(E1334,Lookups!A:B,2,FALSE)</f>
        <v>3</v>
      </c>
      <c r="G1334">
        <v>2009</v>
      </c>
      <c r="H1334" s="61">
        <v>201.51</v>
      </c>
      <c r="I1334">
        <v>10</v>
      </c>
      <c r="J1334" t="s">
        <v>19</v>
      </c>
      <c r="K1334">
        <v>0</v>
      </c>
      <c r="L1334">
        <v>9</v>
      </c>
      <c r="M1334">
        <v>0</v>
      </c>
      <c r="N1334">
        <v>9</v>
      </c>
      <c r="O1334">
        <v>1</v>
      </c>
      <c r="P1334">
        <f t="shared" si="211"/>
        <v>3</v>
      </c>
      <c r="Q1334">
        <v>6696</v>
      </c>
      <c r="R1334">
        <v>5068</v>
      </c>
      <c r="S1334" s="14">
        <f t="shared" si="203"/>
        <v>0.56919415164909892</v>
      </c>
      <c r="T1334" s="33">
        <f>IF(E1334&lt;1994,"NA",IF(E1334&gt;2001,SUMIFS(ADM!E:E,ADM!A:A,ReferendumData!E1334,ADM!C:C,ReferendumData!A1334,ADM!D:D,ReferendumData!B1334),SUMIFS(ADM!K:K,ADM!H:H,ReferendumData!E1334,ADM!I:I,ReferendumData!A1334,ADM!J:J,ReferendumData!B1334)))</f>
        <v>4038.81</v>
      </c>
      <c r="U1334" s="34">
        <f t="shared" si="212"/>
        <v>2.9127391484125273</v>
      </c>
      <c r="V1334" s="47">
        <f>IFERROR(VLOOKUP(C1334,Lookups!J:L,3,FALSE),IF(T1334&gt;=2000,4,IF(AND(T1334&gt;=1000,T1334&lt;2000),5,6)))</f>
        <v>4</v>
      </c>
      <c r="W1334" s="12" t="s">
        <v>20</v>
      </c>
      <c r="X1334" s="39">
        <f t="shared" si="204"/>
        <v>2.9127391484125273</v>
      </c>
      <c r="Y1334" s="38">
        <f t="shared" si="205"/>
        <v>0.56919415164909892</v>
      </c>
      <c r="Z1334" s="40" t="e">
        <f>IF(C1334=ScatterPlots!$A$3,ReferendumData!Y1334,-1)</f>
        <v>#N/A</v>
      </c>
      <c r="AA1334" s="39">
        <f t="shared" si="206"/>
        <v>2.9127391484125273</v>
      </c>
      <c r="AB1334" s="40">
        <f t="shared" si="207"/>
        <v>0.56919415164909892</v>
      </c>
      <c r="AC1334" s="40">
        <f t="shared" si="208"/>
        <v>-1</v>
      </c>
      <c r="AD1334" s="40">
        <f t="shared" si="209"/>
        <v>-1</v>
      </c>
    </row>
    <row r="1335" spans="1:30" x14ac:dyDescent="0.35">
      <c r="A1335">
        <v>394</v>
      </c>
      <c r="B1335">
        <v>1</v>
      </c>
      <c r="C1335" t="str">
        <f t="shared" si="210"/>
        <v>0394-01</v>
      </c>
      <c r="D1335" t="s">
        <v>531</v>
      </c>
      <c r="E1335">
        <v>2008</v>
      </c>
      <c r="F1335">
        <f>VLOOKUP(E1335,Lookups!A:B,2,FALSE)</f>
        <v>3</v>
      </c>
      <c r="G1335">
        <v>2009</v>
      </c>
      <c r="H1335" s="61">
        <v>313.13</v>
      </c>
      <c r="I1335">
        <v>5</v>
      </c>
      <c r="J1335" t="s">
        <v>19</v>
      </c>
      <c r="K1335">
        <v>0</v>
      </c>
      <c r="L1335">
        <v>9</v>
      </c>
      <c r="M1335">
        <v>0</v>
      </c>
      <c r="N1335">
        <v>9</v>
      </c>
      <c r="O1335">
        <v>1</v>
      </c>
      <c r="P1335">
        <f t="shared" si="211"/>
        <v>4</v>
      </c>
      <c r="Q1335">
        <v>2609</v>
      </c>
      <c r="R1335">
        <v>1772</v>
      </c>
      <c r="S1335" s="14">
        <f t="shared" si="203"/>
        <v>0.59552613558548273</v>
      </c>
      <c r="T1335" s="33">
        <f>IF(E1335&lt;1994,"NA",IF(E1335&gt;2001,SUMIFS(ADM!E:E,ADM!A:A,ReferendumData!E1335,ADM!C:C,ReferendumData!A1335,ADM!D:D,ReferendumData!B1335),SUMIFS(ADM!K:K,ADM!H:H,ReferendumData!E1335,ADM!I:I,ReferendumData!A1335,ADM!J:J,ReferendumData!B1335)))</f>
        <v>1095.6400000000001</v>
      </c>
      <c r="U1335" s="34">
        <f t="shared" si="212"/>
        <v>3.9985761746559083</v>
      </c>
      <c r="V1335" s="47">
        <f>IFERROR(VLOOKUP(C1335,Lookups!J:L,3,FALSE),IF(T1335&gt;=2000,4,IF(AND(T1335&gt;=1000,T1335&lt;2000),5,6)))</f>
        <v>5</v>
      </c>
      <c r="W1335" s="12" t="s">
        <v>20</v>
      </c>
      <c r="X1335" s="39">
        <f t="shared" si="204"/>
        <v>3.9985761746559083</v>
      </c>
      <c r="Y1335" s="38">
        <f t="shared" si="205"/>
        <v>0.59552613558548273</v>
      </c>
      <c r="Z1335" s="40" t="e">
        <f>IF(C1335=ScatterPlots!$A$3,ReferendumData!Y1335,-1)</f>
        <v>#N/A</v>
      </c>
      <c r="AA1335" s="39">
        <f t="shared" si="206"/>
        <v>3.9985761746559083</v>
      </c>
      <c r="AB1335" s="40">
        <f t="shared" si="207"/>
        <v>0.59552613558548273</v>
      </c>
      <c r="AC1335" s="40">
        <f t="shared" si="208"/>
        <v>-1</v>
      </c>
      <c r="AD1335" s="40">
        <f t="shared" si="209"/>
        <v>-1</v>
      </c>
    </row>
    <row r="1336" spans="1:30" x14ac:dyDescent="0.35">
      <c r="A1336">
        <v>394</v>
      </c>
      <c r="B1336">
        <v>1</v>
      </c>
      <c r="C1336" t="str">
        <f t="shared" si="210"/>
        <v>0394-01</v>
      </c>
      <c r="D1336" t="s">
        <v>531</v>
      </c>
      <c r="E1336">
        <v>2008</v>
      </c>
      <c r="F1336">
        <f>VLOOKUP(E1336,Lookups!A:B,2,FALSE)</f>
        <v>3</v>
      </c>
      <c r="G1336">
        <v>2009</v>
      </c>
      <c r="H1336" s="61">
        <v>70.97</v>
      </c>
      <c r="I1336">
        <v>5</v>
      </c>
      <c r="J1336" t="s">
        <v>19</v>
      </c>
      <c r="K1336">
        <v>0</v>
      </c>
      <c r="L1336">
        <v>9</v>
      </c>
      <c r="M1336">
        <v>0</v>
      </c>
      <c r="N1336">
        <v>9</v>
      </c>
      <c r="O1336">
        <v>1</v>
      </c>
      <c r="P1336">
        <f t="shared" si="211"/>
        <v>1</v>
      </c>
      <c r="Q1336">
        <v>2343</v>
      </c>
      <c r="R1336">
        <v>2008</v>
      </c>
      <c r="S1336" s="14">
        <f t="shared" si="203"/>
        <v>0.5384968972649965</v>
      </c>
      <c r="T1336" s="33">
        <f>IF(E1336&lt;1994,"NA",IF(E1336&gt;2001,SUMIFS(ADM!E:E,ADM!A:A,ReferendumData!E1336,ADM!C:C,ReferendumData!A1336,ADM!D:D,ReferendumData!B1336),SUMIFS(ADM!K:K,ADM!H:H,ReferendumData!E1336,ADM!I:I,ReferendumData!A1336,ADM!J:J,ReferendumData!B1336)))</f>
        <v>1095.6400000000001</v>
      </c>
      <c r="U1336" s="34">
        <f t="shared" si="212"/>
        <v>3.9711949180387713</v>
      </c>
      <c r="V1336" s="47">
        <f>IFERROR(VLOOKUP(C1336,Lookups!J:L,3,FALSE),IF(T1336&gt;=2000,4,IF(AND(T1336&gt;=1000,T1336&lt;2000),5,6)))</f>
        <v>5</v>
      </c>
      <c r="W1336" s="12" t="s">
        <v>20</v>
      </c>
      <c r="X1336" s="39">
        <f t="shared" si="204"/>
        <v>3.9711949180387713</v>
      </c>
      <c r="Y1336" s="38">
        <f t="shared" si="205"/>
        <v>0.5384968972649965</v>
      </c>
      <c r="Z1336" s="40" t="e">
        <f>IF(C1336=ScatterPlots!$A$3,ReferendumData!Y1336,-1)</f>
        <v>#N/A</v>
      </c>
      <c r="AA1336" s="39">
        <f t="shared" si="206"/>
        <v>3.9711949180387713</v>
      </c>
      <c r="AB1336" s="40">
        <f t="shared" si="207"/>
        <v>0.5384968972649965</v>
      </c>
      <c r="AC1336" s="40">
        <f t="shared" si="208"/>
        <v>-1</v>
      </c>
      <c r="AD1336" s="40">
        <f t="shared" si="209"/>
        <v>-1</v>
      </c>
    </row>
    <row r="1337" spans="1:30" x14ac:dyDescent="0.35">
      <c r="A1337">
        <v>402</v>
      </c>
      <c r="B1337">
        <v>1</v>
      </c>
      <c r="C1337" t="str">
        <f t="shared" si="210"/>
        <v>0402-01</v>
      </c>
      <c r="D1337" t="s">
        <v>84</v>
      </c>
      <c r="E1337">
        <v>2008</v>
      </c>
      <c r="F1337">
        <f>VLOOKUP(E1337,Lookups!A:B,2,FALSE)</f>
        <v>3</v>
      </c>
      <c r="G1337">
        <v>2009</v>
      </c>
      <c r="H1337" s="61">
        <v>643</v>
      </c>
      <c r="I1337">
        <v>10</v>
      </c>
      <c r="J1337" t="s">
        <v>19</v>
      </c>
      <c r="K1337">
        <v>0</v>
      </c>
      <c r="L1337">
        <v>9</v>
      </c>
      <c r="M1337">
        <v>0</v>
      </c>
      <c r="N1337">
        <v>9</v>
      </c>
      <c r="O1337">
        <v>0</v>
      </c>
      <c r="P1337">
        <f t="shared" si="211"/>
        <v>7</v>
      </c>
      <c r="Q1337">
        <v>143</v>
      </c>
      <c r="R1337">
        <v>201</v>
      </c>
      <c r="S1337" s="14">
        <f t="shared" si="203"/>
        <v>0.41569767441860467</v>
      </c>
      <c r="T1337" s="33">
        <f>IF(E1337&lt;1994,"NA",IF(E1337&gt;2001,SUMIFS(ADM!E:E,ADM!A:A,ReferendumData!E1337,ADM!C:C,ReferendumData!A1337,ADM!D:D,ReferendumData!B1337),SUMIFS(ADM!K:K,ADM!H:H,ReferendumData!E1337,ADM!I:I,ReferendumData!A1337,ADM!J:J,ReferendumData!B1337)))</f>
        <v>161.86000000000001</v>
      </c>
      <c r="U1337" s="34">
        <f t="shared" si="212"/>
        <v>2.125293463486964</v>
      </c>
      <c r="V1337" s="47">
        <f>IFERROR(VLOOKUP(C1337,Lookups!J:L,3,FALSE),IF(T1337&gt;=2000,4,IF(AND(T1337&gt;=1000,T1337&lt;2000),5,6)))</f>
        <v>6</v>
      </c>
      <c r="W1337" s="12" t="s">
        <v>20</v>
      </c>
      <c r="X1337" s="39">
        <f t="shared" si="204"/>
        <v>2.125293463486964</v>
      </c>
      <c r="Y1337" s="38">
        <f t="shared" si="205"/>
        <v>0.41569767441860467</v>
      </c>
      <c r="Z1337" s="40" t="e">
        <f>IF(C1337=ScatterPlots!$A$3,ReferendumData!Y1337,-1)</f>
        <v>#N/A</v>
      </c>
      <c r="AA1337" s="39">
        <f t="shared" si="206"/>
        <v>2.125293463486964</v>
      </c>
      <c r="AB1337" s="40">
        <f t="shared" si="207"/>
        <v>0.41569767441860467</v>
      </c>
      <c r="AC1337" s="40">
        <f t="shared" si="208"/>
        <v>-1</v>
      </c>
      <c r="AD1337" s="40">
        <f t="shared" si="209"/>
        <v>-1</v>
      </c>
    </row>
    <row r="1338" spans="1:30" x14ac:dyDescent="0.35">
      <c r="A1338">
        <v>415</v>
      </c>
      <c r="B1338">
        <v>1</v>
      </c>
      <c r="C1338" t="str">
        <f t="shared" si="210"/>
        <v>0415-01</v>
      </c>
      <c r="D1338" t="s">
        <v>128</v>
      </c>
      <c r="E1338">
        <v>2008</v>
      </c>
      <c r="F1338">
        <f>VLOOKUP(E1338,Lookups!A:B,2,FALSE)</f>
        <v>3</v>
      </c>
      <c r="G1338">
        <v>2009</v>
      </c>
      <c r="H1338" s="61">
        <v>615</v>
      </c>
      <c r="I1338">
        <v>10</v>
      </c>
      <c r="J1338" t="s">
        <v>19</v>
      </c>
      <c r="K1338">
        <v>1</v>
      </c>
      <c r="L1338">
        <v>9</v>
      </c>
      <c r="M1338">
        <v>0</v>
      </c>
      <c r="N1338">
        <v>9</v>
      </c>
      <c r="O1338">
        <v>1</v>
      </c>
      <c r="P1338">
        <f t="shared" si="211"/>
        <v>7</v>
      </c>
      <c r="Q1338">
        <v>308</v>
      </c>
      <c r="R1338">
        <v>214</v>
      </c>
      <c r="S1338" s="14">
        <f t="shared" si="203"/>
        <v>0.59003831417624519</v>
      </c>
      <c r="T1338" s="33">
        <f>IF(E1338&lt;1994,"NA",IF(E1338&gt;2001,SUMIFS(ADM!E:E,ADM!A:A,ReferendumData!E1338,ADM!C:C,ReferendumData!A1338,ADM!D:D,ReferendumData!B1338),SUMIFS(ADM!K:K,ADM!H:H,ReferendumData!E1338,ADM!I:I,ReferendumData!A1338,ADM!J:J,ReferendumData!B1338)))</f>
        <v>164.15</v>
      </c>
      <c r="U1338" s="34">
        <f t="shared" si="212"/>
        <v>3.180018275967103</v>
      </c>
      <c r="V1338" s="47">
        <f>IFERROR(VLOOKUP(C1338,Lookups!J:L,3,FALSE),IF(T1338&gt;=2000,4,IF(AND(T1338&gt;=1000,T1338&lt;2000),5,6)))</f>
        <v>6</v>
      </c>
      <c r="W1338" s="12" t="s">
        <v>257</v>
      </c>
      <c r="X1338" s="39">
        <f t="shared" si="204"/>
        <v>3.180018275967103</v>
      </c>
      <c r="Y1338" s="38">
        <f t="shared" si="205"/>
        <v>0.59003831417624519</v>
      </c>
      <c r="Z1338" s="40" t="e">
        <f>IF(C1338=ScatterPlots!$A$3,ReferendumData!Y1338,-1)</f>
        <v>#N/A</v>
      </c>
      <c r="AA1338" s="39">
        <f t="shared" si="206"/>
        <v>3.180018275967103</v>
      </c>
      <c r="AB1338" s="40">
        <f t="shared" si="207"/>
        <v>0.59003831417624519</v>
      </c>
      <c r="AC1338" s="40">
        <f t="shared" si="208"/>
        <v>-1</v>
      </c>
      <c r="AD1338" s="40">
        <f t="shared" si="209"/>
        <v>-1</v>
      </c>
    </row>
    <row r="1339" spans="1:30" x14ac:dyDescent="0.35">
      <c r="A1339">
        <v>465</v>
      </c>
      <c r="B1339">
        <v>1</v>
      </c>
      <c r="C1339" t="str">
        <f t="shared" si="210"/>
        <v>0465-01</v>
      </c>
      <c r="D1339" t="s">
        <v>258</v>
      </c>
      <c r="E1339">
        <v>2008</v>
      </c>
      <c r="F1339">
        <f>VLOOKUP(E1339,Lookups!A:B,2,FALSE)</f>
        <v>3</v>
      </c>
      <c r="G1339">
        <v>2009</v>
      </c>
      <c r="H1339" s="61">
        <v>298.49</v>
      </c>
      <c r="I1339">
        <v>10</v>
      </c>
      <c r="J1339" t="s">
        <v>19</v>
      </c>
      <c r="K1339">
        <v>0</v>
      </c>
      <c r="L1339">
        <v>9</v>
      </c>
      <c r="M1339">
        <v>0</v>
      </c>
      <c r="N1339">
        <v>9</v>
      </c>
      <c r="O1339">
        <v>0</v>
      </c>
      <c r="P1339">
        <f t="shared" si="211"/>
        <v>3</v>
      </c>
      <c r="Q1339">
        <v>2679</v>
      </c>
      <c r="R1339">
        <v>3389</v>
      </c>
      <c r="S1339" s="14">
        <f t="shared" si="203"/>
        <v>0.44149637442320372</v>
      </c>
      <c r="T1339" s="33">
        <f>IF(E1339&lt;1994,"NA",IF(E1339&gt;2001,SUMIFS(ADM!E:E,ADM!A:A,ReferendumData!E1339,ADM!C:C,ReferendumData!A1339,ADM!D:D,ReferendumData!B1339),SUMIFS(ADM!K:K,ADM!H:H,ReferendumData!E1339,ADM!I:I,ReferendumData!A1339,ADM!J:J,ReferendumData!B1339)))</f>
        <v>1781.41</v>
      </c>
      <c r="U1339" s="34">
        <f t="shared" si="212"/>
        <v>3.4062905226758575</v>
      </c>
      <c r="V1339" s="47">
        <f>IFERROR(VLOOKUP(C1339,Lookups!J:L,3,FALSE),IF(T1339&gt;=2000,4,IF(AND(T1339&gt;=1000,T1339&lt;2000),5,6)))</f>
        <v>5</v>
      </c>
      <c r="W1339" s="12" t="s">
        <v>20</v>
      </c>
      <c r="X1339" s="39">
        <f t="shared" si="204"/>
        <v>3.4062905226758575</v>
      </c>
      <c r="Y1339" s="38">
        <f t="shared" si="205"/>
        <v>0.44149637442320372</v>
      </c>
      <c r="Z1339" s="40" t="e">
        <f>IF(C1339=ScatterPlots!$A$3,ReferendumData!Y1339,-1)</f>
        <v>#N/A</v>
      </c>
      <c r="AA1339" s="39">
        <f t="shared" si="206"/>
        <v>3.4062905226758575</v>
      </c>
      <c r="AB1339" s="40">
        <f t="shared" si="207"/>
        <v>0.44149637442320372</v>
      </c>
      <c r="AC1339" s="40">
        <f t="shared" si="208"/>
        <v>-1</v>
      </c>
      <c r="AD1339" s="40">
        <f t="shared" si="209"/>
        <v>-1</v>
      </c>
    </row>
    <row r="1340" spans="1:30" x14ac:dyDescent="0.35">
      <c r="A1340">
        <v>495</v>
      </c>
      <c r="B1340">
        <v>1</v>
      </c>
      <c r="C1340" t="str">
        <f t="shared" si="210"/>
        <v>0495-01</v>
      </c>
      <c r="D1340" t="s">
        <v>337</v>
      </c>
      <c r="E1340">
        <v>2008</v>
      </c>
      <c r="F1340">
        <f>VLOOKUP(E1340,Lookups!A:B,2,FALSE)</f>
        <v>3</v>
      </c>
      <c r="G1340">
        <v>2009</v>
      </c>
      <c r="H1340" s="61">
        <v>346.99</v>
      </c>
      <c r="I1340">
        <v>10</v>
      </c>
      <c r="J1340" t="s">
        <v>19</v>
      </c>
      <c r="K1340">
        <v>0</v>
      </c>
      <c r="L1340">
        <v>9</v>
      </c>
      <c r="M1340">
        <v>0</v>
      </c>
      <c r="N1340">
        <v>9</v>
      </c>
      <c r="O1340">
        <v>1</v>
      </c>
      <c r="P1340">
        <f t="shared" si="211"/>
        <v>4</v>
      </c>
      <c r="Q1340">
        <v>405</v>
      </c>
      <c r="R1340">
        <v>339</v>
      </c>
      <c r="S1340" s="14">
        <f t="shared" si="203"/>
        <v>0.54435483870967738</v>
      </c>
      <c r="T1340" s="33">
        <f>IF(E1340&lt;1994,"NA",IF(E1340&gt;2001,SUMIFS(ADM!E:E,ADM!A:A,ReferendumData!E1340,ADM!C:C,ReferendumData!A1340,ADM!D:D,ReferendumData!B1340),SUMIFS(ADM!K:K,ADM!H:H,ReferendumData!E1340,ADM!I:I,ReferendumData!A1340,ADM!J:J,ReferendumData!B1340)))</f>
        <v>370.48</v>
      </c>
      <c r="U1340" s="34">
        <f t="shared" si="212"/>
        <v>2.0082055711509392</v>
      </c>
      <c r="V1340" s="47">
        <f>IFERROR(VLOOKUP(C1340,Lookups!J:L,3,FALSE),IF(T1340&gt;=2000,4,IF(AND(T1340&gt;=1000,T1340&lt;2000),5,6)))</f>
        <v>6</v>
      </c>
      <c r="W1340" s="12" t="s">
        <v>20</v>
      </c>
      <c r="X1340" s="39">
        <f t="shared" si="204"/>
        <v>2.0082055711509392</v>
      </c>
      <c r="Y1340" s="38">
        <f t="shared" si="205"/>
        <v>0.54435483870967738</v>
      </c>
      <c r="Z1340" s="40" t="e">
        <f>IF(C1340=ScatterPlots!$A$3,ReferendumData!Y1340,-1)</f>
        <v>#N/A</v>
      </c>
      <c r="AA1340" s="39">
        <f t="shared" si="206"/>
        <v>2.0082055711509392</v>
      </c>
      <c r="AB1340" s="40">
        <f t="shared" si="207"/>
        <v>0.54435483870967738</v>
      </c>
      <c r="AC1340" s="40">
        <f t="shared" si="208"/>
        <v>-1</v>
      </c>
      <c r="AD1340" s="40">
        <f t="shared" si="209"/>
        <v>-1</v>
      </c>
    </row>
    <row r="1341" spans="1:30" x14ac:dyDescent="0.35">
      <c r="A1341">
        <v>495</v>
      </c>
      <c r="B1341">
        <v>1</v>
      </c>
      <c r="C1341" t="str">
        <f t="shared" si="210"/>
        <v>0495-01</v>
      </c>
      <c r="D1341" t="s">
        <v>337</v>
      </c>
      <c r="E1341">
        <v>2008</v>
      </c>
      <c r="F1341">
        <f>VLOOKUP(E1341,Lookups!A:B,2,FALSE)</f>
        <v>3</v>
      </c>
      <c r="G1341">
        <v>2009</v>
      </c>
      <c r="H1341" s="61">
        <v>240</v>
      </c>
      <c r="I1341">
        <v>10</v>
      </c>
      <c r="J1341" t="s">
        <v>19</v>
      </c>
      <c r="K1341">
        <v>0</v>
      </c>
      <c r="L1341">
        <v>9</v>
      </c>
      <c r="M1341">
        <v>0</v>
      </c>
      <c r="N1341">
        <v>9</v>
      </c>
      <c r="O1341">
        <v>0</v>
      </c>
      <c r="P1341">
        <f t="shared" si="211"/>
        <v>3</v>
      </c>
      <c r="Q1341">
        <v>337</v>
      </c>
      <c r="R1341">
        <v>408</v>
      </c>
      <c r="S1341" s="14">
        <f t="shared" si="203"/>
        <v>0.45234899328859063</v>
      </c>
      <c r="T1341" s="33">
        <f>IF(E1341&lt;1994,"NA",IF(E1341&gt;2001,SUMIFS(ADM!E:E,ADM!A:A,ReferendumData!E1341,ADM!C:C,ReferendumData!A1341,ADM!D:D,ReferendumData!B1341),SUMIFS(ADM!K:K,ADM!H:H,ReferendumData!E1341,ADM!I:I,ReferendumData!A1341,ADM!J:J,ReferendumData!B1341)))</f>
        <v>370.48</v>
      </c>
      <c r="U1341" s="34">
        <f t="shared" si="212"/>
        <v>2.0109047721874322</v>
      </c>
      <c r="V1341" s="47">
        <f>IFERROR(VLOOKUP(C1341,Lookups!J:L,3,FALSE),IF(T1341&gt;=2000,4,IF(AND(T1341&gt;=1000,T1341&lt;2000),5,6)))</f>
        <v>6</v>
      </c>
      <c r="W1341" s="12" t="s">
        <v>20</v>
      </c>
      <c r="X1341" s="39">
        <f t="shared" si="204"/>
        <v>2.0109047721874322</v>
      </c>
      <c r="Y1341" s="38">
        <f t="shared" si="205"/>
        <v>0.45234899328859063</v>
      </c>
      <c r="Z1341" s="40" t="e">
        <f>IF(C1341=ScatterPlots!$A$3,ReferendumData!Y1341,-1)</f>
        <v>#N/A</v>
      </c>
      <c r="AA1341" s="39">
        <f t="shared" si="206"/>
        <v>2.0109047721874322</v>
      </c>
      <c r="AB1341" s="40">
        <f t="shared" si="207"/>
        <v>0.45234899328859063</v>
      </c>
      <c r="AC1341" s="40">
        <f t="shared" si="208"/>
        <v>-1</v>
      </c>
      <c r="AD1341" s="40">
        <f t="shared" si="209"/>
        <v>-1</v>
      </c>
    </row>
    <row r="1342" spans="1:30" x14ac:dyDescent="0.35">
      <c r="A1342">
        <v>514</v>
      </c>
      <c r="B1342">
        <v>1</v>
      </c>
      <c r="C1342" t="str">
        <f t="shared" si="210"/>
        <v>0514-01</v>
      </c>
      <c r="D1342" t="s">
        <v>228</v>
      </c>
      <c r="E1342">
        <v>2008</v>
      </c>
      <c r="F1342">
        <f>VLOOKUP(E1342,Lookups!A:B,2,FALSE)</f>
        <v>3</v>
      </c>
      <c r="G1342">
        <v>2009</v>
      </c>
      <c r="H1342" s="61">
        <v>409</v>
      </c>
      <c r="I1342">
        <v>10</v>
      </c>
      <c r="J1342" t="s">
        <v>19</v>
      </c>
      <c r="K1342">
        <v>0</v>
      </c>
      <c r="L1342">
        <v>9</v>
      </c>
      <c r="M1342">
        <v>0</v>
      </c>
      <c r="N1342">
        <v>9</v>
      </c>
      <c r="O1342">
        <v>1</v>
      </c>
      <c r="P1342">
        <f t="shared" si="211"/>
        <v>5</v>
      </c>
      <c r="Q1342">
        <v>328</v>
      </c>
      <c r="R1342">
        <v>143</v>
      </c>
      <c r="S1342" s="14">
        <f t="shared" si="203"/>
        <v>0.69639065817409762</v>
      </c>
      <c r="T1342" s="33">
        <f>IF(E1342&lt;1994,"NA",IF(E1342&gt;2001,SUMIFS(ADM!E:E,ADM!A:A,ReferendumData!E1342,ADM!C:C,ReferendumData!A1342,ADM!D:D,ReferendumData!B1342),SUMIFS(ADM!K:K,ADM!H:H,ReferendumData!E1342,ADM!I:I,ReferendumData!A1342,ADM!J:J,ReferendumData!B1342)))</f>
        <v>191.26</v>
      </c>
      <c r="U1342" s="34">
        <f t="shared" si="212"/>
        <v>2.4626163337864688</v>
      </c>
      <c r="V1342" s="47">
        <f>IFERROR(VLOOKUP(C1342,Lookups!J:L,3,FALSE),IF(T1342&gt;=2000,4,IF(AND(T1342&gt;=1000,T1342&lt;2000),5,6)))</f>
        <v>6</v>
      </c>
      <c r="W1342" s="12" t="s">
        <v>20</v>
      </c>
      <c r="X1342" s="39">
        <f t="shared" si="204"/>
        <v>2.4626163337864688</v>
      </c>
      <c r="Y1342" s="38">
        <f t="shared" si="205"/>
        <v>0.69639065817409762</v>
      </c>
      <c r="Z1342" s="40" t="e">
        <f>IF(C1342=ScatterPlots!$A$3,ReferendumData!Y1342,-1)</f>
        <v>#N/A</v>
      </c>
      <c r="AA1342" s="39">
        <f t="shared" si="206"/>
        <v>2.4626163337864688</v>
      </c>
      <c r="AB1342" s="40">
        <f t="shared" si="207"/>
        <v>0.69639065817409762</v>
      </c>
      <c r="AC1342" s="40">
        <f t="shared" si="208"/>
        <v>-1</v>
      </c>
      <c r="AD1342" s="40">
        <f t="shared" si="209"/>
        <v>-1</v>
      </c>
    </row>
    <row r="1343" spans="1:30" x14ac:dyDescent="0.35">
      <c r="A1343">
        <v>547</v>
      </c>
      <c r="B1343">
        <v>1</v>
      </c>
      <c r="C1343" t="str">
        <f t="shared" si="210"/>
        <v>0547-01</v>
      </c>
      <c r="D1343" t="s">
        <v>229</v>
      </c>
      <c r="E1343">
        <v>2008</v>
      </c>
      <c r="F1343">
        <f>VLOOKUP(E1343,Lookups!A:B,2,FALSE)</f>
        <v>3</v>
      </c>
      <c r="G1343">
        <v>2009</v>
      </c>
      <c r="H1343" s="61">
        <v>797.85</v>
      </c>
      <c r="I1343">
        <v>10</v>
      </c>
      <c r="J1343" t="s">
        <v>19</v>
      </c>
      <c r="K1343">
        <v>0</v>
      </c>
      <c r="L1343">
        <v>9</v>
      </c>
      <c r="M1343">
        <v>0</v>
      </c>
      <c r="N1343">
        <v>9</v>
      </c>
      <c r="O1343">
        <v>1</v>
      </c>
      <c r="P1343">
        <f t="shared" si="211"/>
        <v>8</v>
      </c>
      <c r="Q1343">
        <v>948</v>
      </c>
      <c r="R1343">
        <v>799</v>
      </c>
      <c r="S1343" s="14">
        <f t="shared" si="203"/>
        <v>0.54264453348597597</v>
      </c>
      <c r="T1343" s="33">
        <f>IF(E1343&lt;1994,"NA",IF(E1343&gt;2001,SUMIFS(ADM!E:E,ADM!A:A,ReferendumData!E1343,ADM!C:C,ReferendumData!A1343,ADM!D:D,ReferendumData!B1343),SUMIFS(ADM!K:K,ADM!H:H,ReferendumData!E1343,ADM!I:I,ReferendumData!A1343,ADM!J:J,ReferendumData!B1343)))</f>
        <v>548.04999999999995</v>
      </c>
      <c r="U1343" s="34">
        <f t="shared" si="212"/>
        <v>3.1876653590000914</v>
      </c>
      <c r="V1343" s="47">
        <f>IFERROR(VLOOKUP(C1343,Lookups!J:L,3,FALSE),IF(T1343&gt;=2000,4,IF(AND(T1343&gt;=1000,T1343&lt;2000),5,6)))</f>
        <v>6</v>
      </c>
      <c r="W1343" s="12" t="s">
        <v>20</v>
      </c>
      <c r="X1343" s="39">
        <f t="shared" si="204"/>
        <v>3.1876653590000914</v>
      </c>
      <c r="Y1343" s="38">
        <f t="shared" si="205"/>
        <v>0.54264453348597597</v>
      </c>
      <c r="Z1343" s="40" t="e">
        <f>IF(C1343=ScatterPlots!$A$3,ReferendumData!Y1343,-1)</f>
        <v>#N/A</v>
      </c>
      <c r="AA1343" s="39">
        <f t="shared" si="206"/>
        <v>3.1876653590000914</v>
      </c>
      <c r="AB1343" s="40">
        <f t="shared" si="207"/>
        <v>0.54264453348597597</v>
      </c>
      <c r="AC1343" s="40">
        <f t="shared" si="208"/>
        <v>-1</v>
      </c>
      <c r="AD1343" s="40">
        <f t="shared" si="209"/>
        <v>-1</v>
      </c>
    </row>
    <row r="1344" spans="1:30" x14ac:dyDescent="0.35">
      <c r="A1344">
        <v>548</v>
      </c>
      <c r="B1344">
        <v>1</v>
      </c>
      <c r="C1344" t="str">
        <f t="shared" si="210"/>
        <v>0548-01</v>
      </c>
      <c r="D1344" t="s">
        <v>537</v>
      </c>
      <c r="E1344">
        <v>2008</v>
      </c>
      <c r="F1344">
        <f>VLOOKUP(E1344,Lookups!A:B,2,FALSE)</f>
        <v>3</v>
      </c>
      <c r="G1344">
        <v>2009</v>
      </c>
      <c r="H1344" s="61">
        <v>1100</v>
      </c>
      <c r="I1344">
        <v>10</v>
      </c>
      <c r="J1344" t="s">
        <v>19</v>
      </c>
      <c r="K1344">
        <v>0</v>
      </c>
      <c r="L1344">
        <v>9</v>
      </c>
      <c r="M1344">
        <v>0</v>
      </c>
      <c r="N1344">
        <v>9</v>
      </c>
      <c r="O1344">
        <v>0</v>
      </c>
      <c r="P1344">
        <f t="shared" si="211"/>
        <v>10</v>
      </c>
      <c r="Q1344">
        <v>1932</v>
      </c>
      <c r="R1344">
        <v>2076</v>
      </c>
      <c r="S1344" s="14">
        <f t="shared" si="203"/>
        <v>0.4820359281437126</v>
      </c>
      <c r="T1344" s="33">
        <f>IF(E1344&lt;1994,"NA",IF(E1344&gt;2001,SUMIFS(ADM!E:E,ADM!A:A,ReferendumData!E1344,ADM!C:C,ReferendumData!A1344,ADM!D:D,ReferendumData!B1344),SUMIFS(ADM!K:K,ADM!H:H,ReferendumData!E1344,ADM!I:I,ReferendumData!A1344,ADM!J:J,ReferendumData!B1344)))</f>
        <v>996.28</v>
      </c>
      <c r="U1344" s="34">
        <f t="shared" si="212"/>
        <v>4.0229654314048258</v>
      </c>
      <c r="V1344" s="47">
        <f>IFERROR(VLOOKUP(C1344,Lookups!J:L,3,FALSE),IF(T1344&gt;=2000,4,IF(AND(T1344&gt;=1000,T1344&lt;2000),5,6)))</f>
        <v>6</v>
      </c>
      <c r="W1344" s="12" t="s">
        <v>20</v>
      </c>
      <c r="X1344" s="39">
        <f t="shared" si="204"/>
        <v>4.0229654314048258</v>
      </c>
      <c r="Y1344" s="38">
        <f t="shared" si="205"/>
        <v>0.4820359281437126</v>
      </c>
      <c r="Z1344" s="40" t="e">
        <f>IF(C1344=ScatterPlots!$A$3,ReferendumData!Y1344,-1)</f>
        <v>#N/A</v>
      </c>
      <c r="AA1344" s="39">
        <f t="shared" si="206"/>
        <v>4.0229654314048258</v>
      </c>
      <c r="AB1344" s="40">
        <f t="shared" si="207"/>
        <v>0.4820359281437126</v>
      </c>
      <c r="AC1344" s="40">
        <f t="shared" si="208"/>
        <v>-1</v>
      </c>
      <c r="AD1344" s="40">
        <f t="shared" si="209"/>
        <v>-1</v>
      </c>
    </row>
    <row r="1345" spans="1:30" x14ac:dyDescent="0.35">
      <c r="A1345">
        <v>549</v>
      </c>
      <c r="B1345">
        <v>1</v>
      </c>
      <c r="C1345" t="str">
        <f t="shared" si="210"/>
        <v>0549-01</v>
      </c>
      <c r="D1345" t="s">
        <v>339</v>
      </c>
      <c r="E1345">
        <v>2008</v>
      </c>
      <c r="F1345">
        <f>VLOOKUP(E1345,Lookups!A:B,2,FALSE)</f>
        <v>3</v>
      </c>
      <c r="G1345">
        <v>2009</v>
      </c>
      <c r="H1345" s="61">
        <v>668.7</v>
      </c>
      <c r="I1345">
        <v>10</v>
      </c>
      <c r="J1345" t="s">
        <v>19</v>
      </c>
      <c r="K1345">
        <v>0</v>
      </c>
      <c r="L1345">
        <v>9</v>
      </c>
      <c r="M1345">
        <v>0</v>
      </c>
      <c r="N1345">
        <v>9</v>
      </c>
      <c r="O1345">
        <v>0</v>
      </c>
      <c r="P1345">
        <f t="shared" si="211"/>
        <v>7</v>
      </c>
      <c r="Q1345">
        <v>1911</v>
      </c>
      <c r="R1345">
        <v>4054</v>
      </c>
      <c r="S1345" s="14">
        <f t="shared" si="203"/>
        <v>0.32036881810561607</v>
      </c>
      <c r="T1345" s="33">
        <f>IF(E1345&lt;1994,"NA",IF(E1345&gt;2001,SUMIFS(ADM!E:E,ADM!A:A,ReferendumData!E1345,ADM!C:C,ReferendumData!A1345,ADM!D:D,ReferendumData!B1345),SUMIFS(ADM!K:K,ADM!H:H,ReferendumData!E1345,ADM!I:I,ReferendumData!A1345,ADM!J:J,ReferendumData!B1345)))</f>
        <v>1508.97</v>
      </c>
      <c r="U1345" s="34">
        <f t="shared" si="212"/>
        <v>3.9530275618468225</v>
      </c>
      <c r="V1345" s="47">
        <f>IFERROR(VLOOKUP(C1345,Lookups!J:L,3,FALSE),IF(T1345&gt;=2000,4,IF(AND(T1345&gt;=1000,T1345&lt;2000),5,6)))</f>
        <v>5</v>
      </c>
      <c r="W1345" s="12" t="s">
        <v>20</v>
      </c>
      <c r="X1345" s="39">
        <f t="shared" si="204"/>
        <v>3.9530275618468225</v>
      </c>
      <c r="Y1345" s="38">
        <f t="shared" si="205"/>
        <v>0.32036881810561607</v>
      </c>
      <c r="Z1345" s="40" t="e">
        <f>IF(C1345=ScatterPlots!$A$3,ReferendumData!Y1345,-1)</f>
        <v>#N/A</v>
      </c>
      <c r="AA1345" s="39">
        <f t="shared" si="206"/>
        <v>3.9530275618468225</v>
      </c>
      <c r="AB1345" s="40">
        <f t="shared" si="207"/>
        <v>0.32036881810561607</v>
      </c>
      <c r="AC1345" s="40">
        <f t="shared" si="208"/>
        <v>-1</v>
      </c>
      <c r="AD1345" s="40">
        <f t="shared" si="209"/>
        <v>-1</v>
      </c>
    </row>
    <row r="1346" spans="1:30" x14ac:dyDescent="0.35">
      <c r="A1346">
        <v>581</v>
      </c>
      <c r="B1346">
        <v>1</v>
      </c>
      <c r="C1346" t="str">
        <f t="shared" si="210"/>
        <v>0581-01</v>
      </c>
      <c r="D1346" t="s">
        <v>340</v>
      </c>
      <c r="E1346">
        <v>2008</v>
      </c>
      <c r="F1346">
        <f>VLOOKUP(E1346,Lookups!A:B,2,FALSE)</f>
        <v>3</v>
      </c>
      <c r="G1346">
        <v>2009</v>
      </c>
      <c r="H1346" s="61">
        <v>386.46</v>
      </c>
      <c r="I1346">
        <v>10</v>
      </c>
      <c r="J1346" t="s">
        <v>19</v>
      </c>
      <c r="K1346">
        <v>0</v>
      </c>
      <c r="L1346">
        <v>9</v>
      </c>
      <c r="M1346">
        <v>0</v>
      </c>
      <c r="N1346">
        <v>9</v>
      </c>
      <c r="O1346">
        <v>0</v>
      </c>
      <c r="P1346">
        <f t="shared" si="211"/>
        <v>4</v>
      </c>
      <c r="Q1346">
        <v>592</v>
      </c>
      <c r="R1346">
        <v>770</v>
      </c>
      <c r="S1346" s="14">
        <f t="shared" si="203"/>
        <v>0.43465491923641703</v>
      </c>
      <c r="T1346" s="33">
        <f>IF(E1346&lt;1994,"NA",IF(E1346&gt;2001,SUMIFS(ADM!E:E,ADM!A:A,ReferendumData!E1346,ADM!C:C,ReferendumData!A1346,ADM!D:D,ReferendumData!B1346),SUMIFS(ADM!K:K,ADM!H:H,ReferendumData!E1346,ADM!I:I,ReferendumData!A1346,ADM!J:J,ReferendumData!B1346)))</f>
        <v>300.49</v>
      </c>
      <c r="U1346" s="34">
        <f t="shared" si="212"/>
        <v>4.5325967586275748</v>
      </c>
      <c r="V1346" s="47">
        <f>IFERROR(VLOOKUP(C1346,Lookups!J:L,3,FALSE),IF(T1346&gt;=2000,4,IF(AND(T1346&gt;=1000,T1346&lt;2000),5,6)))</f>
        <v>6</v>
      </c>
      <c r="W1346" s="12" t="s">
        <v>20</v>
      </c>
      <c r="X1346" s="39">
        <f t="shared" si="204"/>
        <v>4.5325967586275748</v>
      </c>
      <c r="Y1346" s="38">
        <f t="shared" si="205"/>
        <v>0.43465491923641703</v>
      </c>
      <c r="Z1346" s="40" t="e">
        <f>IF(C1346=ScatterPlots!$A$3,ReferendumData!Y1346,-1)</f>
        <v>#N/A</v>
      </c>
      <c r="AA1346" s="39">
        <f t="shared" si="206"/>
        <v>4.5325967586275748</v>
      </c>
      <c r="AB1346" s="40">
        <f t="shared" si="207"/>
        <v>0.43465491923641703</v>
      </c>
      <c r="AC1346" s="40">
        <f t="shared" si="208"/>
        <v>-1</v>
      </c>
      <c r="AD1346" s="40">
        <f t="shared" si="209"/>
        <v>-1</v>
      </c>
    </row>
    <row r="1347" spans="1:30" x14ac:dyDescent="0.35">
      <c r="A1347">
        <v>581</v>
      </c>
      <c r="B1347">
        <v>1</v>
      </c>
      <c r="C1347" t="str">
        <f t="shared" si="210"/>
        <v>0581-01</v>
      </c>
      <c r="D1347" t="s">
        <v>340</v>
      </c>
      <c r="E1347">
        <v>2008</v>
      </c>
      <c r="F1347">
        <f>VLOOKUP(E1347,Lookups!A:B,2,FALSE)</f>
        <v>3</v>
      </c>
      <c r="G1347">
        <v>2009</v>
      </c>
      <c r="H1347" s="61">
        <v>200</v>
      </c>
      <c r="I1347">
        <v>10</v>
      </c>
      <c r="J1347" t="s">
        <v>19</v>
      </c>
      <c r="K1347">
        <v>0</v>
      </c>
      <c r="L1347">
        <v>9</v>
      </c>
      <c r="M1347">
        <v>0</v>
      </c>
      <c r="N1347">
        <v>9</v>
      </c>
      <c r="O1347">
        <v>0</v>
      </c>
      <c r="P1347">
        <f t="shared" si="211"/>
        <v>3</v>
      </c>
      <c r="Q1347">
        <v>470</v>
      </c>
      <c r="R1347">
        <v>890</v>
      </c>
      <c r="S1347" s="14">
        <f t="shared" si="203"/>
        <v>0.34558823529411764</v>
      </c>
      <c r="T1347" s="33">
        <f>IF(E1347&lt;1994,"NA",IF(E1347&gt;2001,SUMIFS(ADM!E:E,ADM!A:A,ReferendumData!E1347,ADM!C:C,ReferendumData!A1347,ADM!D:D,ReferendumData!B1347),SUMIFS(ADM!K:K,ADM!H:H,ReferendumData!E1347,ADM!I:I,ReferendumData!A1347,ADM!J:J,ReferendumData!B1347)))</f>
        <v>300.49</v>
      </c>
      <c r="U1347" s="34">
        <f t="shared" si="212"/>
        <v>4.525940963093614</v>
      </c>
      <c r="V1347" s="47">
        <f>IFERROR(VLOOKUP(C1347,Lookups!J:L,3,FALSE),IF(T1347&gt;=2000,4,IF(AND(T1347&gt;=1000,T1347&lt;2000),5,6)))</f>
        <v>6</v>
      </c>
      <c r="W1347" s="12" t="s">
        <v>20</v>
      </c>
      <c r="X1347" s="39">
        <f t="shared" si="204"/>
        <v>4.525940963093614</v>
      </c>
      <c r="Y1347" s="38">
        <f t="shared" si="205"/>
        <v>0.34558823529411764</v>
      </c>
      <c r="Z1347" s="40" t="e">
        <f>IF(C1347=ScatterPlots!$A$3,ReferendumData!Y1347,-1)</f>
        <v>#N/A</v>
      </c>
      <c r="AA1347" s="39">
        <f t="shared" si="206"/>
        <v>4.525940963093614</v>
      </c>
      <c r="AB1347" s="40">
        <f t="shared" si="207"/>
        <v>0.34558823529411764</v>
      </c>
      <c r="AC1347" s="40">
        <f t="shared" si="208"/>
        <v>-1</v>
      </c>
      <c r="AD1347" s="40">
        <f t="shared" si="209"/>
        <v>-1</v>
      </c>
    </row>
    <row r="1348" spans="1:30" x14ac:dyDescent="0.35">
      <c r="A1348">
        <v>630</v>
      </c>
      <c r="B1348">
        <v>1</v>
      </c>
      <c r="C1348" t="str">
        <f t="shared" si="210"/>
        <v>0630-01</v>
      </c>
      <c r="D1348" t="s">
        <v>195</v>
      </c>
      <c r="E1348">
        <v>2008</v>
      </c>
      <c r="F1348">
        <f>VLOOKUP(E1348,Lookups!A:B,2,FALSE)</f>
        <v>3</v>
      </c>
      <c r="G1348">
        <v>2009</v>
      </c>
      <c r="H1348" s="61">
        <v>1600</v>
      </c>
      <c r="I1348">
        <v>5</v>
      </c>
      <c r="J1348" t="s">
        <v>19</v>
      </c>
      <c r="K1348">
        <v>0</v>
      </c>
      <c r="L1348">
        <v>9</v>
      </c>
      <c r="M1348">
        <v>0</v>
      </c>
      <c r="N1348">
        <v>9</v>
      </c>
      <c r="O1348">
        <v>1</v>
      </c>
      <c r="P1348">
        <f t="shared" si="211"/>
        <v>10</v>
      </c>
      <c r="Q1348">
        <v>813</v>
      </c>
      <c r="R1348">
        <v>466</v>
      </c>
      <c r="S1348" s="14">
        <f t="shared" ref="S1348:S1411" si="213">Q1348/SUM(Q1348:R1348)</f>
        <v>0.63565285379202507</v>
      </c>
      <c r="T1348" s="33">
        <f>IF(E1348&lt;1994,"NA",IF(E1348&gt;2001,SUMIFS(ADM!E:E,ADM!A:A,ReferendumData!E1348,ADM!C:C,ReferendumData!A1348,ADM!D:D,ReferendumData!B1348),SUMIFS(ADM!K:K,ADM!H:H,ReferendumData!E1348,ADM!I:I,ReferendumData!A1348,ADM!J:J,ReferendumData!B1348)))</f>
        <v>372.07</v>
      </c>
      <c r="U1348" s="34">
        <f t="shared" si="212"/>
        <v>3.4375251968715563</v>
      </c>
      <c r="V1348" s="47">
        <f>IFERROR(VLOOKUP(C1348,Lookups!J:L,3,FALSE),IF(T1348&gt;=2000,4,IF(AND(T1348&gt;=1000,T1348&lt;2000),5,6)))</f>
        <v>6</v>
      </c>
      <c r="W1348" s="12" t="s">
        <v>20</v>
      </c>
      <c r="X1348" s="39">
        <f t="shared" ref="X1348:X1411" si="214">IF(A1348=815,0,U1348)</f>
        <v>3.4375251968715563</v>
      </c>
      <c r="Y1348" s="38">
        <f t="shared" ref="Y1348:Y1411" si="215">IF(A1348=815,0,S1348)</f>
        <v>0.63565285379202507</v>
      </c>
      <c r="Z1348" s="40" t="e">
        <f>IF(C1348=ScatterPlots!$A$3,ReferendumData!Y1348,-1)</f>
        <v>#N/A</v>
      </c>
      <c r="AA1348" s="39">
        <f t="shared" ref="AA1348:AA1411" si="216">IF(A1348=815,0,U1348)</f>
        <v>3.4375251968715563</v>
      </c>
      <c r="AB1348" s="40">
        <f t="shared" ref="AB1348:AB1411" si="217">IF(A1348=815,0,IF(F1348=3,S1348,-1))</f>
        <v>0.63565285379202507</v>
      </c>
      <c r="AC1348" s="40">
        <f t="shared" ref="AC1348:AC1411" si="218">IF(A1348=815,0,IF(F1348=2,S1348,-1))</f>
        <v>-1</v>
      </c>
      <c r="AD1348" s="40">
        <f t="shared" ref="AD1348:AD1411" si="219">IF(A1348=815,0,IF(F1348=1,S1348,-1))</f>
        <v>-1</v>
      </c>
    </row>
    <row r="1349" spans="1:30" x14ac:dyDescent="0.35">
      <c r="A1349">
        <v>704</v>
      </c>
      <c r="B1349">
        <v>1</v>
      </c>
      <c r="C1349" t="str">
        <f t="shared" si="210"/>
        <v>0704-01</v>
      </c>
      <c r="D1349" t="s">
        <v>143</v>
      </c>
      <c r="E1349">
        <v>2008</v>
      </c>
      <c r="F1349">
        <f>VLOOKUP(E1349,Lookups!A:B,2,FALSE)</f>
        <v>3</v>
      </c>
      <c r="G1349">
        <v>2009</v>
      </c>
      <c r="H1349" s="61">
        <v>400</v>
      </c>
      <c r="I1349">
        <v>10</v>
      </c>
      <c r="J1349" t="s">
        <v>19</v>
      </c>
      <c r="K1349">
        <v>0</v>
      </c>
      <c r="L1349">
        <v>9</v>
      </c>
      <c r="M1349">
        <v>0</v>
      </c>
      <c r="N1349">
        <v>9</v>
      </c>
      <c r="O1349">
        <v>0</v>
      </c>
      <c r="P1349">
        <f t="shared" si="211"/>
        <v>5</v>
      </c>
      <c r="Q1349">
        <v>3024</v>
      </c>
      <c r="R1349">
        <v>4220</v>
      </c>
      <c r="S1349" s="14">
        <f t="shared" si="213"/>
        <v>0.41744892324682498</v>
      </c>
      <c r="T1349" s="33">
        <f>IF(E1349&lt;1994,"NA",IF(E1349&gt;2001,SUMIFS(ADM!E:E,ADM!A:A,ReferendumData!E1349,ADM!C:C,ReferendumData!A1349,ADM!D:D,ReferendumData!B1349),SUMIFS(ADM!K:K,ADM!H:H,ReferendumData!E1349,ADM!I:I,ReferendumData!A1349,ADM!J:J,ReferendumData!B1349)))</f>
        <v>1690.11</v>
      </c>
      <c r="U1349" s="34">
        <f t="shared" si="212"/>
        <v>4.2861115548692101</v>
      </c>
      <c r="V1349" s="47">
        <f>IFERROR(VLOOKUP(C1349,Lookups!J:L,3,FALSE),IF(T1349&gt;=2000,4,IF(AND(T1349&gt;=1000,T1349&lt;2000),5,6)))</f>
        <v>5</v>
      </c>
      <c r="W1349" s="12" t="s">
        <v>20</v>
      </c>
      <c r="X1349" s="39">
        <f t="shared" si="214"/>
        <v>4.2861115548692101</v>
      </c>
      <c r="Y1349" s="38">
        <f t="shared" si="215"/>
        <v>0.41744892324682498</v>
      </c>
      <c r="Z1349" s="40" t="e">
        <f>IF(C1349=ScatterPlots!$A$3,ReferendumData!Y1349,-1)</f>
        <v>#N/A</v>
      </c>
      <c r="AA1349" s="39">
        <f t="shared" si="216"/>
        <v>4.2861115548692101</v>
      </c>
      <c r="AB1349" s="40">
        <f t="shared" si="217"/>
        <v>0.41744892324682498</v>
      </c>
      <c r="AC1349" s="40">
        <f t="shared" si="218"/>
        <v>-1</v>
      </c>
      <c r="AD1349" s="40">
        <f t="shared" si="219"/>
        <v>-1</v>
      </c>
    </row>
    <row r="1350" spans="1:30" x14ac:dyDescent="0.35">
      <c r="A1350">
        <v>709</v>
      </c>
      <c r="B1350">
        <v>1</v>
      </c>
      <c r="C1350" t="str">
        <f t="shared" si="210"/>
        <v>0709-01</v>
      </c>
      <c r="D1350" t="s">
        <v>146</v>
      </c>
      <c r="E1350">
        <v>2008</v>
      </c>
      <c r="F1350">
        <f>VLOOKUP(E1350,Lookups!A:B,2,FALSE)</f>
        <v>3</v>
      </c>
      <c r="G1350">
        <v>2009</v>
      </c>
      <c r="H1350" s="61">
        <v>500</v>
      </c>
      <c r="I1350">
        <v>5</v>
      </c>
      <c r="J1350" t="s">
        <v>19</v>
      </c>
      <c r="K1350">
        <v>0</v>
      </c>
      <c r="L1350">
        <v>9</v>
      </c>
      <c r="M1350">
        <v>0</v>
      </c>
      <c r="N1350">
        <v>9</v>
      </c>
      <c r="O1350">
        <v>0</v>
      </c>
      <c r="P1350">
        <f t="shared" si="211"/>
        <v>6</v>
      </c>
      <c r="Q1350">
        <v>15875</v>
      </c>
      <c r="R1350">
        <v>35430</v>
      </c>
      <c r="S1350" s="14">
        <f t="shared" si="213"/>
        <v>0.30942403274534647</v>
      </c>
      <c r="T1350" s="33">
        <f>IF(E1350&lt;1994,"NA",IF(E1350&gt;2001,SUMIFS(ADM!E:E,ADM!A:A,ReferendumData!E1350,ADM!C:C,ReferendumData!A1350,ADM!D:D,ReferendumData!B1350),SUMIFS(ADM!K:K,ADM!H:H,ReferendumData!E1350,ADM!I:I,ReferendumData!A1350,ADM!J:J,ReferendumData!B1350)))</f>
        <v>9697.44</v>
      </c>
      <c r="U1350" s="34">
        <f t="shared" si="212"/>
        <v>5.2905715322806843</v>
      </c>
      <c r="V1350" s="47">
        <f>IFERROR(VLOOKUP(C1350,Lookups!J:L,3,FALSE),IF(T1350&gt;=2000,4,IF(AND(T1350&gt;=1000,T1350&lt;2000),5,6)))</f>
        <v>4</v>
      </c>
      <c r="W1350" s="12" t="s">
        <v>20</v>
      </c>
      <c r="X1350" s="39">
        <f t="shared" si="214"/>
        <v>5.2905715322806843</v>
      </c>
      <c r="Y1350" s="38">
        <f t="shared" si="215"/>
        <v>0.30942403274534647</v>
      </c>
      <c r="Z1350" s="40" t="e">
        <f>IF(C1350=ScatterPlots!$A$3,ReferendumData!Y1350,-1)</f>
        <v>#N/A</v>
      </c>
      <c r="AA1350" s="39">
        <f t="shared" si="216"/>
        <v>5.2905715322806843</v>
      </c>
      <c r="AB1350" s="40">
        <f t="shared" si="217"/>
        <v>0.30942403274534647</v>
      </c>
      <c r="AC1350" s="40">
        <f t="shared" si="218"/>
        <v>-1</v>
      </c>
      <c r="AD1350" s="40">
        <f t="shared" si="219"/>
        <v>-1</v>
      </c>
    </row>
    <row r="1351" spans="1:30" x14ac:dyDescent="0.35">
      <c r="A1351">
        <v>709</v>
      </c>
      <c r="B1351">
        <v>1</v>
      </c>
      <c r="C1351" t="str">
        <f t="shared" si="210"/>
        <v>0709-01</v>
      </c>
      <c r="D1351" t="s">
        <v>146</v>
      </c>
      <c r="E1351">
        <v>2008</v>
      </c>
      <c r="F1351">
        <f>VLOOKUP(E1351,Lookups!A:B,2,FALSE)</f>
        <v>3</v>
      </c>
      <c r="G1351">
        <v>2009</v>
      </c>
      <c r="H1351" s="61">
        <v>365.6</v>
      </c>
      <c r="I1351">
        <v>5</v>
      </c>
      <c r="J1351" t="s">
        <v>19</v>
      </c>
      <c r="K1351">
        <v>0</v>
      </c>
      <c r="L1351">
        <v>9</v>
      </c>
      <c r="M1351">
        <v>0</v>
      </c>
      <c r="N1351">
        <v>9</v>
      </c>
      <c r="O1351">
        <v>1</v>
      </c>
      <c r="P1351">
        <f t="shared" si="211"/>
        <v>4</v>
      </c>
      <c r="Q1351">
        <v>35196</v>
      </c>
      <c r="R1351">
        <v>17326</v>
      </c>
      <c r="S1351" s="14">
        <f t="shared" si="213"/>
        <v>0.67011918814972771</v>
      </c>
      <c r="T1351" s="33">
        <f>IF(E1351&lt;1994,"NA",IF(E1351&gt;2001,SUMIFS(ADM!E:E,ADM!A:A,ReferendumData!E1351,ADM!C:C,ReferendumData!A1351,ADM!D:D,ReferendumData!B1351),SUMIFS(ADM!K:K,ADM!H:H,ReferendumData!E1351,ADM!I:I,ReferendumData!A1351,ADM!J:J,ReferendumData!B1351)))</f>
        <v>9697.44</v>
      </c>
      <c r="U1351" s="34">
        <f t="shared" si="212"/>
        <v>5.4160685706743221</v>
      </c>
      <c r="V1351" s="47">
        <f>IFERROR(VLOOKUP(C1351,Lookups!J:L,3,FALSE),IF(T1351&gt;=2000,4,IF(AND(T1351&gt;=1000,T1351&lt;2000),5,6)))</f>
        <v>4</v>
      </c>
      <c r="W1351" s="12" t="s">
        <v>20</v>
      </c>
      <c r="X1351" s="39">
        <f t="shared" si="214"/>
        <v>5.4160685706743221</v>
      </c>
      <c r="Y1351" s="38">
        <f t="shared" si="215"/>
        <v>0.67011918814972771</v>
      </c>
      <c r="Z1351" s="40" t="e">
        <f>IF(C1351=ScatterPlots!$A$3,ReferendumData!Y1351,-1)</f>
        <v>#N/A</v>
      </c>
      <c r="AA1351" s="39">
        <f t="shared" si="216"/>
        <v>5.4160685706743221</v>
      </c>
      <c r="AB1351" s="40">
        <f t="shared" si="217"/>
        <v>0.67011918814972771</v>
      </c>
      <c r="AC1351" s="40">
        <f t="shared" si="218"/>
        <v>-1</v>
      </c>
      <c r="AD1351" s="40">
        <f t="shared" si="219"/>
        <v>-1</v>
      </c>
    </row>
    <row r="1352" spans="1:30" x14ac:dyDescent="0.35">
      <c r="A1352">
        <v>709</v>
      </c>
      <c r="B1352">
        <v>1</v>
      </c>
      <c r="C1352" t="str">
        <f t="shared" si="210"/>
        <v>0709-01</v>
      </c>
      <c r="D1352" t="s">
        <v>146</v>
      </c>
      <c r="E1352">
        <v>2008</v>
      </c>
      <c r="F1352">
        <f>VLOOKUP(E1352,Lookups!A:B,2,FALSE)</f>
        <v>3</v>
      </c>
      <c r="G1352">
        <v>2009</v>
      </c>
      <c r="H1352" s="61">
        <v>334.4</v>
      </c>
      <c r="I1352">
        <v>5</v>
      </c>
      <c r="J1352" t="s">
        <v>19</v>
      </c>
      <c r="K1352">
        <v>0</v>
      </c>
      <c r="L1352">
        <v>0</v>
      </c>
      <c r="M1352">
        <v>0</v>
      </c>
      <c r="N1352">
        <v>9</v>
      </c>
      <c r="O1352">
        <v>0</v>
      </c>
      <c r="P1352">
        <f t="shared" si="211"/>
        <v>4</v>
      </c>
      <c r="Q1352">
        <v>23760</v>
      </c>
      <c r="R1352">
        <v>28363</v>
      </c>
      <c r="S1352" s="14">
        <f t="shared" si="213"/>
        <v>0.45584482857855457</v>
      </c>
      <c r="T1352" s="33">
        <f>IF(E1352&lt;1994,"NA",IF(E1352&gt;2001,SUMIFS(ADM!E:E,ADM!A:A,ReferendumData!E1352,ADM!C:C,ReferendumData!A1352,ADM!D:D,ReferendumData!B1352),SUMIFS(ADM!K:K,ADM!H:H,ReferendumData!E1352,ADM!I:I,ReferendumData!A1352,ADM!J:J,ReferendumData!B1352)))</f>
        <v>9697.44</v>
      </c>
      <c r="U1352" s="34">
        <f t="shared" si="212"/>
        <v>5.3749236912009764</v>
      </c>
      <c r="V1352" s="47">
        <f>IFERROR(VLOOKUP(C1352,Lookups!J:L,3,FALSE),IF(T1352&gt;=2000,4,IF(AND(T1352&gt;=1000,T1352&lt;2000),5,6)))</f>
        <v>4</v>
      </c>
      <c r="W1352" s="12" t="s">
        <v>538</v>
      </c>
      <c r="X1352" s="39">
        <f t="shared" si="214"/>
        <v>5.3749236912009764</v>
      </c>
      <c r="Y1352" s="38">
        <f t="shared" si="215"/>
        <v>0.45584482857855457</v>
      </c>
      <c r="Z1352" s="40" t="e">
        <f>IF(C1352=ScatterPlots!$A$3,ReferendumData!Y1352,-1)</f>
        <v>#N/A</v>
      </c>
      <c r="AA1352" s="39">
        <f t="shared" si="216"/>
        <v>5.3749236912009764</v>
      </c>
      <c r="AB1352" s="40">
        <f t="shared" si="217"/>
        <v>0.45584482857855457</v>
      </c>
      <c r="AC1352" s="40">
        <f t="shared" si="218"/>
        <v>-1</v>
      </c>
      <c r="AD1352" s="40">
        <f t="shared" si="219"/>
        <v>-1</v>
      </c>
    </row>
    <row r="1353" spans="1:30" x14ac:dyDescent="0.35">
      <c r="A1353">
        <v>717</v>
      </c>
      <c r="B1353">
        <v>1</v>
      </c>
      <c r="C1353" t="str">
        <f t="shared" si="210"/>
        <v>0717-01</v>
      </c>
      <c r="D1353" t="s">
        <v>147</v>
      </c>
      <c r="E1353">
        <v>2008</v>
      </c>
      <c r="F1353">
        <f>VLOOKUP(E1353,Lookups!A:B,2,FALSE)</f>
        <v>3</v>
      </c>
      <c r="G1353">
        <v>2009</v>
      </c>
      <c r="H1353" s="61">
        <v>425</v>
      </c>
      <c r="I1353">
        <v>10</v>
      </c>
      <c r="J1353">
        <v>1</v>
      </c>
      <c r="K1353">
        <v>0</v>
      </c>
      <c r="L1353">
        <v>1</v>
      </c>
      <c r="M1353">
        <v>0</v>
      </c>
      <c r="N1353">
        <v>9</v>
      </c>
      <c r="O1353">
        <v>0</v>
      </c>
      <c r="P1353">
        <f t="shared" si="211"/>
        <v>5</v>
      </c>
      <c r="Q1353">
        <v>1791</v>
      </c>
      <c r="R1353">
        <v>2687</v>
      </c>
      <c r="S1353" s="14">
        <f t="shared" si="213"/>
        <v>0.39995533720410897</v>
      </c>
      <c r="T1353" s="33">
        <f>IF(E1353&lt;1994,"NA",IF(E1353&gt;2001,SUMIFS(ADM!E:E,ADM!A:A,ReferendumData!E1353,ADM!C:C,ReferendumData!A1353,ADM!D:D,ReferendumData!B1353),SUMIFS(ADM!K:K,ADM!H:H,ReferendumData!E1353,ADM!I:I,ReferendumData!A1353,ADM!J:J,ReferendumData!B1353)))</f>
        <v>1582.13</v>
      </c>
      <c r="U1353" s="34">
        <f t="shared" si="212"/>
        <v>2.8303616011326502</v>
      </c>
      <c r="V1353" s="47">
        <f>IFERROR(VLOOKUP(C1353,Lookups!J:L,3,FALSE),IF(T1353&gt;=2000,4,IF(AND(T1353&gt;=1000,T1353&lt;2000),5,6)))</f>
        <v>3</v>
      </c>
      <c r="W1353" s="12" t="s">
        <v>539</v>
      </c>
      <c r="X1353" s="39">
        <f t="shared" si="214"/>
        <v>2.8303616011326502</v>
      </c>
      <c r="Y1353" s="38">
        <f t="shared" si="215"/>
        <v>0.39995533720410897</v>
      </c>
      <c r="Z1353" s="40" t="e">
        <f>IF(C1353=ScatterPlots!$A$3,ReferendumData!Y1353,-1)</f>
        <v>#N/A</v>
      </c>
      <c r="AA1353" s="39">
        <f t="shared" si="216"/>
        <v>2.8303616011326502</v>
      </c>
      <c r="AB1353" s="40">
        <f t="shared" si="217"/>
        <v>0.39995533720410897</v>
      </c>
      <c r="AC1353" s="40">
        <f t="shared" si="218"/>
        <v>-1</v>
      </c>
      <c r="AD1353" s="40">
        <f t="shared" si="219"/>
        <v>-1</v>
      </c>
    </row>
    <row r="1354" spans="1:30" x14ac:dyDescent="0.35">
      <c r="A1354">
        <v>719</v>
      </c>
      <c r="B1354">
        <v>1</v>
      </c>
      <c r="C1354" t="str">
        <f t="shared" si="210"/>
        <v>0719-01</v>
      </c>
      <c r="D1354" t="s">
        <v>33</v>
      </c>
      <c r="E1354">
        <v>2008</v>
      </c>
      <c r="F1354">
        <f>VLOOKUP(E1354,Lookups!A:B,2,FALSE)</f>
        <v>3</v>
      </c>
      <c r="G1354">
        <v>2009</v>
      </c>
      <c r="H1354" s="61">
        <v>1051.22</v>
      </c>
      <c r="I1354">
        <v>10</v>
      </c>
      <c r="J1354" t="s">
        <v>19</v>
      </c>
      <c r="K1354">
        <v>0</v>
      </c>
      <c r="L1354">
        <v>9</v>
      </c>
      <c r="M1354">
        <v>0</v>
      </c>
      <c r="N1354">
        <v>9</v>
      </c>
      <c r="O1354">
        <v>1</v>
      </c>
      <c r="P1354">
        <f t="shared" si="211"/>
        <v>10</v>
      </c>
      <c r="Q1354">
        <v>11551</v>
      </c>
      <c r="R1354">
        <v>9396</v>
      </c>
      <c r="S1354" s="14">
        <f t="shared" si="213"/>
        <v>0.55143934692318708</v>
      </c>
      <c r="T1354" s="33">
        <f>IF(E1354&lt;1994,"NA",IF(E1354&gt;2001,SUMIFS(ADM!E:E,ADM!A:A,ReferendumData!E1354,ADM!C:C,ReferendumData!A1354,ADM!D:D,ReferendumData!B1354),SUMIFS(ADM!K:K,ADM!H:H,ReferendumData!E1354,ADM!I:I,ReferendumData!A1354,ADM!J:J,ReferendumData!B1354)))</f>
        <v>6818.88</v>
      </c>
      <c r="U1354" s="34">
        <f t="shared" si="212"/>
        <v>3.0719121028673331</v>
      </c>
      <c r="V1354" s="47">
        <f>IFERROR(VLOOKUP(C1354,Lookups!J:L,3,FALSE),IF(T1354&gt;=2000,4,IF(AND(T1354&gt;=1000,T1354&lt;2000),5,6)))</f>
        <v>3</v>
      </c>
      <c r="W1354" s="12" t="s">
        <v>20</v>
      </c>
      <c r="X1354" s="39">
        <f t="shared" si="214"/>
        <v>3.0719121028673331</v>
      </c>
      <c r="Y1354" s="38">
        <f t="shared" si="215"/>
        <v>0.55143934692318708</v>
      </c>
      <c r="Z1354" s="40" t="e">
        <f>IF(C1354=ScatterPlots!$A$3,ReferendumData!Y1354,-1)</f>
        <v>#N/A</v>
      </c>
      <c r="AA1354" s="39">
        <f t="shared" si="216"/>
        <v>3.0719121028673331</v>
      </c>
      <c r="AB1354" s="40">
        <f t="shared" si="217"/>
        <v>0.55143934692318708</v>
      </c>
      <c r="AC1354" s="40">
        <f t="shared" si="218"/>
        <v>-1</v>
      </c>
      <c r="AD1354" s="40">
        <f t="shared" si="219"/>
        <v>-1</v>
      </c>
    </row>
    <row r="1355" spans="1:30" x14ac:dyDescent="0.35">
      <c r="A1355">
        <v>719</v>
      </c>
      <c r="B1355">
        <v>1</v>
      </c>
      <c r="C1355" t="str">
        <f t="shared" si="210"/>
        <v>0719-01</v>
      </c>
      <c r="D1355" t="s">
        <v>33</v>
      </c>
      <c r="E1355">
        <v>2008</v>
      </c>
      <c r="F1355">
        <f>VLOOKUP(E1355,Lookups!A:B,2,FALSE)</f>
        <v>3</v>
      </c>
      <c r="G1355">
        <v>2009</v>
      </c>
      <c r="H1355" s="61">
        <v>90</v>
      </c>
      <c r="I1355">
        <v>10</v>
      </c>
      <c r="J1355" t="s">
        <v>19</v>
      </c>
      <c r="K1355">
        <v>0</v>
      </c>
      <c r="L1355">
        <v>9</v>
      </c>
      <c r="M1355">
        <v>0</v>
      </c>
      <c r="N1355">
        <v>9</v>
      </c>
      <c r="O1355">
        <v>0</v>
      </c>
      <c r="P1355">
        <f t="shared" si="211"/>
        <v>1</v>
      </c>
      <c r="Q1355">
        <v>9926</v>
      </c>
      <c r="R1355">
        <v>10372</v>
      </c>
      <c r="S1355" s="14">
        <f t="shared" si="213"/>
        <v>0.48901369593063354</v>
      </c>
      <c r="T1355" s="33">
        <f>IF(E1355&lt;1994,"NA",IF(E1355&gt;2001,SUMIFS(ADM!E:E,ADM!A:A,ReferendumData!E1355,ADM!C:C,ReferendumData!A1355,ADM!D:D,ReferendumData!B1355),SUMIFS(ADM!K:K,ADM!H:H,ReferendumData!E1355,ADM!I:I,ReferendumData!A1355,ADM!J:J,ReferendumData!B1355)))</f>
        <v>6818.88</v>
      </c>
      <c r="U1355" s="34">
        <f t="shared" si="212"/>
        <v>2.9767351823173307</v>
      </c>
      <c r="V1355" s="47">
        <f>IFERROR(VLOOKUP(C1355,Lookups!J:L,3,FALSE),IF(T1355&gt;=2000,4,IF(AND(T1355&gt;=1000,T1355&lt;2000),5,6)))</f>
        <v>3</v>
      </c>
      <c r="W1355" s="12" t="s">
        <v>20</v>
      </c>
      <c r="X1355" s="39">
        <f t="shared" si="214"/>
        <v>2.9767351823173307</v>
      </c>
      <c r="Y1355" s="38">
        <f t="shared" si="215"/>
        <v>0.48901369593063354</v>
      </c>
      <c r="Z1355" s="40" t="e">
        <f>IF(C1355=ScatterPlots!$A$3,ReferendumData!Y1355,-1)</f>
        <v>#N/A</v>
      </c>
      <c r="AA1355" s="39">
        <f t="shared" si="216"/>
        <v>2.9767351823173307</v>
      </c>
      <c r="AB1355" s="40">
        <f t="shared" si="217"/>
        <v>0.48901369593063354</v>
      </c>
      <c r="AC1355" s="40">
        <f t="shared" si="218"/>
        <v>-1</v>
      </c>
      <c r="AD1355" s="40">
        <f t="shared" si="219"/>
        <v>-1</v>
      </c>
    </row>
    <row r="1356" spans="1:30" x14ac:dyDescent="0.35">
      <c r="A1356">
        <v>728</v>
      </c>
      <c r="B1356">
        <v>1</v>
      </c>
      <c r="C1356" t="str">
        <f t="shared" si="210"/>
        <v>0728-01</v>
      </c>
      <c r="D1356" t="s">
        <v>148</v>
      </c>
      <c r="E1356">
        <v>2008</v>
      </c>
      <c r="F1356">
        <f>VLOOKUP(E1356,Lookups!A:B,2,FALSE)</f>
        <v>3</v>
      </c>
      <c r="G1356">
        <v>2009</v>
      </c>
      <c r="H1356" s="61">
        <v>115.9</v>
      </c>
      <c r="I1356">
        <v>10</v>
      </c>
      <c r="J1356" t="s">
        <v>19</v>
      </c>
      <c r="K1356">
        <v>0</v>
      </c>
      <c r="L1356">
        <v>9</v>
      </c>
      <c r="M1356">
        <v>0</v>
      </c>
      <c r="N1356">
        <v>9</v>
      </c>
      <c r="O1356">
        <v>1</v>
      </c>
      <c r="P1356">
        <f t="shared" si="211"/>
        <v>2</v>
      </c>
      <c r="Q1356">
        <v>18049</v>
      </c>
      <c r="R1356">
        <v>14795</v>
      </c>
      <c r="S1356" s="14">
        <f t="shared" si="213"/>
        <v>0.54953720618682256</v>
      </c>
      <c r="T1356" s="33">
        <f>IF(E1356&lt;1994,"NA",IF(E1356&gt;2001,SUMIFS(ADM!E:E,ADM!A:A,ReferendumData!E1356,ADM!C:C,ReferendumData!A1356,ADM!D:D,ReferendumData!B1356),SUMIFS(ADM!K:K,ADM!H:H,ReferendumData!E1356,ADM!I:I,ReferendumData!A1356,ADM!J:J,ReferendumData!B1356)))</f>
        <v>12148.77</v>
      </c>
      <c r="U1356" s="34">
        <f t="shared" si="212"/>
        <v>2.7034835625334908</v>
      </c>
      <c r="V1356" s="47">
        <f>IFERROR(VLOOKUP(C1356,Lookups!J:L,3,FALSE),IF(T1356&gt;=2000,4,IF(AND(T1356&gt;=1000,T1356&lt;2000),5,6)))</f>
        <v>4</v>
      </c>
      <c r="W1356" s="12" t="s">
        <v>20</v>
      </c>
      <c r="X1356" s="39">
        <f t="shared" si="214"/>
        <v>2.7034835625334908</v>
      </c>
      <c r="Y1356" s="38">
        <f t="shared" si="215"/>
        <v>0.54953720618682256</v>
      </c>
      <c r="Z1356" s="40" t="e">
        <f>IF(C1356=ScatterPlots!$A$3,ReferendumData!Y1356,-1)</f>
        <v>#N/A</v>
      </c>
      <c r="AA1356" s="39">
        <f t="shared" si="216"/>
        <v>2.7034835625334908</v>
      </c>
      <c r="AB1356" s="40">
        <f t="shared" si="217"/>
        <v>0.54953720618682256</v>
      </c>
      <c r="AC1356" s="40">
        <f t="shared" si="218"/>
        <v>-1</v>
      </c>
      <c r="AD1356" s="40">
        <f t="shared" si="219"/>
        <v>-1</v>
      </c>
    </row>
    <row r="1357" spans="1:30" x14ac:dyDescent="0.35">
      <c r="A1357">
        <v>740</v>
      </c>
      <c r="B1357">
        <v>1</v>
      </c>
      <c r="C1357" t="str">
        <f t="shared" si="210"/>
        <v>0740-01</v>
      </c>
      <c r="D1357" t="s">
        <v>203</v>
      </c>
      <c r="E1357">
        <v>2008</v>
      </c>
      <c r="F1357">
        <f>VLOOKUP(E1357,Lookups!A:B,2,FALSE)</f>
        <v>3</v>
      </c>
      <c r="G1357">
        <v>2009</v>
      </c>
      <c r="H1357" s="61">
        <v>700</v>
      </c>
      <c r="I1357">
        <v>3</v>
      </c>
      <c r="J1357" t="s">
        <v>19</v>
      </c>
      <c r="K1357">
        <v>0</v>
      </c>
      <c r="L1357">
        <v>9</v>
      </c>
      <c r="M1357">
        <v>0</v>
      </c>
      <c r="N1357">
        <v>9</v>
      </c>
      <c r="O1357">
        <v>1</v>
      </c>
      <c r="P1357">
        <f t="shared" si="211"/>
        <v>8</v>
      </c>
      <c r="Q1357">
        <v>2364</v>
      </c>
      <c r="R1357">
        <v>1466</v>
      </c>
      <c r="S1357" s="14">
        <f t="shared" si="213"/>
        <v>0.61723237597911229</v>
      </c>
      <c r="T1357" s="33">
        <f>IF(E1357&lt;1994,"NA",IF(E1357&gt;2001,SUMIFS(ADM!E:E,ADM!A:A,ReferendumData!E1357,ADM!C:C,ReferendumData!A1357,ADM!D:D,ReferendumData!B1357),SUMIFS(ADM!K:K,ADM!H:H,ReferendumData!E1357,ADM!I:I,ReferendumData!A1357,ADM!J:J,ReferendumData!B1357)))</f>
        <v>1399.36</v>
      </c>
      <c r="U1357" s="34">
        <f t="shared" si="212"/>
        <v>2.7369654699291108</v>
      </c>
      <c r="V1357" s="47">
        <f>IFERROR(VLOOKUP(C1357,Lookups!J:L,3,FALSE),IF(T1357&gt;=2000,4,IF(AND(T1357&gt;=1000,T1357&lt;2000),5,6)))</f>
        <v>5</v>
      </c>
      <c r="W1357" s="12" t="s">
        <v>20</v>
      </c>
      <c r="X1357" s="39">
        <f t="shared" si="214"/>
        <v>2.7369654699291108</v>
      </c>
      <c r="Y1357" s="38">
        <f t="shared" si="215"/>
        <v>0.61723237597911229</v>
      </c>
      <c r="Z1357" s="40" t="e">
        <f>IF(C1357=ScatterPlots!$A$3,ReferendumData!Y1357,-1)</f>
        <v>#N/A</v>
      </c>
      <c r="AA1357" s="39">
        <f t="shared" si="216"/>
        <v>2.7369654699291108</v>
      </c>
      <c r="AB1357" s="40">
        <f t="shared" si="217"/>
        <v>0.61723237597911229</v>
      </c>
      <c r="AC1357" s="40">
        <f t="shared" si="218"/>
        <v>-1</v>
      </c>
      <c r="AD1357" s="40">
        <f t="shared" si="219"/>
        <v>-1</v>
      </c>
    </row>
    <row r="1358" spans="1:30" x14ac:dyDescent="0.35">
      <c r="A1358">
        <v>740</v>
      </c>
      <c r="B1358">
        <v>1</v>
      </c>
      <c r="C1358" t="str">
        <f t="shared" si="210"/>
        <v>0740-01</v>
      </c>
      <c r="D1358" t="s">
        <v>203</v>
      </c>
      <c r="E1358">
        <v>2008</v>
      </c>
      <c r="F1358">
        <f>VLOOKUP(E1358,Lookups!A:B,2,FALSE)</f>
        <v>3</v>
      </c>
      <c r="G1358">
        <v>2009</v>
      </c>
      <c r="H1358" s="61">
        <v>200</v>
      </c>
      <c r="I1358">
        <v>3</v>
      </c>
      <c r="J1358" t="s">
        <v>19</v>
      </c>
      <c r="K1358">
        <v>0</v>
      </c>
      <c r="L1358">
        <v>9</v>
      </c>
      <c r="M1358">
        <v>0</v>
      </c>
      <c r="N1358">
        <v>9</v>
      </c>
      <c r="O1358">
        <v>0</v>
      </c>
      <c r="P1358">
        <f t="shared" si="211"/>
        <v>3</v>
      </c>
      <c r="Q1358">
        <v>1683</v>
      </c>
      <c r="R1358">
        <v>2109</v>
      </c>
      <c r="S1358" s="14">
        <f t="shared" si="213"/>
        <v>0.44382911392405061</v>
      </c>
      <c r="T1358" s="33">
        <f>IF(E1358&lt;1994,"NA",IF(E1358&gt;2001,SUMIFS(ADM!E:E,ADM!A:A,ReferendumData!E1358,ADM!C:C,ReferendumData!A1358,ADM!D:D,ReferendumData!B1358),SUMIFS(ADM!K:K,ADM!H:H,ReferendumData!E1358,ADM!I:I,ReferendumData!A1358,ADM!J:J,ReferendumData!B1358)))</f>
        <v>1399.36</v>
      </c>
      <c r="U1358" s="34">
        <f t="shared" si="212"/>
        <v>2.7098101989480909</v>
      </c>
      <c r="V1358" s="47">
        <f>IFERROR(VLOOKUP(C1358,Lookups!J:L,3,FALSE),IF(T1358&gt;=2000,4,IF(AND(T1358&gt;=1000,T1358&lt;2000),5,6)))</f>
        <v>5</v>
      </c>
      <c r="W1358" s="12" t="s">
        <v>20</v>
      </c>
      <c r="X1358" s="39">
        <f t="shared" si="214"/>
        <v>2.7098101989480909</v>
      </c>
      <c r="Y1358" s="38">
        <f t="shared" si="215"/>
        <v>0.44382911392405061</v>
      </c>
      <c r="Z1358" s="40" t="e">
        <f>IF(C1358=ScatterPlots!$A$3,ReferendumData!Y1358,-1)</f>
        <v>#N/A</v>
      </c>
      <c r="AA1358" s="39">
        <f t="shared" si="216"/>
        <v>2.7098101989480909</v>
      </c>
      <c r="AB1358" s="40">
        <f t="shared" si="217"/>
        <v>0.44382911392405061</v>
      </c>
      <c r="AC1358" s="40">
        <f t="shared" si="218"/>
        <v>-1</v>
      </c>
      <c r="AD1358" s="40">
        <f t="shared" si="219"/>
        <v>-1</v>
      </c>
    </row>
    <row r="1359" spans="1:30" x14ac:dyDescent="0.35">
      <c r="A1359">
        <v>742</v>
      </c>
      <c r="B1359">
        <v>1</v>
      </c>
      <c r="C1359" t="str">
        <f t="shared" si="210"/>
        <v>0742-01</v>
      </c>
      <c r="D1359" t="s">
        <v>150</v>
      </c>
      <c r="E1359">
        <v>2008</v>
      </c>
      <c r="F1359">
        <f>VLOOKUP(E1359,Lookups!A:B,2,FALSE)</f>
        <v>3</v>
      </c>
      <c r="G1359">
        <v>2009</v>
      </c>
      <c r="H1359" s="61">
        <v>555</v>
      </c>
      <c r="I1359">
        <v>6</v>
      </c>
      <c r="J1359" t="s">
        <v>19</v>
      </c>
      <c r="K1359">
        <v>0</v>
      </c>
      <c r="L1359">
        <v>9</v>
      </c>
      <c r="M1359">
        <v>0</v>
      </c>
      <c r="N1359">
        <v>9</v>
      </c>
      <c r="O1359">
        <v>1</v>
      </c>
      <c r="P1359">
        <f t="shared" si="211"/>
        <v>6</v>
      </c>
      <c r="Q1359">
        <v>24295</v>
      </c>
      <c r="R1359">
        <v>22176</v>
      </c>
      <c r="S1359" s="14">
        <f t="shared" si="213"/>
        <v>0.52279916507068924</v>
      </c>
      <c r="T1359" s="33">
        <f>IF(E1359&lt;1994,"NA",IF(E1359&gt;2001,SUMIFS(ADM!E:E,ADM!A:A,ReferendumData!E1359,ADM!C:C,ReferendumData!A1359,ADM!D:D,ReferendumData!B1359),SUMIFS(ADM!K:K,ADM!H:H,ReferendumData!E1359,ADM!I:I,ReferendumData!A1359,ADM!J:J,ReferendumData!B1359)))</f>
        <v>9294.82</v>
      </c>
      <c r="U1359" s="34">
        <f t="shared" si="212"/>
        <v>4.9996664809001148</v>
      </c>
      <c r="V1359" s="47">
        <f>IFERROR(VLOOKUP(C1359,Lookups!J:L,3,FALSE),IF(T1359&gt;=2000,4,IF(AND(T1359&gt;=1000,T1359&lt;2000),5,6)))</f>
        <v>4</v>
      </c>
      <c r="W1359" s="12" t="s">
        <v>20</v>
      </c>
      <c r="X1359" s="39">
        <f t="shared" si="214"/>
        <v>4.9996664809001148</v>
      </c>
      <c r="Y1359" s="38">
        <f t="shared" si="215"/>
        <v>0.52279916507068924</v>
      </c>
      <c r="Z1359" s="40" t="e">
        <f>IF(C1359=ScatterPlots!$A$3,ReferendumData!Y1359,-1)</f>
        <v>#N/A</v>
      </c>
      <c r="AA1359" s="39">
        <f t="shared" si="216"/>
        <v>4.9996664809001148</v>
      </c>
      <c r="AB1359" s="40">
        <f t="shared" si="217"/>
        <v>0.52279916507068924</v>
      </c>
      <c r="AC1359" s="40">
        <f t="shared" si="218"/>
        <v>-1</v>
      </c>
      <c r="AD1359" s="40">
        <f t="shared" si="219"/>
        <v>-1</v>
      </c>
    </row>
    <row r="1360" spans="1:30" x14ac:dyDescent="0.35">
      <c r="A1360">
        <v>742</v>
      </c>
      <c r="B1360">
        <v>1</v>
      </c>
      <c r="C1360" t="str">
        <f t="shared" si="210"/>
        <v>0742-01</v>
      </c>
      <c r="D1360" t="s">
        <v>150</v>
      </c>
      <c r="E1360">
        <v>2008</v>
      </c>
      <c r="F1360">
        <f>VLOOKUP(E1360,Lookups!A:B,2,FALSE)</f>
        <v>3</v>
      </c>
      <c r="G1360">
        <v>2009</v>
      </c>
      <c r="H1360" s="61">
        <v>255</v>
      </c>
      <c r="I1360">
        <v>6</v>
      </c>
      <c r="J1360" t="s">
        <v>19</v>
      </c>
      <c r="K1360">
        <v>0</v>
      </c>
      <c r="L1360">
        <v>9</v>
      </c>
      <c r="M1360">
        <v>0</v>
      </c>
      <c r="N1360">
        <v>9</v>
      </c>
      <c r="O1360">
        <v>0</v>
      </c>
      <c r="P1360">
        <f t="shared" si="211"/>
        <v>3</v>
      </c>
      <c r="Q1360">
        <v>19937</v>
      </c>
      <c r="R1360">
        <v>25661</v>
      </c>
      <c r="S1360" s="14">
        <f t="shared" si="213"/>
        <v>0.43723408921443924</v>
      </c>
      <c r="T1360" s="33">
        <f>IF(E1360&lt;1994,"NA",IF(E1360&gt;2001,SUMIFS(ADM!E:E,ADM!A:A,ReferendumData!E1360,ADM!C:C,ReferendumData!A1360,ADM!D:D,ReferendumData!B1360),SUMIFS(ADM!K:K,ADM!H:H,ReferendumData!E1360,ADM!I:I,ReferendumData!A1360,ADM!J:J,ReferendumData!B1360)))</f>
        <v>9294.82</v>
      </c>
      <c r="U1360" s="34">
        <f t="shared" si="212"/>
        <v>4.9057431989000326</v>
      </c>
      <c r="V1360" s="47">
        <f>IFERROR(VLOOKUP(C1360,Lookups!J:L,3,FALSE),IF(T1360&gt;=2000,4,IF(AND(T1360&gt;=1000,T1360&lt;2000),5,6)))</f>
        <v>4</v>
      </c>
      <c r="W1360" s="12" t="s">
        <v>20</v>
      </c>
      <c r="X1360" s="39">
        <f t="shared" si="214"/>
        <v>4.9057431989000326</v>
      </c>
      <c r="Y1360" s="38">
        <f t="shared" si="215"/>
        <v>0.43723408921443924</v>
      </c>
      <c r="Z1360" s="40" t="e">
        <f>IF(C1360=ScatterPlots!$A$3,ReferendumData!Y1360,-1)</f>
        <v>#N/A</v>
      </c>
      <c r="AA1360" s="39">
        <f t="shared" si="216"/>
        <v>4.9057431989000326</v>
      </c>
      <c r="AB1360" s="40">
        <f t="shared" si="217"/>
        <v>0.43723408921443924</v>
      </c>
      <c r="AC1360" s="40">
        <f t="shared" si="218"/>
        <v>-1</v>
      </c>
      <c r="AD1360" s="40">
        <f t="shared" si="219"/>
        <v>-1</v>
      </c>
    </row>
    <row r="1361" spans="1:30" x14ac:dyDescent="0.35">
      <c r="A1361">
        <v>742</v>
      </c>
      <c r="B1361">
        <v>1</v>
      </c>
      <c r="C1361" t="str">
        <f t="shared" si="210"/>
        <v>0742-01</v>
      </c>
      <c r="D1361" t="s">
        <v>150</v>
      </c>
      <c r="E1361">
        <v>2008</v>
      </c>
      <c r="F1361">
        <f>VLOOKUP(E1361,Lookups!A:B,2,FALSE)</f>
        <v>3</v>
      </c>
      <c r="G1361">
        <v>2009</v>
      </c>
      <c r="H1361" s="61">
        <v>160</v>
      </c>
      <c r="I1361">
        <v>6</v>
      </c>
      <c r="J1361" t="s">
        <v>19</v>
      </c>
      <c r="K1361">
        <v>0</v>
      </c>
      <c r="L1361">
        <v>9</v>
      </c>
      <c r="M1361">
        <v>0</v>
      </c>
      <c r="N1361">
        <v>9</v>
      </c>
      <c r="O1361">
        <v>0</v>
      </c>
      <c r="P1361">
        <f t="shared" si="211"/>
        <v>2</v>
      </c>
      <c r="Q1361">
        <v>21852</v>
      </c>
      <c r="R1361">
        <v>24022</v>
      </c>
      <c r="S1361" s="14">
        <f t="shared" si="213"/>
        <v>0.47634825827265992</v>
      </c>
      <c r="T1361" s="33">
        <f>IF(E1361&lt;1994,"NA",IF(E1361&gt;2001,SUMIFS(ADM!E:E,ADM!A:A,ReferendumData!E1361,ADM!C:C,ReferendumData!A1361,ADM!D:D,ReferendumData!B1361),SUMIFS(ADM!K:K,ADM!H:H,ReferendumData!E1361,ADM!I:I,ReferendumData!A1361,ADM!J:J,ReferendumData!B1361)))</f>
        <v>9294.82</v>
      </c>
      <c r="U1361" s="34">
        <f t="shared" si="212"/>
        <v>4.9354371574705054</v>
      </c>
      <c r="V1361" s="47">
        <f>IFERROR(VLOOKUP(C1361,Lookups!J:L,3,FALSE),IF(T1361&gt;=2000,4,IF(AND(T1361&gt;=1000,T1361&lt;2000),5,6)))</f>
        <v>4</v>
      </c>
      <c r="W1361" s="12" t="s">
        <v>540</v>
      </c>
      <c r="X1361" s="39">
        <f t="shared" si="214"/>
        <v>4.9354371574705054</v>
      </c>
      <c r="Y1361" s="38">
        <f t="shared" si="215"/>
        <v>0.47634825827265992</v>
      </c>
      <c r="Z1361" s="40" t="e">
        <f>IF(C1361=ScatterPlots!$A$3,ReferendumData!Y1361,-1)</f>
        <v>#N/A</v>
      </c>
      <c r="AA1361" s="39">
        <f t="shared" si="216"/>
        <v>4.9354371574705054</v>
      </c>
      <c r="AB1361" s="40">
        <f t="shared" si="217"/>
        <v>0.47634825827265992</v>
      </c>
      <c r="AC1361" s="40">
        <f t="shared" si="218"/>
        <v>-1</v>
      </c>
      <c r="AD1361" s="40">
        <f t="shared" si="219"/>
        <v>-1</v>
      </c>
    </row>
    <row r="1362" spans="1:30" x14ac:dyDescent="0.35">
      <c r="A1362">
        <v>743</v>
      </c>
      <c r="B1362">
        <v>1</v>
      </c>
      <c r="C1362" t="str">
        <f t="shared" si="210"/>
        <v>0743-01</v>
      </c>
      <c r="D1362" t="s">
        <v>261</v>
      </c>
      <c r="E1362">
        <v>2008</v>
      </c>
      <c r="F1362">
        <f>VLOOKUP(E1362,Lookups!A:B,2,FALSE)</f>
        <v>3</v>
      </c>
      <c r="G1362">
        <v>2009</v>
      </c>
      <c r="H1362" s="61">
        <v>350</v>
      </c>
      <c r="I1362">
        <v>6</v>
      </c>
      <c r="J1362" t="s">
        <v>19</v>
      </c>
      <c r="K1362">
        <v>0</v>
      </c>
      <c r="L1362">
        <v>9</v>
      </c>
      <c r="M1362">
        <v>0</v>
      </c>
      <c r="N1362">
        <v>9</v>
      </c>
      <c r="O1362">
        <v>1</v>
      </c>
      <c r="P1362">
        <f t="shared" si="211"/>
        <v>4</v>
      </c>
      <c r="Q1362">
        <v>1362</v>
      </c>
      <c r="R1362">
        <v>905</v>
      </c>
      <c r="S1362" s="14">
        <f t="shared" si="213"/>
        <v>0.60079400088222323</v>
      </c>
      <c r="T1362" s="33">
        <f>IF(E1362&lt;1994,"NA",IF(E1362&gt;2001,SUMIFS(ADM!E:E,ADM!A:A,ReferendumData!E1362,ADM!C:C,ReferendumData!A1362,ADM!D:D,ReferendumData!B1362),SUMIFS(ADM!K:K,ADM!H:H,ReferendumData!E1362,ADM!I:I,ReferendumData!A1362,ADM!J:J,ReferendumData!B1362)))</f>
        <v>1081.58</v>
      </c>
      <c r="U1362" s="34">
        <f t="shared" si="212"/>
        <v>2.0960076924499345</v>
      </c>
      <c r="V1362" s="47">
        <f>IFERROR(VLOOKUP(C1362,Lookups!J:L,3,FALSE),IF(T1362&gt;=2000,4,IF(AND(T1362&gt;=1000,T1362&lt;2000),5,6)))</f>
        <v>5</v>
      </c>
      <c r="W1362" s="12" t="s">
        <v>541</v>
      </c>
      <c r="X1362" s="39">
        <f t="shared" si="214"/>
        <v>2.0960076924499345</v>
      </c>
      <c r="Y1362" s="38">
        <f t="shared" si="215"/>
        <v>0.60079400088222323</v>
      </c>
      <c r="Z1362" s="40" t="e">
        <f>IF(C1362=ScatterPlots!$A$3,ReferendumData!Y1362,-1)</f>
        <v>#N/A</v>
      </c>
      <c r="AA1362" s="39">
        <f t="shared" si="216"/>
        <v>2.0960076924499345</v>
      </c>
      <c r="AB1362" s="40">
        <f t="shared" si="217"/>
        <v>0.60079400088222323</v>
      </c>
      <c r="AC1362" s="40">
        <f t="shared" si="218"/>
        <v>-1</v>
      </c>
      <c r="AD1362" s="40">
        <f t="shared" si="219"/>
        <v>-1</v>
      </c>
    </row>
    <row r="1363" spans="1:30" x14ac:dyDescent="0.35">
      <c r="A1363">
        <v>756</v>
      </c>
      <c r="B1363">
        <v>1</v>
      </c>
      <c r="C1363" t="str">
        <f t="shared" si="210"/>
        <v>0756-01</v>
      </c>
      <c r="D1363" t="s">
        <v>281</v>
      </c>
      <c r="E1363">
        <v>2008</v>
      </c>
      <c r="F1363">
        <f>VLOOKUP(E1363,Lookups!A:B,2,FALSE)</f>
        <v>3</v>
      </c>
      <c r="G1363">
        <v>2009</v>
      </c>
      <c r="H1363" s="61">
        <v>349.55</v>
      </c>
      <c r="I1363">
        <v>7</v>
      </c>
      <c r="J1363" t="s">
        <v>19</v>
      </c>
      <c r="K1363">
        <v>0</v>
      </c>
      <c r="L1363">
        <v>9</v>
      </c>
      <c r="M1363">
        <v>0</v>
      </c>
      <c r="N1363">
        <v>9</v>
      </c>
      <c r="O1363">
        <v>0</v>
      </c>
      <c r="P1363">
        <f t="shared" si="211"/>
        <v>4</v>
      </c>
      <c r="Q1363">
        <v>806</v>
      </c>
      <c r="R1363">
        <v>1491</v>
      </c>
      <c r="S1363" s="14">
        <f t="shared" si="213"/>
        <v>0.35089246843709188</v>
      </c>
      <c r="T1363" s="33">
        <f>IF(E1363&lt;1994,"NA",IF(E1363&gt;2001,SUMIFS(ADM!E:E,ADM!A:A,ReferendumData!E1363,ADM!C:C,ReferendumData!A1363,ADM!D:D,ReferendumData!B1363),SUMIFS(ADM!K:K,ADM!H:H,ReferendumData!E1363,ADM!I:I,ReferendumData!A1363,ADM!J:J,ReferendumData!B1363)))</f>
        <v>704.45</v>
      </c>
      <c r="U1363" s="34">
        <f t="shared" si="212"/>
        <v>3.2606998367520759</v>
      </c>
      <c r="V1363" s="47">
        <f>IFERROR(VLOOKUP(C1363,Lookups!J:L,3,FALSE),IF(T1363&gt;=2000,4,IF(AND(T1363&gt;=1000,T1363&lt;2000),5,6)))</f>
        <v>6</v>
      </c>
      <c r="W1363" s="12" t="s">
        <v>20</v>
      </c>
      <c r="X1363" s="39">
        <f t="shared" si="214"/>
        <v>3.2606998367520759</v>
      </c>
      <c r="Y1363" s="38">
        <f t="shared" si="215"/>
        <v>0.35089246843709188</v>
      </c>
      <c r="Z1363" s="40" t="e">
        <f>IF(C1363=ScatterPlots!$A$3,ReferendumData!Y1363,-1)</f>
        <v>#N/A</v>
      </c>
      <c r="AA1363" s="39">
        <f t="shared" si="216"/>
        <v>3.2606998367520759</v>
      </c>
      <c r="AB1363" s="40">
        <f t="shared" si="217"/>
        <v>0.35089246843709188</v>
      </c>
      <c r="AC1363" s="40">
        <f t="shared" si="218"/>
        <v>-1</v>
      </c>
      <c r="AD1363" s="40">
        <f t="shared" si="219"/>
        <v>-1</v>
      </c>
    </row>
    <row r="1364" spans="1:30" x14ac:dyDescent="0.35">
      <c r="A1364">
        <v>756</v>
      </c>
      <c r="B1364">
        <v>1</v>
      </c>
      <c r="C1364" t="str">
        <f t="shared" si="210"/>
        <v>0756-01</v>
      </c>
      <c r="D1364" t="s">
        <v>281</v>
      </c>
      <c r="E1364">
        <v>2008</v>
      </c>
      <c r="F1364">
        <f>VLOOKUP(E1364,Lookups!A:B,2,FALSE)</f>
        <v>3</v>
      </c>
      <c r="G1364">
        <v>2009</v>
      </c>
      <c r="H1364" s="61">
        <v>200</v>
      </c>
      <c r="I1364">
        <v>3</v>
      </c>
      <c r="J1364" t="s">
        <v>19</v>
      </c>
      <c r="K1364">
        <v>0</v>
      </c>
      <c r="L1364">
        <v>9</v>
      </c>
      <c r="M1364">
        <v>0</v>
      </c>
      <c r="N1364">
        <v>9</v>
      </c>
      <c r="O1364">
        <v>0</v>
      </c>
      <c r="P1364">
        <f t="shared" si="211"/>
        <v>3</v>
      </c>
      <c r="Q1364">
        <v>658</v>
      </c>
      <c r="R1364">
        <v>1625</v>
      </c>
      <c r="S1364" s="14">
        <f t="shared" si="213"/>
        <v>0.28821725799386771</v>
      </c>
      <c r="T1364" s="33">
        <f>IF(E1364&lt;1994,"NA",IF(E1364&gt;2001,SUMIFS(ADM!E:E,ADM!A:A,ReferendumData!E1364,ADM!C:C,ReferendumData!A1364,ADM!D:D,ReferendumData!B1364),SUMIFS(ADM!K:K,ADM!H:H,ReferendumData!E1364,ADM!I:I,ReferendumData!A1364,ADM!J:J,ReferendumData!B1364)))</f>
        <v>704.45</v>
      </c>
      <c r="U1364" s="34">
        <f t="shared" si="212"/>
        <v>3.2408261764497124</v>
      </c>
      <c r="V1364" s="47">
        <f>IFERROR(VLOOKUP(C1364,Lookups!J:L,3,FALSE),IF(T1364&gt;=2000,4,IF(AND(T1364&gt;=1000,T1364&lt;2000),5,6)))</f>
        <v>6</v>
      </c>
      <c r="W1364" s="12" t="s">
        <v>20</v>
      </c>
      <c r="X1364" s="39">
        <f t="shared" si="214"/>
        <v>3.2408261764497124</v>
      </c>
      <c r="Y1364" s="38">
        <f t="shared" si="215"/>
        <v>0.28821725799386771</v>
      </c>
      <c r="Z1364" s="40" t="e">
        <f>IF(C1364=ScatterPlots!$A$3,ReferendumData!Y1364,-1)</f>
        <v>#N/A</v>
      </c>
      <c r="AA1364" s="39">
        <f t="shared" si="216"/>
        <v>3.2408261764497124</v>
      </c>
      <c r="AB1364" s="40">
        <f t="shared" si="217"/>
        <v>0.28821725799386771</v>
      </c>
      <c r="AC1364" s="40">
        <f t="shared" si="218"/>
        <v>-1</v>
      </c>
      <c r="AD1364" s="40">
        <f t="shared" si="219"/>
        <v>-1</v>
      </c>
    </row>
    <row r="1365" spans="1:30" x14ac:dyDescent="0.35">
      <c r="A1365">
        <v>801</v>
      </c>
      <c r="B1365">
        <v>1</v>
      </c>
      <c r="C1365" t="str">
        <f t="shared" si="210"/>
        <v>0801-01</v>
      </c>
      <c r="D1365" t="s">
        <v>263</v>
      </c>
      <c r="E1365">
        <v>2008</v>
      </c>
      <c r="F1365">
        <f>VLOOKUP(E1365,Lookups!A:B,2,FALSE)</f>
        <v>3</v>
      </c>
      <c r="G1365">
        <v>2009</v>
      </c>
      <c r="H1365" s="61">
        <v>1318.53</v>
      </c>
      <c r="I1365">
        <v>10</v>
      </c>
      <c r="J1365" t="s">
        <v>19</v>
      </c>
      <c r="K1365">
        <v>0</v>
      </c>
      <c r="L1365">
        <v>9</v>
      </c>
      <c r="M1365">
        <v>0</v>
      </c>
      <c r="N1365">
        <v>9</v>
      </c>
      <c r="O1365">
        <v>1</v>
      </c>
      <c r="P1365">
        <f t="shared" si="211"/>
        <v>10</v>
      </c>
      <c r="Q1365">
        <v>270</v>
      </c>
      <c r="R1365">
        <v>94</v>
      </c>
      <c r="S1365" s="14">
        <f t="shared" si="213"/>
        <v>0.74175824175824179</v>
      </c>
      <c r="T1365" s="33">
        <f>IF(E1365&lt;1994,"NA",IF(E1365&gt;2001,SUMIFS(ADM!E:E,ADM!A:A,ReferendumData!E1365,ADM!C:C,ReferendumData!A1365,ADM!D:D,ReferendumData!B1365),SUMIFS(ADM!K:K,ADM!H:H,ReferendumData!E1365,ADM!I:I,ReferendumData!A1365,ADM!J:J,ReferendumData!B1365)))</f>
        <v>107.69</v>
      </c>
      <c r="U1365" s="34">
        <f t="shared" si="212"/>
        <v>3.3800724301235028</v>
      </c>
      <c r="V1365" s="47">
        <f>IFERROR(VLOOKUP(C1365,Lookups!J:L,3,FALSE),IF(T1365&gt;=2000,4,IF(AND(T1365&gt;=1000,T1365&lt;2000),5,6)))</f>
        <v>6</v>
      </c>
      <c r="W1365" s="12" t="s">
        <v>20</v>
      </c>
      <c r="X1365" s="39">
        <f t="shared" si="214"/>
        <v>3.3800724301235028</v>
      </c>
      <c r="Y1365" s="38">
        <f t="shared" si="215"/>
        <v>0.74175824175824179</v>
      </c>
      <c r="Z1365" s="40" t="e">
        <f>IF(C1365=ScatterPlots!$A$3,ReferendumData!Y1365,-1)</f>
        <v>#N/A</v>
      </c>
      <c r="AA1365" s="39">
        <f t="shared" si="216"/>
        <v>3.3800724301235028</v>
      </c>
      <c r="AB1365" s="40">
        <f t="shared" si="217"/>
        <v>0.74175824175824179</v>
      </c>
      <c r="AC1365" s="40">
        <f t="shared" si="218"/>
        <v>-1</v>
      </c>
      <c r="AD1365" s="40">
        <f t="shared" si="219"/>
        <v>-1</v>
      </c>
    </row>
    <row r="1366" spans="1:30" x14ac:dyDescent="0.35">
      <c r="A1366">
        <v>829</v>
      </c>
      <c r="B1366">
        <v>1</v>
      </c>
      <c r="C1366" t="str">
        <f t="shared" si="210"/>
        <v>0829-01</v>
      </c>
      <c r="D1366" t="s">
        <v>238</v>
      </c>
      <c r="E1366">
        <v>2008</v>
      </c>
      <c r="F1366">
        <f>VLOOKUP(E1366,Lookups!A:B,2,FALSE)</f>
        <v>3</v>
      </c>
      <c r="G1366">
        <v>2009</v>
      </c>
      <c r="H1366" s="61">
        <v>540</v>
      </c>
      <c r="I1366">
        <v>5</v>
      </c>
      <c r="J1366" t="s">
        <v>19</v>
      </c>
      <c r="K1366">
        <v>0</v>
      </c>
      <c r="L1366">
        <v>9</v>
      </c>
      <c r="M1366">
        <v>0</v>
      </c>
      <c r="N1366">
        <v>9</v>
      </c>
      <c r="O1366">
        <v>0</v>
      </c>
      <c r="P1366">
        <f t="shared" si="211"/>
        <v>6</v>
      </c>
      <c r="Q1366">
        <v>2492</v>
      </c>
      <c r="R1366">
        <v>3605</v>
      </c>
      <c r="S1366" s="14">
        <f t="shared" si="213"/>
        <v>0.4087256027554535</v>
      </c>
      <c r="T1366" s="33">
        <f>IF(E1366&lt;1994,"NA",IF(E1366&gt;2001,SUMIFS(ADM!E:E,ADM!A:A,ReferendumData!E1366,ADM!C:C,ReferendumData!A1366,ADM!D:D,ReferendumData!B1366),SUMIFS(ADM!K:K,ADM!H:H,ReferendumData!E1366,ADM!I:I,ReferendumData!A1366,ADM!J:J,ReferendumData!B1366)))</f>
        <v>1850.82</v>
      </c>
      <c r="U1366" s="34">
        <f t="shared" si="212"/>
        <v>3.2942155368971591</v>
      </c>
      <c r="V1366" s="47">
        <f>IFERROR(VLOOKUP(C1366,Lookups!J:L,3,FALSE),IF(T1366&gt;=2000,4,IF(AND(T1366&gt;=1000,T1366&lt;2000),5,6)))</f>
        <v>5</v>
      </c>
      <c r="W1366" s="12" t="s">
        <v>20</v>
      </c>
      <c r="X1366" s="39">
        <f t="shared" si="214"/>
        <v>3.2942155368971591</v>
      </c>
      <c r="Y1366" s="38">
        <f t="shared" si="215"/>
        <v>0.4087256027554535</v>
      </c>
      <c r="Z1366" s="40" t="e">
        <f>IF(C1366=ScatterPlots!$A$3,ReferendumData!Y1366,-1)</f>
        <v>#N/A</v>
      </c>
      <c r="AA1366" s="39">
        <f t="shared" si="216"/>
        <v>3.2942155368971591</v>
      </c>
      <c r="AB1366" s="40">
        <f t="shared" si="217"/>
        <v>0.4087256027554535</v>
      </c>
      <c r="AC1366" s="40">
        <f t="shared" si="218"/>
        <v>-1</v>
      </c>
      <c r="AD1366" s="40">
        <f t="shared" si="219"/>
        <v>-1</v>
      </c>
    </row>
    <row r="1367" spans="1:30" x14ac:dyDescent="0.35">
      <c r="A1367">
        <v>829</v>
      </c>
      <c r="B1367">
        <v>1</v>
      </c>
      <c r="C1367" t="str">
        <f t="shared" si="210"/>
        <v>0829-01</v>
      </c>
      <c r="D1367" t="s">
        <v>238</v>
      </c>
      <c r="E1367">
        <v>2008</v>
      </c>
      <c r="F1367">
        <f>VLOOKUP(E1367,Lookups!A:B,2,FALSE)</f>
        <v>3</v>
      </c>
      <c r="G1367">
        <v>2009</v>
      </c>
      <c r="H1367" s="61">
        <v>150</v>
      </c>
      <c r="I1367">
        <v>5</v>
      </c>
      <c r="J1367" t="s">
        <v>19</v>
      </c>
      <c r="K1367">
        <v>0</v>
      </c>
      <c r="L1367">
        <v>9</v>
      </c>
      <c r="M1367">
        <v>0</v>
      </c>
      <c r="N1367">
        <v>9</v>
      </c>
      <c r="O1367">
        <v>0</v>
      </c>
      <c r="P1367">
        <f t="shared" si="211"/>
        <v>2</v>
      </c>
      <c r="Q1367">
        <v>2177</v>
      </c>
      <c r="R1367">
        <v>3865</v>
      </c>
      <c r="S1367" s="14">
        <f t="shared" si="213"/>
        <v>0.36031115524660706</v>
      </c>
      <c r="T1367" s="33">
        <f>IF(E1367&lt;1994,"NA",IF(E1367&gt;2001,SUMIFS(ADM!E:E,ADM!A:A,ReferendumData!E1367,ADM!C:C,ReferendumData!A1367,ADM!D:D,ReferendumData!B1367),SUMIFS(ADM!K:K,ADM!H:H,ReferendumData!E1367,ADM!I:I,ReferendumData!A1367,ADM!J:J,ReferendumData!B1367)))</f>
        <v>1850.82</v>
      </c>
      <c r="U1367" s="34">
        <f t="shared" si="212"/>
        <v>3.2644989788310048</v>
      </c>
      <c r="V1367" s="47">
        <f>IFERROR(VLOOKUP(C1367,Lookups!J:L,3,FALSE),IF(T1367&gt;=2000,4,IF(AND(T1367&gt;=1000,T1367&lt;2000),5,6)))</f>
        <v>5</v>
      </c>
      <c r="W1367" s="12" t="s">
        <v>20</v>
      </c>
      <c r="X1367" s="39">
        <f t="shared" si="214"/>
        <v>3.2644989788310048</v>
      </c>
      <c r="Y1367" s="38">
        <f t="shared" si="215"/>
        <v>0.36031115524660706</v>
      </c>
      <c r="Z1367" s="40" t="e">
        <f>IF(C1367=ScatterPlots!$A$3,ReferendumData!Y1367,-1)</f>
        <v>#N/A</v>
      </c>
      <c r="AA1367" s="39">
        <f t="shared" si="216"/>
        <v>3.2644989788310048</v>
      </c>
      <c r="AB1367" s="40">
        <f t="shared" si="217"/>
        <v>0.36031115524660706</v>
      </c>
      <c r="AC1367" s="40">
        <f t="shared" si="218"/>
        <v>-1</v>
      </c>
      <c r="AD1367" s="40">
        <f t="shared" si="219"/>
        <v>-1</v>
      </c>
    </row>
    <row r="1368" spans="1:30" x14ac:dyDescent="0.35">
      <c r="A1368">
        <v>852</v>
      </c>
      <c r="B1368">
        <v>1</v>
      </c>
      <c r="C1368" t="str">
        <f t="shared" si="210"/>
        <v>0852-01</v>
      </c>
      <c r="D1368" t="s">
        <v>65</v>
      </c>
      <c r="E1368">
        <v>2008</v>
      </c>
      <c r="F1368">
        <f>VLOOKUP(E1368,Lookups!A:B,2,FALSE)</f>
        <v>3</v>
      </c>
      <c r="G1368">
        <v>2009</v>
      </c>
      <c r="H1368" s="61">
        <v>1450</v>
      </c>
      <c r="I1368">
        <v>10</v>
      </c>
      <c r="J1368" t="s">
        <v>19</v>
      </c>
      <c r="K1368">
        <v>0</v>
      </c>
      <c r="L1368">
        <v>9</v>
      </c>
      <c r="M1368">
        <v>0</v>
      </c>
      <c r="N1368">
        <v>9</v>
      </c>
      <c r="O1368">
        <v>1</v>
      </c>
      <c r="P1368">
        <f t="shared" si="211"/>
        <v>10</v>
      </c>
      <c r="Q1368">
        <v>237</v>
      </c>
      <c r="R1368">
        <v>204</v>
      </c>
      <c r="S1368" s="14">
        <f t="shared" si="213"/>
        <v>0.5374149659863946</v>
      </c>
      <c r="T1368" s="33">
        <f>IF(E1368&lt;1994,"NA",IF(E1368&gt;2001,SUMIFS(ADM!E:E,ADM!A:A,ReferendumData!E1368,ADM!C:C,ReferendumData!A1368,ADM!D:D,ReferendumData!B1368),SUMIFS(ADM!K:K,ADM!H:H,ReferendumData!E1368,ADM!I:I,ReferendumData!A1368,ADM!J:J,ReferendumData!B1368)))</f>
        <v>109.55</v>
      </c>
      <c r="U1368" s="34">
        <f t="shared" si="212"/>
        <v>4.0255591054313102</v>
      </c>
      <c r="V1368" s="47">
        <f>IFERROR(VLOOKUP(C1368,Lookups!J:L,3,FALSE),IF(T1368&gt;=2000,4,IF(AND(T1368&gt;=1000,T1368&lt;2000),5,6)))</f>
        <v>6</v>
      </c>
      <c r="W1368" s="12" t="s">
        <v>542</v>
      </c>
      <c r="X1368" s="39">
        <f t="shared" si="214"/>
        <v>4.0255591054313102</v>
      </c>
      <c r="Y1368" s="38">
        <f t="shared" si="215"/>
        <v>0.5374149659863946</v>
      </c>
      <c r="Z1368" s="40" t="e">
        <f>IF(C1368=ScatterPlots!$A$3,ReferendumData!Y1368,-1)</f>
        <v>#N/A</v>
      </c>
      <c r="AA1368" s="39">
        <f t="shared" si="216"/>
        <v>4.0255591054313102</v>
      </c>
      <c r="AB1368" s="40">
        <f t="shared" si="217"/>
        <v>0.5374149659863946</v>
      </c>
      <c r="AC1368" s="40">
        <f t="shared" si="218"/>
        <v>-1</v>
      </c>
      <c r="AD1368" s="40">
        <f t="shared" si="219"/>
        <v>-1</v>
      </c>
    </row>
    <row r="1369" spans="1:30" x14ac:dyDescent="0.35">
      <c r="A1369">
        <v>877</v>
      </c>
      <c r="B1369">
        <v>1</v>
      </c>
      <c r="C1369" t="str">
        <f t="shared" si="210"/>
        <v>0877-01</v>
      </c>
      <c r="D1369" t="s">
        <v>63</v>
      </c>
      <c r="E1369">
        <v>2008</v>
      </c>
      <c r="F1369">
        <f>VLOOKUP(E1369,Lookups!A:B,2,FALSE)</f>
        <v>3</v>
      </c>
      <c r="G1369">
        <v>2009</v>
      </c>
      <c r="H1369" s="61">
        <v>339</v>
      </c>
      <c r="I1369">
        <v>10</v>
      </c>
      <c r="J1369" t="s">
        <v>19</v>
      </c>
      <c r="K1369">
        <v>0</v>
      </c>
      <c r="L1369">
        <v>9</v>
      </c>
      <c r="M1369">
        <v>0</v>
      </c>
      <c r="N1369">
        <v>9</v>
      </c>
      <c r="O1369">
        <v>0</v>
      </c>
      <c r="P1369">
        <f t="shared" si="211"/>
        <v>4</v>
      </c>
      <c r="Q1369">
        <v>8042</v>
      </c>
      <c r="R1369">
        <v>8754</v>
      </c>
      <c r="S1369" s="14">
        <f t="shared" si="213"/>
        <v>0.47880447725648961</v>
      </c>
      <c r="T1369" s="33">
        <f>IF(E1369&lt;1994,"NA",IF(E1369&gt;2001,SUMIFS(ADM!E:E,ADM!A:A,ReferendumData!E1369,ADM!C:C,ReferendumData!A1369,ADM!D:D,ReferendumData!B1369),SUMIFS(ADM!K:K,ADM!H:H,ReferendumData!E1369,ADM!I:I,ReferendumData!A1369,ADM!J:J,ReferendumData!B1369)))</f>
        <v>5696.77</v>
      </c>
      <c r="U1369" s="34">
        <f t="shared" si="212"/>
        <v>2.9483373911883399</v>
      </c>
      <c r="V1369" s="47">
        <f>IFERROR(VLOOKUP(C1369,Lookups!J:L,3,FALSE),IF(T1369&gt;=2000,4,IF(AND(T1369&gt;=1000,T1369&lt;2000),5,6)))</f>
        <v>4</v>
      </c>
      <c r="W1369" s="12" t="s">
        <v>20</v>
      </c>
      <c r="X1369" s="39">
        <f t="shared" si="214"/>
        <v>2.9483373911883399</v>
      </c>
      <c r="Y1369" s="38">
        <f t="shared" si="215"/>
        <v>0.47880447725648961</v>
      </c>
      <c r="Z1369" s="40" t="e">
        <f>IF(C1369=ScatterPlots!$A$3,ReferendumData!Y1369,-1)</f>
        <v>#N/A</v>
      </c>
      <c r="AA1369" s="39">
        <f t="shared" si="216"/>
        <v>2.9483373911883399</v>
      </c>
      <c r="AB1369" s="40">
        <f t="shared" si="217"/>
        <v>0.47880447725648961</v>
      </c>
      <c r="AC1369" s="40">
        <f t="shared" si="218"/>
        <v>-1</v>
      </c>
      <c r="AD1369" s="40">
        <f t="shared" si="219"/>
        <v>-1</v>
      </c>
    </row>
    <row r="1370" spans="1:30" x14ac:dyDescent="0.35">
      <c r="A1370">
        <v>883</v>
      </c>
      <c r="B1370">
        <v>1</v>
      </c>
      <c r="C1370" t="str">
        <f t="shared" si="210"/>
        <v>0883-01</v>
      </c>
      <c r="D1370" t="s">
        <v>163</v>
      </c>
      <c r="E1370">
        <v>2008</v>
      </c>
      <c r="F1370">
        <f>VLOOKUP(E1370,Lookups!A:B,2,FALSE)</f>
        <v>3</v>
      </c>
      <c r="G1370">
        <v>2009</v>
      </c>
      <c r="H1370" s="61">
        <v>912</v>
      </c>
      <c r="I1370">
        <v>10</v>
      </c>
      <c r="J1370" t="s">
        <v>19</v>
      </c>
      <c r="K1370">
        <v>0</v>
      </c>
      <c r="L1370">
        <v>9</v>
      </c>
      <c r="M1370">
        <v>0</v>
      </c>
      <c r="N1370">
        <v>9</v>
      </c>
      <c r="O1370">
        <v>0</v>
      </c>
      <c r="P1370">
        <f t="shared" si="211"/>
        <v>10</v>
      </c>
      <c r="Q1370">
        <v>2114</v>
      </c>
      <c r="R1370">
        <v>3123</v>
      </c>
      <c r="S1370" s="14">
        <f t="shared" si="213"/>
        <v>0.40366622111896122</v>
      </c>
      <c r="T1370" s="33">
        <f>IF(E1370&lt;1994,"NA",IF(E1370&gt;2001,SUMIFS(ADM!E:E,ADM!A:A,ReferendumData!E1370,ADM!C:C,ReferendumData!A1370,ADM!D:D,ReferendumData!B1370),SUMIFS(ADM!K:K,ADM!H:H,ReferendumData!E1370,ADM!I:I,ReferendumData!A1370,ADM!J:J,ReferendumData!B1370)))</f>
        <v>1580.56</v>
      </c>
      <c r="U1370" s="34">
        <f t="shared" si="212"/>
        <v>3.3133825985726579</v>
      </c>
      <c r="V1370" s="47">
        <f>IFERROR(VLOOKUP(C1370,Lookups!J:L,3,FALSE),IF(T1370&gt;=2000,4,IF(AND(T1370&gt;=1000,T1370&lt;2000),5,6)))</f>
        <v>5</v>
      </c>
      <c r="W1370" s="12" t="s">
        <v>20</v>
      </c>
      <c r="X1370" s="39">
        <f t="shared" si="214"/>
        <v>3.3133825985726579</v>
      </c>
      <c r="Y1370" s="38">
        <f t="shared" si="215"/>
        <v>0.40366622111896122</v>
      </c>
      <c r="Z1370" s="40" t="e">
        <f>IF(C1370=ScatterPlots!$A$3,ReferendumData!Y1370,-1)</f>
        <v>#N/A</v>
      </c>
      <c r="AA1370" s="39">
        <f t="shared" si="216"/>
        <v>3.3133825985726579</v>
      </c>
      <c r="AB1370" s="40">
        <f t="shared" si="217"/>
        <v>0.40366622111896122</v>
      </c>
      <c r="AC1370" s="40">
        <f t="shared" si="218"/>
        <v>-1</v>
      </c>
      <c r="AD1370" s="40">
        <f t="shared" si="219"/>
        <v>-1</v>
      </c>
    </row>
    <row r="1371" spans="1:30" x14ac:dyDescent="0.35">
      <c r="A1371">
        <v>912</v>
      </c>
      <c r="B1371">
        <v>1</v>
      </c>
      <c r="C1371" t="str">
        <f t="shared" si="210"/>
        <v>0912-01</v>
      </c>
      <c r="D1371" t="s">
        <v>205</v>
      </c>
      <c r="E1371">
        <v>2008</v>
      </c>
      <c r="F1371">
        <f>VLOOKUP(E1371,Lookups!A:B,2,FALSE)</f>
        <v>3</v>
      </c>
      <c r="G1371">
        <v>2009</v>
      </c>
      <c r="H1371" s="61">
        <v>350</v>
      </c>
      <c r="I1371">
        <v>10</v>
      </c>
      <c r="J1371" t="s">
        <v>19</v>
      </c>
      <c r="K1371">
        <v>0</v>
      </c>
      <c r="L1371">
        <v>9</v>
      </c>
      <c r="M1371">
        <v>0</v>
      </c>
      <c r="N1371">
        <v>9</v>
      </c>
      <c r="O1371">
        <v>0</v>
      </c>
      <c r="P1371">
        <f t="shared" si="211"/>
        <v>4</v>
      </c>
      <c r="Q1371">
        <v>2156</v>
      </c>
      <c r="R1371">
        <v>3668</v>
      </c>
      <c r="S1371" s="14">
        <f t="shared" si="213"/>
        <v>0.37019230769230771</v>
      </c>
      <c r="T1371" s="33">
        <f>IF(E1371&lt;1994,"NA",IF(E1371&gt;2001,SUMIFS(ADM!E:E,ADM!A:A,ReferendumData!E1371,ADM!C:C,ReferendumData!A1371,ADM!D:D,ReferendumData!B1371),SUMIFS(ADM!K:K,ADM!H:H,ReferendumData!E1371,ADM!I:I,ReferendumData!A1371,ADM!J:J,ReferendumData!B1371)))</f>
        <v>1907.59</v>
      </c>
      <c r="U1371" s="34">
        <f t="shared" si="212"/>
        <v>3.0530669588328729</v>
      </c>
      <c r="V1371" s="47">
        <f>IFERROR(VLOOKUP(C1371,Lookups!J:L,3,FALSE),IF(T1371&gt;=2000,4,IF(AND(T1371&gt;=1000,T1371&lt;2000),5,6)))</f>
        <v>5</v>
      </c>
      <c r="W1371" s="12" t="s">
        <v>20</v>
      </c>
      <c r="X1371" s="39">
        <f t="shared" si="214"/>
        <v>3.0530669588328729</v>
      </c>
      <c r="Y1371" s="38">
        <f t="shared" si="215"/>
        <v>0.37019230769230771</v>
      </c>
      <c r="Z1371" s="40" t="e">
        <f>IF(C1371=ScatterPlots!$A$3,ReferendumData!Y1371,-1)</f>
        <v>#N/A</v>
      </c>
      <c r="AA1371" s="39">
        <f t="shared" si="216"/>
        <v>3.0530669588328729</v>
      </c>
      <c r="AB1371" s="40">
        <f t="shared" si="217"/>
        <v>0.37019230769230771</v>
      </c>
      <c r="AC1371" s="40">
        <f t="shared" si="218"/>
        <v>-1</v>
      </c>
      <c r="AD1371" s="40">
        <f t="shared" si="219"/>
        <v>-1</v>
      </c>
    </row>
    <row r="1372" spans="1:30" x14ac:dyDescent="0.35">
      <c r="A1372">
        <v>2142</v>
      </c>
      <c r="B1372">
        <v>1</v>
      </c>
      <c r="C1372" t="str">
        <f t="shared" si="210"/>
        <v>2142-01</v>
      </c>
      <c r="D1372" t="s">
        <v>397</v>
      </c>
      <c r="E1372">
        <v>2008</v>
      </c>
      <c r="F1372">
        <f>VLOOKUP(E1372,Lookups!A:B,2,FALSE)</f>
        <v>3</v>
      </c>
      <c r="G1372">
        <v>2009</v>
      </c>
      <c r="H1372" s="61">
        <v>300</v>
      </c>
      <c r="I1372">
        <v>5</v>
      </c>
      <c r="J1372" t="s">
        <v>19</v>
      </c>
      <c r="K1372">
        <v>0</v>
      </c>
      <c r="L1372">
        <v>9</v>
      </c>
      <c r="M1372">
        <v>0</v>
      </c>
      <c r="N1372">
        <v>9</v>
      </c>
      <c r="O1372">
        <v>0</v>
      </c>
      <c r="P1372">
        <f t="shared" si="211"/>
        <v>4</v>
      </c>
      <c r="Q1372">
        <v>4882</v>
      </c>
      <c r="R1372">
        <v>5856</v>
      </c>
      <c r="S1372" s="14">
        <f t="shared" si="213"/>
        <v>0.45464704786738686</v>
      </c>
      <c r="T1372" s="33">
        <f>IF(E1372&lt;1994,"NA",IF(E1372&gt;2001,SUMIFS(ADM!E:E,ADM!A:A,ReferendumData!E1372,ADM!C:C,ReferendumData!A1372,ADM!D:D,ReferendumData!B1372),SUMIFS(ADM!K:K,ADM!H:H,ReferendumData!E1372,ADM!I:I,ReferendumData!A1372,ADM!J:J,ReferendumData!B1372)))</f>
        <v>2056.8000000000002</v>
      </c>
      <c r="U1372" s="34">
        <f t="shared" si="212"/>
        <v>5.2207312329832742</v>
      </c>
      <c r="V1372" s="47">
        <f>IFERROR(VLOOKUP(C1372,Lookups!J:L,3,FALSE),IF(T1372&gt;=2000,4,IF(AND(T1372&gt;=1000,T1372&lt;2000),5,6)))</f>
        <v>4</v>
      </c>
      <c r="W1372" s="12" t="s">
        <v>20</v>
      </c>
      <c r="X1372" s="39">
        <f t="shared" si="214"/>
        <v>5.2207312329832742</v>
      </c>
      <c r="Y1372" s="38">
        <f t="shared" si="215"/>
        <v>0.45464704786738686</v>
      </c>
      <c r="Z1372" s="40" t="e">
        <f>IF(C1372=ScatterPlots!$A$3,ReferendumData!Y1372,-1)</f>
        <v>#N/A</v>
      </c>
      <c r="AA1372" s="39">
        <f t="shared" si="216"/>
        <v>5.2207312329832742</v>
      </c>
      <c r="AB1372" s="40">
        <f t="shared" si="217"/>
        <v>0.45464704786738686</v>
      </c>
      <c r="AC1372" s="40">
        <f t="shared" si="218"/>
        <v>-1</v>
      </c>
      <c r="AD1372" s="40">
        <f t="shared" si="219"/>
        <v>-1</v>
      </c>
    </row>
    <row r="1373" spans="1:30" x14ac:dyDescent="0.35">
      <c r="A1373">
        <v>2168</v>
      </c>
      <c r="B1373">
        <v>1</v>
      </c>
      <c r="C1373" t="str">
        <f t="shared" ref="C1373:C1436" si="220">TEXT(A1373,"0000")&amp;"-"&amp;TEXT(B1373,"00")</f>
        <v>2168-01</v>
      </c>
      <c r="D1373" t="s">
        <v>543</v>
      </c>
      <c r="E1373">
        <v>2008</v>
      </c>
      <c r="F1373">
        <f>VLOOKUP(E1373,Lookups!A:B,2,FALSE)</f>
        <v>3</v>
      </c>
      <c r="G1373">
        <v>2009</v>
      </c>
      <c r="H1373" s="61">
        <v>450</v>
      </c>
      <c r="I1373">
        <v>10</v>
      </c>
      <c r="J1373" t="s">
        <v>19</v>
      </c>
      <c r="K1373">
        <v>0</v>
      </c>
      <c r="L1373">
        <v>9</v>
      </c>
      <c r="M1373">
        <v>0</v>
      </c>
      <c r="N1373">
        <v>9</v>
      </c>
      <c r="O1373">
        <v>0</v>
      </c>
      <c r="P1373">
        <f t="shared" ref="P1373:P1436" si="221">MAX(1,MIN(10,INT(H1373/100)+1))</f>
        <v>5</v>
      </c>
      <c r="Q1373">
        <v>1174</v>
      </c>
      <c r="R1373">
        <v>1600</v>
      </c>
      <c r="S1373" s="14">
        <f t="shared" si="213"/>
        <v>0.42321557317952413</v>
      </c>
      <c r="T1373" s="33">
        <f>IF(E1373&lt;1994,"NA",IF(E1373&gt;2001,SUMIFS(ADM!E:E,ADM!A:A,ReferendumData!E1373,ADM!C:C,ReferendumData!A1373,ADM!D:D,ReferendumData!B1373),SUMIFS(ADM!K:K,ADM!H:H,ReferendumData!E1373,ADM!I:I,ReferendumData!A1373,ADM!J:J,ReferendumData!B1373)))</f>
        <v>976.54</v>
      </c>
      <c r="U1373" s="34">
        <f t="shared" ref="U1373:U1436" si="222">IFERROR((Q1373+R1373)/T1373,"NA")</f>
        <v>2.8406414483789706</v>
      </c>
      <c r="V1373" s="47">
        <f>IFERROR(VLOOKUP(C1373,Lookups!J:L,3,FALSE),IF(T1373&gt;=2000,4,IF(AND(T1373&gt;=1000,T1373&lt;2000),5,6)))</f>
        <v>6</v>
      </c>
      <c r="W1373" s="12" t="s">
        <v>20</v>
      </c>
      <c r="X1373" s="39">
        <f t="shared" si="214"/>
        <v>2.8406414483789706</v>
      </c>
      <c r="Y1373" s="38">
        <f t="shared" si="215"/>
        <v>0.42321557317952413</v>
      </c>
      <c r="Z1373" s="40" t="e">
        <f>IF(C1373=ScatterPlots!$A$3,ReferendumData!Y1373,-1)</f>
        <v>#N/A</v>
      </c>
      <c r="AA1373" s="39">
        <f t="shared" si="216"/>
        <v>2.8406414483789706</v>
      </c>
      <c r="AB1373" s="40">
        <f t="shared" si="217"/>
        <v>0.42321557317952413</v>
      </c>
      <c r="AC1373" s="40">
        <f t="shared" si="218"/>
        <v>-1</v>
      </c>
      <c r="AD1373" s="40">
        <f t="shared" si="219"/>
        <v>-1</v>
      </c>
    </row>
    <row r="1374" spans="1:30" x14ac:dyDescent="0.35">
      <c r="A1374">
        <v>2180</v>
      </c>
      <c r="B1374">
        <v>1</v>
      </c>
      <c r="C1374" t="str">
        <f t="shared" si="220"/>
        <v>2180-01</v>
      </c>
      <c r="D1374" t="s">
        <v>532</v>
      </c>
      <c r="E1374">
        <v>2008</v>
      </c>
      <c r="F1374">
        <f>VLOOKUP(E1374,Lookups!A:B,2,FALSE)</f>
        <v>3</v>
      </c>
      <c r="G1374">
        <v>2009</v>
      </c>
      <c r="H1374" s="61">
        <v>500</v>
      </c>
      <c r="I1374">
        <v>10</v>
      </c>
      <c r="J1374" t="s">
        <v>19</v>
      </c>
      <c r="K1374">
        <v>0</v>
      </c>
      <c r="L1374">
        <v>9</v>
      </c>
      <c r="M1374">
        <v>0</v>
      </c>
      <c r="N1374">
        <v>9</v>
      </c>
      <c r="O1374">
        <v>0</v>
      </c>
      <c r="P1374">
        <f t="shared" si="221"/>
        <v>6</v>
      </c>
      <c r="Q1374">
        <v>1101</v>
      </c>
      <c r="R1374">
        <v>1234</v>
      </c>
      <c r="S1374" s="14">
        <f t="shared" si="213"/>
        <v>0.47152034261241971</v>
      </c>
      <c r="T1374" s="33">
        <f>IF(E1374&lt;1994,"NA",IF(E1374&gt;2001,SUMIFS(ADM!E:E,ADM!A:A,ReferendumData!E1374,ADM!C:C,ReferendumData!A1374,ADM!D:D,ReferendumData!B1374),SUMIFS(ADM!K:K,ADM!H:H,ReferendumData!E1374,ADM!I:I,ReferendumData!A1374,ADM!J:J,ReferendumData!B1374)))</f>
        <v>706.84</v>
      </c>
      <c r="U1374" s="34">
        <f t="shared" si="222"/>
        <v>3.3034350065078377</v>
      </c>
      <c r="V1374" s="47">
        <f>IFERROR(VLOOKUP(C1374,Lookups!J:L,3,FALSE),IF(T1374&gt;=2000,4,IF(AND(T1374&gt;=1000,T1374&lt;2000),5,6)))</f>
        <v>6</v>
      </c>
      <c r="W1374" s="12" t="s">
        <v>20</v>
      </c>
      <c r="X1374" s="39">
        <f t="shared" si="214"/>
        <v>3.3034350065078377</v>
      </c>
      <c r="Y1374" s="38">
        <f t="shared" si="215"/>
        <v>0.47152034261241971</v>
      </c>
      <c r="Z1374" s="40" t="e">
        <f>IF(C1374=ScatterPlots!$A$3,ReferendumData!Y1374,-1)</f>
        <v>#N/A</v>
      </c>
      <c r="AA1374" s="39">
        <f t="shared" si="216"/>
        <v>3.3034350065078377</v>
      </c>
      <c r="AB1374" s="40">
        <f t="shared" si="217"/>
        <v>0.47152034261241971</v>
      </c>
      <c r="AC1374" s="40">
        <f t="shared" si="218"/>
        <v>-1</v>
      </c>
      <c r="AD1374" s="40">
        <f t="shared" si="219"/>
        <v>-1</v>
      </c>
    </row>
    <row r="1375" spans="1:30" x14ac:dyDescent="0.35">
      <c r="A1375">
        <v>2364</v>
      </c>
      <c r="B1375">
        <v>1</v>
      </c>
      <c r="C1375" t="str">
        <f t="shared" si="220"/>
        <v>2364-01</v>
      </c>
      <c r="D1375" t="s">
        <v>286</v>
      </c>
      <c r="E1375">
        <v>2008</v>
      </c>
      <c r="F1375">
        <f>VLOOKUP(E1375,Lookups!A:B,2,FALSE)</f>
        <v>3</v>
      </c>
      <c r="G1375">
        <v>2009</v>
      </c>
      <c r="H1375" s="61">
        <v>132</v>
      </c>
      <c r="I1375">
        <v>10</v>
      </c>
      <c r="J1375" t="s">
        <v>19</v>
      </c>
      <c r="K1375">
        <v>0</v>
      </c>
      <c r="L1375">
        <v>9</v>
      </c>
      <c r="M1375">
        <v>0</v>
      </c>
      <c r="N1375">
        <v>9</v>
      </c>
      <c r="O1375">
        <v>0</v>
      </c>
      <c r="P1375">
        <f t="shared" si="221"/>
        <v>2</v>
      </c>
      <c r="Q1375">
        <v>395</v>
      </c>
      <c r="R1375">
        <v>576</v>
      </c>
      <c r="S1375" s="14">
        <f t="shared" si="213"/>
        <v>0.40679711637487126</v>
      </c>
      <c r="T1375" s="33">
        <f>IF(E1375&lt;1994,"NA",IF(E1375&gt;2001,SUMIFS(ADM!E:E,ADM!A:A,ReferendumData!E1375,ADM!C:C,ReferendumData!A1375,ADM!D:D,ReferendumData!B1375),SUMIFS(ADM!K:K,ADM!H:H,ReferendumData!E1375,ADM!I:I,ReferendumData!A1375,ADM!J:J,ReferendumData!B1375)))</f>
        <v>692.38</v>
      </c>
      <c r="U1375" s="34">
        <f t="shared" si="222"/>
        <v>1.4024090817181316</v>
      </c>
      <c r="V1375" s="47">
        <f>IFERROR(VLOOKUP(C1375,Lookups!J:L,3,FALSE),IF(T1375&gt;=2000,4,IF(AND(T1375&gt;=1000,T1375&lt;2000),5,6)))</f>
        <v>6</v>
      </c>
      <c r="W1375" s="12" t="s">
        <v>20</v>
      </c>
      <c r="X1375" s="39">
        <f t="shared" si="214"/>
        <v>1.4024090817181316</v>
      </c>
      <c r="Y1375" s="38">
        <f t="shared" si="215"/>
        <v>0.40679711637487126</v>
      </c>
      <c r="Z1375" s="40" t="e">
        <f>IF(C1375=ScatterPlots!$A$3,ReferendumData!Y1375,-1)</f>
        <v>#N/A</v>
      </c>
      <c r="AA1375" s="39">
        <f t="shared" si="216"/>
        <v>1.4024090817181316</v>
      </c>
      <c r="AB1375" s="40">
        <f t="shared" si="217"/>
        <v>0.40679711637487126</v>
      </c>
      <c r="AC1375" s="40">
        <f t="shared" si="218"/>
        <v>-1</v>
      </c>
      <c r="AD1375" s="40">
        <f t="shared" si="219"/>
        <v>-1</v>
      </c>
    </row>
    <row r="1376" spans="1:30" x14ac:dyDescent="0.35">
      <c r="A1376">
        <v>2396</v>
      </c>
      <c r="B1376">
        <v>1</v>
      </c>
      <c r="C1376" t="str">
        <f t="shared" si="220"/>
        <v>2396-01</v>
      </c>
      <c r="D1376" t="s">
        <v>435</v>
      </c>
      <c r="E1376">
        <v>2008</v>
      </c>
      <c r="F1376">
        <f>VLOOKUP(E1376,Lookups!A:B,2,FALSE)</f>
        <v>3</v>
      </c>
      <c r="G1376">
        <v>2009</v>
      </c>
      <c r="H1376" s="61">
        <v>425</v>
      </c>
      <c r="I1376">
        <v>7</v>
      </c>
      <c r="J1376" t="s">
        <v>19</v>
      </c>
      <c r="K1376">
        <v>0</v>
      </c>
      <c r="L1376">
        <v>9</v>
      </c>
      <c r="M1376">
        <v>0</v>
      </c>
      <c r="N1376">
        <v>9</v>
      </c>
      <c r="O1376">
        <v>1</v>
      </c>
      <c r="P1376">
        <f t="shared" si="221"/>
        <v>5</v>
      </c>
      <c r="Q1376">
        <v>1136</v>
      </c>
      <c r="R1376">
        <v>1033</v>
      </c>
      <c r="S1376" s="14">
        <f t="shared" si="213"/>
        <v>0.52374366067312128</v>
      </c>
      <c r="T1376" s="33">
        <f>IF(E1376&lt;1994,"NA",IF(E1376&gt;2001,SUMIFS(ADM!E:E,ADM!A:A,ReferendumData!E1376,ADM!C:C,ReferendumData!A1376,ADM!D:D,ReferendumData!B1376),SUMIFS(ADM!K:K,ADM!H:H,ReferendumData!E1376,ADM!I:I,ReferendumData!A1376,ADM!J:J,ReferendumData!B1376)))</f>
        <v>808.36</v>
      </c>
      <c r="U1376" s="34">
        <f t="shared" si="222"/>
        <v>2.6832104507892525</v>
      </c>
      <c r="V1376" s="47">
        <f>IFERROR(VLOOKUP(C1376,Lookups!J:L,3,FALSE),IF(T1376&gt;=2000,4,IF(AND(T1376&gt;=1000,T1376&lt;2000),5,6)))</f>
        <v>6</v>
      </c>
      <c r="W1376" s="12" t="s">
        <v>20</v>
      </c>
      <c r="X1376" s="39">
        <f t="shared" si="214"/>
        <v>2.6832104507892525</v>
      </c>
      <c r="Y1376" s="38">
        <f t="shared" si="215"/>
        <v>0.52374366067312128</v>
      </c>
      <c r="Z1376" s="40" t="e">
        <f>IF(C1376=ScatterPlots!$A$3,ReferendumData!Y1376,-1)</f>
        <v>#N/A</v>
      </c>
      <c r="AA1376" s="39">
        <f t="shared" si="216"/>
        <v>2.6832104507892525</v>
      </c>
      <c r="AB1376" s="40">
        <f t="shared" si="217"/>
        <v>0.52374366067312128</v>
      </c>
      <c r="AC1376" s="40">
        <f t="shared" si="218"/>
        <v>-1</v>
      </c>
      <c r="AD1376" s="40">
        <f t="shared" si="219"/>
        <v>-1</v>
      </c>
    </row>
    <row r="1377" spans="1:30" x14ac:dyDescent="0.35">
      <c r="A1377">
        <v>2397</v>
      </c>
      <c r="B1377">
        <v>1</v>
      </c>
      <c r="C1377" t="str">
        <f t="shared" si="220"/>
        <v>2397-01</v>
      </c>
      <c r="D1377" t="s">
        <v>303</v>
      </c>
      <c r="E1377">
        <v>2008</v>
      </c>
      <c r="F1377">
        <f>VLOOKUP(E1377,Lookups!A:B,2,FALSE)</f>
        <v>3</v>
      </c>
      <c r="G1377">
        <v>2009</v>
      </c>
      <c r="H1377" s="61">
        <v>300</v>
      </c>
      <c r="I1377">
        <v>5</v>
      </c>
      <c r="J1377" t="s">
        <v>19</v>
      </c>
      <c r="K1377">
        <v>0</v>
      </c>
      <c r="L1377">
        <v>9</v>
      </c>
      <c r="M1377">
        <v>0</v>
      </c>
      <c r="N1377">
        <v>9</v>
      </c>
      <c r="O1377">
        <v>1</v>
      </c>
      <c r="P1377">
        <f t="shared" si="221"/>
        <v>4</v>
      </c>
      <c r="Q1377">
        <v>2130</v>
      </c>
      <c r="R1377">
        <v>1607</v>
      </c>
      <c r="S1377" s="14">
        <f t="shared" si="213"/>
        <v>0.56997591651057</v>
      </c>
      <c r="T1377" s="33">
        <f>IF(E1377&lt;1994,"NA",IF(E1377&gt;2001,SUMIFS(ADM!E:E,ADM!A:A,ReferendumData!E1377,ADM!C:C,ReferendumData!A1377,ADM!D:D,ReferendumData!B1377),SUMIFS(ADM!K:K,ADM!H:H,ReferendumData!E1377,ADM!I:I,ReferendumData!A1377,ADM!J:J,ReferendumData!B1377)))</f>
        <v>1230.46</v>
      </c>
      <c r="U1377" s="34">
        <f t="shared" si="222"/>
        <v>3.0370755652357655</v>
      </c>
      <c r="V1377" s="47">
        <f>IFERROR(VLOOKUP(C1377,Lookups!J:L,3,FALSE),IF(T1377&gt;=2000,4,IF(AND(T1377&gt;=1000,T1377&lt;2000),5,6)))</f>
        <v>5</v>
      </c>
      <c r="W1377" s="12" t="s">
        <v>20</v>
      </c>
      <c r="X1377" s="39">
        <f t="shared" si="214"/>
        <v>3.0370755652357655</v>
      </c>
      <c r="Y1377" s="38">
        <f t="shared" si="215"/>
        <v>0.56997591651057</v>
      </c>
      <c r="Z1377" s="40" t="e">
        <f>IF(C1377=ScatterPlots!$A$3,ReferendumData!Y1377,-1)</f>
        <v>#N/A</v>
      </c>
      <c r="AA1377" s="39">
        <f t="shared" si="216"/>
        <v>3.0370755652357655</v>
      </c>
      <c r="AB1377" s="40">
        <f t="shared" si="217"/>
        <v>0.56997591651057</v>
      </c>
      <c r="AC1377" s="40">
        <f t="shared" si="218"/>
        <v>-1</v>
      </c>
      <c r="AD1377" s="40">
        <f t="shared" si="219"/>
        <v>-1</v>
      </c>
    </row>
    <row r="1378" spans="1:30" x14ac:dyDescent="0.35">
      <c r="A1378">
        <v>2687</v>
      </c>
      <c r="B1378">
        <v>1</v>
      </c>
      <c r="C1378" t="str">
        <f t="shared" si="220"/>
        <v>2687-01</v>
      </c>
      <c r="D1378" t="s">
        <v>465</v>
      </c>
      <c r="E1378">
        <v>2008</v>
      </c>
      <c r="F1378">
        <f>VLOOKUP(E1378,Lookups!A:B,2,FALSE)</f>
        <v>3</v>
      </c>
      <c r="G1378">
        <v>2009</v>
      </c>
      <c r="H1378" s="61">
        <v>330</v>
      </c>
      <c r="I1378">
        <v>10</v>
      </c>
      <c r="J1378" t="s">
        <v>19</v>
      </c>
      <c r="K1378">
        <v>0</v>
      </c>
      <c r="L1378">
        <v>9</v>
      </c>
      <c r="M1378">
        <v>0</v>
      </c>
      <c r="N1378">
        <v>9</v>
      </c>
      <c r="O1378">
        <v>0</v>
      </c>
      <c r="P1378">
        <f t="shared" si="221"/>
        <v>4</v>
      </c>
      <c r="Q1378">
        <v>1068</v>
      </c>
      <c r="R1378">
        <v>1755</v>
      </c>
      <c r="S1378" s="14">
        <f t="shared" si="213"/>
        <v>0.37832093517534537</v>
      </c>
      <c r="T1378" s="33">
        <f>IF(E1378&lt;1994,"NA",IF(E1378&gt;2001,SUMIFS(ADM!E:E,ADM!A:A,ReferendumData!E1378,ADM!C:C,ReferendumData!A1378,ADM!D:D,ReferendumData!B1378),SUMIFS(ADM!K:K,ADM!H:H,ReferendumData!E1378,ADM!I:I,ReferendumData!A1378,ADM!J:J,ReferendumData!B1378)))</f>
        <v>1010.25</v>
      </c>
      <c r="U1378" s="34">
        <f t="shared" si="222"/>
        <v>2.7943578322197475</v>
      </c>
      <c r="V1378" s="47">
        <f>IFERROR(VLOOKUP(C1378,Lookups!J:L,3,FALSE),IF(T1378&gt;=2000,4,IF(AND(T1378&gt;=1000,T1378&lt;2000),5,6)))</f>
        <v>5</v>
      </c>
      <c r="W1378" s="12" t="s">
        <v>20</v>
      </c>
      <c r="X1378" s="39">
        <f t="shared" si="214"/>
        <v>2.7943578322197475</v>
      </c>
      <c r="Y1378" s="38">
        <f t="shared" si="215"/>
        <v>0.37832093517534537</v>
      </c>
      <c r="Z1378" s="40" t="e">
        <f>IF(C1378=ScatterPlots!$A$3,ReferendumData!Y1378,-1)</f>
        <v>#N/A</v>
      </c>
      <c r="AA1378" s="39">
        <f t="shared" si="216"/>
        <v>2.7943578322197475</v>
      </c>
      <c r="AB1378" s="40">
        <f t="shared" si="217"/>
        <v>0.37832093517534537</v>
      </c>
      <c r="AC1378" s="40">
        <f t="shared" si="218"/>
        <v>-1</v>
      </c>
      <c r="AD1378" s="40">
        <f t="shared" si="219"/>
        <v>-1</v>
      </c>
    </row>
    <row r="1379" spans="1:30" x14ac:dyDescent="0.35">
      <c r="A1379">
        <v>2887</v>
      </c>
      <c r="B1379">
        <v>1</v>
      </c>
      <c r="C1379" t="str">
        <f t="shared" si="220"/>
        <v>2887-01</v>
      </c>
      <c r="D1379" t="s">
        <v>414</v>
      </c>
      <c r="E1379">
        <v>2008</v>
      </c>
      <c r="F1379">
        <f>VLOOKUP(E1379,Lookups!A:B,2,FALSE)</f>
        <v>3</v>
      </c>
      <c r="G1379">
        <v>2009</v>
      </c>
      <c r="H1379" s="61">
        <v>808.23</v>
      </c>
      <c r="I1379">
        <v>5</v>
      </c>
      <c r="J1379" t="s">
        <v>19</v>
      </c>
      <c r="K1379">
        <v>0</v>
      </c>
      <c r="L1379">
        <v>9</v>
      </c>
      <c r="M1379">
        <v>0</v>
      </c>
      <c r="N1379">
        <v>9</v>
      </c>
      <c r="O1379">
        <v>0</v>
      </c>
      <c r="P1379">
        <f t="shared" si="221"/>
        <v>9</v>
      </c>
      <c r="Q1379">
        <v>772</v>
      </c>
      <c r="R1379">
        <v>947</v>
      </c>
      <c r="S1379" s="14">
        <f t="shared" si="213"/>
        <v>0.44909831297265851</v>
      </c>
      <c r="T1379" s="33">
        <f>IF(E1379&lt;1994,"NA",IF(E1379&gt;2001,SUMIFS(ADM!E:E,ADM!A:A,ReferendumData!E1379,ADM!C:C,ReferendumData!A1379,ADM!D:D,ReferendumData!B1379),SUMIFS(ADM!K:K,ADM!H:H,ReferendumData!E1379,ADM!I:I,ReferendumData!A1379,ADM!J:J,ReferendumData!B1379)))</f>
        <v>326.24</v>
      </c>
      <c r="U1379" s="34">
        <f t="shared" si="222"/>
        <v>5.2691270230505145</v>
      </c>
      <c r="V1379" s="47">
        <f>IFERROR(VLOOKUP(C1379,Lookups!J:L,3,FALSE),IF(T1379&gt;=2000,4,IF(AND(T1379&gt;=1000,T1379&lt;2000),5,6)))</f>
        <v>6</v>
      </c>
      <c r="W1379" s="12" t="s">
        <v>20</v>
      </c>
      <c r="X1379" s="39">
        <f t="shared" si="214"/>
        <v>5.2691270230505145</v>
      </c>
      <c r="Y1379" s="38">
        <f t="shared" si="215"/>
        <v>0.44909831297265851</v>
      </c>
      <c r="Z1379" s="40" t="e">
        <f>IF(C1379=ScatterPlots!$A$3,ReferendumData!Y1379,-1)</f>
        <v>#N/A</v>
      </c>
      <c r="AA1379" s="39">
        <f t="shared" si="216"/>
        <v>5.2691270230505145</v>
      </c>
      <c r="AB1379" s="40">
        <f t="shared" si="217"/>
        <v>0.44909831297265851</v>
      </c>
      <c r="AC1379" s="40">
        <f t="shared" si="218"/>
        <v>-1</v>
      </c>
      <c r="AD1379" s="40">
        <f t="shared" si="219"/>
        <v>-1</v>
      </c>
    </row>
    <row r="1380" spans="1:30" x14ac:dyDescent="0.35">
      <c r="A1380">
        <v>264</v>
      </c>
      <c r="B1380">
        <v>1</v>
      </c>
      <c r="C1380" t="str">
        <f t="shared" si="220"/>
        <v>0264-01</v>
      </c>
      <c r="D1380" t="s">
        <v>76</v>
      </c>
      <c r="E1380">
        <v>2008</v>
      </c>
      <c r="F1380">
        <f>VLOOKUP(E1380,Lookups!A:B,2,FALSE)</f>
        <v>3</v>
      </c>
      <c r="G1380">
        <v>2010</v>
      </c>
      <c r="H1380" s="61">
        <v>927.24</v>
      </c>
      <c r="I1380">
        <v>10</v>
      </c>
      <c r="J1380" t="s">
        <v>19</v>
      </c>
      <c r="K1380">
        <v>0</v>
      </c>
      <c r="L1380">
        <v>9</v>
      </c>
      <c r="M1380">
        <v>1</v>
      </c>
      <c r="N1380">
        <v>9</v>
      </c>
      <c r="O1380">
        <v>1</v>
      </c>
      <c r="P1380">
        <f t="shared" si="221"/>
        <v>10</v>
      </c>
      <c r="Q1380">
        <v>389</v>
      </c>
      <c r="R1380">
        <v>188</v>
      </c>
      <c r="S1380" s="14">
        <f t="shared" si="213"/>
        <v>0.67417677642980933</v>
      </c>
      <c r="T1380" s="33">
        <f>IF(E1380&lt;1994,"NA",IF(E1380&gt;2001,SUMIFS(ADM!E:E,ADM!A:A,ReferendumData!E1380,ADM!C:C,ReferendumData!A1380,ADM!D:D,ReferendumData!B1380),SUMIFS(ADM!K:K,ADM!H:H,ReferendumData!E1380,ADM!I:I,ReferendumData!A1380,ADM!J:J,ReferendumData!B1380)))</f>
        <v>118.66</v>
      </c>
      <c r="U1380" s="34">
        <f t="shared" si="222"/>
        <v>4.8626327321759648</v>
      </c>
      <c r="V1380" s="47">
        <f>IFERROR(VLOOKUP(C1380,Lookups!J:L,3,FALSE),IF(T1380&gt;=2000,4,IF(AND(T1380&gt;=1000,T1380&lt;2000),5,6)))</f>
        <v>6</v>
      </c>
      <c r="W1380" s="12" t="s">
        <v>20</v>
      </c>
      <c r="X1380" s="39">
        <f t="shared" si="214"/>
        <v>4.8626327321759648</v>
      </c>
      <c r="Y1380" s="38">
        <f t="shared" si="215"/>
        <v>0.67417677642980933</v>
      </c>
      <c r="Z1380" s="40" t="e">
        <f>IF(C1380=ScatterPlots!$A$3,ReferendumData!Y1380,-1)</f>
        <v>#N/A</v>
      </c>
      <c r="AA1380" s="39">
        <f t="shared" si="216"/>
        <v>4.8626327321759648</v>
      </c>
      <c r="AB1380" s="40">
        <f t="shared" si="217"/>
        <v>0.67417677642980933</v>
      </c>
      <c r="AC1380" s="40">
        <f t="shared" si="218"/>
        <v>-1</v>
      </c>
      <c r="AD1380" s="40">
        <f t="shared" si="219"/>
        <v>-1</v>
      </c>
    </row>
    <row r="1381" spans="1:30" x14ac:dyDescent="0.35">
      <c r="A1381">
        <v>345</v>
      </c>
      <c r="B1381">
        <v>1</v>
      </c>
      <c r="C1381" t="str">
        <f t="shared" si="220"/>
        <v>0345-01</v>
      </c>
      <c r="D1381" t="s">
        <v>225</v>
      </c>
      <c r="E1381">
        <v>2008</v>
      </c>
      <c r="F1381">
        <f>VLOOKUP(E1381,Lookups!A:B,2,FALSE)</f>
        <v>3</v>
      </c>
      <c r="G1381">
        <v>2010</v>
      </c>
      <c r="H1381" s="61">
        <v>597</v>
      </c>
      <c r="I1381">
        <v>7</v>
      </c>
      <c r="J1381" t="s">
        <v>19</v>
      </c>
      <c r="K1381">
        <v>0</v>
      </c>
      <c r="L1381">
        <v>9</v>
      </c>
      <c r="M1381">
        <v>1</v>
      </c>
      <c r="N1381">
        <v>9</v>
      </c>
      <c r="O1381">
        <v>1</v>
      </c>
      <c r="P1381">
        <f t="shared" si="221"/>
        <v>6</v>
      </c>
      <c r="Q1381">
        <v>3262</v>
      </c>
      <c r="R1381">
        <v>2130</v>
      </c>
      <c r="S1381" s="14">
        <f t="shared" si="213"/>
        <v>0.60497032640949555</v>
      </c>
      <c r="T1381" s="33">
        <f>IF(E1381&lt;1994,"NA",IF(E1381&gt;2001,SUMIFS(ADM!E:E,ADM!A:A,ReferendumData!E1381,ADM!C:C,ReferendumData!A1381,ADM!D:D,ReferendumData!B1381),SUMIFS(ADM!K:K,ADM!H:H,ReferendumData!E1381,ADM!I:I,ReferendumData!A1381,ADM!J:J,ReferendumData!B1381)))</f>
        <v>1557.32</v>
      </c>
      <c r="U1381" s="34">
        <f t="shared" si="222"/>
        <v>3.4623584106028304</v>
      </c>
      <c r="V1381" s="47">
        <f>IFERROR(VLOOKUP(C1381,Lookups!J:L,3,FALSE),IF(T1381&gt;=2000,4,IF(AND(T1381&gt;=1000,T1381&lt;2000),5,6)))</f>
        <v>5</v>
      </c>
      <c r="W1381" s="12" t="s">
        <v>544</v>
      </c>
      <c r="X1381" s="39">
        <f t="shared" si="214"/>
        <v>3.4623584106028304</v>
      </c>
      <c r="Y1381" s="38">
        <f t="shared" si="215"/>
        <v>0.60497032640949555</v>
      </c>
      <c r="Z1381" s="40" t="e">
        <f>IF(C1381=ScatterPlots!$A$3,ReferendumData!Y1381,-1)</f>
        <v>#N/A</v>
      </c>
      <c r="AA1381" s="39">
        <f t="shared" si="216"/>
        <v>3.4623584106028304</v>
      </c>
      <c r="AB1381" s="40">
        <f t="shared" si="217"/>
        <v>0.60497032640949555</v>
      </c>
      <c r="AC1381" s="40">
        <f t="shared" si="218"/>
        <v>-1</v>
      </c>
      <c r="AD1381" s="40">
        <f t="shared" si="219"/>
        <v>-1</v>
      </c>
    </row>
    <row r="1382" spans="1:30" x14ac:dyDescent="0.35">
      <c r="A1382">
        <v>1</v>
      </c>
      <c r="B1382">
        <v>1</v>
      </c>
      <c r="C1382" t="str">
        <f t="shared" si="220"/>
        <v>0001-01</v>
      </c>
      <c r="D1382" t="s">
        <v>170</v>
      </c>
      <c r="E1382">
        <v>2009</v>
      </c>
      <c r="F1382">
        <f>VLOOKUP(E1382,Lookups!A:B,2,FALSE)</f>
        <v>1</v>
      </c>
      <c r="G1382">
        <v>2010</v>
      </c>
      <c r="H1382" s="61">
        <v>0.06</v>
      </c>
      <c r="I1382">
        <v>10</v>
      </c>
      <c r="J1382" t="s">
        <v>19</v>
      </c>
      <c r="K1382">
        <v>0</v>
      </c>
      <c r="L1382">
        <v>9</v>
      </c>
      <c r="M1382">
        <v>1</v>
      </c>
      <c r="N1382">
        <v>9</v>
      </c>
      <c r="O1382">
        <v>1</v>
      </c>
      <c r="P1382">
        <f t="shared" si="221"/>
        <v>1</v>
      </c>
      <c r="Q1382">
        <v>860</v>
      </c>
      <c r="R1382">
        <v>163</v>
      </c>
      <c r="S1382" s="14">
        <f t="shared" si="213"/>
        <v>0.8406647116324536</v>
      </c>
      <c r="T1382" s="33">
        <f>IF(E1382&lt;1994,"NA",IF(E1382&gt;2001,SUMIFS(ADM!E:E,ADM!A:A,ReferendumData!E1382,ADM!C:C,ReferendumData!A1382,ADM!D:D,ReferendumData!B1382),SUMIFS(ADM!K:K,ADM!H:H,ReferendumData!E1382,ADM!I:I,ReferendumData!A1382,ADM!J:J,ReferendumData!B1382)))</f>
        <v>1260.71</v>
      </c>
      <c r="U1382" s="34">
        <f t="shared" si="222"/>
        <v>0.81144751766861523</v>
      </c>
      <c r="V1382" s="47">
        <f>IFERROR(VLOOKUP(C1382,Lookups!J:L,3,FALSE),IF(T1382&gt;=2000,4,IF(AND(T1382&gt;=1000,T1382&lt;2000),5,6)))</f>
        <v>5</v>
      </c>
      <c r="W1382" s="12" t="s">
        <v>545</v>
      </c>
      <c r="X1382" s="39">
        <f t="shared" si="214"/>
        <v>0.81144751766861523</v>
      </c>
      <c r="Y1382" s="38">
        <f t="shared" si="215"/>
        <v>0.8406647116324536</v>
      </c>
      <c r="Z1382" s="40" t="e">
        <f>IF(C1382=ScatterPlots!$A$3,ReferendumData!Y1382,-1)</f>
        <v>#N/A</v>
      </c>
      <c r="AA1382" s="39">
        <f t="shared" si="216"/>
        <v>0.81144751766861523</v>
      </c>
      <c r="AB1382" s="40">
        <f t="shared" si="217"/>
        <v>-1</v>
      </c>
      <c r="AC1382" s="40">
        <f t="shared" si="218"/>
        <v>-1</v>
      </c>
      <c r="AD1382" s="40">
        <f t="shared" si="219"/>
        <v>0.8406647116324536</v>
      </c>
    </row>
    <row r="1383" spans="1:30" x14ac:dyDescent="0.35">
      <c r="A1383">
        <v>6</v>
      </c>
      <c r="B1383">
        <v>3</v>
      </c>
      <c r="C1383" t="str">
        <f t="shared" si="220"/>
        <v>0006-03</v>
      </c>
      <c r="D1383" t="s">
        <v>419</v>
      </c>
      <c r="E1383">
        <v>2009</v>
      </c>
      <c r="F1383">
        <f>VLOOKUP(E1383,Lookups!A:B,2,FALSE)</f>
        <v>1</v>
      </c>
      <c r="G1383">
        <v>2010</v>
      </c>
      <c r="H1383" s="61">
        <v>140</v>
      </c>
      <c r="I1383">
        <v>10</v>
      </c>
      <c r="J1383" t="s">
        <v>19</v>
      </c>
      <c r="K1383">
        <v>0</v>
      </c>
      <c r="L1383">
        <v>9</v>
      </c>
      <c r="M1383">
        <v>0</v>
      </c>
      <c r="N1383">
        <v>9</v>
      </c>
      <c r="O1383">
        <v>1</v>
      </c>
      <c r="P1383">
        <f t="shared" si="221"/>
        <v>2</v>
      </c>
      <c r="Q1383">
        <v>1627</v>
      </c>
      <c r="R1383">
        <v>1337</v>
      </c>
      <c r="S1383" s="14">
        <f t="shared" si="213"/>
        <v>0.54892037786774628</v>
      </c>
      <c r="T1383" s="33">
        <f>IF(E1383&lt;1994,"NA",IF(E1383&gt;2001,SUMIFS(ADM!E:E,ADM!A:A,ReferendumData!E1383,ADM!C:C,ReferendumData!A1383,ADM!D:D,ReferendumData!B1383),SUMIFS(ADM!K:K,ADM!H:H,ReferendumData!E1383,ADM!I:I,ReferendumData!A1383,ADM!J:J,ReferendumData!B1383)))</f>
        <v>3337.19</v>
      </c>
      <c r="U1383" s="34">
        <f t="shared" si="222"/>
        <v>0.88817238455107439</v>
      </c>
      <c r="V1383" s="47">
        <f>IFERROR(VLOOKUP(C1383,Lookups!J:L,3,FALSE),IF(T1383&gt;=2000,4,IF(AND(T1383&gt;=1000,T1383&lt;2000),5,6)))</f>
        <v>2</v>
      </c>
      <c r="W1383" s="12" t="s">
        <v>20</v>
      </c>
      <c r="X1383" s="39">
        <f t="shared" si="214"/>
        <v>0.88817238455107439</v>
      </c>
      <c r="Y1383" s="38">
        <f t="shared" si="215"/>
        <v>0.54892037786774628</v>
      </c>
      <c r="Z1383" s="40" t="e">
        <f>IF(C1383=ScatterPlots!$A$3,ReferendumData!Y1383,-1)</f>
        <v>#N/A</v>
      </c>
      <c r="AA1383" s="39">
        <f t="shared" si="216"/>
        <v>0.88817238455107439</v>
      </c>
      <c r="AB1383" s="40">
        <f t="shared" si="217"/>
        <v>-1</v>
      </c>
      <c r="AC1383" s="40">
        <f t="shared" si="218"/>
        <v>-1</v>
      </c>
      <c r="AD1383" s="40">
        <f t="shared" si="219"/>
        <v>0.54892037786774628</v>
      </c>
    </row>
    <row r="1384" spans="1:30" x14ac:dyDescent="0.35">
      <c r="A1384">
        <v>11</v>
      </c>
      <c r="B1384">
        <v>1</v>
      </c>
      <c r="C1384" t="str">
        <f t="shared" si="220"/>
        <v>0011-01</v>
      </c>
      <c r="D1384" t="s">
        <v>546</v>
      </c>
      <c r="E1384">
        <v>2009</v>
      </c>
      <c r="F1384">
        <f>VLOOKUP(E1384,Lookups!A:B,2,FALSE)</f>
        <v>1</v>
      </c>
      <c r="G1384">
        <v>2010</v>
      </c>
      <c r="H1384" s="61">
        <v>165.62</v>
      </c>
      <c r="I1384">
        <v>8</v>
      </c>
      <c r="J1384" t="s">
        <v>19</v>
      </c>
      <c r="K1384">
        <v>0</v>
      </c>
      <c r="L1384">
        <v>9</v>
      </c>
      <c r="M1384">
        <v>0</v>
      </c>
      <c r="N1384">
        <v>9</v>
      </c>
      <c r="O1384">
        <v>1</v>
      </c>
      <c r="P1384">
        <f t="shared" si="221"/>
        <v>2</v>
      </c>
      <c r="Q1384">
        <v>17590</v>
      </c>
      <c r="R1384">
        <v>12389</v>
      </c>
      <c r="S1384" s="14">
        <f t="shared" si="213"/>
        <v>0.58674405417125319</v>
      </c>
      <c r="T1384" s="33">
        <f>IF(E1384&lt;1994,"NA",IF(E1384&gt;2001,SUMIFS(ADM!E:E,ADM!A:A,ReferendumData!E1384,ADM!C:C,ReferendumData!A1384,ADM!D:D,ReferendumData!B1384),SUMIFS(ADM!K:K,ADM!H:H,ReferendumData!E1384,ADM!I:I,ReferendumData!A1384,ADM!J:J,ReferendumData!B1384)))</f>
        <v>39225.379999999997</v>
      </c>
      <c r="U1384" s="34">
        <f t="shared" si="222"/>
        <v>0.76427557871969631</v>
      </c>
      <c r="V1384" s="47">
        <f>IFERROR(VLOOKUP(C1384,Lookups!J:L,3,FALSE),IF(T1384&gt;=2000,4,IF(AND(T1384&gt;=1000,T1384&lt;2000),5,6)))</f>
        <v>3</v>
      </c>
      <c r="W1384" s="12" t="s">
        <v>547</v>
      </c>
      <c r="X1384" s="39">
        <f t="shared" si="214"/>
        <v>0.76427557871969631</v>
      </c>
      <c r="Y1384" s="38">
        <f t="shared" si="215"/>
        <v>0.58674405417125319</v>
      </c>
      <c r="Z1384" s="40" t="e">
        <f>IF(C1384=ScatterPlots!$A$3,ReferendumData!Y1384,-1)</f>
        <v>#N/A</v>
      </c>
      <c r="AA1384" s="39">
        <f t="shared" si="216"/>
        <v>0.76427557871969631</v>
      </c>
      <c r="AB1384" s="40">
        <f t="shared" si="217"/>
        <v>-1</v>
      </c>
      <c r="AC1384" s="40">
        <f t="shared" si="218"/>
        <v>-1</v>
      </c>
      <c r="AD1384" s="40">
        <f t="shared" si="219"/>
        <v>0.58674405417125319</v>
      </c>
    </row>
    <row r="1385" spans="1:30" x14ac:dyDescent="0.35">
      <c r="A1385">
        <v>12</v>
      </c>
      <c r="B1385">
        <v>1</v>
      </c>
      <c r="C1385" t="str">
        <f t="shared" si="220"/>
        <v>0012-01</v>
      </c>
      <c r="D1385" t="s">
        <v>290</v>
      </c>
      <c r="E1385">
        <v>2009</v>
      </c>
      <c r="F1385">
        <f>VLOOKUP(E1385,Lookups!A:B,2,FALSE)</f>
        <v>1</v>
      </c>
      <c r="G1385">
        <v>2010</v>
      </c>
      <c r="H1385" s="61">
        <v>295</v>
      </c>
      <c r="I1385">
        <v>6</v>
      </c>
      <c r="J1385" t="s">
        <v>19</v>
      </c>
      <c r="K1385">
        <v>0</v>
      </c>
      <c r="L1385">
        <v>9</v>
      </c>
      <c r="M1385">
        <v>0</v>
      </c>
      <c r="N1385">
        <v>9</v>
      </c>
      <c r="O1385">
        <v>0</v>
      </c>
      <c r="P1385">
        <f t="shared" si="221"/>
        <v>3</v>
      </c>
      <c r="Q1385">
        <v>2906</v>
      </c>
      <c r="R1385">
        <v>4045</v>
      </c>
      <c r="S1385" s="14">
        <f t="shared" si="213"/>
        <v>0.41806934254064165</v>
      </c>
      <c r="T1385" s="33">
        <f>IF(E1385&lt;1994,"NA",IF(E1385&gt;2001,SUMIFS(ADM!E:E,ADM!A:A,ReferendumData!E1385,ADM!C:C,ReferendumData!A1385,ADM!D:D,ReferendumData!B1385),SUMIFS(ADM!K:K,ADM!H:H,ReferendumData!E1385,ADM!I:I,ReferendumData!A1385,ADM!J:J,ReferendumData!B1385)))</f>
        <v>6758.71</v>
      </c>
      <c r="U1385" s="34">
        <f t="shared" si="222"/>
        <v>1.0284506954729526</v>
      </c>
      <c r="V1385" s="47">
        <f>IFERROR(VLOOKUP(C1385,Lookups!J:L,3,FALSE),IF(T1385&gt;=2000,4,IF(AND(T1385&gt;=1000,T1385&lt;2000),5,6)))</f>
        <v>3</v>
      </c>
      <c r="W1385" s="12" t="s">
        <v>20</v>
      </c>
      <c r="X1385" s="39">
        <f t="shared" si="214"/>
        <v>1.0284506954729526</v>
      </c>
      <c r="Y1385" s="38">
        <f t="shared" si="215"/>
        <v>0.41806934254064165</v>
      </c>
      <c r="Z1385" s="40" t="e">
        <f>IF(C1385=ScatterPlots!$A$3,ReferendumData!Y1385,-1)</f>
        <v>#N/A</v>
      </c>
      <c r="AA1385" s="39">
        <f t="shared" si="216"/>
        <v>1.0284506954729526</v>
      </c>
      <c r="AB1385" s="40">
        <f t="shared" si="217"/>
        <v>-1</v>
      </c>
      <c r="AC1385" s="40">
        <f t="shared" si="218"/>
        <v>-1</v>
      </c>
      <c r="AD1385" s="40">
        <f t="shared" si="219"/>
        <v>0.41806934254064165</v>
      </c>
    </row>
    <row r="1386" spans="1:30" x14ac:dyDescent="0.35">
      <c r="A1386">
        <v>15</v>
      </c>
      <c r="B1386">
        <v>1</v>
      </c>
      <c r="C1386" t="str">
        <f t="shared" si="220"/>
        <v>0015-01</v>
      </c>
      <c r="D1386" t="s">
        <v>67</v>
      </c>
      <c r="E1386">
        <v>2009</v>
      </c>
      <c r="F1386">
        <f>VLOOKUP(E1386,Lookups!A:B,2,FALSE)</f>
        <v>1</v>
      </c>
      <c r="G1386">
        <v>2010</v>
      </c>
      <c r="H1386" s="61">
        <v>290</v>
      </c>
      <c r="I1386">
        <v>5</v>
      </c>
      <c r="J1386" t="s">
        <v>19</v>
      </c>
      <c r="K1386">
        <v>0</v>
      </c>
      <c r="L1386">
        <v>9</v>
      </c>
      <c r="M1386">
        <v>0</v>
      </c>
      <c r="N1386">
        <v>9</v>
      </c>
      <c r="O1386">
        <v>1</v>
      </c>
      <c r="P1386">
        <f t="shared" si="221"/>
        <v>3</v>
      </c>
      <c r="Q1386">
        <v>3561</v>
      </c>
      <c r="R1386">
        <v>3121</v>
      </c>
      <c r="S1386" s="14">
        <f t="shared" si="213"/>
        <v>0.53292427416941035</v>
      </c>
      <c r="T1386" s="33">
        <f>IF(E1386&lt;1994,"NA",IF(E1386&gt;2001,SUMIFS(ADM!E:E,ADM!A:A,ReferendumData!E1386,ADM!C:C,ReferendumData!A1386,ADM!D:D,ReferendumData!B1386),SUMIFS(ADM!K:K,ADM!H:H,ReferendumData!E1386,ADM!I:I,ReferendumData!A1386,ADM!J:J,ReferendumData!B1386)))</f>
        <v>5478.12</v>
      </c>
      <c r="U1386" s="34">
        <f t="shared" si="222"/>
        <v>1.219761524026491</v>
      </c>
      <c r="V1386" s="47">
        <f>IFERROR(VLOOKUP(C1386,Lookups!J:L,3,FALSE),IF(T1386&gt;=2000,4,IF(AND(T1386&gt;=1000,T1386&lt;2000),5,6)))</f>
        <v>3</v>
      </c>
      <c r="W1386" s="12" t="s">
        <v>20</v>
      </c>
      <c r="X1386" s="39">
        <f t="shared" si="214"/>
        <v>1.219761524026491</v>
      </c>
      <c r="Y1386" s="38">
        <f t="shared" si="215"/>
        <v>0.53292427416941035</v>
      </c>
      <c r="Z1386" s="40" t="e">
        <f>IF(C1386=ScatterPlots!$A$3,ReferendumData!Y1386,-1)</f>
        <v>#N/A</v>
      </c>
      <c r="AA1386" s="39">
        <f t="shared" si="216"/>
        <v>1.219761524026491</v>
      </c>
      <c r="AB1386" s="40">
        <f t="shared" si="217"/>
        <v>-1</v>
      </c>
      <c r="AC1386" s="40">
        <f t="shared" si="218"/>
        <v>-1</v>
      </c>
      <c r="AD1386" s="40">
        <f t="shared" si="219"/>
        <v>0.53292427416941035</v>
      </c>
    </row>
    <row r="1387" spans="1:30" x14ac:dyDescent="0.35">
      <c r="A1387">
        <v>15</v>
      </c>
      <c r="B1387">
        <v>1</v>
      </c>
      <c r="C1387" t="str">
        <f t="shared" si="220"/>
        <v>0015-01</v>
      </c>
      <c r="D1387" t="s">
        <v>67</v>
      </c>
      <c r="E1387">
        <v>2009</v>
      </c>
      <c r="F1387">
        <f>VLOOKUP(E1387,Lookups!A:B,2,FALSE)</f>
        <v>1</v>
      </c>
      <c r="G1387">
        <v>2010</v>
      </c>
      <c r="H1387" s="61">
        <v>75</v>
      </c>
      <c r="I1387">
        <v>5</v>
      </c>
      <c r="J1387" t="s">
        <v>19</v>
      </c>
      <c r="K1387">
        <v>0</v>
      </c>
      <c r="L1387">
        <v>9</v>
      </c>
      <c r="M1387">
        <v>0</v>
      </c>
      <c r="N1387">
        <v>9</v>
      </c>
      <c r="O1387">
        <v>1</v>
      </c>
      <c r="P1387">
        <f t="shared" si="221"/>
        <v>1</v>
      </c>
      <c r="Q1387">
        <v>3378</v>
      </c>
      <c r="R1387">
        <v>3279</v>
      </c>
      <c r="S1387" s="14">
        <f t="shared" si="213"/>
        <v>0.5074357818837314</v>
      </c>
      <c r="T1387" s="33">
        <f>IF(E1387&lt;1994,"NA",IF(E1387&gt;2001,SUMIFS(ADM!E:E,ADM!A:A,ReferendumData!E1387,ADM!C:C,ReferendumData!A1387,ADM!D:D,ReferendumData!B1387),SUMIFS(ADM!K:K,ADM!H:H,ReferendumData!E1387,ADM!I:I,ReferendumData!A1387,ADM!J:J,ReferendumData!B1387)))</f>
        <v>5478.12</v>
      </c>
      <c r="U1387" s="34">
        <f t="shared" si="222"/>
        <v>1.2151979146130425</v>
      </c>
      <c r="V1387" s="47">
        <f>IFERROR(VLOOKUP(C1387,Lookups!J:L,3,FALSE),IF(T1387&gt;=2000,4,IF(AND(T1387&gt;=1000,T1387&lt;2000),5,6)))</f>
        <v>3</v>
      </c>
      <c r="W1387" s="12" t="s">
        <v>20</v>
      </c>
      <c r="X1387" s="39">
        <f t="shared" si="214"/>
        <v>1.2151979146130425</v>
      </c>
      <c r="Y1387" s="38">
        <f t="shared" si="215"/>
        <v>0.5074357818837314</v>
      </c>
      <c r="Z1387" s="40" t="e">
        <f>IF(C1387=ScatterPlots!$A$3,ReferendumData!Y1387,-1)</f>
        <v>#N/A</v>
      </c>
      <c r="AA1387" s="39">
        <f t="shared" si="216"/>
        <v>1.2151979146130425</v>
      </c>
      <c r="AB1387" s="40">
        <f t="shared" si="217"/>
        <v>-1</v>
      </c>
      <c r="AC1387" s="40">
        <f t="shared" si="218"/>
        <v>-1</v>
      </c>
      <c r="AD1387" s="40">
        <f t="shared" si="219"/>
        <v>0.5074357818837314</v>
      </c>
    </row>
    <row r="1388" spans="1:30" x14ac:dyDescent="0.35">
      <c r="A1388">
        <v>16</v>
      </c>
      <c r="B1388">
        <v>1</v>
      </c>
      <c r="C1388" t="str">
        <f t="shared" si="220"/>
        <v>0016-01</v>
      </c>
      <c r="D1388" t="s">
        <v>37</v>
      </c>
      <c r="E1388">
        <v>2009</v>
      </c>
      <c r="F1388">
        <f>VLOOKUP(E1388,Lookups!A:B,2,FALSE)</f>
        <v>1</v>
      </c>
      <c r="G1388">
        <v>2010</v>
      </c>
      <c r="H1388" s="61">
        <v>330.67</v>
      </c>
      <c r="I1388">
        <v>10</v>
      </c>
      <c r="J1388" t="s">
        <v>19</v>
      </c>
      <c r="K1388">
        <v>0</v>
      </c>
      <c r="L1388">
        <v>9</v>
      </c>
      <c r="M1388">
        <v>0</v>
      </c>
      <c r="N1388">
        <v>9</v>
      </c>
      <c r="O1388">
        <v>1</v>
      </c>
      <c r="P1388">
        <f t="shared" si="221"/>
        <v>4</v>
      </c>
      <c r="Q1388">
        <v>2004</v>
      </c>
      <c r="R1388">
        <v>1410</v>
      </c>
      <c r="S1388" s="14">
        <f t="shared" si="213"/>
        <v>0.58699472759226712</v>
      </c>
      <c r="T1388" s="33">
        <f>IF(E1388&lt;1994,"NA",IF(E1388&gt;2001,SUMIFS(ADM!E:E,ADM!A:A,ReferendumData!E1388,ADM!C:C,ReferendumData!A1388,ADM!D:D,ReferendumData!B1388),SUMIFS(ADM!K:K,ADM!H:H,ReferendumData!E1388,ADM!I:I,ReferendumData!A1388,ADM!J:J,ReferendumData!B1388)))</f>
        <v>4576.18</v>
      </c>
      <c r="U1388" s="34">
        <f t="shared" si="222"/>
        <v>0.74603708770196975</v>
      </c>
      <c r="V1388" s="47">
        <f>IFERROR(VLOOKUP(C1388,Lookups!J:L,3,FALSE),IF(T1388&gt;=2000,4,IF(AND(T1388&gt;=1000,T1388&lt;2000),5,6)))</f>
        <v>3</v>
      </c>
      <c r="W1388" s="12" t="s">
        <v>20</v>
      </c>
      <c r="X1388" s="39">
        <f t="shared" si="214"/>
        <v>0.74603708770196975</v>
      </c>
      <c r="Y1388" s="38">
        <f t="shared" si="215"/>
        <v>0.58699472759226712</v>
      </c>
      <c r="Z1388" s="40" t="e">
        <f>IF(C1388=ScatterPlots!$A$3,ReferendumData!Y1388,-1)</f>
        <v>#N/A</v>
      </c>
      <c r="AA1388" s="39">
        <f t="shared" si="216"/>
        <v>0.74603708770196975</v>
      </c>
      <c r="AB1388" s="40">
        <f t="shared" si="217"/>
        <v>-1</v>
      </c>
      <c r="AC1388" s="40">
        <f t="shared" si="218"/>
        <v>-1</v>
      </c>
      <c r="AD1388" s="40">
        <f t="shared" si="219"/>
        <v>0.58699472759226712</v>
      </c>
    </row>
    <row r="1389" spans="1:30" x14ac:dyDescent="0.35">
      <c r="A1389">
        <v>16</v>
      </c>
      <c r="B1389">
        <v>1</v>
      </c>
      <c r="C1389" t="str">
        <f t="shared" si="220"/>
        <v>0016-01</v>
      </c>
      <c r="D1389" t="s">
        <v>37</v>
      </c>
      <c r="E1389">
        <v>2009</v>
      </c>
      <c r="F1389">
        <f>VLOOKUP(E1389,Lookups!A:B,2,FALSE)</f>
        <v>1</v>
      </c>
      <c r="G1389">
        <v>2010</v>
      </c>
      <c r="H1389" s="61">
        <v>325</v>
      </c>
      <c r="I1389">
        <v>10</v>
      </c>
      <c r="J1389" t="s">
        <v>19</v>
      </c>
      <c r="K1389">
        <v>0</v>
      </c>
      <c r="L1389">
        <v>9</v>
      </c>
      <c r="M1389">
        <v>0</v>
      </c>
      <c r="N1389">
        <v>9</v>
      </c>
      <c r="O1389">
        <v>0</v>
      </c>
      <c r="P1389">
        <f t="shared" si="221"/>
        <v>4</v>
      </c>
      <c r="Q1389">
        <v>1434</v>
      </c>
      <c r="R1389">
        <v>1962</v>
      </c>
      <c r="S1389" s="14">
        <f t="shared" si="213"/>
        <v>0.42226148409893993</v>
      </c>
      <c r="T1389" s="33">
        <f>IF(E1389&lt;1994,"NA",IF(E1389&gt;2001,SUMIFS(ADM!E:E,ADM!A:A,ReferendumData!E1389,ADM!C:C,ReferendumData!A1389,ADM!D:D,ReferendumData!B1389),SUMIFS(ADM!K:K,ADM!H:H,ReferendumData!E1389,ADM!I:I,ReferendumData!A1389,ADM!J:J,ReferendumData!B1389)))</f>
        <v>4576.18</v>
      </c>
      <c r="U1389" s="34">
        <f t="shared" si="222"/>
        <v>0.74210367599176597</v>
      </c>
      <c r="V1389" s="47">
        <f>IFERROR(VLOOKUP(C1389,Lookups!J:L,3,FALSE),IF(T1389&gt;=2000,4,IF(AND(T1389&gt;=1000,T1389&lt;2000),5,6)))</f>
        <v>3</v>
      </c>
      <c r="W1389" s="12" t="s">
        <v>20</v>
      </c>
      <c r="X1389" s="39">
        <f t="shared" si="214"/>
        <v>0.74210367599176597</v>
      </c>
      <c r="Y1389" s="38">
        <f t="shared" si="215"/>
        <v>0.42226148409893993</v>
      </c>
      <c r="Z1389" s="40" t="e">
        <f>IF(C1389=ScatterPlots!$A$3,ReferendumData!Y1389,-1)</f>
        <v>#N/A</v>
      </c>
      <c r="AA1389" s="39">
        <f t="shared" si="216"/>
        <v>0.74210367599176597</v>
      </c>
      <c r="AB1389" s="40">
        <f t="shared" si="217"/>
        <v>-1</v>
      </c>
      <c r="AC1389" s="40">
        <f t="shared" si="218"/>
        <v>-1</v>
      </c>
      <c r="AD1389" s="40">
        <f t="shared" si="219"/>
        <v>0.42226148409893993</v>
      </c>
    </row>
    <row r="1390" spans="1:30" x14ac:dyDescent="0.35">
      <c r="A1390">
        <v>22</v>
      </c>
      <c r="B1390">
        <v>1</v>
      </c>
      <c r="C1390" t="str">
        <f t="shared" si="220"/>
        <v>0022-01</v>
      </c>
      <c r="D1390" t="s">
        <v>114</v>
      </c>
      <c r="E1390">
        <v>2009</v>
      </c>
      <c r="F1390">
        <f>VLOOKUP(E1390,Lookups!A:B,2,FALSE)</f>
        <v>1</v>
      </c>
      <c r="G1390">
        <v>2010</v>
      </c>
      <c r="H1390" s="61">
        <v>138</v>
      </c>
      <c r="I1390">
        <v>10</v>
      </c>
      <c r="J1390" t="s">
        <v>19</v>
      </c>
      <c r="K1390">
        <v>0</v>
      </c>
      <c r="L1390">
        <v>9</v>
      </c>
      <c r="M1390">
        <v>0</v>
      </c>
      <c r="N1390">
        <v>9</v>
      </c>
      <c r="O1390">
        <v>1</v>
      </c>
      <c r="P1390">
        <f t="shared" si="221"/>
        <v>2</v>
      </c>
      <c r="Q1390">
        <v>1613</v>
      </c>
      <c r="R1390">
        <v>649</v>
      </c>
      <c r="S1390" s="14">
        <f t="shared" si="213"/>
        <v>0.71308576480990271</v>
      </c>
      <c r="T1390" s="33">
        <f>IF(E1390&lt;1994,"NA",IF(E1390&gt;2001,SUMIFS(ADM!E:E,ADM!A:A,ReferendumData!E1390,ADM!C:C,ReferendumData!A1390,ADM!D:D,ReferendumData!B1390),SUMIFS(ADM!K:K,ADM!H:H,ReferendumData!E1390,ADM!I:I,ReferendumData!A1390,ADM!J:J,ReferendumData!B1390)))</f>
        <v>2716.65</v>
      </c>
      <c r="U1390" s="34">
        <f t="shared" si="222"/>
        <v>0.83264314504996961</v>
      </c>
      <c r="V1390" s="47">
        <f>IFERROR(VLOOKUP(C1390,Lookups!J:L,3,FALSE),IF(T1390&gt;=2000,4,IF(AND(T1390&gt;=1000,T1390&lt;2000),5,6)))</f>
        <v>4</v>
      </c>
      <c r="W1390" s="12" t="s">
        <v>20</v>
      </c>
      <c r="X1390" s="39">
        <f t="shared" si="214"/>
        <v>0.83264314504996961</v>
      </c>
      <c r="Y1390" s="38">
        <f t="shared" si="215"/>
        <v>0.71308576480990271</v>
      </c>
      <c r="Z1390" s="40" t="e">
        <f>IF(C1390=ScatterPlots!$A$3,ReferendumData!Y1390,-1)</f>
        <v>#N/A</v>
      </c>
      <c r="AA1390" s="39">
        <f t="shared" si="216"/>
        <v>0.83264314504996961</v>
      </c>
      <c r="AB1390" s="40">
        <f t="shared" si="217"/>
        <v>-1</v>
      </c>
      <c r="AC1390" s="40">
        <f t="shared" si="218"/>
        <v>-1</v>
      </c>
      <c r="AD1390" s="40">
        <f t="shared" si="219"/>
        <v>0.71308576480990271</v>
      </c>
    </row>
    <row r="1391" spans="1:30" x14ac:dyDescent="0.35">
      <c r="A1391">
        <v>129</v>
      </c>
      <c r="B1391">
        <v>1</v>
      </c>
      <c r="C1391" t="str">
        <f t="shared" si="220"/>
        <v>0129-01</v>
      </c>
      <c r="D1391" t="s">
        <v>44</v>
      </c>
      <c r="E1391">
        <v>2009</v>
      </c>
      <c r="F1391">
        <f>VLOOKUP(E1391,Lookups!A:B,2,FALSE)</f>
        <v>1</v>
      </c>
      <c r="G1391">
        <v>2010</v>
      </c>
      <c r="H1391" s="61">
        <v>469.65</v>
      </c>
      <c r="I1391">
        <v>10</v>
      </c>
      <c r="J1391" t="s">
        <v>19</v>
      </c>
      <c r="K1391">
        <v>0</v>
      </c>
      <c r="L1391">
        <v>9</v>
      </c>
      <c r="M1391">
        <v>0</v>
      </c>
      <c r="N1391">
        <v>9</v>
      </c>
      <c r="O1391">
        <v>0</v>
      </c>
      <c r="P1391">
        <f t="shared" si="221"/>
        <v>5</v>
      </c>
      <c r="Q1391">
        <v>807</v>
      </c>
      <c r="R1391">
        <v>913</v>
      </c>
      <c r="S1391" s="14">
        <f t="shared" si="213"/>
        <v>0.46918604651162793</v>
      </c>
      <c r="T1391" s="33">
        <f>IF(E1391&lt;1994,"NA",IF(E1391&gt;2001,SUMIFS(ADM!E:E,ADM!A:A,ReferendumData!E1391,ADM!C:C,ReferendumData!A1391,ADM!D:D,ReferendumData!B1391),SUMIFS(ADM!K:K,ADM!H:H,ReferendumData!E1391,ADM!I:I,ReferendumData!A1391,ADM!J:J,ReferendumData!B1391)))</f>
        <v>1465.57</v>
      </c>
      <c r="U1391" s="34">
        <f t="shared" si="222"/>
        <v>1.1736048090504037</v>
      </c>
      <c r="V1391" s="47">
        <f>IFERROR(VLOOKUP(C1391,Lookups!J:L,3,FALSE),IF(T1391&gt;=2000,4,IF(AND(T1391&gt;=1000,T1391&lt;2000),5,6)))</f>
        <v>5</v>
      </c>
      <c r="W1391" s="12" t="s">
        <v>20</v>
      </c>
      <c r="X1391" s="39">
        <f t="shared" si="214"/>
        <v>1.1736048090504037</v>
      </c>
      <c r="Y1391" s="38">
        <f t="shared" si="215"/>
        <v>0.46918604651162793</v>
      </c>
      <c r="Z1391" s="40" t="e">
        <f>IF(C1391=ScatterPlots!$A$3,ReferendumData!Y1391,-1)</f>
        <v>#N/A</v>
      </c>
      <c r="AA1391" s="39">
        <f t="shared" si="216"/>
        <v>1.1736048090504037</v>
      </c>
      <c r="AB1391" s="40">
        <f t="shared" si="217"/>
        <v>-1</v>
      </c>
      <c r="AC1391" s="40">
        <f t="shared" si="218"/>
        <v>-1</v>
      </c>
      <c r="AD1391" s="40">
        <f t="shared" si="219"/>
        <v>0.46918604651162793</v>
      </c>
    </row>
    <row r="1392" spans="1:30" x14ac:dyDescent="0.35">
      <c r="A1392">
        <v>138</v>
      </c>
      <c r="B1392">
        <v>1</v>
      </c>
      <c r="C1392" t="str">
        <f t="shared" si="220"/>
        <v>0138-01</v>
      </c>
      <c r="D1392" t="s">
        <v>45</v>
      </c>
      <c r="E1392">
        <v>2009</v>
      </c>
      <c r="F1392">
        <f>VLOOKUP(E1392,Lookups!A:B,2,FALSE)</f>
        <v>1</v>
      </c>
      <c r="G1392">
        <v>2010</v>
      </c>
      <c r="H1392" s="61">
        <v>335</v>
      </c>
      <c r="I1392">
        <v>5</v>
      </c>
      <c r="J1392" t="s">
        <v>19</v>
      </c>
      <c r="K1392">
        <v>0</v>
      </c>
      <c r="L1392">
        <v>9</v>
      </c>
      <c r="M1392">
        <v>0</v>
      </c>
      <c r="N1392">
        <v>9</v>
      </c>
      <c r="O1392">
        <v>0</v>
      </c>
      <c r="P1392">
        <f t="shared" si="221"/>
        <v>4</v>
      </c>
      <c r="Q1392">
        <v>1582</v>
      </c>
      <c r="R1392">
        <v>3201</v>
      </c>
      <c r="S1392" s="14">
        <f t="shared" si="213"/>
        <v>0.33075475642901947</v>
      </c>
      <c r="T1392" s="33">
        <f>IF(E1392&lt;1994,"NA",IF(E1392&gt;2001,SUMIFS(ADM!E:E,ADM!A:A,ReferendumData!E1392,ADM!C:C,ReferendumData!A1392,ADM!D:D,ReferendumData!B1392),SUMIFS(ADM!K:K,ADM!H:H,ReferendumData!E1392,ADM!I:I,ReferendumData!A1392,ADM!J:J,ReferendumData!B1392)))</f>
        <v>3681.02</v>
      </c>
      <c r="U1392" s="34">
        <f t="shared" si="222"/>
        <v>1.299368109926053</v>
      </c>
      <c r="V1392" s="47">
        <f>IFERROR(VLOOKUP(C1392,Lookups!J:L,3,FALSE),IF(T1392&gt;=2000,4,IF(AND(T1392&gt;=1000,T1392&lt;2000),5,6)))</f>
        <v>4</v>
      </c>
      <c r="W1392" s="12" t="s">
        <v>20</v>
      </c>
      <c r="X1392" s="39">
        <f t="shared" si="214"/>
        <v>1.299368109926053</v>
      </c>
      <c r="Y1392" s="38">
        <f t="shared" si="215"/>
        <v>0.33075475642901947</v>
      </c>
      <c r="Z1392" s="40" t="e">
        <f>IF(C1392=ScatterPlots!$A$3,ReferendumData!Y1392,-1)</f>
        <v>#N/A</v>
      </c>
      <c r="AA1392" s="39">
        <f t="shared" si="216"/>
        <v>1.299368109926053</v>
      </c>
      <c r="AB1392" s="40">
        <f t="shared" si="217"/>
        <v>-1</v>
      </c>
      <c r="AC1392" s="40">
        <f t="shared" si="218"/>
        <v>-1</v>
      </c>
      <c r="AD1392" s="40">
        <f t="shared" si="219"/>
        <v>0.33075475642901947</v>
      </c>
    </row>
    <row r="1393" spans="1:30" x14ac:dyDescent="0.35">
      <c r="A1393">
        <v>138</v>
      </c>
      <c r="B1393">
        <v>1</v>
      </c>
      <c r="C1393" t="str">
        <f t="shared" si="220"/>
        <v>0138-01</v>
      </c>
      <c r="D1393" t="s">
        <v>45</v>
      </c>
      <c r="E1393">
        <v>2009</v>
      </c>
      <c r="F1393">
        <f>VLOOKUP(E1393,Lookups!A:B,2,FALSE)</f>
        <v>1</v>
      </c>
      <c r="G1393">
        <v>2010</v>
      </c>
      <c r="H1393" s="61">
        <v>140</v>
      </c>
      <c r="I1393">
        <v>5</v>
      </c>
      <c r="J1393" t="s">
        <v>19</v>
      </c>
      <c r="K1393">
        <v>0</v>
      </c>
      <c r="L1393">
        <v>9</v>
      </c>
      <c r="M1393">
        <v>0</v>
      </c>
      <c r="N1393">
        <v>9</v>
      </c>
      <c r="O1393">
        <v>0</v>
      </c>
      <c r="P1393">
        <f t="shared" si="221"/>
        <v>2</v>
      </c>
      <c r="Q1393">
        <v>1467</v>
      </c>
      <c r="R1393">
        <v>3318</v>
      </c>
      <c r="S1393" s="14">
        <f t="shared" si="213"/>
        <v>0.30658307210031349</v>
      </c>
      <c r="T1393" s="33">
        <f>IF(E1393&lt;1994,"NA",IF(E1393&gt;2001,SUMIFS(ADM!E:E,ADM!A:A,ReferendumData!E1393,ADM!C:C,ReferendumData!A1393,ADM!D:D,ReferendumData!B1393),SUMIFS(ADM!K:K,ADM!H:H,ReferendumData!E1393,ADM!I:I,ReferendumData!A1393,ADM!J:J,ReferendumData!B1393)))</f>
        <v>3681.02</v>
      </c>
      <c r="U1393" s="34">
        <f t="shared" si="222"/>
        <v>1.2999114375906677</v>
      </c>
      <c r="V1393" s="47">
        <f>IFERROR(VLOOKUP(C1393,Lookups!J:L,3,FALSE),IF(T1393&gt;=2000,4,IF(AND(T1393&gt;=1000,T1393&lt;2000),5,6)))</f>
        <v>4</v>
      </c>
      <c r="W1393" s="12" t="s">
        <v>20</v>
      </c>
      <c r="X1393" s="39">
        <f t="shared" si="214"/>
        <v>1.2999114375906677</v>
      </c>
      <c r="Y1393" s="38">
        <f t="shared" si="215"/>
        <v>0.30658307210031349</v>
      </c>
      <c r="Z1393" s="40" t="e">
        <f>IF(C1393=ScatterPlots!$A$3,ReferendumData!Y1393,-1)</f>
        <v>#N/A</v>
      </c>
      <c r="AA1393" s="39">
        <f t="shared" si="216"/>
        <v>1.2999114375906677</v>
      </c>
      <c r="AB1393" s="40">
        <f t="shared" si="217"/>
        <v>-1</v>
      </c>
      <c r="AC1393" s="40">
        <f t="shared" si="218"/>
        <v>-1</v>
      </c>
      <c r="AD1393" s="40">
        <f t="shared" si="219"/>
        <v>0.30658307210031349</v>
      </c>
    </row>
    <row r="1394" spans="1:30" x14ac:dyDescent="0.35">
      <c r="A1394">
        <v>152</v>
      </c>
      <c r="B1394">
        <v>1</v>
      </c>
      <c r="C1394" t="str">
        <f t="shared" si="220"/>
        <v>0152-01</v>
      </c>
      <c r="D1394" t="s">
        <v>291</v>
      </c>
      <c r="E1394">
        <v>2009</v>
      </c>
      <c r="F1394">
        <f>VLOOKUP(E1394,Lookups!A:B,2,FALSE)</f>
        <v>1</v>
      </c>
      <c r="G1394">
        <v>2010</v>
      </c>
      <c r="H1394" s="61">
        <v>850</v>
      </c>
      <c r="I1394">
        <v>7</v>
      </c>
      <c r="J1394" t="s">
        <v>19</v>
      </c>
      <c r="K1394">
        <v>0</v>
      </c>
      <c r="L1394">
        <v>9</v>
      </c>
      <c r="M1394">
        <v>0</v>
      </c>
      <c r="N1394">
        <v>9</v>
      </c>
      <c r="O1394">
        <v>0</v>
      </c>
      <c r="P1394">
        <f t="shared" si="221"/>
        <v>9</v>
      </c>
      <c r="Q1394">
        <v>4078</v>
      </c>
      <c r="R1394">
        <v>4195</v>
      </c>
      <c r="S1394" s="14">
        <f t="shared" si="213"/>
        <v>0.49292880454490512</v>
      </c>
      <c r="T1394" s="33">
        <f>IF(E1394&lt;1994,"NA",IF(E1394&gt;2001,SUMIFS(ADM!E:E,ADM!A:A,ReferendumData!E1394,ADM!C:C,ReferendumData!A1394,ADM!D:D,ReferendumData!B1394),SUMIFS(ADM!K:K,ADM!H:H,ReferendumData!E1394,ADM!I:I,ReferendumData!A1394,ADM!J:J,ReferendumData!B1394)))</f>
        <v>5345.19</v>
      </c>
      <c r="U1394" s="34">
        <f t="shared" si="222"/>
        <v>1.5477466656938295</v>
      </c>
      <c r="V1394" s="47">
        <f>IFERROR(VLOOKUP(C1394,Lookups!J:L,3,FALSE),IF(T1394&gt;=2000,4,IF(AND(T1394&gt;=1000,T1394&lt;2000),5,6)))</f>
        <v>4</v>
      </c>
      <c r="W1394" s="12" t="s">
        <v>20</v>
      </c>
      <c r="X1394" s="39">
        <f t="shared" si="214"/>
        <v>1.5477466656938295</v>
      </c>
      <c r="Y1394" s="38">
        <f t="shared" si="215"/>
        <v>0.49292880454490512</v>
      </c>
      <c r="Z1394" s="40" t="e">
        <f>IF(C1394=ScatterPlots!$A$3,ReferendumData!Y1394,-1)</f>
        <v>#N/A</v>
      </c>
      <c r="AA1394" s="39">
        <f t="shared" si="216"/>
        <v>1.5477466656938295</v>
      </c>
      <c r="AB1394" s="40">
        <f t="shared" si="217"/>
        <v>-1</v>
      </c>
      <c r="AC1394" s="40">
        <f t="shared" si="218"/>
        <v>-1</v>
      </c>
      <c r="AD1394" s="40">
        <f t="shared" si="219"/>
        <v>0.49292880454490512</v>
      </c>
    </row>
    <row r="1395" spans="1:30" x14ac:dyDescent="0.35">
      <c r="A1395">
        <v>207</v>
      </c>
      <c r="B1395">
        <v>1</v>
      </c>
      <c r="C1395" t="str">
        <f t="shared" si="220"/>
        <v>0207-01</v>
      </c>
      <c r="D1395" t="s">
        <v>361</v>
      </c>
      <c r="E1395">
        <v>2009</v>
      </c>
      <c r="F1395">
        <f>VLOOKUP(E1395,Lookups!A:B,2,FALSE)</f>
        <v>1</v>
      </c>
      <c r="G1395">
        <v>2010</v>
      </c>
      <c r="H1395" s="61">
        <v>500</v>
      </c>
      <c r="I1395">
        <v>6</v>
      </c>
      <c r="J1395" t="s">
        <v>19</v>
      </c>
      <c r="K1395">
        <v>0</v>
      </c>
      <c r="L1395">
        <v>9</v>
      </c>
      <c r="M1395">
        <v>0</v>
      </c>
      <c r="N1395">
        <v>9</v>
      </c>
      <c r="O1395">
        <v>1</v>
      </c>
      <c r="P1395">
        <f t="shared" si="221"/>
        <v>6</v>
      </c>
      <c r="Q1395">
        <v>238</v>
      </c>
      <c r="R1395">
        <v>95</v>
      </c>
      <c r="S1395" s="14">
        <f t="shared" si="213"/>
        <v>0.71471471471471471</v>
      </c>
      <c r="T1395" s="33">
        <f>IF(E1395&lt;1994,"NA",IF(E1395&gt;2001,SUMIFS(ADM!E:E,ADM!A:A,ReferendumData!E1395,ADM!C:C,ReferendumData!A1395,ADM!D:D,ReferendumData!B1395),SUMIFS(ADM!K:K,ADM!H:H,ReferendumData!E1395,ADM!I:I,ReferendumData!A1395,ADM!J:J,ReferendumData!B1395)))</f>
        <v>286</v>
      </c>
      <c r="U1395" s="34">
        <f t="shared" si="222"/>
        <v>1.1643356643356644</v>
      </c>
      <c r="V1395" s="47">
        <f>IFERROR(VLOOKUP(C1395,Lookups!J:L,3,FALSE),IF(T1395&gt;=2000,4,IF(AND(T1395&gt;=1000,T1395&lt;2000),5,6)))</f>
        <v>6</v>
      </c>
      <c r="W1395" s="12" t="s">
        <v>20</v>
      </c>
      <c r="X1395" s="39">
        <f t="shared" si="214"/>
        <v>1.1643356643356644</v>
      </c>
      <c r="Y1395" s="38">
        <f t="shared" si="215"/>
        <v>0.71471471471471471</v>
      </c>
      <c r="Z1395" s="40" t="e">
        <f>IF(C1395=ScatterPlots!$A$3,ReferendumData!Y1395,-1)</f>
        <v>#N/A</v>
      </c>
      <c r="AA1395" s="39">
        <f t="shared" si="216"/>
        <v>1.1643356643356644</v>
      </c>
      <c r="AB1395" s="40">
        <f t="shared" si="217"/>
        <v>-1</v>
      </c>
      <c r="AC1395" s="40">
        <f t="shared" si="218"/>
        <v>-1</v>
      </c>
      <c r="AD1395" s="40">
        <f t="shared" si="219"/>
        <v>0.71471471471471471</v>
      </c>
    </row>
    <row r="1396" spans="1:30" x14ac:dyDescent="0.35">
      <c r="A1396">
        <v>207</v>
      </c>
      <c r="B1396">
        <v>1</v>
      </c>
      <c r="C1396" t="str">
        <f t="shared" si="220"/>
        <v>0207-01</v>
      </c>
      <c r="D1396" t="s">
        <v>361</v>
      </c>
      <c r="E1396">
        <v>2009</v>
      </c>
      <c r="F1396">
        <f>VLOOKUP(E1396,Lookups!A:B,2,FALSE)</f>
        <v>1</v>
      </c>
      <c r="G1396">
        <v>2010</v>
      </c>
      <c r="H1396" s="61">
        <v>200</v>
      </c>
      <c r="I1396">
        <v>6</v>
      </c>
      <c r="J1396" t="s">
        <v>19</v>
      </c>
      <c r="K1396">
        <v>0</v>
      </c>
      <c r="L1396">
        <v>9</v>
      </c>
      <c r="M1396">
        <v>0</v>
      </c>
      <c r="N1396">
        <v>9</v>
      </c>
      <c r="O1396">
        <v>1</v>
      </c>
      <c r="P1396">
        <f t="shared" si="221"/>
        <v>3</v>
      </c>
      <c r="Q1396">
        <v>174</v>
      </c>
      <c r="R1396">
        <v>157</v>
      </c>
      <c r="S1396" s="14">
        <f t="shared" si="213"/>
        <v>0.52567975830815705</v>
      </c>
      <c r="T1396" s="33">
        <f>IF(E1396&lt;1994,"NA",IF(E1396&gt;2001,SUMIFS(ADM!E:E,ADM!A:A,ReferendumData!E1396,ADM!C:C,ReferendumData!A1396,ADM!D:D,ReferendumData!B1396),SUMIFS(ADM!K:K,ADM!H:H,ReferendumData!E1396,ADM!I:I,ReferendumData!A1396,ADM!J:J,ReferendumData!B1396)))</f>
        <v>286</v>
      </c>
      <c r="U1396" s="34">
        <f t="shared" si="222"/>
        <v>1.1573426573426573</v>
      </c>
      <c r="V1396" s="47">
        <f>IFERROR(VLOOKUP(C1396,Lookups!J:L,3,FALSE),IF(T1396&gt;=2000,4,IF(AND(T1396&gt;=1000,T1396&lt;2000),5,6)))</f>
        <v>6</v>
      </c>
      <c r="W1396" s="12" t="s">
        <v>20</v>
      </c>
      <c r="X1396" s="39">
        <f t="shared" si="214"/>
        <v>1.1573426573426573</v>
      </c>
      <c r="Y1396" s="38">
        <f t="shared" si="215"/>
        <v>0.52567975830815705</v>
      </c>
      <c r="Z1396" s="40" t="e">
        <f>IF(C1396=ScatterPlots!$A$3,ReferendumData!Y1396,-1)</f>
        <v>#N/A</v>
      </c>
      <c r="AA1396" s="39">
        <f t="shared" si="216"/>
        <v>1.1573426573426573</v>
      </c>
      <c r="AB1396" s="40">
        <f t="shared" si="217"/>
        <v>-1</v>
      </c>
      <c r="AC1396" s="40">
        <f t="shared" si="218"/>
        <v>-1</v>
      </c>
      <c r="AD1396" s="40">
        <f t="shared" si="219"/>
        <v>0.52567975830815705</v>
      </c>
    </row>
    <row r="1397" spans="1:30" x14ac:dyDescent="0.35">
      <c r="A1397">
        <v>239</v>
      </c>
      <c r="B1397">
        <v>1</v>
      </c>
      <c r="C1397" t="str">
        <f t="shared" si="220"/>
        <v>0239-01</v>
      </c>
      <c r="D1397" t="s">
        <v>73</v>
      </c>
      <c r="E1397">
        <v>2009</v>
      </c>
      <c r="F1397">
        <f>VLOOKUP(E1397,Lookups!A:B,2,FALSE)</f>
        <v>1</v>
      </c>
      <c r="G1397">
        <v>2010</v>
      </c>
      <c r="H1397" s="61">
        <v>100</v>
      </c>
      <c r="I1397">
        <v>10</v>
      </c>
      <c r="J1397" t="s">
        <v>19</v>
      </c>
      <c r="K1397">
        <v>0</v>
      </c>
      <c r="L1397">
        <v>9</v>
      </c>
      <c r="M1397">
        <v>0</v>
      </c>
      <c r="N1397">
        <v>9</v>
      </c>
      <c r="O1397">
        <v>1</v>
      </c>
      <c r="P1397">
        <f t="shared" si="221"/>
        <v>2</v>
      </c>
      <c r="Q1397">
        <v>623</v>
      </c>
      <c r="R1397">
        <v>102</v>
      </c>
      <c r="S1397" s="14">
        <f t="shared" si="213"/>
        <v>0.85931034482758617</v>
      </c>
      <c r="T1397" s="33">
        <f>IF(E1397&lt;1994,"NA",IF(E1397&gt;2001,SUMIFS(ADM!E:E,ADM!A:A,ReferendumData!E1397,ADM!C:C,ReferendumData!A1397,ADM!D:D,ReferendumData!B1397),SUMIFS(ADM!K:K,ADM!H:H,ReferendumData!E1397,ADM!I:I,ReferendumData!A1397,ADM!J:J,ReferendumData!B1397)))</f>
        <v>632.78</v>
      </c>
      <c r="U1397" s="34">
        <f t="shared" si="222"/>
        <v>1.1457378551787352</v>
      </c>
      <c r="V1397" s="47">
        <f>IFERROR(VLOOKUP(C1397,Lookups!J:L,3,FALSE),IF(T1397&gt;=2000,4,IF(AND(T1397&gt;=1000,T1397&lt;2000),5,6)))</f>
        <v>6</v>
      </c>
      <c r="W1397" s="12" t="s">
        <v>20</v>
      </c>
      <c r="X1397" s="39">
        <f t="shared" si="214"/>
        <v>1.1457378551787352</v>
      </c>
      <c r="Y1397" s="38">
        <f t="shared" si="215"/>
        <v>0.85931034482758617</v>
      </c>
      <c r="Z1397" s="40" t="e">
        <f>IF(C1397=ScatterPlots!$A$3,ReferendumData!Y1397,-1)</f>
        <v>#N/A</v>
      </c>
      <c r="AA1397" s="39">
        <f t="shared" si="216"/>
        <v>1.1457378551787352</v>
      </c>
      <c r="AB1397" s="40">
        <f t="shared" si="217"/>
        <v>-1</v>
      </c>
      <c r="AC1397" s="40">
        <f t="shared" si="218"/>
        <v>-1</v>
      </c>
      <c r="AD1397" s="40">
        <f t="shared" si="219"/>
        <v>0.85931034482758617</v>
      </c>
    </row>
    <row r="1398" spans="1:30" x14ac:dyDescent="0.35">
      <c r="A1398">
        <v>261</v>
      </c>
      <c r="B1398">
        <v>1</v>
      </c>
      <c r="C1398" t="str">
        <f t="shared" si="220"/>
        <v>0261-01</v>
      </c>
      <c r="D1398" t="s">
        <v>548</v>
      </c>
      <c r="E1398">
        <v>2009</v>
      </c>
      <c r="F1398">
        <f>VLOOKUP(E1398,Lookups!A:B,2,FALSE)</f>
        <v>1</v>
      </c>
      <c r="G1398">
        <v>2010</v>
      </c>
      <c r="H1398" s="61">
        <v>1400</v>
      </c>
      <c r="I1398">
        <v>5</v>
      </c>
      <c r="J1398" t="s">
        <v>19</v>
      </c>
      <c r="K1398">
        <v>0</v>
      </c>
      <c r="L1398">
        <v>9</v>
      </c>
      <c r="M1398">
        <v>0</v>
      </c>
      <c r="N1398">
        <v>9</v>
      </c>
      <c r="O1398">
        <v>1</v>
      </c>
      <c r="P1398">
        <f t="shared" si="221"/>
        <v>10</v>
      </c>
      <c r="Q1398">
        <v>309</v>
      </c>
      <c r="R1398">
        <v>307</v>
      </c>
      <c r="S1398" s="14">
        <f t="shared" si="213"/>
        <v>0.50162337662337664</v>
      </c>
      <c r="T1398" s="33">
        <f>IF(E1398&lt;1994,"NA",IF(E1398&gt;2001,SUMIFS(ADM!E:E,ADM!A:A,ReferendumData!E1398,ADM!C:C,ReferendumData!A1398,ADM!D:D,ReferendumData!B1398),SUMIFS(ADM!K:K,ADM!H:H,ReferendumData!E1398,ADM!I:I,ReferendumData!A1398,ADM!J:J,ReferendumData!B1398)))</f>
        <v>260.88</v>
      </c>
      <c r="U1398" s="34">
        <f t="shared" si="222"/>
        <v>2.3612388837779821</v>
      </c>
      <c r="V1398" s="47">
        <f>IFERROR(VLOOKUP(C1398,Lookups!J:L,3,FALSE),IF(T1398&gt;=2000,4,IF(AND(T1398&gt;=1000,T1398&lt;2000),5,6)))</f>
        <v>6</v>
      </c>
      <c r="W1398" s="12" t="s">
        <v>20</v>
      </c>
      <c r="X1398" s="39">
        <f t="shared" si="214"/>
        <v>2.3612388837779821</v>
      </c>
      <c r="Y1398" s="38">
        <f t="shared" si="215"/>
        <v>0.50162337662337664</v>
      </c>
      <c r="Z1398" s="40" t="e">
        <f>IF(C1398=ScatterPlots!$A$3,ReferendumData!Y1398,-1)</f>
        <v>#N/A</v>
      </c>
      <c r="AA1398" s="39">
        <f t="shared" si="216"/>
        <v>2.3612388837779821</v>
      </c>
      <c r="AB1398" s="40">
        <f t="shared" si="217"/>
        <v>-1</v>
      </c>
      <c r="AC1398" s="40">
        <f t="shared" si="218"/>
        <v>-1</v>
      </c>
      <c r="AD1398" s="40">
        <f t="shared" si="219"/>
        <v>0.50162337662337664</v>
      </c>
    </row>
    <row r="1399" spans="1:30" x14ac:dyDescent="0.35">
      <c r="A1399">
        <v>284</v>
      </c>
      <c r="B1399">
        <v>1</v>
      </c>
      <c r="C1399" t="str">
        <f t="shared" si="220"/>
        <v>0284-01</v>
      </c>
      <c r="D1399" t="s">
        <v>23</v>
      </c>
      <c r="E1399">
        <v>2009</v>
      </c>
      <c r="F1399">
        <f>VLOOKUP(E1399,Lookups!A:B,2,FALSE)</f>
        <v>1</v>
      </c>
      <c r="G1399">
        <v>2010</v>
      </c>
      <c r="H1399" s="61">
        <v>0</v>
      </c>
      <c r="I1399">
        <v>10</v>
      </c>
      <c r="J1399" t="s">
        <v>19</v>
      </c>
      <c r="K1399">
        <v>0</v>
      </c>
      <c r="L1399">
        <v>9</v>
      </c>
      <c r="M1399">
        <v>0</v>
      </c>
      <c r="N1399">
        <v>9</v>
      </c>
      <c r="O1399">
        <v>1</v>
      </c>
      <c r="P1399">
        <f t="shared" si="221"/>
        <v>1</v>
      </c>
      <c r="Q1399">
        <v>3200</v>
      </c>
      <c r="R1399">
        <v>2233</v>
      </c>
      <c r="S1399" s="14">
        <f t="shared" si="213"/>
        <v>0.58899318976624337</v>
      </c>
      <c r="T1399" s="33">
        <f>IF(E1399&lt;1994,"NA",IF(E1399&gt;2001,SUMIFS(ADM!E:E,ADM!A:A,ReferendumData!E1399,ADM!C:C,ReferendumData!A1399,ADM!D:D,ReferendumData!B1399),SUMIFS(ADM!K:K,ADM!H:H,ReferendumData!E1399,ADM!I:I,ReferendumData!A1399,ADM!J:J,ReferendumData!B1399)))</f>
        <v>10196.200000000001</v>
      </c>
      <c r="U1399" s="34">
        <f t="shared" si="222"/>
        <v>0.53284556991820475</v>
      </c>
      <c r="V1399" s="47">
        <f>IFERROR(VLOOKUP(C1399,Lookups!J:L,3,FALSE),IF(T1399&gt;=2000,4,IF(AND(T1399&gt;=1000,T1399&lt;2000),5,6)))</f>
        <v>3</v>
      </c>
      <c r="W1399" s="12" t="s">
        <v>20</v>
      </c>
      <c r="X1399" s="39">
        <f t="shared" si="214"/>
        <v>0.53284556991820475</v>
      </c>
      <c r="Y1399" s="38">
        <f t="shared" si="215"/>
        <v>0.58899318976624337</v>
      </c>
      <c r="Z1399" s="40" t="e">
        <f>IF(C1399=ScatterPlots!$A$3,ReferendumData!Y1399,-1)</f>
        <v>#N/A</v>
      </c>
      <c r="AA1399" s="39">
        <f t="shared" si="216"/>
        <v>0.53284556991820475</v>
      </c>
      <c r="AB1399" s="40">
        <f t="shared" si="217"/>
        <v>-1</v>
      </c>
      <c r="AC1399" s="40">
        <f t="shared" si="218"/>
        <v>-1</v>
      </c>
      <c r="AD1399" s="40">
        <f t="shared" si="219"/>
        <v>0.58899318976624337</v>
      </c>
    </row>
    <row r="1400" spans="1:30" x14ac:dyDescent="0.35">
      <c r="A1400">
        <v>319</v>
      </c>
      <c r="B1400">
        <v>1</v>
      </c>
      <c r="C1400" t="str">
        <f t="shared" si="220"/>
        <v>0319-01</v>
      </c>
      <c r="D1400" t="s">
        <v>297</v>
      </c>
      <c r="E1400">
        <v>2009</v>
      </c>
      <c r="F1400">
        <f>VLOOKUP(E1400,Lookups!A:B,2,FALSE)</f>
        <v>1</v>
      </c>
      <c r="G1400">
        <v>2010</v>
      </c>
      <c r="H1400" s="61">
        <v>700</v>
      </c>
      <c r="I1400">
        <v>5</v>
      </c>
      <c r="J1400" t="s">
        <v>19</v>
      </c>
      <c r="K1400">
        <v>0</v>
      </c>
      <c r="L1400">
        <v>9</v>
      </c>
      <c r="M1400">
        <v>0</v>
      </c>
      <c r="N1400">
        <v>9</v>
      </c>
      <c r="O1400">
        <v>1</v>
      </c>
      <c r="P1400">
        <f t="shared" si="221"/>
        <v>8</v>
      </c>
      <c r="Q1400">
        <v>881</v>
      </c>
      <c r="R1400">
        <v>616</v>
      </c>
      <c r="S1400" s="14">
        <f t="shared" si="213"/>
        <v>0.58851035404141616</v>
      </c>
      <c r="T1400" s="33">
        <f>IF(E1400&lt;1994,"NA",IF(E1400&gt;2001,SUMIFS(ADM!E:E,ADM!A:A,ReferendumData!E1400,ADM!C:C,ReferendumData!A1400,ADM!D:D,ReferendumData!B1400),SUMIFS(ADM!K:K,ADM!H:H,ReferendumData!E1400,ADM!I:I,ReferendumData!A1400,ADM!J:J,ReferendumData!B1400)))</f>
        <v>623.79</v>
      </c>
      <c r="U1400" s="34">
        <f t="shared" si="222"/>
        <v>2.399846102053576</v>
      </c>
      <c r="V1400" s="47">
        <f>IFERROR(VLOOKUP(C1400,Lookups!J:L,3,FALSE),IF(T1400&gt;=2000,4,IF(AND(T1400&gt;=1000,T1400&lt;2000),5,6)))</f>
        <v>6</v>
      </c>
      <c r="W1400" s="12" t="s">
        <v>20</v>
      </c>
      <c r="X1400" s="39">
        <f t="shared" si="214"/>
        <v>2.399846102053576</v>
      </c>
      <c r="Y1400" s="38">
        <f t="shared" si="215"/>
        <v>0.58851035404141616</v>
      </c>
      <c r="Z1400" s="40" t="e">
        <f>IF(C1400=ScatterPlots!$A$3,ReferendumData!Y1400,-1)</f>
        <v>#N/A</v>
      </c>
      <c r="AA1400" s="39">
        <f t="shared" si="216"/>
        <v>2.399846102053576</v>
      </c>
      <c r="AB1400" s="40">
        <f t="shared" si="217"/>
        <v>-1</v>
      </c>
      <c r="AC1400" s="40">
        <f t="shared" si="218"/>
        <v>-1</v>
      </c>
      <c r="AD1400" s="40">
        <f t="shared" si="219"/>
        <v>0.58851035404141616</v>
      </c>
    </row>
    <row r="1401" spans="1:30" x14ac:dyDescent="0.35">
      <c r="A1401">
        <v>319</v>
      </c>
      <c r="B1401">
        <v>1</v>
      </c>
      <c r="C1401" t="str">
        <f t="shared" si="220"/>
        <v>0319-01</v>
      </c>
      <c r="D1401" t="s">
        <v>297</v>
      </c>
      <c r="E1401">
        <v>2009</v>
      </c>
      <c r="F1401">
        <f>VLOOKUP(E1401,Lookups!A:B,2,FALSE)</f>
        <v>1</v>
      </c>
      <c r="G1401">
        <v>2010</v>
      </c>
      <c r="H1401" s="61">
        <v>400</v>
      </c>
      <c r="I1401">
        <v>5</v>
      </c>
      <c r="J1401" t="s">
        <v>19</v>
      </c>
      <c r="K1401">
        <v>0</v>
      </c>
      <c r="L1401">
        <v>9</v>
      </c>
      <c r="M1401">
        <v>0</v>
      </c>
      <c r="N1401">
        <v>9</v>
      </c>
      <c r="O1401">
        <v>0</v>
      </c>
      <c r="P1401">
        <f t="shared" si="221"/>
        <v>5</v>
      </c>
      <c r="Q1401">
        <v>668</v>
      </c>
      <c r="R1401">
        <v>748</v>
      </c>
      <c r="S1401" s="14">
        <f t="shared" si="213"/>
        <v>0.47175141242937851</v>
      </c>
      <c r="T1401" s="33">
        <f>IF(E1401&lt;1994,"NA",IF(E1401&gt;2001,SUMIFS(ADM!E:E,ADM!A:A,ReferendumData!E1401,ADM!C:C,ReferendumData!A1401,ADM!D:D,ReferendumData!B1401),SUMIFS(ADM!K:K,ADM!H:H,ReferendumData!E1401,ADM!I:I,ReferendumData!A1401,ADM!J:J,ReferendumData!B1401)))</f>
        <v>623.79</v>
      </c>
      <c r="U1401" s="34">
        <f t="shared" si="222"/>
        <v>2.2699947097580919</v>
      </c>
      <c r="V1401" s="47">
        <f>IFERROR(VLOOKUP(C1401,Lookups!J:L,3,FALSE),IF(T1401&gt;=2000,4,IF(AND(T1401&gt;=1000,T1401&lt;2000),5,6)))</f>
        <v>6</v>
      </c>
      <c r="W1401" s="12" t="s">
        <v>20</v>
      </c>
      <c r="X1401" s="39">
        <f t="shared" si="214"/>
        <v>2.2699947097580919</v>
      </c>
      <c r="Y1401" s="38">
        <f t="shared" si="215"/>
        <v>0.47175141242937851</v>
      </c>
      <c r="Z1401" s="40" t="e">
        <f>IF(C1401=ScatterPlots!$A$3,ReferendumData!Y1401,-1)</f>
        <v>#N/A</v>
      </c>
      <c r="AA1401" s="39">
        <f t="shared" si="216"/>
        <v>2.2699947097580919</v>
      </c>
      <c r="AB1401" s="40">
        <f t="shared" si="217"/>
        <v>-1</v>
      </c>
      <c r="AC1401" s="40">
        <f t="shared" si="218"/>
        <v>-1</v>
      </c>
      <c r="AD1401" s="40">
        <f t="shared" si="219"/>
        <v>0.47175141242937851</v>
      </c>
    </row>
    <row r="1402" spans="1:30" x14ac:dyDescent="0.35">
      <c r="A1402">
        <v>319</v>
      </c>
      <c r="B1402">
        <v>1</v>
      </c>
      <c r="C1402" t="str">
        <f t="shared" si="220"/>
        <v>0319-01</v>
      </c>
      <c r="D1402" t="s">
        <v>297</v>
      </c>
      <c r="E1402">
        <v>2009</v>
      </c>
      <c r="F1402">
        <f>VLOOKUP(E1402,Lookups!A:B,2,FALSE)</f>
        <v>1</v>
      </c>
      <c r="G1402">
        <v>2010</v>
      </c>
      <c r="H1402" s="61">
        <v>200</v>
      </c>
      <c r="I1402">
        <v>5</v>
      </c>
      <c r="J1402" t="s">
        <v>19</v>
      </c>
      <c r="K1402">
        <v>0</v>
      </c>
      <c r="L1402">
        <v>9</v>
      </c>
      <c r="M1402">
        <v>0</v>
      </c>
      <c r="N1402">
        <v>9</v>
      </c>
      <c r="O1402">
        <v>0</v>
      </c>
      <c r="P1402">
        <f t="shared" si="221"/>
        <v>3</v>
      </c>
      <c r="Q1402">
        <v>674</v>
      </c>
      <c r="R1402">
        <v>758</v>
      </c>
      <c r="S1402" s="14">
        <f t="shared" si="213"/>
        <v>0.47067039106145253</v>
      </c>
      <c r="T1402" s="33">
        <f>IF(E1402&lt;1994,"NA",IF(E1402&gt;2001,SUMIFS(ADM!E:E,ADM!A:A,ReferendumData!E1402,ADM!C:C,ReferendumData!A1402,ADM!D:D,ReferendumData!B1402),SUMIFS(ADM!K:K,ADM!H:H,ReferendumData!E1402,ADM!I:I,ReferendumData!A1402,ADM!J:J,ReferendumData!B1402)))</f>
        <v>623.79</v>
      </c>
      <c r="U1402" s="34">
        <f t="shared" si="222"/>
        <v>2.2956443674954712</v>
      </c>
      <c r="V1402" s="47">
        <f>IFERROR(VLOOKUP(C1402,Lookups!J:L,3,FALSE),IF(T1402&gt;=2000,4,IF(AND(T1402&gt;=1000,T1402&lt;2000),5,6)))</f>
        <v>6</v>
      </c>
      <c r="W1402" s="12" t="s">
        <v>20</v>
      </c>
      <c r="X1402" s="39">
        <f t="shared" si="214"/>
        <v>2.2956443674954712</v>
      </c>
      <c r="Y1402" s="38">
        <f t="shared" si="215"/>
        <v>0.47067039106145253</v>
      </c>
      <c r="Z1402" s="40" t="e">
        <f>IF(C1402=ScatterPlots!$A$3,ReferendumData!Y1402,-1)</f>
        <v>#N/A</v>
      </c>
      <c r="AA1402" s="39">
        <f t="shared" si="216"/>
        <v>2.2956443674954712</v>
      </c>
      <c r="AB1402" s="40">
        <f t="shared" si="217"/>
        <v>-1</v>
      </c>
      <c r="AC1402" s="40">
        <f t="shared" si="218"/>
        <v>-1</v>
      </c>
      <c r="AD1402" s="40">
        <f t="shared" si="219"/>
        <v>0.47067039106145253</v>
      </c>
    </row>
    <row r="1403" spans="1:30" x14ac:dyDescent="0.35">
      <c r="A1403">
        <v>330</v>
      </c>
      <c r="B1403">
        <v>1</v>
      </c>
      <c r="C1403" t="str">
        <f t="shared" si="220"/>
        <v>0330-01</v>
      </c>
      <c r="D1403" t="s">
        <v>371</v>
      </c>
      <c r="E1403">
        <v>2009</v>
      </c>
      <c r="F1403">
        <f>VLOOKUP(E1403,Lookups!A:B,2,FALSE)</f>
        <v>1</v>
      </c>
      <c r="G1403">
        <v>2010</v>
      </c>
      <c r="H1403" s="61">
        <v>1000</v>
      </c>
      <c r="I1403">
        <v>10</v>
      </c>
      <c r="J1403" t="s">
        <v>19</v>
      </c>
      <c r="K1403">
        <v>0</v>
      </c>
      <c r="L1403">
        <v>9</v>
      </c>
      <c r="M1403">
        <v>0</v>
      </c>
      <c r="N1403">
        <v>9</v>
      </c>
      <c r="O1403">
        <v>1</v>
      </c>
      <c r="P1403">
        <f t="shared" si="221"/>
        <v>10</v>
      </c>
      <c r="Q1403">
        <v>226</v>
      </c>
      <c r="R1403">
        <v>220</v>
      </c>
      <c r="S1403" s="14">
        <f t="shared" si="213"/>
        <v>0.50672645739910316</v>
      </c>
      <c r="T1403" s="33">
        <f>IF(E1403&lt;1994,"NA",IF(E1403&gt;2001,SUMIFS(ADM!E:E,ADM!A:A,ReferendumData!E1403,ADM!C:C,ReferendumData!A1403,ADM!D:D,ReferendumData!B1403),SUMIFS(ADM!K:K,ADM!H:H,ReferendumData!E1403,ADM!I:I,ReferendumData!A1403,ADM!J:J,ReferendumData!B1403)))</f>
        <v>329.14</v>
      </c>
      <c r="U1403" s="34">
        <f t="shared" si="222"/>
        <v>1.3550464847785137</v>
      </c>
      <c r="V1403" s="47">
        <f>IFERROR(VLOOKUP(C1403,Lookups!J:L,3,FALSE),IF(T1403&gt;=2000,4,IF(AND(T1403&gt;=1000,T1403&lt;2000),5,6)))</f>
        <v>6</v>
      </c>
      <c r="W1403" s="12" t="s">
        <v>20</v>
      </c>
      <c r="X1403" s="39">
        <f t="shared" si="214"/>
        <v>1.3550464847785137</v>
      </c>
      <c r="Y1403" s="38">
        <f t="shared" si="215"/>
        <v>0.50672645739910316</v>
      </c>
      <c r="Z1403" s="40" t="e">
        <f>IF(C1403=ScatterPlots!$A$3,ReferendumData!Y1403,-1)</f>
        <v>#N/A</v>
      </c>
      <c r="AA1403" s="39">
        <f t="shared" si="216"/>
        <v>1.3550464847785137</v>
      </c>
      <c r="AB1403" s="40">
        <f t="shared" si="217"/>
        <v>-1</v>
      </c>
      <c r="AC1403" s="40">
        <f t="shared" si="218"/>
        <v>-1</v>
      </c>
      <c r="AD1403" s="40">
        <f t="shared" si="219"/>
        <v>0.50672645739910316</v>
      </c>
    </row>
    <row r="1404" spans="1:30" x14ac:dyDescent="0.35">
      <c r="A1404">
        <v>332</v>
      </c>
      <c r="B1404">
        <v>1</v>
      </c>
      <c r="C1404" t="str">
        <f t="shared" si="220"/>
        <v>0332-01</v>
      </c>
      <c r="D1404" t="s">
        <v>310</v>
      </c>
      <c r="E1404">
        <v>2009</v>
      </c>
      <c r="F1404">
        <f>VLOOKUP(E1404,Lookups!A:B,2,FALSE)</f>
        <v>1</v>
      </c>
      <c r="G1404">
        <v>2010</v>
      </c>
      <c r="H1404" s="61">
        <v>126.21</v>
      </c>
      <c r="I1404">
        <v>8</v>
      </c>
      <c r="J1404" t="s">
        <v>19</v>
      </c>
      <c r="K1404">
        <v>0</v>
      </c>
      <c r="L1404">
        <v>9</v>
      </c>
      <c r="M1404">
        <v>0</v>
      </c>
      <c r="N1404">
        <v>9</v>
      </c>
      <c r="O1404">
        <v>1</v>
      </c>
      <c r="P1404">
        <f t="shared" si="221"/>
        <v>2</v>
      </c>
      <c r="Q1404">
        <v>663</v>
      </c>
      <c r="R1404">
        <v>174</v>
      </c>
      <c r="S1404" s="14">
        <f t="shared" si="213"/>
        <v>0.79211469534050183</v>
      </c>
      <c r="T1404" s="33">
        <f>IF(E1404&lt;1994,"NA",IF(E1404&gt;2001,SUMIFS(ADM!E:E,ADM!A:A,ReferendumData!E1404,ADM!C:C,ReferendumData!A1404,ADM!D:D,ReferendumData!B1404),SUMIFS(ADM!K:K,ADM!H:H,ReferendumData!E1404,ADM!I:I,ReferendumData!A1404,ADM!J:J,ReferendumData!B1404)))</f>
        <v>1814.07</v>
      </c>
      <c r="U1404" s="34">
        <f t="shared" si="222"/>
        <v>0.46139344126742632</v>
      </c>
      <c r="V1404" s="47">
        <f>IFERROR(VLOOKUP(C1404,Lookups!J:L,3,FALSE),IF(T1404&gt;=2000,4,IF(AND(T1404&gt;=1000,T1404&lt;2000),5,6)))</f>
        <v>5</v>
      </c>
      <c r="W1404" s="12" t="s">
        <v>20</v>
      </c>
      <c r="X1404" s="39">
        <f t="shared" si="214"/>
        <v>0.46139344126742632</v>
      </c>
      <c r="Y1404" s="38">
        <f t="shared" si="215"/>
        <v>0.79211469534050183</v>
      </c>
      <c r="Z1404" s="40" t="e">
        <f>IF(C1404=ScatterPlots!$A$3,ReferendumData!Y1404,-1)</f>
        <v>#N/A</v>
      </c>
      <c r="AA1404" s="39">
        <f t="shared" si="216"/>
        <v>0.46139344126742632</v>
      </c>
      <c r="AB1404" s="40">
        <f t="shared" si="217"/>
        <v>-1</v>
      </c>
      <c r="AC1404" s="40">
        <f t="shared" si="218"/>
        <v>-1</v>
      </c>
      <c r="AD1404" s="40">
        <f t="shared" si="219"/>
        <v>0.79211469534050183</v>
      </c>
    </row>
    <row r="1405" spans="1:30" x14ac:dyDescent="0.35">
      <c r="A1405">
        <v>333</v>
      </c>
      <c r="B1405">
        <v>1</v>
      </c>
      <c r="C1405" t="str">
        <f t="shared" si="220"/>
        <v>0333-01</v>
      </c>
      <c r="D1405" t="s">
        <v>80</v>
      </c>
      <c r="E1405">
        <v>2009</v>
      </c>
      <c r="F1405">
        <f>VLOOKUP(E1405,Lookups!A:B,2,FALSE)</f>
        <v>1</v>
      </c>
      <c r="G1405">
        <v>2010</v>
      </c>
      <c r="H1405" s="61">
        <v>900</v>
      </c>
      <c r="I1405">
        <v>5</v>
      </c>
      <c r="J1405" t="s">
        <v>19</v>
      </c>
      <c r="K1405">
        <v>0</v>
      </c>
      <c r="L1405">
        <v>9</v>
      </c>
      <c r="M1405">
        <v>0</v>
      </c>
      <c r="N1405">
        <v>9</v>
      </c>
      <c r="O1405">
        <v>0</v>
      </c>
      <c r="P1405">
        <f t="shared" si="221"/>
        <v>10</v>
      </c>
      <c r="Q1405">
        <v>348</v>
      </c>
      <c r="R1405">
        <v>468</v>
      </c>
      <c r="S1405" s="14">
        <f t="shared" si="213"/>
        <v>0.4264705882352941</v>
      </c>
      <c r="T1405" s="33">
        <f>IF(E1405&lt;1994,"NA",IF(E1405&gt;2001,SUMIFS(ADM!E:E,ADM!A:A,ReferendumData!E1405,ADM!C:C,ReferendumData!A1405,ADM!D:D,ReferendumData!B1405),SUMIFS(ADM!K:K,ADM!H:H,ReferendumData!E1405,ADM!I:I,ReferendumData!A1405,ADM!J:J,ReferendumData!B1405)))</f>
        <v>608.62</v>
      </c>
      <c r="U1405" s="34">
        <f t="shared" si="222"/>
        <v>1.3407380631592785</v>
      </c>
      <c r="V1405" s="47">
        <f>IFERROR(VLOOKUP(C1405,Lookups!J:L,3,FALSE),IF(T1405&gt;=2000,4,IF(AND(T1405&gt;=1000,T1405&lt;2000),5,6)))</f>
        <v>6</v>
      </c>
      <c r="W1405" s="12" t="s">
        <v>20</v>
      </c>
      <c r="X1405" s="39">
        <f t="shared" si="214"/>
        <v>1.3407380631592785</v>
      </c>
      <c r="Y1405" s="38">
        <f t="shared" si="215"/>
        <v>0.4264705882352941</v>
      </c>
      <c r="Z1405" s="40" t="e">
        <f>IF(C1405=ScatterPlots!$A$3,ReferendumData!Y1405,-1)</f>
        <v>#N/A</v>
      </c>
      <c r="AA1405" s="39">
        <f t="shared" si="216"/>
        <v>1.3407380631592785</v>
      </c>
      <c r="AB1405" s="40">
        <f t="shared" si="217"/>
        <v>-1</v>
      </c>
      <c r="AC1405" s="40">
        <f t="shared" si="218"/>
        <v>-1</v>
      </c>
      <c r="AD1405" s="40">
        <f t="shared" si="219"/>
        <v>0.4264705882352941</v>
      </c>
    </row>
    <row r="1406" spans="1:30" x14ac:dyDescent="0.35">
      <c r="A1406">
        <v>361</v>
      </c>
      <c r="B1406">
        <v>1</v>
      </c>
      <c r="C1406" t="str">
        <f t="shared" si="220"/>
        <v>0361-01</v>
      </c>
      <c r="D1406" t="s">
        <v>450</v>
      </c>
      <c r="E1406">
        <v>2009</v>
      </c>
      <c r="F1406">
        <f>VLOOKUP(E1406,Lookups!A:B,2,FALSE)</f>
        <v>1</v>
      </c>
      <c r="G1406">
        <v>2010</v>
      </c>
      <c r="H1406" s="61">
        <v>0</v>
      </c>
      <c r="I1406">
        <v>10</v>
      </c>
      <c r="J1406" t="s">
        <v>19</v>
      </c>
      <c r="K1406">
        <v>0</v>
      </c>
      <c r="L1406">
        <v>9</v>
      </c>
      <c r="M1406">
        <v>0</v>
      </c>
      <c r="N1406">
        <v>9</v>
      </c>
      <c r="O1406">
        <v>1</v>
      </c>
      <c r="P1406">
        <f t="shared" si="221"/>
        <v>1</v>
      </c>
      <c r="Q1406">
        <v>1096</v>
      </c>
      <c r="R1406">
        <v>410</v>
      </c>
      <c r="S1406" s="14">
        <f t="shared" si="213"/>
        <v>0.72775564409030546</v>
      </c>
      <c r="T1406" s="33">
        <f>IF(E1406&lt;1994,"NA",IF(E1406&gt;2001,SUMIFS(ADM!E:E,ADM!A:A,ReferendumData!E1406,ADM!C:C,ReferendumData!A1406,ADM!D:D,ReferendumData!B1406),SUMIFS(ADM!K:K,ADM!H:H,ReferendumData!E1406,ADM!I:I,ReferendumData!A1406,ADM!J:J,ReferendumData!B1406)))</f>
        <v>1224.57</v>
      </c>
      <c r="U1406" s="34">
        <f t="shared" si="222"/>
        <v>1.2298194468262329</v>
      </c>
      <c r="V1406" s="47">
        <f>IFERROR(VLOOKUP(C1406,Lookups!J:L,3,FALSE),IF(T1406&gt;=2000,4,IF(AND(T1406&gt;=1000,T1406&lt;2000),5,6)))</f>
        <v>5</v>
      </c>
      <c r="W1406" s="12" t="s">
        <v>20</v>
      </c>
      <c r="X1406" s="39">
        <f t="shared" si="214"/>
        <v>1.2298194468262329</v>
      </c>
      <c r="Y1406" s="38">
        <f t="shared" si="215"/>
        <v>0.72775564409030546</v>
      </c>
      <c r="Z1406" s="40" t="e">
        <f>IF(C1406=ScatterPlots!$A$3,ReferendumData!Y1406,-1)</f>
        <v>#N/A</v>
      </c>
      <c r="AA1406" s="39">
        <f t="shared" si="216"/>
        <v>1.2298194468262329</v>
      </c>
      <c r="AB1406" s="40">
        <f t="shared" si="217"/>
        <v>-1</v>
      </c>
      <c r="AC1406" s="40">
        <f t="shared" si="218"/>
        <v>-1</v>
      </c>
      <c r="AD1406" s="40">
        <f t="shared" si="219"/>
        <v>0.72775564409030546</v>
      </c>
    </row>
    <row r="1407" spans="1:30" x14ac:dyDescent="0.35">
      <c r="A1407">
        <v>361</v>
      </c>
      <c r="B1407">
        <v>1</v>
      </c>
      <c r="C1407" t="str">
        <f t="shared" si="220"/>
        <v>0361-01</v>
      </c>
      <c r="D1407" t="s">
        <v>450</v>
      </c>
      <c r="E1407">
        <v>2009</v>
      </c>
      <c r="F1407">
        <f>VLOOKUP(E1407,Lookups!A:B,2,FALSE)</f>
        <v>1</v>
      </c>
      <c r="G1407">
        <v>2010</v>
      </c>
      <c r="H1407" s="61">
        <v>70</v>
      </c>
      <c r="I1407">
        <v>10</v>
      </c>
      <c r="J1407" t="s">
        <v>19</v>
      </c>
      <c r="K1407">
        <v>0</v>
      </c>
      <c r="L1407">
        <v>9</v>
      </c>
      <c r="M1407">
        <v>0</v>
      </c>
      <c r="N1407">
        <v>9</v>
      </c>
      <c r="O1407">
        <v>1</v>
      </c>
      <c r="P1407">
        <f t="shared" si="221"/>
        <v>1</v>
      </c>
      <c r="Q1407">
        <v>1002</v>
      </c>
      <c r="R1407">
        <v>510</v>
      </c>
      <c r="S1407" s="14">
        <f t="shared" si="213"/>
        <v>0.66269841269841268</v>
      </c>
      <c r="T1407" s="33">
        <f>IF(E1407&lt;1994,"NA",IF(E1407&gt;2001,SUMIFS(ADM!E:E,ADM!A:A,ReferendumData!E1407,ADM!C:C,ReferendumData!A1407,ADM!D:D,ReferendumData!B1407),SUMIFS(ADM!K:K,ADM!H:H,ReferendumData!E1407,ADM!I:I,ReferendumData!A1407,ADM!J:J,ReferendumData!B1407)))</f>
        <v>1224.57</v>
      </c>
      <c r="U1407" s="34">
        <f t="shared" si="222"/>
        <v>1.2347191258972539</v>
      </c>
      <c r="V1407" s="47">
        <f>IFERROR(VLOOKUP(C1407,Lookups!J:L,3,FALSE),IF(T1407&gt;=2000,4,IF(AND(T1407&gt;=1000,T1407&lt;2000),5,6)))</f>
        <v>5</v>
      </c>
      <c r="W1407" s="12" t="s">
        <v>20</v>
      </c>
      <c r="X1407" s="39">
        <f t="shared" si="214"/>
        <v>1.2347191258972539</v>
      </c>
      <c r="Y1407" s="38">
        <f t="shared" si="215"/>
        <v>0.66269841269841268</v>
      </c>
      <c r="Z1407" s="40" t="e">
        <f>IF(C1407=ScatterPlots!$A$3,ReferendumData!Y1407,-1)</f>
        <v>#N/A</v>
      </c>
      <c r="AA1407" s="39">
        <f t="shared" si="216"/>
        <v>1.2347191258972539</v>
      </c>
      <c r="AB1407" s="40">
        <f t="shared" si="217"/>
        <v>-1</v>
      </c>
      <c r="AC1407" s="40">
        <f t="shared" si="218"/>
        <v>-1</v>
      </c>
      <c r="AD1407" s="40">
        <f t="shared" si="219"/>
        <v>0.66269841269841268</v>
      </c>
    </row>
    <row r="1408" spans="1:30" x14ac:dyDescent="0.35">
      <c r="A1408">
        <v>392</v>
      </c>
      <c r="B1408">
        <v>1</v>
      </c>
      <c r="C1408" t="str">
        <f t="shared" si="220"/>
        <v>0392-01</v>
      </c>
      <c r="D1408" t="s">
        <v>549</v>
      </c>
      <c r="E1408">
        <v>2009</v>
      </c>
      <c r="F1408">
        <f>VLOOKUP(E1408,Lookups!A:B,2,FALSE)</f>
        <v>1</v>
      </c>
      <c r="G1408">
        <v>2010</v>
      </c>
      <c r="H1408" s="61">
        <v>398.97</v>
      </c>
      <c r="I1408">
        <v>10</v>
      </c>
      <c r="J1408" t="s">
        <v>19</v>
      </c>
      <c r="K1408">
        <v>0</v>
      </c>
      <c r="L1408">
        <v>9</v>
      </c>
      <c r="M1408">
        <v>0</v>
      </c>
      <c r="N1408">
        <v>9</v>
      </c>
      <c r="O1408">
        <v>0</v>
      </c>
      <c r="P1408">
        <f t="shared" si="221"/>
        <v>4</v>
      </c>
      <c r="Q1408">
        <v>360</v>
      </c>
      <c r="R1408">
        <v>448</v>
      </c>
      <c r="S1408" s="14">
        <f t="shared" si="213"/>
        <v>0.44554455445544555</v>
      </c>
      <c r="T1408" s="33">
        <f>IF(E1408&lt;1994,"NA",IF(E1408&gt;2001,SUMIFS(ADM!E:E,ADM!A:A,ReferendumData!E1408,ADM!C:C,ReferendumData!A1408,ADM!D:D,ReferendumData!B1408),SUMIFS(ADM!K:K,ADM!H:H,ReferendumData!E1408,ADM!I:I,ReferendumData!A1408,ADM!J:J,ReferendumData!B1408)))</f>
        <v>656.3</v>
      </c>
      <c r="U1408" s="34">
        <f t="shared" si="222"/>
        <v>1.2311442937680939</v>
      </c>
      <c r="V1408" s="47">
        <f>IFERROR(VLOOKUP(C1408,Lookups!J:L,3,FALSE),IF(T1408&gt;=2000,4,IF(AND(T1408&gt;=1000,T1408&lt;2000),5,6)))</f>
        <v>6</v>
      </c>
      <c r="W1408" s="12" t="s">
        <v>20</v>
      </c>
      <c r="X1408" s="39">
        <f t="shared" si="214"/>
        <v>1.2311442937680939</v>
      </c>
      <c r="Y1408" s="38">
        <f t="shared" si="215"/>
        <v>0.44554455445544555</v>
      </c>
      <c r="Z1408" s="40" t="e">
        <f>IF(C1408=ScatterPlots!$A$3,ReferendumData!Y1408,-1)</f>
        <v>#N/A</v>
      </c>
      <c r="AA1408" s="39">
        <f t="shared" si="216"/>
        <v>1.2311442937680939</v>
      </c>
      <c r="AB1408" s="40">
        <f t="shared" si="217"/>
        <v>-1</v>
      </c>
      <c r="AC1408" s="40">
        <f t="shared" si="218"/>
        <v>-1</v>
      </c>
      <c r="AD1408" s="40">
        <f t="shared" si="219"/>
        <v>0.44554455445544555</v>
      </c>
    </row>
    <row r="1409" spans="1:30" x14ac:dyDescent="0.35">
      <c r="A1409">
        <v>402</v>
      </c>
      <c r="B1409">
        <v>1</v>
      </c>
      <c r="C1409" t="str">
        <f t="shared" si="220"/>
        <v>0402-01</v>
      </c>
      <c r="D1409" t="s">
        <v>84</v>
      </c>
      <c r="E1409">
        <v>2009</v>
      </c>
      <c r="F1409">
        <f>VLOOKUP(E1409,Lookups!A:B,2,FALSE)</f>
        <v>1</v>
      </c>
      <c r="G1409">
        <v>2010</v>
      </c>
      <c r="H1409" s="61">
        <v>549.94000000000005</v>
      </c>
      <c r="I1409">
        <v>7</v>
      </c>
      <c r="J1409" t="s">
        <v>19</v>
      </c>
      <c r="K1409">
        <v>0</v>
      </c>
      <c r="L1409">
        <v>9</v>
      </c>
      <c r="M1409">
        <v>0</v>
      </c>
      <c r="N1409">
        <v>9</v>
      </c>
      <c r="O1409">
        <v>1</v>
      </c>
      <c r="P1409">
        <f t="shared" si="221"/>
        <v>6</v>
      </c>
      <c r="Q1409">
        <v>276</v>
      </c>
      <c r="R1409">
        <v>113</v>
      </c>
      <c r="S1409" s="14">
        <f t="shared" si="213"/>
        <v>0.70951156812339333</v>
      </c>
      <c r="T1409" s="33">
        <f>IF(E1409&lt;1994,"NA",IF(E1409&gt;2001,SUMIFS(ADM!E:E,ADM!A:A,ReferendumData!E1409,ADM!C:C,ReferendumData!A1409,ADM!D:D,ReferendumData!B1409),SUMIFS(ADM!K:K,ADM!H:H,ReferendumData!E1409,ADM!I:I,ReferendumData!A1409,ADM!J:J,ReferendumData!B1409)))</f>
        <v>157.75</v>
      </c>
      <c r="U1409" s="34">
        <f t="shared" si="222"/>
        <v>2.4659270998415215</v>
      </c>
      <c r="V1409" s="47">
        <f>IFERROR(VLOOKUP(C1409,Lookups!J:L,3,FALSE),IF(T1409&gt;=2000,4,IF(AND(T1409&gt;=1000,T1409&lt;2000),5,6)))</f>
        <v>6</v>
      </c>
      <c r="W1409" s="12" t="s">
        <v>20</v>
      </c>
      <c r="X1409" s="39">
        <f t="shared" si="214"/>
        <v>2.4659270998415215</v>
      </c>
      <c r="Y1409" s="38">
        <f t="shared" si="215"/>
        <v>0.70951156812339333</v>
      </c>
      <c r="Z1409" s="40" t="e">
        <f>IF(C1409=ScatterPlots!$A$3,ReferendumData!Y1409,-1)</f>
        <v>#N/A</v>
      </c>
      <c r="AA1409" s="39">
        <f t="shared" si="216"/>
        <v>2.4659270998415215</v>
      </c>
      <c r="AB1409" s="40">
        <f t="shared" si="217"/>
        <v>-1</v>
      </c>
      <c r="AC1409" s="40">
        <f t="shared" si="218"/>
        <v>-1</v>
      </c>
      <c r="AD1409" s="40">
        <f t="shared" si="219"/>
        <v>0.70951156812339333</v>
      </c>
    </row>
    <row r="1410" spans="1:30" x14ac:dyDescent="0.35">
      <c r="A1410">
        <v>463</v>
      </c>
      <c r="B1410">
        <v>1</v>
      </c>
      <c r="C1410" t="str">
        <f t="shared" si="220"/>
        <v>0463-01</v>
      </c>
      <c r="D1410" t="s">
        <v>184</v>
      </c>
      <c r="E1410">
        <v>2009</v>
      </c>
      <c r="F1410">
        <f>VLOOKUP(E1410,Lookups!A:B,2,FALSE)</f>
        <v>1</v>
      </c>
      <c r="G1410">
        <v>2010</v>
      </c>
      <c r="H1410" s="61">
        <v>250</v>
      </c>
      <c r="I1410">
        <v>7</v>
      </c>
      <c r="J1410" t="s">
        <v>19</v>
      </c>
      <c r="K1410">
        <v>0</v>
      </c>
      <c r="L1410">
        <v>9</v>
      </c>
      <c r="M1410">
        <v>0</v>
      </c>
      <c r="N1410">
        <v>9</v>
      </c>
      <c r="O1410">
        <v>1</v>
      </c>
      <c r="P1410">
        <f t="shared" si="221"/>
        <v>3</v>
      </c>
      <c r="Q1410">
        <v>528</v>
      </c>
      <c r="R1410">
        <v>252</v>
      </c>
      <c r="S1410" s="14">
        <f t="shared" si="213"/>
        <v>0.67692307692307696</v>
      </c>
      <c r="T1410" s="33">
        <f>IF(E1410&lt;1994,"NA",IF(E1410&gt;2001,SUMIFS(ADM!E:E,ADM!A:A,ReferendumData!E1410,ADM!C:C,ReferendumData!A1410,ADM!D:D,ReferendumData!B1410),SUMIFS(ADM!K:K,ADM!H:H,ReferendumData!E1410,ADM!I:I,ReferendumData!A1410,ADM!J:J,ReferendumData!B1410)))</f>
        <v>855.88</v>
      </c>
      <c r="U1410" s="34">
        <f t="shared" si="222"/>
        <v>0.9113427115950834</v>
      </c>
      <c r="V1410" s="47">
        <f>IFERROR(VLOOKUP(C1410,Lookups!J:L,3,FALSE),IF(T1410&gt;=2000,4,IF(AND(T1410&gt;=1000,T1410&lt;2000),5,6)))</f>
        <v>6</v>
      </c>
      <c r="W1410" s="12" t="s">
        <v>20</v>
      </c>
      <c r="X1410" s="39">
        <f t="shared" si="214"/>
        <v>0.9113427115950834</v>
      </c>
      <c r="Y1410" s="38">
        <f t="shared" si="215"/>
        <v>0.67692307692307696</v>
      </c>
      <c r="Z1410" s="40" t="e">
        <f>IF(C1410=ScatterPlots!$A$3,ReferendumData!Y1410,-1)</f>
        <v>#N/A</v>
      </c>
      <c r="AA1410" s="39">
        <f t="shared" si="216"/>
        <v>0.9113427115950834</v>
      </c>
      <c r="AB1410" s="40">
        <f t="shared" si="217"/>
        <v>-1</v>
      </c>
      <c r="AC1410" s="40">
        <f t="shared" si="218"/>
        <v>-1</v>
      </c>
      <c r="AD1410" s="40">
        <f t="shared" si="219"/>
        <v>0.67692307692307696</v>
      </c>
    </row>
    <row r="1411" spans="1:30" x14ac:dyDescent="0.35">
      <c r="A1411">
        <v>465</v>
      </c>
      <c r="B1411">
        <v>1</v>
      </c>
      <c r="C1411" t="str">
        <f t="shared" si="220"/>
        <v>0465-01</v>
      </c>
      <c r="D1411" t="s">
        <v>258</v>
      </c>
      <c r="E1411">
        <v>2009</v>
      </c>
      <c r="F1411">
        <f>VLOOKUP(E1411,Lookups!A:B,2,FALSE)</f>
        <v>1</v>
      </c>
      <c r="G1411">
        <v>2010</v>
      </c>
      <c r="H1411" s="61">
        <v>298.49</v>
      </c>
      <c r="I1411">
        <v>7</v>
      </c>
      <c r="J1411" t="s">
        <v>19</v>
      </c>
      <c r="K1411">
        <v>0</v>
      </c>
      <c r="L1411">
        <v>9</v>
      </c>
      <c r="M1411">
        <v>0</v>
      </c>
      <c r="N1411">
        <v>9</v>
      </c>
      <c r="O1411">
        <v>1</v>
      </c>
      <c r="P1411">
        <f t="shared" si="221"/>
        <v>3</v>
      </c>
      <c r="Q1411">
        <v>2028</v>
      </c>
      <c r="R1411">
        <v>1174</v>
      </c>
      <c r="S1411" s="14">
        <f t="shared" si="213"/>
        <v>0.6333541536539663</v>
      </c>
      <c r="T1411" s="33">
        <f>IF(E1411&lt;1994,"NA",IF(E1411&gt;2001,SUMIFS(ADM!E:E,ADM!A:A,ReferendumData!E1411,ADM!C:C,ReferendumData!A1411,ADM!D:D,ReferendumData!B1411),SUMIFS(ADM!K:K,ADM!H:H,ReferendumData!E1411,ADM!I:I,ReferendumData!A1411,ADM!J:J,ReferendumData!B1411)))</f>
        <v>1764.94</v>
      </c>
      <c r="U1411" s="34">
        <f t="shared" si="222"/>
        <v>1.8142259793534057</v>
      </c>
      <c r="V1411" s="47">
        <f>IFERROR(VLOOKUP(C1411,Lookups!J:L,3,FALSE),IF(T1411&gt;=2000,4,IF(AND(T1411&gt;=1000,T1411&lt;2000),5,6)))</f>
        <v>5</v>
      </c>
      <c r="W1411" s="12" t="s">
        <v>20</v>
      </c>
      <c r="X1411" s="39">
        <f t="shared" si="214"/>
        <v>1.8142259793534057</v>
      </c>
      <c r="Y1411" s="38">
        <f t="shared" si="215"/>
        <v>0.6333541536539663</v>
      </c>
      <c r="Z1411" s="40" t="e">
        <f>IF(C1411=ScatterPlots!$A$3,ReferendumData!Y1411,-1)</f>
        <v>#N/A</v>
      </c>
      <c r="AA1411" s="39">
        <f t="shared" si="216"/>
        <v>1.8142259793534057</v>
      </c>
      <c r="AB1411" s="40">
        <f t="shared" si="217"/>
        <v>-1</v>
      </c>
      <c r="AC1411" s="40">
        <f t="shared" si="218"/>
        <v>-1</v>
      </c>
      <c r="AD1411" s="40">
        <f t="shared" si="219"/>
        <v>0.6333541536539663</v>
      </c>
    </row>
    <row r="1412" spans="1:30" x14ac:dyDescent="0.35">
      <c r="A1412">
        <v>492</v>
      </c>
      <c r="B1412">
        <v>1</v>
      </c>
      <c r="C1412" t="str">
        <f t="shared" si="220"/>
        <v>0492-01</v>
      </c>
      <c r="D1412" t="s">
        <v>187</v>
      </c>
      <c r="E1412">
        <v>2009</v>
      </c>
      <c r="F1412">
        <f>VLOOKUP(E1412,Lookups!A:B,2,FALSE)</f>
        <v>1</v>
      </c>
      <c r="G1412">
        <v>2010</v>
      </c>
      <c r="H1412" s="61">
        <v>226.79</v>
      </c>
      <c r="I1412">
        <v>10</v>
      </c>
      <c r="J1412" t="s">
        <v>19</v>
      </c>
      <c r="K1412">
        <v>0</v>
      </c>
      <c r="L1412">
        <v>9</v>
      </c>
      <c r="M1412">
        <v>0</v>
      </c>
      <c r="N1412">
        <v>9</v>
      </c>
      <c r="O1412">
        <v>0</v>
      </c>
      <c r="P1412">
        <f t="shared" si="221"/>
        <v>3</v>
      </c>
      <c r="Q1412">
        <v>2077</v>
      </c>
      <c r="R1412">
        <v>2193</v>
      </c>
      <c r="S1412" s="14">
        <f t="shared" ref="S1412:S1475" si="223">Q1412/SUM(Q1412:R1412)</f>
        <v>0.48641686182669791</v>
      </c>
      <c r="T1412" s="33">
        <f>IF(E1412&lt;1994,"NA",IF(E1412&gt;2001,SUMIFS(ADM!E:E,ADM!A:A,ReferendumData!E1412,ADM!C:C,ReferendumData!A1412,ADM!D:D,ReferendumData!B1412),SUMIFS(ADM!K:K,ADM!H:H,ReferendumData!E1412,ADM!I:I,ReferendumData!A1412,ADM!J:J,ReferendumData!B1412)))</f>
        <v>4315.12</v>
      </c>
      <c r="U1412" s="34">
        <f t="shared" si="222"/>
        <v>0.9895437438588035</v>
      </c>
      <c r="V1412" s="47">
        <f>IFERROR(VLOOKUP(C1412,Lookups!J:L,3,FALSE),IF(T1412&gt;=2000,4,IF(AND(T1412&gt;=1000,T1412&lt;2000),5,6)))</f>
        <v>4</v>
      </c>
      <c r="W1412" s="12" t="s">
        <v>20</v>
      </c>
      <c r="X1412" s="39">
        <f t="shared" ref="X1412:X1475" si="224">IF(A1412=815,0,U1412)</f>
        <v>0.9895437438588035</v>
      </c>
      <c r="Y1412" s="38">
        <f t="shared" ref="Y1412:Y1475" si="225">IF(A1412=815,0,S1412)</f>
        <v>0.48641686182669791</v>
      </c>
      <c r="Z1412" s="40" t="e">
        <f>IF(C1412=ScatterPlots!$A$3,ReferendumData!Y1412,-1)</f>
        <v>#N/A</v>
      </c>
      <c r="AA1412" s="39">
        <f t="shared" ref="AA1412:AA1475" si="226">IF(A1412=815,0,U1412)</f>
        <v>0.9895437438588035</v>
      </c>
      <c r="AB1412" s="40">
        <f t="shared" ref="AB1412:AB1475" si="227">IF(A1412=815,0,IF(F1412=3,S1412,-1))</f>
        <v>-1</v>
      </c>
      <c r="AC1412" s="40">
        <f t="shared" ref="AC1412:AC1475" si="228">IF(A1412=815,0,IF(F1412=2,S1412,-1))</f>
        <v>-1</v>
      </c>
      <c r="AD1412" s="40">
        <f t="shared" ref="AD1412:AD1475" si="229">IF(A1412=815,0,IF(F1412=1,S1412,-1))</f>
        <v>0.48641686182669791</v>
      </c>
    </row>
    <row r="1413" spans="1:30" x14ac:dyDescent="0.35">
      <c r="A1413">
        <v>511</v>
      </c>
      <c r="B1413">
        <v>1</v>
      </c>
      <c r="C1413" t="str">
        <f t="shared" si="220"/>
        <v>0511-01</v>
      </c>
      <c r="D1413" t="s">
        <v>381</v>
      </c>
      <c r="E1413">
        <v>2009</v>
      </c>
      <c r="F1413">
        <f>VLOOKUP(E1413,Lookups!A:B,2,FALSE)</f>
        <v>1</v>
      </c>
      <c r="G1413">
        <v>2010</v>
      </c>
      <c r="H1413" s="61">
        <v>799.08</v>
      </c>
      <c r="I1413">
        <v>10</v>
      </c>
      <c r="J1413" t="s">
        <v>19</v>
      </c>
      <c r="K1413">
        <v>0</v>
      </c>
      <c r="L1413">
        <v>9</v>
      </c>
      <c r="M1413">
        <v>0</v>
      </c>
      <c r="N1413">
        <v>9</v>
      </c>
      <c r="O1413">
        <v>1</v>
      </c>
      <c r="P1413">
        <f t="shared" si="221"/>
        <v>8</v>
      </c>
      <c r="Q1413">
        <v>308</v>
      </c>
      <c r="R1413">
        <v>249</v>
      </c>
      <c r="S1413" s="14">
        <f t="shared" si="223"/>
        <v>0.55296229802513464</v>
      </c>
      <c r="T1413" s="33">
        <f>IF(E1413&lt;1994,"NA",IF(E1413&gt;2001,SUMIFS(ADM!E:E,ADM!A:A,ReferendumData!E1413,ADM!C:C,ReferendumData!A1413,ADM!D:D,ReferendumData!B1413),SUMIFS(ADM!K:K,ADM!H:H,ReferendumData!E1413,ADM!I:I,ReferendumData!A1413,ADM!J:J,ReferendumData!B1413)))</f>
        <v>612.61</v>
      </c>
      <c r="U1413" s="34">
        <f t="shared" si="222"/>
        <v>0.90922446581022187</v>
      </c>
      <c r="V1413" s="47">
        <f>IFERROR(VLOOKUP(C1413,Lookups!J:L,3,FALSE),IF(T1413&gt;=2000,4,IF(AND(T1413&gt;=1000,T1413&lt;2000),5,6)))</f>
        <v>6</v>
      </c>
      <c r="W1413" s="12" t="s">
        <v>20</v>
      </c>
      <c r="X1413" s="39">
        <f t="shared" si="224"/>
        <v>0.90922446581022187</v>
      </c>
      <c r="Y1413" s="38">
        <f t="shared" si="225"/>
        <v>0.55296229802513464</v>
      </c>
      <c r="Z1413" s="40" t="e">
        <f>IF(C1413=ScatterPlots!$A$3,ReferendumData!Y1413,-1)</f>
        <v>#N/A</v>
      </c>
      <c r="AA1413" s="39">
        <f t="shared" si="226"/>
        <v>0.90922446581022187</v>
      </c>
      <c r="AB1413" s="40">
        <f t="shared" si="227"/>
        <v>-1</v>
      </c>
      <c r="AC1413" s="40">
        <f t="shared" si="228"/>
        <v>-1</v>
      </c>
      <c r="AD1413" s="40">
        <f t="shared" si="229"/>
        <v>0.55296229802513464</v>
      </c>
    </row>
    <row r="1414" spans="1:30" x14ac:dyDescent="0.35">
      <c r="A1414">
        <v>531</v>
      </c>
      <c r="B1414">
        <v>1</v>
      </c>
      <c r="C1414" t="str">
        <f t="shared" si="220"/>
        <v>0531-01</v>
      </c>
      <c r="D1414" t="s">
        <v>189</v>
      </c>
      <c r="E1414">
        <v>2009</v>
      </c>
      <c r="F1414">
        <f>VLOOKUP(E1414,Lookups!A:B,2,FALSE)</f>
        <v>1</v>
      </c>
      <c r="G1414">
        <v>2010</v>
      </c>
      <c r="H1414" s="61">
        <v>378.3</v>
      </c>
      <c r="I1414">
        <v>5</v>
      </c>
      <c r="J1414" t="s">
        <v>19</v>
      </c>
      <c r="K1414">
        <v>0</v>
      </c>
      <c r="L1414">
        <v>9</v>
      </c>
      <c r="M1414">
        <v>0</v>
      </c>
      <c r="N1414">
        <v>9</v>
      </c>
      <c r="O1414">
        <v>0</v>
      </c>
      <c r="P1414">
        <f t="shared" si="221"/>
        <v>4</v>
      </c>
      <c r="Q1414">
        <v>837</v>
      </c>
      <c r="R1414">
        <v>1200</v>
      </c>
      <c r="S1414" s="14">
        <f t="shared" si="223"/>
        <v>0.4108983799705449</v>
      </c>
      <c r="T1414" s="33">
        <f>IF(E1414&lt;1994,"NA",IF(E1414&gt;2001,SUMIFS(ADM!E:E,ADM!A:A,ReferendumData!E1414,ADM!C:C,ReferendumData!A1414,ADM!D:D,ReferendumData!B1414),SUMIFS(ADM!K:K,ADM!H:H,ReferendumData!E1414,ADM!I:I,ReferendumData!A1414,ADM!J:J,ReferendumData!B1414)))</f>
        <v>1687.83</v>
      </c>
      <c r="U1414" s="34">
        <f t="shared" si="222"/>
        <v>1.2068750999804483</v>
      </c>
      <c r="V1414" s="47">
        <f>IFERROR(VLOOKUP(C1414,Lookups!J:L,3,FALSE),IF(T1414&gt;=2000,4,IF(AND(T1414&gt;=1000,T1414&lt;2000),5,6)))</f>
        <v>5</v>
      </c>
      <c r="W1414" s="12" t="s">
        <v>20</v>
      </c>
      <c r="X1414" s="39">
        <f t="shared" si="224"/>
        <v>1.2068750999804483</v>
      </c>
      <c r="Y1414" s="38">
        <f t="shared" si="225"/>
        <v>0.4108983799705449</v>
      </c>
      <c r="Z1414" s="40" t="e">
        <f>IF(C1414=ScatterPlots!$A$3,ReferendumData!Y1414,-1)</f>
        <v>#N/A</v>
      </c>
      <c r="AA1414" s="39">
        <f t="shared" si="226"/>
        <v>1.2068750999804483</v>
      </c>
      <c r="AB1414" s="40">
        <f t="shared" si="227"/>
        <v>-1</v>
      </c>
      <c r="AC1414" s="40">
        <f t="shared" si="228"/>
        <v>-1</v>
      </c>
      <c r="AD1414" s="40">
        <f t="shared" si="229"/>
        <v>0.4108983799705449</v>
      </c>
    </row>
    <row r="1415" spans="1:30" x14ac:dyDescent="0.35">
      <c r="A1415">
        <v>548</v>
      </c>
      <c r="B1415">
        <v>1</v>
      </c>
      <c r="C1415" t="str">
        <f t="shared" si="220"/>
        <v>0548-01</v>
      </c>
      <c r="D1415" t="s">
        <v>537</v>
      </c>
      <c r="E1415">
        <v>2009</v>
      </c>
      <c r="F1415">
        <f>VLOOKUP(E1415,Lookups!A:B,2,FALSE)</f>
        <v>1</v>
      </c>
      <c r="G1415">
        <v>2010</v>
      </c>
      <c r="H1415" s="61">
        <v>900</v>
      </c>
      <c r="I1415">
        <v>5</v>
      </c>
      <c r="J1415" t="s">
        <v>19</v>
      </c>
      <c r="K1415">
        <v>0</v>
      </c>
      <c r="L1415">
        <v>9</v>
      </c>
      <c r="M1415">
        <v>0</v>
      </c>
      <c r="N1415">
        <v>9</v>
      </c>
      <c r="O1415">
        <v>0</v>
      </c>
      <c r="P1415">
        <f t="shared" si="221"/>
        <v>10</v>
      </c>
      <c r="Q1415">
        <v>1111</v>
      </c>
      <c r="R1415">
        <v>1435</v>
      </c>
      <c r="S1415" s="14">
        <f t="shared" si="223"/>
        <v>0.43637077769049487</v>
      </c>
      <c r="T1415" s="33">
        <f>IF(E1415&lt;1994,"NA",IF(E1415&gt;2001,SUMIFS(ADM!E:E,ADM!A:A,ReferendumData!E1415,ADM!C:C,ReferendumData!A1415,ADM!D:D,ReferendumData!B1415),SUMIFS(ADM!K:K,ADM!H:H,ReferendumData!E1415,ADM!I:I,ReferendumData!A1415,ADM!J:J,ReferendumData!B1415)))</f>
        <v>959.65</v>
      </c>
      <c r="U1415" s="34">
        <f t="shared" si="222"/>
        <v>2.653050591361434</v>
      </c>
      <c r="V1415" s="47">
        <f>IFERROR(VLOOKUP(C1415,Lookups!J:L,3,FALSE),IF(T1415&gt;=2000,4,IF(AND(T1415&gt;=1000,T1415&lt;2000),5,6)))</f>
        <v>6</v>
      </c>
      <c r="W1415" s="12" t="s">
        <v>20</v>
      </c>
      <c r="X1415" s="39">
        <f t="shared" si="224"/>
        <v>2.653050591361434</v>
      </c>
      <c r="Y1415" s="38">
        <f t="shared" si="225"/>
        <v>0.43637077769049487</v>
      </c>
      <c r="Z1415" s="40" t="e">
        <f>IF(C1415=ScatterPlots!$A$3,ReferendumData!Y1415,-1)</f>
        <v>#N/A</v>
      </c>
      <c r="AA1415" s="39">
        <f t="shared" si="226"/>
        <v>2.653050591361434</v>
      </c>
      <c r="AB1415" s="40">
        <f t="shared" si="227"/>
        <v>-1</v>
      </c>
      <c r="AC1415" s="40">
        <f t="shared" si="228"/>
        <v>-1</v>
      </c>
      <c r="AD1415" s="40">
        <f t="shared" si="229"/>
        <v>0.43637077769049487</v>
      </c>
    </row>
    <row r="1416" spans="1:30" x14ac:dyDescent="0.35">
      <c r="A1416">
        <v>548</v>
      </c>
      <c r="B1416">
        <v>1</v>
      </c>
      <c r="C1416" t="str">
        <f t="shared" si="220"/>
        <v>0548-01</v>
      </c>
      <c r="D1416" t="s">
        <v>537</v>
      </c>
      <c r="E1416">
        <v>2009</v>
      </c>
      <c r="F1416">
        <f>VLOOKUP(E1416,Lookups!A:B,2,FALSE)</f>
        <v>1</v>
      </c>
      <c r="G1416">
        <v>2010</v>
      </c>
      <c r="H1416" s="61">
        <v>200</v>
      </c>
      <c r="I1416">
        <v>5</v>
      </c>
      <c r="J1416" t="s">
        <v>19</v>
      </c>
      <c r="K1416">
        <v>0</v>
      </c>
      <c r="L1416">
        <v>9</v>
      </c>
      <c r="M1416">
        <v>0</v>
      </c>
      <c r="N1416">
        <v>9</v>
      </c>
      <c r="O1416">
        <v>0</v>
      </c>
      <c r="P1416">
        <f t="shared" si="221"/>
        <v>3</v>
      </c>
      <c r="Q1416">
        <v>1004</v>
      </c>
      <c r="R1416">
        <v>1515</v>
      </c>
      <c r="S1416" s="14">
        <f t="shared" si="223"/>
        <v>0.3985708614529575</v>
      </c>
      <c r="T1416" s="33">
        <f>IF(E1416&lt;1994,"NA",IF(E1416&gt;2001,SUMIFS(ADM!E:E,ADM!A:A,ReferendumData!E1416,ADM!C:C,ReferendumData!A1416,ADM!D:D,ReferendumData!B1416),SUMIFS(ADM!K:K,ADM!H:H,ReferendumData!E1416,ADM!I:I,ReferendumData!A1416,ADM!J:J,ReferendumData!B1416)))</f>
        <v>959.65</v>
      </c>
      <c r="U1416" s="34">
        <f t="shared" si="222"/>
        <v>2.6249153337154172</v>
      </c>
      <c r="V1416" s="47">
        <f>IFERROR(VLOOKUP(C1416,Lookups!J:L,3,FALSE),IF(T1416&gt;=2000,4,IF(AND(T1416&gt;=1000,T1416&lt;2000),5,6)))</f>
        <v>6</v>
      </c>
      <c r="W1416" s="12" t="s">
        <v>20</v>
      </c>
      <c r="X1416" s="39">
        <f t="shared" si="224"/>
        <v>2.6249153337154172</v>
      </c>
      <c r="Y1416" s="38">
        <f t="shared" si="225"/>
        <v>0.3985708614529575</v>
      </c>
      <c r="Z1416" s="40" t="e">
        <f>IF(C1416=ScatterPlots!$A$3,ReferendumData!Y1416,-1)</f>
        <v>#N/A</v>
      </c>
      <c r="AA1416" s="39">
        <f t="shared" si="226"/>
        <v>2.6249153337154172</v>
      </c>
      <c r="AB1416" s="40">
        <f t="shared" si="227"/>
        <v>-1</v>
      </c>
      <c r="AC1416" s="40">
        <f t="shared" si="228"/>
        <v>-1</v>
      </c>
      <c r="AD1416" s="40">
        <f t="shared" si="229"/>
        <v>0.3985708614529575</v>
      </c>
    </row>
    <row r="1417" spans="1:30" x14ac:dyDescent="0.35">
      <c r="A1417">
        <v>549</v>
      </c>
      <c r="B1417">
        <v>1</v>
      </c>
      <c r="C1417" t="str">
        <f t="shared" si="220"/>
        <v>0549-01</v>
      </c>
      <c r="D1417" t="s">
        <v>339</v>
      </c>
      <c r="E1417">
        <v>2009</v>
      </c>
      <c r="F1417">
        <f>VLOOKUP(E1417,Lookups!A:B,2,FALSE)</f>
        <v>1</v>
      </c>
      <c r="G1417">
        <v>2010</v>
      </c>
      <c r="H1417" s="61">
        <v>395</v>
      </c>
      <c r="I1417">
        <v>3</v>
      </c>
      <c r="J1417" t="s">
        <v>19</v>
      </c>
      <c r="K1417">
        <v>0</v>
      </c>
      <c r="L1417">
        <v>9</v>
      </c>
      <c r="M1417">
        <v>0</v>
      </c>
      <c r="N1417">
        <v>9</v>
      </c>
      <c r="O1417">
        <v>0</v>
      </c>
      <c r="P1417">
        <f t="shared" si="221"/>
        <v>4</v>
      </c>
      <c r="Q1417">
        <v>1622</v>
      </c>
      <c r="R1417">
        <v>1746</v>
      </c>
      <c r="S1417" s="14">
        <f t="shared" si="223"/>
        <v>0.48159144893111638</v>
      </c>
      <c r="T1417" s="33">
        <f>IF(E1417&lt;1994,"NA",IF(E1417&gt;2001,SUMIFS(ADM!E:E,ADM!A:A,ReferendumData!E1417,ADM!C:C,ReferendumData!A1417,ADM!D:D,ReferendumData!B1417),SUMIFS(ADM!K:K,ADM!H:H,ReferendumData!E1417,ADM!I:I,ReferendumData!A1417,ADM!J:J,ReferendumData!B1417)))</f>
        <v>1451.23</v>
      </c>
      <c r="U1417" s="34">
        <f t="shared" si="222"/>
        <v>2.3207899505936345</v>
      </c>
      <c r="V1417" s="47">
        <f>IFERROR(VLOOKUP(C1417,Lookups!J:L,3,FALSE),IF(T1417&gt;=2000,4,IF(AND(T1417&gt;=1000,T1417&lt;2000),5,6)))</f>
        <v>5</v>
      </c>
      <c r="W1417" s="12" t="s">
        <v>20</v>
      </c>
      <c r="X1417" s="39">
        <f t="shared" si="224"/>
        <v>2.3207899505936345</v>
      </c>
      <c r="Y1417" s="38">
        <f t="shared" si="225"/>
        <v>0.48159144893111638</v>
      </c>
      <c r="Z1417" s="40" t="e">
        <f>IF(C1417=ScatterPlots!$A$3,ReferendumData!Y1417,-1)</f>
        <v>#N/A</v>
      </c>
      <c r="AA1417" s="39">
        <f t="shared" si="226"/>
        <v>2.3207899505936345</v>
      </c>
      <c r="AB1417" s="40">
        <f t="shared" si="227"/>
        <v>-1</v>
      </c>
      <c r="AC1417" s="40">
        <f t="shared" si="228"/>
        <v>-1</v>
      </c>
      <c r="AD1417" s="40">
        <f t="shared" si="229"/>
        <v>0.48159144893111638</v>
      </c>
    </row>
    <row r="1418" spans="1:30" x14ac:dyDescent="0.35">
      <c r="A1418">
        <v>581</v>
      </c>
      <c r="B1418">
        <v>1</v>
      </c>
      <c r="C1418" t="str">
        <f t="shared" si="220"/>
        <v>0581-01</v>
      </c>
      <c r="D1418" t="s">
        <v>340</v>
      </c>
      <c r="E1418">
        <v>2009</v>
      </c>
      <c r="F1418">
        <f>VLOOKUP(E1418,Lookups!A:B,2,FALSE)</f>
        <v>1</v>
      </c>
      <c r="G1418">
        <v>2010</v>
      </c>
      <c r="H1418" s="61">
        <v>586.46</v>
      </c>
      <c r="I1418">
        <v>10</v>
      </c>
      <c r="J1418" t="s">
        <v>19</v>
      </c>
      <c r="K1418">
        <v>0</v>
      </c>
      <c r="L1418">
        <v>9</v>
      </c>
      <c r="M1418">
        <v>0</v>
      </c>
      <c r="N1418">
        <v>9</v>
      </c>
      <c r="O1418">
        <v>1</v>
      </c>
      <c r="P1418">
        <f t="shared" si="221"/>
        <v>6</v>
      </c>
      <c r="Q1418">
        <v>613</v>
      </c>
      <c r="R1418">
        <v>147</v>
      </c>
      <c r="S1418" s="14">
        <f t="shared" si="223"/>
        <v>0.80657894736842106</v>
      </c>
      <c r="T1418" s="33">
        <f>IF(E1418&lt;1994,"NA",IF(E1418&gt;2001,SUMIFS(ADM!E:E,ADM!A:A,ReferendumData!E1418,ADM!C:C,ReferendumData!A1418,ADM!D:D,ReferendumData!B1418),SUMIFS(ADM!K:K,ADM!H:H,ReferendumData!E1418,ADM!I:I,ReferendumData!A1418,ADM!J:J,ReferendumData!B1418)))</f>
        <v>314.32</v>
      </c>
      <c r="U1418" s="34">
        <f t="shared" si="222"/>
        <v>2.4179180453041487</v>
      </c>
      <c r="V1418" s="47">
        <f>IFERROR(VLOOKUP(C1418,Lookups!J:L,3,FALSE),IF(T1418&gt;=2000,4,IF(AND(T1418&gt;=1000,T1418&lt;2000),5,6)))</f>
        <v>6</v>
      </c>
      <c r="W1418" s="12" t="s">
        <v>20</v>
      </c>
      <c r="X1418" s="39">
        <f t="shared" si="224"/>
        <v>2.4179180453041487</v>
      </c>
      <c r="Y1418" s="38">
        <f t="shared" si="225"/>
        <v>0.80657894736842106</v>
      </c>
      <c r="Z1418" s="40" t="e">
        <f>IF(C1418=ScatterPlots!$A$3,ReferendumData!Y1418,-1)</f>
        <v>#N/A</v>
      </c>
      <c r="AA1418" s="39">
        <f t="shared" si="226"/>
        <v>2.4179180453041487</v>
      </c>
      <c r="AB1418" s="40">
        <f t="shared" si="227"/>
        <v>-1</v>
      </c>
      <c r="AC1418" s="40">
        <f t="shared" si="228"/>
        <v>-1</v>
      </c>
      <c r="AD1418" s="40">
        <f t="shared" si="229"/>
        <v>0.80657894736842106</v>
      </c>
    </row>
    <row r="1419" spans="1:30" x14ac:dyDescent="0.35">
      <c r="A1419">
        <v>611</v>
      </c>
      <c r="B1419">
        <v>1</v>
      </c>
      <c r="C1419" t="str">
        <f t="shared" si="220"/>
        <v>0611-01</v>
      </c>
      <c r="D1419" t="s">
        <v>134</v>
      </c>
      <c r="E1419">
        <v>2009</v>
      </c>
      <c r="F1419">
        <f>VLOOKUP(E1419,Lookups!A:B,2,FALSE)</f>
        <v>1</v>
      </c>
      <c r="G1419">
        <v>2010</v>
      </c>
      <c r="H1419" s="61">
        <v>415.46</v>
      </c>
      <c r="I1419">
        <v>10</v>
      </c>
      <c r="J1419" t="s">
        <v>19</v>
      </c>
      <c r="K1419">
        <v>0</v>
      </c>
      <c r="L1419">
        <v>9</v>
      </c>
      <c r="M1419">
        <v>0</v>
      </c>
      <c r="N1419">
        <v>9</v>
      </c>
      <c r="O1419">
        <v>1</v>
      </c>
      <c r="P1419">
        <f t="shared" si="221"/>
        <v>5</v>
      </c>
      <c r="Q1419">
        <v>70</v>
      </c>
      <c r="R1419">
        <v>7</v>
      </c>
      <c r="S1419" s="14">
        <f t="shared" si="223"/>
        <v>0.90909090909090906</v>
      </c>
      <c r="T1419" s="33">
        <f>IF(E1419&lt;1994,"NA",IF(E1419&gt;2001,SUMIFS(ADM!E:E,ADM!A:A,ReferendumData!E1419,ADM!C:C,ReferendumData!A1419,ADM!D:D,ReferendumData!B1419),SUMIFS(ADM!K:K,ADM!H:H,ReferendumData!E1419,ADM!I:I,ReferendumData!A1419,ADM!J:J,ReferendumData!B1419)))</f>
        <v>91.94</v>
      </c>
      <c r="U1419" s="34">
        <f t="shared" si="222"/>
        <v>0.83750271916467267</v>
      </c>
      <c r="V1419" s="47">
        <f>IFERROR(VLOOKUP(C1419,Lookups!J:L,3,FALSE),IF(T1419&gt;=2000,4,IF(AND(T1419&gt;=1000,T1419&lt;2000),5,6)))</f>
        <v>6</v>
      </c>
      <c r="W1419" s="12" t="s">
        <v>20</v>
      </c>
      <c r="X1419" s="39">
        <f t="shared" si="224"/>
        <v>0.83750271916467267</v>
      </c>
      <c r="Y1419" s="38">
        <f t="shared" si="225"/>
        <v>0.90909090909090906</v>
      </c>
      <c r="Z1419" s="40" t="e">
        <f>IF(C1419=ScatterPlots!$A$3,ReferendumData!Y1419,-1)</f>
        <v>#N/A</v>
      </c>
      <c r="AA1419" s="39">
        <f t="shared" si="226"/>
        <v>0.83750271916467267</v>
      </c>
      <c r="AB1419" s="40">
        <f t="shared" si="227"/>
        <v>-1</v>
      </c>
      <c r="AC1419" s="40">
        <f t="shared" si="228"/>
        <v>-1</v>
      </c>
      <c r="AD1419" s="40">
        <f t="shared" si="229"/>
        <v>0.90909090909090906</v>
      </c>
    </row>
    <row r="1420" spans="1:30" x14ac:dyDescent="0.35">
      <c r="A1420">
        <v>682</v>
      </c>
      <c r="B1420">
        <v>1</v>
      </c>
      <c r="C1420" t="str">
        <f t="shared" si="220"/>
        <v>0682-01</v>
      </c>
      <c r="D1420" t="s">
        <v>138</v>
      </c>
      <c r="E1420">
        <v>2009</v>
      </c>
      <c r="F1420">
        <f>VLOOKUP(E1420,Lookups!A:B,2,FALSE)</f>
        <v>1</v>
      </c>
      <c r="G1420">
        <v>2010</v>
      </c>
      <c r="H1420" s="61">
        <v>200</v>
      </c>
      <c r="I1420">
        <v>10</v>
      </c>
      <c r="J1420" t="s">
        <v>19</v>
      </c>
      <c r="K1420">
        <v>0</v>
      </c>
      <c r="L1420">
        <v>9</v>
      </c>
      <c r="M1420">
        <v>0</v>
      </c>
      <c r="N1420">
        <v>9</v>
      </c>
      <c r="O1420">
        <v>0</v>
      </c>
      <c r="P1420">
        <f t="shared" si="221"/>
        <v>3</v>
      </c>
      <c r="Q1420">
        <v>351</v>
      </c>
      <c r="R1420">
        <v>456</v>
      </c>
      <c r="S1420" s="14">
        <f t="shared" si="223"/>
        <v>0.43494423791821563</v>
      </c>
      <c r="T1420" s="33">
        <f>IF(E1420&lt;1994,"NA",IF(E1420&gt;2001,SUMIFS(ADM!E:E,ADM!A:A,ReferendumData!E1420,ADM!C:C,ReferendumData!A1420,ADM!D:D,ReferendumData!B1420),SUMIFS(ADM!K:K,ADM!H:H,ReferendumData!E1420,ADM!I:I,ReferendumData!A1420,ADM!J:J,ReferendumData!B1420)))</f>
        <v>1270.44</v>
      </c>
      <c r="U1420" s="34">
        <f t="shared" si="222"/>
        <v>0.63521299707188061</v>
      </c>
      <c r="V1420" s="47">
        <f>IFERROR(VLOOKUP(C1420,Lookups!J:L,3,FALSE),IF(T1420&gt;=2000,4,IF(AND(T1420&gt;=1000,T1420&lt;2000),5,6)))</f>
        <v>5</v>
      </c>
      <c r="W1420" s="12" t="s">
        <v>20</v>
      </c>
      <c r="X1420" s="39">
        <f t="shared" si="224"/>
        <v>0.63521299707188061</v>
      </c>
      <c r="Y1420" s="38">
        <f t="shared" si="225"/>
        <v>0.43494423791821563</v>
      </c>
      <c r="Z1420" s="40" t="e">
        <f>IF(C1420=ScatterPlots!$A$3,ReferendumData!Y1420,-1)</f>
        <v>#N/A</v>
      </c>
      <c r="AA1420" s="39">
        <f t="shared" si="226"/>
        <v>0.63521299707188061</v>
      </c>
      <c r="AB1420" s="40">
        <f t="shared" si="227"/>
        <v>-1</v>
      </c>
      <c r="AC1420" s="40">
        <f t="shared" si="228"/>
        <v>-1</v>
      </c>
      <c r="AD1420" s="40">
        <f t="shared" si="229"/>
        <v>0.43494423791821563</v>
      </c>
    </row>
    <row r="1421" spans="1:30" x14ac:dyDescent="0.35">
      <c r="A1421">
        <v>717</v>
      </c>
      <c r="B1421">
        <v>1</v>
      </c>
      <c r="C1421" t="str">
        <f t="shared" si="220"/>
        <v>0717-01</v>
      </c>
      <c r="D1421" t="s">
        <v>147</v>
      </c>
      <c r="E1421">
        <v>2009</v>
      </c>
      <c r="F1421">
        <f>VLOOKUP(E1421,Lookups!A:B,2,FALSE)</f>
        <v>1</v>
      </c>
      <c r="G1421">
        <v>2010</v>
      </c>
      <c r="H1421" s="61">
        <v>375</v>
      </c>
      <c r="I1421">
        <v>10</v>
      </c>
      <c r="J1421" t="s">
        <v>19</v>
      </c>
      <c r="K1421">
        <v>0</v>
      </c>
      <c r="L1421">
        <v>9</v>
      </c>
      <c r="M1421">
        <v>0</v>
      </c>
      <c r="N1421">
        <v>9</v>
      </c>
      <c r="O1421">
        <v>1</v>
      </c>
      <c r="P1421">
        <f t="shared" si="221"/>
        <v>4</v>
      </c>
      <c r="Q1421">
        <v>1104</v>
      </c>
      <c r="R1421">
        <v>829</v>
      </c>
      <c r="S1421" s="14">
        <f t="shared" si="223"/>
        <v>0.5711329539575789</v>
      </c>
      <c r="T1421" s="33">
        <f>IF(E1421&lt;1994,"NA",IF(E1421&gt;2001,SUMIFS(ADM!E:E,ADM!A:A,ReferendumData!E1421,ADM!C:C,ReferendumData!A1421,ADM!D:D,ReferendumData!B1421),SUMIFS(ADM!K:K,ADM!H:H,ReferendumData!E1421,ADM!I:I,ReferendumData!A1421,ADM!J:J,ReferendumData!B1421)))</f>
        <v>1658.6</v>
      </c>
      <c r="U1421" s="34">
        <f t="shared" si="222"/>
        <v>1.1654407331484384</v>
      </c>
      <c r="V1421" s="47">
        <f>IFERROR(VLOOKUP(C1421,Lookups!J:L,3,FALSE),IF(T1421&gt;=2000,4,IF(AND(T1421&gt;=1000,T1421&lt;2000),5,6)))</f>
        <v>3</v>
      </c>
      <c r="W1421" s="12" t="s">
        <v>550</v>
      </c>
      <c r="X1421" s="39">
        <f t="shared" si="224"/>
        <v>1.1654407331484384</v>
      </c>
      <c r="Y1421" s="38">
        <f t="shared" si="225"/>
        <v>0.5711329539575789</v>
      </c>
      <c r="Z1421" s="40" t="e">
        <f>IF(C1421=ScatterPlots!$A$3,ReferendumData!Y1421,-1)</f>
        <v>#N/A</v>
      </c>
      <c r="AA1421" s="39">
        <f t="shared" si="226"/>
        <v>1.1654407331484384</v>
      </c>
      <c r="AB1421" s="40">
        <f t="shared" si="227"/>
        <v>-1</v>
      </c>
      <c r="AC1421" s="40">
        <f t="shared" si="228"/>
        <v>-1</v>
      </c>
      <c r="AD1421" s="40">
        <f t="shared" si="229"/>
        <v>0.5711329539575789</v>
      </c>
    </row>
    <row r="1422" spans="1:30" x14ac:dyDescent="0.35">
      <c r="A1422">
        <v>717</v>
      </c>
      <c r="B1422">
        <v>1</v>
      </c>
      <c r="C1422" t="str">
        <f t="shared" si="220"/>
        <v>0717-01</v>
      </c>
      <c r="D1422" t="s">
        <v>147</v>
      </c>
      <c r="E1422">
        <v>2009</v>
      </c>
      <c r="F1422">
        <f>VLOOKUP(E1422,Lookups!A:B,2,FALSE)</f>
        <v>1</v>
      </c>
      <c r="G1422">
        <v>2010</v>
      </c>
      <c r="H1422" s="61">
        <v>175</v>
      </c>
      <c r="I1422">
        <v>10</v>
      </c>
      <c r="J1422" t="s">
        <v>19</v>
      </c>
      <c r="K1422">
        <v>0</v>
      </c>
      <c r="L1422">
        <v>9</v>
      </c>
      <c r="M1422">
        <v>0</v>
      </c>
      <c r="N1422">
        <v>9</v>
      </c>
      <c r="O1422">
        <v>1</v>
      </c>
      <c r="P1422">
        <f t="shared" si="221"/>
        <v>2</v>
      </c>
      <c r="Q1422">
        <v>996</v>
      </c>
      <c r="R1422">
        <v>935</v>
      </c>
      <c r="S1422" s="14">
        <f t="shared" si="223"/>
        <v>0.5157949249093734</v>
      </c>
      <c r="T1422" s="33">
        <f>IF(E1422&lt;1994,"NA",IF(E1422&gt;2001,SUMIFS(ADM!E:E,ADM!A:A,ReferendumData!E1422,ADM!C:C,ReferendumData!A1422,ADM!D:D,ReferendumData!B1422),SUMIFS(ADM!K:K,ADM!H:H,ReferendumData!E1422,ADM!I:I,ReferendumData!A1422,ADM!J:J,ReferendumData!B1422)))</f>
        <v>1658.6</v>
      </c>
      <c r="U1422" s="34">
        <f t="shared" si="222"/>
        <v>1.164234896901001</v>
      </c>
      <c r="V1422" s="47">
        <f>IFERROR(VLOOKUP(C1422,Lookups!J:L,3,FALSE),IF(T1422&gt;=2000,4,IF(AND(T1422&gt;=1000,T1422&lt;2000),5,6)))</f>
        <v>3</v>
      </c>
      <c r="W1422" s="12" t="s">
        <v>20</v>
      </c>
      <c r="X1422" s="39">
        <f t="shared" si="224"/>
        <v>1.164234896901001</v>
      </c>
      <c r="Y1422" s="38">
        <f t="shared" si="225"/>
        <v>0.5157949249093734</v>
      </c>
      <c r="Z1422" s="40" t="e">
        <f>IF(C1422=ScatterPlots!$A$3,ReferendumData!Y1422,-1)</f>
        <v>#N/A</v>
      </c>
      <c r="AA1422" s="39">
        <f t="shared" si="226"/>
        <v>1.164234896901001</v>
      </c>
      <c r="AB1422" s="40">
        <f t="shared" si="227"/>
        <v>-1</v>
      </c>
      <c r="AC1422" s="40">
        <f t="shared" si="228"/>
        <v>-1</v>
      </c>
      <c r="AD1422" s="40">
        <f t="shared" si="229"/>
        <v>0.5157949249093734</v>
      </c>
    </row>
    <row r="1423" spans="1:30" x14ac:dyDescent="0.35">
      <c r="A1423">
        <v>720</v>
      </c>
      <c r="B1423">
        <v>1</v>
      </c>
      <c r="C1423" t="str">
        <f t="shared" si="220"/>
        <v>0720-01</v>
      </c>
      <c r="D1423" t="s">
        <v>279</v>
      </c>
      <c r="E1423">
        <v>2009</v>
      </c>
      <c r="F1423">
        <f>VLOOKUP(E1423,Lookups!A:B,2,FALSE)</f>
        <v>1</v>
      </c>
      <c r="G1423">
        <v>2010</v>
      </c>
      <c r="H1423" s="61">
        <v>529.75</v>
      </c>
      <c r="I1423">
        <v>8</v>
      </c>
      <c r="J1423" t="s">
        <v>19</v>
      </c>
      <c r="K1423">
        <v>0</v>
      </c>
      <c r="L1423">
        <v>9</v>
      </c>
      <c r="M1423">
        <v>0</v>
      </c>
      <c r="N1423">
        <v>9</v>
      </c>
      <c r="O1423">
        <v>1</v>
      </c>
      <c r="P1423">
        <f t="shared" si="221"/>
        <v>6</v>
      </c>
      <c r="Q1423">
        <v>3527</v>
      </c>
      <c r="R1423">
        <v>1352</v>
      </c>
      <c r="S1423" s="14">
        <f t="shared" si="223"/>
        <v>0.72289403566304566</v>
      </c>
      <c r="T1423" s="33">
        <f>IF(E1423&lt;1994,"NA",IF(E1423&gt;2001,SUMIFS(ADM!E:E,ADM!A:A,ReferendumData!E1423,ADM!C:C,ReferendumData!A1423,ADM!D:D,ReferendumData!B1423),SUMIFS(ADM!K:K,ADM!H:H,ReferendumData!E1423,ADM!I:I,ReferendumData!A1423,ADM!J:J,ReferendumData!B1423)))</f>
        <v>6512.67</v>
      </c>
      <c r="U1423" s="34">
        <f t="shared" si="222"/>
        <v>0.74915510842711208</v>
      </c>
      <c r="V1423" s="47">
        <f>IFERROR(VLOOKUP(C1423,Lookups!J:L,3,FALSE),IF(T1423&gt;=2000,4,IF(AND(T1423&gt;=1000,T1423&lt;2000),5,6)))</f>
        <v>3</v>
      </c>
      <c r="W1423" s="12" t="s">
        <v>20</v>
      </c>
      <c r="X1423" s="39">
        <f t="shared" si="224"/>
        <v>0.74915510842711208</v>
      </c>
      <c r="Y1423" s="38">
        <f t="shared" si="225"/>
        <v>0.72289403566304566</v>
      </c>
      <c r="Z1423" s="40" t="e">
        <f>IF(C1423=ScatterPlots!$A$3,ReferendumData!Y1423,-1)</f>
        <v>#N/A</v>
      </c>
      <c r="AA1423" s="39">
        <f t="shared" si="226"/>
        <v>0.74915510842711208</v>
      </c>
      <c r="AB1423" s="40">
        <f t="shared" si="227"/>
        <v>-1</v>
      </c>
      <c r="AC1423" s="40">
        <f t="shared" si="228"/>
        <v>-1</v>
      </c>
      <c r="AD1423" s="40">
        <f t="shared" si="229"/>
        <v>0.72289403566304566</v>
      </c>
    </row>
    <row r="1424" spans="1:30" x14ac:dyDescent="0.35">
      <c r="A1424">
        <v>726</v>
      </c>
      <c r="B1424">
        <v>1</v>
      </c>
      <c r="C1424" t="str">
        <f t="shared" si="220"/>
        <v>0726-01</v>
      </c>
      <c r="D1424" t="s">
        <v>315</v>
      </c>
      <c r="E1424">
        <v>2009</v>
      </c>
      <c r="F1424">
        <f>VLOOKUP(E1424,Lookups!A:B,2,FALSE)</f>
        <v>1</v>
      </c>
      <c r="G1424">
        <v>2010</v>
      </c>
      <c r="H1424" s="61">
        <v>731.28</v>
      </c>
      <c r="I1424">
        <v>10</v>
      </c>
      <c r="J1424" t="s">
        <v>19</v>
      </c>
      <c r="K1424">
        <v>0</v>
      </c>
      <c r="L1424">
        <v>9</v>
      </c>
      <c r="M1424">
        <v>0</v>
      </c>
      <c r="N1424">
        <v>9</v>
      </c>
      <c r="O1424">
        <v>1</v>
      </c>
      <c r="P1424">
        <f t="shared" si="221"/>
        <v>8</v>
      </c>
      <c r="Q1424">
        <v>987</v>
      </c>
      <c r="R1424">
        <v>641</v>
      </c>
      <c r="S1424" s="14">
        <f t="shared" si="223"/>
        <v>0.60626535626535627</v>
      </c>
      <c r="T1424" s="33">
        <f>IF(E1424&lt;1994,"NA",IF(E1424&gt;2001,SUMIFS(ADM!E:E,ADM!A:A,ReferendumData!E1424,ADM!C:C,ReferendumData!A1424,ADM!D:D,ReferendumData!B1424),SUMIFS(ADM!K:K,ADM!H:H,ReferendumData!E1424,ADM!I:I,ReferendumData!A1424,ADM!J:J,ReferendumData!B1424)))</f>
        <v>2750.3</v>
      </c>
      <c r="U1424" s="34">
        <f t="shared" si="222"/>
        <v>0.59193542522633891</v>
      </c>
      <c r="V1424" s="47">
        <f>IFERROR(VLOOKUP(C1424,Lookups!J:L,3,FALSE),IF(T1424&gt;=2000,4,IF(AND(T1424&gt;=1000,T1424&lt;2000),5,6)))</f>
        <v>4</v>
      </c>
      <c r="W1424" s="12" t="s">
        <v>20</v>
      </c>
      <c r="X1424" s="39">
        <f t="shared" si="224"/>
        <v>0.59193542522633891</v>
      </c>
      <c r="Y1424" s="38">
        <f t="shared" si="225"/>
        <v>0.60626535626535627</v>
      </c>
      <c r="Z1424" s="40" t="e">
        <f>IF(C1424=ScatterPlots!$A$3,ReferendumData!Y1424,-1)</f>
        <v>#N/A</v>
      </c>
      <c r="AA1424" s="39">
        <f t="shared" si="226"/>
        <v>0.59193542522633891</v>
      </c>
      <c r="AB1424" s="40">
        <f t="shared" si="227"/>
        <v>-1</v>
      </c>
      <c r="AC1424" s="40">
        <f t="shared" si="228"/>
        <v>-1</v>
      </c>
      <c r="AD1424" s="40">
        <f t="shared" si="229"/>
        <v>0.60626535626535627</v>
      </c>
    </row>
    <row r="1425" spans="1:30" x14ac:dyDescent="0.35">
      <c r="A1425">
        <v>726</v>
      </c>
      <c r="B1425">
        <v>1</v>
      </c>
      <c r="C1425" t="str">
        <f t="shared" si="220"/>
        <v>0726-01</v>
      </c>
      <c r="D1425" t="s">
        <v>315</v>
      </c>
      <c r="E1425">
        <v>2009</v>
      </c>
      <c r="F1425">
        <f>VLOOKUP(E1425,Lookups!A:B,2,FALSE)</f>
        <v>1</v>
      </c>
      <c r="G1425">
        <v>2010</v>
      </c>
      <c r="H1425" s="61">
        <v>200</v>
      </c>
      <c r="I1425">
        <v>10</v>
      </c>
      <c r="J1425" t="s">
        <v>19</v>
      </c>
      <c r="K1425">
        <v>0</v>
      </c>
      <c r="L1425">
        <v>9</v>
      </c>
      <c r="M1425">
        <v>0</v>
      </c>
      <c r="N1425">
        <v>9</v>
      </c>
      <c r="O1425">
        <v>0</v>
      </c>
      <c r="P1425">
        <f t="shared" si="221"/>
        <v>3</v>
      </c>
      <c r="Q1425">
        <v>724</v>
      </c>
      <c r="R1425">
        <v>896</v>
      </c>
      <c r="S1425" s="14">
        <f t="shared" si="223"/>
        <v>0.44691358024691358</v>
      </c>
      <c r="T1425" s="33">
        <f>IF(E1425&lt;1994,"NA",IF(E1425&gt;2001,SUMIFS(ADM!E:E,ADM!A:A,ReferendumData!E1425,ADM!C:C,ReferendumData!A1425,ADM!D:D,ReferendumData!B1425),SUMIFS(ADM!K:K,ADM!H:H,ReferendumData!E1425,ADM!I:I,ReferendumData!A1425,ADM!J:J,ReferendumData!B1425)))</f>
        <v>2750.3</v>
      </c>
      <c r="U1425" s="34">
        <f t="shared" si="222"/>
        <v>0.58902665163800305</v>
      </c>
      <c r="V1425" s="47">
        <f>IFERROR(VLOOKUP(C1425,Lookups!J:L,3,FALSE),IF(T1425&gt;=2000,4,IF(AND(T1425&gt;=1000,T1425&lt;2000),5,6)))</f>
        <v>4</v>
      </c>
      <c r="W1425" s="12" t="s">
        <v>20</v>
      </c>
      <c r="X1425" s="39">
        <f t="shared" si="224"/>
        <v>0.58902665163800305</v>
      </c>
      <c r="Y1425" s="38">
        <f t="shared" si="225"/>
        <v>0.44691358024691358</v>
      </c>
      <c r="Z1425" s="40" t="e">
        <f>IF(C1425=ScatterPlots!$A$3,ReferendumData!Y1425,-1)</f>
        <v>#N/A</v>
      </c>
      <c r="AA1425" s="39">
        <f t="shared" si="226"/>
        <v>0.58902665163800305</v>
      </c>
      <c r="AB1425" s="40">
        <f t="shared" si="227"/>
        <v>-1</v>
      </c>
      <c r="AC1425" s="40">
        <f t="shared" si="228"/>
        <v>-1</v>
      </c>
      <c r="AD1425" s="40">
        <f t="shared" si="229"/>
        <v>0.44691358024691358</v>
      </c>
    </row>
    <row r="1426" spans="1:30" x14ac:dyDescent="0.35">
      <c r="A1426">
        <v>727</v>
      </c>
      <c r="B1426">
        <v>1</v>
      </c>
      <c r="C1426" t="str">
        <f t="shared" si="220"/>
        <v>0727-01</v>
      </c>
      <c r="D1426" t="s">
        <v>62</v>
      </c>
      <c r="E1426">
        <v>2009</v>
      </c>
      <c r="F1426">
        <f>VLOOKUP(E1426,Lookups!A:B,2,FALSE)</f>
        <v>1</v>
      </c>
      <c r="G1426">
        <v>2010</v>
      </c>
      <c r="H1426" s="61">
        <v>475</v>
      </c>
      <c r="I1426">
        <v>10</v>
      </c>
      <c r="J1426" t="s">
        <v>19</v>
      </c>
      <c r="K1426">
        <v>0</v>
      </c>
      <c r="L1426">
        <v>9</v>
      </c>
      <c r="M1426">
        <v>0</v>
      </c>
      <c r="N1426">
        <v>9</v>
      </c>
      <c r="O1426">
        <v>1</v>
      </c>
      <c r="P1426">
        <f t="shared" si="221"/>
        <v>5</v>
      </c>
      <c r="Q1426">
        <v>1613</v>
      </c>
      <c r="R1426">
        <v>1343</v>
      </c>
      <c r="S1426" s="14">
        <f t="shared" si="223"/>
        <v>0.54566982408660347</v>
      </c>
      <c r="T1426" s="33">
        <f>IF(E1426&lt;1994,"NA",IF(E1426&gt;2001,SUMIFS(ADM!E:E,ADM!A:A,ReferendumData!E1426,ADM!C:C,ReferendumData!A1426,ADM!D:D,ReferendumData!B1426),SUMIFS(ADM!K:K,ADM!H:H,ReferendumData!E1426,ADM!I:I,ReferendumData!A1426,ADM!J:J,ReferendumData!B1426)))</f>
        <v>3559.72</v>
      </c>
      <c r="U1426" s="34">
        <f t="shared" si="222"/>
        <v>0.83040239119930781</v>
      </c>
      <c r="V1426" s="47">
        <f>IFERROR(VLOOKUP(C1426,Lookups!J:L,3,FALSE),IF(T1426&gt;=2000,4,IF(AND(T1426&gt;=1000,T1426&lt;2000),5,6)))</f>
        <v>4</v>
      </c>
      <c r="W1426" s="12" t="s">
        <v>20</v>
      </c>
      <c r="X1426" s="39">
        <f t="shared" si="224"/>
        <v>0.83040239119930781</v>
      </c>
      <c r="Y1426" s="38">
        <f t="shared" si="225"/>
        <v>0.54566982408660347</v>
      </c>
      <c r="Z1426" s="40" t="e">
        <f>IF(C1426=ScatterPlots!$A$3,ReferendumData!Y1426,-1)</f>
        <v>#N/A</v>
      </c>
      <c r="AA1426" s="39">
        <f t="shared" si="226"/>
        <v>0.83040239119930781</v>
      </c>
      <c r="AB1426" s="40">
        <f t="shared" si="227"/>
        <v>-1</v>
      </c>
      <c r="AC1426" s="40">
        <f t="shared" si="228"/>
        <v>-1</v>
      </c>
      <c r="AD1426" s="40">
        <f t="shared" si="229"/>
        <v>0.54566982408660347</v>
      </c>
    </row>
    <row r="1427" spans="1:30" x14ac:dyDescent="0.35">
      <c r="A1427">
        <v>727</v>
      </c>
      <c r="B1427">
        <v>1</v>
      </c>
      <c r="C1427" t="str">
        <f t="shared" si="220"/>
        <v>0727-01</v>
      </c>
      <c r="D1427" t="s">
        <v>62</v>
      </c>
      <c r="E1427">
        <v>2009</v>
      </c>
      <c r="F1427">
        <f>VLOOKUP(E1427,Lookups!A:B,2,FALSE)</f>
        <v>1</v>
      </c>
      <c r="G1427">
        <v>2010</v>
      </c>
      <c r="H1427" s="61">
        <v>145</v>
      </c>
      <c r="I1427">
        <v>10</v>
      </c>
      <c r="J1427" t="s">
        <v>19</v>
      </c>
      <c r="K1427">
        <v>0</v>
      </c>
      <c r="L1427">
        <v>9</v>
      </c>
      <c r="M1427">
        <v>0</v>
      </c>
      <c r="N1427">
        <v>9</v>
      </c>
      <c r="O1427">
        <v>0</v>
      </c>
      <c r="P1427">
        <f t="shared" si="221"/>
        <v>2</v>
      </c>
      <c r="Q1427">
        <v>1469</v>
      </c>
      <c r="R1427">
        <v>1486</v>
      </c>
      <c r="S1427" s="14">
        <f t="shared" si="223"/>
        <v>0.49712351945854483</v>
      </c>
      <c r="T1427" s="33">
        <f>IF(E1427&lt;1994,"NA",IF(E1427&gt;2001,SUMIFS(ADM!E:E,ADM!A:A,ReferendumData!E1427,ADM!C:C,ReferendumData!A1427,ADM!D:D,ReferendumData!B1427),SUMIFS(ADM!K:K,ADM!H:H,ReferendumData!E1427,ADM!I:I,ReferendumData!A1427,ADM!J:J,ReferendumData!B1427)))</f>
        <v>3559.72</v>
      </c>
      <c r="U1427" s="34">
        <f t="shared" si="222"/>
        <v>0.83012147022799554</v>
      </c>
      <c r="V1427" s="47">
        <f>IFERROR(VLOOKUP(C1427,Lookups!J:L,3,FALSE),IF(T1427&gt;=2000,4,IF(AND(T1427&gt;=1000,T1427&lt;2000),5,6)))</f>
        <v>4</v>
      </c>
      <c r="W1427" s="12" t="s">
        <v>20</v>
      </c>
      <c r="X1427" s="39">
        <f t="shared" si="224"/>
        <v>0.83012147022799554</v>
      </c>
      <c r="Y1427" s="38">
        <f t="shared" si="225"/>
        <v>0.49712351945854483</v>
      </c>
      <c r="Z1427" s="40" t="e">
        <f>IF(C1427=ScatterPlots!$A$3,ReferendumData!Y1427,-1)</f>
        <v>#N/A</v>
      </c>
      <c r="AA1427" s="39">
        <f t="shared" si="226"/>
        <v>0.83012147022799554</v>
      </c>
      <c r="AB1427" s="40">
        <f t="shared" si="227"/>
        <v>-1</v>
      </c>
      <c r="AC1427" s="40">
        <f t="shared" si="228"/>
        <v>-1</v>
      </c>
      <c r="AD1427" s="40">
        <f t="shared" si="229"/>
        <v>0.49712351945854483</v>
      </c>
    </row>
    <row r="1428" spans="1:30" x14ac:dyDescent="0.35">
      <c r="A1428">
        <v>739</v>
      </c>
      <c r="B1428">
        <v>1</v>
      </c>
      <c r="C1428" t="str">
        <f t="shared" si="220"/>
        <v>0739-01</v>
      </c>
      <c r="D1428" t="s">
        <v>202</v>
      </c>
      <c r="E1428">
        <v>2009</v>
      </c>
      <c r="F1428">
        <f>VLOOKUP(E1428,Lookups!A:B,2,FALSE)</f>
        <v>1</v>
      </c>
      <c r="G1428">
        <v>2010</v>
      </c>
      <c r="H1428" s="61">
        <v>275</v>
      </c>
      <c r="I1428">
        <v>6</v>
      </c>
      <c r="J1428" t="s">
        <v>19</v>
      </c>
      <c r="K1428">
        <v>0</v>
      </c>
      <c r="L1428">
        <v>9</v>
      </c>
      <c r="M1428">
        <v>0</v>
      </c>
      <c r="N1428">
        <v>9</v>
      </c>
      <c r="O1428">
        <v>0</v>
      </c>
      <c r="P1428">
        <f t="shared" si="221"/>
        <v>3</v>
      </c>
      <c r="Q1428">
        <v>492</v>
      </c>
      <c r="R1428">
        <v>519</v>
      </c>
      <c r="S1428" s="14">
        <f t="shared" si="223"/>
        <v>0.48664688427299702</v>
      </c>
      <c r="T1428" s="33">
        <f>IF(E1428&lt;1994,"NA",IF(E1428&gt;2001,SUMIFS(ADM!E:E,ADM!A:A,ReferendumData!E1428,ADM!C:C,ReferendumData!A1428,ADM!D:D,ReferendumData!B1428),SUMIFS(ADM!K:K,ADM!H:H,ReferendumData!E1428,ADM!I:I,ReferendumData!A1428,ADM!J:J,ReferendumData!B1428)))</f>
        <v>739.27</v>
      </c>
      <c r="U1428" s="34">
        <f t="shared" si="222"/>
        <v>1.3675653009049469</v>
      </c>
      <c r="V1428" s="47">
        <f>IFERROR(VLOOKUP(C1428,Lookups!J:L,3,FALSE),IF(T1428&gt;=2000,4,IF(AND(T1428&gt;=1000,T1428&lt;2000),5,6)))</f>
        <v>6</v>
      </c>
      <c r="W1428" s="12" t="s">
        <v>20</v>
      </c>
      <c r="X1428" s="39">
        <f t="shared" si="224"/>
        <v>1.3675653009049469</v>
      </c>
      <c r="Y1428" s="38">
        <f t="shared" si="225"/>
        <v>0.48664688427299702</v>
      </c>
      <c r="Z1428" s="40" t="e">
        <f>IF(C1428=ScatterPlots!$A$3,ReferendumData!Y1428,-1)</f>
        <v>#N/A</v>
      </c>
      <c r="AA1428" s="39">
        <f t="shared" si="226"/>
        <v>1.3675653009049469</v>
      </c>
      <c r="AB1428" s="40">
        <f t="shared" si="227"/>
        <v>-1</v>
      </c>
      <c r="AC1428" s="40">
        <f t="shared" si="228"/>
        <v>-1</v>
      </c>
      <c r="AD1428" s="40">
        <f t="shared" si="229"/>
        <v>0.48664688427299702</v>
      </c>
    </row>
    <row r="1429" spans="1:30" x14ac:dyDescent="0.35">
      <c r="A1429">
        <v>741</v>
      </c>
      <c r="B1429">
        <v>1</v>
      </c>
      <c r="C1429" t="str">
        <f t="shared" si="220"/>
        <v>0741-01</v>
      </c>
      <c r="D1429" t="s">
        <v>149</v>
      </c>
      <c r="E1429">
        <v>2009</v>
      </c>
      <c r="F1429">
        <f>VLOOKUP(E1429,Lookups!A:B,2,FALSE)</f>
        <v>1</v>
      </c>
      <c r="G1429">
        <v>2010</v>
      </c>
      <c r="H1429" s="61">
        <v>200</v>
      </c>
      <c r="I1429">
        <v>10</v>
      </c>
      <c r="J1429" t="s">
        <v>19</v>
      </c>
      <c r="K1429">
        <v>0</v>
      </c>
      <c r="L1429">
        <v>9</v>
      </c>
      <c r="M1429">
        <v>0</v>
      </c>
      <c r="N1429">
        <v>9</v>
      </c>
      <c r="O1429">
        <v>0</v>
      </c>
      <c r="P1429">
        <f t="shared" si="221"/>
        <v>3</v>
      </c>
      <c r="Q1429">
        <v>558</v>
      </c>
      <c r="R1429">
        <v>719</v>
      </c>
      <c r="S1429" s="14">
        <f t="shared" si="223"/>
        <v>0.43696162881754114</v>
      </c>
      <c r="T1429" s="33">
        <f>IF(E1429&lt;1994,"NA",IF(E1429&gt;2001,SUMIFS(ADM!E:E,ADM!A:A,ReferendumData!E1429,ADM!C:C,ReferendumData!A1429,ADM!D:D,ReferendumData!B1429),SUMIFS(ADM!K:K,ADM!H:H,ReferendumData!E1429,ADM!I:I,ReferendumData!A1429,ADM!J:J,ReferendumData!B1429)))</f>
        <v>1043.5999999999999</v>
      </c>
      <c r="U1429" s="34">
        <f t="shared" si="222"/>
        <v>1.2236489076274435</v>
      </c>
      <c r="V1429" s="47">
        <f>IFERROR(VLOOKUP(C1429,Lookups!J:L,3,FALSE),IF(T1429&gt;=2000,4,IF(AND(T1429&gt;=1000,T1429&lt;2000),5,6)))</f>
        <v>5</v>
      </c>
      <c r="W1429" s="12" t="s">
        <v>20</v>
      </c>
      <c r="X1429" s="39">
        <f t="shared" si="224"/>
        <v>1.2236489076274435</v>
      </c>
      <c r="Y1429" s="38">
        <f t="shared" si="225"/>
        <v>0.43696162881754114</v>
      </c>
      <c r="Z1429" s="40" t="e">
        <f>IF(C1429=ScatterPlots!$A$3,ReferendumData!Y1429,-1)</f>
        <v>#N/A</v>
      </c>
      <c r="AA1429" s="39">
        <f t="shared" si="226"/>
        <v>1.2236489076274435</v>
      </c>
      <c r="AB1429" s="40">
        <f t="shared" si="227"/>
        <v>-1</v>
      </c>
      <c r="AC1429" s="40">
        <f t="shared" si="228"/>
        <v>-1</v>
      </c>
      <c r="AD1429" s="40">
        <f t="shared" si="229"/>
        <v>0.43696162881754114</v>
      </c>
    </row>
    <row r="1430" spans="1:30" x14ac:dyDescent="0.35">
      <c r="A1430">
        <v>756</v>
      </c>
      <c r="B1430">
        <v>1</v>
      </c>
      <c r="C1430" t="str">
        <f t="shared" si="220"/>
        <v>0756-01</v>
      </c>
      <c r="D1430" t="s">
        <v>281</v>
      </c>
      <c r="E1430">
        <v>2009</v>
      </c>
      <c r="F1430">
        <f>VLOOKUP(E1430,Lookups!A:B,2,FALSE)</f>
        <v>1</v>
      </c>
      <c r="G1430">
        <v>2010</v>
      </c>
      <c r="H1430" s="61">
        <v>349.55</v>
      </c>
      <c r="I1430">
        <v>10</v>
      </c>
      <c r="J1430" t="s">
        <v>19</v>
      </c>
      <c r="K1430">
        <v>0</v>
      </c>
      <c r="L1430">
        <v>9</v>
      </c>
      <c r="M1430">
        <v>0</v>
      </c>
      <c r="N1430">
        <v>1</v>
      </c>
      <c r="O1430">
        <v>1</v>
      </c>
      <c r="P1430">
        <f t="shared" si="221"/>
        <v>4</v>
      </c>
      <c r="Q1430">
        <v>655</v>
      </c>
      <c r="R1430">
        <v>647</v>
      </c>
      <c r="S1430" s="14">
        <f t="shared" si="223"/>
        <v>0.50307219662058367</v>
      </c>
      <c r="T1430" s="33">
        <f>IF(E1430&lt;1994,"NA",IF(E1430&gt;2001,SUMIFS(ADM!E:E,ADM!A:A,ReferendumData!E1430,ADM!C:C,ReferendumData!A1430,ADM!D:D,ReferendumData!B1430),SUMIFS(ADM!K:K,ADM!H:H,ReferendumData!E1430,ADM!I:I,ReferendumData!A1430,ADM!J:J,ReferendumData!B1430)))</f>
        <v>708.56</v>
      </c>
      <c r="U1430" s="34">
        <f t="shared" si="222"/>
        <v>1.8375296375747998</v>
      </c>
      <c r="V1430" s="47">
        <f>IFERROR(VLOOKUP(C1430,Lookups!J:L,3,FALSE),IF(T1430&gt;=2000,4,IF(AND(T1430&gt;=1000,T1430&lt;2000),5,6)))</f>
        <v>6</v>
      </c>
      <c r="W1430" s="12" t="s">
        <v>551</v>
      </c>
      <c r="X1430" s="39">
        <f t="shared" si="224"/>
        <v>1.8375296375747998</v>
      </c>
      <c r="Y1430" s="38">
        <f t="shared" si="225"/>
        <v>0.50307219662058367</v>
      </c>
      <c r="Z1430" s="40" t="e">
        <f>IF(C1430=ScatterPlots!$A$3,ReferendumData!Y1430,-1)</f>
        <v>#N/A</v>
      </c>
      <c r="AA1430" s="39">
        <f t="shared" si="226"/>
        <v>1.8375296375747998</v>
      </c>
      <c r="AB1430" s="40">
        <f t="shared" si="227"/>
        <v>-1</v>
      </c>
      <c r="AC1430" s="40">
        <f t="shared" si="228"/>
        <v>-1</v>
      </c>
      <c r="AD1430" s="40">
        <f t="shared" si="229"/>
        <v>0.50307219662058367</v>
      </c>
    </row>
    <row r="1431" spans="1:30" x14ac:dyDescent="0.35">
      <c r="A1431">
        <v>756</v>
      </c>
      <c r="B1431">
        <v>1</v>
      </c>
      <c r="C1431" t="str">
        <f t="shared" si="220"/>
        <v>0756-01</v>
      </c>
      <c r="D1431" t="s">
        <v>281</v>
      </c>
      <c r="E1431">
        <v>2009</v>
      </c>
      <c r="F1431">
        <f>VLOOKUP(E1431,Lookups!A:B,2,FALSE)</f>
        <v>1</v>
      </c>
      <c r="G1431">
        <v>2010</v>
      </c>
      <c r="H1431" s="61">
        <v>200</v>
      </c>
      <c r="I1431">
        <v>3</v>
      </c>
      <c r="J1431" t="s">
        <v>19</v>
      </c>
      <c r="K1431">
        <v>0</v>
      </c>
      <c r="L1431">
        <v>9</v>
      </c>
      <c r="M1431">
        <v>0</v>
      </c>
      <c r="N1431">
        <v>9</v>
      </c>
      <c r="O1431">
        <v>0</v>
      </c>
      <c r="P1431">
        <f t="shared" si="221"/>
        <v>3</v>
      </c>
      <c r="Q1431">
        <v>499</v>
      </c>
      <c r="R1431">
        <v>789</v>
      </c>
      <c r="S1431" s="14">
        <f t="shared" si="223"/>
        <v>0.38742236024844723</v>
      </c>
      <c r="T1431" s="33">
        <f>IF(E1431&lt;1994,"NA",IF(E1431&gt;2001,SUMIFS(ADM!E:E,ADM!A:A,ReferendumData!E1431,ADM!C:C,ReferendumData!A1431,ADM!D:D,ReferendumData!B1431),SUMIFS(ADM!K:K,ADM!H:H,ReferendumData!E1431,ADM!I:I,ReferendumData!A1431,ADM!J:J,ReferendumData!B1431)))</f>
        <v>708.56</v>
      </c>
      <c r="U1431" s="34">
        <f t="shared" si="222"/>
        <v>1.8177712543750708</v>
      </c>
      <c r="V1431" s="47">
        <f>IFERROR(VLOOKUP(C1431,Lookups!J:L,3,FALSE),IF(T1431&gt;=2000,4,IF(AND(T1431&gt;=1000,T1431&lt;2000),5,6)))</f>
        <v>6</v>
      </c>
      <c r="W1431" s="12" t="s">
        <v>20</v>
      </c>
      <c r="X1431" s="39">
        <f t="shared" si="224"/>
        <v>1.8177712543750708</v>
      </c>
      <c r="Y1431" s="38">
        <f t="shared" si="225"/>
        <v>0.38742236024844723</v>
      </c>
      <c r="Z1431" s="40" t="e">
        <f>IF(C1431=ScatterPlots!$A$3,ReferendumData!Y1431,-1)</f>
        <v>#N/A</v>
      </c>
      <c r="AA1431" s="39">
        <f t="shared" si="226"/>
        <v>1.8177712543750708</v>
      </c>
      <c r="AB1431" s="40">
        <f t="shared" si="227"/>
        <v>-1</v>
      </c>
      <c r="AC1431" s="40">
        <f t="shared" si="228"/>
        <v>-1</v>
      </c>
      <c r="AD1431" s="40">
        <f t="shared" si="229"/>
        <v>0.38742236024844723</v>
      </c>
    </row>
    <row r="1432" spans="1:30" x14ac:dyDescent="0.35">
      <c r="A1432">
        <v>829</v>
      </c>
      <c r="B1432">
        <v>1</v>
      </c>
      <c r="C1432" t="str">
        <f t="shared" si="220"/>
        <v>0829-01</v>
      </c>
      <c r="D1432" t="s">
        <v>238</v>
      </c>
      <c r="E1432">
        <v>2009</v>
      </c>
      <c r="F1432">
        <f>VLOOKUP(E1432,Lookups!A:B,2,FALSE)</f>
        <v>1</v>
      </c>
      <c r="G1432">
        <v>2010</v>
      </c>
      <c r="H1432" s="61">
        <v>1300</v>
      </c>
      <c r="I1432">
        <v>6</v>
      </c>
      <c r="J1432" t="s">
        <v>19</v>
      </c>
      <c r="K1432">
        <v>0</v>
      </c>
      <c r="L1432">
        <v>9</v>
      </c>
      <c r="M1432">
        <v>0</v>
      </c>
      <c r="N1432">
        <v>9</v>
      </c>
      <c r="O1432">
        <v>0</v>
      </c>
      <c r="P1432">
        <f t="shared" si="221"/>
        <v>10</v>
      </c>
      <c r="Q1432">
        <v>1923</v>
      </c>
      <c r="R1432">
        <v>2273</v>
      </c>
      <c r="S1432" s="14">
        <f t="shared" si="223"/>
        <v>0.45829361296472831</v>
      </c>
      <c r="T1432" s="33">
        <f>IF(E1432&lt;1994,"NA",IF(E1432&gt;2001,SUMIFS(ADM!E:E,ADM!A:A,ReferendumData!E1432,ADM!C:C,ReferendumData!A1432,ADM!D:D,ReferendumData!B1432),SUMIFS(ADM!K:K,ADM!H:H,ReferendumData!E1432,ADM!I:I,ReferendumData!A1432,ADM!J:J,ReferendumData!B1432)))</f>
        <v>1837.47</v>
      </c>
      <c r="U1432" s="34">
        <f t="shared" si="222"/>
        <v>2.2835746978181954</v>
      </c>
      <c r="V1432" s="47">
        <f>IFERROR(VLOOKUP(C1432,Lookups!J:L,3,FALSE),IF(T1432&gt;=2000,4,IF(AND(T1432&gt;=1000,T1432&lt;2000),5,6)))</f>
        <v>5</v>
      </c>
      <c r="W1432" s="12" t="s">
        <v>20</v>
      </c>
      <c r="X1432" s="39">
        <f t="shared" si="224"/>
        <v>2.2835746978181954</v>
      </c>
      <c r="Y1432" s="38">
        <f t="shared" si="225"/>
        <v>0.45829361296472831</v>
      </c>
      <c r="Z1432" s="40" t="e">
        <f>IF(C1432=ScatterPlots!$A$3,ReferendumData!Y1432,-1)</f>
        <v>#N/A</v>
      </c>
      <c r="AA1432" s="39">
        <f t="shared" si="226"/>
        <v>2.2835746978181954</v>
      </c>
      <c r="AB1432" s="40">
        <f t="shared" si="227"/>
        <v>-1</v>
      </c>
      <c r="AC1432" s="40">
        <f t="shared" si="228"/>
        <v>-1</v>
      </c>
      <c r="AD1432" s="40">
        <f t="shared" si="229"/>
        <v>0.45829361296472831</v>
      </c>
    </row>
    <row r="1433" spans="1:30" x14ac:dyDescent="0.35">
      <c r="A1433">
        <v>883</v>
      </c>
      <c r="B1433">
        <v>1</v>
      </c>
      <c r="C1433" t="str">
        <f t="shared" si="220"/>
        <v>0883-01</v>
      </c>
      <c r="D1433" t="s">
        <v>163</v>
      </c>
      <c r="E1433">
        <v>2009</v>
      </c>
      <c r="F1433">
        <f>VLOOKUP(E1433,Lookups!A:B,2,FALSE)</f>
        <v>1</v>
      </c>
      <c r="G1433">
        <v>2010</v>
      </c>
      <c r="H1433" s="61">
        <v>395</v>
      </c>
      <c r="I1433">
        <v>5</v>
      </c>
      <c r="J1433" t="s">
        <v>19</v>
      </c>
      <c r="K1433">
        <v>0</v>
      </c>
      <c r="L1433">
        <v>9</v>
      </c>
      <c r="M1433">
        <v>0</v>
      </c>
      <c r="N1433">
        <v>9</v>
      </c>
      <c r="O1433">
        <v>1</v>
      </c>
      <c r="P1433">
        <f t="shared" si="221"/>
        <v>4</v>
      </c>
      <c r="Q1433">
        <v>1070</v>
      </c>
      <c r="R1433">
        <v>680</v>
      </c>
      <c r="S1433" s="14">
        <f t="shared" si="223"/>
        <v>0.61142857142857143</v>
      </c>
      <c r="T1433" s="33">
        <f>IF(E1433&lt;1994,"NA",IF(E1433&gt;2001,SUMIFS(ADM!E:E,ADM!A:A,ReferendumData!E1433,ADM!C:C,ReferendumData!A1433,ADM!D:D,ReferendumData!B1433),SUMIFS(ADM!K:K,ADM!H:H,ReferendumData!E1433,ADM!I:I,ReferendumData!A1433,ADM!J:J,ReferendumData!B1433)))</f>
        <v>1529.38</v>
      </c>
      <c r="U1433" s="34">
        <f t="shared" si="222"/>
        <v>1.1442545345172552</v>
      </c>
      <c r="V1433" s="47">
        <f>IFERROR(VLOOKUP(C1433,Lookups!J:L,3,FALSE),IF(T1433&gt;=2000,4,IF(AND(T1433&gt;=1000,T1433&lt;2000),5,6)))</f>
        <v>5</v>
      </c>
      <c r="W1433" s="12" t="s">
        <v>20</v>
      </c>
      <c r="X1433" s="39">
        <f t="shared" si="224"/>
        <v>1.1442545345172552</v>
      </c>
      <c r="Y1433" s="38">
        <f t="shared" si="225"/>
        <v>0.61142857142857143</v>
      </c>
      <c r="Z1433" s="40" t="e">
        <f>IF(C1433=ScatterPlots!$A$3,ReferendumData!Y1433,-1)</f>
        <v>#N/A</v>
      </c>
      <c r="AA1433" s="39">
        <f t="shared" si="226"/>
        <v>1.1442545345172552</v>
      </c>
      <c r="AB1433" s="40">
        <f t="shared" si="227"/>
        <v>-1</v>
      </c>
      <c r="AC1433" s="40">
        <f t="shared" si="228"/>
        <v>-1</v>
      </c>
      <c r="AD1433" s="40">
        <f t="shared" si="229"/>
        <v>0.61142857142857143</v>
      </c>
    </row>
    <row r="1434" spans="1:30" x14ac:dyDescent="0.35">
      <c r="A1434">
        <v>911</v>
      </c>
      <c r="B1434">
        <v>1</v>
      </c>
      <c r="C1434" t="str">
        <f t="shared" si="220"/>
        <v>0911-01</v>
      </c>
      <c r="D1434" t="s">
        <v>321</v>
      </c>
      <c r="E1434">
        <v>2009</v>
      </c>
      <c r="F1434">
        <f>VLOOKUP(E1434,Lookups!A:B,2,FALSE)</f>
        <v>1</v>
      </c>
      <c r="G1434">
        <v>2010</v>
      </c>
      <c r="H1434" s="61">
        <v>288.73</v>
      </c>
      <c r="I1434">
        <v>10</v>
      </c>
      <c r="J1434" t="s">
        <v>19</v>
      </c>
      <c r="K1434">
        <v>0</v>
      </c>
      <c r="L1434">
        <v>9</v>
      </c>
      <c r="M1434">
        <v>0</v>
      </c>
      <c r="N1434">
        <v>9</v>
      </c>
      <c r="O1434">
        <v>0</v>
      </c>
      <c r="P1434">
        <f t="shared" si="221"/>
        <v>3</v>
      </c>
      <c r="Q1434">
        <v>1811</v>
      </c>
      <c r="R1434">
        <v>2967</v>
      </c>
      <c r="S1434" s="14">
        <f t="shared" si="223"/>
        <v>0.37902888237756382</v>
      </c>
      <c r="T1434" s="33">
        <f>IF(E1434&lt;1994,"NA",IF(E1434&gt;2001,SUMIFS(ADM!E:E,ADM!A:A,ReferendumData!E1434,ADM!C:C,ReferendumData!A1434,ADM!D:D,ReferendumData!B1434),SUMIFS(ADM!K:K,ADM!H:H,ReferendumData!E1434,ADM!I:I,ReferendumData!A1434,ADM!J:J,ReferendumData!B1434)))</f>
        <v>5136.8999999999996</v>
      </c>
      <c r="U1434" s="34">
        <f t="shared" si="222"/>
        <v>0.93013295956705411</v>
      </c>
      <c r="V1434" s="47">
        <f>IFERROR(VLOOKUP(C1434,Lookups!J:L,3,FALSE),IF(T1434&gt;=2000,4,IF(AND(T1434&gt;=1000,T1434&lt;2000),5,6)))</f>
        <v>4</v>
      </c>
      <c r="W1434" s="12" t="s">
        <v>20</v>
      </c>
      <c r="X1434" s="39">
        <f t="shared" si="224"/>
        <v>0.93013295956705411</v>
      </c>
      <c r="Y1434" s="38">
        <f t="shared" si="225"/>
        <v>0.37902888237756382</v>
      </c>
      <c r="Z1434" s="40" t="e">
        <f>IF(C1434=ScatterPlots!$A$3,ReferendumData!Y1434,-1)</f>
        <v>#N/A</v>
      </c>
      <c r="AA1434" s="39">
        <f t="shared" si="226"/>
        <v>0.93013295956705411</v>
      </c>
      <c r="AB1434" s="40">
        <f t="shared" si="227"/>
        <v>-1</v>
      </c>
      <c r="AC1434" s="40">
        <f t="shared" si="228"/>
        <v>-1</v>
      </c>
      <c r="AD1434" s="40">
        <f t="shared" si="229"/>
        <v>0.37902888237756382</v>
      </c>
    </row>
    <row r="1435" spans="1:30" x14ac:dyDescent="0.35">
      <c r="A1435">
        <v>911</v>
      </c>
      <c r="B1435">
        <v>1</v>
      </c>
      <c r="C1435" t="str">
        <f t="shared" si="220"/>
        <v>0911-01</v>
      </c>
      <c r="D1435" t="s">
        <v>321</v>
      </c>
      <c r="E1435">
        <v>2009</v>
      </c>
      <c r="F1435">
        <f>VLOOKUP(E1435,Lookups!A:B,2,FALSE)</f>
        <v>1</v>
      </c>
      <c r="G1435">
        <v>2010</v>
      </c>
      <c r="H1435" s="61">
        <v>319.88</v>
      </c>
      <c r="I1435">
        <v>10</v>
      </c>
      <c r="J1435" t="s">
        <v>19</v>
      </c>
      <c r="K1435">
        <v>0</v>
      </c>
      <c r="L1435">
        <v>9</v>
      </c>
      <c r="M1435">
        <v>0</v>
      </c>
      <c r="N1435">
        <v>9</v>
      </c>
      <c r="O1435">
        <v>0</v>
      </c>
      <c r="P1435">
        <f t="shared" si="221"/>
        <v>4</v>
      </c>
      <c r="Q1435">
        <v>1534</v>
      </c>
      <c r="R1435">
        <v>3239</v>
      </c>
      <c r="S1435" s="14">
        <f t="shared" si="223"/>
        <v>0.32139115860046091</v>
      </c>
      <c r="T1435" s="33">
        <f>IF(E1435&lt;1994,"NA",IF(E1435&gt;2001,SUMIFS(ADM!E:E,ADM!A:A,ReferendumData!E1435,ADM!C:C,ReferendumData!A1435,ADM!D:D,ReferendumData!B1435),SUMIFS(ADM!K:K,ADM!H:H,ReferendumData!E1435,ADM!I:I,ReferendumData!A1435,ADM!J:J,ReferendumData!B1435)))</f>
        <v>5136.8999999999996</v>
      </c>
      <c r="U1435" s="34">
        <f t="shared" si="222"/>
        <v>0.92915960988144608</v>
      </c>
      <c r="V1435" s="47">
        <f>IFERROR(VLOOKUP(C1435,Lookups!J:L,3,FALSE),IF(T1435&gt;=2000,4,IF(AND(T1435&gt;=1000,T1435&lt;2000),5,6)))</f>
        <v>4</v>
      </c>
      <c r="W1435" s="12" t="s">
        <v>20</v>
      </c>
      <c r="X1435" s="39">
        <f t="shared" si="224"/>
        <v>0.92915960988144608</v>
      </c>
      <c r="Y1435" s="38">
        <f t="shared" si="225"/>
        <v>0.32139115860046091</v>
      </c>
      <c r="Z1435" s="40" t="e">
        <f>IF(C1435=ScatterPlots!$A$3,ReferendumData!Y1435,-1)</f>
        <v>#N/A</v>
      </c>
      <c r="AA1435" s="39">
        <f t="shared" si="226"/>
        <v>0.92915960988144608</v>
      </c>
      <c r="AB1435" s="40">
        <f t="shared" si="227"/>
        <v>-1</v>
      </c>
      <c r="AC1435" s="40">
        <f t="shared" si="228"/>
        <v>-1</v>
      </c>
      <c r="AD1435" s="40">
        <f t="shared" si="229"/>
        <v>0.32139115860046091</v>
      </c>
    </row>
    <row r="1436" spans="1:30" x14ac:dyDescent="0.35">
      <c r="A1436">
        <v>912</v>
      </c>
      <c r="B1436">
        <v>1</v>
      </c>
      <c r="C1436" t="str">
        <f t="shared" si="220"/>
        <v>0912-01</v>
      </c>
      <c r="D1436" t="s">
        <v>205</v>
      </c>
      <c r="E1436">
        <v>2009</v>
      </c>
      <c r="F1436">
        <f>VLOOKUP(E1436,Lookups!A:B,2,FALSE)</f>
        <v>1</v>
      </c>
      <c r="G1436">
        <v>2010</v>
      </c>
      <c r="H1436" s="61">
        <v>500</v>
      </c>
      <c r="I1436">
        <v>10</v>
      </c>
      <c r="J1436" t="s">
        <v>19</v>
      </c>
      <c r="K1436">
        <v>0</v>
      </c>
      <c r="L1436">
        <v>9</v>
      </c>
      <c r="M1436">
        <v>0</v>
      </c>
      <c r="N1436">
        <v>9</v>
      </c>
      <c r="O1436">
        <v>0</v>
      </c>
      <c r="P1436">
        <f t="shared" si="221"/>
        <v>6</v>
      </c>
      <c r="Q1436">
        <v>1161</v>
      </c>
      <c r="R1436">
        <v>1243</v>
      </c>
      <c r="S1436" s="14">
        <f t="shared" si="223"/>
        <v>0.48294509151414311</v>
      </c>
      <c r="T1436" s="33">
        <f>IF(E1436&lt;1994,"NA",IF(E1436&gt;2001,SUMIFS(ADM!E:E,ADM!A:A,ReferendumData!E1436,ADM!C:C,ReferendumData!A1436,ADM!D:D,ReferendumData!B1436),SUMIFS(ADM!K:K,ADM!H:H,ReferendumData!E1436,ADM!I:I,ReferendumData!A1436,ADM!J:J,ReferendumData!B1436)))</f>
        <v>1829.13</v>
      </c>
      <c r="U1436" s="34">
        <f t="shared" si="222"/>
        <v>1.3142860266902843</v>
      </c>
      <c r="V1436" s="47">
        <f>IFERROR(VLOOKUP(C1436,Lookups!J:L,3,FALSE),IF(T1436&gt;=2000,4,IF(AND(T1436&gt;=1000,T1436&lt;2000),5,6)))</f>
        <v>5</v>
      </c>
      <c r="W1436" s="12" t="s">
        <v>20</v>
      </c>
      <c r="X1436" s="39">
        <f t="shared" si="224"/>
        <v>1.3142860266902843</v>
      </c>
      <c r="Y1436" s="38">
        <f t="shared" si="225"/>
        <v>0.48294509151414311</v>
      </c>
      <c r="Z1436" s="40" t="e">
        <f>IF(C1436=ScatterPlots!$A$3,ReferendumData!Y1436,-1)</f>
        <v>#N/A</v>
      </c>
      <c r="AA1436" s="39">
        <f t="shared" si="226"/>
        <v>1.3142860266902843</v>
      </c>
      <c r="AB1436" s="40">
        <f t="shared" si="227"/>
        <v>-1</v>
      </c>
      <c r="AC1436" s="40">
        <f t="shared" si="228"/>
        <v>-1</v>
      </c>
      <c r="AD1436" s="40">
        <f t="shared" si="229"/>
        <v>0.48294509151414311</v>
      </c>
    </row>
    <row r="1437" spans="1:30" x14ac:dyDescent="0.35">
      <c r="A1437">
        <v>912</v>
      </c>
      <c r="B1437">
        <v>1</v>
      </c>
      <c r="C1437" t="str">
        <f t="shared" ref="C1437:C1500" si="230">TEXT(A1437,"0000")&amp;"-"&amp;TEXT(B1437,"00")</f>
        <v>0912-01</v>
      </c>
      <c r="D1437" t="s">
        <v>205</v>
      </c>
      <c r="E1437">
        <v>2009</v>
      </c>
      <c r="F1437">
        <f>VLOOKUP(E1437,Lookups!A:B,2,FALSE)</f>
        <v>1</v>
      </c>
      <c r="G1437">
        <v>2010</v>
      </c>
      <c r="H1437" s="61">
        <v>200</v>
      </c>
      <c r="I1437">
        <v>10</v>
      </c>
      <c r="J1437" t="s">
        <v>19</v>
      </c>
      <c r="K1437">
        <v>0</v>
      </c>
      <c r="L1437">
        <v>9</v>
      </c>
      <c r="M1437">
        <v>0</v>
      </c>
      <c r="N1437">
        <v>9</v>
      </c>
      <c r="O1437">
        <v>0</v>
      </c>
      <c r="P1437">
        <f t="shared" ref="P1437:P1500" si="231">MAX(1,MIN(10,INT(H1437/100)+1))</f>
        <v>3</v>
      </c>
      <c r="Q1437">
        <v>1059</v>
      </c>
      <c r="R1437">
        <v>1332</v>
      </c>
      <c r="S1437" s="14">
        <f t="shared" si="223"/>
        <v>0.44291091593475534</v>
      </c>
      <c r="T1437" s="33">
        <f>IF(E1437&lt;1994,"NA",IF(E1437&gt;2001,SUMIFS(ADM!E:E,ADM!A:A,ReferendumData!E1437,ADM!C:C,ReferendumData!A1437,ADM!D:D,ReferendumData!B1437),SUMIFS(ADM!K:K,ADM!H:H,ReferendumData!E1437,ADM!I:I,ReferendumData!A1437,ADM!J:J,ReferendumData!B1437)))</f>
        <v>1829.13</v>
      </c>
      <c r="U1437" s="34">
        <f t="shared" ref="U1437:U1500" si="232">IFERROR((Q1437+R1437)/T1437,"NA")</f>
        <v>1.3071788227189975</v>
      </c>
      <c r="V1437" s="47">
        <f>IFERROR(VLOOKUP(C1437,Lookups!J:L,3,FALSE),IF(T1437&gt;=2000,4,IF(AND(T1437&gt;=1000,T1437&lt;2000),5,6)))</f>
        <v>5</v>
      </c>
      <c r="W1437" s="12" t="s">
        <v>20</v>
      </c>
      <c r="X1437" s="39">
        <f t="shared" si="224"/>
        <v>1.3071788227189975</v>
      </c>
      <c r="Y1437" s="38">
        <f t="shared" si="225"/>
        <v>0.44291091593475534</v>
      </c>
      <c r="Z1437" s="40" t="e">
        <f>IF(C1437=ScatterPlots!$A$3,ReferendumData!Y1437,-1)</f>
        <v>#N/A</v>
      </c>
      <c r="AA1437" s="39">
        <f t="shared" si="226"/>
        <v>1.3071788227189975</v>
      </c>
      <c r="AB1437" s="40">
        <f t="shared" si="227"/>
        <v>-1</v>
      </c>
      <c r="AC1437" s="40">
        <f t="shared" si="228"/>
        <v>-1</v>
      </c>
      <c r="AD1437" s="40">
        <f t="shared" si="229"/>
        <v>0.44291091593475534</v>
      </c>
    </row>
    <row r="1438" spans="1:30" x14ac:dyDescent="0.35">
      <c r="A1438">
        <v>2135</v>
      </c>
      <c r="B1438">
        <v>1</v>
      </c>
      <c r="C1438" t="str">
        <f t="shared" si="230"/>
        <v>2135-01</v>
      </c>
      <c r="D1438" t="s">
        <v>461</v>
      </c>
      <c r="E1438">
        <v>2009</v>
      </c>
      <c r="F1438">
        <f>VLOOKUP(E1438,Lookups!A:B,2,FALSE)</f>
        <v>1</v>
      </c>
      <c r="G1438">
        <v>2010</v>
      </c>
      <c r="H1438" s="61">
        <v>889.34</v>
      </c>
      <c r="I1438">
        <v>5</v>
      </c>
      <c r="J1438" t="s">
        <v>19</v>
      </c>
      <c r="K1438">
        <v>0</v>
      </c>
      <c r="L1438">
        <v>9</v>
      </c>
      <c r="M1438">
        <v>0</v>
      </c>
      <c r="N1438">
        <v>9</v>
      </c>
      <c r="O1438">
        <v>1</v>
      </c>
      <c r="P1438">
        <f t="shared" si="231"/>
        <v>9</v>
      </c>
      <c r="Q1438">
        <v>946</v>
      </c>
      <c r="R1438">
        <v>213</v>
      </c>
      <c r="S1438" s="14">
        <f t="shared" si="223"/>
        <v>0.81622088006902505</v>
      </c>
      <c r="T1438" s="33">
        <f>IF(E1438&lt;1994,"NA",IF(E1438&gt;2001,SUMIFS(ADM!E:E,ADM!A:A,ReferendumData!E1438,ADM!C:C,ReferendumData!A1438,ADM!D:D,ReferendumData!B1438),SUMIFS(ADM!K:K,ADM!H:H,ReferendumData!E1438,ADM!I:I,ReferendumData!A1438,ADM!J:J,ReferendumData!B1438)))</f>
        <v>1138.56</v>
      </c>
      <c r="U1438" s="34">
        <f t="shared" si="232"/>
        <v>1.0179525014052839</v>
      </c>
      <c r="V1438" s="47">
        <f>IFERROR(VLOOKUP(C1438,Lookups!J:L,3,FALSE),IF(T1438&gt;=2000,4,IF(AND(T1438&gt;=1000,T1438&lt;2000),5,6)))</f>
        <v>5</v>
      </c>
      <c r="W1438" s="12" t="s">
        <v>20</v>
      </c>
      <c r="X1438" s="39">
        <f t="shared" si="224"/>
        <v>1.0179525014052839</v>
      </c>
      <c r="Y1438" s="38">
        <f t="shared" si="225"/>
        <v>0.81622088006902505</v>
      </c>
      <c r="Z1438" s="40" t="e">
        <f>IF(C1438=ScatterPlots!$A$3,ReferendumData!Y1438,-1)</f>
        <v>#N/A</v>
      </c>
      <c r="AA1438" s="39">
        <f t="shared" si="226"/>
        <v>1.0179525014052839</v>
      </c>
      <c r="AB1438" s="40">
        <f t="shared" si="227"/>
        <v>-1</v>
      </c>
      <c r="AC1438" s="40">
        <f t="shared" si="228"/>
        <v>-1</v>
      </c>
      <c r="AD1438" s="40">
        <f t="shared" si="229"/>
        <v>0.81622088006902505</v>
      </c>
    </row>
    <row r="1439" spans="1:30" x14ac:dyDescent="0.35">
      <c r="A1439">
        <v>2143</v>
      </c>
      <c r="B1439">
        <v>1</v>
      </c>
      <c r="C1439" t="str">
        <f t="shared" si="230"/>
        <v>2143-01</v>
      </c>
      <c r="D1439" t="s">
        <v>241</v>
      </c>
      <c r="E1439">
        <v>2009</v>
      </c>
      <c r="F1439">
        <f>VLOOKUP(E1439,Lookups!A:B,2,FALSE)</f>
        <v>1</v>
      </c>
      <c r="G1439">
        <v>2010</v>
      </c>
      <c r="H1439" s="61">
        <v>1200</v>
      </c>
      <c r="I1439">
        <v>6</v>
      </c>
      <c r="J1439" t="s">
        <v>19</v>
      </c>
      <c r="K1439">
        <v>0</v>
      </c>
      <c r="L1439">
        <v>9</v>
      </c>
      <c r="M1439">
        <v>0</v>
      </c>
      <c r="N1439">
        <v>9</v>
      </c>
      <c r="O1439">
        <v>1</v>
      </c>
      <c r="P1439">
        <f t="shared" si="231"/>
        <v>10</v>
      </c>
      <c r="Q1439">
        <v>988</v>
      </c>
      <c r="R1439">
        <v>814</v>
      </c>
      <c r="S1439" s="14">
        <f t="shared" si="223"/>
        <v>0.54827968923418424</v>
      </c>
      <c r="T1439" s="33">
        <f>IF(E1439&lt;1994,"NA",IF(E1439&gt;2001,SUMIFS(ADM!E:E,ADM!A:A,ReferendumData!E1439,ADM!C:C,ReferendumData!A1439,ADM!D:D,ReferendumData!B1439),SUMIFS(ADM!K:K,ADM!H:H,ReferendumData!E1439,ADM!I:I,ReferendumData!A1439,ADM!J:J,ReferendumData!B1439)))</f>
        <v>906.57</v>
      </c>
      <c r="U1439" s="34">
        <f t="shared" si="232"/>
        <v>1.987711925168492</v>
      </c>
      <c r="V1439" s="47">
        <f>IFERROR(VLOOKUP(C1439,Lookups!J:L,3,FALSE),IF(T1439&gt;=2000,4,IF(AND(T1439&gt;=1000,T1439&lt;2000),5,6)))</f>
        <v>6</v>
      </c>
      <c r="W1439" s="12" t="s">
        <v>20</v>
      </c>
      <c r="X1439" s="39">
        <f t="shared" si="224"/>
        <v>1.987711925168492</v>
      </c>
      <c r="Y1439" s="38">
        <f t="shared" si="225"/>
        <v>0.54827968923418424</v>
      </c>
      <c r="Z1439" s="40" t="e">
        <f>IF(C1439=ScatterPlots!$A$3,ReferendumData!Y1439,-1)</f>
        <v>#N/A</v>
      </c>
      <c r="AA1439" s="39">
        <f t="shared" si="226"/>
        <v>1.987711925168492</v>
      </c>
      <c r="AB1439" s="40">
        <f t="shared" si="227"/>
        <v>-1</v>
      </c>
      <c r="AC1439" s="40">
        <f t="shared" si="228"/>
        <v>-1</v>
      </c>
      <c r="AD1439" s="40">
        <f t="shared" si="229"/>
        <v>0.54827968923418424</v>
      </c>
    </row>
    <row r="1440" spans="1:30" x14ac:dyDescent="0.35">
      <c r="A1440">
        <v>2155</v>
      </c>
      <c r="B1440">
        <v>1</v>
      </c>
      <c r="C1440" t="str">
        <f t="shared" si="230"/>
        <v>2155-01</v>
      </c>
      <c r="D1440" t="s">
        <v>207</v>
      </c>
      <c r="E1440">
        <v>2009</v>
      </c>
      <c r="F1440">
        <f>VLOOKUP(E1440,Lookups!A:B,2,FALSE)</f>
        <v>1</v>
      </c>
      <c r="G1440">
        <v>2010</v>
      </c>
      <c r="H1440" s="61">
        <v>548.83000000000004</v>
      </c>
      <c r="I1440">
        <v>10</v>
      </c>
      <c r="J1440" t="s">
        <v>19</v>
      </c>
      <c r="K1440">
        <v>0</v>
      </c>
      <c r="L1440">
        <v>9</v>
      </c>
      <c r="M1440">
        <v>0</v>
      </c>
      <c r="N1440">
        <v>9</v>
      </c>
      <c r="O1440">
        <v>1</v>
      </c>
      <c r="P1440">
        <f t="shared" si="231"/>
        <v>6</v>
      </c>
      <c r="Q1440">
        <v>1058</v>
      </c>
      <c r="R1440">
        <v>787</v>
      </c>
      <c r="S1440" s="14">
        <f t="shared" si="223"/>
        <v>0.57344173441734414</v>
      </c>
      <c r="T1440" s="33">
        <f>IF(E1440&lt;1994,"NA",IF(E1440&gt;2001,SUMIFS(ADM!E:E,ADM!A:A,ReferendumData!E1440,ADM!C:C,ReferendumData!A1440,ADM!D:D,ReferendumData!B1440),SUMIFS(ADM!K:K,ADM!H:H,ReferendumData!E1440,ADM!I:I,ReferendumData!A1440,ADM!J:J,ReferendumData!B1440)))</f>
        <v>1070.01</v>
      </c>
      <c r="U1440" s="34">
        <f t="shared" si="232"/>
        <v>1.7242829506266297</v>
      </c>
      <c r="V1440" s="47">
        <f>IFERROR(VLOOKUP(C1440,Lookups!J:L,3,FALSE),IF(T1440&gt;=2000,4,IF(AND(T1440&gt;=1000,T1440&lt;2000),5,6)))</f>
        <v>5</v>
      </c>
      <c r="W1440" s="12" t="s">
        <v>20</v>
      </c>
      <c r="X1440" s="39">
        <f t="shared" si="224"/>
        <v>1.7242829506266297</v>
      </c>
      <c r="Y1440" s="38">
        <f t="shared" si="225"/>
        <v>0.57344173441734414</v>
      </c>
      <c r="Z1440" s="40" t="e">
        <f>IF(C1440=ScatterPlots!$A$3,ReferendumData!Y1440,-1)</f>
        <v>#N/A</v>
      </c>
      <c r="AA1440" s="39">
        <f t="shared" si="226"/>
        <v>1.7242829506266297</v>
      </c>
      <c r="AB1440" s="40">
        <f t="shared" si="227"/>
        <v>-1</v>
      </c>
      <c r="AC1440" s="40">
        <f t="shared" si="228"/>
        <v>-1</v>
      </c>
      <c r="AD1440" s="40">
        <f t="shared" si="229"/>
        <v>0.57344173441734414</v>
      </c>
    </row>
    <row r="1441" spans="1:30" x14ac:dyDescent="0.35">
      <c r="A1441">
        <v>2155</v>
      </c>
      <c r="B1441">
        <v>1</v>
      </c>
      <c r="C1441" t="str">
        <f t="shared" si="230"/>
        <v>2155-01</v>
      </c>
      <c r="D1441" t="s">
        <v>207</v>
      </c>
      <c r="E1441">
        <v>2009</v>
      </c>
      <c r="F1441">
        <f>VLOOKUP(E1441,Lookups!A:B,2,FALSE)</f>
        <v>1</v>
      </c>
      <c r="G1441">
        <v>2010</v>
      </c>
      <c r="H1441" s="61">
        <v>150</v>
      </c>
      <c r="I1441">
        <v>10</v>
      </c>
      <c r="J1441" t="s">
        <v>19</v>
      </c>
      <c r="K1441">
        <v>0</v>
      </c>
      <c r="L1441">
        <v>9</v>
      </c>
      <c r="M1441">
        <v>0</v>
      </c>
      <c r="N1441">
        <v>9</v>
      </c>
      <c r="O1441">
        <v>1</v>
      </c>
      <c r="P1441">
        <f t="shared" si="231"/>
        <v>2</v>
      </c>
      <c r="Q1441">
        <v>947</v>
      </c>
      <c r="R1441">
        <v>876</v>
      </c>
      <c r="S1441" s="14">
        <f t="shared" si="223"/>
        <v>0.51947339550191995</v>
      </c>
      <c r="T1441" s="33">
        <f>IF(E1441&lt;1994,"NA",IF(E1441&gt;2001,SUMIFS(ADM!E:E,ADM!A:A,ReferendumData!E1441,ADM!C:C,ReferendumData!A1441,ADM!D:D,ReferendumData!B1441),SUMIFS(ADM!K:K,ADM!H:H,ReferendumData!E1441,ADM!I:I,ReferendumData!A1441,ADM!J:J,ReferendumData!B1441)))</f>
        <v>1070.01</v>
      </c>
      <c r="U1441" s="34">
        <f t="shared" si="232"/>
        <v>1.7037223951178027</v>
      </c>
      <c r="V1441" s="47">
        <f>IFERROR(VLOOKUP(C1441,Lookups!J:L,3,FALSE),IF(T1441&gt;=2000,4,IF(AND(T1441&gt;=1000,T1441&lt;2000),5,6)))</f>
        <v>5</v>
      </c>
      <c r="W1441" s="12" t="s">
        <v>20</v>
      </c>
      <c r="X1441" s="39">
        <f t="shared" si="224"/>
        <v>1.7037223951178027</v>
      </c>
      <c r="Y1441" s="38">
        <f t="shared" si="225"/>
        <v>0.51947339550191995</v>
      </c>
      <c r="Z1441" s="40" t="e">
        <f>IF(C1441=ScatterPlots!$A$3,ReferendumData!Y1441,-1)</f>
        <v>#N/A</v>
      </c>
      <c r="AA1441" s="39">
        <f t="shared" si="226"/>
        <v>1.7037223951178027</v>
      </c>
      <c r="AB1441" s="40">
        <f t="shared" si="227"/>
        <v>-1</v>
      </c>
      <c r="AC1441" s="40">
        <f t="shared" si="228"/>
        <v>-1</v>
      </c>
      <c r="AD1441" s="40">
        <f t="shared" si="229"/>
        <v>0.51947339550191995</v>
      </c>
    </row>
    <row r="1442" spans="1:30" x14ac:dyDescent="0.35">
      <c r="A1442">
        <v>2168</v>
      </c>
      <c r="B1442">
        <v>1</v>
      </c>
      <c r="C1442" t="str">
        <f t="shared" si="230"/>
        <v>2168-01</v>
      </c>
      <c r="D1442" t="s">
        <v>552</v>
      </c>
      <c r="E1442">
        <v>2009</v>
      </c>
      <c r="F1442">
        <f>VLOOKUP(E1442,Lookups!A:B,2,FALSE)</f>
        <v>1</v>
      </c>
      <c r="G1442">
        <v>2010</v>
      </c>
      <c r="H1442" s="61">
        <v>450</v>
      </c>
      <c r="I1442">
        <v>10</v>
      </c>
      <c r="J1442" t="s">
        <v>19</v>
      </c>
      <c r="K1442">
        <v>0</v>
      </c>
      <c r="L1442">
        <v>9</v>
      </c>
      <c r="M1442">
        <v>0</v>
      </c>
      <c r="N1442">
        <v>9</v>
      </c>
      <c r="O1442">
        <v>1</v>
      </c>
      <c r="P1442">
        <f t="shared" si="231"/>
        <v>5</v>
      </c>
      <c r="Q1442">
        <v>664</v>
      </c>
      <c r="R1442">
        <v>533</v>
      </c>
      <c r="S1442" s="14">
        <f t="shared" si="223"/>
        <v>0.55472013366750206</v>
      </c>
      <c r="T1442" s="33">
        <f>IF(E1442&lt;1994,"NA",IF(E1442&gt;2001,SUMIFS(ADM!E:E,ADM!A:A,ReferendumData!E1442,ADM!C:C,ReferendumData!A1442,ADM!D:D,ReferendumData!B1442),SUMIFS(ADM!K:K,ADM!H:H,ReferendumData!E1442,ADM!I:I,ReferendumData!A1442,ADM!J:J,ReferendumData!B1442)))</f>
        <v>966.34</v>
      </c>
      <c r="U1442" s="34">
        <f t="shared" si="232"/>
        <v>1.238694455367676</v>
      </c>
      <c r="V1442" s="47">
        <f>IFERROR(VLOOKUP(C1442,Lookups!J:L,3,FALSE),IF(T1442&gt;=2000,4,IF(AND(T1442&gt;=1000,T1442&lt;2000),5,6)))</f>
        <v>6</v>
      </c>
      <c r="W1442" s="12" t="s">
        <v>20</v>
      </c>
      <c r="X1442" s="39">
        <f t="shared" si="224"/>
        <v>1.238694455367676</v>
      </c>
      <c r="Y1442" s="38">
        <f t="shared" si="225"/>
        <v>0.55472013366750206</v>
      </c>
      <c r="Z1442" s="40" t="e">
        <f>IF(C1442=ScatterPlots!$A$3,ReferendumData!Y1442,-1)</f>
        <v>#N/A</v>
      </c>
      <c r="AA1442" s="39">
        <f t="shared" si="226"/>
        <v>1.238694455367676</v>
      </c>
      <c r="AB1442" s="40">
        <f t="shared" si="227"/>
        <v>-1</v>
      </c>
      <c r="AC1442" s="40">
        <f t="shared" si="228"/>
        <v>-1</v>
      </c>
      <c r="AD1442" s="40">
        <f t="shared" si="229"/>
        <v>0.55472013366750206</v>
      </c>
    </row>
    <row r="1443" spans="1:30" x14ac:dyDescent="0.35">
      <c r="A1443">
        <v>2180</v>
      </c>
      <c r="B1443">
        <v>1</v>
      </c>
      <c r="C1443" t="str">
        <f t="shared" si="230"/>
        <v>2180-01</v>
      </c>
      <c r="D1443" t="s">
        <v>403</v>
      </c>
      <c r="E1443">
        <v>2009</v>
      </c>
      <c r="F1443">
        <f>VLOOKUP(E1443,Lookups!A:B,2,FALSE)</f>
        <v>1</v>
      </c>
      <c r="G1443">
        <v>2010</v>
      </c>
      <c r="H1443" s="61">
        <v>600</v>
      </c>
      <c r="I1443">
        <v>10</v>
      </c>
      <c r="J1443" t="s">
        <v>19</v>
      </c>
      <c r="K1443">
        <v>0</v>
      </c>
      <c r="L1443">
        <v>9</v>
      </c>
      <c r="M1443">
        <v>0</v>
      </c>
      <c r="N1443">
        <v>9</v>
      </c>
      <c r="O1443">
        <v>1</v>
      </c>
      <c r="P1443">
        <f t="shared" si="231"/>
        <v>7</v>
      </c>
      <c r="Q1443">
        <v>701</v>
      </c>
      <c r="R1443">
        <v>325</v>
      </c>
      <c r="S1443" s="14">
        <f t="shared" si="223"/>
        <v>0.68323586744639375</v>
      </c>
      <c r="T1443" s="33">
        <f>IF(E1443&lt;1994,"NA",IF(E1443&gt;2001,SUMIFS(ADM!E:E,ADM!A:A,ReferendumData!E1443,ADM!C:C,ReferendumData!A1443,ADM!D:D,ReferendumData!B1443),SUMIFS(ADM!K:K,ADM!H:H,ReferendumData!E1443,ADM!I:I,ReferendumData!A1443,ADM!J:J,ReferendumData!B1443)))</f>
        <v>711.25</v>
      </c>
      <c r="U1443" s="34">
        <f t="shared" si="232"/>
        <v>1.442530755711775</v>
      </c>
      <c r="V1443" s="47">
        <f>IFERROR(VLOOKUP(C1443,Lookups!J:L,3,FALSE),IF(T1443&gt;=2000,4,IF(AND(T1443&gt;=1000,T1443&lt;2000),5,6)))</f>
        <v>6</v>
      </c>
      <c r="W1443" s="12" t="s">
        <v>20</v>
      </c>
      <c r="X1443" s="39">
        <f t="shared" si="224"/>
        <v>1.442530755711775</v>
      </c>
      <c r="Y1443" s="38">
        <f t="shared" si="225"/>
        <v>0.68323586744639375</v>
      </c>
      <c r="Z1443" s="40" t="e">
        <f>IF(C1443=ScatterPlots!$A$3,ReferendumData!Y1443,-1)</f>
        <v>#N/A</v>
      </c>
      <c r="AA1443" s="39">
        <f t="shared" si="226"/>
        <v>1.442530755711775</v>
      </c>
      <c r="AB1443" s="40">
        <f t="shared" si="227"/>
        <v>-1</v>
      </c>
      <c r="AC1443" s="40">
        <f t="shared" si="228"/>
        <v>-1</v>
      </c>
      <c r="AD1443" s="40">
        <f t="shared" si="229"/>
        <v>0.68323586744639375</v>
      </c>
    </row>
    <row r="1444" spans="1:30" x14ac:dyDescent="0.35">
      <c r="A1444">
        <v>2342</v>
      </c>
      <c r="B1444">
        <v>1</v>
      </c>
      <c r="C1444" t="str">
        <f t="shared" si="230"/>
        <v>2342-01</v>
      </c>
      <c r="D1444" t="s">
        <v>245</v>
      </c>
      <c r="E1444">
        <v>2009</v>
      </c>
      <c r="F1444">
        <f>VLOOKUP(E1444,Lookups!A:B,2,FALSE)</f>
        <v>1</v>
      </c>
      <c r="G1444">
        <v>2010</v>
      </c>
      <c r="H1444" s="61">
        <v>300</v>
      </c>
      <c r="I1444">
        <v>10</v>
      </c>
      <c r="J1444" t="s">
        <v>19</v>
      </c>
      <c r="K1444">
        <v>0</v>
      </c>
      <c r="L1444">
        <v>9</v>
      </c>
      <c r="M1444">
        <v>0</v>
      </c>
      <c r="N1444">
        <v>9</v>
      </c>
      <c r="O1444">
        <v>0</v>
      </c>
      <c r="P1444">
        <f t="shared" si="231"/>
        <v>4</v>
      </c>
      <c r="Q1444">
        <v>497</v>
      </c>
      <c r="R1444">
        <v>571</v>
      </c>
      <c r="S1444" s="14">
        <f t="shared" si="223"/>
        <v>0.46535580524344572</v>
      </c>
      <c r="T1444" s="33">
        <f>IF(E1444&lt;1994,"NA",IF(E1444&gt;2001,SUMIFS(ADM!E:E,ADM!A:A,ReferendumData!E1444,ADM!C:C,ReferendumData!A1444,ADM!D:D,ReferendumData!B1444),SUMIFS(ADM!K:K,ADM!H:H,ReferendumData!E1444,ADM!I:I,ReferendumData!A1444,ADM!J:J,ReferendumData!B1444)))</f>
        <v>765.08</v>
      </c>
      <c r="U1444" s="34">
        <f t="shared" si="232"/>
        <v>1.3959324515083389</v>
      </c>
      <c r="V1444" s="47">
        <f>IFERROR(VLOOKUP(C1444,Lookups!J:L,3,FALSE),IF(T1444&gt;=2000,4,IF(AND(T1444&gt;=1000,T1444&lt;2000),5,6)))</f>
        <v>6</v>
      </c>
      <c r="W1444" s="12" t="s">
        <v>20</v>
      </c>
      <c r="X1444" s="39">
        <f t="shared" si="224"/>
        <v>1.3959324515083389</v>
      </c>
      <c r="Y1444" s="38">
        <f t="shared" si="225"/>
        <v>0.46535580524344572</v>
      </c>
      <c r="Z1444" s="40" t="e">
        <f>IF(C1444=ScatterPlots!$A$3,ReferendumData!Y1444,-1)</f>
        <v>#N/A</v>
      </c>
      <c r="AA1444" s="39">
        <f t="shared" si="226"/>
        <v>1.3959324515083389</v>
      </c>
      <c r="AB1444" s="40">
        <f t="shared" si="227"/>
        <v>-1</v>
      </c>
      <c r="AC1444" s="40">
        <f t="shared" si="228"/>
        <v>-1</v>
      </c>
      <c r="AD1444" s="40">
        <f t="shared" si="229"/>
        <v>0.46535580524344572</v>
      </c>
    </row>
    <row r="1445" spans="1:30" x14ac:dyDescent="0.35">
      <c r="A1445">
        <v>2687</v>
      </c>
      <c r="B1445">
        <v>1</v>
      </c>
      <c r="C1445" t="str">
        <f t="shared" si="230"/>
        <v>2687-01</v>
      </c>
      <c r="D1445" t="s">
        <v>465</v>
      </c>
      <c r="E1445">
        <v>2009</v>
      </c>
      <c r="F1445">
        <f>VLOOKUP(E1445,Lookups!A:B,2,FALSE)</f>
        <v>1</v>
      </c>
      <c r="G1445">
        <v>2010</v>
      </c>
      <c r="H1445" s="61">
        <v>100</v>
      </c>
      <c r="I1445">
        <v>5</v>
      </c>
      <c r="J1445" t="s">
        <v>19</v>
      </c>
      <c r="K1445">
        <v>0</v>
      </c>
      <c r="L1445">
        <v>9</v>
      </c>
      <c r="M1445">
        <v>0</v>
      </c>
      <c r="N1445">
        <v>9</v>
      </c>
      <c r="O1445">
        <v>0</v>
      </c>
      <c r="P1445">
        <f t="shared" si="231"/>
        <v>2</v>
      </c>
      <c r="Q1445">
        <v>1048</v>
      </c>
      <c r="R1445">
        <v>1132</v>
      </c>
      <c r="S1445" s="14">
        <f t="shared" si="223"/>
        <v>0.48073394495412847</v>
      </c>
      <c r="T1445" s="33">
        <f>IF(E1445&lt;1994,"NA",IF(E1445&gt;2001,SUMIFS(ADM!E:E,ADM!A:A,ReferendumData!E1445,ADM!C:C,ReferendumData!A1445,ADM!D:D,ReferendumData!B1445),SUMIFS(ADM!K:K,ADM!H:H,ReferendumData!E1445,ADM!I:I,ReferendumData!A1445,ADM!J:J,ReferendumData!B1445)))</f>
        <v>1009.59</v>
      </c>
      <c r="U1445" s="34">
        <f t="shared" si="232"/>
        <v>2.1592923860180866</v>
      </c>
      <c r="V1445" s="47">
        <f>IFERROR(VLOOKUP(C1445,Lookups!J:L,3,FALSE),IF(T1445&gt;=2000,4,IF(AND(T1445&gt;=1000,T1445&lt;2000),5,6)))</f>
        <v>5</v>
      </c>
      <c r="W1445" s="12" t="s">
        <v>20</v>
      </c>
      <c r="X1445" s="39">
        <f t="shared" si="224"/>
        <v>2.1592923860180866</v>
      </c>
      <c r="Y1445" s="38">
        <f t="shared" si="225"/>
        <v>0.48073394495412847</v>
      </c>
      <c r="Z1445" s="40" t="e">
        <f>IF(C1445=ScatterPlots!$A$3,ReferendumData!Y1445,-1)</f>
        <v>#N/A</v>
      </c>
      <c r="AA1445" s="39">
        <f t="shared" si="226"/>
        <v>2.1592923860180866</v>
      </c>
      <c r="AB1445" s="40">
        <f t="shared" si="227"/>
        <v>-1</v>
      </c>
      <c r="AC1445" s="40">
        <f t="shared" si="228"/>
        <v>-1</v>
      </c>
      <c r="AD1445" s="40">
        <f t="shared" si="229"/>
        <v>0.48073394495412847</v>
      </c>
    </row>
    <row r="1446" spans="1:30" x14ac:dyDescent="0.35">
      <c r="A1446">
        <v>2759</v>
      </c>
      <c r="B1446">
        <v>1</v>
      </c>
      <c r="C1446" t="str">
        <f t="shared" si="230"/>
        <v>2759-01</v>
      </c>
      <c r="D1446" t="s">
        <v>304</v>
      </c>
      <c r="E1446">
        <v>2009</v>
      </c>
      <c r="F1446">
        <f>VLOOKUP(E1446,Lookups!A:B,2,FALSE)</f>
        <v>1</v>
      </c>
      <c r="G1446">
        <v>2010</v>
      </c>
      <c r="H1446" s="61">
        <v>300</v>
      </c>
      <c r="I1446">
        <v>2</v>
      </c>
      <c r="J1446" t="s">
        <v>19</v>
      </c>
      <c r="K1446">
        <v>0</v>
      </c>
      <c r="L1446">
        <v>9</v>
      </c>
      <c r="M1446">
        <v>0</v>
      </c>
      <c r="N1446">
        <v>9</v>
      </c>
      <c r="O1446">
        <v>0</v>
      </c>
      <c r="P1446">
        <f t="shared" si="231"/>
        <v>4</v>
      </c>
      <c r="Q1446">
        <v>239</v>
      </c>
      <c r="R1446">
        <v>439</v>
      </c>
      <c r="S1446" s="14">
        <f t="shared" si="223"/>
        <v>0.35250737463126841</v>
      </c>
      <c r="T1446" s="33">
        <f>IF(E1446&lt;1994,"NA",IF(E1446&gt;2001,SUMIFS(ADM!E:E,ADM!A:A,ReferendumData!E1446,ADM!C:C,ReferendumData!A1446,ADM!D:D,ReferendumData!B1446),SUMIFS(ADM!K:K,ADM!H:H,ReferendumData!E1446,ADM!I:I,ReferendumData!A1446,ADM!J:J,ReferendumData!B1446)))</f>
        <v>332.24</v>
      </c>
      <c r="U1446" s="34">
        <f t="shared" si="232"/>
        <v>2.0406934745966772</v>
      </c>
      <c r="V1446" s="47">
        <f>IFERROR(VLOOKUP(C1446,Lookups!J:L,3,FALSE),IF(T1446&gt;=2000,4,IF(AND(T1446&gt;=1000,T1446&lt;2000),5,6)))</f>
        <v>6</v>
      </c>
      <c r="W1446" s="12" t="s">
        <v>20</v>
      </c>
      <c r="X1446" s="39">
        <f t="shared" si="224"/>
        <v>2.0406934745966772</v>
      </c>
      <c r="Y1446" s="38">
        <f t="shared" si="225"/>
        <v>0.35250737463126841</v>
      </c>
      <c r="Z1446" s="40" t="e">
        <f>IF(C1446=ScatterPlots!$A$3,ReferendumData!Y1446,-1)</f>
        <v>#N/A</v>
      </c>
      <c r="AA1446" s="39">
        <f t="shared" si="226"/>
        <v>2.0406934745966772</v>
      </c>
      <c r="AB1446" s="40">
        <f t="shared" si="227"/>
        <v>-1</v>
      </c>
      <c r="AC1446" s="40">
        <f t="shared" si="228"/>
        <v>-1</v>
      </c>
      <c r="AD1446" s="40">
        <f t="shared" si="229"/>
        <v>0.35250737463126841</v>
      </c>
    </row>
    <row r="1447" spans="1:30" x14ac:dyDescent="0.35">
      <c r="A1447">
        <v>2805</v>
      </c>
      <c r="B1447">
        <v>1</v>
      </c>
      <c r="C1447" t="str">
        <f t="shared" si="230"/>
        <v>2805-01</v>
      </c>
      <c r="D1447" t="s">
        <v>411</v>
      </c>
      <c r="E1447">
        <v>2009</v>
      </c>
      <c r="F1447">
        <f>VLOOKUP(E1447,Lookups!A:B,2,FALSE)</f>
        <v>1</v>
      </c>
      <c r="G1447">
        <v>2010</v>
      </c>
      <c r="H1447" s="61">
        <v>950</v>
      </c>
      <c r="I1447">
        <v>8</v>
      </c>
      <c r="J1447" t="s">
        <v>19</v>
      </c>
      <c r="K1447">
        <v>0</v>
      </c>
      <c r="L1447">
        <v>9</v>
      </c>
      <c r="M1447">
        <v>0</v>
      </c>
      <c r="N1447">
        <v>9</v>
      </c>
      <c r="O1447">
        <v>1</v>
      </c>
      <c r="P1447">
        <f t="shared" si="231"/>
        <v>10</v>
      </c>
      <c r="Q1447">
        <v>1100</v>
      </c>
      <c r="R1447">
        <v>567</v>
      </c>
      <c r="S1447" s="14">
        <f t="shared" si="223"/>
        <v>0.65986802639472109</v>
      </c>
      <c r="T1447" s="33">
        <f>IF(E1447&lt;1994,"NA",IF(E1447&gt;2001,SUMIFS(ADM!E:E,ADM!A:A,ReferendumData!E1447,ADM!C:C,ReferendumData!A1447,ADM!D:D,ReferendumData!B1447),SUMIFS(ADM!K:K,ADM!H:H,ReferendumData!E1447,ADM!I:I,ReferendumData!A1447,ADM!J:J,ReferendumData!B1447)))</f>
        <v>1079.0999999999999</v>
      </c>
      <c r="U1447" s="34">
        <f t="shared" si="232"/>
        <v>1.5448058567324623</v>
      </c>
      <c r="V1447" s="47">
        <f>IFERROR(VLOOKUP(C1447,Lookups!J:L,3,FALSE),IF(T1447&gt;=2000,4,IF(AND(T1447&gt;=1000,T1447&lt;2000),5,6)))</f>
        <v>5</v>
      </c>
      <c r="W1447" s="12" t="s">
        <v>20</v>
      </c>
      <c r="X1447" s="39">
        <f t="shared" si="224"/>
        <v>1.5448058567324623</v>
      </c>
      <c r="Y1447" s="38">
        <f t="shared" si="225"/>
        <v>0.65986802639472109</v>
      </c>
      <c r="Z1447" s="40" t="e">
        <f>IF(C1447=ScatterPlots!$A$3,ReferendumData!Y1447,-1)</f>
        <v>#N/A</v>
      </c>
      <c r="AA1447" s="39">
        <f t="shared" si="226"/>
        <v>1.5448058567324623</v>
      </c>
      <c r="AB1447" s="40">
        <f t="shared" si="227"/>
        <v>-1</v>
      </c>
      <c r="AC1447" s="40">
        <f t="shared" si="228"/>
        <v>-1</v>
      </c>
      <c r="AD1447" s="40">
        <f t="shared" si="229"/>
        <v>0.65986802639472109</v>
      </c>
    </row>
    <row r="1448" spans="1:30" x14ac:dyDescent="0.35">
      <c r="A1448">
        <v>2860</v>
      </c>
      <c r="B1448">
        <v>1</v>
      </c>
      <c r="C1448" t="str">
        <f t="shared" si="230"/>
        <v>2860-01</v>
      </c>
      <c r="D1448" t="s">
        <v>305</v>
      </c>
      <c r="E1448">
        <v>2009</v>
      </c>
      <c r="F1448">
        <f>VLOOKUP(E1448,Lookups!A:B,2,FALSE)</f>
        <v>1</v>
      </c>
      <c r="G1448">
        <v>2010</v>
      </c>
      <c r="H1448" s="61">
        <v>650</v>
      </c>
      <c r="I1448">
        <v>5</v>
      </c>
      <c r="J1448" t="s">
        <v>19</v>
      </c>
      <c r="K1448">
        <v>0</v>
      </c>
      <c r="L1448">
        <v>9</v>
      </c>
      <c r="M1448">
        <v>0</v>
      </c>
      <c r="N1448">
        <v>9</v>
      </c>
      <c r="O1448">
        <v>1</v>
      </c>
      <c r="P1448">
        <f t="shared" si="231"/>
        <v>7</v>
      </c>
      <c r="Q1448">
        <v>1199</v>
      </c>
      <c r="R1448">
        <v>270</v>
      </c>
      <c r="S1448" s="14">
        <f t="shared" si="223"/>
        <v>0.81620149761742677</v>
      </c>
      <c r="T1448" s="33">
        <f>IF(E1448&lt;1994,"NA",IF(E1448&gt;2001,SUMIFS(ADM!E:E,ADM!A:A,ReferendumData!E1448,ADM!C:C,ReferendumData!A1448,ADM!D:D,ReferendumData!B1448),SUMIFS(ADM!K:K,ADM!H:H,ReferendumData!E1448,ADM!I:I,ReferendumData!A1448,ADM!J:J,ReferendumData!B1448)))</f>
        <v>1217.97</v>
      </c>
      <c r="U1448" s="34">
        <f t="shared" si="232"/>
        <v>1.2061052406873731</v>
      </c>
      <c r="V1448" s="47">
        <f>IFERROR(VLOOKUP(C1448,Lookups!J:L,3,FALSE),IF(T1448&gt;=2000,4,IF(AND(T1448&gt;=1000,T1448&lt;2000),5,6)))</f>
        <v>5</v>
      </c>
      <c r="W1448" s="12" t="s">
        <v>20</v>
      </c>
      <c r="X1448" s="39">
        <f t="shared" si="224"/>
        <v>1.2061052406873731</v>
      </c>
      <c r="Y1448" s="38">
        <f t="shared" si="225"/>
        <v>0.81620149761742677</v>
      </c>
      <c r="Z1448" s="40" t="e">
        <f>IF(C1448=ScatterPlots!$A$3,ReferendumData!Y1448,-1)</f>
        <v>#N/A</v>
      </c>
      <c r="AA1448" s="39">
        <f t="shared" si="226"/>
        <v>1.2061052406873731</v>
      </c>
      <c r="AB1448" s="40">
        <f t="shared" si="227"/>
        <v>-1</v>
      </c>
      <c r="AC1448" s="40">
        <f t="shared" si="228"/>
        <v>-1</v>
      </c>
      <c r="AD1448" s="40">
        <f t="shared" si="229"/>
        <v>0.81620149761742677</v>
      </c>
    </row>
    <row r="1449" spans="1:30" x14ac:dyDescent="0.35">
      <c r="A1449">
        <v>2889</v>
      </c>
      <c r="B1449">
        <v>1</v>
      </c>
      <c r="C1449" t="str">
        <f t="shared" si="230"/>
        <v>2889-01</v>
      </c>
      <c r="D1449" t="s">
        <v>350</v>
      </c>
      <c r="E1449">
        <v>2009</v>
      </c>
      <c r="F1449">
        <f>VLOOKUP(E1449,Lookups!A:B,2,FALSE)</f>
        <v>1</v>
      </c>
      <c r="G1449">
        <v>2010</v>
      </c>
      <c r="H1449" s="61">
        <v>250</v>
      </c>
      <c r="I1449">
        <v>7</v>
      </c>
      <c r="J1449" t="s">
        <v>19</v>
      </c>
      <c r="K1449">
        <v>0</v>
      </c>
      <c r="L1449">
        <v>9</v>
      </c>
      <c r="M1449">
        <v>0</v>
      </c>
      <c r="N1449">
        <v>9</v>
      </c>
      <c r="O1449">
        <v>1</v>
      </c>
      <c r="P1449">
        <f t="shared" si="231"/>
        <v>3</v>
      </c>
      <c r="Q1449">
        <v>778</v>
      </c>
      <c r="R1449">
        <v>663</v>
      </c>
      <c r="S1449" s="14">
        <f t="shared" si="223"/>
        <v>0.53990284524635668</v>
      </c>
      <c r="T1449" s="33">
        <f>IF(E1449&lt;1994,"NA",IF(E1449&gt;2001,SUMIFS(ADM!E:E,ADM!A:A,ReferendumData!E1449,ADM!C:C,ReferendumData!A1449,ADM!D:D,ReferendumData!B1449),SUMIFS(ADM!K:K,ADM!H:H,ReferendumData!E1449,ADM!I:I,ReferendumData!A1449,ADM!J:J,ReferendumData!B1449)))</f>
        <v>630.52</v>
      </c>
      <c r="U1449" s="34">
        <f t="shared" si="232"/>
        <v>2.2854152128401957</v>
      </c>
      <c r="V1449" s="47">
        <f>IFERROR(VLOOKUP(C1449,Lookups!J:L,3,FALSE),IF(T1449&gt;=2000,4,IF(AND(T1449&gt;=1000,T1449&lt;2000),5,6)))</f>
        <v>6</v>
      </c>
      <c r="W1449" s="12" t="s">
        <v>20</v>
      </c>
      <c r="X1449" s="39">
        <f t="shared" si="224"/>
        <v>2.2854152128401957</v>
      </c>
      <c r="Y1449" s="38">
        <f t="shared" si="225"/>
        <v>0.53990284524635668</v>
      </c>
      <c r="Z1449" s="40" t="e">
        <f>IF(C1449=ScatterPlots!$A$3,ReferendumData!Y1449,-1)</f>
        <v>#N/A</v>
      </c>
      <c r="AA1449" s="39">
        <f t="shared" si="226"/>
        <v>2.2854152128401957</v>
      </c>
      <c r="AB1449" s="40">
        <f t="shared" si="227"/>
        <v>-1</v>
      </c>
      <c r="AC1449" s="40">
        <f t="shared" si="228"/>
        <v>-1</v>
      </c>
      <c r="AD1449" s="40">
        <f t="shared" si="229"/>
        <v>0.53990284524635668</v>
      </c>
    </row>
    <row r="1450" spans="1:30" x14ac:dyDescent="0.35">
      <c r="A1450">
        <v>2890</v>
      </c>
      <c r="B1450">
        <v>1</v>
      </c>
      <c r="C1450" t="str">
        <f t="shared" si="230"/>
        <v>2890-01</v>
      </c>
      <c r="D1450" t="s">
        <v>553</v>
      </c>
      <c r="E1450">
        <v>2009</v>
      </c>
      <c r="F1450">
        <f>VLOOKUP(E1450,Lookups!A:B,2,FALSE)</f>
        <v>1</v>
      </c>
      <c r="G1450">
        <v>2010</v>
      </c>
      <c r="H1450" s="61">
        <v>296.02999999999997</v>
      </c>
      <c r="I1450">
        <v>7</v>
      </c>
      <c r="J1450" t="s">
        <v>19</v>
      </c>
      <c r="K1450">
        <v>0</v>
      </c>
      <c r="L1450">
        <v>9</v>
      </c>
      <c r="M1450">
        <v>0</v>
      </c>
      <c r="N1450">
        <v>9</v>
      </c>
      <c r="O1450">
        <v>1</v>
      </c>
      <c r="P1450">
        <f t="shared" si="231"/>
        <v>3</v>
      </c>
      <c r="Q1450">
        <v>645</v>
      </c>
      <c r="R1450">
        <v>477</v>
      </c>
      <c r="S1450" s="14">
        <f t="shared" si="223"/>
        <v>0.57486631016042777</v>
      </c>
      <c r="T1450" s="33">
        <f>IF(E1450&lt;1994,"NA",IF(E1450&gt;2001,SUMIFS(ADM!E:E,ADM!A:A,ReferendumData!E1450,ADM!C:C,ReferendumData!A1450,ADM!D:D,ReferendumData!B1450),SUMIFS(ADM!K:K,ADM!H:H,ReferendumData!E1450,ADM!I:I,ReferendumData!A1450,ADM!J:J,ReferendumData!B1450)))</f>
        <v>550.32000000000005</v>
      </c>
      <c r="U1450" s="34">
        <f t="shared" si="232"/>
        <v>2.0388137810728302</v>
      </c>
      <c r="V1450" s="47">
        <f>IFERROR(VLOOKUP(C1450,Lookups!J:L,3,FALSE),IF(T1450&gt;=2000,4,IF(AND(T1450&gt;=1000,T1450&lt;2000),5,6)))</f>
        <v>6</v>
      </c>
      <c r="W1450" s="12" t="s">
        <v>20</v>
      </c>
      <c r="X1450" s="39">
        <f t="shared" si="224"/>
        <v>2.0388137810728302</v>
      </c>
      <c r="Y1450" s="38">
        <f t="shared" si="225"/>
        <v>0.57486631016042777</v>
      </c>
      <c r="Z1450" s="40" t="e">
        <f>IF(C1450=ScatterPlots!$A$3,ReferendumData!Y1450,-1)</f>
        <v>#N/A</v>
      </c>
      <c r="AA1450" s="39">
        <f t="shared" si="226"/>
        <v>2.0388137810728302</v>
      </c>
      <c r="AB1450" s="40">
        <f t="shared" si="227"/>
        <v>-1</v>
      </c>
      <c r="AC1450" s="40">
        <f t="shared" si="228"/>
        <v>-1</v>
      </c>
      <c r="AD1450" s="40">
        <f t="shared" si="229"/>
        <v>0.57486631016042777</v>
      </c>
    </row>
    <row r="1451" spans="1:30" x14ac:dyDescent="0.35">
      <c r="A1451">
        <v>2890</v>
      </c>
      <c r="B1451">
        <v>1</v>
      </c>
      <c r="C1451" t="str">
        <f t="shared" si="230"/>
        <v>2890-01</v>
      </c>
      <c r="D1451" t="s">
        <v>553</v>
      </c>
      <c r="E1451">
        <v>2009</v>
      </c>
      <c r="F1451">
        <f>VLOOKUP(E1451,Lookups!A:B,2,FALSE)</f>
        <v>1</v>
      </c>
      <c r="G1451">
        <v>2010</v>
      </c>
      <c r="H1451" s="61">
        <v>300</v>
      </c>
      <c r="I1451">
        <v>3</v>
      </c>
      <c r="J1451" t="s">
        <v>19</v>
      </c>
      <c r="K1451">
        <v>0</v>
      </c>
      <c r="L1451">
        <v>9</v>
      </c>
      <c r="M1451">
        <v>0</v>
      </c>
      <c r="N1451">
        <v>9</v>
      </c>
      <c r="O1451">
        <v>1</v>
      </c>
      <c r="P1451">
        <f t="shared" si="231"/>
        <v>4</v>
      </c>
      <c r="Q1451">
        <v>611</v>
      </c>
      <c r="R1451">
        <v>508</v>
      </c>
      <c r="S1451" s="14">
        <f t="shared" si="223"/>
        <v>0.54602323503127792</v>
      </c>
      <c r="T1451" s="33">
        <f>IF(E1451&lt;1994,"NA",IF(E1451&gt;2001,SUMIFS(ADM!E:E,ADM!A:A,ReferendumData!E1451,ADM!C:C,ReferendumData!A1451,ADM!D:D,ReferendumData!B1451),SUMIFS(ADM!K:K,ADM!H:H,ReferendumData!E1451,ADM!I:I,ReferendumData!A1451,ADM!J:J,ReferendumData!B1451)))</f>
        <v>550.32000000000005</v>
      </c>
      <c r="U1451" s="34">
        <f t="shared" si="232"/>
        <v>2.0333624073266461</v>
      </c>
      <c r="V1451" s="47">
        <f>IFERROR(VLOOKUP(C1451,Lookups!J:L,3,FALSE),IF(T1451&gt;=2000,4,IF(AND(T1451&gt;=1000,T1451&lt;2000),5,6)))</f>
        <v>6</v>
      </c>
      <c r="W1451" s="12" t="s">
        <v>20</v>
      </c>
      <c r="X1451" s="39">
        <f t="shared" si="224"/>
        <v>2.0333624073266461</v>
      </c>
      <c r="Y1451" s="38">
        <f t="shared" si="225"/>
        <v>0.54602323503127792</v>
      </c>
      <c r="Z1451" s="40" t="e">
        <f>IF(C1451=ScatterPlots!$A$3,ReferendumData!Y1451,-1)</f>
        <v>#N/A</v>
      </c>
      <c r="AA1451" s="39">
        <f t="shared" si="226"/>
        <v>2.0333624073266461</v>
      </c>
      <c r="AB1451" s="40">
        <f t="shared" si="227"/>
        <v>-1</v>
      </c>
      <c r="AC1451" s="40">
        <f t="shared" si="228"/>
        <v>-1</v>
      </c>
      <c r="AD1451" s="40">
        <f t="shared" si="229"/>
        <v>0.54602323503127792</v>
      </c>
    </row>
    <row r="1452" spans="1:30" x14ac:dyDescent="0.35">
      <c r="A1452">
        <v>2898</v>
      </c>
      <c r="B1452">
        <v>1</v>
      </c>
      <c r="C1452" t="str">
        <f t="shared" si="230"/>
        <v>2898-01</v>
      </c>
      <c r="D1452" t="s">
        <v>554</v>
      </c>
      <c r="E1452">
        <v>2009</v>
      </c>
      <c r="F1452">
        <f>VLOOKUP(E1452,Lookups!A:B,2,FALSE)</f>
        <v>1</v>
      </c>
      <c r="G1452">
        <v>2010</v>
      </c>
      <c r="H1452" s="61">
        <v>200</v>
      </c>
      <c r="I1452">
        <v>10</v>
      </c>
      <c r="J1452" t="s">
        <v>19</v>
      </c>
      <c r="K1452">
        <v>0</v>
      </c>
      <c r="L1452">
        <v>9</v>
      </c>
      <c r="M1452">
        <v>0</v>
      </c>
      <c r="N1452">
        <v>9</v>
      </c>
      <c r="O1452">
        <v>1</v>
      </c>
      <c r="P1452">
        <f t="shared" si="231"/>
        <v>3</v>
      </c>
      <c r="Q1452">
        <v>369</v>
      </c>
      <c r="R1452">
        <v>87</v>
      </c>
      <c r="S1452" s="14">
        <f t="shared" si="223"/>
        <v>0.80921052631578949</v>
      </c>
      <c r="T1452" s="33">
        <f>IF(E1452&lt;1994,"NA",IF(E1452&gt;2001,SUMIFS(ADM!E:E,ADM!A:A,ReferendumData!E1452,ADM!C:C,ReferendumData!A1452,ADM!D:D,ReferendumData!B1452),SUMIFS(ADM!K:K,ADM!H:H,ReferendumData!E1452,ADM!I:I,ReferendumData!A1452,ADM!J:J,ReferendumData!B1452)))</f>
        <v>539.45000000000005</v>
      </c>
      <c r="U1452" s="34">
        <f t="shared" si="232"/>
        <v>0.84530540365186757</v>
      </c>
      <c r="V1452" s="47">
        <f>IFERROR(VLOOKUP(C1452,Lookups!J:L,3,FALSE),IF(T1452&gt;=2000,4,IF(AND(T1452&gt;=1000,T1452&lt;2000),5,6)))</f>
        <v>6</v>
      </c>
      <c r="W1452" s="12" t="s">
        <v>20</v>
      </c>
      <c r="X1452" s="39">
        <f t="shared" si="224"/>
        <v>0.84530540365186757</v>
      </c>
      <c r="Y1452" s="38">
        <f t="shared" si="225"/>
        <v>0.80921052631578949</v>
      </c>
      <c r="Z1452" s="40" t="e">
        <f>IF(C1452=ScatterPlots!$A$3,ReferendumData!Y1452,-1)</f>
        <v>#N/A</v>
      </c>
      <c r="AA1452" s="39">
        <f t="shared" si="226"/>
        <v>0.84530540365186757</v>
      </c>
      <c r="AB1452" s="40">
        <f t="shared" si="227"/>
        <v>-1</v>
      </c>
      <c r="AC1452" s="40">
        <f t="shared" si="228"/>
        <v>-1</v>
      </c>
      <c r="AD1452" s="40">
        <f t="shared" si="229"/>
        <v>0.80921052631578949</v>
      </c>
    </row>
    <row r="1453" spans="1:30" x14ac:dyDescent="0.35">
      <c r="A1453">
        <v>12</v>
      </c>
      <c r="B1453">
        <v>1</v>
      </c>
      <c r="C1453" t="str">
        <f t="shared" si="230"/>
        <v>0012-01</v>
      </c>
      <c r="D1453" t="s">
        <v>290</v>
      </c>
      <c r="E1453">
        <v>2009</v>
      </c>
      <c r="F1453">
        <f>VLOOKUP(E1453,Lookups!A:B,2,FALSE)</f>
        <v>1</v>
      </c>
      <c r="G1453">
        <v>2011</v>
      </c>
      <c r="H1453" s="61">
        <v>689.17</v>
      </c>
      <c r="I1453">
        <v>5</v>
      </c>
      <c r="J1453" t="s">
        <v>19</v>
      </c>
      <c r="K1453">
        <v>0</v>
      </c>
      <c r="L1453">
        <v>9</v>
      </c>
      <c r="M1453">
        <v>1</v>
      </c>
      <c r="N1453">
        <v>9</v>
      </c>
      <c r="O1453">
        <v>1</v>
      </c>
      <c r="P1453">
        <f t="shared" si="231"/>
        <v>7</v>
      </c>
      <c r="Q1453">
        <v>3767</v>
      </c>
      <c r="R1453">
        <v>3193</v>
      </c>
      <c r="S1453" s="14">
        <f t="shared" si="223"/>
        <v>0.54123563218390802</v>
      </c>
      <c r="T1453" s="33">
        <f>IF(E1453&lt;1994,"NA",IF(E1453&gt;2001,SUMIFS(ADM!E:E,ADM!A:A,ReferendumData!E1453,ADM!C:C,ReferendumData!A1453,ADM!D:D,ReferendumData!B1453),SUMIFS(ADM!K:K,ADM!H:H,ReferendumData!E1453,ADM!I:I,ReferendumData!A1453,ADM!J:J,ReferendumData!B1453)))</f>
        <v>6758.71</v>
      </c>
      <c r="U1453" s="34">
        <f t="shared" si="232"/>
        <v>1.0297823105296722</v>
      </c>
      <c r="V1453" s="47">
        <f>IFERROR(VLOOKUP(C1453,Lookups!J:L,3,FALSE),IF(T1453&gt;=2000,4,IF(AND(T1453&gt;=1000,T1453&lt;2000),5,6)))</f>
        <v>3</v>
      </c>
      <c r="W1453" s="12" t="s">
        <v>20</v>
      </c>
      <c r="X1453" s="39">
        <f t="shared" si="224"/>
        <v>1.0297823105296722</v>
      </c>
      <c r="Y1453" s="38">
        <f t="shared" si="225"/>
        <v>0.54123563218390802</v>
      </c>
      <c r="Z1453" s="40" t="e">
        <f>IF(C1453=ScatterPlots!$A$3,ReferendumData!Y1453,-1)</f>
        <v>#N/A</v>
      </c>
      <c r="AA1453" s="39">
        <f t="shared" si="226"/>
        <v>1.0297823105296722</v>
      </c>
      <c r="AB1453" s="40">
        <f t="shared" si="227"/>
        <v>-1</v>
      </c>
      <c r="AC1453" s="40">
        <f t="shared" si="228"/>
        <v>-1</v>
      </c>
      <c r="AD1453" s="40">
        <f t="shared" si="229"/>
        <v>0.54123563218390802</v>
      </c>
    </row>
    <row r="1454" spans="1:30" x14ac:dyDescent="0.35">
      <c r="A1454">
        <v>611</v>
      </c>
      <c r="B1454">
        <v>1</v>
      </c>
      <c r="C1454" t="str">
        <f t="shared" si="230"/>
        <v>0611-01</v>
      </c>
      <c r="D1454" t="s">
        <v>134</v>
      </c>
      <c r="E1454">
        <v>2009</v>
      </c>
      <c r="F1454">
        <f>VLOOKUP(E1454,Lookups!A:B,2,FALSE)</f>
        <v>1</v>
      </c>
      <c r="G1454">
        <v>2011</v>
      </c>
      <c r="H1454" s="61">
        <v>250</v>
      </c>
      <c r="I1454">
        <v>9</v>
      </c>
      <c r="J1454" t="s">
        <v>19</v>
      </c>
      <c r="K1454">
        <v>0</v>
      </c>
      <c r="L1454">
        <v>9</v>
      </c>
      <c r="M1454">
        <v>1</v>
      </c>
      <c r="N1454">
        <v>9</v>
      </c>
      <c r="O1454">
        <v>1</v>
      </c>
      <c r="P1454">
        <f t="shared" si="231"/>
        <v>3</v>
      </c>
      <c r="Q1454">
        <v>73</v>
      </c>
      <c r="R1454">
        <v>8</v>
      </c>
      <c r="S1454" s="14">
        <f t="shared" si="223"/>
        <v>0.90123456790123457</v>
      </c>
      <c r="T1454" s="33">
        <f>IF(E1454&lt;1994,"NA",IF(E1454&gt;2001,SUMIFS(ADM!E:E,ADM!A:A,ReferendumData!E1454,ADM!C:C,ReferendumData!A1454,ADM!D:D,ReferendumData!B1454),SUMIFS(ADM!K:K,ADM!H:H,ReferendumData!E1454,ADM!I:I,ReferendumData!A1454,ADM!J:J,ReferendumData!B1454)))</f>
        <v>91.94</v>
      </c>
      <c r="U1454" s="34">
        <f t="shared" si="232"/>
        <v>0.88100935392647384</v>
      </c>
      <c r="V1454" s="47">
        <f>IFERROR(VLOOKUP(C1454,Lookups!J:L,3,FALSE),IF(T1454&gt;=2000,4,IF(AND(T1454&gt;=1000,T1454&lt;2000),5,6)))</f>
        <v>6</v>
      </c>
      <c r="W1454" s="12" t="s">
        <v>20</v>
      </c>
      <c r="X1454" s="39">
        <f t="shared" si="224"/>
        <v>0.88100935392647384</v>
      </c>
      <c r="Y1454" s="38">
        <f t="shared" si="225"/>
        <v>0.90123456790123457</v>
      </c>
      <c r="Z1454" s="40" t="e">
        <f>IF(C1454=ScatterPlots!$A$3,ReferendumData!Y1454,-1)</f>
        <v>#N/A</v>
      </c>
      <c r="AA1454" s="39">
        <f t="shared" si="226"/>
        <v>0.88100935392647384</v>
      </c>
      <c r="AB1454" s="40">
        <f t="shared" si="227"/>
        <v>-1</v>
      </c>
      <c r="AC1454" s="40">
        <f t="shared" si="228"/>
        <v>-1</v>
      </c>
      <c r="AD1454" s="40">
        <f t="shared" si="229"/>
        <v>0.90123456790123457</v>
      </c>
    </row>
    <row r="1455" spans="1:30" x14ac:dyDescent="0.35">
      <c r="A1455">
        <v>738</v>
      </c>
      <c r="B1455">
        <v>1</v>
      </c>
      <c r="C1455" t="str">
        <f t="shared" si="230"/>
        <v>0738-01</v>
      </c>
      <c r="D1455" t="s">
        <v>34</v>
      </c>
      <c r="E1455">
        <v>2009</v>
      </c>
      <c r="F1455">
        <f>VLOOKUP(E1455,Lookups!A:B,2,FALSE)</f>
        <v>1</v>
      </c>
      <c r="G1455">
        <v>2011</v>
      </c>
      <c r="H1455" s="61">
        <v>500</v>
      </c>
      <c r="I1455">
        <v>5</v>
      </c>
      <c r="J1455" t="s">
        <v>19</v>
      </c>
      <c r="K1455">
        <v>0</v>
      </c>
      <c r="L1455">
        <v>9</v>
      </c>
      <c r="M1455">
        <v>1</v>
      </c>
      <c r="N1455">
        <v>9</v>
      </c>
      <c r="O1455">
        <v>1</v>
      </c>
      <c r="P1455">
        <f t="shared" si="231"/>
        <v>6</v>
      </c>
      <c r="Q1455">
        <v>399</v>
      </c>
      <c r="R1455">
        <v>287</v>
      </c>
      <c r="S1455" s="14">
        <f t="shared" si="223"/>
        <v>0.58163265306122447</v>
      </c>
      <c r="T1455" s="33">
        <f>IF(E1455&lt;1994,"NA",IF(E1455&gt;2001,SUMIFS(ADM!E:E,ADM!A:A,ReferendumData!E1455,ADM!C:C,ReferendumData!A1455,ADM!D:D,ReferendumData!B1455),SUMIFS(ADM!K:K,ADM!H:H,ReferendumData!E1455,ADM!I:I,ReferendumData!A1455,ADM!J:J,ReferendumData!B1455)))</f>
        <v>1020.73</v>
      </c>
      <c r="U1455" s="34">
        <f t="shared" si="232"/>
        <v>0.67206802974341895</v>
      </c>
      <c r="V1455" s="47">
        <f>IFERROR(VLOOKUP(C1455,Lookups!J:L,3,FALSE),IF(T1455&gt;=2000,4,IF(AND(T1455&gt;=1000,T1455&lt;2000),5,6)))</f>
        <v>5</v>
      </c>
      <c r="W1455" s="12" t="s">
        <v>20</v>
      </c>
      <c r="X1455" s="39">
        <f t="shared" si="224"/>
        <v>0.67206802974341895</v>
      </c>
      <c r="Y1455" s="38">
        <f t="shared" si="225"/>
        <v>0.58163265306122447</v>
      </c>
      <c r="Z1455" s="40" t="e">
        <f>IF(C1455=ScatterPlots!$A$3,ReferendumData!Y1455,-1)</f>
        <v>#N/A</v>
      </c>
      <c r="AA1455" s="39">
        <f t="shared" si="226"/>
        <v>0.67206802974341895</v>
      </c>
      <c r="AB1455" s="40">
        <f t="shared" si="227"/>
        <v>-1</v>
      </c>
      <c r="AC1455" s="40">
        <f t="shared" si="228"/>
        <v>-1</v>
      </c>
      <c r="AD1455" s="40">
        <f t="shared" si="229"/>
        <v>0.58163265306122447</v>
      </c>
    </row>
    <row r="1456" spans="1:30" x14ac:dyDescent="0.35">
      <c r="A1456">
        <v>877</v>
      </c>
      <c r="B1456">
        <v>1</v>
      </c>
      <c r="C1456" t="str">
        <f t="shared" si="230"/>
        <v>0877-01</v>
      </c>
      <c r="D1456" t="s">
        <v>63</v>
      </c>
      <c r="E1456">
        <v>2009</v>
      </c>
      <c r="F1456">
        <f>VLOOKUP(E1456,Lookups!A:B,2,FALSE)</f>
        <v>1</v>
      </c>
      <c r="G1456">
        <v>2011</v>
      </c>
      <c r="H1456" s="61">
        <v>110.55</v>
      </c>
      <c r="I1456">
        <v>10</v>
      </c>
      <c r="J1456" t="s">
        <v>19</v>
      </c>
      <c r="K1456">
        <v>0</v>
      </c>
      <c r="L1456">
        <v>9</v>
      </c>
      <c r="M1456">
        <v>1</v>
      </c>
      <c r="N1456">
        <v>9</v>
      </c>
      <c r="O1456">
        <v>1</v>
      </c>
      <c r="P1456">
        <f t="shared" si="231"/>
        <v>2</v>
      </c>
      <c r="Q1456">
        <v>2207</v>
      </c>
      <c r="R1456">
        <v>1080</v>
      </c>
      <c r="S1456" s="14">
        <f t="shared" si="223"/>
        <v>0.67143291755400059</v>
      </c>
      <c r="T1456" s="33">
        <f>IF(E1456&lt;1994,"NA",IF(E1456&gt;2001,SUMIFS(ADM!E:E,ADM!A:A,ReferendumData!E1456,ADM!C:C,ReferendumData!A1456,ADM!D:D,ReferendumData!B1456),SUMIFS(ADM!K:K,ADM!H:H,ReferendumData!E1456,ADM!I:I,ReferendumData!A1456,ADM!J:J,ReferendumData!B1456)))</f>
        <v>5799.27</v>
      </c>
      <c r="U1456" s="34">
        <f t="shared" si="232"/>
        <v>0.56679547598232183</v>
      </c>
      <c r="V1456" s="47">
        <f>IFERROR(VLOOKUP(C1456,Lookups!J:L,3,FALSE),IF(T1456&gt;=2000,4,IF(AND(T1456&gt;=1000,T1456&lt;2000),5,6)))</f>
        <v>4</v>
      </c>
      <c r="W1456" s="12" t="s">
        <v>20</v>
      </c>
      <c r="X1456" s="39">
        <f t="shared" si="224"/>
        <v>0.56679547598232183</v>
      </c>
      <c r="Y1456" s="38">
        <f t="shared" si="225"/>
        <v>0.67143291755400059</v>
      </c>
      <c r="Z1456" s="40" t="e">
        <f>IF(C1456=ScatterPlots!$A$3,ReferendumData!Y1456,-1)</f>
        <v>#N/A</v>
      </c>
      <c r="AA1456" s="39">
        <f t="shared" si="226"/>
        <v>0.56679547598232183</v>
      </c>
      <c r="AB1456" s="40">
        <f t="shared" si="227"/>
        <v>-1</v>
      </c>
      <c r="AC1456" s="40">
        <f t="shared" si="228"/>
        <v>-1</v>
      </c>
      <c r="AD1456" s="40">
        <f t="shared" si="229"/>
        <v>0.67143291755400059</v>
      </c>
    </row>
    <row r="1457" spans="1:30" x14ac:dyDescent="0.35">
      <c r="A1457">
        <v>914</v>
      </c>
      <c r="B1457">
        <v>1</v>
      </c>
      <c r="C1457" t="str">
        <f t="shared" si="230"/>
        <v>0914-01</v>
      </c>
      <c r="D1457" t="s">
        <v>240</v>
      </c>
      <c r="E1457">
        <v>2009</v>
      </c>
      <c r="F1457">
        <f>VLOOKUP(E1457,Lookups!A:B,2,FALSE)</f>
        <v>1</v>
      </c>
      <c r="G1457">
        <v>2011</v>
      </c>
      <c r="H1457" s="61">
        <v>1990</v>
      </c>
      <c r="I1457">
        <v>5</v>
      </c>
      <c r="J1457" t="s">
        <v>19</v>
      </c>
      <c r="K1457">
        <v>0</v>
      </c>
      <c r="L1457">
        <v>9</v>
      </c>
      <c r="M1457">
        <v>1</v>
      </c>
      <c r="N1457">
        <v>9</v>
      </c>
      <c r="O1457">
        <v>1</v>
      </c>
      <c r="P1457">
        <f t="shared" si="231"/>
        <v>10</v>
      </c>
      <c r="Q1457">
        <v>224</v>
      </c>
      <c r="R1457">
        <v>188</v>
      </c>
      <c r="S1457" s="14">
        <f t="shared" si="223"/>
        <v>0.5436893203883495</v>
      </c>
      <c r="T1457" s="33">
        <f>IF(E1457&lt;1994,"NA",IF(E1457&gt;2001,SUMIFS(ADM!E:E,ADM!A:A,ReferendumData!E1457,ADM!C:C,ReferendumData!A1457,ADM!D:D,ReferendumData!B1457),SUMIFS(ADM!K:K,ADM!H:H,ReferendumData!E1457,ADM!I:I,ReferendumData!A1457,ADM!J:J,ReferendumData!B1457)))</f>
        <v>275.64999999999998</v>
      </c>
      <c r="U1457" s="34">
        <f t="shared" si="232"/>
        <v>1.494649011427535</v>
      </c>
      <c r="V1457" s="47">
        <f>IFERROR(VLOOKUP(C1457,Lookups!J:L,3,FALSE),IF(T1457&gt;=2000,4,IF(AND(T1457&gt;=1000,T1457&lt;2000),5,6)))</f>
        <v>6</v>
      </c>
      <c r="W1457" s="12" t="s">
        <v>20</v>
      </c>
      <c r="X1457" s="39">
        <f t="shared" si="224"/>
        <v>1.494649011427535</v>
      </c>
      <c r="Y1457" s="38">
        <f t="shared" si="225"/>
        <v>0.5436893203883495</v>
      </c>
      <c r="Z1457" s="40" t="e">
        <f>IF(C1457=ScatterPlots!$A$3,ReferendumData!Y1457,-1)</f>
        <v>#N/A</v>
      </c>
      <c r="AA1457" s="39">
        <f t="shared" si="226"/>
        <v>1.494649011427535</v>
      </c>
      <c r="AB1457" s="40">
        <f t="shared" si="227"/>
        <v>-1</v>
      </c>
      <c r="AC1457" s="40">
        <f t="shared" si="228"/>
        <v>-1</v>
      </c>
      <c r="AD1457" s="40">
        <f t="shared" si="229"/>
        <v>0.5436893203883495</v>
      </c>
    </row>
    <row r="1458" spans="1:30" x14ac:dyDescent="0.35">
      <c r="A1458">
        <v>2687</v>
      </c>
      <c r="B1458">
        <v>1</v>
      </c>
      <c r="C1458" t="str">
        <f t="shared" si="230"/>
        <v>2687-01</v>
      </c>
      <c r="D1458" t="s">
        <v>465</v>
      </c>
      <c r="E1458">
        <v>2009</v>
      </c>
      <c r="F1458">
        <f>VLOOKUP(E1458,Lookups!A:B,2,FALSE)</f>
        <v>1</v>
      </c>
      <c r="G1458">
        <v>2011</v>
      </c>
      <c r="H1458" s="61">
        <v>500</v>
      </c>
      <c r="I1458">
        <v>10</v>
      </c>
      <c r="J1458" t="s">
        <v>19</v>
      </c>
      <c r="K1458">
        <v>0</v>
      </c>
      <c r="L1458">
        <v>9</v>
      </c>
      <c r="M1458">
        <v>1</v>
      </c>
      <c r="N1458">
        <v>9</v>
      </c>
      <c r="O1458">
        <v>1</v>
      </c>
      <c r="P1458">
        <f t="shared" si="231"/>
        <v>6</v>
      </c>
      <c r="Q1458">
        <v>1399</v>
      </c>
      <c r="R1458">
        <v>801</v>
      </c>
      <c r="S1458" s="14">
        <f t="shared" si="223"/>
        <v>0.63590909090909087</v>
      </c>
      <c r="T1458" s="33">
        <f>IF(E1458&lt;1994,"NA",IF(E1458&gt;2001,SUMIFS(ADM!E:E,ADM!A:A,ReferendumData!E1458,ADM!C:C,ReferendumData!A1458,ADM!D:D,ReferendumData!B1458),SUMIFS(ADM!K:K,ADM!H:H,ReferendumData!E1458,ADM!I:I,ReferendumData!A1458,ADM!J:J,ReferendumData!B1458)))</f>
        <v>1009.59</v>
      </c>
      <c r="U1458" s="34">
        <f t="shared" si="232"/>
        <v>2.1791024079081605</v>
      </c>
      <c r="V1458" s="47">
        <f>IFERROR(VLOOKUP(C1458,Lookups!J:L,3,FALSE),IF(T1458&gt;=2000,4,IF(AND(T1458&gt;=1000,T1458&lt;2000),5,6)))</f>
        <v>5</v>
      </c>
      <c r="W1458" s="12" t="s">
        <v>20</v>
      </c>
      <c r="X1458" s="39">
        <f t="shared" si="224"/>
        <v>2.1791024079081605</v>
      </c>
      <c r="Y1458" s="38">
        <f t="shared" si="225"/>
        <v>0.63590909090909087</v>
      </c>
      <c r="Z1458" s="40" t="e">
        <f>IF(C1458=ScatterPlots!$A$3,ReferendumData!Y1458,-1)</f>
        <v>#N/A</v>
      </c>
      <c r="AA1458" s="39">
        <f t="shared" si="226"/>
        <v>2.1791024079081605</v>
      </c>
      <c r="AB1458" s="40">
        <f t="shared" si="227"/>
        <v>-1</v>
      </c>
      <c r="AC1458" s="40">
        <f t="shared" si="228"/>
        <v>-1</v>
      </c>
      <c r="AD1458" s="40">
        <f t="shared" si="229"/>
        <v>0.63590909090909087</v>
      </c>
    </row>
    <row r="1459" spans="1:30" x14ac:dyDescent="0.35">
      <c r="A1459">
        <v>2853</v>
      </c>
      <c r="B1459">
        <v>1</v>
      </c>
      <c r="C1459" t="str">
        <f t="shared" si="230"/>
        <v>2853-01</v>
      </c>
      <c r="D1459" t="s">
        <v>555</v>
      </c>
      <c r="E1459">
        <v>2009</v>
      </c>
      <c r="F1459">
        <f>VLOOKUP(E1459,Lookups!A:B,2,FALSE)</f>
        <v>1</v>
      </c>
      <c r="G1459">
        <v>2011</v>
      </c>
      <c r="H1459" s="61">
        <v>1100</v>
      </c>
      <c r="I1459">
        <v>5</v>
      </c>
      <c r="J1459" t="s">
        <v>19</v>
      </c>
      <c r="K1459">
        <v>0</v>
      </c>
      <c r="L1459">
        <v>0</v>
      </c>
      <c r="M1459">
        <v>1</v>
      </c>
      <c r="N1459">
        <v>9</v>
      </c>
      <c r="O1459">
        <v>1</v>
      </c>
      <c r="P1459">
        <f t="shared" si="231"/>
        <v>10</v>
      </c>
      <c r="Q1459">
        <v>484</v>
      </c>
      <c r="R1459">
        <v>118</v>
      </c>
      <c r="S1459" s="14">
        <f t="shared" si="223"/>
        <v>0.8039867109634552</v>
      </c>
      <c r="T1459" s="33">
        <f>IF(E1459&lt;1994,"NA",IF(E1459&gt;2001,SUMIFS(ADM!E:E,ADM!A:A,ReferendumData!E1459,ADM!C:C,ReferendumData!A1459,ADM!D:D,ReferendumData!B1459),SUMIFS(ADM!K:K,ADM!H:H,ReferendumData!E1459,ADM!I:I,ReferendumData!A1459,ADM!J:J,ReferendumData!B1459)))</f>
        <v>871.25</v>
      </c>
      <c r="U1459" s="34">
        <f t="shared" si="232"/>
        <v>0.69096126255380197</v>
      </c>
      <c r="V1459" s="47">
        <f>IFERROR(VLOOKUP(C1459,Lookups!J:L,3,FALSE),IF(T1459&gt;=2000,4,IF(AND(T1459&gt;=1000,T1459&lt;2000),5,6)))</f>
        <v>6</v>
      </c>
      <c r="W1459" s="12" t="s">
        <v>556</v>
      </c>
      <c r="X1459" s="39">
        <f t="shared" si="224"/>
        <v>0.69096126255380197</v>
      </c>
      <c r="Y1459" s="38">
        <f t="shared" si="225"/>
        <v>0.8039867109634552</v>
      </c>
      <c r="Z1459" s="40" t="e">
        <f>IF(C1459=ScatterPlots!$A$3,ReferendumData!Y1459,-1)</f>
        <v>#N/A</v>
      </c>
      <c r="AA1459" s="39">
        <f t="shared" si="226"/>
        <v>0.69096126255380197</v>
      </c>
      <c r="AB1459" s="40">
        <f t="shared" si="227"/>
        <v>-1</v>
      </c>
      <c r="AC1459" s="40">
        <f t="shared" si="228"/>
        <v>-1</v>
      </c>
      <c r="AD1459" s="40">
        <f t="shared" si="229"/>
        <v>0.8039867109634552</v>
      </c>
    </row>
    <row r="1460" spans="1:30" x14ac:dyDescent="0.35">
      <c r="A1460">
        <v>84</v>
      </c>
      <c r="B1460">
        <v>1</v>
      </c>
      <c r="C1460" t="str">
        <f t="shared" si="230"/>
        <v>0084-01</v>
      </c>
      <c r="D1460" t="s">
        <v>69</v>
      </c>
      <c r="E1460">
        <v>2010</v>
      </c>
      <c r="F1460">
        <f>VLOOKUP(E1460,Lookups!A:B,2,FALSE)</f>
        <v>2</v>
      </c>
      <c r="G1460">
        <v>2011</v>
      </c>
      <c r="H1460" s="61">
        <v>1567.16</v>
      </c>
      <c r="I1460">
        <v>10</v>
      </c>
      <c r="J1460" t="s">
        <v>19</v>
      </c>
      <c r="K1460">
        <v>0</v>
      </c>
      <c r="L1460">
        <v>9</v>
      </c>
      <c r="M1460">
        <v>0</v>
      </c>
      <c r="N1460">
        <v>9</v>
      </c>
      <c r="O1460">
        <v>0</v>
      </c>
      <c r="P1460">
        <f t="shared" si="231"/>
        <v>10</v>
      </c>
      <c r="Q1460">
        <v>642</v>
      </c>
      <c r="R1460">
        <v>1526</v>
      </c>
      <c r="S1460" s="14">
        <f t="shared" si="223"/>
        <v>0.29612546125461253</v>
      </c>
      <c r="T1460" s="33">
        <f>IF(E1460&lt;1994,"NA",IF(E1460&gt;2001,SUMIFS(ADM!E:E,ADM!A:A,ReferendumData!E1460,ADM!C:C,ReferendumData!A1460,ADM!D:D,ReferendumData!B1460),SUMIFS(ADM!K:K,ADM!H:H,ReferendumData!E1460,ADM!I:I,ReferendumData!A1460,ADM!J:J,ReferendumData!B1460)))</f>
        <v>606.21</v>
      </c>
      <c r="U1460" s="34">
        <f t="shared" si="232"/>
        <v>3.5763184375051549</v>
      </c>
      <c r="V1460" s="47">
        <f>IFERROR(VLOOKUP(C1460,Lookups!J:L,3,FALSE),IF(T1460&gt;=2000,4,IF(AND(T1460&gt;=1000,T1460&lt;2000),5,6)))</f>
        <v>6</v>
      </c>
      <c r="W1460" s="12" t="s">
        <v>20</v>
      </c>
      <c r="X1460" s="39">
        <f t="shared" si="224"/>
        <v>3.5763184375051549</v>
      </c>
      <c r="Y1460" s="38">
        <f t="shared" si="225"/>
        <v>0.29612546125461253</v>
      </c>
      <c r="Z1460" s="40" t="e">
        <f>IF(C1460=ScatterPlots!$A$3,ReferendumData!Y1460,-1)</f>
        <v>#N/A</v>
      </c>
      <c r="AA1460" s="39">
        <f t="shared" si="226"/>
        <v>3.5763184375051549</v>
      </c>
      <c r="AB1460" s="40">
        <f t="shared" si="227"/>
        <v>-1</v>
      </c>
      <c r="AC1460" s="40">
        <f t="shared" si="228"/>
        <v>0.29612546125461253</v>
      </c>
      <c r="AD1460" s="40">
        <f t="shared" si="229"/>
        <v>-1</v>
      </c>
    </row>
    <row r="1461" spans="1:30" x14ac:dyDescent="0.35">
      <c r="A1461">
        <v>88</v>
      </c>
      <c r="B1461">
        <v>1</v>
      </c>
      <c r="C1461" t="str">
        <f t="shared" si="230"/>
        <v>0088-01</v>
      </c>
      <c r="D1461" t="s">
        <v>40</v>
      </c>
      <c r="E1461">
        <v>2010</v>
      </c>
      <c r="F1461">
        <f>VLOOKUP(E1461,Lookups!A:B,2,FALSE)</f>
        <v>2</v>
      </c>
      <c r="G1461">
        <v>2012</v>
      </c>
      <c r="H1461" s="61">
        <v>453.83</v>
      </c>
      <c r="I1461">
        <v>10</v>
      </c>
      <c r="J1461" t="s">
        <v>19</v>
      </c>
      <c r="K1461">
        <v>0</v>
      </c>
      <c r="L1461">
        <v>9</v>
      </c>
      <c r="M1461">
        <v>1</v>
      </c>
      <c r="N1461">
        <v>9</v>
      </c>
      <c r="O1461">
        <v>1</v>
      </c>
      <c r="P1461">
        <f t="shared" si="231"/>
        <v>5</v>
      </c>
      <c r="Q1461">
        <v>4406</v>
      </c>
      <c r="R1461">
        <v>3530</v>
      </c>
      <c r="S1461" s="14">
        <f t="shared" si="223"/>
        <v>0.5551915322580645</v>
      </c>
      <c r="T1461" s="33">
        <f>IF(E1461&lt;1994,"NA",IF(E1461&gt;2001,SUMIFS(ADM!E:E,ADM!A:A,ReferendumData!E1461,ADM!C:C,ReferendumData!A1461,ADM!D:D,ReferendumData!B1461),SUMIFS(ADM!K:K,ADM!H:H,ReferendumData!E1461,ADM!I:I,ReferendumData!A1461,ADM!J:J,ReferendumData!B1461)))</f>
        <v>2041.82</v>
      </c>
      <c r="U1461" s="34">
        <f t="shared" si="232"/>
        <v>3.8867285069202966</v>
      </c>
      <c r="V1461" s="47">
        <f>IFERROR(VLOOKUP(C1461,Lookups!J:L,3,FALSE),IF(T1461&gt;=2000,4,IF(AND(T1461&gt;=1000,T1461&lt;2000),5,6)))</f>
        <v>4</v>
      </c>
      <c r="W1461" s="12" t="s">
        <v>20</v>
      </c>
      <c r="X1461" s="39">
        <f t="shared" si="224"/>
        <v>3.8867285069202966</v>
      </c>
      <c r="Y1461" s="38">
        <f t="shared" si="225"/>
        <v>0.5551915322580645</v>
      </c>
      <c r="Z1461" s="40" t="e">
        <f>IF(C1461=ScatterPlots!$A$3,ReferendumData!Y1461,-1)</f>
        <v>#N/A</v>
      </c>
      <c r="AA1461" s="39">
        <f t="shared" si="226"/>
        <v>3.8867285069202966</v>
      </c>
      <c r="AB1461" s="40">
        <f t="shared" si="227"/>
        <v>-1</v>
      </c>
      <c r="AC1461" s="40">
        <f t="shared" si="228"/>
        <v>0.5551915322580645</v>
      </c>
      <c r="AD1461" s="40">
        <f t="shared" si="229"/>
        <v>-1</v>
      </c>
    </row>
    <row r="1462" spans="1:30" x14ac:dyDescent="0.35">
      <c r="A1462">
        <v>88</v>
      </c>
      <c r="B1462">
        <v>1</v>
      </c>
      <c r="C1462" t="str">
        <f t="shared" si="230"/>
        <v>0088-01</v>
      </c>
      <c r="D1462" t="s">
        <v>40</v>
      </c>
      <c r="E1462">
        <v>2010</v>
      </c>
      <c r="F1462">
        <f>VLOOKUP(E1462,Lookups!A:B,2,FALSE)</f>
        <v>2</v>
      </c>
      <c r="G1462">
        <v>2011</v>
      </c>
      <c r="H1462" s="61">
        <v>595</v>
      </c>
      <c r="I1462">
        <v>10</v>
      </c>
      <c r="J1462" t="s">
        <v>19</v>
      </c>
      <c r="K1462">
        <v>0</v>
      </c>
      <c r="L1462">
        <v>9</v>
      </c>
      <c r="M1462">
        <v>0</v>
      </c>
      <c r="N1462">
        <v>9</v>
      </c>
      <c r="O1462">
        <v>0</v>
      </c>
      <c r="P1462">
        <f t="shared" si="231"/>
        <v>6</v>
      </c>
      <c r="Q1462">
        <v>2762</v>
      </c>
      <c r="R1462">
        <v>5014</v>
      </c>
      <c r="S1462" s="14">
        <f t="shared" si="223"/>
        <v>0.35519547325102879</v>
      </c>
      <c r="T1462" s="33">
        <f>IF(E1462&lt;1994,"NA",IF(E1462&gt;2001,SUMIFS(ADM!E:E,ADM!A:A,ReferendumData!E1462,ADM!C:C,ReferendumData!A1462,ADM!D:D,ReferendumData!B1462),SUMIFS(ADM!K:K,ADM!H:H,ReferendumData!E1462,ADM!I:I,ReferendumData!A1462,ADM!J:J,ReferendumData!B1462)))</f>
        <v>2041.82</v>
      </c>
      <c r="U1462" s="34">
        <f t="shared" si="232"/>
        <v>3.808367045087226</v>
      </c>
      <c r="V1462" s="47">
        <f>IFERROR(VLOOKUP(C1462,Lookups!J:L,3,FALSE),IF(T1462&gt;=2000,4,IF(AND(T1462&gt;=1000,T1462&lt;2000),5,6)))</f>
        <v>4</v>
      </c>
      <c r="W1462" s="12" t="s">
        <v>20</v>
      </c>
      <c r="X1462" s="39">
        <f t="shared" si="224"/>
        <v>3.808367045087226</v>
      </c>
      <c r="Y1462" s="38">
        <f t="shared" si="225"/>
        <v>0.35519547325102879</v>
      </c>
      <c r="Z1462" s="40" t="e">
        <f>IF(C1462=ScatterPlots!$A$3,ReferendumData!Y1462,-1)</f>
        <v>#N/A</v>
      </c>
      <c r="AA1462" s="39">
        <f t="shared" si="226"/>
        <v>3.808367045087226</v>
      </c>
      <c r="AB1462" s="40">
        <f t="shared" si="227"/>
        <v>-1</v>
      </c>
      <c r="AC1462" s="40">
        <f t="shared" si="228"/>
        <v>0.35519547325102879</v>
      </c>
      <c r="AD1462" s="40">
        <f t="shared" si="229"/>
        <v>-1</v>
      </c>
    </row>
    <row r="1463" spans="1:30" x14ac:dyDescent="0.35">
      <c r="A1463">
        <v>88</v>
      </c>
      <c r="B1463">
        <v>1</v>
      </c>
      <c r="C1463" t="str">
        <f t="shared" si="230"/>
        <v>0088-01</v>
      </c>
      <c r="D1463" t="s">
        <v>40</v>
      </c>
      <c r="E1463">
        <v>2010</v>
      </c>
      <c r="F1463">
        <f>VLOOKUP(E1463,Lookups!A:B,2,FALSE)</f>
        <v>2</v>
      </c>
      <c r="G1463">
        <v>2011</v>
      </c>
      <c r="H1463" s="61">
        <v>150</v>
      </c>
      <c r="I1463">
        <v>10</v>
      </c>
      <c r="J1463" t="s">
        <v>19</v>
      </c>
      <c r="K1463">
        <v>0</v>
      </c>
      <c r="L1463">
        <v>9</v>
      </c>
      <c r="M1463">
        <v>0</v>
      </c>
      <c r="N1463">
        <v>9</v>
      </c>
      <c r="O1463">
        <v>0</v>
      </c>
      <c r="P1463">
        <f t="shared" si="231"/>
        <v>2</v>
      </c>
      <c r="Q1463">
        <v>3016</v>
      </c>
      <c r="R1463">
        <v>4735</v>
      </c>
      <c r="S1463" s="14">
        <f t="shared" si="223"/>
        <v>0.38911108244097536</v>
      </c>
      <c r="T1463" s="33">
        <f>IF(E1463&lt;1994,"NA",IF(E1463&gt;2001,SUMIFS(ADM!E:E,ADM!A:A,ReferendumData!E1463,ADM!C:C,ReferendumData!A1463,ADM!D:D,ReferendumData!B1463),SUMIFS(ADM!K:K,ADM!H:H,ReferendumData!E1463,ADM!I:I,ReferendumData!A1463,ADM!J:J,ReferendumData!B1463)))</f>
        <v>2041.82</v>
      </c>
      <c r="U1463" s="34">
        <f t="shared" si="232"/>
        <v>3.796123066675809</v>
      </c>
      <c r="V1463" s="47">
        <f>IFERROR(VLOOKUP(C1463,Lookups!J:L,3,FALSE),IF(T1463&gt;=2000,4,IF(AND(T1463&gt;=1000,T1463&lt;2000),5,6)))</f>
        <v>4</v>
      </c>
      <c r="W1463" s="12" t="s">
        <v>20</v>
      </c>
      <c r="X1463" s="39">
        <f t="shared" si="224"/>
        <v>3.796123066675809</v>
      </c>
      <c r="Y1463" s="38">
        <f t="shared" si="225"/>
        <v>0.38911108244097536</v>
      </c>
      <c r="Z1463" s="40" t="e">
        <f>IF(C1463=ScatterPlots!$A$3,ReferendumData!Y1463,-1)</f>
        <v>#N/A</v>
      </c>
      <c r="AA1463" s="39">
        <f t="shared" si="226"/>
        <v>3.796123066675809</v>
      </c>
      <c r="AB1463" s="40">
        <f t="shared" si="227"/>
        <v>-1</v>
      </c>
      <c r="AC1463" s="40">
        <f t="shared" si="228"/>
        <v>0.38911108244097536</v>
      </c>
      <c r="AD1463" s="40">
        <f t="shared" si="229"/>
        <v>-1</v>
      </c>
    </row>
    <row r="1464" spans="1:30" x14ac:dyDescent="0.35">
      <c r="A1464">
        <v>93</v>
      </c>
      <c r="B1464">
        <v>1</v>
      </c>
      <c r="C1464" t="str">
        <f t="shared" si="230"/>
        <v>0093-01</v>
      </c>
      <c r="D1464" t="s">
        <v>70</v>
      </c>
      <c r="E1464">
        <v>2010</v>
      </c>
      <c r="F1464">
        <f>VLOOKUP(E1464,Lookups!A:B,2,FALSE)</f>
        <v>2</v>
      </c>
      <c r="G1464">
        <v>2011</v>
      </c>
      <c r="H1464" s="61">
        <v>1100</v>
      </c>
      <c r="I1464">
        <v>10</v>
      </c>
      <c r="J1464" t="s">
        <v>19</v>
      </c>
      <c r="K1464">
        <v>0</v>
      </c>
      <c r="L1464">
        <v>9</v>
      </c>
      <c r="M1464">
        <v>0</v>
      </c>
      <c r="N1464">
        <v>9</v>
      </c>
      <c r="O1464">
        <v>1</v>
      </c>
      <c r="P1464">
        <f t="shared" si="231"/>
        <v>10</v>
      </c>
      <c r="Q1464">
        <v>1240</v>
      </c>
      <c r="R1464">
        <v>850</v>
      </c>
      <c r="S1464" s="14">
        <f t="shared" si="223"/>
        <v>0.59330143540669855</v>
      </c>
      <c r="T1464" s="33">
        <f>IF(E1464&lt;1994,"NA",IF(E1464&gt;2001,SUMIFS(ADM!E:E,ADM!A:A,ReferendumData!E1464,ADM!C:C,ReferendumData!A1464,ADM!D:D,ReferendumData!B1464),SUMIFS(ADM!K:K,ADM!H:H,ReferendumData!E1464,ADM!I:I,ReferendumData!A1464,ADM!J:J,ReferendumData!B1464)))</f>
        <v>540.38</v>
      </c>
      <c r="U1464" s="34">
        <f t="shared" si="232"/>
        <v>3.8676486916614237</v>
      </c>
      <c r="V1464" s="47">
        <f>IFERROR(VLOOKUP(C1464,Lookups!J:L,3,FALSE),IF(T1464&gt;=2000,4,IF(AND(T1464&gt;=1000,T1464&lt;2000),5,6)))</f>
        <v>6</v>
      </c>
      <c r="W1464" s="12" t="s">
        <v>20</v>
      </c>
      <c r="X1464" s="39">
        <f t="shared" si="224"/>
        <v>3.8676486916614237</v>
      </c>
      <c r="Y1464" s="38">
        <f t="shared" si="225"/>
        <v>0.59330143540669855</v>
      </c>
      <c r="Z1464" s="40" t="e">
        <f>IF(C1464=ScatterPlots!$A$3,ReferendumData!Y1464,-1)</f>
        <v>#N/A</v>
      </c>
      <c r="AA1464" s="39">
        <f t="shared" si="226"/>
        <v>3.8676486916614237</v>
      </c>
      <c r="AB1464" s="40">
        <f t="shared" si="227"/>
        <v>-1</v>
      </c>
      <c r="AC1464" s="40">
        <f t="shared" si="228"/>
        <v>0.59330143540669855</v>
      </c>
      <c r="AD1464" s="40">
        <f t="shared" si="229"/>
        <v>-1</v>
      </c>
    </row>
    <row r="1465" spans="1:30" x14ac:dyDescent="0.35">
      <c r="A1465">
        <v>93</v>
      </c>
      <c r="B1465">
        <v>1</v>
      </c>
      <c r="C1465" t="str">
        <f t="shared" si="230"/>
        <v>0093-01</v>
      </c>
      <c r="D1465" t="s">
        <v>70</v>
      </c>
      <c r="E1465">
        <v>2010</v>
      </c>
      <c r="F1465">
        <f>VLOOKUP(E1465,Lookups!A:B,2,FALSE)</f>
        <v>2</v>
      </c>
      <c r="G1465">
        <v>2011</v>
      </c>
      <c r="H1465" s="61">
        <v>500</v>
      </c>
      <c r="I1465">
        <v>7</v>
      </c>
      <c r="J1465" t="s">
        <v>19</v>
      </c>
      <c r="K1465">
        <v>0</v>
      </c>
      <c r="L1465">
        <v>9</v>
      </c>
      <c r="M1465">
        <v>0</v>
      </c>
      <c r="N1465">
        <v>9</v>
      </c>
      <c r="O1465">
        <v>0</v>
      </c>
      <c r="P1465">
        <f t="shared" si="231"/>
        <v>6</v>
      </c>
      <c r="Q1465">
        <v>418</v>
      </c>
      <c r="R1465">
        <v>433</v>
      </c>
      <c r="S1465" s="14">
        <f t="shared" si="223"/>
        <v>0.49118683901292598</v>
      </c>
      <c r="T1465" s="33">
        <f>IF(E1465&lt;1994,"NA",IF(E1465&gt;2001,SUMIFS(ADM!E:E,ADM!A:A,ReferendumData!E1465,ADM!C:C,ReferendumData!A1465,ADM!D:D,ReferendumData!B1465),SUMIFS(ADM!K:K,ADM!H:H,ReferendumData!E1465,ADM!I:I,ReferendumData!A1465,ADM!J:J,ReferendumData!B1465)))</f>
        <v>540.38</v>
      </c>
      <c r="U1465" s="34">
        <f t="shared" si="232"/>
        <v>1.5748177208630965</v>
      </c>
      <c r="V1465" s="47">
        <f>IFERROR(VLOOKUP(C1465,Lookups!J:L,3,FALSE),IF(T1465&gt;=2000,4,IF(AND(T1465&gt;=1000,T1465&lt;2000),5,6)))</f>
        <v>6</v>
      </c>
      <c r="W1465" s="12" t="s">
        <v>20</v>
      </c>
      <c r="X1465" s="39">
        <f t="shared" si="224"/>
        <v>1.5748177208630965</v>
      </c>
      <c r="Y1465" s="38">
        <f t="shared" si="225"/>
        <v>0.49118683901292598</v>
      </c>
      <c r="Z1465" s="40" t="e">
        <f>IF(C1465=ScatterPlots!$A$3,ReferendumData!Y1465,-1)</f>
        <v>#N/A</v>
      </c>
      <c r="AA1465" s="39">
        <f t="shared" si="226"/>
        <v>1.5748177208630965</v>
      </c>
      <c r="AB1465" s="40">
        <f t="shared" si="227"/>
        <v>-1</v>
      </c>
      <c r="AC1465" s="40">
        <f t="shared" si="228"/>
        <v>0.49118683901292598</v>
      </c>
      <c r="AD1465" s="40">
        <f t="shared" si="229"/>
        <v>-1</v>
      </c>
    </row>
    <row r="1466" spans="1:30" x14ac:dyDescent="0.35">
      <c r="A1466">
        <v>93</v>
      </c>
      <c r="B1466">
        <v>1</v>
      </c>
      <c r="C1466" t="str">
        <f t="shared" si="230"/>
        <v>0093-01</v>
      </c>
      <c r="D1466" t="s">
        <v>70</v>
      </c>
      <c r="E1466">
        <v>2010</v>
      </c>
      <c r="F1466">
        <f>VLOOKUP(E1466,Lookups!A:B,2,FALSE)</f>
        <v>2</v>
      </c>
      <c r="G1466">
        <v>2011</v>
      </c>
      <c r="H1466" s="61">
        <v>350</v>
      </c>
      <c r="I1466">
        <v>7</v>
      </c>
      <c r="J1466" t="s">
        <v>19</v>
      </c>
      <c r="K1466">
        <v>0</v>
      </c>
      <c r="L1466">
        <v>9</v>
      </c>
      <c r="M1466">
        <v>0</v>
      </c>
      <c r="N1466">
        <v>9</v>
      </c>
      <c r="O1466">
        <v>0</v>
      </c>
      <c r="P1466">
        <f t="shared" si="231"/>
        <v>4</v>
      </c>
      <c r="Q1466">
        <v>0</v>
      </c>
      <c r="R1466">
        <v>1</v>
      </c>
      <c r="S1466" s="14">
        <f t="shared" si="223"/>
        <v>0</v>
      </c>
      <c r="T1466" s="33">
        <f>IF(E1466&lt;1994,"NA",IF(E1466&gt;2001,SUMIFS(ADM!E:E,ADM!A:A,ReferendumData!E1466,ADM!C:C,ReferendumData!A1466,ADM!D:D,ReferendumData!B1466),SUMIFS(ADM!K:K,ADM!H:H,ReferendumData!E1466,ADM!I:I,ReferendumData!A1466,ADM!J:J,ReferendumData!B1466)))</f>
        <v>540.38</v>
      </c>
      <c r="U1466" s="34">
        <f t="shared" si="232"/>
        <v>1.8505496132351308E-3</v>
      </c>
      <c r="V1466" s="47">
        <f>IFERROR(VLOOKUP(C1466,Lookups!J:L,3,FALSE),IF(T1466&gt;=2000,4,IF(AND(T1466&gt;=1000,T1466&lt;2000),5,6)))</f>
        <v>6</v>
      </c>
      <c r="W1466" s="12" t="s">
        <v>20</v>
      </c>
      <c r="X1466" s="39">
        <f t="shared" si="224"/>
        <v>1.8505496132351308E-3</v>
      </c>
      <c r="Y1466" s="38">
        <f t="shared" si="225"/>
        <v>0</v>
      </c>
      <c r="Z1466" s="40" t="e">
        <f>IF(C1466=ScatterPlots!$A$3,ReferendumData!Y1466,-1)</f>
        <v>#N/A</v>
      </c>
      <c r="AA1466" s="39">
        <f t="shared" si="226"/>
        <v>1.8505496132351308E-3</v>
      </c>
      <c r="AB1466" s="40">
        <f t="shared" si="227"/>
        <v>-1</v>
      </c>
      <c r="AC1466" s="40">
        <f t="shared" si="228"/>
        <v>0</v>
      </c>
      <c r="AD1466" s="40">
        <f t="shared" si="229"/>
        <v>-1</v>
      </c>
    </row>
    <row r="1467" spans="1:30" x14ac:dyDescent="0.35">
      <c r="A1467">
        <v>97</v>
      </c>
      <c r="B1467">
        <v>1</v>
      </c>
      <c r="C1467" t="str">
        <f t="shared" si="230"/>
        <v>0097-01</v>
      </c>
      <c r="D1467" t="s">
        <v>213</v>
      </c>
      <c r="E1467">
        <v>2010</v>
      </c>
      <c r="F1467">
        <f>VLOOKUP(E1467,Lookups!A:B,2,FALSE)</f>
        <v>2</v>
      </c>
      <c r="G1467">
        <v>2011</v>
      </c>
      <c r="H1467" s="61">
        <v>149.79</v>
      </c>
      <c r="I1467">
        <v>10</v>
      </c>
      <c r="J1467" t="s">
        <v>19</v>
      </c>
      <c r="K1467">
        <v>0</v>
      </c>
      <c r="L1467">
        <v>9</v>
      </c>
      <c r="M1467">
        <v>0</v>
      </c>
      <c r="N1467">
        <v>9</v>
      </c>
      <c r="O1467">
        <v>0</v>
      </c>
      <c r="P1467">
        <f t="shared" si="231"/>
        <v>2</v>
      </c>
      <c r="Q1467">
        <v>880</v>
      </c>
      <c r="R1467">
        <v>959</v>
      </c>
      <c r="S1467" s="14">
        <f t="shared" si="223"/>
        <v>0.47852093529091899</v>
      </c>
      <c r="T1467" s="33">
        <f>IF(E1467&lt;1994,"NA",IF(E1467&gt;2001,SUMIFS(ADM!E:E,ADM!A:A,ReferendumData!E1467,ADM!C:C,ReferendumData!A1467,ADM!D:D,ReferendumData!B1467),SUMIFS(ADM!K:K,ADM!H:H,ReferendumData!E1467,ADM!I:I,ReferendumData!A1467,ADM!J:J,ReferendumData!B1467)))</f>
        <v>723.92</v>
      </c>
      <c r="U1467" s="34">
        <f t="shared" si="232"/>
        <v>2.5403359487236159</v>
      </c>
      <c r="V1467" s="47">
        <f>IFERROR(VLOOKUP(C1467,Lookups!J:L,3,FALSE),IF(T1467&gt;=2000,4,IF(AND(T1467&gt;=1000,T1467&lt;2000),5,6)))</f>
        <v>6</v>
      </c>
      <c r="W1467" s="12" t="s">
        <v>557</v>
      </c>
      <c r="X1467" s="39">
        <f t="shared" si="224"/>
        <v>2.5403359487236159</v>
      </c>
      <c r="Y1467" s="38">
        <f t="shared" si="225"/>
        <v>0.47852093529091899</v>
      </c>
      <c r="Z1467" s="40" t="e">
        <f>IF(C1467=ScatterPlots!$A$3,ReferendumData!Y1467,-1)</f>
        <v>#N/A</v>
      </c>
      <c r="AA1467" s="39">
        <f t="shared" si="226"/>
        <v>2.5403359487236159</v>
      </c>
      <c r="AB1467" s="40">
        <f t="shared" si="227"/>
        <v>-1</v>
      </c>
      <c r="AC1467" s="40">
        <f t="shared" si="228"/>
        <v>0.47852093529091899</v>
      </c>
      <c r="AD1467" s="40">
        <f t="shared" si="229"/>
        <v>-1</v>
      </c>
    </row>
    <row r="1468" spans="1:30" x14ac:dyDescent="0.35">
      <c r="A1468">
        <v>111</v>
      </c>
      <c r="B1468">
        <v>1</v>
      </c>
      <c r="C1468" t="str">
        <f t="shared" si="230"/>
        <v>0111-01</v>
      </c>
      <c r="D1468" t="s">
        <v>272</v>
      </c>
      <c r="E1468">
        <v>2010</v>
      </c>
      <c r="F1468">
        <f>VLOOKUP(E1468,Lookups!A:B,2,FALSE)</f>
        <v>2</v>
      </c>
      <c r="G1468">
        <v>2011</v>
      </c>
      <c r="H1468" s="61">
        <v>337.81</v>
      </c>
      <c r="I1468">
        <v>10</v>
      </c>
      <c r="J1468" t="s">
        <v>19</v>
      </c>
      <c r="K1468">
        <v>0</v>
      </c>
      <c r="L1468">
        <v>9</v>
      </c>
      <c r="M1468">
        <v>0</v>
      </c>
      <c r="N1468">
        <v>9</v>
      </c>
      <c r="O1468">
        <v>0</v>
      </c>
      <c r="P1468">
        <f t="shared" si="231"/>
        <v>4</v>
      </c>
      <c r="Q1468">
        <v>1079</v>
      </c>
      <c r="R1468">
        <v>3058</v>
      </c>
      <c r="S1468" s="14">
        <f t="shared" si="223"/>
        <v>0.26081701716219485</v>
      </c>
      <c r="T1468" s="33">
        <f>IF(E1468&lt;1994,"NA",IF(E1468&gt;2001,SUMIFS(ADM!E:E,ADM!A:A,ReferendumData!E1468,ADM!C:C,ReferendumData!A1468,ADM!D:D,ReferendumData!B1468),SUMIFS(ADM!K:K,ADM!H:H,ReferendumData!E1468,ADM!I:I,ReferendumData!A1468,ADM!J:J,ReferendumData!B1468)))</f>
        <v>1607.61</v>
      </c>
      <c r="U1468" s="34">
        <f t="shared" si="232"/>
        <v>2.5733853359956709</v>
      </c>
      <c r="V1468" s="47">
        <f>IFERROR(VLOOKUP(C1468,Lookups!J:L,3,FALSE),IF(T1468&gt;=2000,4,IF(AND(T1468&gt;=1000,T1468&lt;2000),5,6)))</f>
        <v>3</v>
      </c>
      <c r="W1468" s="12" t="s">
        <v>20</v>
      </c>
      <c r="X1468" s="39">
        <f t="shared" si="224"/>
        <v>2.5733853359956709</v>
      </c>
      <c r="Y1468" s="38">
        <f t="shared" si="225"/>
        <v>0.26081701716219485</v>
      </c>
      <c r="Z1468" s="40" t="e">
        <f>IF(C1468=ScatterPlots!$A$3,ReferendumData!Y1468,-1)</f>
        <v>#N/A</v>
      </c>
      <c r="AA1468" s="39">
        <f t="shared" si="226"/>
        <v>2.5733853359956709</v>
      </c>
      <c r="AB1468" s="40">
        <f t="shared" si="227"/>
        <v>-1</v>
      </c>
      <c r="AC1468" s="40">
        <f t="shared" si="228"/>
        <v>0.26081701716219485</v>
      </c>
      <c r="AD1468" s="40">
        <f t="shared" si="229"/>
        <v>-1</v>
      </c>
    </row>
    <row r="1469" spans="1:30" x14ac:dyDescent="0.35">
      <c r="A1469">
        <v>113</v>
      </c>
      <c r="B1469">
        <v>1</v>
      </c>
      <c r="C1469" t="str">
        <f t="shared" si="230"/>
        <v>0113-01</v>
      </c>
      <c r="D1469" t="s">
        <v>535</v>
      </c>
      <c r="E1469">
        <v>2010</v>
      </c>
      <c r="F1469">
        <f>VLOOKUP(E1469,Lookups!A:B,2,FALSE)</f>
        <v>2</v>
      </c>
      <c r="G1469">
        <v>2011</v>
      </c>
      <c r="H1469" s="61">
        <v>500</v>
      </c>
      <c r="I1469">
        <v>10</v>
      </c>
      <c r="J1469" t="s">
        <v>19</v>
      </c>
      <c r="K1469">
        <v>0</v>
      </c>
      <c r="L1469">
        <v>9</v>
      </c>
      <c r="M1469">
        <v>0</v>
      </c>
      <c r="N1469">
        <v>9</v>
      </c>
      <c r="O1469">
        <v>0</v>
      </c>
      <c r="P1469">
        <f t="shared" si="231"/>
        <v>6</v>
      </c>
      <c r="Q1469">
        <v>1615</v>
      </c>
      <c r="R1469">
        <v>2063</v>
      </c>
      <c r="S1469" s="14">
        <f t="shared" si="223"/>
        <v>0.4390973355084285</v>
      </c>
      <c r="T1469" s="33">
        <f>IF(E1469&lt;1994,"NA",IF(E1469&gt;2001,SUMIFS(ADM!E:E,ADM!A:A,ReferendumData!E1469,ADM!C:C,ReferendumData!A1469,ADM!D:D,ReferendumData!B1469),SUMIFS(ADM!K:K,ADM!H:H,ReferendumData!E1469,ADM!I:I,ReferendumData!A1469,ADM!J:J,ReferendumData!B1469)))</f>
        <v>780.59</v>
      </c>
      <c r="U1469" s="34">
        <f t="shared" si="232"/>
        <v>4.7118205459972584</v>
      </c>
      <c r="V1469" s="47">
        <f>IFERROR(VLOOKUP(C1469,Lookups!J:L,3,FALSE),IF(T1469&gt;=2000,4,IF(AND(T1469&gt;=1000,T1469&lt;2000),5,6)))</f>
        <v>6</v>
      </c>
      <c r="W1469" s="12" t="s">
        <v>20</v>
      </c>
      <c r="X1469" s="39">
        <f t="shared" si="224"/>
        <v>4.7118205459972584</v>
      </c>
      <c r="Y1469" s="38">
        <f t="shared" si="225"/>
        <v>0.4390973355084285</v>
      </c>
      <c r="Z1469" s="40" t="e">
        <f>IF(C1469=ScatterPlots!$A$3,ReferendumData!Y1469,-1)</f>
        <v>#N/A</v>
      </c>
      <c r="AA1469" s="39">
        <f t="shared" si="226"/>
        <v>4.7118205459972584</v>
      </c>
      <c r="AB1469" s="40">
        <f t="shared" si="227"/>
        <v>-1</v>
      </c>
      <c r="AC1469" s="40">
        <f t="shared" si="228"/>
        <v>0.4390973355084285</v>
      </c>
      <c r="AD1469" s="40">
        <f t="shared" si="229"/>
        <v>-1</v>
      </c>
    </row>
    <row r="1470" spans="1:30" x14ac:dyDescent="0.35">
      <c r="A1470">
        <v>138</v>
      </c>
      <c r="B1470">
        <v>1</v>
      </c>
      <c r="C1470" t="str">
        <f t="shared" si="230"/>
        <v>0138-01</v>
      </c>
      <c r="D1470" t="s">
        <v>45</v>
      </c>
      <c r="E1470">
        <v>2010</v>
      </c>
      <c r="F1470">
        <f>VLOOKUP(E1470,Lookups!A:B,2,FALSE)</f>
        <v>2</v>
      </c>
      <c r="G1470">
        <v>2011</v>
      </c>
      <c r="H1470" s="61">
        <v>350</v>
      </c>
      <c r="I1470">
        <v>10</v>
      </c>
      <c r="J1470" t="s">
        <v>19</v>
      </c>
      <c r="K1470">
        <v>0</v>
      </c>
      <c r="L1470">
        <v>9</v>
      </c>
      <c r="M1470">
        <v>0</v>
      </c>
      <c r="N1470">
        <v>9</v>
      </c>
      <c r="O1470">
        <v>0</v>
      </c>
      <c r="P1470">
        <f t="shared" si="231"/>
        <v>4</v>
      </c>
      <c r="Q1470">
        <v>3073</v>
      </c>
      <c r="R1470">
        <v>5215</v>
      </c>
      <c r="S1470" s="14">
        <f t="shared" si="223"/>
        <v>0.37077702702702703</v>
      </c>
      <c r="T1470" s="33">
        <f>IF(E1470&lt;1994,"NA",IF(E1470&gt;2001,SUMIFS(ADM!E:E,ADM!A:A,ReferendumData!E1470,ADM!C:C,ReferendumData!A1470,ADM!D:D,ReferendumData!B1470),SUMIFS(ADM!K:K,ADM!H:H,ReferendumData!E1470,ADM!I:I,ReferendumData!A1470,ADM!J:J,ReferendumData!B1470)))</f>
        <v>3554.26</v>
      </c>
      <c r="U1470" s="34">
        <f t="shared" si="232"/>
        <v>2.3318496677226763</v>
      </c>
      <c r="V1470" s="47">
        <f>IFERROR(VLOOKUP(C1470,Lookups!J:L,3,FALSE),IF(T1470&gt;=2000,4,IF(AND(T1470&gt;=1000,T1470&lt;2000),5,6)))</f>
        <v>4</v>
      </c>
      <c r="W1470" s="12" t="s">
        <v>20</v>
      </c>
      <c r="X1470" s="39">
        <f t="shared" si="224"/>
        <v>2.3318496677226763</v>
      </c>
      <c r="Y1470" s="38">
        <f t="shared" si="225"/>
        <v>0.37077702702702703</v>
      </c>
      <c r="Z1470" s="40" t="e">
        <f>IF(C1470=ScatterPlots!$A$3,ReferendumData!Y1470,-1)</f>
        <v>#N/A</v>
      </c>
      <c r="AA1470" s="39">
        <f t="shared" si="226"/>
        <v>2.3318496677226763</v>
      </c>
      <c r="AB1470" s="40">
        <f t="shared" si="227"/>
        <v>-1</v>
      </c>
      <c r="AC1470" s="40">
        <f t="shared" si="228"/>
        <v>0.37077702702702703</v>
      </c>
      <c r="AD1470" s="40">
        <f t="shared" si="229"/>
        <v>-1</v>
      </c>
    </row>
    <row r="1471" spans="1:30" x14ac:dyDescent="0.35">
      <c r="A1471">
        <v>138</v>
      </c>
      <c r="B1471">
        <v>1</v>
      </c>
      <c r="C1471" t="str">
        <f t="shared" si="230"/>
        <v>0138-01</v>
      </c>
      <c r="D1471" t="s">
        <v>45</v>
      </c>
      <c r="E1471">
        <v>2010</v>
      </c>
      <c r="F1471">
        <f>VLOOKUP(E1471,Lookups!A:B,2,FALSE)</f>
        <v>2</v>
      </c>
      <c r="G1471">
        <v>2011</v>
      </c>
      <c r="H1471" s="61">
        <v>175</v>
      </c>
      <c r="I1471">
        <v>10</v>
      </c>
      <c r="J1471" t="s">
        <v>19</v>
      </c>
      <c r="K1471">
        <v>0</v>
      </c>
      <c r="L1471">
        <v>9</v>
      </c>
      <c r="M1471">
        <v>0</v>
      </c>
      <c r="N1471">
        <v>9</v>
      </c>
      <c r="O1471">
        <v>0</v>
      </c>
      <c r="P1471">
        <f t="shared" si="231"/>
        <v>2</v>
      </c>
      <c r="Q1471">
        <v>2811</v>
      </c>
      <c r="R1471">
        <v>5427</v>
      </c>
      <c r="S1471" s="14">
        <f t="shared" si="223"/>
        <v>0.34122359796067009</v>
      </c>
      <c r="T1471" s="33">
        <f>IF(E1471&lt;1994,"NA",IF(E1471&gt;2001,SUMIFS(ADM!E:E,ADM!A:A,ReferendumData!E1471,ADM!C:C,ReferendumData!A1471,ADM!D:D,ReferendumData!B1471),SUMIFS(ADM!K:K,ADM!H:H,ReferendumData!E1471,ADM!I:I,ReferendumData!A1471,ADM!J:J,ReferendumData!B1471)))</f>
        <v>3554.26</v>
      </c>
      <c r="U1471" s="34">
        <f t="shared" si="232"/>
        <v>2.3177820418314923</v>
      </c>
      <c r="V1471" s="47">
        <f>IFERROR(VLOOKUP(C1471,Lookups!J:L,3,FALSE),IF(T1471&gt;=2000,4,IF(AND(T1471&gt;=1000,T1471&lt;2000),5,6)))</f>
        <v>4</v>
      </c>
      <c r="W1471" s="12" t="s">
        <v>20</v>
      </c>
      <c r="X1471" s="39">
        <f t="shared" si="224"/>
        <v>2.3177820418314923</v>
      </c>
      <c r="Y1471" s="38">
        <f t="shared" si="225"/>
        <v>0.34122359796067009</v>
      </c>
      <c r="Z1471" s="40" t="e">
        <f>IF(C1471=ScatterPlots!$A$3,ReferendumData!Y1471,-1)</f>
        <v>#N/A</v>
      </c>
      <c r="AA1471" s="39">
        <f t="shared" si="226"/>
        <v>2.3177820418314923</v>
      </c>
      <c r="AB1471" s="40">
        <f t="shared" si="227"/>
        <v>-1</v>
      </c>
      <c r="AC1471" s="40">
        <f t="shared" si="228"/>
        <v>0.34122359796067009</v>
      </c>
      <c r="AD1471" s="40">
        <f t="shared" si="229"/>
        <v>-1</v>
      </c>
    </row>
    <row r="1472" spans="1:30" x14ac:dyDescent="0.35">
      <c r="A1472">
        <v>138</v>
      </c>
      <c r="B1472">
        <v>1</v>
      </c>
      <c r="C1472" t="str">
        <f t="shared" si="230"/>
        <v>0138-01</v>
      </c>
      <c r="D1472" t="s">
        <v>45</v>
      </c>
      <c r="E1472">
        <v>2010</v>
      </c>
      <c r="F1472">
        <f>VLOOKUP(E1472,Lookups!A:B,2,FALSE)</f>
        <v>2</v>
      </c>
      <c r="G1472">
        <v>2011</v>
      </c>
      <c r="H1472" s="61">
        <v>175</v>
      </c>
      <c r="I1472">
        <v>10</v>
      </c>
      <c r="J1472" t="s">
        <v>19</v>
      </c>
      <c r="K1472">
        <v>0</v>
      </c>
      <c r="L1472">
        <v>9</v>
      </c>
      <c r="M1472">
        <v>0</v>
      </c>
      <c r="N1472">
        <v>9</v>
      </c>
      <c r="O1472">
        <v>0</v>
      </c>
      <c r="P1472">
        <f t="shared" si="231"/>
        <v>2</v>
      </c>
      <c r="Q1472">
        <v>2522</v>
      </c>
      <c r="R1472">
        <v>5425</v>
      </c>
      <c r="S1472" s="14">
        <f t="shared" si="223"/>
        <v>0.31735246004781681</v>
      </c>
      <c r="T1472" s="33">
        <f>IF(E1472&lt;1994,"NA",IF(E1472&gt;2001,SUMIFS(ADM!E:E,ADM!A:A,ReferendumData!E1472,ADM!C:C,ReferendumData!A1472,ADM!D:D,ReferendumData!B1472),SUMIFS(ADM!K:K,ADM!H:H,ReferendumData!E1472,ADM!I:I,ReferendumData!A1472,ADM!J:J,ReferendumData!B1472)))</f>
        <v>3554.26</v>
      </c>
      <c r="U1472" s="34">
        <f t="shared" si="232"/>
        <v>2.2359084591448006</v>
      </c>
      <c r="V1472" s="47">
        <f>IFERROR(VLOOKUP(C1472,Lookups!J:L,3,FALSE),IF(T1472&gt;=2000,4,IF(AND(T1472&gt;=1000,T1472&lt;2000),5,6)))</f>
        <v>4</v>
      </c>
      <c r="W1472" s="12" t="s">
        <v>529</v>
      </c>
      <c r="X1472" s="39">
        <f t="shared" si="224"/>
        <v>2.2359084591448006</v>
      </c>
      <c r="Y1472" s="38">
        <f t="shared" si="225"/>
        <v>0.31735246004781681</v>
      </c>
      <c r="Z1472" s="40" t="e">
        <f>IF(C1472=ScatterPlots!$A$3,ReferendumData!Y1472,-1)</f>
        <v>#N/A</v>
      </c>
      <c r="AA1472" s="39">
        <f t="shared" si="226"/>
        <v>2.2359084591448006</v>
      </c>
      <c r="AB1472" s="40">
        <f t="shared" si="227"/>
        <v>-1</v>
      </c>
      <c r="AC1472" s="40">
        <f t="shared" si="228"/>
        <v>0.31735246004781681</v>
      </c>
      <c r="AD1472" s="40">
        <f t="shared" si="229"/>
        <v>-1</v>
      </c>
    </row>
    <row r="1473" spans="1:30" x14ac:dyDescent="0.35">
      <c r="A1473">
        <v>139</v>
      </c>
      <c r="B1473">
        <v>1</v>
      </c>
      <c r="C1473" t="str">
        <f t="shared" si="230"/>
        <v>0139-01</v>
      </c>
      <c r="D1473" t="s">
        <v>558</v>
      </c>
      <c r="E1473">
        <v>2010</v>
      </c>
      <c r="F1473">
        <f>VLOOKUP(E1473,Lookups!A:B,2,FALSE)</f>
        <v>2</v>
      </c>
      <c r="G1473">
        <v>2011</v>
      </c>
      <c r="H1473" s="61">
        <v>500</v>
      </c>
      <c r="I1473">
        <v>5</v>
      </c>
      <c r="J1473" t="s">
        <v>19</v>
      </c>
      <c r="K1473">
        <v>0</v>
      </c>
      <c r="L1473">
        <v>9</v>
      </c>
      <c r="M1473">
        <v>0</v>
      </c>
      <c r="N1473">
        <v>9</v>
      </c>
      <c r="O1473">
        <v>0</v>
      </c>
      <c r="P1473">
        <f t="shared" si="231"/>
        <v>6</v>
      </c>
      <c r="Q1473">
        <v>738</v>
      </c>
      <c r="R1473">
        <v>1513</v>
      </c>
      <c r="S1473" s="14">
        <f t="shared" si="223"/>
        <v>0.32785428698356284</v>
      </c>
      <c r="T1473" s="33">
        <f>IF(E1473&lt;1994,"NA",IF(E1473&gt;2001,SUMIFS(ADM!E:E,ADM!A:A,ReferendumData!E1473,ADM!C:C,ReferendumData!A1473,ADM!D:D,ReferendumData!B1473),SUMIFS(ADM!K:K,ADM!H:H,ReferendumData!E1473,ADM!I:I,ReferendumData!A1473,ADM!J:J,ReferendumData!B1473)))</f>
        <v>862.74</v>
      </c>
      <c r="U1473" s="34">
        <f t="shared" si="232"/>
        <v>2.6091290539444096</v>
      </c>
      <c r="V1473" s="47">
        <f>IFERROR(VLOOKUP(C1473,Lookups!J:L,3,FALSE),IF(T1473&gt;=2000,4,IF(AND(T1473&gt;=1000,T1473&lt;2000),5,6)))</f>
        <v>6</v>
      </c>
      <c r="W1473" s="12" t="s">
        <v>529</v>
      </c>
      <c r="X1473" s="39">
        <f t="shared" si="224"/>
        <v>2.6091290539444096</v>
      </c>
      <c r="Y1473" s="38">
        <f t="shared" si="225"/>
        <v>0.32785428698356284</v>
      </c>
      <c r="Z1473" s="40" t="e">
        <f>IF(C1473=ScatterPlots!$A$3,ReferendumData!Y1473,-1)</f>
        <v>#N/A</v>
      </c>
      <c r="AA1473" s="39">
        <f t="shared" si="226"/>
        <v>2.6091290539444096</v>
      </c>
      <c r="AB1473" s="40">
        <f t="shared" si="227"/>
        <v>-1</v>
      </c>
      <c r="AC1473" s="40">
        <f t="shared" si="228"/>
        <v>0.32785428698356284</v>
      </c>
      <c r="AD1473" s="40">
        <f t="shared" si="229"/>
        <v>-1</v>
      </c>
    </row>
    <row r="1474" spans="1:30" x14ac:dyDescent="0.35">
      <c r="A1474">
        <v>152</v>
      </c>
      <c r="B1474">
        <v>1</v>
      </c>
      <c r="C1474" t="str">
        <f t="shared" si="230"/>
        <v>0152-01</v>
      </c>
      <c r="D1474" t="s">
        <v>291</v>
      </c>
      <c r="E1474">
        <v>2010</v>
      </c>
      <c r="F1474">
        <f>VLOOKUP(E1474,Lookups!A:B,2,FALSE)</f>
        <v>2</v>
      </c>
      <c r="G1474">
        <v>2011</v>
      </c>
      <c r="H1474" s="61">
        <v>850</v>
      </c>
      <c r="I1474">
        <v>7</v>
      </c>
      <c r="J1474" t="s">
        <v>19</v>
      </c>
      <c r="K1474">
        <v>0</v>
      </c>
      <c r="L1474">
        <v>9</v>
      </c>
      <c r="M1474">
        <v>0</v>
      </c>
      <c r="N1474">
        <v>9</v>
      </c>
      <c r="O1474">
        <v>1</v>
      </c>
      <c r="P1474">
        <f t="shared" si="231"/>
        <v>9</v>
      </c>
      <c r="Q1474">
        <v>6950</v>
      </c>
      <c r="R1474">
        <v>6045</v>
      </c>
      <c r="S1474" s="14">
        <f t="shared" si="223"/>
        <v>0.53482108503270487</v>
      </c>
      <c r="T1474" s="33">
        <f>IF(E1474&lt;1994,"NA",IF(E1474&gt;2001,SUMIFS(ADM!E:E,ADM!A:A,ReferendumData!E1474,ADM!C:C,ReferendumData!A1474,ADM!D:D,ReferendumData!B1474),SUMIFS(ADM!K:K,ADM!H:H,ReferendumData!E1474,ADM!I:I,ReferendumData!A1474,ADM!J:J,ReferendumData!B1474)))</f>
        <v>5406.48</v>
      </c>
      <c r="U1474" s="34">
        <f t="shared" si="232"/>
        <v>2.4035971648836214</v>
      </c>
      <c r="V1474" s="47">
        <f>IFERROR(VLOOKUP(C1474,Lookups!J:L,3,FALSE),IF(T1474&gt;=2000,4,IF(AND(T1474&gt;=1000,T1474&lt;2000),5,6)))</f>
        <v>4</v>
      </c>
      <c r="W1474" s="12" t="s">
        <v>20</v>
      </c>
      <c r="X1474" s="39">
        <f t="shared" si="224"/>
        <v>2.4035971648836214</v>
      </c>
      <c r="Y1474" s="38">
        <f t="shared" si="225"/>
        <v>0.53482108503270487</v>
      </c>
      <c r="Z1474" s="40" t="e">
        <f>IF(C1474=ScatterPlots!$A$3,ReferendumData!Y1474,-1)</f>
        <v>#N/A</v>
      </c>
      <c r="AA1474" s="39">
        <f t="shared" si="226"/>
        <v>2.4035971648836214</v>
      </c>
      <c r="AB1474" s="40">
        <f t="shared" si="227"/>
        <v>-1</v>
      </c>
      <c r="AC1474" s="40">
        <f t="shared" si="228"/>
        <v>0.53482108503270487</v>
      </c>
      <c r="AD1474" s="40">
        <f t="shared" si="229"/>
        <v>-1</v>
      </c>
    </row>
    <row r="1475" spans="1:30" x14ac:dyDescent="0.35">
      <c r="A1475">
        <v>166</v>
      </c>
      <c r="B1475">
        <v>1</v>
      </c>
      <c r="C1475" t="str">
        <f t="shared" si="230"/>
        <v>0166-01</v>
      </c>
      <c r="D1475" t="s">
        <v>360</v>
      </c>
      <c r="E1475">
        <v>2010</v>
      </c>
      <c r="F1475">
        <f>VLOOKUP(E1475,Lookups!A:B,2,FALSE)</f>
        <v>2</v>
      </c>
      <c r="G1475">
        <v>2011</v>
      </c>
      <c r="H1475" s="61">
        <v>650</v>
      </c>
      <c r="I1475">
        <v>5</v>
      </c>
      <c r="J1475" t="s">
        <v>19</v>
      </c>
      <c r="K1475">
        <v>0</v>
      </c>
      <c r="L1475">
        <v>9</v>
      </c>
      <c r="M1475">
        <v>0</v>
      </c>
      <c r="N1475">
        <v>9</v>
      </c>
      <c r="O1475">
        <v>1</v>
      </c>
      <c r="P1475">
        <f t="shared" si="231"/>
        <v>7</v>
      </c>
      <c r="Q1475">
        <v>1446</v>
      </c>
      <c r="R1475">
        <v>1301</v>
      </c>
      <c r="S1475" s="14">
        <f t="shared" si="223"/>
        <v>0.52639242810338549</v>
      </c>
      <c r="T1475" s="33">
        <f>IF(E1475&lt;1994,"NA",IF(E1475&gt;2001,SUMIFS(ADM!E:E,ADM!A:A,ReferendumData!E1475,ADM!C:C,ReferendumData!A1475,ADM!D:D,ReferendumData!B1475),SUMIFS(ADM!K:K,ADM!H:H,ReferendumData!E1475,ADM!I:I,ReferendumData!A1475,ADM!J:J,ReferendumData!B1475)))</f>
        <v>493.49</v>
      </c>
      <c r="U1475" s="34">
        <f t="shared" si="232"/>
        <v>5.5664755111552413</v>
      </c>
      <c r="V1475" s="47">
        <f>IFERROR(VLOOKUP(C1475,Lookups!J:L,3,FALSE),IF(T1475&gt;=2000,4,IF(AND(T1475&gt;=1000,T1475&lt;2000),5,6)))</f>
        <v>6</v>
      </c>
      <c r="W1475" s="12" t="s">
        <v>20</v>
      </c>
      <c r="X1475" s="39">
        <f t="shared" si="224"/>
        <v>5.5664755111552413</v>
      </c>
      <c r="Y1475" s="38">
        <f t="shared" si="225"/>
        <v>0.52639242810338549</v>
      </c>
      <c r="Z1475" s="40" t="e">
        <f>IF(C1475=ScatterPlots!$A$3,ReferendumData!Y1475,-1)</f>
        <v>#N/A</v>
      </c>
      <c r="AA1475" s="39">
        <f t="shared" si="226"/>
        <v>5.5664755111552413</v>
      </c>
      <c r="AB1475" s="40">
        <f t="shared" si="227"/>
        <v>-1</v>
      </c>
      <c r="AC1475" s="40">
        <f t="shared" si="228"/>
        <v>0.52639242810338549</v>
      </c>
      <c r="AD1475" s="40">
        <f t="shared" si="229"/>
        <v>-1</v>
      </c>
    </row>
    <row r="1476" spans="1:30" x14ac:dyDescent="0.35">
      <c r="A1476">
        <v>194</v>
      </c>
      <c r="B1476">
        <v>1</v>
      </c>
      <c r="C1476" t="str">
        <f t="shared" si="230"/>
        <v>0194-01</v>
      </c>
      <c r="D1476" t="s">
        <v>121</v>
      </c>
      <c r="E1476">
        <v>2010</v>
      </c>
      <c r="F1476">
        <f>VLOOKUP(E1476,Lookups!A:B,2,FALSE)</f>
        <v>2</v>
      </c>
      <c r="G1476">
        <v>2011</v>
      </c>
      <c r="H1476" s="61">
        <v>524</v>
      </c>
      <c r="I1476">
        <v>10</v>
      </c>
      <c r="J1476" t="s">
        <v>19</v>
      </c>
      <c r="K1476">
        <v>0</v>
      </c>
      <c r="L1476">
        <v>9</v>
      </c>
      <c r="M1476">
        <v>0</v>
      </c>
      <c r="N1476">
        <v>9</v>
      </c>
      <c r="O1476">
        <v>1</v>
      </c>
      <c r="P1476">
        <f t="shared" si="231"/>
        <v>6</v>
      </c>
      <c r="Q1476">
        <v>12890</v>
      </c>
      <c r="R1476">
        <v>8819</v>
      </c>
      <c r="S1476" s="14">
        <f t="shared" ref="S1476:S1539" si="233">Q1476/SUM(Q1476:R1476)</f>
        <v>0.59376295545626234</v>
      </c>
      <c r="T1476" s="33">
        <f>IF(E1476&lt;1994,"NA",IF(E1476&gt;2001,SUMIFS(ADM!E:E,ADM!A:A,ReferendumData!E1476,ADM!C:C,ReferendumData!A1476,ADM!D:D,ReferendumData!B1476),SUMIFS(ADM!K:K,ADM!H:H,ReferendumData!E1476,ADM!I:I,ReferendumData!A1476,ADM!J:J,ReferendumData!B1476)))</f>
        <v>11142.26</v>
      </c>
      <c r="U1476" s="34">
        <f t="shared" si="232"/>
        <v>1.9483480012133982</v>
      </c>
      <c r="V1476" s="47">
        <f>IFERROR(VLOOKUP(C1476,Lookups!J:L,3,FALSE),IF(T1476&gt;=2000,4,IF(AND(T1476&gt;=1000,T1476&lt;2000),5,6)))</f>
        <v>3</v>
      </c>
      <c r="W1476" s="12" t="s">
        <v>20</v>
      </c>
      <c r="X1476" s="39">
        <f t="shared" ref="X1476:X1539" si="234">IF(A1476=815,0,U1476)</f>
        <v>1.9483480012133982</v>
      </c>
      <c r="Y1476" s="38">
        <f t="shared" ref="Y1476:Y1539" si="235">IF(A1476=815,0,S1476)</f>
        <v>0.59376295545626234</v>
      </c>
      <c r="Z1476" s="40" t="e">
        <f>IF(C1476=ScatterPlots!$A$3,ReferendumData!Y1476,-1)</f>
        <v>#N/A</v>
      </c>
      <c r="AA1476" s="39">
        <f t="shared" ref="AA1476:AA1539" si="236">IF(A1476=815,0,U1476)</f>
        <v>1.9483480012133982</v>
      </c>
      <c r="AB1476" s="40">
        <f t="shared" ref="AB1476:AB1539" si="237">IF(A1476=815,0,IF(F1476=3,S1476,-1))</f>
        <v>-1</v>
      </c>
      <c r="AC1476" s="40">
        <f t="shared" ref="AC1476:AC1539" si="238">IF(A1476=815,0,IF(F1476=2,S1476,-1))</f>
        <v>0.59376295545626234</v>
      </c>
      <c r="AD1476" s="40">
        <f t="shared" ref="AD1476:AD1539" si="239">IF(A1476=815,0,IF(F1476=1,S1476,-1))</f>
        <v>-1</v>
      </c>
    </row>
    <row r="1477" spans="1:30" x14ac:dyDescent="0.35">
      <c r="A1477">
        <v>194</v>
      </c>
      <c r="B1477">
        <v>1</v>
      </c>
      <c r="C1477" t="str">
        <f t="shared" si="230"/>
        <v>0194-01</v>
      </c>
      <c r="D1477" t="s">
        <v>121</v>
      </c>
      <c r="E1477">
        <v>2010</v>
      </c>
      <c r="F1477">
        <f>VLOOKUP(E1477,Lookups!A:B,2,FALSE)</f>
        <v>2</v>
      </c>
      <c r="G1477">
        <v>2011</v>
      </c>
      <c r="H1477" s="61">
        <v>236</v>
      </c>
      <c r="I1477">
        <v>10</v>
      </c>
      <c r="J1477" t="s">
        <v>19</v>
      </c>
      <c r="K1477">
        <v>0</v>
      </c>
      <c r="L1477">
        <v>9</v>
      </c>
      <c r="M1477">
        <v>0</v>
      </c>
      <c r="N1477">
        <v>9</v>
      </c>
      <c r="O1477">
        <v>0</v>
      </c>
      <c r="P1477">
        <f t="shared" si="231"/>
        <v>3</v>
      </c>
      <c r="Q1477">
        <v>9380</v>
      </c>
      <c r="R1477">
        <v>12203</v>
      </c>
      <c r="S1477" s="14">
        <f t="shared" si="233"/>
        <v>0.43460130658388546</v>
      </c>
      <c r="T1477" s="33">
        <f>IF(E1477&lt;1994,"NA",IF(E1477&gt;2001,SUMIFS(ADM!E:E,ADM!A:A,ReferendumData!E1477,ADM!C:C,ReferendumData!A1477,ADM!D:D,ReferendumData!B1477),SUMIFS(ADM!K:K,ADM!H:H,ReferendumData!E1477,ADM!I:I,ReferendumData!A1477,ADM!J:J,ReferendumData!B1477)))</f>
        <v>11142.26</v>
      </c>
      <c r="U1477" s="34">
        <f t="shared" si="232"/>
        <v>1.9370397028968989</v>
      </c>
      <c r="V1477" s="47">
        <f>IFERROR(VLOOKUP(C1477,Lookups!J:L,3,FALSE),IF(T1477&gt;=2000,4,IF(AND(T1477&gt;=1000,T1477&lt;2000),5,6)))</f>
        <v>3</v>
      </c>
      <c r="W1477" s="12" t="s">
        <v>20</v>
      </c>
      <c r="X1477" s="39">
        <f t="shared" si="234"/>
        <v>1.9370397028968989</v>
      </c>
      <c r="Y1477" s="38">
        <f t="shared" si="235"/>
        <v>0.43460130658388546</v>
      </c>
      <c r="Z1477" s="40" t="e">
        <f>IF(C1477=ScatterPlots!$A$3,ReferendumData!Y1477,-1)</f>
        <v>#N/A</v>
      </c>
      <c r="AA1477" s="39">
        <f t="shared" si="236"/>
        <v>1.9370397028968989</v>
      </c>
      <c r="AB1477" s="40">
        <f t="shared" si="237"/>
        <v>-1</v>
      </c>
      <c r="AC1477" s="40">
        <f t="shared" si="238"/>
        <v>0.43460130658388546</v>
      </c>
      <c r="AD1477" s="40">
        <f t="shared" si="239"/>
        <v>-1</v>
      </c>
    </row>
    <row r="1478" spans="1:30" x14ac:dyDescent="0.35">
      <c r="A1478">
        <v>196</v>
      </c>
      <c r="B1478">
        <v>1</v>
      </c>
      <c r="C1478" t="str">
        <f t="shared" si="230"/>
        <v>0196-01</v>
      </c>
      <c r="D1478" t="s">
        <v>216</v>
      </c>
      <c r="E1478">
        <v>2010</v>
      </c>
      <c r="F1478">
        <f>VLOOKUP(E1478,Lookups!A:B,2,FALSE)</f>
        <v>2</v>
      </c>
      <c r="G1478">
        <v>2011</v>
      </c>
      <c r="H1478" s="61">
        <v>511.83</v>
      </c>
      <c r="I1478">
        <v>10</v>
      </c>
      <c r="J1478" t="s">
        <v>19</v>
      </c>
      <c r="K1478">
        <v>0</v>
      </c>
      <c r="L1478">
        <v>9</v>
      </c>
      <c r="M1478">
        <v>0</v>
      </c>
      <c r="N1478">
        <v>9</v>
      </c>
      <c r="O1478">
        <v>0</v>
      </c>
      <c r="P1478">
        <f t="shared" si="231"/>
        <v>6</v>
      </c>
      <c r="Q1478">
        <v>27338</v>
      </c>
      <c r="R1478">
        <v>32026</v>
      </c>
      <c r="S1478" s="14">
        <f t="shared" si="233"/>
        <v>0.46051479010848323</v>
      </c>
      <c r="T1478" s="33">
        <f>IF(E1478&lt;1994,"NA",IF(E1478&gt;2001,SUMIFS(ADM!E:E,ADM!A:A,ReferendumData!E1478,ADM!C:C,ReferendumData!A1478,ADM!D:D,ReferendumData!B1478),SUMIFS(ADM!K:K,ADM!H:H,ReferendumData!E1478,ADM!I:I,ReferendumData!A1478,ADM!J:J,ReferendumData!B1478)))</f>
        <v>27226</v>
      </c>
      <c r="U1478" s="34">
        <f t="shared" si="232"/>
        <v>2.180415779034746</v>
      </c>
      <c r="V1478" s="47">
        <f>IFERROR(VLOOKUP(C1478,Lookups!J:L,3,FALSE),IF(T1478&gt;=2000,4,IF(AND(T1478&gt;=1000,T1478&lt;2000),5,6)))</f>
        <v>3</v>
      </c>
      <c r="W1478" s="12" t="s">
        <v>20</v>
      </c>
      <c r="X1478" s="39">
        <f t="shared" si="234"/>
        <v>2.180415779034746</v>
      </c>
      <c r="Y1478" s="38">
        <f t="shared" si="235"/>
        <v>0.46051479010848323</v>
      </c>
      <c r="Z1478" s="40" t="e">
        <f>IF(C1478=ScatterPlots!$A$3,ReferendumData!Y1478,-1)</f>
        <v>#N/A</v>
      </c>
      <c r="AA1478" s="39">
        <f t="shared" si="236"/>
        <v>2.180415779034746</v>
      </c>
      <c r="AB1478" s="40">
        <f t="shared" si="237"/>
        <v>-1</v>
      </c>
      <c r="AC1478" s="40">
        <f t="shared" si="238"/>
        <v>0.46051479010848323</v>
      </c>
      <c r="AD1478" s="40">
        <f t="shared" si="239"/>
        <v>-1</v>
      </c>
    </row>
    <row r="1479" spans="1:30" x14ac:dyDescent="0.35">
      <c r="A1479">
        <v>197</v>
      </c>
      <c r="B1479">
        <v>1</v>
      </c>
      <c r="C1479" t="str">
        <f t="shared" si="230"/>
        <v>0197-01</v>
      </c>
      <c r="D1479" t="s">
        <v>217</v>
      </c>
      <c r="E1479">
        <v>2010</v>
      </c>
      <c r="F1479">
        <f>VLOOKUP(E1479,Lookups!A:B,2,FALSE)</f>
        <v>2</v>
      </c>
      <c r="G1479">
        <v>2011</v>
      </c>
      <c r="H1479" s="61">
        <v>347.29999999999995</v>
      </c>
      <c r="I1479">
        <v>10</v>
      </c>
      <c r="J1479" t="s">
        <v>19</v>
      </c>
      <c r="K1479">
        <v>0</v>
      </c>
      <c r="L1479">
        <v>9</v>
      </c>
      <c r="M1479">
        <v>0</v>
      </c>
      <c r="N1479">
        <v>9</v>
      </c>
      <c r="O1479">
        <v>0</v>
      </c>
      <c r="P1479">
        <f t="shared" si="231"/>
        <v>4</v>
      </c>
      <c r="Q1479">
        <v>8332</v>
      </c>
      <c r="R1479">
        <v>9535</v>
      </c>
      <c r="S1479" s="14">
        <f t="shared" si="233"/>
        <v>0.46633458331001287</v>
      </c>
      <c r="T1479" s="33">
        <f>IF(E1479&lt;1994,"NA",IF(E1479&gt;2001,SUMIFS(ADM!E:E,ADM!A:A,ReferendumData!E1479,ADM!C:C,ReferendumData!A1479,ADM!D:D,ReferendumData!B1479),SUMIFS(ADM!K:K,ADM!H:H,ReferendumData!E1479,ADM!I:I,ReferendumData!A1479,ADM!J:J,ReferendumData!B1479)))</f>
        <v>4452.78</v>
      </c>
      <c r="U1479" s="34">
        <f t="shared" si="232"/>
        <v>4.0125494634812409</v>
      </c>
      <c r="V1479" s="47">
        <f>IFERROR(VLOOKUP(C1479,Lookups!J:L,3,FALSE),IF(T1479&gt;=2000,4,IF(AND(T1479&gt;=1000,T1479&lt;2000),5,6)))</f>
        <v>2</v>
      </c>
      <c r="W1479" s="12" t="s">
        <v>20</v>
      </c>
      <c r="X1479" s="39">
        <f t="shared" si="234"/>
        <v>4.0125494634812409</v>
      </c>
      <c r="Y1479" s="38">
        <f t="shared" si="235"/>
        <v>0.46633458331001287</v>
      </c>
      <c r="Z1479" s="40" t="e">
        <f>IF(C1479=ScatterPlots!$A$3,ReferendumData!Y1479,-1)</f>
        <v>#N/A</v>
      </c>
      <c r="AA1479" s="39">
        <f t="shared" si="236"/>
        <v>4.0125494634812409</v>
      </c>
      <c r="AB1479" s="40">
        <f t="shared" si="237"/>
        <v>-1</v>
      </c>
      <c r="AC1479" s="40">
        <f t="shared" si="238"/>
        <v>0.46633458331001287</v>
      </c>
      <c r="AD1479" s="40">
        <f t="shared" si="239"/>
        <v>-1</v>
      </c>
    </row>
    <row r="1480" spans="1:30" x14ac:dyDescent="0.35">
      <c r="A1480">
        <v>227</v>
      </c>
      <c r="B1480">
        <v>1</v>
      </c>
      <c r="C1480" t="str">
        <f t="shared" si="230"/>
        <v>0227-01</v>
      </c>
      <c r="D1480" t="s">
        <v>218</v>
      </c>
      <c r="E1480">
        <v>2010</v>
      </c>
      <c r="F1480">
        <f>VLOOKUP(E1480,Lookups!A:B,2,FALSE)</f>
        <v>2</v>
      </c>
      <c r="G1480">
        <v>2011</v>
      </c>
      <c r="H1480" s="61">
        <v>170</v>
      </c>
      <c r="I1480">
        <v>5</v>
      </c>
      <c r="J1480" t="s">
        <v>19</v>
      </c>
      <c r="K1480">
        <v>0</v>
      </c>
      <c r="L1480">
        <v>9</v>
      </c>
      <c r="M1480">
        <v>0</v>
      </c>
      <c r="N1480">
        <v>9</v>
      </c>
      <c r="O1480">
        <v>0</v>
      </c>
      <c r="P1480">
        <f t="shared" si="231"/>
        <v>2</v>
      </c>
      <c r="Q1480">
        <v>849</v>
      </c>
      <c r="R1480">
        <v>1102</v>
      </c>
      <c r="S1480" s="14">
        <f t="shared" si="233"/>
        <v>0.43516145566376219</v>
      </c>
      <c r="T1480" s="33">
        <f>IF(E1480&lt;1994,"NA",IF(E1480&gt;2001,SUMIFS(ADM!E:E,ADM!A:A,ReferendumData!E1480,ADM!C:C,ReferendumData!A1480,ADM!D:D,ReferendumData!B1480),SUMIFS(ADM!K:K,ADM!H:H,ReferendumData!E1480,ADM!I:I,ReferendumData!A1480,ADM!J:J,ReferendumData!B1480)))</f>
        <v>869.25</v>
      </c>
      <c r="U1480" s="34">
        <f t="shared" si="232"/>
        <v>2.2444636180615474</v>
      </c>
      <c r="V1480" s="47">
        <f>IFERROR(VLOOKUP(C1480,Lookups!J:L,3,FALSE),IF(T1480&gt;=2000,4,IF(AND(T1480&gt;=1000,T1480&lt;2000),5,6)))</f>
        <v>6</v>
      </c>
      <c r="W1480" s="12" t="s">
        <v>20</v>
      </c>
      <c r="X1480" s="39">
        <f t="shared" si="234"/>
        <v>2.2444636180615474</v>
      </c>
      <c r="Y1480" s="38">
        <f t="shared" si="235"/>
        <v>0.43516145566376219</v>
      </c>
      <c r="Z1480" s="40" t="e">
        <f>IF(C1480=ScatterPlots!$A$3,ReferendumData!Y1480,-1)</f>
        <v>#N/A</v>
      </c>
      <c r="AA1480" s="39">
        <f t="shared" si="236"/>
        <v>2.2444636180615474</v>
      </c>
      <c r="AB1480" s="40">
        <f t="shared" si="237"/>
        <v>-1</v>
      </c>
      <c r="AC1480" s="40">
        <f t="shared" si="238"/>
        <v>0.43516145566376219</v>
      </c>
      <c r="AD1480" s="40">
        <f t="shared" si="239"/>
        <v>-1</v>
      </c>
    </row>
    <row r="1481" spans="1:30" x14ac:dyDescent="0.35">
      <c r="A1481">
        <v>252</v>
      </c>
      <c r="B1481">
        <v>1</v>
      </c>
      <c r="C1481" t="str">
        <f t="shared" si="230"/>
        <v>0252-01</v>
      </c>
      <c r="D1481" t="s">
        <v>75</v>
      </c>
      <c r="E1481">
        <v>2010</v>
      </c>
      <c r="F1481">
        <f>VLOOKUP(E1481,Lookups!A:B,2,FALSE)</f>
        <v>2</v>
      </c>
      <c r="G1481">
        <v>2011</v>
      </c>
      <c r="H1481" s="61">
        <v>350</v>
      </c>
      <c r="I1481">
        <v>5</v>
      </c>
      <c r="J1481" t="s">
        <v>19</v>
      </c>
      <c r="K1481">
        <v>0</v>
      </c>
      <c r="L1481">
        <v>9</v>
      </c>
      <c r="M1481">
        <v>0</v>
      </c>
      <c r="N1481">
        <v>9</v>
      </c>
      <c r="O1481">
        <v>0</v>
      </c>
      <c r="P1481">
        <f t="shared" si="231"/>
        <v>4</v>
      </c>
      <c r="Q1481">
        <v>1467</v>
      </c>
      <c r="R1481">
        <v>2020</v>
      </c>
      <c r="S1481" s="14">
        <f t="shared" si="233"/>
        <v>0.4207054774878119</v>
      </c>
      <c r="T1481" s="33">
        <f>IF(E1481&lt;1994,"NA",IF(E1481&gt;2001,SUMIFS(ADM!E:E,ADM!A:A,ReferendumData!E1481,ADM!C:C,ReferendumData!A1481,ADM!D:D,ReferendumData!B1481),SUMIFS(ADM!K:K,ADM!H:H,ReferendumData!E1481,ADM!I:I,ReferendumData!A1481,ADM!J:J,ReferendumData!B1481)))</f>
        <v>1242.73</v>
      </c>
      <c r="U1481" s="34">
        <f t="shared" si="232"/>
        <v>2.8059192262196939</v>
      </c>
      <c r="V1481" s="47">
        <f>IFERROR(VLOOKUP(C1481,Lookups!J:L,3,FALSE),IF(T1481&gt;=2000,4,IF(AND(T1481&gt;=1000,T1481&lt;2000),5,6)))</f>
        <v>5</v>
      </c>
      <c r="W1481" s="12" t="s">
        <v>20</v>
      </c>
      <c r="X1481" s="39">
        <f t="shared" si="234"/>
        <v>2.8059192262196939</v>
      </c>
      <c r="Y1481" s="38">
        <f t="shared" si="235"/>
        <v>0.4207054774878119</v>
      </c>
      <c r="Z1481" s="40" t="e">
        <f>IF(C1481=ScatterPlots!$A$3,ReferendumData!Y1481,-1)</f>
        <v>#N/A</v>
      </c>
      <c r="AA1481" s="39">
        <f t="shared" si="236"/>
        <v>2.8059192262196939</v>
      </c>
      <c r="AB1481" s="40">
        <f t="shared" si="237"/>
        <v>-1</v>
      </c>
      <c r="AC1481" s="40">
        <f t="shared" si="238"/>
        <v>0.4207054774878119</v>
      </c>
      <c r="AD1481" s="40">
        <f t="shared" si="239"/>
        <v>-1</v>
      </c>
    </row>
    <row r="1482" spans="1:30" x14ac:dyDescent="0.35">
      <c r="A1482">
        <v>286</v>
      </c>
      <c r="B1482">
        <v>1</v>
      </c>
      <c r="C1482" t="str">
        <f t="shared" si="230"/>
        <v>0286-01</v>
      </c>
      <c r="D1482" t="s">
        <v>224</v>
      </c>
      <c r="E1482">
        <v>2010</v>
      </c>
      <c r="F1482">
        <f>VLOOKUP(E1482,Lookups!A:B,2,FALSE)</f>
        <v>2</v>
      </c>
      <c r="G1482">
        <v>2011</v>
      </c>
      <c r="H1482" s="61">
        <v>252.86</v>
      </c>
      <c r="I1482">
        <v>10</v>
      </c>
      <c r="J1482" t="s">
        <v>19</v>
      </c>
      <c r="K1482">
        <v>0</v>
      </c>
      <c r="L1482">
        <v>9</v>
      </c>
      <c r="M1482">
        <v>0</v>
      </c>
      <c r="N1482">
        <v>9</v>
      </c>
      <c r="O1482">
        <v>0</v>
      </c>
      <c r="P1482">
        <f t="shared" si="231"/>
        <v>3</v>
      </c>
      <c r="Q1482">
        <v>1039</v>
      </c>
      <c r="R1482">
        <v>1228</v>
      </c>
      <c r="S1482" s="14">
        <f t="shared" si="233"/>
        <v>0.45831495368328184</v>
      </c>
      <c r="T1482" s="33">
        <f>IF(E1482&lt;1994,"NA",IF(E1482&gt;2001,SUMIFS(ADM!E:E,ADM!A:A,ReferendumData!E1482,ADM!C:C,ReferendumData!A1482,ADM!D:D,ReferendumData!B1482),SUMIFS(ADM!K:K,ADM!H:H,ReferendumData!E1482,ADM!I:I,ReferendumData!A1482,ADM!J:J,ReferendumData!B1482)))</f>
        <v>2176.9</v>
      </c>
      <c r="U1482" s="34">
        <f t="shared" si="232"/>
        <v>1.0413891313335477</v>
      </c>
      <c r="V1482" s="47">
        <f>IFERROR(VLOOKUP(C1482,Lookups!J:L,3,FALSE),IF(T1482&gt;=2000,4,IF(AND(T1482&gt;=1000,T1482&lt;2000),5,6)))</f>
        <v>2</v>
      </c>
      <c r="W1482" s="12" t="s">
        <v>20</v>
      </c>
      <c r="X1482" s="39">
        <f t="shared" si="234"/>
        <v>1.0413891313335477</v>
      </c>
      <c r="Y1482" s="38">
        <f t="shared" si="235"/>
        <v>0.45831495368328184</v>
      </c>
      <c r="Z1482" s="40" t="e">
        <f>IF(C1482=ScatterPlots!$A$3,ReferendumData!Y1482,-1)</f>
        <v>#N/A</v>
      </c>
      <c r="AA1482" s="39">
        <f t="shared" si="236"/>
        <v>1.0413891313335477</v>
      </c>
      <c r="AB1482" s="40">
        <f t="shared" si="237"/>
        <v>-1</v>
      </c>
      <c r="AC1482" s="40">
        <f t="shared" si="238"/>
        <v>0.45831495368328184</v>
      </c>
      <c r="AD1482" s="40">
        <f t="shared" si="239"/>
        <v>-1</v>
      </c>
    </row>
    <row r="1483" spans="1:30" x14ac:dyDescent="0.35">
      <c r="A1483">
        <v>286</v>
      </c>
      <c r="B1483">
        <v>1</v>
      </c>
      <c r="C1483" t="str">
        <f t="shared" si="230"/>
        <v>0286-01</v>
      </c>
      <c r="D1483" t="s">
        <v>224</v>
      </c>
      <c r="E1483">
        <v>2010</v>
      </c>
      <c r="F1483">
        <f>VLOOKUP(E1483,Lookups!A:B,2,FALSE)</f>
        <v>2</v>
      </c>
      <c r="G1483">
        <v>2011</v>
      </c>
      <c r="H1483" s="61">
        <v>100</v>
      </c>
      <c r="I1483">
        <v>10</v>
      </c>
      <c r="J1483" t="s">
        <v>19</v>
      </c>
      <c r="K1483">
        <v>0</v>
      </c>
      <c r="L1483">
        <v>9</v>
      </c>
      <c r="M1483">
        <v>0</v>
      </c>
      <c r="N1483">
        <v>9</v>
      </c>
      <c r="O1483">
        <v>0</v>
      </c>
      <c r="P1483">
        <f t="shared" si="231"/>
        <v>2</v>
      </c>
      <c r="Q1483">
        <v>933</v>
      </c>
      <c r="R1483">
        <v>1316</v>
      </c>
      <c r="S1483" s="14">
        <f t="shared" si="233"/>
        <v>0.41485104490884839</v>
      </c>
      <c r="T1483" s="33">
        <f>IF(E1483&lt;1994,"NA",IF(E1483&gt;2001,SUMIFS(ADM!E:E,ADM!A:A,ReferendumData!E1483,ADM!C:C,ReferendumData!A1483,ADM!D:D,ReferendumData!B1483),SUMIFS(ADM!K:K,ADM!H:H,ReferendumData!E1483,ADM!I:I,ReferendumData!A1483,ADM!J:J,ReferendumData!B1483)))</f>
        <v>2176.9</v>
      </c>
      <c r="U1483" s="34">
        <f t="shared" si="232"/>
        <v>1.0331204924433828</v>
      </c>
      <c r="V1483" s="47">
        <f>IFERROR(VLOOKUP(C1483,Lookups!J:L,3,FALSE),IF(T1483&gt;=2000,4,IF(AND(T1483&gt;=1000,T1483&lt;2000),5,6)))</f>
        <v>2</v>
      </c>
      <c r="W1483" s="12" t="s">
        <v>20</v>
      </c>
      <c r="X1483" s="39">
        <f t="shared" si="234"/>
        <v>1.0331204924433828</v>
      </c>
      <c r="Y1483" s="38">
        <f t="shared" si="235"/>
        <v>0.41485104490884839</v>
      </c>
      <c r="Z1483" s="40" t="e">
        <f>IF(C1483=ScatterPlots!$A$3,ReferendumData!Y1483,-1)</f>
        <v>#N/A</v>
      </c>
      <c r="AA1483" s="39">
        <f t="shared" si="236"/>
        <v>1.0331204924433828</v>
      </c>
      <c r="AB1483" s="40">
        <f t="shared" si="237"/>
        <v>-1</v>
      </c>
      <c r="AC1483" s="40">
        <f t="shared" si="238"/>
        <v>0.41485104490884839</v>
      </c>
      <c r="AD1483" s="40">
        <f t="shared" si="239"/>
        <v>-1</v>
      </c>
    </row>
    <row r="1484" spans="1:30" x14ac:dyDescent="0.35">
      <c r="A1484">
        <v>300</v>
      </c>
      <c r="B1484">
        <v>1</v>
      </c>
      <c r="C1484" t="str">
        <f t="shared" si="230"/>
        <v>0300-01</v>
      </c>
      <c r="D1484" t="s">
        <v>54</v>
      </c>
      <c r="E1484">
        <v>2010</v>
      </c>
      <c r="F1484">
        <f>VLOOKUP(E1484,Lookups!A:B,2,FALSE)</f>
        <v>2</v>
      </c>
      <c r="G1484">
        <v>2012</v>
      </c>
      <c r="H1484" s="61">
        <v>608.34</v>
      </c>
      <c r="I1484">
        <v>6</v>
      </c>
      <c r="J1484" t="s">
        <v>19</v>
      </c>
      <c r="K1484">
        <v>0</v>
      </c>
      <c r="L1484">
        <v>9</v>
      </c>
      <c r="M1484">
        <v>1</v>
      </c>
      <c r="N1484">
        <v>9</v>
      </c>
      <c r="O1484">
        <v>1</v>
      </c>
      <c r="P1484">
        <f t="shared" si="231"/>
        <v>7</v>
      </c>
      <c r="Q1484">
        <v>2153</v>
      </c>
      <c r="R1484">
        <v>1421</v>
      </c>
      <c r="S1484" s="14">
        <f t="shared" si="233"/>
        <v>0.60240626748740911</v>
      </c>
      <c r="T1484" s="33">
        <f>IF(E1484&lt;1994,"NA",IF(E1484&gt;2001,SUMIFS(ADM!E:E,ADM!A:A,ReferendumData!E1484,ADM!C:C,ReferendumData!A1484,ADM!D:D,ReferendumData!B1484),SUMIFS(ADM!K:K,ADM!H:H,ReferendumData!E1484,ADM!I:I,ReferendumData!A1484,ADM!J:J,ReferendumData!B1484)))</f>
        <v>1323.32</v>
      </c>
      <c r="U1484" s="34">
        <f t="shared" si="232"/>
        <v>2.7007828794244779</v>
      </c>
      <c r="V1484" s="47">
        <f>IFERROR(VLOOKUP(C1484,Lookups!J:L,3,FALSE),IF(T1484&gt;=2000,4,IF(AND(T1484&gt;=1000,T1484&lt;2000),5,6)))</f>
        <v>5</v>
      </c>
      <c r="W1484" s="12" t="s">
        <v>20</v>
      </c>
      <c r="X1484" s="39">
        <f t="shared" si="234"/>
        <v>2.7007828794244779</v>
      </c>
      <c r="Y1484" s="38">
        <f t="shared" si="235"/>
        <v>0.60240626748740911</v>
      </c>
      <c r="Z1484" s="40" t="e">
        <f>IF(C1484=ScatterPlots!$A$3,ReferendumData!Y1484,-1)</f>
        <v>#N/A</v>
      </c>
      <c r="AA1484" s="39">
        <f t="shared" si="236"/>
        <v>2.7007828794244779</v>
      </c>
      <c r="AB1484" s="40">
        <f t="shared" si="237"/>
        <v>-1</v>
      </c>
      <c r="AC1484" s="40">
        <f t="shared" si="238"/>
        <v>0.60240626748740911</v>
      </c>
      <c r="AD1484" s="40">
        <f t="shared" si="239"/>
        <v>-1</v>
      </c>
    </row>
    <row r="1485" spans="1:30" x14ac:dyDescent="0.35">
      <c r="A1485">
        <v>300</v>
      </c>
      <c r="B1485">
        <v>1</v>
      </c>
      <c r="C1485" t="str">
        <f t="shared" si="230"/>
        <v>0300-01</v>
      </c>
      <c r="D1485" t="s">
        <v>54</v>
      </c>
      <c r="E1485">
        <v>2010</v>
      </c>
      <c r="F1485">
        <f>VLOOKUP(E1485,Lookups!A:B,2,FALSE)</f>
        <v>2</v>
      </c>
      <c r="G1485">
        <v>2011</v>
      </c>
      <c r="H1485" s="61">
        <v>375</v>
      </c>
      <c r="I1485">
        <v>7</v>
      </c>
      <c r="J1485" t="s">
        <v>19</v>
      </c>
      <c r="K1485">
        <v>0</v>
      </c>
      <c r="L1485">
        <v>9</v>
      </c>
      <c r="M1485">
        <v>0</v>
      </c>
      <c r="N1485">
        <v>9</v>
      </c>
      <c r="O1485">
        <v>0</v>
      </c>
      <c r="P1485">
        <f t="shared" si="231"/>
        <v>4</v>
      </c>
      <c r="Q1485">
        <v>1476</v>
      </c>
      <c r="R1485">
        <v>2047</v>
      </c>
      <c r="S1485" s="14">
        <f t="shared" si="233"/>
        <v>0.41896111268804997</v>
      </c>
      <c r="T1485" s="33">
        <f>IF(E1485&lt;1994,"NA",IF(E1485&gt;2001,SUMIFS(ADM!E:E,ADM!A:A,ReferendumData!E1485,ADM!C:C,ReferendumData!A1485,ADM!D:D,ReferendumData!B1485),SUMIFS(ADM!K:K,ADM!H:H,ReferendumData!E1485,ADM!I:I,ReferendumData!A1485,ADM!J:J,ReferendumData!B1485)))</f>
        <v>1323.32</v>
      </c>
      <c r="U1485" s="34">
        <f t="shared" si="232"/>
        <v>2.6622434482967083</v>
      </c>
      <c r="V1485" s="47">
        <f>IFERROR(VLOOKUP(C1485,Lookups!J:L,3,FALSE),IF(T1485&gt;=2000,4,IF(AND(T1485&gt;=1000,T1485&lt;2000),5,6)))</f>
        <v>5</v>
      </c>
      <c r="W1485" s="12" t="s">
        <v>20</v>
      </c>
      <c r="X1485" s="39">
        <f t="shared" si="234"/>
        <v>2.6622434482967083</v>
      </c>
      <c r="Y1485" s="38">
        <f t="shared" si="235"/>
        <v>0.41896111268804997</v>
      </c>
      <c r="Z1485" s="40" t="e">
        <f>IF(C1485=ScatterPlots!$A$3,ReferendumData!Y1485,-1)</f>
        <v>#N/A</v>
      </c>
      <c r="AA1485" s="39">
        <f t="shared" si="236"/>
        <v>2.6622434482967083</v>
      </c>
      <c r="AB1485" s="40">
        <f t="shared" si="237"/>
        <v>-1</v>
      </c>
      <c r="AC1485" s="40">
        <f t="shared" si="238"/>
        <v>0.41896111268804997</v>
      </c>
      <c r="AD1485" s="40">
        <f t="shared" si="239"/>
        <v>-1</v>
      </c>
    </row>
    <row r="1486" spans="1:30" x14ac:dyDescent="0.35">
      <c r="A1486">
        <v>308</v>
      </c>
      <c r="B1486">
        <v>1</v>
      </c>
      <c r="C1486" t="str">
        <f t="shared" si="230"/>
        <v>0308-01</v>
      </c>
      <c r="D1486" t="s">
        <v>368</v>
      </c>
      <c r="E1486">
        <v>2010</v>
      </c>
      <c r="F1486">
        <f>VLOOKUP(E1486,Lookups!A:B,2,FALSE)</f>
        <v>2</v>
      </c>
      <c r="G1486">
        <v>2011</v>
      </c>
      <c r="H1486" s="61">
        <v>348.53</v>
      </c>
      <c r="I1486">
        <v>10</v>
      </c>
      <c r="J1486" t="s">
        <v>19</v>
      </c>
      <c r="K1486">
        <v>0</v>
      </c>
      <c r="L1486">
        <v>9</v>
      </c>
      <c r="M1486">
        <v>0</v>
      </c>
      <c r="N1486">
        <v>9</v>
      </c>
      <c r="O1486">
        <v>0</v>
      </c>
      <c r="P1486">
        <f t="shared" si="231"/>
        <v>4</v>
      </c>
      <c r="Q1486">
        <v>455</v>
      </c>
      <c r="R1486">
        <v>790</v>
      </c>
      <c r="S1486" s="14">
        <f t="shared" si="233"/>
        <v>0.36546184738955823</v>
      </c>
      <c r="T1486" s="33">
        <f>IF(E1486&lt;1994,"NA",IF(E1486&gt;2001,SUMIFS(ADM!E:E,ADM!A:A,ReferendumData!E1486,ADM!C:C,ReferendumData!A1486,ADM!D:D,ReferendumData!B1486),SUMIFS(ADM!K:K,ADM!H:H,ReferendumData!E1486,ADM!I:I,ReferendumData!A1486,ADM!J:J,ReferendumData!B1486)))</f>
        <v>513.87</v>
      </c>
      <c r="U1486" s="34">
        <f t="shared" si="232"/>
        <v>2.4227917566699748</v>
      </c>
      <c r="V1486" s="47">
        <f>IFERROR(VLOOKUP(C1486,Lookups!J:L,3,FALSE),IF(T1486&gt;=2000,4,IF(AND(T1486&gt;=1000,T1486&lt;2000),5,6)))</f>
        <v>6</v>
      </c>
      <c r="W1486" s="12" t="s">
        <v>529</v>
      </c>
      <c r="X1486" s="39">
        <f t="shared" si="234"/>
        <v>2.4227917566699748</v>
      </c>
      <c r="Y1486" s="38">
        <f t="shared" si="235"/>
        <v>0.36546184738955823</v>
      </c>
      <c r="Z1486" s="40" t="e">
        <f>IF(C1486=ScatterPlots!$A$3,ReferendumData!Y1486,-1)</f>
        <v>#N/A</v>
      </c>
      <c r="AA1486" s="39">
        <f t="shared" si="236"/>
        <v>2.4227917566699748</v>
      </c>
      <c r="AB1486" s="40">
        <f t="shared" si="237"/>
        <v>-1</v>
      </c>
      <c r="AC1486" s="40">
        <f t="shared" si="238"/>
        <v>0.36546184738955823</v>
      </c>
      <c r="AD1486" s="40">
        <f t="shared" si="239"/>
        <v>-1</v>
      </c>
    </row>
    <row r="1487" spans="1:30" x14ac:dyDescent="0.35">
      <c r="A1487">
        <v>309</v>
      </c>
      <c r="B1487">
        <v>1</v>
      </c>
      <c r="C1487" t="str">
        <f t="shared" si="230"/>
        <v>0309-01</v>
      </c>
      <c r="D1487" t="s">
        <v>180</v>
      </c>
      <c r="E1487">
        <v>2010</v>
      </c>
      <c r="F1487">
        <f>VLOOKUP(E1487,Lookups!A:B,2,FALSE)</f>
        <v>2</v>
      </c>
      <c r="G1487">
        <v>2012</v>
      </c>
      <c r="H1487" s="61">
        <v>600</v>
      </c>
      <c r="I1487">
        <v>5</v>
      </c>
      <c r="J1487" t="s">
        <v>19</v>
      </c>
      <c r="K1487">
        <v>0</v>
      </c>
      <c r="L1487">
        <v>9</v>
      </c>
      <c r="M1487">
        <v>1</v>
      </c>
      <c r="N1487">
        <v>9</v>
      </c>
      <c r="O1487">
        <v>1</v>
      </c>
      <c r="P1487">
        <f t="shared" si="231"/>
        <v>7</v>
      </c>
      <c r="Q1487">
        <v>2937</v>
      </c>
      <c r="R1487">
        <v>2464</v>
      </c>
      <c r="S1487" s="14">
        <f t="shared" si="233"/>
        <v>0.54378818737270873</v>
      </c>
      <c r="T1487" s="33">
        <f>IF(E1487&lt;1994,"NA",IF(E1487&gt;2001,SUMIFS(ADM!E:E,ADM!A:A,ReferendumData!E1487,ADM!C:C,ReferendumData!A1487,ADM!D:D,ReferendumData!B1487),SUMIFS(ADM!K:K,ADM!H:H,ReferendumData!E1487,ADM!I:I,ReferendumData!A1487,ADM!J:J,ReferendumData!B1487)))</f>
        <v>1532.72</v>
      </c>
      <c r="U1487" s="34">
        <f t="shared" si="232"/>
        <v>3.5238008246776973</v>
      </c>
      <c r="V1487" s="47">
        <f>IFERROR(VLOOKUP(C1487,Lookups!J:L,3,FALSE),IF(T1487&gt;=2000,4,IF(AND(T1487&gt;=1000,T1487&lt;2000),5,6)))</f>
        <v>5</v>
      </c>
      <c r="W1487" s="12" t="s">
        <v>20</v>
      </c>
      <c r="X1487" s="39">
        <f t="shared" si="234"/>
        <v>3.5238008246776973</v>
      </c>
      <c r="Y1487" s="38">
        <f t="shared" si="235"/>
        <v>0.54378818737270873</v>
      </c>
      <c r="Z1487" s="40" t="e">
        <f>IF(C1487=ScatterPlots!$A$3,ReferendumData!Y1487,-1)</f>
        <v>#N/A</v>
      </c>
      <c r="AA1487" s="39">
        <f t="shared" si="236"/>
        <v>3.5238008246776973</v>
      </c>
      <c r="AB1487" s="40">
        <f t="shared" si="237"/>
        <v>-1</v>
      </c>
      <c r="AC1487" s="40">
        <f t="shared" si="238"/>
        <v>0.54378818737270873</v>
      </c>
      <c r="AD1487" s="40">
        <f t="shared" si="239"/>
        <v>-1</v>
      </c>
    </row>
    <row r="1488" spans="1:30" x14ac:dyDescent="0.35">
      <c r="A1488">
        <v>323</v>
      </c>
      <c r="B1488">
        <v>2</v>
      </c>
      <c r="C1488" t="str">
        <f t="shared" si="230"/>
        <v>0323-02</v>
      </c>
      <c r="D1488" t="s">
        <v>369</v>
      </c>
      <c r="E1488">
        <v>2010</v>
      </c>
      <c r="F1488">
        <f>VLOOKUP(E1488,Lookups!A:B,2,FALSE)</f>
        <v>2</v>
      </c>
      <c r="G1488">
        <v>2011</v>
      </c>
      <c r="H1488" s="61">
        <v>1700</v>
      </c>
      <c r="I1488">
        <v>5</v>
      </c>
      <c r="J1488" t="s">
        <v>19</v>
      </c>
      <c r="K1488">
        <v>0</v>
      </c>
      <c r="L1488">
        <v>9</v>
      </c>
      <c r="M1488">
        <v>0</v>
      </c>
      <c r="N1488">
        <v>9</v>
      </c>
      <c r="O1488">
        <v>1</v>
      </c>
      <c r="P1488">
        <f t="shared" si="231"/>
        <v>10</v>
      </c>
      <c r="Q1488">
        <v>88</v>
      </c>
      <c r="R1488">
        <v>56</v>
      </c>
      <c r="S1488" s="14">
        <f t="shared" si="233"/>
        <v>0.61111111111111116</v>
      </c>
      <c r="T1488" s="33">
        <f>IF(E1488&lt;1994,"NA",IF(E1488&gt;2001,SUMIFS(ADM!E:E,ADM!A:A,ReferendumData!E1488,ADM!C:C,ReferendumData!A1488,ADM!D:D,ReferendumData!B1488),SUMIFS(ADM!K:K,ADM!H:H,ReferendumData!E1488,ADM!I:I,ReferendumData!A1488,ADM!J:J,ReferendumData!B1488)))</f>
        <v>30.02</v>
      </c>
      <c r="U1488" s="34">
        <f t="shared" si="232"/>
        <v>4.7968021319120586</v>
      </c>
      <c r="V1488" s="47">
        <f>IFERROR(VLOOKUP(C1488,Lookups!J:L,3,FALSE),IF(T1488&gt;=2000,4,IF(AND(T1488&gt;=1000,T1488&lt;2000),5,6)))</f>
        <v>6</v>
      </c>
      <c r="W1488" s="12" t="s">
        <v>20</v>
      </c>
      <c r="X1488" s="39">
        <f t="shared" si="234"/>
        <v>4.7968021319120586</v>
      </c>
      <c r="Y1488" s="38">
        <f t="shared" si="235"/>
        <v>0.61111111111111116</v>
      </c>
      <c r="Z1488" s="40" t="e">
        <f>IF(C1488=ScatterPlots!$A$3,ReferendumData!Y1488,-1)</f>
        <v>#N/A</v>
      </c>
      <c r="AA1488" s="39">
        <f t="shared" si="236"/>
        <v>4.7968021319120586</v>
      </c>
      <c r="AB1488" s="40">
        <f t="shared" si="237"/>
        <v>-1</v>
      </c>
      <c r="AC1488" s="40">
        <f t="shared" si="238"/>
        <v>0.61111111111111116</v>
      </c>
      <c r="AD1488" s="40">
        <f t="shared" si="239"/>
        <v>-1</v>
      </c>
    </row>
    <row r="1489" spans="1:30" x14ac:dyDescent="0.35">
      <c r="A1489">
        <v>333</v>
      </c>
      <c r="B1489">
        <v>1</v>
      </c>
      <c r="C1489" t="str">
        <f t="shared" si="230"/>
        <v>0333-01</v>
      </c>
      <c r="D1489" t="s">
        <v>80</v>
      </c>
      <c r="E1489">
        <v>2010</v>
      </c>
      <c r="F1489">
        <f>VLOOKUP(E1489,Lookups!A:B,2,FALSE)</f>
        <v>2</v>
      </c>
      <c r="G1489">
        <v>2011</v>
      </c>
      <c r="H1489" s="61">
        <v>600</v>
      </c>
      <c r="I1489">
        <v>5</v>
      </c>
      <c r="J1489" t="s">
        <v>19</v>
      </c>
      <c r="K1489">
        <v>0</v>
      </c>
      <c r="L1489">
        <v>9</v>
      </c>
      <c r="M1489">
        <v>0</v>
      </c>
      <c r="N1489">
        <v>9</v>
      </c>
      <c r="O1489">
        <v>0</v>
      </c>
      <c r="P1489">
        <f t="shared" si="231"/>
        <v>7</v>
      </c>
      <c r="Q1489">
        <v>582</v>
      </c>
      <c r="R1489">
        <v>884</v>
      </c>
      <c r="S1489" s="14">
        <f t="shared" si="233"/>
        <v>0.39699863574351979</v>
      </c>
      <c r="T1489" s="33">
        <f>IF(E1489&lt;1994,"NA",IF(E1489&gt;2001,SUMIFS(ADM!E:E,ADM!A:A,ReferendumData!E1489,ADM!C:C,ReferendumData!A1489,ADM!D:D,ReferendumData!B1489),SUMIFS(ADM!K:K,ADM!H:H,ReferendumData!E1489,ADM!I:I,ReferendumData!A1489,ADM!J:J,ReferendumData!B1489)))</f>
        <v>612.6</v>
      </c>
      <c r="U1489" s="34">
        <f t="shared" si="232"/>
        <v>2.3930786810316684</v>
      </c>
      <c r="V1489" s="47">
        <f>IFERROR(VLOOKUP(C1489,Lookups!J:L,3,FALSE),IF(T1489&gt;=2000,4,IF(AND(T1489&gt;=1000,T1489&lt;2000),5,6)))</f>
        <v>6</v>
      </c>
      <c r="W1489" s="12" t="s">
        <v>20</v>
      </c>
      <c r="X1489" s="39">
        <f t="shared" si="234"/>
        <v>2.3930786810316684</v>
      </c>
      <c r="Y1489" s="38">
        <f t="shared" si="235"/>
        <v>0.39699863574351979</v>
      </c>
      <c r="Z1489" s="40" t="e">
        <f>IF(C1489=ScatterPlots!$A$3,ReferendumData!Y1489,-1)</f>
        <v>#N/A</v>
      </c>
      <c r="AA1489" s="39">
        <f t="shared" si="236"/>
        <v>2.3930786810316684</v>
      </c>
      <c r="AB1489" s="40">
        <f t="shared" si="237"/>
        <v>-1</v>
      </c>
      <c r="AC1489" s="40">
        <f t="shared" si="238"/>
        <v>0.39699863574351979</v>
      </c>
      <c r="AD1489" s="40">
        <f t="shared" si="239"/>
        <v>-1</v>
      </c>
    </row>
    <row r="1490" spans="1:30" x14ac:dyDescent="0.35">
      <c r="A1490">
        <v>347</v>
      </c>
      <c r="B1490">
        <v>1</v>
      </c>
      <c r="C1490" t="str">
        <f t="shared" si="230"/>
        <v>0347-01</v>
      </c>
      <c r="D1490" t="s">
        <v>181</v>
      </c>
      <c r="E1490">
        <v>2010</v>
      </c>
      <c r="F1490">
        <f>VLOOKUP(E1490,Lookups!A:B,2,FALSE)</f>
        <v>2</v>
      </c>
      <c r="G1490">
        <v>2011</v>
      </c>
      <c r="H1490" s="61">
        <v>400</v>
      </c>
      <c r="I1490">
        <v>10</v>
      </c>
      <c r="J1490" t="s">
        <v>19</v>
      </c>
      <c r="K1490">
        <v>0</v>
      </c>
      <c r="L1490">
        <v>9</v>
      </c>
      <c r="M1490">
        <v>0</v>
      </c>
      <c r="N1490">
        <v>9</v>
      </c>
      <c r="O1490">
        <v>0</v>
      </c>
      <c r="P1490">
        <f t="shared" si="231"/>
        <v>5</v>
      </c>
      <c r="Q1490">
        <v>4427</v>
      </c>
      <c r="R1490">
        <v>4669</v>
      </c>
      <c r="S1490" s="14">
        <f t="shared" si="233"/>
        <v>0.48669744942832016</v>
      </c>
      <c r="T1490" s="33">
        <f>IF(E1490&lt;1994,"NA",IF(E1490&gt;2001,SUMIFS(ADM!E:E,ADM!A:A,ReferendumData!E1490,ADM!C:C,ReferendumData!A1490,ADM!D:D,ReferendumData!B1490),SUMIFS(ADM!K:K,ADM!H:H,ReferendumData!E1490,ADM!I:I,ReferendumData!A1490,ADM!J:J,ReferendumData!B1490)))</f>
        <v>4032.12</v>
      </c>
      <c r="U1490" s="34">
        <f t="shared" si="232"/>
        <v>2.2558852415106694</v>
      </c>
      <c r="V1490" s="47">
        <f>IFERROR(VLOOKUP(C1490,Lookups!J:L,3,FALSE),IF(T1490&gt;=2000,4,IF(AND(T1490&gt;=1000,T1490&lt;2000),5,6)))</f>
        <v>4</v>
      </c>
      <c r="W1490" s="12" t="s">
        <v>20</v>
      </c>
      <c r="X1490" s="39">
        <f t="shared" si="234"/>
        <v>2.2558852415106694</v>
      </c>
      <c r="Y1490" s="38">
        <f t="shared" si="235"/>
        <v>0.48669744942832016</v>
      </c>
      <c r="Z1490" s="40" t="e">
        <f>IF(C1490=ScatterPlots!$A$3,ReferendumData!Y1490,-1)</f>
        <v>#N/A</v>
      </c>
      <c r="AA1490" s="39">
        <f t="shared" si="236"/>
        <v>2.2558852415106694</v>
      </c>
      <c r="AB1490" s="40">
        <f t="shared" si="237"/>
        <v>-1</v>
      </c>
      <c r="AC1490" s="40">
        <f t="shared" si="238"/>
        <v>0.48669744942832016</v>
      </c>
      <c r="AD1490" s="40">
        <f t="shared" si="239"/>
        <v>-1</v>
      </c>
    </row>
    <row r="1491" spans="1:30" x14ac:dyDescent="0.35">
      <c r="A1491">
        <v>356</v>
      </c>
      <c r="B1491">
        <v>1</v>
      </c>
      <c r="C1491" t="str">
        <f t="shared" si="230"/>
        <v>0356-01</v>
      </c>
      <c r="D1491" t="s">
        <v>430</v>
      </c>
      <c r="E1491">
        <v>2010</v>
      </c>
      <c r="F1491">
        <f>VLOOKUP(E1491,Lookups!A:B,2,FALSE)</f>
        <v>2</v>
      </c>
      <c r="G1491">
        <v>2011</v>
      </c>
      <c r="H1491" s="61">
        <v>997.49</v>
      </c>
      <c r="I1491">
        <v>10</v>
      </c>
      <c r="J1491" t="s">
        <v>19</v>
      </c>
      <c r="K1491">
        <v>0</v>
      </c>
      <c r="L1491">
        <v>9</v>
      </c>
      <c r="M1491">
        <v>0</v>
      </c>
      <c r="N1491">
        <v>9</v>
      </c>
      <c r="O1491">
        <v>1</v>
      </c>
      <c r="P1491">
        <f t="shared" si="231"/>
        <v>10</v>
      </c>
      <c r="Q1491">
        <v>257</v>
      </c>
      <c r="R1491">
        <v>145</v>
      </c>
      <c r="S1491" s="14">
        <f t="shared" si="233"/>
        <v>0.63930348258706471</v>
      </c>
      <c r="T1491" s="33">
        <f>IF(E1491&lt;1994,"NA",IF(E1491&gt;2001,SUMIFS(ADM!E:E,ADM!A:A,ReferendumData!E1491,ADM!C:C,ReferendumData!A1491,ADM!D:D,ReferendumData!B1491),SUMIFS(ADM!K:K,ADM!H:H,ReferendumData!E1491,ADM!I:I,ReferendumData!A1491,ADM!J:J,ReferendumData!B1491)))</f>
        <v>173.61</v>
      </c>
      <c r="U1491" s="34">
        <f t="shared" si="232"/>
        <v>2.3155348194228442</v>
      </c>
      <c r="V1491" s="47">
        <f>IFERROR(VLOOKUP(C1491,Lookups!J:L,3,FALSE),IF(T1491&gt;=2000,4,IF(AND(T1491&gt;=1000,T1491&lt;2000),5,6)))</f>
        <v>6</v>
      </c>
      <c r="W1491" s="12" t="s">
        <v>559</v>
      </c>
      <c r="X1491" s="39">
        <f t="shared" si="234"/>
        <v>2.3155348194228442</v>
      </c>
      <c r="Y1491" s="38">
        <f t="shared" si="235"/>
        <v>0.63930348258706471</v>
      </c>
      <c r="Z1491" s="40" t="e">
        <f>IF(C1491=ScatterPlots!$A$3,ReferendumData!Y1491,-1)</f>
        <v>#N/A</v>
      </c>
      <c r="AA1491" s="39">
        <f t="shared" si="236"/>
        <v>2.3155348194228442</v>
      </c>
      <c r="AB1491" s="40">
        <f t="shared" si="237"/>
        <v>-1</v>
      </c>
      <c r="AC1491" s="40">
        <f t="shared" si="238"/>
        <v>0.63930348258706471</v>
      </c>
      <c r="AD1491" s="40">
        <f t="shared" si="239"/>
        <v>-1</v>
      </c>
    </row>
    <row r="1492" spans="1:30" x14ac:dyDescent="0.35">
      <c r="A1492">
        <v>381</v>
      </c>
      <c r="B1492">
        <v>1</v>
      </c>
      <c r="C1492" t="str">
        <f t="shared" si="230"/>
        <v>0381-01</v>
      </c>
      <c r="D1492" t="s">
        <v>126</v>
      </c>
      <c r="E1492">
        <v>2010</v>
      </c>
      <c r="F1492">
        <f>VLOOKUP(E1492,Lookups!A:B,2,FALSE)</f>
        <v>2</v>
      </c>
      <c r="G1492">
        <v>2011</v>
      </c>
      <c r="H1492" s="61">
        <v>550</v>
      </c>
      <c r="I1492">
        <v>10</v>
      </c>
      <c r="J1492" t="s">
        <v>19</v>
      </c>
      <c r="K1492">
        <v>1</v>
      </c>
      <c r="L1492">
        <v>9</v>
      </c>
      <c r="M1492">
        <v>0</v>
      </c>
      <c r="N1492">
        <v>9</v>
      </c>
      <c r="O1492">
        <v>0</v>
      </c>
      <c r="P1492">
        <f t="shared" si="231"/>
        <v>6</v>
      </c>
      <c r="Q1492">
        <v>1420</v>
      </c>
      <c r="R1492">
        <v>3551</v>
      </c>
      <c r="S1492" s="14">
        <f t="shared" si="233"/>
        <v>0.28565680949507144</v>
      </c>
      <c r="T1492" s="33">
        <f>IF(E1492&lt;1994,"NA",IF(E1492&gt;2001,SUMIFS(ADM!E:E,ADM!A:A,ReferendumData!E1492,ADM!C:C,ReferendumData!A1492,ADM!D:D,ReferendumData!B1492),SUMIFS(ADM!K:K,ADM!H:H,ReferendumData!E1492,ADM!I:I,ReferendumData!A1492,ADM!J:J,ReferendumData!B1492)))</f>
        <v>1387.5</v>
      </c>
      <c r="U1492" s="34">
        <f t="shared" si="232"/>
        <v>3.5827027027027025</v>
      </c>
      <c r="V1492" s="47">
        <f>IFERROR(VLOOKUP(C1492,Lookups!J:L,3,FALSE),IF(T1492&gt;=2000,4,IF(AND(T1492&gt;=1000,T1492&lt;2000),5,6)))</f>
        <v>5</v>
      </c>
      <c r="W1492" s="12" t="s">
        <v>20</v>
      </c>
      <c r="X1492" s="39">
        <f t="shared" si="234"/>
        <v>3.5827027027027025</v>
      </c>
      <c r="Y1492" s="38">
        <f t="shared" si="235"/>
        <v>0.28565680949507144</v>
      </c>
      <c r="Z1492" s="40" t="e">
        <f>IF(C1492=ScatterPlots!$A$3,ReferendumData!Y1492,-1)</f>
        <v>#N/A</v>
      </c>
      <c r="AA1492" s="39">
        <f t="shared" si="236"/>
        <v>3.5827027027027025</v>
      </c>
      <c r="AB1492" s="40">
        <f t="shared" si="237"/>
        <v>-1</v>
      </c>
      <c r="AC1492" s="40">
        <f t="shared" si="238"/>
        <v>0.28565680949507144</v>
      </c>
      <c r="AD1492" s="40">
        <f t="shared" si="239"/>
        <v>-1</v>
      </c>
    </row>
    <row r="1493" spans="1:30" x14ac:dyDescent="0.35">
      <c r="A1493">
        <v>381</v>
      </c>
      <c r="B1493">
        <v>1</v>
      </c>
      <c r="C1493" t="str">
        <f t="shared" si="230"/>
        <v>0381-01</v>
      </c>
      <c r="D1493" t="s">
        <v>126</v>
      </c>
      <c r="E1493">
        <v>2010</v>
      </c>
      <c r="F1493">
        <f>VLOOKUP(E1493,Lookups!A:B,2,FALSE)</f>
        <v>2</v>
      </c>
      <c r="G1493">
        <v>2011</v>
      </c>
      <c r="H1493" s="61">
        <v>425</v>
      </c>
      <c r="I1493">
        <v>10</v>
      </c>
      <c r="J1493" t="s">
        <v>19</v>
      </c>
      <c r="K1493">
        <v>1</v>
      </c>
      <c r="L1493">
        <v>9</v>
      </c>
      <c r="M1493">
        <v>0</v>
      </c>
      <c r="N1493">
        <v>9</v>
      </c>
      <c r="O1493">
        <v>0</v>
      </c>
      <c r="P1493">
        <f t="shared" si="231"/>
        <v>5</v>
      </c>
      <c r="Q1493">
        <v>1676</v>
      </c>
      <c r="R1493">
        <v>3264</v>
      </c>
      <c r="S1493" s="14">
        <f t="shared" si="233"/>
        <v>0.33927125506072875</v>
      </c>
      <c r="T1493" s="33">
        <f>IF(E1493&lt;1994,"NA",IF(E1493&gt;2001,SUMIFS(ADM!E:E,ADM!A:A,ReferendumData!E1493,ADM!C:C,ReferendumData!A1493,ADM!D:D,ReferendumData!B1493),SUMIFS(ADM!K:K,ADM!H:H,ReferendumData!E1493,ADM!I:I,ReferendumData!A1493,ADM!J:J,ReferendumData!B1493)))</f>
        <v>1387.5</v>
      </c>
      <c r="U1493" s="34">
        <f t="shared" si="232"/>
        <v>3.5603603603603604</v>
      </c>
      <c r="V1493" s="47">
        <f>IFERROR(VLOOKUP(C1493,Lookups!J:L,3,FALSE),IF(T1493&gt;=2000,4,IF(AND(T1493&gt;=1000,T1493&lt;2000),5,6)))</f>
        <v>5</v>
      </c>
      <c r="W1493" s="12" t="s">
        <v>20</v>
      </c>
      <c r="X1493" s="39">
        <f t="shared" si="234"/>
        <v>3.5603603603603604</v>
      </c>
      <c r="Y1493" s="38">
        <f t="shared" si="235"/>
        <v>0.33927125506072875</v>
      </c>
      <c r="Z1493" s="40" t="e">
        <f>IF(C1493=ScatterPlots!$A$3,ReferendumData!Y1493,-1)</f>
        <v>#N/A</v>
      </c>
      <c r="AA1493" s="39">
        <f t="shared" si="236"/>
        <v>3.5603603603603604</v>
      </c>
      <c r="AB1493" s="40">
        <f t="shared" si="237"/>
        <v>-1</v>
      </c>
      <c r="AC1493" s="40">
        <f t="shared" si="238"/>
        <v>0.33927125506072875</v>
      </c>
      <c r="AD1493" s="40">
        <f t="shared" si="239"/>
        <v>-1</v>
      </c>
    </row>
    <row r="1494" spans="1:30" x14ac:dyDescent="0.35">
      <c r="A1494">
        <v>381</v>
      </c>
      <c r="B1494">
        <v>1</v>
      </c>
      <c r="C1494" t="str">
        <f t="shared" si="230"/>
        <v>0381-01</v>
      </c>
      <c r="D1494" t="s">
        <v>126</v>
      </c>
      <c r="E1494">
        <v>2010</v>
      </c>
      <c r="F1494">
        <f>VLOOKUP(E1494,Lookups!A:B,2,FALSE)</f>
        <v>2</v>
      </c>
      <c r="G1494">
        <v>2011</v>
      </c>
      <c r="H1494" s="61">
        <v>300</v>
      </c>
      <c r="I1494">
        <v>10</v>
      </c>
      <c r="J1494" t="s">
        <v>19</v>
      </c>
      <c r="K1494">
        <v>1</v>
      </c>
      <c r="L1494">
        <v>9</v>
      </c>
      <c r="M1494">
        <v>0</v>
      </c>
      <c r="N1494">
        <v>9</v>
      </c>
      <c r="O1494">
        <v>0</v>
      </c>
      <c r="P1494">
        <f t="shared" si="231"/>
        <v>4</v>
      </c>
      <c r="Q1494">
        <v>1773</v>
      </c>
      <c r="R1494">
        <v>3164</v>
      </c>
      <c r="S1494" s="14">
        <f t="shared" si="233"/>
        <v>0.35912497468098037</v>
      </c>
      <c r="T1494" s="33">
        <f>IF(E1494&lt;1994,"NA",IF(E1494&gt;2001,SUMIFS(ADM!E:E,ADM!A:A,ReferendumData!E1494,ADM!C:C,ReferendumData!A1494,ADM!D:D,ReferendumData!B1494),SUMIFS(ADM!K:K,ADM!H:H,ReferendumData!E1494,ADM!I:I,ReferendumData!A1494,ADM!J:J,ReferendumData!B1494)))</f>
        <v>1387.5</v>
      </c>
      <c r="U1494" s="34">
        <f t="shared" si="232"/>
        <v>3.5581981981981983</v>
      </c>
      <c r="V1494" s="47">
        <f>IFERROR(VLOOKUP(C1494,Lookups!J:L,3,FALSE),IF(T1494&gt;=2000,4,IF(AND(T1494&gt;=1000,T1494&lt;2000),5,6)))</f>
        <v>5</v>
      </c>
      <c r="W1494" s="12" t="s">
        <v>1805</v>
      </c>
      <c r="X1494" s="39">
        <f t="shared" si="234"/>
        <v>3.5581981981981983</v>
      </c>
      <c r="Y1494" s="38">
        <f t="shared" si="235"/>
        <v>0.35912497468098037</v>
      </c>
      <c r="Z1494" s="40" t="e">
        <f>IF(C1494=ScatterPlots!$A$3,ReferendumData!Y1494,-1)</f>
        <v>#N/A</v>
      </c>
      <c r="AA1494" s="39">
        <f t="shared" si="236"/>
        <v>3.5581981981981983</v>
      </c>
      <c r="AB1494" s="40">
        <f t="shared" si="237"/>
        <v>-1</v>
      </c>
      <c r="AC1494" s="40">
        <f t="shared" si="238"/>
        <v>0.35912497468098037</v>
      </c>
      <c r="AD1494" s="40">
        <f t="shared" si="239"/>
        <v>-1</v>
      </c>
    </row>
    <row r="1495" spans="1:30" x14ac:dyDescent="0.35">
      <c r="A1495">
        <v>392</v>
      </c>
      <c r="B1495">
        <v>1</v>
      </c>
      <c r="C1495" t="str">
        <f t="shared" si="230"/>
        <v>0392-01</v>
      </c>
      <c r="D1495" t="s">
        <v>549</v>
      </c>
      <c r="E1495">
        <v>2010</v>
      </c>
      <c r="F1495">
        <f>VLOOKUP(E1495,Lookups!A:B,2,FALSE)</f>
        <v>2</v>
      </c>
      <c r="G1495">
        <v>2012</v>
      </c>
      <c r="H1495" s="61">
        <v>251.03</v>
      </c>
      <c r="I1495">
        <v>10</v>
      </c>
      <c r="J1495" t="s">
        <v>19</v>
      </c>
      <c r="K1495">
        <v>0</v>
      </c>
      <c r="L1495">
        <v>9</v>
      </c>
      <c r="M1495">
        <v>1</v>
      </c>
      <c r="N1495">
        <v>9</v>
      </c>
      <c r="O1495">
        <v>1</v>
      </c>
      <c r="P1495">
        <f t="shared" si="231"/>
        <v>3</v>
      </c>
      <c r="Q1495">
        <v>837</v>
      </c>
      <c r="R1495">
        <v>713</v>
      </c>
      <c r="S1495" s="14">
        <f t="shared" si="233"/>
        <v>0.54</v>
      </c>
      <c r="T1495" s="33">
        <f>IF(E1495&lt;1994,"NA",IF(E1495&gt;2001,SUMIFS(ADM!E:E,ADM!A:A,ReferendumData!E1495,ADM!C:C,ReferendumData!A1495,ADM!D:D,ReferendumData!B1495),SUMIFS(ADM!K:K,ADM!H:H,ReferendumData!E1495,ADM!I:I,ReferendumData!A1495,ADM!J:J,ReferendumData!B1495)))</f>
        <v>661.33</v>
      </c>
      <c r="U1495" s="34">
        <f t="shared" si="232"/>
        <v>2.3437618133155911</v>
      </c>
      <c r="V1495" s="47">
        <f>IFERROR(VLOOKUP(C1495,Lookups!J:L,3,FALSE),IF(T1495&gt;=2000,4,IF(AND(T1495&gt;=1000,T1495&lt;2000),5,6)))</f>
        <v>6</v>
      </c>
      <c r="W1495" s="12" t="s">
        <v>1806</v>
      </c>
      <c r="X1495" s="39">
        <f t="shared" si="234"/>
        <v>2.3437618133155911</v>
      </c>
      <c r="Y1495" s="38">
        <f t="shared" si="235"/>
        <v>0.54</v>
      </c>
      <c r="Z1495" s="40" t="e">
        <f>IF(C1495=ScatterPlots!$A$3,ReferendumData!Y1495,-1)</f>
        <v>#N/A</v>
      </c>
      <c r="AA1495" s="39">
        <f t="shared" si="236"/>
        <v>2.3437618133155911</v>
      </c>
      <c r="AB1495" s="40">
        <f t="shared" si="237"/>
        <v>-1</v>
      </c>
      <c r="AC1495" s="40">
        <f t="shared" si="238"/>
        <v>0.54</v>
      </c>
      <c r="AD1495" s="40">
        <f t="shared" si="239"/>
        <v>-1</v>
      </c>
    </row>
    <row r="1496" spans="1:30" x14ac:dyDescent="0.35">
      <c r="A1496">
        <v>392</v>
      </c>
      <c r="B1496">
        <v>1</v>
      </c>
      <c r="C1496" t="str">
        <f t="shared" si="230"/>
        <v>0392-01</v>
      </c>
      <c r="D1496" t="s">
        <v>549</v>
      </c>
      <c r="E1496">
        <v>2010</v>
      </c>
      <c r="F1496">
        <f>VLOOKUP(E1496,Lookups!A:B,2,FALSE)</f>
        <v>2</v>
      </c>
      <c r="G1496">
        <v>2011</v>
      </c>
      <c r="H1496" s="61">
        <v>500</v>
      </c>
      <c r="I1496">
        <v>10</v>
      </c>
      <c r="J1496" t="s">
        <v>19</v>
      </c>
      <c r="K1496">
        <v>0</v>
      </c>
      <c r="L1496">
        <v>9</v>
      </c>
      <c r="M1496">
        <v>0</v>
      </c>
      <c r="N1496">
        <v>9</v>
      </c>
      <c r="O1496">
        <v>0</v>
      </c>
      <c r="P1496">
        <f t="shared" si="231"/>
        <v>6</v>
      </c>
      <c r="Q1496">
        <v>674</v>
      </c>
      <c r="R1496">
        <v>855</v>
      </c>
      <c r="S1496" s="14">
        <f t="shared" si="233"/>
        <v>0.44081098757357751</v>
      </c>
      <c r="T1496" s="33">
        <f>IF(E1496&lt;1994,"NA",IF(E1496&gt;2001,SUMIFS(ADM!E:E,ADM!A:A,ReferendumData!E1496,ADM!C:C,ReferendumData!A1496,ADM!D:D,ReferendumData!B1496),SUMIFS(ADM!K:K,ADM!H:H,ReferendumData!E1496,ADM!I:I,ReferendumData!A1496,ADM!J:J,ReferendumData!B1496)))</f>
        <v>661.33</v>
      </c>
      <c r="U1496" s="34">
        <f t="shared" si="232"/>
        <v>2.312007621006154</v>
      </c>
      <c r="V1496" s="47">
        <f>IFERROR(VLOOKUP(C1496,Lookups!J:L,3,FALSE),IF(T1496&gt;=2000,4,IF(AND(T1496&gt;=1000,T1496&lt;2000),5,6)))</f>
        <v>6</v>
      </c>
      <c r="W1496" s="12" t="s">
        <v>560</v>
      </c>
      <c r="X1496" s="39">
        <f t="shared" si="234"/>
        <v>2.312007621006154</v>
      </c>
      <c r="Y1496" s="38">
        <f t="shared" si="235"/>
        <v>0.44081098757357751</v>
      </c>
      <c r="Z1496" s="40" t="e">
        <f>IF(C1496=ScatterPlots!$A$3,ReferendumData!Y1496,-1)</f>
        <v>#N/A</v>
      </c>
      <c r="AA1496" s="39">
        <f t="shared" si="236"/>
        <v>2.312007621006154</v>
      </c>
      <c r="AB1496" s="40">
        <f t="shared" si="237"/>
        <v>-1</v>
      </c>
      <c r="AC1496" s="40">
        <f t="shared" si="238"/>
        <v>0.44081098757357751</v>
      </c>
      <c r="AD1496" s="40">
        <f t="shared" si="239"/>
        <v>-1</v>
      </c>
    </row>
    <row r="1497" spans="1:30" x14ac:dyDescent="0.35">
      <c r="A1497">
        <v>414</v>
      </c>
      <c r="B1497">
        <v>1</v>
      </c>
      <c r="C1497" t="str">
        <f t="shared" si="230"/>
        <v>0414-01</v>
      </c>
      <c r="D1497" t="s">
        <v>255</v>
      </c>
      <c r="E1497">
        <v>2010</v>
      </c>
      <c r="F1497">
        <f>VLOOKUP(E1497,Lookups!A:B,2,FALSE)</f>
        <v>2</v>
      </c>
      <c r="G1497">
        <v>2011</v>
      </c>
      <c r="H1497" s="61">
        <v>573.70000000000005</v>
      </c>
      <c r="I1497">
        <v>10</v>
      </c>
      <c r="J1497" t="s">
        <v>19</v>
      </c>
      <c r="K1497">
        <v>0</v>
      </c>
      <c r="L1497">
        <v>9</v>
      </c>
      <c r="M1497">
        <v>0</v>
      </c>
      <c r="N1497">
        <v>9</v>
      </c>
      <c r="O1497">
        <v>1</v>
      </c>
      <c r="P1497">
        <f t="shared" si="231"/>
        <v>6</v>
      </c>
      <c r="Q1497">
        <v>623</v>
      </c>
      <c r="R1497">
        <v>564</v>
      </c>
      <c r="S1497" s="14">
        <f t="shared" si="233"/>
        <v>0.52485256950294856</v>
      </c>
      <c r="T1497" s="33">
        <f>IF(E1497&lt;1994,"NA",IF(E1497&gt;2001,SUMIFS(ADM!E:E,ADM!A:A,ReferendumData!E1497,ADM!C:C,ReferendumData!A1497,ADM!D:D,ReferendumData!B1497),SUMIFS(ADM!K:K,ADM!H:H,ReferendumData!E1497,ADM!I:I,ReferendumData!A1497,ADM!J:J,ReferendumData!B1497)))</f>
        <v>459.55</v>
      </c>
      <c r="U1497" s="34">
        <f t="shared" si="232"/>
        <v>2.5829615928625831</v>
      </c>
      <c r="V1497" s="47">
        <f>IFERROR(VLOOKUP(C1497,Lookups!J:L,3,FALSE),IF(T1497&gt;=2000,4,IF(AND(T1497&gt;=1000,T1497&lt;2000),5,6)))</f>
        <v>6</v>
      </c>
      <c r="W1497" s="12" t="s">
        <v>561</v>
      </c>
      <c r="X1497" s="39">
        <f t="shared" si="234"/>
        <v>2.5829615928625831</v>
      </c>
      <c r="Y1497" s="38">
        <f t="shared" si="235"/>
        <v>0.52485256950294856</v>
      </c>
      <c r="Z1497" s="40" t="e">
        <f>IF(C1497=ScatterPlots!$A$3,ReferendumData!Y1497,-1)</f>
        <v>#N/A</v>
      </c>
      <c r="AA1497" s="39">
        <f t="shared" si="236"/>
        <v>2.5829615928625831</v>
      </c>
      <c r="AB1497" s="40">
        <f t="shared" si="237"/>
        <v>-1</v>
      </c>
      <c r="AC1497" s="40">
        <f t="shared" si="238"/>
        <v>0.52485256950294856</v>
      </c>
      <c r="AD1497" s="40">
        <f t="shared" si="239"/>
        <v>-1</v>
      </c>
    </row>
    <row r="1498" spans="1:30" x14ac:dyDescent="0.35">
      <c r="A1498">
        <v>458</v>
      </c>
      <c r="B1498">
        <v>1</v>
      </c>
      <c r="C1498" t="str">
        <f t="shared" si="230"/>
        <v>0458-01</v>
      </c>
      <c r="D1498" t="s">
        <v>335</v>
      </c>
      <c r="E1498">
        <v>2010</v>
      </c>
      <c r="F1498">
        <f>VLOOKUP(E1498,Lookups!A:B,2,FALSE)</f>
        <v>2</v>
      </c>
      <c r="G1498">
        <v>2011</v>
      </c>
      <c r="H1498" s="61">
        <v>517.04999999999995</v>
      </c>
      <c r="I1498">
        <v>10</v>
      </c>
      <c r="J1498" t="s">
        <v>19</v>
      </c>
      <c r="K1498">
        <v>0</v>
      </c>
      <c r="L1498">
        <v>9</v>
      </c>
      <c r="M1498">
        <v>0</v>
      </c>
      <c r="N1498">
        <v>9</v>
      </c>
      <c r="O1498">
        <v>1</v>
      </c>
      <c r="P1498">
        <f t="shared" si="231"/>
        <v>6</v>
      </c>
      <c r="Q1498">
        <v>660</v>
      </c>
      <c r="R1498">
        <v>369</v>
      </c>
      <c r="S1498" s="14">
        <f t="shared" si="233"/>
        <v>0.64139941690962099</v>
      </c>
      <c r="T1498" s="33">
        <f>IF(E1498&lt;1994,"NA",IF(E1498&gt;2001,SUMIFS(ADM!E:E,ADM!A:A,ReferendumData!E1498,ADM!C:C,ReferendumData!A1498,ADM!D:D,ReferendumData!B1498),SUMIFS(ADM!K:K,ADM!H:H,ReferendumData!E1498,ADM!I:I,ReferendumData!A1498,ADM!J:J,ReferendumData!B1498)))</f>
        <v>315.52999999999997</v>
      </c>
      <c r="U1498" s="34">
        <f t="shared" si="232"/>
        <v>3.2611796025734483</v>
      </c>
      <c r="V1498" s="47">
        <f>IFERROR(VLOOKUP(C1498,Lookups!J:L,3,FALSE),IF(T1498&gt;=2000,4,IF(AND(T1498&gt;=1000,T1498&lt;2000),5,6)))</f>
        <v>6</v>
      </c>
      <c r="W1498" s="12" t="s">
        <v>20</v>
      </c>
      <c r="X1498" s="39">
        <f t="shared" si="234"/>
        <v>3.2611796025734483</v>
      </c>
      <c r="Y1498" s="38">
        <f t="shared" si="235"/>
        <v>0.64139941690962099</v>
      </c>
      <c r="Z1498" s="40" t="e">
        <f>IF(C1498=ScatterPlots!$A$3,ReferendumData!Y1498,-1)</f>
        <v>#N/A</v>
      </c>
      <c r="AA1498" s="39">
        <f t="shared" si="236"/>
        <v>3.2611796025734483</v>
      </c>
      <c r="AB1498" s="40">
        <f t="shared" si="237"/>
        <v>-1</v>
      </c>
      <c r="AC1498" s="40">
        <f t="shared" si="238"/>
        <v>0.64139941690962099</v>
      </c>
      <c r="AD1498" s="40">
        <f t="shared" si="239"/>
        <v>-1</v>
      </c>
    </row>
    <row r="1499" spans="1:30" x14ac:dyDescent="0.35">
      <c r="A1499">
        <v>486</v>
      </c>
      <c r="B1499">
        <v>1</v>
      </c>
      <c r="C1499" t="str">
        <f t="shared" si="230"/>
        <v>0486-01</v>
      </c>
      <c r="D1499" t="s">
        <v>90</v>
      </c>
      <c r="E1499">
        <v>2010</v>
      </c>
      <c r="F1499">
        <f>VLOOKUP(E1499,Lookups!A:B,2,FALSE)</f>
        <v>2</v>
      </c>
      <c r="G1499">
        <v>2012</v>
      </c>
      <c r="H1499" s="61">
        <v>804.42</v>
      </c>
      <c r="I1499">
        <v>9</v>
      </c>
      <c r="J1499" t="s">
        <v>19</v>
      </c>
      <c r="K1499">
        <v>0</v>
      </c>
      <c r="L1499">
        <v>9</v>
      </c>
      <c r="M1499">
        <v>1</v>
      </c>
      <c r="N1499">
        <v>9</v>
      </c>
      <c r="O1499">
        <v>1</v>
      </c>
      <c r="P1499">
        <f t="shared" si="231"/>
        <v>9</v>
      </c>
      <c r="Q1499">
        <v>415</v>
      </c>
      <c r="R1499">
        <v>346</v>
      </c>
      <c r="S1499" s="14">
        <f t="shared" si="233"/>
        <v>0.54533508541392905</v>
      </c>
      <c r="T1499" s="33">
        <f>IF(E1499&lt;1994,"NA",IF(E1499&gt;2001,SUMIFS(ADM!E:E,ADM!A:A,ReferendumData!E1499,ADM!C:C,ReferendumData!A1499,ADM!D:D,ReferendumData!B1499),SUMIFS(ADM!K:K,ADM!H:H,ReferendumData!E1499,ADM!I:I,ReferendumData!A1499,ADM!J:J,ReferendumData!B1499)))</f>
        <v>352.48</v>
      </c>
      <c r="U1499" s="34">
        <f t="shared" si="232"/>
        <v>2.1589877439854743</v>
      </c>
      <c r="V1499" s="47">
        <f>IFERROR(VLOOKUP(C1499,Lookups!J:L,3,FALSE),IF(T1499&gt;=2000,4,IF(AND(T1499&gt;=1000,T1499&lt;2000),5,6)))</f>
        <v>6</v>
      </c>
      <c r="W1499" s="12" t="s">
        <v>20</v>
      </c>
      <c r="X1499" s="39">
        <f t="shared" si="234"/>
        <v>2.1589877439854743</v>
      </c>
      <c r="Y1499" s="38">
        <f t="shared" si="235"/>
        <v>0.54533508541392905</v>
      </c>
      <c r="Z1499" s="40" t="e">
        <f>IF(C1499=ScatterPlots!$A$3,ReferendumData!Y1499,-1)</f>
        <v>#N/A</v>
      </c>
      <c r="AA1499" s="39">
        <f t="shared" si="236"/>
        <v>2.1589877439854743</v>
      </c>
      <c r="AB1499" s="40">
        <f t="shared" si="237"/>
        <v>-1</v>
      </c>
      <c r="AC1499" s="40">
        <f t="shared" si="238"/>
        <v>0.54533508541392905</v>
      </c>
      <c r="AD1499" s="40">
        <f t="shared" si="239"/>
        <v>-1</v>
      </c>
    </row>
    <row r="1500" spans="1:30" x14ac:dyDescent="0.35">
      <c r="A1500">
        <v>486</v>
      </c>
      <c r="B1500">
        <v>1</v>
      </c>
      <c r="C1500" t="str">
        <f t="shared" si="230"/>
        <v>0486-01</v>
      </c>
      <c r="D1500" t="s">
        <v>90</v>
      </c>
      <c r="E1500">
        <v>2010</v>
      </c>
      <c r="F1500">
        <f>VLOOKUP(E1500,Lookups!A:B,2,FALSE)</f>
        <v>2</v>
      </c>
      <c r="G1500">
        <v>2011</v>
      </c>
      <c r="H1500" s="61">
        <v>300</v>
      </c>
      <c r="I1500">
        <v>10</v>
      </c>
      <c r="J1500" t="s">
        <v>19</v>
      </c>
      <c r="K1500">
        <v>0</v>
      </c>
      <c r="L1500">
        <v>9</v>
      </c>
      <c r="M1500">
        <v>0</v>
      </c>
      <c r="N1500">
        <v>9</v>
      </c>
      <c r="O1500">
        <v>0</v>
      </c>
      <c r="P1500">
        <f t="shared" si="231"/>
        <v>4</v>
      </c>
      <c r="Q1500">
        <v>277</v>
      </c>
      <c r="R1500">
        <v>484</v>
      </c>
      <c r="S1500" s="14">
        <f t="shared" si="233"/>
        <v>0.36399474375821289</v>
      </c>
      <c r="T1500" s="33">
        <f>IF(E1500&lt;1994,"NA",IF(E1500&gt;2001,SUMIFS(ADM!E:E,ADM!A:A,ReferendumData!E1500,ADM!C:C,ReferendumData!A1500,ADM!D:D,ReferendumData!B1500),SUMIFS(ADM!K:K,ADM!H:H,ReferendumData!E1500,ADM!I:I,ReferendumData!A1500,ADM!J:J,ReferendumData!B1500)))</f>
        <v>352.48</v>
      </c>
      <c r="U1500" s="34">
        <f t="shared" si="232"/>
        <v>2.1589877439854743</v>
      </c>
      <c r="V1500" s="47">
        <f>IFERROR(VLOOKUP(C1500,Lookups!J:L,3,FALSE),IF(T1500&gt;=2000,4,IF(AND(T1500&gt;=1000,T1500&lt;2000),5,6)))</f>
        <v>6</v>
      </c>
      <c r="W1500" s="12" t="s">
        <v>20</v>
      </c>
      <c r="X1500" s="39">
        <f t="shared" si="234"/>
        <v>2.1589877439854743</v>
      </c>
      <c r="Y1500" s="38">
        <f t="shared" si="235"/>
        <v>0.36399474375821289</v>
      </c>
      <c r="Z1500" s="40" t="e">
        <f>IF(C1500=ScatterPlots!$A$3,ReferendumData!Y1500,-1)</f>
        <v>#N/A</v>
      </c>
      <c r="AA1500" s="39">
        <f t="shared" si="236"/>
        <v>2.1589877439854743</v>
      </c>
      <c r="AB1500" s="40">
        <f t="shared" si="237"/>
        <v>-1</v>
      </c>
      <c r="AC1500" s="40">
        <f t="shared" si="238"/>
        <v>0.36399474375821289</v>
      </c>
      <c r="AD1500" s="40">
        <f t="shared" si="239"/>
        <v>-1</v>
      </c>
    </row>
    <row r="1501" spans="1:30" x14ac:dyDescent="0.35">
      <c r="A1501">
        <v>487</v>
      </c>
      <c r="B1501">
        <v>1</v>
      </c>
      <c r="C1501" t="str">
        <f t="shared" ref="C1501:C1564" si="240">TEXT(A1501,"0000")&amp;"-"&amp;TEXT(B1501,"00")</f>
        <v>0487-01</v>
      </c>
      <c r="D1501" t="s">
        <v>91</v>
      </c>
      <c r="E1501">
        <v>2010</v>
      </c>
      <c r="F1501">
        <f>VLOOKUP(E1501,Lookups!A:B,2,FALSE)</f>
        <v>2</v>
      </c>
      <c r="G1501">
        <v>2011</v>
      </c>
      <c r="H1501" s="61">
        <v>295</v>
      </c>
      <c r="I1501">
        <v>5</v>
      </c>
      <c r="J1501" t="s">
        <v>19</v>
      </c>
      <c r="K1501">
        <v>0</v>
      </c>
      <c r="L1501">
        <v>9</v>
      </c>
      <c r="M1501">
        <v>0</v>
      </c>
      <c r="N1501">
        <v>9</v>
      </c>
      <c r="O1501">
        <v>0</v>
      </c>
      <c r="P1501">
        <f t="shared" ref="P1501:P1564" si="241">MAX(1,MIN(10,INT(H1501/100)+1))</f>
        <v>3</v>
      </c>
      <c r="Q1501">
        <v>346</v>
      </c>
      <c r="R1501">
        <v>436</v>
      </c>
      <c r="S1501" s="14">
        <f t="shared" si="233"/>
        <v>0.44245524296675193</v>
      </c>
      <c r="T1501" s="33">
        <f>IF(E1501&lt;1994,"NA",IF(E1501&gt;2001,SUMIFS(ADM!E:E,ADM!A:A,ReferendumData!E1501,ADM!C:C,ReferendumData!A1501,ADM!D:D,ReferendumData!B1501),SUMIFS(ADM!K:K,ADM!H:H,ReferendumData!E1501,ADM!I:I,ReferendumData!A1501,ADM!J:J,ReferendumData!B1501)))</f>
        <v>415.87</v>
      </c>
      <c r="U1501" s="34">
        <f t="shared" ref="U1501:U1564" si="242">IFERROR((Q1501+R1501)/T1501,"NA")</f>
        <v>1.8803953158438935</v>
      </c>
      <c r="V1501" s="47">
        <f>IFERROR(VLOOKUP(C1501,Lookups!J:L,3,FALSE),IF(T1501&gt;=2000,4,IF(AND(T1501&gt;=1000,T1501&lt;2000),5,6)))</f>
        <v>6</v>
      </c>
      <c r="W1501" s="12" t="s">
        <v>20</v>
      </c>
      <c r="X1501" s="39">
        <f t="shared" si="234"/>
        <v>1.8803953158438935</v>
      </c>
      <c r="Y1501" s="38">
        <f t="shared" si="235"/>
        <v>0.44245524296675193</v>
      </c>
      <c r="Z1501" s="40" t="e">
        <f>IF(C1501=ScatterPlots!$A$3,ReferendumData!Y1501,-1)</f>
        <v>#N/A</v>
      </c>
      <c r="AA1501" s="39">
        <f t="shared" si="236"/>
        <v>1.8803953158438935</v>
      </c>
      <c r="AB1501" s="40">
        <f t="shared" si="237"/>
        <v>-1</v>
      </c>
      <c r="AC1501" s="40">
        <f t="shared" si="238"/>
        <v>0.44245524296675193</v>
      </c>
      <c r="AD1501" s="40">
        <f t="shared" si="239"/>
        <v>-1</v>
      </c>
    </row>
    <row r="1502" spans="1:30" x14ac:dyDescent="0.35">
      <c r="A1502">
        <v>492</v>
      </c>
      <c r="B1502">
        <v>1</v>
      </c>
      <c r="C1502" t="str">
        <f t="shared" si="240"/>
        <v>0492-01</v>
      </c>
      <c r="D1502" t="s">
        <v>187</v>
      </c>
      <c r="E1502">
        <v>2010</v>
      </c>
      <c r="F1502">
        <f>VLOOKUP(E1502,Lookups!A:B,2,FALSE)</f>
        <v>2</v>
      </c>
      <c r="G1502">
        <v>2012</v>
      </c>
      <c r="H1502" s="61">
        <v>251.18</v>
      </c>
      <c r="I1502">
        <v>9</v>
      </c>
      <c r="J1502" t="s">
        <v>19</v>
      </c>
      <c r="K1502">
        <v>0</v>
      </c>
      <c r="L1502">
        <v>9</v>
      </c>
      <c r="M1502">
        <v>1</v>
      </c>
      <c r="N1502">
        <v>9</v>
      </c>
      <c r="O1502">
        <v>1</v>
      </c>
      <c r="P1502">
        <f t="shared" si="241"/>
        <v>3</v>
      </c>
      <c r="Q1502">
        <v>5736</v>
      </c>
      <c r="R1502">
        <v>2752</v>
      </c>
      <c r="S1502" s="14">
        <f t="shared" si="233"/>
        <v>0.6757775683317625</v>
      </c>
      <c r="T1502" s="33">
        <f>IF(E1502&lt;1994,"NA",IF(E1502&gt;2001,SUMIFS(ADM!E:E,ADM!A:A,ReferendumData!E1502,ADM!C:C,ReferendumData!A1502,ADM!D:D,ReferendumData!B1502),SUMIFS(ADM!K:K,ADM!H:H,ReferendumData!E1502,ADM!I:I,ReferendumData!A1502,ADM!J:J,ReferendumData!B1502)))</f>
        <v>4388.18</v>
      </c>
      <c r="U1502" s="34">
        <f t="shared" si="242"/>
        <v>1.9342871076391579</v>
      </c>
      <c r="V1502" s="47">
        <f>IFERROR(VLOOKUP(C1502,Lookups!J:L,3,FALSE),IF(T1502&gt;=2000,4,IF(AND(T1502&gt;=1000,T1502&lt;2000),5,6)))</f>
        <v>4</v>
      </c>
      <c r="W1502" s="12" t="s">
        <v>20</v>
      </c>
      <c r="X1502" s="39">
        <f t="shared" si="234"/>
        <v>1.9342871076391579</v>
      </c>
      <c r="Y1502" s="38">
        <f t="shared" si="235"/>
        <v>0.6757775683317625</v>
      </c>
      <c r="Z1502" s="40" t="e">
        <f>IF(C1502=ScatterPlots!$A$3,ReferendumData!Y1502,-1)</f>
        <v>#N/A</v>
      </c>
      <c r="AA1502" s="39">
        <f t="shared" si="236"/>
        <v>1.9342871076391579</v>
      </c>
      <c r="AB1502" s="40">
        <f t="shared" si="237"/>
        <v>-1</v>
      </c>
      <c r="AC1502" s="40">
        <f t="shared" si="238"/>
        <v>0.6757775683317625</v>
      </c>
      <c r="AD1502" s="40">
        <f t="shared" si="239"/>
        <v>-1</v>
      </c>
    </row>
    <row r="1503" spans="1:30" x14ac:dyDescent="0.35">
      <c r="A1503">
        <v>492</v>
      </c>
      <c r="B1503">
        <v>1</v>
      </c>
      <c r="C1503" t="str">
        <f t="shared" si="240"/>
        <v>0492-01</v>
      </c>
      <c r="D1503" t="s">
        <v>187</v>
      </c>
      <c r="E1503">
        <v>2010</v>
      </c>
      <c r="F1503">
        <f>VLOOKUP(E1503,Lookups!A:B,2,FALSE)</f>
        <v>2</v>
      </c>
      <c r="G1503">
        <v>2011</v>
      </c>
      <c r="H1503" s="61">
        <v>53.35</v>
      </c>
      <c r="I1503">
        <v>10</v>
      </c>
      <c r="J1503" t="s">
        <v>19</v>
      </c>
      <c r="K1503">
        <v>0</v>
      </c>
      <c r="L1503">
        <v>9</v>
      </c>
      <c r="M1503">
        <v>0</v>
      </c>
      <c r="N1503">
        <v>9</v>
      </c>
      <c r="O1503">
        <v>1</v>
      </c>
      <c r="P1503">
        <f t="shared" si="241"/>
        <v>1</v>
      </c>
      <c r="Q1503">
        <v>5736</v>
      </c>
      <c r="R1503">
        <v>2752</v>
      </c>
      <c r="S1503" s="14">
        <f t="shared" si="233"/>
        <v>0.6757775683317625</v>
      </c>
      <c r="T1503" s="33">
        <f>IF(E1503&lt;1994,"NA",IF(E1503&gt;2001,SUMIFS(ADM!E:E,ADM!A:A,ReferendumData!E1503,ADM!C:C,ReferendumData!A1503,ADM!D:D,ReferendumData!B1503),SUMIFS(ADM!K:K,ADM!H:H,ReferendumData!E1503,ADM!I:I,ReferendumData!A1503,ADM!J:J,ReferendumData!B1503)))</f>
        <v>4388.18</v>
      </c>
      <c r="U1503" s="34">
        <f t="shared" si="242"/>
        <v>1.9342871076391579</v>
      </c>
      <c r="V1503" s="47">
        <f>IFERROR(VLOOKUP(C1503,Lookups!J:L,3,FALSE),IF(T1503&gt;=2000,4,IF(AND(T1503&gt;=1000,T1503&lt;2000),5,6)))</f>
        <v>4</v>
      </c>
      <c r="W1503" s="12" t="s">
        <v>562</v>
      </c>
      <c r="X1503" s="39">
        <f t="shared" si="234"/>
        <v>1.9342871076391579</v>
      </c>
      <c r="Y1503" s="38">
        <f t="shared" si="235"/>
        <v>0.6757775683317625</v>
      </c>
      <c r="Z1503" s="40" t="e">
        <f>IF(C1503=ScatterPlots!$A$3,ReferendumData!Y1503,-1)</f>
        <v>#N/A</v>
      </c>
      <c r="AA1503" s="39">
        <f t="shared" si="236"/>
        <v>1.9342871076391579</v>
      </c>
      <c r="AB1503" s="40">
        <f t="shared" si="237"/>
        <v>-1</v>
      </c>
      <c r="AC1503" s="40">
        <f t="shared" si="238"/>
        <v>0.6757775683317625</v>
      </c>
      <c r="AD1503" s="40">
        <f t="shared" si="239"/>
        <v>-1</v>
      </c>
    </row>
    <row r="1504" spans="1:30" x14ac:dyDescent="0.35">
      <c r="A1504">
        <v>507</v>
      </c>
      <c r="B1504">
        <v>1</v>
      </c>
      <c r="C1504" t="str">
        <f t="shared" si="240"/>
        <v>0507-01</v>
      </c>
      <c r="D1504" t="s">
        <v>133</v>
      </c>
      <c r="E1504">
        <v>2010</v>
      </c>
      <c r="F1504">
        <f>VLOOKUP(E1504,Lookups!A:B,2,FALSE)</f>
        <v>2</v>
      </c>
      <c r="G1504">
        <v>2011</v>
      </c>
      <c r="H1504" s="61">
        <v>600</v>
      </c>
      <c r="I1504">
        <v>5</v>
      </c>
      <c r="J1504" t="s">
        <v>19</v>
      </c>
      <c r="K1504">
        <v>0</v>
      </c>
      <c r="L1504">
        <v>9</v>
      </c>
      <c r="M1504">
        <v>0</v>
      </c>
      <c r="N1504">
        <v>9</v>
      </c>
      <c r="O1504">
        <v>0</v>
      </c>
      <c r="P1504">
        <f t="shared" si="241"/>
        <v>7</v>
      </c>
      <c r="Q1504">
        <v>490</v>
      </c>
      <c r="R1504">
        <v>620</v>
      </c>
      <c r="S1504" s="14">
        <f t="shared" si="233"/>
        <v>0.44144144144144143</v>
      </c>
      <c r="T1504" s="33">
        <f>IF(E1504&lt;1994,"NA",IF(E1504&gt;2001,SUMIFS(ADM!E:E,ADM!A:A,ReferendumData!E1504,ADM!C:C,ReferendumData!A1504,ADM!D:D,ReferendumData!B1504),SUMIFS(ADM!K:K,ADM!H:H,ReferendumData!E1504,ADM!I:I,ReferendumData!A1504,ADM!J:J,ReferendumData!B1504)))</f>
        <v>350.9</v>
      </c>
      <c r="U1504" s="34">
        <f t="shared" si="242"/>
        <v>3.1632943858649192</v>
      </c>
      <c r="V1504" s="47">
        <f>IFERROR(VLOOKUP(C1504,Lookups!J:L,3,FALSE),IF(T1504&gt;=2000,4,IF(AND(T1504&gt;=1000,T1504&lt;2000),5,6)))</f>
        <v>6</v>
      </c>
      <c r="W1504" s="12" t="s">
        <v>562</v>
      </c>
      <c r="X1504" s="39">
        <f t="shared" si="234"/>
        <v>3.1632943858649192</v>
      </c>
      <c r="Y1504" s="38">
        <f t="shared" si="235"/>
        <v>0.44144144144144143</v>
      </c>
      <c r="Z1504" s="40" t="e">
        <f>IF(C1504=ScatterPlots!$A$3,ReferendumData!Y1504,-1)</f>
        <v>#N/A</v>
      </c>
      <c r="AA1504" s="39">
        <f t="shared" si="236"/>
        <v>3.1632943858649192</v>
      </c>
      <c r="AB1504" s="40">
        <f t="shared" si="237"/>
        <v>-1</v>
      </c>
      <c r="AC1504" s="40">
        <f t="shared" si="238"/>
        <v>0.44144144144144143</v>
      </c>
      <c r="AD1504" s="40">
        <f t="shared" si="239"/>
        <v>-1</v>
      </c>
    </row>
    <row r="1505" spans="1:30" x14ac:dyDescent="0.35">
      <c r="A1505">
        <v>514</v>
      </c>
      <c r="B1505">
        <v>1</v>
      </c>
      <c r="C1505" t="str">
        <f t="shared" si="240"/>
        <v>0514-01</v>
      </c>
      <c r="D1505" t="s">
        <v>228</v>
      </c>
      <c r="E1505">
        <v>2010</v>
      </c>
      <c r="F1505">
        <f>VLOOKUP(E1505,Lookups!A:B,2,FALSE)</f>
        <v>2</v>
      </c>
      <c r="G1505">
        <v>2011</v>
      </c>
      <c r="H1505" s="61">
        <v>349.99999999999989</v>
      </c>
      <c r="I1505">
        <v>10</v>
      </c>
      <c r="J1505" t="s">
        <v>19</v>
      </c>
      <c r="K1505">
        <v>0</v>
      </c>
      <c r="L1505">
        <v>9</v>
      </c>
      <c r="M1505">
        <v>0</v>
      </c>
      <c r="N1505">
        <v>9</v>
      </c>
      <c r="O1505">
        <v>1</v>
      </c>
      <c r="P1505">
        <f t="shared" si="241"/>
        <v>4</v>
      </c>
      <c r="Q1505">
        <v>253</v>
      </c>
      <c r="R1505">
        <v>132</v>
      </c>
      <c r="S1505" s="14">
        <f t="shared" si="233"/>
        <v>0.65714285714285714</v>
      </c>
      <c r="T1505" s="33">
        <f>IF(E1505&lt;1994,"NA",IF(E1505&gt;2001,SUMIFS(ADM!E:E,ADM!A:A,ReferendumData!E1505,ADM!C:C,ReferendumData!A1505,ADM!D:D,ReferendumData!B1505),SUMIFS(ADM!K:K,ADM!H:H,ReferendumData!E1505,ADM!I:I,ReferendumData!A1505,ADM!J:J,ReferendumData!B1505)))</f>
        <v>167.73</v>
      </c>
      <c r="U1505" s="34">
        <f t="shared" si="242"/>
        <v>2.2953556310737495</v>
      </c>
      <c r="V1505" s="47">
        <f>IFERROR(VLOOKUP(C1505,Lookups!J:L,3,FALSE),IF(T1505&gt;=2000,4,IF(AND(T1505&gt;=1000,T1505&lt;2000),5,6)))</f>
        <v>6</v>
      </c>
      <c r="W1505" s="12" t="s">
        <v>20</v>
      </c>
      <c r="X1505" s="39">
        <f t="shared" si="234"/>
        <v>2.2953556310737495</v>
      </c>
      <c r="Y1505" s="38">
        <f t="shared" si="235"/>
        <v>0.65714285714285714</v>
      </c>
      <c r="Z1505" s="40" t="e">
        <f>IF(C1505=ScatterPlots!$A$3,ReferendumData!Y1505,-1)</f>
        <v>#N/A</v>
      </c>
      <c r="AA1505" s="39">
        <f t="shared" si="236"/>
        <v>2.2953556310737495</v>
      </c>
      <c r="AB1505" s="40">
        <f t="shared" si="237"/>
        <v>-1</v>
      </c>
      <c r="AC1505" s="40">
        <f t="shared" si="238"/>
        <v>0.65714285714285714</v>
      </c>
      <c r="AD1505" s="40">
        <f t="shared" si="239"/>
        <v>-1</v>
      </c>
    </row>
    <row r="1506" spans="1:30" x14ac:dyDescent="0.35">
      <c r="A1506">
        <v>531</v>
      </c>
      <c r="B1506">
        <v>1</v>
      </c>
      <c r="C1506" t="str">
        <f t="shared" si="240"/>
        <v>0531-01</v>
      </c>
      <c r="D1506" t="s">
        <v>189</v>
      </c>
      <c r="E1506">
        <v>2010</v>
      </c>
      <c r="F1506">
        <f>VLOOKUP(E1506,Lookups!A:B,2,FALSE)</f>
        <v>2</v>
      </c>
      <c r="G1506">
        <v>2011</v>
      </c>
      <c r="H1506" s="61">
        <v>323.89999999999998</v>
      </c>
      <c r="I1506">
        <v>6</v>
      </c>
      <c r="J1506" t="s">
        <v>19</v>
      </c>
      <c r="K1506">
        <v>0</v>
      </c>
      <c r="L1506">
        <v>9</v>
      </c>
      <c r="M1506">
        <v>0</v>
      </c>
      <c r="N1506">
        <v>9</v>
      </c>
      <c r="O1506">
        <v>0</v>
      </c>
      <c r="P1506">
        <f t="shared" si="241"/>
        <v>4</v>
      </c>
      <c r="Q1506">
        <v>1516</v>
      </c>
      <c r="R1506">
        <v>1578</v>
      </c>
      <c r="S1506" s="14">
        <f t="shared" si="233"/>
        <v>0.48998060762766643</v>
      </c>
      <c r="T1506" s="33">
        <f>IF(E1506&lt;1994,"NA",IF(E1506&gt;2001,SUMIFS(ADM!E:E,ADM!A:A,ReferendumData!E1506,ADM!C:C,ReferendumData!A1506,ADM!D:D,ReferendumData!B1506),SUMIFS(ADM!K:K,ADM!H:H,ReferendumData!E1506,ADM!I:I,ReferendumData!A1506,ADM!J:J,ReferendumData!B1506)))</f>
        <v>1724.46</v>
      </c>
      <c r="U1506" s="34">
        <f t="shared" si="242"/>
        <v>1.7941848462707166</v>
      </c>
      <c r="V1506" s="47">
        <f>IFERROR(VLOOKUP(C1506,Lookups!J:L,3,FALSE),IF(T1506&gt;=2000,4,IF(AND(T1506&gt;=1000,T1506&lt;2000),5,6)))</f>
        <v>5</v>
      </c>
      <c r="W1506" s="12" t="s">
        <v>20</v>
      </c>
      <c r="X1506" s="39">
        <f t="shared" si="234"/>
        <v>1.7941848462707166</v>
      </c>
      <c r="Y1506" s="38">
        <f t="shared" si="235"/>
        <v>0.48998060762766643</v>
      </c>
      <c r="Z1506" s="40" t="e">
        <f>IF(C1506=ScatterPlots!$A$3,ReferendumData!Y1506,-1)</f>
        <v>#N/A</v>
      </c>
      <c r="AA1506" s="39">
        <f t="shared" si="236"/>
        <v>1.7941848462707166</v>
      </c>
      <c r="AB1506" s="40">
        <f t="shared" si="237"/>
        <v>-1</v>
      </c>
      <c r="AC1506" s="40">
        <f t="shared" si="238"/>
        <v>0.48998060762766643</v>
      </c>
      <c r="AD1506" s="40">
        <f t="shared" si="239"/>
        <v>-1</v>
      </c>
    </row>
    <row r="1507" spans="1:30" x14ac:dyDescent="0.35">
      <c r="A1507">
        <v>534</v>
      </c>
      <c r="B1507">
        <v>1</v>
      </c>
      <c r="C1507" t="str">
        <f t="shared" si="240"/>
        <v>0534-01</v>
      </c>
      <c r="D1507" t="s">
        <v>92</v>
      </c>
      <c r="E1507">
        <v>2010</v>
      </c>
      <c r="F1507">
        <f>VLOOKUP(E1507,Lookups!A:B,2,FALSE)</f>
        <v>2</v>
      </c>
      <c r="G1507">
        <v>2012</v>
      </c>
      <c r="H1507" s="61">
        <v>200.35</v>
      </c>
      <c r="I1507">
        <v>9</v>
      </c>
      <c r="J1507" t="s">
        <v>19</v>
      </c>
      <c r="K1507">
        <v>0</v>
      </c>
      <c r="L1507">
        <v>9</v>
      </c>
      <c r="M1507">
        <v>1</v>
      </c>
      <c r="N1507">
        <v>9</v>
      </c>
      <c r="O1507">
        <v>1</v>
      </c>
      <c r="P1507">
        <f t="shared" si="241"/>
        <v>3</v>
      </c>
      <c r="Q1507">
        <v>2201</v>
      </c>
      <c r="R1507">
        <v>1243</v>
      </c>
      <c r="S1507" s="14">
        <f t="shared" si="233"/>
        <v>0.63908246225319398</v>
      </c>
      <c r="T1507" s="33">
        <f>IF(E1507&lt;1994,"NA",IF(E1507&gt;2001,SUMIFS(ADM!E:E,ADM!A:A,ReferendumData!E1507,ADM!C:C,ReferendumData!A1507,ADM!D:D,ReferendumData!B1507),SUMIFS(ADM!K:K,ADM!H:H,ReferendumData!E1507,ADM!I:I,ReferendumData!A1507,ADM!J:J,ReferendumData!B1507)))</f>
        <v>1774.48</v>
      </c>
      <c r="U1507" s="34">
        <f t="shared" si="242"/>
        <v>1.9408502772643252</v>
      </c>
      <c r="V1507" s="47">
        <f>IFERROR(VLOOKUP(C1507,Lookups!J:L,3,FALSE),IF(T1507&gt;=2000,4,IF(AND(T1507&gt;=1000,T1507&lt;2000),5,6)))</f>
        <v>5</v>
      </c>
      <c r="W1507" s="12" t="s">
        <v>20</v>
      </c>
      <c r="X1507" s="39">
        <f t="shared" si="234"/>
        <v>1.9408502772643252</v>
      </c>
      <c r="Y1507" s="38">
        <f t="shared" si="235"/>
        <v>0.63908246225319398</v>
      </c>
      <c r="Z1507" s="40" t="e">
        <f>IF(C1507=ScatterPlots!$A$3,ReferendumData!Y1507,-1)</f>
        <v>#N/A</v>
      </c>
      <c r="AA1507" s="39">
        <f t="shared" si="236"/>
        <v>1.9408502772643252</v>
      </c>
      <c r="AB1507" s="40">
        <f t="shared" si="237"/>
        <v>-1</v>
      </c>
      <c r="AC1507" s="40">
        <f t="shared" si="238"/>
        <v>0.63908246225319398</v>
      </c>
      <c r="AD1507" s="40">
        <f t="shared" si="239"/>
        <v>-1</v>
      </c>
    </row>
    <row r="1508" spans="1:30" x14ac:dyDescent="0.35">
      <c r="A1508">
        <v>534</v>
      </c>
      <c r="B1508">
        <v>1</v>
      </c>
      <c r="C1508" t="str">
        <f t="shared" si="240"/>
        <v>0534-01</v>
      </c>
      <c r="D1508" t="s">
        <v>92</v>
      </c>
      <c r="E1508">
        <v>2010</v>
      </c>
      <c r="F1508">
        <f>VLOOKUP(E1508,Lookups!A:B,2,FALSE)</f>
        <v>2</v>
      </c>
      <c r="G1508">
        <v>2011</v>
      </c>
      <c r="H1508" s="61">
        <v>80</v>
      </c>
      <c r="I1508">
        <v>10</v>
      </c>
      <c r="J1508" t="s">
        <v>19</v>
      </c>
      <c r="K1508">
        <v>0</v>
      </c>
      <c r="L1508">
        <v>9</v>
      </c>
      <c r="M1508">
        <v>0</v>
      </c>
      <c r="N1508">
        <v>9</v>
      </c>
      <c r="O1508">
        <v>0</v>
      </c>
      <c r="P1508">
        <f t="shared" si="241"/>
        <v>1</v>
      </c>
      <c r="Q1508">
        <v>1602</v>
      </c>
      <c r="R1508">
        <v>1824</v>
      </c>
      <c r="S1508" s="14">
        <f t="shared" si="233"/>
        <v>0.46760070052539404</v>
      </c>
      <c r="T1508" s="33">
        <f>IF(E1508&lt;1994,"NA",IF(E1508&gt;2001,SUMIFS(ADM!E:E,ADM!A:A,ReferendumData!E1508,ADM!C:C,ReferendumData!A1508,ADM!D:D,ReferendumData!B1508),SUMIFS(ADM!K:K,ADM!H:H,ReferendumData!E1508,ADM!I:I,ReferendumData!A1508,ADM!J:J,ReferendumData!B1508)))</f>
        <v>1774.48</v>
      </c>
      <c r="U1508" s="34">
        <f t="shared" si="242"/>
        <v>1.9307064604841981</v>
      </c>
      <c r="V1508" s="47">
        <f>IFERROR(VLOOKUP(C1508,Lookups!J:L,3,FALSE),IF(T1508&gt;=2000,4,IF(AND(T1508&gt;=1000,T1508&lt;2000),5,6)))</f>
        <v>5</v>
      </c>
      <c r="W1508" s="12" t="s">
        <v>20</v>
      </c>
      <c r="X1508" s="39">
        <f t="shared" si="234"/>
        <v>1.9307064604841981</v>
      </c>
      <c r="Y1508" s="38">
        <f t="shared" si="235"/>
        <v>0.46760070052539404</v>
      </c>
      <c r="Z1508" s="40" t="e">
        <f>IF(C1508=ScatterPlots!$A$3,ReferendumData!Y1508,-1)</f>
        <v>#N/A</v>
      </c>
      <c r="AA1508" s="39">
        <f t="shared" si="236"/>
        <v>1.9307064604841981</v>
      </c>
      <c r="AB1508" s="40">
        <f t="shared" si="237"/>
        <v>-1</v>
      </c>
      <c r="AC1508" s="40">
        <f t="shared" si="238"/>
        <v>0.46760070052539404</v>
      </c>
      <c r="AD1508" s="40">
        <f t="shared" si="239"/>
        <v>-1</v>
      </c>
    </row>
    <row r="1509" spans="1:30" x14ac:dyDescent="0.35">
      <c r="A1509">
        <v>535</v>
      </c>
      <c r="B1509">
        <v>1</v>
      </c>
      <c r="C1509" t="str">
        <f t="shared" si="240"/>
        <v>0535-01</v>
      </c>
      <c r="D1509" t="s">
        <v>338</v>
      </c>
      <c r="E1509">
        <v>2010</v>
      </c>
      <c r="F1509">
        <f>VLOOKUP(E1509,Lookups!A:B,2,FALSE)</f>
        <v>2</v>
      </c>
      <c r="G1509">
        <v>2011</v>
      </c>
      <c r="H1509" s="61">
        <v>343</v>
      </c>
      <c r="I1509">
        <v>10</v>
      </c>
      <c r="J1509" t="s">
        <v>19</v>
      </c>
      <c r="K1509">
        <v>0</v>
      </c>
      <c r="L1509">
        <v>9</v>
      </c>
      <c r="M1509">
        <v>0</v>
      </c>
      <c r="N1509">
        <v>9</v>
      </c>
      <c r="O1509">
        <v>0</v>
      </c>
      <c r="P1509">
        <f t="shared" si="241"/>
        <v>4</v>
      </c>
      <c r="Q1509">
        <v>16650</v>
      </c>
      <c r="R1509">
        <v>26375</v>
      </c>
      <c r="S1509" s="14">
        <f t="shared" si="233"/>
        <v>0.38698431144683326</v>
      </c>
      <c r="T1509" s="33">
        <f>IF(E1509&lt;1994,"NA",IF(E1509&gt;2001,SUMIFS(ADM!E:E,ADM!A:A,ReferendumData!E1509,ADM!C:C,ReferendumData!A1509,ADM!D:D,ReferendumData!B1509),SUMIFS(ADM!K:K,ADM!H:H,ReferendumData!E1509,ADM!I:I,ReferendumData!A1509,ADM!J:J,ReferendumData!B1509)))</f>
        <v>15911</v>
      </c>
      <c r="U1509" s="34">
        <f t="shared" si="242"/>
        <v>2.7041040789390989</v>
      </c>
      <c r="V1509" s="47">
        <f>IFERROR(VLOOKUP(C1509,Lookups!J:L,3,FALSE),IF(T1509&gt;=2000,4,IF(AND(T1509&gt;=1000,T1509&lt;2000),5,6)))</f>
        <v>4</v>
      </c>
      <c r="W1509" s="12" t="s">
        <v>529</v>
      </c>
      <c r="X1509" s="39">
        <f t="shared" si="234"/>
        <v>2.7041040789390989</v>
      </c>
      <c r="Y1509" s="38">
        <f t="shared" si="235"/>
        <v>0.38698431144683326</v>
      </c>
      <c r="Z1509" s="40" t="e">
        <f>IF(C1509=ScatterPlots!$A$3,ReferendumData!Y1509,-1)</f>
        <v>#N/A</v>
      </c>
      <c r="AA1509" s="39">
        <f t="shared" si="236"/>
        <v>2.7041040789390989</v>
      </c>
      <c r="AB1509" s="40">
        <f t="shared" si="237"/>
        <v>-1</v>
      </c>
      <c r="AC1509" s="40">
        <f t="shared" si="238"/>
        <v>0.38698431144683326</v>
      </c>
      <c r="AD1509" s="40">
        <f t="shared" si="239"/>
        <v>-1</v>
      </c>
    </row>
    <row r="1510" spans="1:30" x14ac:dyDescent="0.35">
      <c r="A1510">
        <v>535</v>
      </c>
      <c r="B1510">
        <v>1</v>
      </c>
      <c r="C1510" t="str">
        <f t="shared" si="240"/>
        <v>0535-01</v>
      </c>
      <c r="D1510" t="s">
        <v>338</v>
      </c>
      <c r="E1510">
        <v>2010</v>
      </c>
      <c r="F1510">
        <f>VLOOKUP(E1510,Lookups!A:B,2,FALSE)</f>
        <v>2</v>
      </c>
      <c r="G1510">
        <v>2012</v>
      </c>
      <c r="H1510" s="61">
        <v>343</v>
      </c>
      <c r="I1510">
        <v>9</v>
      </c>
      <c r="J1510" t="s">
        <v>19</v>
      </c>
      <c r="K1510">
        <v>0</v>
      </c>
      <c r="L1510">
        <v>9</v>
      </c>
      <c r="M1510">
        <v>1</v>
      </c>
      <c r="N1510">
        <v>9</v>
      </c>
      <c r="O1510">
        <v>0</v>
      </c>
      <c r="P1510">
        <f t="shared" si="241"/>
        <v>4</v>
      </c>
      <c r="Q1510">
        <v>14412</v>
      </c>
      <c r="R1510">
        <v>28338</v>
      </c>
      <c r="S1510" s="14">
        <f t="shared" si="233"/>
        <v>0.33712280701754388</v>
      </c>
      <c r="T1510" s="33">
        <f>IF(E1510&lt;1994,"NA",IF(E1510&gt;2001,SUMIFS(ADM!E:E,ADM!A:A,ReferendumData!E1510,ADM!C:C,ReferendumData!A1510,ADM!D:D,ReferendumData!B1510),SUMIFS(ADM!K:K,ADM!H:H,ReferendumData!E1510,ADM!I:I,ReferendumData!A1510,ADM!J:J,ReferendumData!B1510)))</f>
        <v>15911</v>
      </c>
      <c r="U1510" s="34">
        <f t="shared" si="242"/>
        <v>2.6868204386902144</v>
      </c>
      <c r="V1510" s="47">
        <f>IFERROR(VLOOKUP(C1510,Lookups!J:L,3,FALSE),IF(T1510&gt;=2000,4,IF(AND(T1510&gt;=1000,T1510&lt;2000),5,6)))</f>
        <v>4</v>
      </c>
      <c r="W1510" s="12" t="s">
        <v>20</v>
      </c>
      <c r="X1510" s="39">
        <f t="shared" si="234"/>
        <v>2.6868204386902144</v>
      </c>
      <c r="Y1510" s="38">
        <f t="shared" si="235"/>
        <v>0.33712280701754388</v>
      </c>
      <c r="Z1510" s="40" t="e">
        <f>IF(C1510=ScatterPlots!$A$3,ReferendumData!Y1510,-1)</f>
        <v>#N/A</v>
      </c>
      <c r="AA1510" s="39">
        <f t="shared" si="236"/>
        <v>2.6868204386902144</v>
      </c>
      <c r="AB1510" s="40">
        <f t="shared" si="237"/>
        <v>-1</v>
      </c>
      <c r="AC1510" s="40">
        <f t="shared" si="238"/>
        <v>0.33712280701754388</v>
      </c>
      <c r="AD1510" s="40">
        <f t="shared" si="239"/>
        <v>-1</v>
      </c>
    </row>
    <row r="1511" spans="1:30" x14ac:dyDescent="0.35">
      <c r="A1511">
        <v>544</v>
      </c>
      <c r="B1511">
        <v>1</v>
      </c>
      <c r="C1511" t="str">
        <f t="shared" si="240"/>
        <v>0544-01</v>
      </c>
      <c r="D1511" t="s">
        <v>259</v>
      </c>
      <c r="E1511">
        <v>2010</v>
      </c>
      <c r="F1511">
        <f>VLOOKUP(E1511,Lookups!A:B,2,FALSE)</f>
        <v>2</v>
      </c>
      <c r="G1511">
        <v>2012</v>
      </c>
      <c r="H1511" s="61">
        <v>416.05</v>
      </c>
      <c r="I1511">
        <v>10</v>
      </c>
      <c r="J1511" t="s">
        <v>19</v>
      </c>
      <c r="K1511">
        <v>0</v>
      </c>
      <c r="L1511">
        <v>9</v>
      </c>
      <c r="M1511">
        <v>1</v>
      </c>
      <c r="N1511">
        <v>9</v>
      </c>
      <c r="O1511">
        <v>1</v>
      </c>
      <c r="P1511">
        <f t="shared" si="241"/>
        <v>5</v>
      </c>
      <c r="Q1511">
        <v>4988</v>
      </c>
      <c r="R1511">
        <v>2638</v>
      </c>
      <c r="S1511" s="14">
        <f t="shared" si="233"/>
        <v>0.65407815368476263</v>
      </c>
      <c r="T1511" s="33">
        <f>IF(E1511&lt;1994,"NA",IF(E1511&gt;2001,SUMIFS(ADM!E:E,ADM!A:A,ReferendumData!E1511,ADM!C:C,ReferendumData!A1511,ADM!D:D,ReferendumData!B1511),SUMIFS(ADM!K:K,ADM!H:H,ReferendumData!E1511,ADM!I:I,ReferendumData!A1511,ADM!J:J,ReferendumData!B1511)))</f>
        <v>2508.84</v>
      </c>
      <c r="U1511" s="34">
        <f t="shared" si="242"/>
        <v>3.039651791266083</v>
      </c>
      <c r="V1511" s="47">
        <f>IFERROR(VLOOKUP(C1511,Lookups!J:L,3,FALSE),IF(T1511&gt;=2000,4,IF(AND(T1511&gt;=1000,T1511&lt;2000),5,6)))</f>
        <v>4</v>
      </c>
      <c r="W1511" s="12" t="s">
        <v>529</v>
      </c>
      <c r="X1511" s="39">
        <f t="shared" si="234"/>
        <v>3.039651791266083</v>
      </c>
      <c r="Y1511" s="38">
        <f t="shared" si="235"/>
        <v>0.65407815368476263</v>
      </c>
      <c r="Z1511" s="40" t="e">
        <f>IF(C1511=ScatterPlots!$A$3,ReferendumData!Y1511,-1)</f>
        <v>#N/A</v>
      </c>
      <c r="AA1511" s="39">
        <f t="shared" si="236"/>
        <v>3.039651791266083</v>
      </c>
      <c r="AB1511" s="40">
        <f t="shared" si="237"/>
        <v>-1</v>
      </c>
      <c r="AC1511" s="40">
        <f t="shared" si="238"/>
        <v>0.65407815368476263</v>
      </c>
      <c r="AD1511" s="40">
        <f t="shared" si="239"/>
        <v>-1</v>
      </c>
    </row>
    <row r="1512" spans="1:30" x14ac:dyDescent="0.35">
      <c r="A1512">
        <v>548</v>
      </c>
      <c r="B1512">
        <v>1</v>
      </c>
      <c r="C1512" t="str">
        <f t="shared" si="240"/>
        <v>0548-01</v>
      </c>
      <c r="D1512" t="s">
        <v>537</v>
      </c>
      <c r="E1512">
        <v>2010</v>
      </c>
      <c r="F1512">
        <f>VLOOKUP(E1512,Lookups!A:B,2,FALSE)</f>
        <v>2</v>
      </c>
      <c r="G1512">
        <v>2011</v>
      </c>
      <c r="H1512" s="61">
        <v>700</v>
      </c>
      <c r="I1512">
        <v>8</v>
      </c>
      <c r="J1512" t="s">
        <v>19</v>
      </c>
      <c r="K1512">
        <v>0</v>
      </c>
      <c r="L1512">
        <v>9</v>
      </c>
      <c r="M1512">
        <v>0</v>
      </c>
      <c r="N1512">
        <v>9</v>
      </c>
      <c r="O1512">
        <v>0</v>
      </c>
      <c r="P1512">
        <f t="shared" si="241"/>
        <v>8</v>
      </c>
      <c r="Q1512">
        <v>1449</v>
      </c>
      <c r="R1512">
        <v>1619</v>
      </c>
      <c r="S1512" s="14">
        <f t="shared" si="233"/>
        <v>0.47229465449804431</v>
      </c>
      <c r="T1512" s="33">
        <f>IF(E1512&lt;1994,"NA",IF(E1512&gt;2001,SUMIFS(ADM!E:E,ADM!A:A,ReferendumData!E1512,ADM!C:C,ReferendumData!A1512,ADM!D:D,ReferendumData!B1512),SUMIFS(ADM!K:K,ADM!H:H,ReferendumData!E1512,ADM!I:I,ReferendumData!A1512,ADM!J:J,ReferendumData!B1512)))</f>
        <v>934.07</v>
      </c>
      <c r="U1512" s="34">
        <f t="shared" si="242"/>
        <v>3.2845504084276338</v>
      </c>
      <c r="V1512" s="47">
        <f>IFERROR(VLOOKUP(C1512,Lookups!J:L,3,FALSE),IF(T1512&gt;=2000,4,IF(AND(T1512&gt;=1000,T1512&lt;2000),5,6)))</f>
        <v>6</v>
      </c>
      <c r="W1512" s="12" t="s">
        <v>20</v>
      </c>
      <c r="X1512" s="39">
        <f t="shared" si="234"/>
        <v>3.2845504084276338</v>
      </c>
      <c r="Y1512" s="38">
        <f t="shared" si="235"/>
        <v>0.47229465449804431</v>
      </c>
      <c r="Z1512" s="40" t="e">
        <f>IF(C1512=ScatterPlots!$A$3,ReferendumData!Y1512,-1)</f>
        <v>#N/A</v>
      </c>
      <c r="AA1512" s="39">
        <f t="shared" si="236"/>
        <v>3.2845504084276338</v>
      </c>
      <c r="AB1512" s="40">
        <f t="shared" si="237"/>
        <v>-1</v>
      </c>
      <c r="AC1512" s="40">
        <f t="shared" si="238"/>
        <v>0.47229465449804431</v>
      </c>
      <c r="AD1512" s="40">
        <f t="shared" si="239"/>
        <v>-1</v>
      </c>
    </row>
    <row r="1513" spans="1:30" x14ac:dyDescent="0.35">
      <c r="A1513">
        <v>549</v>
      </c>
      <c r="B1513">
        <v>1</v>
      </c>
      <c r="C1513" t="str">
        <f t="shared" si="240"/>
        <v>0549-01</v>
      </c>
      <c r="D1513" t="s">
        <v>339</v>
      </c>
      <c r="E1513">
        <v>2010</v>
      </c>
      <c r="F1513">
        <f>VLOOKUP(E1513,Lookups!A:B,2,FALSE)</f>
        <v>2</v>
      </c>
      <c r="G1513">
        <v>2011</v>
      </c>
      <c r="H1513" s="61">
        <v>595</v>
      </c>
      <c r="I1513">
        <v>5</v>
      </c>
      <c r="J1513" t="s">
        <v>19</v>
      </c>
      <c r="K1513">
        <v>0</v>
      </c>
      <c r="L1513">
        <v>9</v>
      </c>
      <c r="M1513">
        <v>0</v>
      </c>
      <c r="N1513">
        <v>9</v>
      </c>
      <c r="O1513">
        <v>0</v>
      </c>
      <c r="P1513">
        <f t="shared" si="241"/>
        <v>6</v>
      </c>
      <c r="Q1513">
        <v>2300</v>
      </c>
      <c r="R1513">
        <v>2825</v>
      </c>
      <c r="S1513" s="14">
        <f t="shared" si="233"/>
        <v>0.44878048780487806</v>
      </c>
      <c r="T1513" s="33">
        <f>IF(E1513&lt;1994,"NA",IF(E1513&gt;2001,SUMIFS(ADM!E:E,ADM!A:A,ReferendumData!E1513,ADM!C:C,ReferendumData!A1513,ADM!D:D,ReferendumData!B1513),SUMIFS(ADM!K:K,ADM!H:H,ReferendumData!E1513,ADM!I:I,ReferendumData!A1513,ADM!J:J,ReferendumData!B1513)))</f>
        <v>1442.66</v>
      </c>
      <c r="U1513" s="34">
        <f t="shared" si="242"/>
        <v>3.552465584406582</v>
      </c>
      <c r="V1513" s="47">
        <f>IFERROR(VLOOKUP(C1513,Lookups!J:L,3,FALSE),IF(T1513&gt;=2000,4,IF(AND(T1513&gt;=1000,T1513&lt;2000),5,6)))</f>
        <v>5</v>
      </c>
      <c r="W1513" s="12" t="s">
        <v>20</v>
      </c>
      <c r="X1513" s="39">
        <f t="shared" si="234"/>
        <v>3.552465584406582</v>
      </c>
      <c r="Y1513" s="38">
        <f t="shared" si="235"/>
        <v>0.44878048780487806</v>
      </c>
      <c r="Z1513" s="40" t="e">
        <f>IF(C1513=ScatterPlots!$A$3,ReferendumData!Y1513,-1)</f>
        <v>#N/A</v>
      </c>
      <c r="AA1513" s="39">
        <f t="shared" si="236"/>
        <v>3.552465584406582</v>
      </c>
      <c r="AB1513" s="40">
        <f t="shared" si="237"/>
        <v>-1</v>
      </c>
      <c r="AC1513" s="40">
        <f t="shared" si="238"/>
        <v>0.44878048780487806</v>
      </c>
      <c r="AD1513" s="40">
        <f t="shared" si="239"/>
        <v>-1</v>
      </c>
    </row>
    <row r="1514" spans="1:30" x14ac:dyDescent="0.35">
      <c r="A1514">
        <v>549</v>
      </c>
      <c r="B1514">
        <v>1</v>
      </c>
      <c r="C1514" t="str">
        <f t="shared" si="240"/>
        <v>0549-01</v>
      </c>
      <c r="D1514" t="s">
        <v>339</v>
      </c>
      <c r="E1514">
        <v>2010</v>
      </c>
      <c r="F1514">
        <f>VLOOKUP(E1514,Lookups!A:B,2,FALSE)</f>
        <v>2</v>
      </c>
      <c r="G1514">
        <v>2011</v>
      </c>
      <c r="H1514" s="61">
        <v>195</v>
      </c>
      <c r="I1514">
        <v>5</v>
      </c>
      <c r="J1514" t="s">
        <v>19</v>
      </c>
      <c r="K1514">
        <v>0</v>
      </c>
      <c r="L1514">
        <v>9</v>
      </c>
      <c r="M1514">
        <v>0</v>
      </c>
      <c r="N1514">
        <v>9</v>
      </c>
      <c r="O1514">
        <v>0</v>
      </c>
      <c r="P1514">
        <f t="shared" si="241"/>
        <v>2</v>
      </c>
      <c r="Q1514">
        <v>2039</v>
      </c>
      <c r="R1514">
        <v>3012</v>
      </c>
      <c r="S1514" s="14">
        <f t="shared" si="233"/>
        <v>0.40368243912096613</v>
      </c>
      <c r="T1514" s="33">
        <f>IF(E1514&lt;1994,"NA",IF(E1514&gt;2001,SUMIFS(ADM!E:E,ADM!A:A,ReferendumData!E1514,ADM!C:C,ReferendumData!A1514,ADM!D:D,ReferendumData!B1514),SUMIFS(ADM!K:K,ADM!H:H,ReferendumData!E1514,ADM!I:I,ReferendumData!A1514,ADM!J:J,ReferendumData!B1514)))</f>
        <v>1442.66</v>
      </c>
      <c r="U1514" s="34">
        <f t="shared" si="242"/>
        <v>3.5011714471878332</v>
      </c>
      <c r="V1514" s="47">
        <f>IFERROR(VLOOKUP(C1514,Lookups!J:L,3,FALSE),IF(T1514&gt;=2000,4,IF(AND(T1514&gt;=1000,T1514&lt;2000),5,6)))</f>
        <v>5</v>
      </c>
      <c r="W1514" s="12" t="s">
        <v>20</v>
      </c>
      <c r="X1514" s="39">
        <f t="shared" si="234"/>
        <v>3.5011714471878332</v>
      </c>
      <c r="Y1514" s="38">
        <f t="shared" si="235"/>
        <v>0.40368243912096613</v>
      </c>
      <c r="Z1514" s="40" t="e">
        <f>IF(C1514=ScatterPlots!$A$3,ReferendumData!Y1514,-1)</f>
        <v>#N/A</v>
      </c>
      <c r="AA1514" s="39">
        <f t="shared" si="236"/>
        <v>3.5011714471878332</v>
      </c>
      <c r="AB1514" s="40">
        <f t="shared" si="237"/>
        <v>-1</v>
      </c>
      <c r="AC1514" s="40">
        <f t="shared" si="238"/>
        <v>0.40368243912096613</v>
      </c>
      <c r="AD1514" s="40">
        <f t="shared" si="239"/>
        <v>-1</v>
      </c>
    </row>
    <row r="1515" spans="1:30" x14ac:dyDescent="0.35">
      <c r="A1515">
        <v>549</v>
      </c>
      <c r="B1515">
        <v>1</v>
      </c>
      <c r="C1515" t="str">
        <f t="shared" si="240"/>
        <v>0549-01</v>
      </c>
      <c r="D1515" t="s">
        <v>339</v>
      </c>
      <c r="E1515">
        <v>2010</v>
      </c>
      <c r="F1515">
        <f>VLOOKUP(E1515,Lookups!A:B,2,FALSE)</f>
        <v>2</v>
      </c>
      <c r="G1515">
        <v>2011</v>
      </c>
      <c r="H1515" s="61">
        <v>195</v>
      </c>
      <c r="I1515">
        <v>5</v>
      </c>
      <c r="J1515" t="s">
        <v>19</v>
      </c>
      <c r="K1515">
        <v>0</v>
      </c>
      <c r="L1515">
        <v>9</v>
      </c>
      <c r="M1515">
        <v>0</v>
      </c>
      <c r="N1515">
        <v>9</v>
      </c>
      <c r="O1515">
        <v>0</v>
      </c>
      <c r="P1515">
        <f t="shared" si="241"/>
        <v>2</v>
      </c>
      <c r="Q1515">
        <v>1932</v>
      </c>
      <c r="R1515">
        <v>3116</v>
      </c>
      <c r="S1515" s="14">
        <f t="shared" si="233"/>
        <v>0.38272583201267829</v>
      </c>
      <c r="T1515" s="33">
        <f>IF(E1515&lt;1994,"NA",IF(E1515&gt;2001,SUMIFS(ADM!E:E,ADM!A:A,ReferendumData!E1515,ADM!C:C,ReferendumData!A1515,ADM!D:D,ReferendumData!B1515),SUMIFS(ADM!K:K,ADM!H:H,ReferendumData!E1515,ADM!I:I,ReferendumData!A1515,ADM!J:J,ReferendumData!B1515)))</f>
        <v>1442.66</v>
      </c>
      <c r="U1515" s="34">
        <f t="shared" si="242"/>
        <v>3.4990919551384247</v>
      </c>
      <c r="V1515" s="47">
        <f>IFERROR(VLOOKUP(C1515,Lookups!J:L,3,FALSE),IF(T1515&gt;=2000,4,IF(AND(T1515&gt;=1000,T1515&lt;2000),5,6)))</f>
        <v>5</v>
      </c>
      <c r="W1515" s="12" t="s">
        <v>529</v>
      </c>
      <c r="X1515" s="39">
        <f t="shared" si="234"/>
        <v>3.4990919551384247</v>
      </c>
      <c r="Y1515" s="38">
        <f t="shared" si="235"/>
        <v>0.38272583201267829</v>
      </c>
      <c r="Z1515" s="40" t="e">
        <f>IF(C1515=ScatterPlots!$A$3,ReferendumData!Y1515,-1)</f>
        <v>#N/A</v>
      </c>
      <c r="AA1515" s="39">
        <f t="shared" si="236"/>
        <v>3.4990919551384247</v>
      </c>
      <c r="AB1515" s="40">
        <f t="shared" si="237"/>
        <v>-1</v>
      </c>
      <c r="AC1515" s="40">
        <f t="shared" si="238"/>
        <v>0.38272583201267829</v>
      </c>
      <c r="AD1515" s="40">
        <f t="shared" si="239"/>
        <v>-1</v>
      </c>
    </row>
    <row r="1516" spans="1:30" x14ac:dyDescent="0.35">
      <c r="A1516">
        <v>553</v>
      </c>
      <c r="B1516">
        <v>1</v>
      </c>
      <c r="C1516" t="str">
        <f t="shared" si="240"/>
        <v>0553-01</v>
      </c>
      <c r="D1516" t="s">
        <v>230</v>
      </c>
      <c r="E1516">
        <v>2010</v>
      </c>
      <c r="F1516">
        <f>VLOOKUP(E1516,Lookups!A:B,2,FALSE)</f>
        <v>2</v>
      </c>
      <c r="G1516">
        <v>2011</v>
      </c>
      <c r="H1516" s="61">
        <v>249.71</v>
      </c>
      <c r="I1516">
        <v>5</v>
      </c>
      <c r="J1516" t="s">
        <v>19</v>
      </c>
      <c r="K1516">
        <v>0</v>
      </c>
      <c r="L1516">
        <v>9</v>
      </c>
      <c r="M1516">
        <v>0</v>
      </c>
      <c r="N1516">
        <v>9</v>
      </c>
      <c r="O1516">
        <v>1</v>
      </c>
      <c r="P1516">
        <f t="shared" si="241"/>
        <v>3</v>
      </c>
      <c r="Q1516">
        <v>725</v>
      </c>
      <c r="R1516">
        <v>663</v>
      </c>
      <c r="S1516" s="14">
        <f t="shared" si="233"/>
        <v>0.5223342939481268</v>
      </c>
      <c r="T1516" s="33">
        <f>IF(E1516&lt;1994,"NA",IF(E1516&gt;2001,SUMIFS(ADM!E:E,ADM!A:A,ReferendumData!E1516,ADM!C:C,ReferendumData!A1516,ADM!D:D,ReferendumData!B1516),SUMIFS(ADM!K:K,ADM!H:H,ReferendumData!E1516,ADM!I:I,ReferendumData!A1516,ADM!J:J,ReferendumData!B1516)))</f>
        <v>689.1</v>
      </c>
      <c r="U1516" s="34">
        <f t="shared" si="242"/>
        <v>2.0142214482658538</v>
      </c>
      <c r="V1516" s="47">
        <f>IFERROR(VLOOKUP(C1516,Lookups!J:L,3,FALSE),IF(T1516&gt;=2000,4,IF(AND(T1516&gt;=1000,T1516&lt;2000),5,6)))</f>
        <v>6</v>
      </c>
      <c r="W1516" s="12" t="s">
        <v>529</v>
      </c>
      <c r="X1516" s="39">
        <f t="shared" si="234"/>
        <v>2.0142214482658538</v>
      </c>
      <c r="Y1516" s="38">
        <f t="shared" si="235"/>
        <v>0.5223342939481268</v>
      </c>
      <c r="Z1516" s="40" t="e">
        <f>IF(C1516=ScatterPlots!$A$3,ReferendumData!Y1516,-1)</f>
        <v>#N/A</v>
      </c>
      <c r="AA1516" s="39">
        <f t="shared" si="236"/>
        <v>2.0142214482658538</v>
      </c>
      <c r="AB1516" s="40">
        <f t="shared" si="237"/>
        <v>-1</v>
      </c>
      <c r="AC1516" s="40">
        <f t="shared" si="238"/>
        <v>0.5223342939481268</v>
      </c>
      <c r="AD1516" s="40">
        <f t="shared" si="239"/>
        <v>-1</v>
      </c>
    </row>
    <row r="1517" spans="1:30" x14ac:dyDescent="0.35">
      <c r="A1517">
        <v>553</v>
      </c>
      <c r="B1517">
        <v>1</v>
      </c>
      <c r="C1517" t="str">
        <f t="shared" si="240"/>
        <v>0553-01</v>
      </c>
      <c r="D1517" t="s">
        <v>230</v>
      </c>
      <c r="E1517">
        <v>2010</v>
      </c>
      <c r="F1517">
        <f>VLOOKUP(E1517,Lookups!A:B,2,FALSE)</f>
        <v>2</v>
      </c>
      <c r="G1517">
        <v>2011</v>
      </c>
      <c r="H1517" s="61">
        <v>75</v>
      </c>
      <c r="I1517">
        <v>5</v>
      </c>
      <c r="J1517" t="s">
        <v>19</v>
      </c>
      <c r="K1517">
        <v>0</v>
      </c>
      <c r="L1517">
        <v>9</v>
      </c>
      <c r="M1517">
        <v>0</v>
      </c>
      <c r="N1517">
        <v>9</v>
      </c>
      <c r="O1517">
        <v>0</v>
      </c>
      <c r="P1517">
        <f t="shared" si="241"/>
        <v>1</v>
      </c>
      <c r="Q1517">
        <v>640</v>
      </c>
      <c r="R1517">
        <v>732</v>
      </c>
      <c r="S1517" s="14">
        <f t="shared" si="233"/>
        <v>0.46647230320699706</v>
      </c>
      <c r="T1517" s="33">
        <f>IF(E1517&lt;1994,"NA",IF(E1517&gt;2001,SUMIFS(ADM!E:E,ADM!A:A,ReferendumData!E1517,ADM!C:C,ReferendumData!A1517,ADM!D:D,ReferendumData!B1517),SUMIFS(ADM!K:K,ADM!H:H,ReferendumData!E1517,ADM!I:I,ReferendumData!A1517,ADM!J:J,ReferendumData!B1517)))</f>
        <v>689.1</v>
      </c>
      <c r="U1517" s="34">
        <f t="shared" si="242"/>
        <v>1.9910027572195617</v>
      </c>
      <c r="V1517" s="47">
        <f>IFERROR(VLOOKUP(C1517,Lookups!J:L,3,FALSE),IF(T1517&gt;=2000,4,IF(AND(T1517&gt;=1000,T1517&lt;2000),5,6)))</f>
        <v>6</v>
      </c>
      <c r="W1517" s="12" t="s">
        <v>20</v>
      </c>
      <c r="X1517" s="39">
        <f t="shared" si="234"/>
        <v>1.9910027572195617</v>
      </c>
      <c r="Y1517" s="38">
        <f t="shared" si="235"/>
        <v>0.46647230320699706</v>
      </c>
      <c r="Z1517" s="40" t="e">
        <f>IF(C1517=ScatterPlots!$A$3,ReferendumData!Y1517,-1)</f>
        <v>#N/A</v>
      </c>
      <c r="AA1517" s="39">
        <f t="shared" si="236"/>
        <v>1.9910027572195617</v>
      </c>
      <c r="AB1517" s="40">
        <f t="shared" si="237"/>
        <v>-1</v>
      </c>
      <c r="AC1517" s="40">
        <f t="shared" si="238"/>
        <v>0.46647230320699706</v>
      </c>
      <c r="AD1517" s="40">
        <f t="shared" si="239"/>
        <v>-1</v>
      </c>
    </row>
    <row r="1518" spans="1:30" x14ac:dyDescent="0.35">
      <c r="A1518">
        <v>561</v>
      </c>
      <c r="B1518">
        <v>1</v>
      </c>
      <c r="C1518" t="str">
        <f t="shared" si="240"/>
        <v>0561-01</v>
      </c>
      <c r="D1518" t="s">
        <v>191</v>
      </c>
      <c r="E1518">
        <v>2010</v>
      </c>
      <c r="F1518">
        <f>VLOOKUP(E1518,Lookups!A:B,2,FALSE)</f>
        <v>2</v>
      </c>
      <c r="G1518">
        <v>2011</v>
      </c>
      <c r="H1518" s="61">
        <v>1750</v>
      </c>
      <c r="I1518">
        <v>7</v>
      </c>
      <c r="J1518" t="s">
        <v>19</v>
      </c>
      <c r="K1518">
        <v>0</v>
      </c>
      <c r="L1518">
        <v>9</v>
      </c>
      <c r="M1518">
        <v>0</v>
      </c>
      <c r="N1518">
        <v>9</v>
      </c>
      <c r="O1518">
        <v>1</v>
      </c>
      <c r="P1518">
        <f t="shared" si="241"/>
        <v>10</v>
      </c>
      <c r="Q1518">
        <v>235</v>
      </c>
      <c r="R1518">
        <v>82</v>
      </c>
      <c r="S1518" s="14">
        <f t="shared" si="233"/>
        <v>0.74132492113564674</v>
      </c>
      <c r="T1518" s="33">
        <f>IF(E1518&lt;1994,"NA",IF(E1518&gt;2001,SUMIFS(ADM!E:E,ADM!A:A,ReferendumData!E1518,ADM!C:C,ReferendumData!A1518,ADM!D:D,ReferendumData!B1518),SUMIFS(ADM!K:K,ADM!H:H,ReferendumData!E1518,ADM!I:I,ReferendumData!A1518,ADM!J:J,ReferendumData!B1518)))</f>
        <v>187.35</v>
      </c>
      <c r="U1518" s="34">
        <f t="shared" si="242"/>
        <v>1.6920202828929811</v>
      </c>
      <c r="V1518" s="47">
        <f>IFERROR(VLOOKUP(C1518,Lookups!J:L,3,FALSE),IF(T1518&gt;=2000,4,IF(AND(T1518&gt;=1000,T1518&lt;2000),5,6)))</f>
        <v>6</v>
      </c>
      <c r="W1518" s="12" t="s">
        <v>529</v>
      </c>
      <c r="X1518" s="39">
        <f t="shared" si="234"/>
        <v>1.6920202828929811</v>
      </c>
      <c r="Y1518" s="38">
        <f t="shared" si="235"/>
        <v>0.74132492113564674</v>
      </c>
      <c r="Z1518" s="40" t="e">
        <f>IF(C1518=ScatterPlots!$A$3,ReferendumData!Y1518,-1)</f>
        <v>#N/A</v>
      </c>
      <c r="AA1518" s="39">
        <f t="shared" si="236"/>
        <v>1.6920202828929811</v>
      </c>
      <c r="AB1518" s="40">
        <f t="shared" si="237"/>
        <v>-1</v>
      </c>
      <c r="AC1518" s="40">
        <f t="shared" si="238"/>
        <v>0.74132492113564674</v>
      </c>
      <c r="AD1518" s="40">
        <f t="shared" si="239"/>
        <v>-1</v>
      </c>
    </row>
    <row r="1519" spans="1:30" x14ac:dyDescent="0.35">
      <c r="A1519">
        <v>578</v>
      </c>
      <c r="B1519">
        <v>1</v>
      </c>
      <c r="C1519" t="str">
        <f t="shared" si="240"/>
        <v>0578-01</v>
      </c>
      <c r="D1519" t="s">
        <v>312</v>
      </c>
      <c r="E1519">
        <v>2010</v>
      </c>
      <c r="F1519">
        <f>VLOOKUP(E1519,Lookups!A:B,2,FALSE)</f>
        <v>2</v>
      </c>
      <c r="G1519">
        <v>2012</v>
      </c>
      <c r="H1519" s="61">
        <v>838.64</v>
      </c>
      <c r="I1519">
        <v>10</v>
      </c>
      <c r="J1519" t="s">
        <v>19</v>
      </c>
      <c r="K1519">
        <v>0</v>
      </c>
      <c r="L1519">
        <v>9</v>
      </c>
      <c r="M1519">
        <v>1</v>
      </c>
      <c r="N1519">
        <v>9</v>
      </c>
      <c r="O1519">
        <v>1</v>
      </c>
      <c r="P1519">
        <f t="shared" si="241"/>
        <v>9</v>
      </c>
      <c r="Q1519">
        <v>2651</v>
      </c>
      <c r="R1519">
        <v>1619</v>
      </c>
      <c r="S1519" s="14">
        <f t="shared" si="233"/>
        <v>0.62084309133489457</v>
      </c>
      <c r="T1519" s="33">
        <f>IF(E1519&lt;1994,"NA",IF(E1519&gt;2001,SUMIFS(ADM!E:E,ADM!A:A,ReferendumData!E1519,ADM!C:C,ReferendumData!A1519,ADM!D:D,ReferendumData!B1519),SUMIFS(ADM!K:K,ADM!H:H,ReferendumData!E1519,ADM!I:I,ReferendumData!A1519,ADM!J:J,ReferendumData!B1519)))</f>
        <v>1620.83</v>
      </c>
      <c r="U1519" s="34">
        <f t="shared" si="242"/>
        <v>2.6344527186688302</v>
      </c>
      <c r="V1519" s="47">
        <f>IFERROR(VLOOKUP(C1519,Lookups!J:L,3,FALSE),IF(T1519&gt;=2000,4,IF(AND(T1519&gt;=1000,T1519&lt;2000),5,6)))</f>
        <v>5</v>
      </c>
      <c r="W1519" s="12" t="s">
        <v>20</v>
      </c>
      <c r="X1519" s="39">
        <f t="shared" si="234"/>
        <v>2.6344527186688302</v>
      </c>
      <c r="Y1519" s="38">
        <f t="shared" si="235"/>
        <v>0.62084309133489457</v>
      </c>
      <c r="Z1519" s="40" t="e">
        <f>IF(C1519=ScatterPlots!$A$3,ReferendumData!Y1519,-1)</f>
        <v>#N/A</v>
      </c>
      <c r="AA1519" s="39">
        <f t="shared" si="236"/>
        <v>2.6344527186688302</v>
      </c>
      <c r="AB1519" s="40">
        <f t="shared" si="237"/>
        <v>-1</v>
      </c>
      <c r="AC1519" s="40">
        <f t="shared" si="238"/>
        <v>0.62084309133489457</v>
      </c>
      <c r="AD1519" s="40">
        <f t="shared" si="239"/>
        <v>-1</v>
      </c>
    </row>
    <row r="1520" spans="1:30" x14ac:dyDescent="0.35">
      <c r="A1520">
        <v>593</v>
      </c>
      <c r="B1520">
        <v>1</v>
      </c>
      <c r="C1520" t="str">
        <f t="shared" si="240"/>
        <v>0593-01</v>
      </c>
      <c r="D1520" t="s">
        <v>341</v>
      </c>
      <c r="E1520">
        <v>2010</v>
      </c>
      <c r="F1520">
        <f>VLOOKUP(E1520,Lookups!A:B,2,FALSE)</f>
        <v>2</v>
      </c>
      <c r="G1520">
        <v>2011</v>
      </c>
      <c r="H1520" s="61">
        <v>730.8</v>
      </c>
      <c r="I1520">
        <v>10</v>
      </c>
      <c r="J1520" t="s">
        <v>19</v>
      </c>
      <c r="K1520">
        <v>0</v>
      </c>
      <c r="L1520">
        <v>9</v>
      </c>
      <c r="M1520">
        <v>0</v>
      </c>
      <c r="N1520">
        <v>9</v>
      </c>
      <c r="O1520">
        <v>0</v>
      </c>
      <c r="P1520">
        <f t="shared" si="241"/>
        <v>8</v>
      </c>
      <c r="Q1520">
        <v>1480</v>
      </c>
      <c r="R1520">
        <v>1580</v>
      </c>
      <c r="S1520" s="14">
        <f t="shared" si="233"/>
        <v>0.48366013071895425</v>
      </c>
      <c r="T1520" s="33">
        <f>IF(E1520&lt;1994,"NA",IF(E1520&gt;2001,SUMIFS(ADM!E:E,ADM!A:A,ReferendumData!E1520,ADM!C:C,ReferendumData!A1520,ADM!D:D,ReferendumData!B1520),SUMIFS(ADM!K:K,ADM!H:H,ReferendumData!E1520,ADM!I:I,ReferendumData!A1520,ADM!J:J,ReferendumData!B1520)))</f>
        <v>1264.8599999999999</v>
      </c>
      <c r="U1520" s="34">
        <f t="shared" si="242"/>
        <v>2.4192400740002848</v>
      </c>
      <c r="V1520" s="47">
        <f>IFERROR(VLOOKUP(C1520,Lookups!J:L,3,FALSE),IF(T1520&gt;=2000,4,IF(AND(T1520&gt;=1000,T1520&lt;2000),5,6)))</f>
        <v>5</v>
      </c>
      <c r="W1520" s="12" t="s">
        <v>20</v>
      </c>
      <c r="X1520" s="39">
        <f t="shared" si="234"/>
        <v>2.4192400740002848</v>
      </c>
      <c r="Y1520" s="38">
        <f t="shared" si="235"/>
        <v>0.48366013071895425</v>
      </c>
      <c r="Z1520" s="40" t="e">
        <f>IF(C1520=ScatterPlots!$A$3,ReferendumData!Y1520,-1)</f>
        <v>#N/A</v>
      </c>
      <c r="AA1520" s="39">
        <f t="shared" si="236"/>
        <v>2.4192400740002848</v>
      </c>
      <c r="AB1520" s="40">
        <f t="shared" si="237"/>
        <v>-1</v>
      </c>
      <c r="AC1520" s="40">
        <f t="shared" si="238"/>
        <v>0.48366013071895425</v>
      </c>
      <c r="AD1520" s="40">
        <f t="shared" si="239"/>
        <v>-1</v>
      </c>
    </row>
    <row r="1521" spans="1:30" x14ac:dyDescent="0.35">
      <c r="A1521">
        <v>621</v>
      </c>
      <c r="B1521">
        <v>1</v>
      </c>
      <c r="C1521" t="str">
        <f t="shared" si="240"/>
        <v>0621-01</v>
      </c>
      <c r="D1521" t="s">
        <v>387</v>
      </c>
      <c r="E1521">
        <v>2010</v>
      </c>
      <c r="F1521">
        <f>VLOOKUP(E1521,Lookups!A:B,2,FALSE)</f>
        <v>2</v>
      </c>
      <c r="G1521">
        <v>2012</v>
      </c>
      <c r="H1521" s="61">
        <v>532.54</v>
      </c>
      <c r="I1521">
        <v>8</v>
      </c>
      <c r="J1521" t="s">
        <v>19</v>
      </c>
      <c r="K1521">
        <v>0</v>
      </c>
      <c r="L1521">
        <v>9</v>
      </c>
      <c r="M1521">
        <v>1</v>
      </c>
      <c r="N1521">
        <v>9</v>
      </c>
      <c r="O1521">
        <v>1</v>
      </c>
      <c r="P1521">
        <f t="shared" si="241"/>
        <v>6</v>
      </c>
      <c r="Q1521">
        <v>20686</v>
      </c>
      <c r="R1521">
        <v>11820</v>
      </c>
      <c r="S1521" s="14">
        <f t="shared" si="233"/>
        <v>0.63637482310957982</v>
      </c>
      <c r="T1521" s="33">
        <f>IF(E1521&lt;1994,"NA",IF(E1521&gt;2001,SUMIFS(ADM!E:E,ADM!A:A,ReferendumData!E1521,ADM!C:C,ReferendumData!A1521,ADM!D:D,ReferendumData!B1521),SUMIFS(ADM!K:K,ADM!H:H,ReferendumData!E1521,ADM!I:I,ReferendumData!A1521,ADM!J:J,ReferendumData!B1521)))</f>
        <v>9849.07</v>
      </c>
      <c r="U1521" s="34">
        <f t="shared" si="242"/>
        <v>3.3004131354533981</v>
      </c>
      <c r="V1521" s="47">
        <f>IFERROR(VLOOKUP(C1521,Lookups!J:L,3,FALSE),IF(T1521&gt;=2000,4,IF(AND(T1521&gt;=1000,T1521&lt;2000),5,6)))</f>
        <v>3</v>
      </c>
      <c r="W1521" s="12" t="s">
        <v>20</v>
      </c>
      <c r="X1521" s="39">
        <f t="shared" si="234"/>
        <v>3.3004131354533981</v>
      </c>
      <c r="Y1521" s="38">
        <f t="shared" si="235"/>
        <v>0.63637482310957982</v>
      </c>
      <c r="Z1521" s="40" t="e">
        <f>IF(C1521=ScatterPlots!$A$3,ReferendumData!Y1521,-1)</f>
        <v>#N/A</v>
      </c>
      <c r="AA1521" s="39">
        <f t="shared" si="236"/>
        <v>3.3004131354533981</v>
      </c>
      <c r="AB1521" s="40">
        <f t="shared" si="237"/>
        <v>-1</v>
      </c>
      <c r="AC1521" s="40">
        <f t="shared" si="238"/>
        <v>0.63637482310957982</v>
      </c>
      <c r="AD1521" s="40">
        <f t="shared" si="239"/>
        <v>-1</v>
      </c>
    </row>
    <row r="1522" spans="1:30" x14ac:dyDescent="0.35">
      <c r="A1522">
        <v>656</v>
      </c>
      <c r="B1522">
        <v>1</v>
      </c>
      <c r="C1522" t="str">
        <f t="shared" si="240"/>
        <v>0656-01</v>
      </c>
      <c r="D1522" t="s">
        <v>31</v>
      </c>
      <c r="E1522">
        <v>2010</v>
      </c>
      <c r="F1522">
        <f>VLOOKUP(E1522,Lookups!A:B,2,FALSE)</f>
        <v>2</v>
      </c>
      <c r="G1522">
        <v>2011</v>
      </c>
      <c r="H1522" s="61">
        <v>385</v>
      </c>
      <c r="I1522">
        <v>5</v>
      </c>
      <c r="J1522" t="s">
        <v>19</v>
      </c>
      <c r="K1522">
        <v>0</v>
      </c>
      <c r="L1522">
        <v>9</v>
      </c>
      <c r="M1522">
        <v>0</v>
      </c>
      <c r="N1522">
        <v>9</v>
      </c>
      <c r="O1522">
        <v>1</v>
      </c>
      <c r="P1522">
        <f t="shared" si="241"/>
        <v>4</v>
      </c>
      <c r="Q1522">
        <v>5226</v>
      </c>
      <c r="R1522">
        <v>3424</v>
      </c>
      <c r="S1522" s="14">
        <f t="shared" si="233"/>
        <v>0.60416184971098263</v>
      </c>
      <c r="T1522" s="33">
        <f>IF(E1522&lt;1994,"NA",IF(E1522&gt;2001,SUMIFS(ADM!E:E,ADM!A:A,ReferendumData!E1522,ADM!C:C,ReferendumData!A1522,ADM!D:D,ReferendumData!B1522),SUMIFS(ADM!K:K,ADM!H:H,ReferendumData!E1522,ADM!I:I,ReferendumData!A1522,ADM!J:J,ReferendumData!B1522)))</f>
        <v>3984.73</v>
      </c>
      <c r="U1522" s="34">
        <f t="shared" si="242"/>
        <v>2.1707869792934527</v>
      </c>
      <c r="V1522" s="47">
        <f>IFERROR(VLOOKUP(C1522,Lookups!J:L,3,FALSE),IF(T1522&gt;=2000,4,IF(AND(T1522&gt;=1000,T1522&lt;2000),5,6)))</f>
        <v>4</v>
      </c>
      <c r="W1522" s="12" t="s">
        <v>20</v>
      </c>
      <c r="X1522" s="39">
        <f t="shared" si="234"/>
        <v>2.1707869792934527</v>
      </c>
      <c r="Y1522" s="38">
        <f t="shared" si="235"/>
        <v>0.60416184971098263</v>
      </c>
      <c r="Z1522" s="40" t="e">
        <f>IF(C1522=ScatterPlots!$A$3,ReferendumData!Y1522,-1)</f>
        <v>#N/A</v>
      </c>
      <c r="AA1522" s="39">
        <f t="shared" si="236"/>
        <v>2.1707869792934527</v>
      </c>
      <c r="AB1522" s="40">
        <f t="shared" si="237"/>
        <v>-1</v>
      </c>
      <c r="AC1522" s="40">
        <f t="shared" si="238"/>
        <v>0.60416184971098263</v>
      </c>
      <c r="AD1522" s="40">
        <f t="shared" si="239"/>
        <v>-1</v>
      </c>
    </row>
    <row r="1523" spans="1:30" x14ac:dyDescent="0.35">
      <c r="A1523">
        <v>682</v>
      </c>
      <c r="B1523">
        <v>1</v>
      </c>
      <c r="C1523" t="str">
        <f t="shared" si="240"/>
        <v>0682-01</v>
      </c>
      <c r="D1523" t="s">
        <v>138</v>
      </c>
      <c r="E1523">
        <v>2010</v>
      </c>
      <c r="F1523">
        <f>VLOOKUP(E1523,Lookups!A:B,2,FALSE)</f>
        <v>2</v>
      </c>
      <c r="G1523">
        <v>2011</v>
      </c>
      <c r="H1523" s="61">
        <v>200</v>
      </c>
      <c r="I1523">
        <v>10</v>
      </c>
      <c r="J1523" t="s">
        <v>19</v>
      </c>
      <c r="K1523">
        <v>0</v>
      </c>
      <c r="L1523">
        <v>9</v>
      </c>
      <c r="M1523">
        <v>0</v>
      </c>
      <c r="N1523">
        <v>9</v>
      </c>
      <c r="O1523">
        <v>0</v>
      </c>
      <c r="P1523">
        <f t="shared" si="241"/>
        <v>3</v>
      </c>
      <c r="Q1523">
        <v>1156</v>
      </c>
      <c r="R1523">
        <v>1757</v>
      </c>
      <c r="S1523" s="14">
        <f t="shared" si="233"/>
        <v>0.39684174390662547</v>
      </c>
      <c r="T1523" s="33">
        <f>IF(E1523&lt;1994,"NA",IF(E1523&gt;2001,SUMIFS(ADM!E:E,ADM!A:A,ReferendumData!E1523,ADM!C:C,ReferendumData!A1523,ADM!D:D,ReferendumData!B1523),SUMIFS(ADM!K:K,ADM!H:H,ReferendumData!E1523,ADM!I:I,ReferendumData!A1523,ADM!J:J,ReferendumData!B1523)))</f>
        <v>1256.69</v>
      </c>
      <c r="U1523" s="34">
        <f t="shared" si="242"/>
        <v>2.3179940956003469</v>
      </c>
      <c r="V1523" s="47">
        <f>IFERROR(VLOOKUP(C1523,Lookups!J:L,3,FALSE),IF(T1523&gt;=2000,4,IF(AND(T1523&gt;=1000,T1523&lt;2000),5,6)))</f>
        <v>5</v>
      </c>
      <c r="W1523" s="12" t="s">
        <v>20</v>
      </c>
      <c r="X1523" s="39">
        <f t="shared" si="234"/>
        <v>2.3179940956003469</v>
      </c>
      <c r="Y1523" s="38">
        <f t="shared" si="235"/>
        <v>0.39684174390662547</v>
      </c>
      <c r="Z1523" s="40" t="e">
        <f>IF(C1523=ScatterPlots!$A$3,ReferendumData!Y1523,-1)</f>
        <v>#N/A</v>
      </c>
      <c r="AA1523" s="39">
        <f t="shared" si="236"/>
        <v>2.3179940956003469</v>
      </c>
      <c r="AB1523" s="40">
        <f t="shared" si="237"/>
        <v>-1</v>
      </c>
      <c r="AC1523" s="40">
        <f t="shared" si="238"/>
        <v>0.39684174390662547</v>
      </c>
      <c r="AD1523" s="40">
        <f t="shared" si="239"/>
        <v>-1</v>
      </c>
    </row>
    <row r="1524" spans="1:30" x14ac:dyDescent="0.35">
      <c r="A1524">
        <v>690</v>
      </c>
      <c r="B1524">
        <v>1</v>
      </c>
      <c r="C1524" t="str">
        <f t="shared" si="240"/>
        <v>0690-01</v>
      </c>
      <c r="D1524" t="s">
        <v>139</v>
      </c>
      <c r="E1524">
        <v>2010</v>
      </c>
      <c r="F1524">
        <f>VLOOKUP(E1524,Lookups!A:B,2,FALSE)</f>
        <v>2</v>
      </c>
      <c r="G1524">
        <v>2011</v>
      </c>
      <c r="H1524" s="61">
        <v>199.99</v>
      </c>
      <c r="I1524">
        <v>10</v>
      </c>
      <c r="J1524" t="s">
        <v>19</v>
      </c>
      <c r="K1524">
        <v>0</v>
      </c>
      <c r="L1524">
        <v>9</v>
      </c>
      <c r="M1524">
        <v>0</v>
      </c>
      <c r="N1524">
        <v>9</v>
      </c>
      <c r="O1524">
        <v>0</v>
      </c>
      <c r="P1524">
        <f t="shared" si="241"/>
        <v>2</v>
      </c>
      <c r="Q1524">
        <v>700</v>
      </c>
      <c r="R1524">
        <v>1371</v>
      </c>
      <c r="S1524" s="14">
        <f t="shared" si="233"/>
        <v>0.33800096571704491</v>
      </c>
      <c r="T1524" s="33">
        <f>IF(E1524&lt;1994,"NA",IF(E1524&gt;2001,SUMIFS(ADM!E:E,ADM!A:A,ReferendumData!E1524,ADM!C:C,ReferendumData!A1524,ADM!D:D,ReferendumData!B1524),SUMIFS(ADM!K:K,ADM!H:H,ReferendumData!E1524,ADM!I:I,ReferendumData!A1524,ADM!J:J,ReferendumData!B1524)))</f>
        <v>1089.6199999999999</v>
      </c>
      <c r="U1524" s="34">
        <f t="shared" si="242"/>
        <v>1.9006626163249576</v>
      </c>
      <c r="V1524" s="47">
        <f>IFERROR(VLOOKUP(C1524,Lookups!J:L,3,FALSE),IF(T1524&gt;=2000,4,IF(AND(T1524&gt;=1000,T1524&lt;2000),5,6)))</f>
        <v>5</v>
      </c>
      <c r="W1524" s="12" t="s">
        <v>20</v>
      </c>
      <c r="X1524" s="39">
        <f t="shared" si="234"/>
        <v>1.9006626163249576</v>
      </c>
      <c r="Y1524" s="38">
        <f t="shared" si="235"/>
        <v>0.33800096571704491</v>
      </c>
      <c r="Z1524" s="40" t="e">
        <f>IF(C1524=ScatterPlots!$A$3,ReferendumData!Y1524,-1)</f>
        <v>#N/A</v>
      </c>
      <c r="AA1524" s="39">
        <f t="shared" si="236"/>
        <v>1.9006626163249576</v>
      </c>
      <c r="AB1524" s="40">
        <f t="shared" si="237"/>
        <v>-1</v>
      </c>
      <c r="AC1524" s="40">
        <f t="shared" si="238"/>
        <v>0.33800096571704491</v>
      </c>
      <c r="AD1524" s="40">
        <f t="shared" si="239"/>
        <v>-1</v>
      </c>
    </row>
    <row r="1525" spans="1:30" x14ac:dyDescent="0.35">
      <c r="A1525">
        <v>712</v>
      </c>
      <c r="B1525">
        <v>1</v>
      </c>
      <c r="C1525" t="str">
        <f t="shared" si="240"/>
        <v>0712-01</v>
      </c>
      <c r="D1525" t="s">
        <v>60</v>
      </c>
      <c r="E1525">
        <v>2010</v>
      </c>
      <c r="F1525">
        <f>VLOOKUP(E1525,Lookups!A:B,2,FALSE)</f>
        <v>2</v>
      </c>
      <c r="G1525">
        <v>2011</v>
      </c>
      <c r="H1525" s="61">
        <v>562.95000000000005</v>
      </c>
      <c r="I1525">
        <v>10</v>
      </c>
      <c r="J1525" t="s">
        <v>19</v>
      </c>
      <c r="K1525">
        <v>0</v>
      </c>
      <c r="L1525">
        <v>9</v>
      </c>
      <c r="M1525">
        <v>0</v>
      </c>
      <c r="N1525">
        <v>9</v>
      </c>
      <c r="O1525">
        <v>1</v>
      </c>
      <c r="P1525">
        <f t="shared" si="241"/>
        <v>6</v>
      </c>
      <c r="Q1525">
        <v>1229</v>
      </c>
      <c r="R1525">
        <v>912</v>
      </c>
      <c r="S1525" s="14">
        <f t="shared" si="233"/>
        <v>0.57403082671648764</v>
      </c>
      <c r="T1525" s="33">
        <f>IF(E1525&lt;1994,"NA",IF(E1525&gt;2001,SUMIFS(ADM!E:E,ADM!A:A,ReferendumData!E1525,ADM!C:C,ReferendumData!A1525,ADM!D:D,ReferendumData!B1525),SUMIFS(ADM!K:K,ADM!H:H,ReferendumData!E1525,ADM!I:I,ReferendumData!A1525,ADM!J:J,ReferendumData!B1525)))</f>
        <v>528.79</v>
      </c>
      <c r="U1525" s="34">
        <f t="shared" si="242"/>
        <v>4.0488662796195092</v>
      </c>
      <c r="V1525" s="47">
        <f>IFERROR(VLOOKUP(C1525,Lookups!J:L,3,FALSE),IF(T1525&gt;=2000,4,IF(AND(T1525&gt;=1000,T1525&lt;2000),5,6)))</f>
        <v>6</v>
      </c>
      <c r="W1525" s="12" t="s">
        <v>20</v>
      </c>
      <c r="X1525" s="39">
        <f t="shared" si="234"/>
        <v>4.0488662796195092</v>
      </c>
      <c r="Y1525" s="38">
        <f t="shared" si="235"/>
        <v>0.57403082671648764</v>
      </c>
      <c r="Z1525" s="40" t="e">
        <f>IF(C1525=ScatterPlots!$A$3,ReferendumData!Y1525,-1)</f>
        <v>#N/A</v>
      </c>
      <c r="AA1525" s="39">
        <f t="shared" si="236"/>
        <v>4.0488662796195092</v>
      </c>
      <c r="AB1525" s="40">
        <f t="shared" si="237"/>
        <v>-1</v>
      </c>
      <c r="AC1525" s="40">
        <f t="shared" si="238"/>
        <v>0.57403082671648764</v>
      </c>
      <c r="AD1525" s="40">
        <f t="shared" si="239"/>
        <v>-1</v>
      </c>
    </row>
    <row r="1526" spans="1:30" x14ac:dyDescent="0.35">
      <c r="A1526">
        <v>728</v>
      </c>
      <c r="B1526">
        <v>1</v>
      </c>
      <c r="C1526" t="str">
        <f t="shared" si="240"/>
        <v>0728-01</v>
      </c>
      <c r="D1526" t="s">
        <v>148</v>
      </c>
      <c r="E1526">
        <v>2010</v>
      </c>
      <c r="F1526">
        <f>VLOOKUP(E1526,Lookups!A:B,2,FALSE)</f>
        <v>2</v>
      </c>
      <c r="G1526">
        <v>2011</v>
      </c>
      <c r="H1526" s="61">
        <v>195.91</v>
      </c>
      <c r="I1526">
        <v>10</v>
      </c>
      <c r="J1526" t="s">
        <v>19</v>
      </c>
      <c r="K1526">
        <v>0</v>
      </c>
      <c r="L1526">
        <v>9</v>
      </c>
      <c r="M1526">
        <v>0</v>
      </c>
      <c r="N1526">
        <v>9</v>
      </c>
      <c r="O1526">
        <v>1</v>
      </c>
      <c r="P1526">
        <f t="shared" si="241"/>
        <v>2</v>
      </c>
      <c r="Q1526">
        <v>12315</v>
      </c>
      <c r="R1526">
        <v>12256</v>
      </c>
      <c r="S1526" s="14">
        <f t="shared" si="233"/>
        <v>0.50120060233608721</v>
      </c>
      <c r="T1526" s="33">
        <f>IF(E1526&lt;1994,"NA",IF(E1526&gt;2001,SUMIFS(ADM!E:E,ADM!A:A,ReferendumData!E1526,ADM!C:C,ReferendumData!A1526,ADM!D:D,ReferendumData!B1526),SUMIFS(ADM!K:K,ADM!H:H,ReferendumData!E1526,ADM!I:I,ReferendumData!A1526,ADM!J:J,ReferendumData!B1526)))</f>
        <v>12416.3</v>
      </c>
      <c r="U1526" s="34">
        <f t="shared" si="242"/>
        <v>1.9789309214500295</v>
      </c>
      <c r="V1526" s="47">
        <f>IFERROR(VLOOKUP(C1526,Lookups!J:L,3,FALSE),IF(T1526&gt;=2000,4,IF(AND(T1526&gt;=1000,T1526&lt;2000),5,6)))</f>
        <v>4</v>
      </c>
      <c r="W1526" s="12" t="s">
        <v>20</v>
      </c>
      <c r="X1526" s="39">
        <f t="shared" si="234"/>
        <v>1.9789309214500295</v>
      </c>
      <c r="Y1526" s="38">
        <f t="shared" si="235"/>
        <v>0.50120060233608721</v>
      </c>
      <c r="Z1526" s="40" t="e">
        <f>IF(C1526=ScatterPlots!$A$3,ReferendumData!Y1526,-1)</f>
        <v>#N/A</v>
      </c>
      <c r="AA1526" s="39">
        <f t="shared" si="236"/>
        <v>1.9789309214500295</v>
      </c>
      <c r="AB1526" s="40">
        <f t="shared" si="237"/>
        <v>-1</v>
      </c>
      <c r="AC1526" s="40">
        <f t="shared" si="238"/>
        <v>0.50120060233608721</v>
      </c>
      <c r="AD1526" s="40">
        <f t="shared" si="239"/>
        <v>-1</v>
      </c>
    </row>
    <row r="1527" spans="1:30" x14ac:dyDescent="0.35">
      <c r="A1527">
        <v>728</v>
      </c>
      <c r="B1527">
        <v>1</v>
      </c>
      <c r="C1527" t="str">
        <f t="shared" si="240"/>
        <v>0728-01</v>
      </c>
      <c r="D1527" t="s">
        <v>148</v>
      </c>
      <c r="E1527">
        <v>2010</v>
      </c>
      <c r="F1527">
        <f>VLOOKUP(E1527,Lookups!A:B,2,FALSE)</f>
        <v>2</v>
      </c>
      <c r="G1527">
        <v>2011</v>
      </c>
      <c r="H1527" s="61">
        <v>200</v>
      </c>
      <c r="I1527">
        <v>10</v>
      </c>
      <c r="J1527" t="s">
        <v>19</v>
      </c>
      <c r="K1527">
        <v>0</v>
      </c>
      <c r="L1527">
        <v>9</v>
      </c>
      <c r="M1527">
        <v>0</v>
      </c>
      <c r="N1527">
        <v>9</v>
      </c>
      <c r="O1527">
        <v>0</v>
      </c>
      <c r="P1527">
        <f t="shared" si="241"/>
        <v>3</v>
      </c>
      <c r="Q1527">
        <v>8197</v>
      </c>
      <c r="R1527">
        <v>16279</v>
      </c>
      <c r="S1527" s="14">
        <f t="shared" si="233"/>
        <v>0.33489949338127145</v>
      </c>
      <c r="T1527" s="33">
        <f>IF(E1527&lt;1994,"NA",IF(E1527&gt;2001,SUMIFS(ADM!E:E,ADM!A:A,ReferendumData!E1527,ADM!C:C,ReferendumData!A1527,ADM!D:D,ReferendumData!B1527),SUMIFS(ADM!K:K,ADM!H:H,ReferendumData!E1527,ADM!I:I,ReferendumData!A1527,ADM!J:J,ReferendumData!B1527)))</f>
        <v>12416.3</v>
      </c>
      <c r="U1527" s="34">
        <f t="shared" si="242"/>
        <v>1.9712796887961794</v>
      </c>
      <c r="V1527" s="47">
        <f>IFERROR(VLOOKUP(C1527,Lookups!J:L,3,FALSE),IF(T1527&gt;=2000,4,IF(AND(T1527&gt;=1000,T1527&lt;2000),5,6)))</f>
        <v>4</v>
      </c>
      <c r="W1527" s="12" t="s">
        <v>560</v>
      </c>
      <c r="X1527" s="39">
        <f t="shared" si="234"/>
        <v>1.9712796887961794</v>
      </c>
      <c r="Y1527" s="38">
        <f t="shared" si="235"/>
        <v>0.33489949338127145</v>
      </c>
      <c r="Z1527" s="40" t="e">
        <f>IF(C1527=ScatterPlots!$A$3,ReferendumData!Y1527,-1)</f>
        <v>#N/A</v>
      </c>
      <c r="AA1527" s="39">
        <f t="shared" si="236"/>
        <v>1.9712796887961794</v>
      </c>
      <c r="AB1527" s="40">
        <f t="shared" si="237"/>
        <v>-1</v>
      </c>
      <c r="AC1527" s="40">
        <f t="shared" si="238"/>
        <v>0.33489949338127145</v>
      </c>
      <c r="AD1527" s="40">
        <f t="shared" si="239"/>
        <v>-1</v>
      </c>
    </row>
    <row r="1528" spans="1:30" x14ac:dyDescent="0.35">
      <c r="A1528">
        <v>739</v>
      </c>
      <c r="B1528">
        <v>1</v>
      </c>
      <c r="C1528" t="str">
        <f t="shared" si="240"/>
        <v>0739-01</v>
      </c>
      <c r="D1528" t="s">
        <v>202</v>
      </c>
      <c r="E1528">
        <v>2010</v>
      </c>
      <c r="F1528">
        <f>VLOOKUP(E1528,Lookups!A:B,2,FALSE)</f>
        <v>2</v>
      </c>
      <c r="G1528">
        <v>2011</v>
      </c>
      <c r="H1528" s="61">
        <v>425</v>
      </c>
      <c r="I1528">
        <v>6</v>
      </c>
      <c r="J1528" t="s">
        <v>19</v>
      </c>
      <c r="K1528">
        <v>0</v>
      </c>
      <c r="L1528">
        <v>9</v>
      </c>
      <c r="M1528">
        <v>0</v>
      </c>
      <c r="N1528">
        <v>9</v>
      </c>
      <c r="O1528">
        <v>1</v>
      </c>
      <c r="P1528">
        <f t="shared" si="241"/>
        <v>5</v>
      </c>
      <c r="Q1528">
        <v>1224</v>
      </c>
      <c r="R1528">
        <v>897</v>
      </c>
      <c r="S1528" s="14">
        <f t="shared" si="233"/>
        <v>0.57708628005657714</v>
      </c>
      <c r="T1528" s="33">
        <f>IF(E1528&lt;1994,"NA",IF(E1528&gt;2001,SUMIFS(ADM!E:E,ADM!A:A,ReferendumData!E1528,ADM!C:C,ReferendumData!A1528,ADM!D:D,ReferendumData!B1528),SUMIFS(ADM!K:K,ADM!H:H,ReferendumData!E1528,ADM!I:I,ReferendumData!A1528,ADM!J:J,ReferendumData!B1528)))</f>
        <v>703.9</v>
      </c>
      <c r="U1528" s="34">
        <f t="shared" si="242"/>
        <v>3.0132121039920445</v>
      </c>
      <c r="V1528" s="47">
        <f>IFERROR(VLOOKUP(C1528,Lookups!J:L,3,FALSE),IF(T1528&gt;=2000,4,IF(AND(T1528&gt;=1000,T1528&lt;2000),5,6)))</f>
        <v>6</v>
      </c>
      <c r="W1528" s="12" t="s">
        <v>561</v>
      </c>
      <c r="X1528" s="39">
        <f t="shared" si="234"/>
        <v>3.0132121039920445</v>
      </c>
      <c r="Y1528" s="38">
        <f t="shared" si="235"/>
        <v>0.57708628005657714</v>
      </c>
      <c r="Z1528" s="40" t="e">
        <f>IF(C1528=ScatterPlots!$A$3,ReferendumData!Y1528,-1)</f>
        <v>#N/A</v>
      </c>
      <c r="AA1528" s="39">
        <f t="shared" si="236"/>
        <v>3.0132121039920445</v>
      </c>
      <c r="AB1528" s="40">
        <f t="shared" si="237"/>
        <v>-1</v>
      </c>
      <c r="AC1528" s="40">
        <f t="shared" si="238"/>
        <v>0.57708628005657714</v>
      </c>
      <c r="AD1528" s="40">
        <f t="shared" si="239"/>
        <v>-1</v>
      </c>
    </row>
    <row r="1529" spans="1:30" x14ac:dyDescent="0.35">
      <c r="A1529">
        <v>739</v>
      </c>
      <c r="B1529">
        <v>1</v>
      </c>
      <c r="C1529" t="str">
        <f t="shared" si="240"/>
        <v>0739-01</v>
      </c>
      <c r="D1529" t="s">
        <v>202</v>
      </c>
      <c r="E1529">
        <v>2010</v>
      </c>
      <c r="F1529">
        <f>VLOOKUP(E1529,Lookups!A:B,2,FALSE)</f>
        <v>2</v>
      </c>
      <c r="G1529">
        <v>2011</v>
      </c>
      <c r="H1529" s="61">
        <v>175</v>
      </c>
      <c r="I1529">
        <v>6</v>
      </c>
      <c r="J1529" t="s">
        <v>19</v>
      </c>
      <c r="K1529">
        <v>0</v>
      </c>
      <c r="L1529">
        <v>9</v>
      </c>
      <c r="M1529">
        <v>0</v>
      </c>
      <c r="N1529">
        <v>9</v>
      </c>
      <c r="O1529">
        <v>1</v>
      </c>
      <c r="P1529">
        <f t="shared" si="241"/>
        <v>2</v>
      </c>
      <c r="Q1529">
        <v>1115</v>
      </c>
      <c r="R1529">
        <v>998</v>
      </c>
      <c r="S1529" s="14">
        <f t="shared" si="233"/>
        <v>0.52768575485092284</v>
      </c>
      <c r="T1529" s="33">
        <f>IF(E1529&lt;1994,"NA",IF(E1529&gt;2001,SUMIFS(ADM!E:E,ADM!A:A,ReferendumData!E1529,ADM!C:C,ReferendumData!A1529,ADM!D:D,ReferendumData!B1529),SUMIFS(ADM!K:K,ADM!H:H,ReferendumData!E1529,ADM!I:I,ReferendumData!A1529,ADM!J:J,ReferendumData!B1529)))</f>
        <v>703.9</v>
      </c>
      <c r="U1529" s="34">
        <f t="shared" si="242"/>
        <v>3.0018468532461999</v>
      </c>
      <c r="V1529" s="47">
        <f>IFERROR(VLOOKUP(C1529,Lookups!J:L,3,FALSE),IF(T1529&gt;=2000,4,IF(AND(T1529&gt;=1000,T1529&lt;2000),5,6)))</f>
        <v>6</v>
      </c>
      <c r="W1529" s="12" t="s">
        <v>20</v>
      </c>
      <c r="X1529" s="39">
        <f t="shared" si="234"/>
        <v>3.0018468532461999</v>
      </c>
      <c r="Y1529" s="38">
        <f t="shared" si="235"/>
        <v>0.52768575485092284</v>
      </c>
      <c r="Z1529" s="40" t="e">
        <f>IF(C1529=ScatterPlots!$A$3,ReferendumData!Y1529,-1)</f>
        <v>#N/A</v>
      </c>
      <c r="AA1529" s="39">
        <f t="shared" si="236"/>
        <v>3.0018468532461999</v>
      </c>
      <c r="AB1529" s="40">
        <f t="shared" si="237"/>
        <v>-1</v>
      </c>
      <c r="AC1529" s="40">
        <f t="shared" si="238"/>
        <v>0.52768575485092284</v>
      </c>
      <c r="AD1529" s="40">
        <f t="shared" si="239"/>
        <v>-1</v>
      </c>
    </row>
    <row r="1530" spans="1:30" x14ac:dyDescent="0.35">
      <c r="A1530">
        <v>761</v>
      </c>
      <c r="B1530">
        <v>1</v>
      </c>
      <c r="C1530" t="str">
        <f t="shared" si="240"/>
        <v>0761-01</v>
      </c>
      <c r="D1530" t="s">
        <v>101</v>
      </c>
      <c r="E1530">
        <v>2010</v>
      </c>
      <c r="F1530">
        <f>VLOOKUP(E1530,Lookups!A:B,2,FALSE)</f>
        <v>2</v>
      </c>
      <c r="G1530">
        <v>2011</v>
      </c>
      <c r="H1530" s="61">
        <v>0</v>
      </c>
      <c r="I1530">
        <v>5</v>
      </c>
      <c r="J1530" t="s">
        <v>19</v>
      </c>
      <c r="K1530">
        <v>0</v>
      </c>
      <c r="L1530">
        <v>9</v>
      </c>
      <c r="M1530">
        <v>0</v>
      </c>
      <c r="N1530">
        <v>9</v>
      </c>
      <c r="O1530">
        <v>1</v>
      </c>
      <c r="P1530">
        <f t="shared" si="241"/>
        <v>1</v>
      </c>
      <c r="Q1530">
        <v>6060</v>
      </c>
      <c r="R1530">
        <v>5578</v>
      </c>
      <c r="S1530" s="14">
        <f t="shared" si="233"/>
        <v>0.52070802543392336</v>
      </c>
      <c r="T1530" s="33">
        <f>IF(E1530&lt;1994,"NA",IF(E1530&gt;2001,SUMIFS(ADM!E:E,ADM!A:A,ReferendumData!E1530,ADM!C:C,ReferendumData!A1530,ADM!D:D,ReferendumData!B1530),SUMIFS(ADM!K:K,ADM!H:H,ReferendumData!E1530,ADM!I:I,ReferendumData!A1530,ADM!J:J,ReferendumData!B1530)))</f>
        <v>4851.79</v>
      </c>
      <c r="U1530" s="34">
        <f t="shared" si="242"/>
        <v>2.3987023346022807</v>
      </c>
      <c r="V1530" s="47">
        <f>IFERROR(VLOOKUP(C1530,Lookups!J:L,3,FALSE),IF(T1530&gt;=2000,4,IF(AND(T1530&gt;=1000,T1530&lt;2000),5,6)))</f>
        <v>4</v>
      </c>
      <c r="W1530" s="12" t="s">
        <v>20</v>
      </c>
      <c r="X1530" s="39">
        <f t="shared" si="234"/>
        <v>2.3987023346022807</v>
      </c>
      <c r="Y1530" s="38">
        <f t="shared" si="235"/>
        <v>0.52070802543392336</v>
      </c>
      <c r="Z1530" s="40" t="e">
        <f>IF(C1530=ScatterPlots!$A$3,ReferendumData!Y1530,-1)</f>
        <v>#N/A</v>
      </c>
      <c r="AA1530" s="39">
        <f t="shared" si="236"/>
        <v>2.3987023346022807</v>
      </c>
      <c r="AB1530" s="40">
        <f t="shared" si="237"/>
        <v>-1</v>
      </c>
      <c r="AC1530" s="40">
        <f t="shared" si="238"/>
        <v>0.52070802543392336</v>
      </c>
      <c r="AD1530" s="40">
        <f t="shared" si="239"/>
        <v>-1</v>
      </c>
    </row>
    <row r="1531" spans="1:30" x14ac:dyDescent="0.35">
      <c r="A1531">
        <v>761</v>
      </c>
      <c r="B1531">
        <v>1</v>
      </c>
      <c r="C1531" t="str">
        <f t="shared" si="240"/>
        <v>0761-01</v>
      </c>
      <c r="D1531" t="s">
        <v>101</v>
      </c>
      <c r="E1531">
        <v>2010</v>
      </c>
      <c r="F1531">
        <f>VLOOKUP(E1531,Lookups!A:B,2,FALSE)</f>
        <v>2</v>
      </c>
      <c r="G1531">
        <v>2011</v>
      </c>
      <c r="H1531" s="61">
        <v>175</v>
      </c>
      <c r="I1531">
        <v>5</v>
      </c>
      <c r="J1531" t="s">
        <v>19</v>
      </c>
      <c r="K1531">
        <v>0</v>
      </c>
      <c r="L1531">
        <v>9</v>
      </c>
      <c r="M1531">
        <v>0</v>
      </c>
      <c r="N1531">
        <v>9</v>
      </c>
      <c r="O1531">
        <v>0</v>
      </c>
      <c r="P1531">
        <f t="shared" si="241"/>
        <v>2</v>
      </c>
      <c r="Q1531">
        <v>5641</v>
      </c>
      <c r="R1531">
        <v>6042</v>
      </c>
      <c r="S1531" s="14">
        <f t="shared" si="233"/>
        <v>0.48283831207737737</v>
      </c>
      <c r="T1531" s="33">
        <f>IF(E1531&lt;1994,"NA",IF(E1531&gt;2001,SUMIFS(ADM!E:E,ADM!A:A,ReferendumData!E1531,ADM!C:C,ReferendumData!A1531,ADM!D:D,ReferendumData!B1531),SUMIFS(ADM!K:K,ADM!H:H,ReferendumData!E1531,ADM!I:I,ReferendumData!A1531,ADM!J:J,ReferendumData!B1531)))</f>
        <v>4851.79</v>
      </c>
      <c r="U1531" s="34">
        <f t="shared" si="242"/>
        <v>2.4079772620002102</v>
      </c>
      <c r="V1531" s="47">
        <f>IFERROR(VLOOKUP(C1531,Lookups!J:L,3,FALSE),IF(T1531&gt;=2000,4,IF(AND(T1531&gt;=1000,T1531&lt;2000),5,6)))</f>
        <v>4</v>
      </c>
      <c r="W1531" s="12" t="s">
        <v>20</v>
      </c>
      <c r="X1531" s="39">
        <f t="shared" si="234"/>
        <v>2.4079772620002102</v>
      </c>
      <c r="Y1531" s="38">
        <f t="shared" si="235"/>
        <v>0.48283831207737737</v>
      </c>
      <c r="Z1531" s="40" t="e">
        <f>IF(C1531=ScatterPlots!$A$3,ReferendumData!Y1531,-1)</f>
        <v>#N/A</v>
      </c>
      <c r="AA1531" s="39">
        <f t="shared" si="236"/>
        <v>2.4079772620002102</v>
      </c>
      <c r="AB1531" s="40">
        <f t="shared" si="237"/>
        <v>-1</v>
      </c>
      <c r="AC1531" s="40">
        <f t="shared" si="238"/>
        <v>0.48283831207737737</v>
      </c>
      <c r="AD1531" s="40">
        <f t="shared" si="239"/>
        <v>-1</v>
      </c>
    </row>
    <row r="1532" spans="1:30" x14ac:dyDescent="0.35">
      <c r="A1532">
        <v>769</v>
      </c>
      <c r="B1532">
        <v>1</v>
      </c>
      <c r="C1532" t="str">
        <f t="shared" si="240"/>
        <v>0769-01</v>
      </c>
      <c r="D1532" t="s">
        <v>102</v>
      </c>
      <c r="E1532">
        <v>2010</v>
      </c>
      <c r="F1532">
        <f>VLOOKUP(E1532,Lookups!A:B,2,FALSE)</f>
        <v>2</v>
      </c>
      <c r="G1532">
        <v>2011</v>
      </c>
      <c r="H1532" s="61">
        <v>500</v>
      </c>
      <c r="I1532">
        <v>10</v>
      </c>
      <c r="J1532" t="s">
        <v>19</v>
      </c>
      <c r="K1532">
        <v>0</v>
      </c>
      <c r="L1532">
        <v>9</v>
      </c>
      <c r="M1532">
        <v>0</v>
      </c>
      <c r="N1532">
        <v>9</v>
      </c>
      <c r="O1532">
        <v>1</v>
      </c>
      <c r="P1532">
        <f t="shared" si="241"/>
        <v>6</v>
      </c>
      <c r="Q1532">
        <v>1749</v>
      </c>
      <c r="R1532">
        <v>1193</v>
      </c>
      <c r="S1532" s="14">
        <f t="shared" si="233"/>
        <v>0.59449354180829372</v>
      </c>
      <c r="T1532" s="33">
        <f>IF(E1532&lt;1994,"NA",IF(E1532&gt;2001,SUMIFS(ADM!E:E,ADM!A:A,ReferendumData!E1532,ADM!C:C,ReferendumData!A1532,ADM!D:D,ReferendumData!B1532),SUMIFS(ADM!K:K,ADM!H:H,ReferendumData!E1532,ADM!I:I,ReferendumData!A1532,ADM!J:J,ReferendumData!B1532)))</f>
        <v>960.1</v>
      </c>
      <c r="U1532" s="34">
        <f t="shared" si="242"/>
        <v>3.0642641391521717</v>
      </c>
      <c r="V1532" s="47">
        <f>IFERROR(VLOOKUP(C1532,Lookups!J:L,3,FALSE),IF(T1532&gt;=2000,4,IF(AND(T1532&gt;=1000,T1532&lt;2000),5,6)))</f>
        <v>6</v>
      </c>
      <c r="W1532" s="12" t="s">
        <v>20</v>
      </c>
      <c r="X1532" s="39">
        <f t="shared" si="234"/>
        <v>3.0642641391521717</v>
      </c>
      <c r="Y1532" s="38">
        <f t="shared" si="235"/>
        <v>0.59449354180829372</v>
      </c>
      <c r="Z1532" s="40" t="e">
        <f>IF(C1532=ScatterPlots!$A$3,ReferendumData!Y1532,-1)</f>
        <v>#N/A</v>
      </c>
      <c r="AA1532" s="39">
        <f t="shared" si="236"/>
        <v>3.0642641391521717</v>
      </c>
      <c r="AB1532" s="40">
        <f t="shared" si="237"/>
        <v>-1</v>
      </c>
      <c r="AC1532" s="40">
        <f t="shared" si="238"/>
        <v>0.59449354180829372</v>
      </c>
      <c r="AD1532" s="40">
        <f t="shared" si="239"/>
        <v>-1</v>
      </c>
    </row>
    <row r="1533" spans="1:30" x14ac:dyDescent="0.35">
      <c r="A1533">
        <v>775</v>
      </c>
      <c r="B1533">
        <v>1</v>
      </c>
      <c r="C1533" t="str">
        <f t="shared" si="240"/>
        <v>0775-01</v>
      </c>
      <c r="D1533" t="s">
        <v>262</v>
      </c>
      <c r="E1533">
        <v>2010</v>
      </c>
      <c r="F1533">
        <f>VLOOKUP(E1533,Lookups!A:B,2,FALSE)</f>
        <v>2</v>
      </c>
      <c r="G1533">
        <v>2011</v>
      </c>
      <c r="H1533" s="61">
        <v>200</v>
      </c>
      <c r="I1533">
        <v>10</v>
      </c>
      <c r="J1533" t="s">
        <v>19</v>
      </c>
      <c r="K1533">
        <v>0</v>
      </c>
      <c r="L1533">
        <v>9</v>
      </c>
      <c r="M1533">
        <v>0</v>
      </c>
      <c r="N1533">
        <v>9</v>
      </c>
      <c r="O1533">
        <v>1</v>
      </c>
      <c r="P1533">
        <f t="shared" si="241"/>
        <v>3</v>
      </c>
      <c r="Q1533">
        <v>606</v>
      </c>
      <c r="R1533">
        <v>503</v>
      </c>
      <c r="S1533" s="14">
        <f t="shared" si="233"/>
        <v>0.54643823264201985</v>
      </c>
      <c r="T1533" s="33">
        <f>IF(E1533&lt;1994,"NA",IF(E1533&gt;2001,SUMIFS(ADM!E:E,ADM!A:A,ReferendumData!E1533,ADM!C:C,ReferendumData!A1533,ADM!D:D,ReferendumData!B1533),SUMIFS(ADM!K:K,ADM!H:H,ReferendumData!E1533,ADM!I:I,ReferendumData!A1533,ADM!J:J,ReferendumData!B1533)))</f>
        <v>547.04999999999995</v>
      </c>
      <c r="U1533" s="34">
        <f t="shared" si="242"/>
        <v>2.0272369984462117</v>
      </c>
      <c r="V1533" s="47">
        <f>IFERROR(VLOOKUP(C1533,Lookups!J:L,3,FALSE),IF(T1533&gt;=2000,4,IF(AND(T1533&gt;=1000,T1533&lt;2000),5,6)))</f>
        <v>6</v>
      </c>
      <c r="W1533" s="12" t="s">
        <v>20</v>
      </c>
      <c r="X1533" s="39">
        <f t="shared" si="234"/>
        <v>2.0272369984462117</v>
      </c>
      <c r="Y1533" s="38">
        <f t="shared" si="235"/>
        <v>0.54643823264201985</v>
      </c>
      <c r="Z1533" s="40" t="e">
        <f>IF(C1533=ScatterPlots!$A$3,ReferendumData!Y1533,-1)</f>
        <v>#N/A</v>
      </c>
      <c r="AA1533" s="39">
        <f t="shared" si="236"/>
        <v>2.0272369984462117</v>
      </c>
      <c r="AB1533" s="40">
        <f t="shared" si="237"/>
        <v>-1</v>
      </c>
      <c r="AC1533" s="40">
        <f t="shared" si="238"/>
        <v>0.54643823264201985</v>
      </c>
      <c r="AD1533" s="40">
        <f t="shared" si="239"/>
        <v>-1</v>
      </c>
    </row>
    <row r="1534" spans="1:30" x14ac:dyDescent="0.35">
      <c r="A1534">
        <v>803</v>
      </c>
      <c r="B1534">
        <v>1</v>
      </c>
      <c r="C1534" t="str">
        <f t="shared" si="240"/>
        <v>0803-01</v>
      </c>
      <c r="D1534" t="s">
        <v>563</v>
      </c>
      <c r="E1534">
        <v>2010</v>
      </c>
      <c r="F1534">
        <f>VLOOKUP(E1534,Lookups!A:B,2,FALSE)</f>
        <v>2</v>
      </c>
      <c r="G1534">
        <v>2011</v>
      </c>
      <c r="H1534" s="61">
        <v>730.66</v>
      </c>
      <c r="I1534">
        <v>10</v>
      </c>
      <c r="J1534" t="s">
        <v>19</v>
      </c>
      <c r="K1534">
        <v>0</v>
      </c>
      <c r="L1534">
        <v>9</v>
      </c>
      <c r="M1534">
        <v>0</v>
      </c>
      <c r="N1534">
        <v>9</v>
      </c>
      <c r="O1534">
        <v>0</v>
      </c>
      <c r="P1534">
        <f t="shared" si="241"/>
        <v>8</v>
      </c>
      <c r="Q1534">
        <v>561</v>
      </c>
      <c r="R1534">
        <v>564</v>
      </c>
      <c r="S1534" s="14">
        <f t="shared" si="233"/>
        <v>0.49866666666666665</v>
      </c>
      <c r="T1534" s="33">
        <f>IF(E1534&lt;1994,"NA",IF(E1534&gt;2001,SUMIFS(ADM!E:E,ADM!A:A,ReferendumData!E1534,ADM!C:C,ReferendumData!A1534,ADM!D:D,ReferendumData!B1534),SUMIFS(ADM!K:K,ADM!H:H,ReferendumData!E1534,ADM!I:I,ReferendumData!A1534,ADM!J:J,ReferendumData!B1534)))</f>
        <v>412.75</v>
      </c>
      <c r="U1534" s="34">
        <f t="shared" si="242"/>
        <v>2.7256208358570562</v>
      </c>
      <c r="V1534" s="47">
        <f>IFERROR(VLOOKUP(C1534,Lookups!J:L,3,FALSE),IF(T1534&gt;=2000,4,IF(AND(T1534&gt;=1000,T1534&lt;2000),5,6)))</f>
        <v>6</v>
      </c>
      <c r="W1534" s="12" t="s">
        <v>20</v>
      </c>
      <c r="X1534" s="39">
        <f t="shared" si="234"/>
        <v>2.7256208358570562</v>
      </c>
      <c r="Y1534" s="38">
        <f t="shared" si="235"/>
        <v>0.49866666666666665</v>
      </c>
      <c r="Z1534" s="40" t="e">
        <f>IF(C1534=ScatterPlots!$A$3,ReferendumData!Y1534,-1)</f>
        <v>#N/A</v>
      </c>
      <c r="AA1534" s="39">
        <f t="shared" si="236"/>
        <v>2.7256208358570562</v>
      </c>
      <c r="AB1534" s="40">
        <f t="shared" si="237"/>
        <v>-1</v>
      </c>
      <c r="AC1534" s="40">
        <f t="shared" si="238"/>
        <v>0.49866666666666665</v>
      </c>
      <c r="AD1534" s="40">
        <f t="shared" si="239"/>
        <v>-1</v>
      </c>
    </row>
    <row r="1535" spans="1:30" x14ac:dyDescent="0.35">
      <c r="A1535">
        <v>829</v>
      </c>
      <c r="B1535">
        <v>1</v>
      </c>
      <c r="C1535" t="str">
        <f t="shared" si="240"/>
        <v>0829-01</v>
      </c>
      <c r="D1535" t="s">
        <v>238</v>
      </c>
      <c r="E1535">
        <v>2010</v>
      </c>
      <c r="F1535">
        <f>VLOOKUP(E1535,Lookups!A:B,2,FALSE)</f>
        <v>2</v>
      </c>
      <c r="G1535">
        <v>2011</v>
      </c>
      <c r="H1535" s="61">
        <v>847</v>
      </c>
      <c r="I1535">
        <v>6</v>
      </c>
      <c r="J1535" t="s">
        <v>19</v>
      </c>
      <c r="K1535">
        <v>0</v>
      </c>
      <c r="L1535">
        <v>9</v>
      </c>
      <c r="M1535">
        <v>0</v>
      </c>
      <c r="N1535">
        <v>9</v>
      </c>
      <c r="O1535">
        <v>0</v>
      </c>
      <c r="P1535">
        <f t="shared" si="241"/>
        <v>9</v>
      </c>
      <c r="Q1535">
        <v>2359</v>
      </c>
      <c r="R1535">
        <v>2579</v>
      </c>
      <c r="S1535" s="14">
        <f t="shared" si="233"/>
        <v>0.47772377480761441</v>
      </c>
      <c r="T1535" s="33">
        <f>IF(E1535&lt;1994,"NA",IF(E1535&gt;2001,SUMIFS(ADM!E:E,ADM!A:A,ReferendumData!E1535,ADM!C:C,ReferendumData!A1535,ADM!D:D,ReferendumData!B1535),SUMIFS(ADM!K:K,ADM!H:H,ReferendumData!E1535,ADM!I:I,ReferendumData!A1535,ADM!J:J,ReferendumData!B1535)))</f>
        <v>1862.26</v>
      </c>
      <c r="U1535" s="34">
        <f t="shared" si="242"/>
        <v>2.6516168526414141</v>
      </c>
      <c r="V1535" s="47">
        <f>IFERROR(VLOOKUP(C1535,Lookups!J:L,3,FALSE),IF(T1535&gt;=2000,4,IF(AND(T1535&gt;=1000,T1535&lt;2000),5,6)))</f>
        <v>5</v>
      </c>
      <c r="W1535" s="12" t="s">
        <v>20</v>
      </c>
      <c r="X1535" s="39">
        <f t="shared" si="234"/>
        <v>2.6516168526414141</v>
      </c>
      <c r="Y1535" s="38">
        <f t="shared" si="235"/>
        <v>0.47772377480761441</v>
      </c>
      <c r="Z1535" s="40" t="e">
        <f>IF(C1535=ScatterPlots!$A$3,ReferendumData!Y1535,-1)</f>
        <v>#N/A</v>
      </c>
      <c r="AA1535" s="39">
        <f t="shared" si="236"/>
        <v>2.6516168526414141</v>
      </c>
      <c r="AB1535" s="40">
        <f t="shared" si="237"/>
        <v>-1</v>
      </c>
      <c r="AC1535" s="40">
        <f t="shared" si="238"/>
        <v>0.47772377480761441</v>
      </c>
      <c r="AD1535" s="40">
        <f t="shared" si="239"/>
        <v>-1</v>
      </c>
    </row>
    <row r="1536" spans="1:30" x14ac:dyDescent="0.35">
      <c r="A1536">
        <v>829</v>
      </c>
      <c r="B1536">
        <v>1</v>
      </c>
      <c r="C1536" t="str">
        <f t="shared" si="240"/>
        <v>0829-01</v>
      </c>
      <c r="D1536" t="s">
        <v>238</v>
      </c>
      <c r="E1536">
        <v>2010</v>
      </c>
      <c r="F1536">
        <f>VLOOKUP(E1536,Lookups!A:B,2,FALSE)</f>
        <v>2</v>
      </c>
      <c r="G1536">
        <v>2011</v>
      </c>
      <c r="H1536" s="61">
        <v>150</v>
      </c>
      <c r="I1536">
        <v>6</v>
      </c>
      <c r="J1536" t="s">
        <v>19</v>
      </c>
      <c r="K1536">
        <v>0</v>
      </c>
      <c r="L1536">
        <v>9</v>
      </c>
      <c r="M1536">
        <v>0</v>
      </c>
      <c r="N1536">
        <v>9</v>
      </c>
      <c r="O1536">
        <v>0</v>
      </c>
      <c r="P1536">
        <f t="shared" si="241"/>
        <v>2</v>
      </c>
      <c r="Q1536">
        <v>1958</v>
      </c>
      <c r="R1536">
        <v>2855</v>
      </c>
      <c r="S1536" s="14">
        <f t="shared" si="233"/>
        <v>0.40681487637648034</v>
      </c>
      <c r="T1536" s="33">
        <f>IF(E1536&lt;1994,"NA",IF(E1536&gt;2001,SUMIFS(ADM!E:E,ADM!A:A,ReferendumData!E1536,ADM!C:C,ReferendumData!A1536,ADM!D:D,ReferendumData!B1536),SUMIFS(ADM!K:K,ADM!H:H,ReferendumData!E1536,ADM!I:I,ReferendumData!A1536,ADM!J:J,ReferendumData!B1536)))</f>
        <v>1862.26</v>
      </c>
      <c r="U1536" s="34">
        <f t="shared" si="242"/>
        <v>2.5844941093080451</v>
      </c>
      <c r="V1536" s="47">
        <f>IFERROR(VLOOKUP(C1536,Lookups!J:L,3,FALSE),IF(T1536&gt;=2000,4,IF(AND(T1536&gt;=1000,T1536&lt;2000),5,6)))</f>
        <v>5</v>
      </c>
      <c r="W1536" s="12" t="s">
        <v>20</v>
      </c>
      <c r="X1536" s="39">
        <f t="shared" si="234"/>
        <v>2.5844941093080451</v>
      </c>
      <c r="Y1536" s="38">
        <f t="shared" si="235"/>
        <v>0.40681487637648034</v>
      </c>
      <c r="Z1536" s="40" t="e">
        <f>IF(C1536=ScatterPlots!$A$3,ReferendumData!Y1536,-1)</f>
        <v>#N/A</v>
      </c>
      <c r="AA1536" s="39">
        <f t="shared" si="236"/>
        <v>2.5844941093080451</v>
      </c>
      <c r="AB1536" s="40">
        <f t="shared" si="237"/>
        <v>-1</v>
      </c>
      <c r="AC1536" s="40">
        <f t="shared" si="238"/>
        <v>0.40681487637648034</v>
      </c>
      <c r="AD1536" s="40">
        <f t="shared" si="239"/>
        <v>-1</v>
      </c>
    </row>
    <row r="1537" spans="1:30" x14ac:dyDescent="0.35">
      <c r="A1537">
        <v>831</v>
      </c>
      <c r="B1537">
        <v>1</v>
      </c>
      <c r="C1537" t="str">
        <f t="shared" si="240"/>
        <v>0831-01</v>
      </c>
      <c r="D1537" t="s">
        <v>156</v>
      </c>
      <c r="E1537">
        <v>2010</v>
      </c>
      <c r="F1537">
        <f>VLOOKUP(E1537,Lookups!A:B,2,FALSE)</f>
        <v>2</v>
      </c>
      <c r="G1537">
        <v>2011</v>
      </c>
      <c r="H1537" s="61">
        <v>470</v>
      </c>
      <c r="I1537">
        <v>10</v>
      </c>
      <c r="J1537" t="s">
        <v>19</v>
      </c>
      <c r="K1537">
        <v>0</v>
      </c>
      <c r="L1537">
        <v>9</v>
      </c>
      <c r="M1537">
        <v>0</v>
      </c>
      <c r="N1537">
        <v>9</v>
      </c>
      <c r="O1537">
        <v>0</v>
      </c>
      <c r="P1537">
        <f t="shared" si="241"/>
        <v>5</v>
      </c>
      <c r="Q1537">
        <v>7531</v>
      </c>
      <c r="R1537">
        <v>12560</v>
      </c>
      <c r="S1537" s="14">
        <f t="shared" si="233"/>
        <v>0.37484445771738589</v>
      </c>
      <c r="T1537" s="33">
        <f>IF(E1537&lt;1994,"NA",IF(E1537&gt;2001,SUMIFS(ADM!E:E,ADM!A:A,ReferendumData!E1537,ADM!C:C,ReferendumData!A1537,ADM!D:D,ReferendumData!B1537),SUMIFS(ADM!K:K,ADM!H:H,ReferendumData!E1537,ADM!I:I,ReferendumData!A1537,ADM!J:J,ReferendumData!B1537)))</f>
        <v>6774.13</v>
      </c>
      <c r="U1537" s="34">
        <f t="shared" si="242"/>
        <v>2.9658421081378714</v>
      </c>
      <c r="V1537" s="47">
        <f>IFERROR(VLOOKUP(C1537,Lookups!J:L,3,FALSE),IF(T1537&gt;=2000,4,IF(AND(T1537&gt;=1000,T1537&lt;2000),5,6)))</f>
        <v>3</v>
      </c>
      <c r="W1537" s="12" t="s">
        <v>529</v>
      </c>
      <c r="X1537" s="39">
        <f t="shared" si="234"/>
        <v>2.9658421081378714</v>
      </c>
      <c r="Y1537" s="38">
        <f t="shared" si="235"/>
        <v>0.37484445771738589</v>
      </c>
      <c r="Z1537" s="40" t="e">
        <f>IF(C1537=ScatterPlots!$A$3,ReferendumData!Y1537,-1)</f>
        <v>#N/A</v>
      </c>
      <c r="AA1537" s="39">
        <f t="shared" si="236"/>
        <v>2.9658421081378714</v>
      </c>
      <c r="AB1537" s="40">
        <f t="shared" si="237"/>
        <v>-1</v>
      </c>
      <c r="AC1537" s="40">
        <f t="shared" si="238"/>
        <v>0.37484445771738589</v>
      </c>
      <c r="AD1537" s="40">
        <f t="shared" si="239"/>
        <v>-1</v>
      </c>
    </row>
    <row r="1538" spans="1:30" x14ac:dyDescent="0.35">
      <c r="A1538">
        <v>840</v>
      </c>
      <c r="B1538">
        <v>1</v>
      </c>
      <c r="C1538" t="str">
        <f t="shared" si="240"/>
        <v>0840-01</v>
      </c>
      <c r="D1538" t="s">
        <v>204</v>
      </c>
      <c r="E1538">
        <v>2010</v>
      </c>
      <c r="F1538">
        <f>VLOOKUP(E1538,Lookups!A:B,2,FALSE)</f>
        <v>2</v>
      </c>
      <c r="G1538">
        <v>2012</v>
      </c>
      <c r="H1538" s="61">
        <v>569.20000000000005</v>
      </c>
      <c r="I1538">
        <v>10</v>
      </c>
      <c r="J1538" t="s">
        <v>19</v>
      </c>
      <c r="K1538">
        <v>0</v>
      </c>
      <c r="L1538">
        <v>9</v>
      </c>
      <c r="M1538">
        <v>1</v>
      </c>
      <c r="N1538">
        <v>9</v>
      </c>
      <c r="O1538">
        <v>1</v>
      </c>
      <c r="P1538">
        <f t="shared" si="241"/>
        <v>6</v>
      </c>
      <c r="Q1538">
        <v>1615</v>
      </c>
      <c r="R1538">
        <v>732</v>
      </c>
      <c r="S1538" s="14">
        <f t="shared" si="233"/>
        <v>0.68811248402215597</v>
      </c>
      <c r="T1538" s="33">
        <f>IF(E1538&lt;1994,"NA",IF(E1538&gt;2001,SUMIFS(ADM!E:E,ADM!A:A,ReferendumData!E1538,ADM!C:C,ReferendumData!A1538,ADM!D:D,ReferendumData!B1538),SUMIFS(ADM!K:K,ADM!H:H,ReferendumData!E1538,ADM!I:I,ReferendumData!A1538,ADM!J:J,ReferendumData!B1538)))</f>
        <v>1108.8</v>
      </c>
      <c r="U1538" s="34">
        <f t="shared" si="242"/>
        <v>2.116702741702742</v>
      </c>
      <c r="V1538" s="47">
        <f>IFERROR(VLOOKUP(C1538,Lookups!J:L,3,FALSE),IF(T1538&gt;=2000,4,IF(AND(T1538&gt;=1000,T1538&lt;2000),5,6)))</f>
        <v>5</v>
      </c>
      <c r="W1538" s="12" t="s">
        <v>20</v>
      </c>
      <c r="X1538" s="39">
        <f t="shared" si="234"/>
        <v>2.116702741702742</v>
      </c>
      <c r="Y1538" s="38">
        <f t="shared" si="235"/>
        <v>0.68811248402215597</v>
      </c>
      <c r="Z1538" s="40" t="e">
        <f>IF(C1538=ScatterPlots!$A$3,ReferendumData!Y1538,-1)</f>
        <v>#N/A</v>
      </c>
      <c r="AA1538" s="39">
        <f t="shared" si="236"/>
        <v>2.116702741702742</v>
      </c>
      <c r="AB1538" s="40">
        <f t="shared" si="237"/>
        <v>-1</v>
      </c>
      <c r="AC1538" s="40">
        <f t="shared" si="238"/>
        <v>0.68811248402215597</v>
      </c>
      <c r="AD1538" s="40">
        <f t="shared" si="239"/>
        <v>-1</v>
      </c>
    </row>
    <row r="1539" spans="1:30" x14ac:dyDescent="0.35">
      <c r="A1539">
        <v>840</v>
      </c>
      <c r="B1539">
        <v>1</v>
      </c>
      <c r="C1539" t="str">
        <f t="shared" si="240"/>
        <v>0840-01</v>
      </c>
      <c r="D1539" t="s">
        <v>204</v>
      </c>
      <c r="E1539">
        <v>2010</v>
      </c>
      <c r="F1539">
        <f>VLOOKUP(E1539,Lookups!A:B,2,FALSE)</f>
        <v>2</v>
      </c>
      <c r="G1539">
        <v>2011</v>
      </c>
      <c r="H1539" s="61">
        <v>300</v>
      </c>
      <c r="I1539">
        <v>10</v>
      </c>
      <c r="J1539" t="s">
        <v>19</v>
      </c>
      <c r="K1539">
        <v>0</v>
      </c>
      <c r="L1539">
        <v>9</v>
      </c>
      <c r="M1539">
        <v>0</v>
      </c>
      <c r="N1539">
        <v>9</v>
      </c>
      <c r="O1539">
        <v>1</v>
      </c>
      <c r="P1539">
        <f t="shared" si="241"/>
        <v>4</v>
      </c>
      <c r="Q1539">
        <v>1228</v>
      </c>
      <c r="R1539">
        <v>1094</v>
      </c>
      <c r="S1539" s="14">
        <f t="shared" si="233"/>
        <v>0.52885443583117997</v>
      </c>
      <c r="T1539" s="33">
        <f>IF(E1539&lt;1994,"NA",IF(E1539&gt;2001,SUMIFS(ADM!E:E,ADM!A:A,ReferendumData!E1539,ADM!C:C,ReferendumData!A1539,ADM!D:D,ReferendumData!B1539),SUMIFS(ADM!K:K,ADM!H:H,ReferendumData!E1539,ADM!I:I,ReferendumData!A1539,ADM!J:J,ReferendumData!B1539)))</f>
        <v>1108.8</v>
      </c>
      <c r="U1539" s="34">
        <f t="shared" si="242"/>
        <v>2.0941558441558441</v>
      </c>
      <c r="V1539" s="47">
        <f>IFERROR(VLOOKUP(C1539,Lookups!J:L,3,FALSE),IF(T1539&gt;=2000,4,IF(AND(T1539&gt;=1000,T1539&lt;2000),5,6)))</f>
        <v>5</v>
      </c>
      <c r="W1539" s="12" t="s">
        <v>20</v>
      </c>
      <c r="X1539" s="39">
        <f t="shared" si="234"/>
        <v>2.0941558441558441</v>
      </c>
      <c r="Y1539" s="38">
        <f t="shared" si="235"/>
        <v>0.52885443583117997</v>
      </c>
      <c r="Z1539" s="40" t="e">
        <f>IF(C1539=ScatterPlots!$A$3,ReferendumData!Y1539,-1)</f>
        <v>#N/A</v>
      </c>
      <c r="AA1539" s="39">
        <f t="shared" si="236"/>
        <v>2.0941558441558441</v>
      </c>
      <c r="AB1539" s="40">
        <f t="shared" si="237"/>
        <v>-1</v>
      </c>
      <c r="AC1539" s="40">
        <f t="shared" si="238"/>
        <v>0.52885443583117997</v>
      </c>
      <c r="AD1539" s="40">
        <f t="shared" si="239"/>
        <v>-1</v>
      </c>
    </row>
    <row r="1540" spans="1:30" x14ac:dyDescent="0.35">
      <c r="A1540">
        <v>861</v>
      </c>
      <c r="B1540">
        <v>1</v>
      </c>
      <c r="C1540" t="str">
        <f t="shared" si="240"/>
        <v>0861-01</v>
      </c>
      <c r="D1540" t="s">
        <v>320</v>
      </c>
      <c r="E1540">
        <v>2010</v>
      </c>
      <c r="F1540">
        <f>VLOOKUP(E1540,Lookups!A:B,2,FALSE)</f>
        <v>2</v>
      </c>
      <c r="G1540">
        <v>2012</v>
      </c>
      <c r="H1540" s="61">
        <v>1550</v>
      </c>
      <c r="I1540">
        <v>6</v>
      </c>
      <c r="J1540" t="s">
        <v>19</v>
      </c>
      <c r="K1540">
        <v>0</v>
      </c>
      <c r="L1540">
        <v>9</v>
      </c>
      <c r="M1540">
        <v>1</v>
      </c>
      <c r="N1540">
        <v>9</v>
      </c>
      <c r="O1540">
        <v>1</v>
      </c>
      <c r="P1540">
        <f t="shared" si="241"/>
        <v>10</v>
      </c>
      <c r="Q1540">
        <v>7485</v>
      </c>
      <c r="R1540">
        <v>5115</v>
      </c>
      <c r="S1540" s="14">
        <f t="shared" ref="S1540:S1603" si="243">Q1540/SUM(Q1540:R1540)</f>
        <v>0.59404761904761905</v>
      </c>
      <c r="T1540" s="33">
        <f>IF(E1540&lt;1994,"NA",IF(E1540&gt;2001,SUMIFS(ADM!E:E,ADM!A:A,ReferendumData!E1540,ADM!C:C,ReferendumData!A1540,ADM!D:D,ReferendumData!B1540),SUMIFS(ADM!K:K,ADM!H:H,ReferendumData!E1540,ADM!I:I,ReferendumData!A1540,ADM!J:J,ReferendumData!B1540)))</f>
        <v>3321.45</v>
      </c>
      <c r="U1540" s="34">
        <f t="shared" si="242"/>
        <v>3.7935239127489502</v>
      </c>
      <c r="V1540" s="47">
        <f>IFERROR(VLOOKUP(C1540,Lookups!J:L,3,FALSE),IF(T1540&gt;=2000,4,IF(AND(T1540&gt;=1000,T1540&lt;2000),5,6)))</f>
        <v>4</v>
      </c>
      <c r="W1540" s="12" t="s">
        <v>20</v>
      </c>
      <c r="X1540" s="39">
        <f t="shared" ref="X1540:X1603" si="244">IF(A1540=815,0,U1540)</f>
        <v>3.7935239127489502</v>
      </c>
      <c r="Y1540" s="38">
        <f t="shared" ref="Y1540:Y1603" si="245">IF(A1540=815,0,S1540)</f>
        <v>0.59404761904761905</v>
      </c>
      <c r="Z1540" s="40" t="e">
        <f>IF(C1540=ScatterPlots!$A$3,ReferendumData!Y1540,-1)</f>
        <v>#N/A</v>
      </c>
      <c r="AA1540" s="39">
        <f t="shared" ref="AA1540:AA1603" si="246">IF(A1540=815,0,U1540)</f>
        <v>3.7935239127489502</v>
      </c>
      <c r="AB1540" s="40">
        <f t="shared" ref="AB1540:AB1603" si="247">IF(A1540=815,0,IF(F1540=3,S1540,-1))</f>
        <v>-1</v>
      </c>
      <c r="AC1540" s="40">
        <f t="shared" ref="AC1540:AC1603" si="248">IF(A1540=815,0,IF(F1540=2,S1540,-1))</f>
        <v>0.59404761904761905</v>
      </c>
      <c r="AD1540" s="40">
        <f t="shared" ref="AD1540:AD1603" si="249">IF(A1540=815,0,IF(F1540=1,S1540,-1))</f>
        <v>-1</v>
      </c>
    </row>
    <row r="1541" spans="1:30" x14ac:dyDescent="0.35">
      <c r="A1541">
        <v>912</v>
      </c>
      <c r="B1541">
        <v>1</v>
      </c>
      <c r="C1541" t="str">
        <f t="shared" si="240"/>
        <v>0912-01</v>
      </c>
      <c r="D1541" t="s">
        <v>205</v>
      </c>
      <c r="E1541">
        <v>2010</v>
      </c>
      <c r="F1541">
        <f>VLOOKUP(E1541,Lookups!A:B,2,FALSE)</f>
        <v>2</v>
      </c>
      <c r="G1541">
        <v>2011</v>
      </c>
      <c r="H1541" s="61">
        <v>500</v>
      </c>
      <c r="I1541">
        <v>10</v>
      </c>
      <c r="J1541" t="s">
        <v>19</v>
      </c>
      <c r="K1541">
        <v>0</v>
      </c>
      <c r="L1541">
        <v>9</v>
      </c>
      <c r="M1541">
        <v>0</v>
      </c>
      <c r="N1541">
        <v>9</v>
      </c>
      <c r="O1541">
        <v>0</v>
      </c>
      <c r="P1541">
        <f t="shared" si="241"/>
        <v>6</v>
      </c>
      <c r="Q1541">
        <v>1472</v>
      </c>
      <c r="R1541">
        <v>2933</v>
      </c>
      <c r="S1541" s="14">
        <f t="shared" si="243"/>
        <v>0.33416572077185019</v>
      </c>
      <c r="T1541" s="33">
        <f>IF(E1541&lt;1994,"NA",IF(E1541&gt;2001,SUMIFS(ADM!E:E,ADM!A:A,ReferendumData!E1541,ADM!C:C,ReferendumData!A1541,ADM!D:D,ReferendumData!B1541),SUMIFS(ADM!K:K,ADM!H:H,ReferendumData!E1541,ADM!I:I,ReferendumData!A1541,ADM!J:J,ReferendumData!B1541)))</f>
        <v>1805.45</v>
      </c>
      <c r="U1541" s="34">
        <f t="shared" si="242"/>
        <v>2.4398349441967375</v>
      </c>
      <c r="V1541" s="47">
        <f>IFERROR(VLOOKUP(C1541,Lookups!J:L,3,FALSE),IF(T1541&gt;=2000,4,IF(AND(T1541&gt;=1000,T1541&lt;2000),5,6)))</f>
        <v>5</v>
      </c>
      <c r="W1541" s="12" t="s">
        <v>20</v>
      </c>
      <c r="X1541" s="39">
        <f t="shared" si="244"/>
        <v>2.4398349441967375</v>
      </c>
      <c r="Y1541" s="38">
        <f t="shared" si="245"/>
        <v>0.33416572077185019</v>
      </c>
      <c r="Z1541" s="40" t="e">
        <f>IF(C1541=ScatterPlots!$A$3,ReferendumData!Y1541,-1)</f>
        <v>#N/A</v>
      </c>
      <c r="AA1541" s="39">
        <f t="shared" si="246"/>
        <v>2.4398349441967375</v>
      </c>
      <c r="AB1541" s="40">
        <f t="shared" si="247"/>
        <v>-1</v>
      </c>
      <c r="AC1541" s="40">
        <f t="shared" si="248"/>
        <v>0.33416572077185019</v>
      </c>
      <c r="AD1541" s="40">
        <f t="shared" si="249"/>
        <v>-1</v>
      </c>
    </row>
    <row r="1542" spans="1:30" x14ac:dyDescent="0.35">
      <c r="A1542">
        <v>912</v>
      </c>
      <c r="B1542">
        <v>1</v>
      </c>
      <c r="C1542" t="str">
        <f t="shared" si="240"/>
        <v>0912-01</v>
      </c>
      <c r="D1542" t="s">
        <v>205</v>
      </c>
      <c r="E1542">
        <v>2010</v>
      </c>
      <c r="F1542">
        <f>VLOOKUP(E1542,Lookups!A:B,2,FALSE)</f>
        <v>2</v>
      </c>
      <c r="G1542">
        <v>2011</v>
      </c>
      <c r="H1542" s="61">
        <v>200</v>
      </c>
      <c r="I1542">
        <v>10</v>
      </c>
      <c r="J1542" t="s">
        <v>19</v>
      </c>
      <c r="K1542">
        <v>0</v>
      </c>
      <c r="L1542">
        <v>9</v>
      </c>
      <c r="M1542">
        <v>0</v>
      </c>
      <c r="N1542">
        <v>9</v>
      </c>
      <c r="O1542">
        <v>0</v>
      </c>
      <c r="P1542">
        <f t="shared" si="241"/>
        <v>3</v>
      </c>
      <c r="Q1542">
        <v>1397</v>
      </c>
      <c r="R1542">
        <v>2997</v>
      </c>
      <c r="S1542" s="14">
        <f t="shared" si="243"/>
        <v>0.31793354574419663</v>
      </c>
      <c r="T1542" s="33">
        <f>IF(E1542&lt;1994,"NA",IF(E1542&gt;2001,SUMIFS(ADM!E:E,ADM!A:A,ReferendumData!E1542,ADM!C:C,ReferendumData!A1542,ADM!D:D,ReferendumData!B1542),SUMIFS(ADM!K:K,ADM!H:H,ReferendumData!E1542,ADM!I:I,ReferendumData!A1542,ADM!J:J,ReferendumData!B1542)))</f>
        <v>1805.45</v>
      </c>
      <c r="U1542" s="34">
        <f t="shared" si="242"/>
        <v>2.4337422803179263</v>
      </c>
      <c r="V1542" s="47">
        <f>IFERROR(VLOOKUP(C1542,Lookups!J:L,3,FALSE),IF(T1542&gt;=2000,4,IF(AND(T1542&gt;=1000,T1542&lt;2000),5,6)))</f>
        <v>5</v>
      </c>
      <c r="W1542" s="12" t="s">
        <v>20</v>
      </c>
      <c r="X1542" s="39">
        <f t="shared" si="244"/>
        <v>2.4337422803179263</v>
      </c>
      <c r="Y1542" s="38">
        <f t="shared" si="245"/>
        <v>0.31793354574419663</v>
      </c>
      <c r="Z1542" s="40" t="e">
        <f>IF(C1542=ScatterPlots!$A$3,ReferendumData!Y1542,-1)</f>
        <v>#N/A</v>
      </c>
      <c r="AA1542" s="39">
        <f t="shared" si="246"/>
        <v>2.4337422803179263</v>
      </c>
      <c r="AB1542" s="40">
        <f t="shared" si="247"/>
        <v>-1</v>
      </c>
      <c r="AC1542" s="40">
        <f t="shared" si="248"/>
        <v>0.31793354574419663</v>
      </c>
      <c r="AD1542" s="40">
        <f t="shared" si="249"/>
        <v>-1</v>
      </c>
    </row>
    <row r="1543" spans="1:30" x14ac:dyDescent="0.35">
      <c r="A1543">
        <v>2134</v>
      </c>
      <c r="B1543">
        <v>1</v>
      </c>
      <c r="C1543" t="str">
        <f t="shared" si="240"/>
        <v>2134-01</v>
      </c>
      <c r="D1543" t="s">
        <v>206</v>
      </c>
      <c r="E1543">
        <v>2010</v>
      </c>
      <c r="F1543">
        <f>VLOOKUP(E1543,Lookups!A:B,2,FALSE)</f>
        <v>2</v>
      </c>
      <c r="G1543">
        <v>2011</v>
      </c>
      <c r="H1543" s="61">
        <v>200</v>
      </c>
      <c r="I1543">
        <v>10</v>
      </c>
      <c r="J1543" t="s">
        <v>19</v>
      </c>
      <c r="K1543">
        <v>0</v>
      </c>
      <c r="L1543">
        <v>9</v>
      </c>
      <c r="M1543">
        <v>0</v>
      </c>
      <c r="N1543">
        <v>9</v>
      </c>
      <c r="O1543">
        <v>1</v>
      </c>
      <c r="P1543">
        <f t="shared" si="241"/>
        <v>3</v>
      </c>
      <c r="Q1543">
        <v>1469</v>
      </c>
      <c r="R1543">
        <v>1201</v>
      </c>
      <c r="S1543" s="14">
        <f t="shared" si="243"/>
        <v>0.55018726591760303</v>
      </c>
      <c r="T1543" s="33">
        <f>IF(E1543&lt;1994,"NA",IF(E1543&gt;2001,SUMIFS(ADM!E:E,ADM!A:A,ReferendumData!E1543,ADM!C:C,ReferendumData!A1543,ADM!D:D,ReferendumData!B1543),SUMIFS(ADM!K:K,ADM!H:H,ReferendumData!E1543,ADM!I:I,ReferendumData!A1543,ADM!J:J,ReferendumData!B1543)))</f>
        <v>703.55</v>
      </c>
      <c r="U1543" s="34">
        <f t="shared" si="242"/>
        <v>3.79503944282567</v>
      </c>
      <c r="V1543" s="47">
        <f>IFERROR(VLOOKUP(C1543,Lookups!J:L,3,FALSE),IF(T1543&gt;=2000,4,IF(AND(T1543&gt;=1000,T1543&lt;2000),5,6)))</f>
        <v>6</v>
      </c>
      <c r="W1543" s="12" t="s">
        <v>529</v>
      </c>
      <c r="X1543" s="39">
        <f t="shared" si="244"/>
        <v>3.79503944282567</v>
      </c>
      <c r="Y1543" s="38">
        <f t="shared" si="245"/>
        <v>0.55018726591760303</v>
      </c>
      <c r="Z1543" s="40" t="e">
        <f>IF(C1543=ScatterPlots!$A$3,ReferendumData!Y1543,-1)</f>
        <v>#N/A</v>
      </c>
      <c r="AA1543" s="39">
        <f t="shared" si="246"/>
        <v>3.79503944282567</v>
      </c>
      <c r="AB1543" s="40">
        <f t="shared" si="247"/>
        <v>-1</v>
      </c>
      <c r="AC1543" s="40">
        <f t="shared" si="248"/>
        <v>0.55018726591760303</v>
      </c>
      <c r="AD1543" s="40">
        <f t="shared" si="249"/>
        <v>-1</v>
      </c>
    </row>
    <row r="1544" spans="1:30" x14ac:dyDescent="0.35">
      <c r="A1544">
        <v>2137</v>
      </c>
      <c r="B1544">
        <v>1</v>
      </c>
      <c r="C1544" t="str">
        <f t="shared" si="240"/>
        <v>2137-01</v>
      </c>
      <c r="D1544" t="s">
        <v>396</v>
      </c>
      <c r="E1544">
        <v>2010</v>
      </c>
      <c r="F1544">
        <f>VLOOKUP(E1544,Lookups!A:B,2,FALSE)</f>
        <v>2</v>
      </c>
      <c r="G1544">
        <v>2011</v>
      </c>
      <c r="H1544" s="61">
        <v>399.17</v>
      </c>
      <c r="I1544">
        <v>9</v>
      </c>
      <c r="J1544" t="s">
        <v>19</v>
      </c>
      <c r="K1544">
        <v>0</v>
      </c>
      <c r="L1544">
        <v>9</v>
      </c>
      <c r="M1544">
        <v>0</v>
      </c>
      <c r="N1544">
        <v>9</v>
      </c>
      <c r="O1544">
        <v>1</v>
      </c>
      <c r="P1544">
        <f t="shared" si="241"/>
        <v>4</v>
      </c>
      <c r="Q1544">
        <v>1073</v>
      </c>
      <c r="R1544">
        <v>1015</v>
      </c>
      <c r="S1544" s="14">
        <f t="shared" si="243"/>
        <v>0.51388888888888884</v>
      </c>
      <c r="T1544" s="33">
        <f>IF(E1544&lt;1994,"NA",IF(E1544&gt;2001,SUMIFS(ADM!E:E,ADM!A:A,ReferendumData!E1544,ADM!C:C,ReferendumData!A1544,ADM!D:D,ReferendumData!B1544),SUMIFS(ADM!K:K,ADM!H:H,ReferendumData!E1544,ADM!I:I,ReferendumData!A1544,ADM!J:J,ReferendumData!B1544)))</f>
        <v>692.04</v>
      </c>
      <c r="U1544" s="34">
        <f t="shared" si="242"/>
        <v>3.0171666377666031</v>
      </c>
      <c r="V1544" s="47">
        <f>IFERROR(VLOOKUP(C1544,Lookups!J:L,3,FALSE),IF(T1544&gt;=2000,4,IF(AND(T1544&gt;=1000,T1544&lt;2000),5,6)))</f>
        <v>6</v>
      </c>
      <c r="W1544" s="12" t="s">
        <v>20</v>
      </c>
      <c r="X1544" s="39">
        <f t="shared" si="244"/>
        <v>3.0171666377666031</v>
      </c>
      <c r="Y1544" s="38">
        <f t="shared" si="245"/>
        <v>0.51388888888888884</v>
      </c>
      <c r="Z1544" s="40" t="e">
        <f>IF(C1544=ScatterPlots!$A$3,ReferendumData!Y1544,-1)</f>
        <v>#N/A</v>
      </c>
      <c r="AA1544" s="39">
        <f t="shared" si="246"/>
        <v>3.0171666377666031</v>
      </c>
      <c r="AB1544" s="40">
        <f t="shared" si="247"/>
        <v>-1</v>
      </c>
      <c r="AC1544" s="40">
        <f t="shared" si="248"/>
        <v>0.51388888888888884</v>
      </c>
      <c r="AD1544" s="40">
        <f t="shared" si="249"/>
        <v>-1</v>
      </c>
    </row>
    <row r="1545" spans="1:30" x14ac:dyDescent="0.35">
      <c r="A1545">
        <v>2144</v>
      </c>
      <c r="B1545">
        <v>1</v>
      </c>
      <c r="C1545" t="str">
        <f t="shared" si="240"/>
        <v>2144-01</v>
      </c>
      <c r="D1545" t="s">
        <v>398</v>
      </c>
      <c r="E1545">
        <v>2010</v>
      </c>
      <c r="F1545">
        <f>VLOOKUP(E1545,Lookups!A:B,2,FALSE)</f>
        <v>2</v>
      </c>
      <c r="G1545">
        <v>2012</v>
      </c>
      <c r="H1545" s="61">
        <v>400.96</v>
      </c>
      <c r="I1545">
        <v>10</v>
      </c>
      <c r="J1545" t="s">
        <v>19</v>
      </c>
      <c r="K1545">
        <v>0</v>
      </c>
      <c r="L1545">
        <v>9</v>
      </c>
      <c r="M1545">
        <v>1</v>
      </c>
      <c r="N1545">
        <v>9</v>
      </c>
      <c r="O1545">
        <v>1</v>
      </c>
      <c r="P1545">
        <f t="shared" si="241"/>
        <v>5</v>
      </c>
      <c r="Q1545">
        <v>5094</v>
      </c>
      <c r="R1545">
        <v>4156</v>
      </c>
      <c r="S1545" s="14">
        <f t="shared" si="243"/>
        <v>0.55070270270270272</v>
      </c>
      <c r="T1545" s="33">
        <f>IF(E1545&lt;1994,"NA",IF(E1545&gt;2001,SUMIFS(ADM!E:E,ADM!A:A,ReferendumData!E1545,ADM!C:C,ReferendumData!A1545,ADM!D:D,ReferendumData!B1545),SUMIFS(ADM!K:K,ADM!H:H,ReferendumData!E1545,ADM!I:I,ReferendumData!A1545,ADM!J:J,ReferendumData!B1545)))</f>
        <v>3445.72</v>
      </c>
      <c r="U1545" s="34">
        <f t="shared" si="242"/>
        <v>2.6844897437981032</v>
      </c>
      <c r="V1545" s="47">
        <f>IFERROR(VLOOKUP(C1545,Lookups!J:L,3,FALSE),IF(T1545&gt;=2000,4,IF(AND(T1545&gt;=1000,T1545&lt;2000),5,6)))</f>
        <v>4</v>
      </c>
      <c r="W1545" s="12" t="s">
        <v>20</v>
      </c>
      <c r="X1545" s="39">
        <f t="shared" si="244"/>
        <v>2.6844897437981032</v>
      </c>
      <c r="Y1545" s="38">
        <f t="shared" si="245"/>
        <v>0.55070270270270272</v>
      </c>
      <c r="Z1545" s="40" t="e">
        <f>IF(C1545=ScatterPlots!$A$3,ReferendumData!Y1545,-1)</f>
        <v>#N/A</v>
      </c>
      <c r="AA1545" s="39">
        <f t="shared" si="246"/>
        <v>2.6844897437981032</v>
      </c>
      <c r="AB1545" s="40">
        <f t="shared" si="247"/>
        <v>-1</v>
      </c>
      <c r="AC1545" s="40">
        <f t="shared" si="248"/>
        <v>0.55070270270270272</v>
      </c>
      <c r="AD1545" s="40">
        <f t="shared" si="249"/>
        <v>-1</v>
      </c>
    </row>
    <row r="1546" spans="1:30" x14ac:dyDescent="0.35">
      <c r="A1546">
        <v>2144</v>
      </c>
      <c r="B1546">
        <v>1</v>
      </c>
      <c r="C1546" t="str">
        <f t="shared" si="240"/>
        <v>2144-01</v>
      </c>
      <c r="D1546" t="s">
        <v>398</v>
      </c>
      <c r="E1546">
        <v>2010</v>
      </c>
      <c r="F1546">
        <f>VLOOKUP(E1546,Lookups!A:B,2,FALSE)</f>
        <v>2</v>
      </c>
      <c r="G1546">
        <v>2011</v>
      </c>
      <c r="H1546" s="61">
        <v>290</v>
      </c>
      <c r="I1546">
        <v>10</v>
      </c>
      <c r="J1546" t="s">
        <v>19</v>
      </c>
      <c r="K1546">
        <v>0</v>
      </c>
      <c r="L1546">
        <v>9</v>
      </c>
      <c r="M1546">
        <v>0</v>
      </c>
      <c r="N1546">
        <v>9</v>
      </c>
      <c r="O1546">
        <v>0</v>
      </c>
      <c r="P1546">
        <f t="shared" si="241"/>
        <v>3</v>
      </c>
      <c r="Q1546">
        <v>3724</v>
      </c>
      <c r="R1546">
        <v>5484</v>
      </c>
      <c r="S1546" s="14">
        <f t="shared" si="243"/>
        <v>0.40443092962641181</v>
      </c>
      <c r="T1546" s="33">
        <f>IF(E1546&lt;1994,"NA",IF(E1546&gt;2001,SUMIFS(ADM!E:E,ADM!A:A,ReferendumData!E1546,ADM!C:C,ReferendumData!A1546,ADM!D:D,ReferendumData!B1546),SUMIFS(ADM!K:K,ADM!H:H,ReferendumData!E1546,ADM!I:I,ReferendumData!A1546,ADM!J:J,ReferendumData!B1546)))</f>
        <v>3445.72</v>
      </c>
      <c r="U1546" s="34">
        <f t="shared" si="242"/>
        <v>2.6723007092857229</v>
      </c>
      <c r="V1546" s="47">
        <f>IFERROR(VLOOKUP(C1546,Lookups!J:L,3,FALSE),IF(T1546&gt;=2000,4,IF(AND(T1546&gt;=1000,T1546&lt;2000),5,6)))</f>
        <v>4</v>
      </c>
      <c r="W1546" s="12" t="s">
        <v>20</v>
      </c>
      <c r="X1546" s="39">
        <f t="shared" si="244"/>
        <v>2.6723007092857229</v>
      </c>
      <c r="Y1546" s="38">
        <f t="shared" si="245"/>
        <v>0.40443092962641181</v>
      </c>
      <c r="Z1546" s="40" t="e">
        <f>IF(C1546=ScatterPlots!$A$3,ReferendumData!Y1546,-1)</f>
        <v>#N/A</v>
      </c>
      <c r="AA1546" s="39">
        <f t="shared" si="246"/>
        <v>2.6723007092857229</v>
      </c>
      <c r="AB1546" s="40">
        <f t="shared" si="247"/>
        <v>-1</v>
      </c>
      <c r="AC1546" s="40">
        <f t="shared" si="248"/>
        <v>0.40443092962641181</v>
      </c>
      <c r="AD1546" s="40">
        <f t="shared" si="249"/>
        <v>-1</v>
      </c>
    </row>
    <row r="1547" spans="1:30" x14ac:dyDescent="0.35">
      <c r="A1547">
        <v>2167</v>
      </c>
      <c r="B1547">
        <v>1</v>
      </c>
      <c r="C1547" t="str">
        <f t="shared" si="240"/>
        <v>2167-01</v>
      </c>
      <c r="D1547" t="s">
        <v>399</v>
      </c>
      <c r="E1547">
        <v>2010</v>
      </c>
      <c r="F1547">
        <f>VLOOKUP(E1547,Lookups!A:B,2,FALSE)</f>
        <v>2</v>
      </c>
      <c r="G1547">
        <v>2011</v>
      </c>
      <c r="H1547" s="61">
        <v>299.99</v>
      </c>
      <c r="I1547">
        <v>7</v>
      </c>
      <c r="J1547" t="s">
        <v>19</v>
      </c>
      <c r="K1547">
        <v>0</v>
      </c>
      <c r="L1547">
        <v>9</v>
      </c>
      <c r="M1547">
        <v>0</v>
      </c>
      <c r="N1547">
        <v>9</v>
      </c>
      <c r="O1547">
        <v>1</v>
      </c>
      <c r="P1547">
        <f t="shared" si="241"/>
        <v>3</v>
      </c>
      <c r="Q1547">
        <v>653</v>
      </c>
      <c r="R1547">
        <v>371</v>
      </c>
      <c r="S1547" s="14">
        <f t="shared" si="243"/>
        <v>0.6376953125</v>
      </c>
      <c r="T1547" s="33">
        <f>IF(E1547&lt;1994,"NA",IF(E1547&gt;2001,SUMIFS(ADM!E:E,ADM!A:A,ReferendumData!E1547,ADM!C:C,ReferendumData!A1547,ADM!D:D,ReferendumData!B1547),SUMIFS(ADM!K:K,ADM!H:H,ReferendumData!E1547,ADM!I:I,ReferendumData!A1547,ADM!J:J,ReferendumData!B1547)))</f>
        <v>570.99</v>
      </c>
      <c r="U1547" s="34">
        <f t="shared" si="242"/>
        <v>1.7933764163995867</v>
      </c>
      <c r="V1547" s="47">
        <f>IFERROR(VLOOKUP(C1547,Lookups!J:L,3,FALSE),IF(T1547&gt;=2000,4,IF(AND(T1547&gt;=1000,T1547&lt;2000),5,6)))</f>
        <v>6</v>
      </c>
      <c r="W1547" s="12" t="s">
        <v>529</v>
      </c>
      <c r="X1547" s="39">
        <f t="shared" si="244"/>
        <v>1.7933764163995867</v>
      </c>
      <c r="Y1547" s="38">
        <f t="shared" si="245"/>
        <v>0.6376953125</v>
      </c>
      <c r="Z1547" s="40" t="e">
        <f>IF(C1547=ScatterPlots!$A$3,ReferendumData!Y1547,-1)</f>
        <v>#N/A</v>
      </c>
      <c r="AA1547" s="39">
        <f t="shared" si="246"/>
        <v>1.7933764163995867</v>
      </c>
      <c r="AB1547" s="40">
        <f t="shared" si="247"/>
        <v>-1</v>
      </c>
      <c r="AC1547" s="40">
        <f t="shared" si="248"/>
        <v>0.6376953125</v>
      </c>
      <c r="AD1547" s="40">
        <f t="shared" si="249"/>
        <v>-1</v>
      </c>
    </row>
    <row r="1548" spans="1:30" x14ac:dyDescent="0.35">
      <c r="A1548">
        <v>2169</v>
      </c>
      <c r="B1548">
        <v>1</v>
      </c>
      <c r="C1548" t="str">
        <f t="shared" si="240"/>
        <v>2169-01</v>
      </c>
      <c r="D1548" t="s">
        <v>400</v>
      </c>
      <c r="E1548">
        <v>2010</v>
      </c>
      <c r="F1548">
        <f>VLOOKUP(E1548,Lookups!A:B,2,FALSE)</f>
        <v>2</v>
      </c>
      <c r="G1548">
        <v>2011</v>
      </c>
      <c r="H1548" s="61">
        <v>0</v>
      </c>
      <c r="I1548">
        <v>10</v>
      </c>
      <c r="J1548" t="s">
        <v>19</v>
      </c>
      <c r="K1548">
        <v>0</v>
      </c>
      <c r="L1548">
        <v>9</v>
      </c>
      <c r="M1548">
        <v>0</v>
      </c>
      <c r="N1548">
        <v>9</v>
      </c>
      <c r="O1548">
        <v>1</v>
      </c>
      <c r="P1548">
        <f t="shared" si="241"/>
        <v>1</v>
      </c>
      <c r="Q1548">
        <v>1285</v>
      </c>
      <c r="R1548">
        <v>675</v>
      </c>
      <c r="S1548" s="14">
        <f t="shared" si="243"/>
        <v>0.65561224489795922</v>
      </c>
      <c r="T1548" s="33">
        <f>IF(E1548&lt;1994,"NA",IF(E1548&gt;2001,SUMIFS(ADM!E:E,ADM!A:A,ReferendumData!E1548,ADM!C:C,ReferendumData!A1548,ADM!D:D,ReferendumData!B1548),SUMIFS(ADM!K:K,ADM!H:H,ReferendumData!E1548,ADM!I:I,ReferendumData!A1548,ADM!J:J,ReferendumData!B1548)))</f>
        <v>754.9</v>
      </c>
      <c r="U1548" s="34">
        <f t="shared" si="242"/>
        <v>2.5963703801828055</v>
      </c>
      <c r="V1548" s="47">
        <f>IFERROR(VLOOKUP(C1548,Lookups!J:L,3,FALSE),IF(T1548&gt;=2000,4,IF(AND(T1548&gt;=1000,T1548&lt;2000),5,6)))</f>
        <v>6</v>
      </c>
      <c r="W1548" s="12" t="s">
        <v>20</v>
      </c>
      <c r="X1548" s="39">
        <f t="shared" si="244"/>
        <v>2.5963703801828055</v>
      </c>
      <c r="Y1548" s="38">
        <f t="shared" si="245"/>
        <v>0.65561224489795922</v>
      </c>
      <c r="Z1548" s="40" t="e">
        <f>IF(C1548=ScatterPlots!$A$3,ReferendumData!Y1548,-1)</f>
        <v>#N/A</v>
      </c>
      <c r="AA1548" s="39">
        <f t="shared" si="246"/>
        <v>2.5963703801828055</v>
      </c>
      <c r="AB1548" s="40">
        <f t="shared" si="247"/>
        <v>-1</v>
      </c>
      <c r="AC1548" s="40">
        <f t="shared" si="248"/>
        <v>0.65561224489795922</v>
      </c>
      <c r="AD1548" s="40">
        <f t="shared" si="249"/>
        <v>-1</v>
      </c>
    </row>
    <row r="1549" spans="1:30" x14ac:dyDescent="0.35">
      <c r="A1549">
        <v>2190</v>
      </c>
      <c r="B1549">
        <v>1</v>
      </c>
      <c r="C1549" t="str">
        <f t="shared" si="240"/>
        <v>2190-01</v>
      </c>
      <c r="D1549" t="s">
        <v>244</v>
      </c>
      <c r="E1549">
        <v>2010</v>
      </c>
      <c r="F1549">
        <f>VLOOKUP(E1549,Lookups!A:B,2,FALSE)</f>
        <v>2</v>
      </c>
      <c r="G1549">
        <v>2012</v>
      </c>
      <c r="H1549" s="61">
        <v>401.19</v>
      </c>
      <c r="I1549">
        <v>10</v>
      </c>
      <c r="J1549" t="s">
        <v>19</v>
      </c>
      <c r="K1549">
        <v>0</v>
      </c>
      <c r="L1549">
        <v>9</v>
      </c>
      <c r="M1549">
        <v>1</v>
      </c>
      <c r="N1549">
        <v>9</v>
      </c>
      <c r="O1549">
        <v>1</v>
      </c>
      <c r="P1549">
        <f t="shared" si="241"/>
        <v>5</v>
      </c>
      <c r="Q1549">
        <v>1554</v>
      </c>
      <c r="R1549">
        <v>1092</v>
      </c>
      <c r="S1549" s="14">
        <f t="shared" si="243"/>
        <v>0.58730158730158732</v>
      </c>
      <c r="T1549" s="33">
        <f>IF(E1549&lt;1994,"NA",IF(E1549&gt;2001,SUMIFS(ADM!E:E,ADM!A:A,ReferendumData!E1549,ADM!C:C,ReferendumData!A1549,ADM!D:D,ReferendumData!B1549),SUMIFS(ADM!K:K,ADM!H:H,ReferendumData!E1549,ADM!I:I,ReferendumData!A1549,ADM!J:J,ReferendumData!B1549)))</f>
        <v>877.18</v>
      </c>
      <c r="U1549" s="34">
        <f t="shared" si="242"/>
        <v>3.0164846439727309</v>
      </c>
      <c r="V1549" s="47">
        <f>IFERROR(VLOOKUP(C1549,Lookups!J:L,3,FALSE),IF(T1549&gt;=2000,4,IF(AND(T1549&gt;=1000,T1549&lt;2000),5,6)))</f>
        <v>6</v>
      </c>
      <c r="W1549" s="12" t="s">
        <v>20</v>
      </c>
      <c r="X1549" s="39">
        <f t="shared" si="244"/>
        <v>3.0164846439727309</v>
      </c>
      <c r="Y1549" s="38">
        <f t="shared" si="245"/>
        <v>0.58730158730158732</v>
      </c>
      <c r="Z1549" s="40" t="e">
        <f>IF(C1549=ScatterPlots!$A$3,ReferendumData!Y1549,-1)</f>
        <v>#N/A</v>
      </c>
      <c r="AA1549" s="39">
        <f t="shared" si="246"/>
        <v>3.0164846439727309</v>
      </c>
      <c r="AB1549" s="40">
        <f t="shared" si="247"/>
        <v>-1</v>
      </c>
      <c r="AC1549" s="40">
        <f t="shared" si="248"/>
        <v>0.58730158730158732</v>
      </c>
      <c r="AD1549" s="40">
        <f t="shared" si="249"/>
        <v>-1</v>
      </c>
    </row>
    <row r="1550" spans="1:30" x14ac:dyDescent="0.35">
      <c r="A1550">
        <v>2198</v>
      </c>
      <c r="B1550">
        <v>1</v>
      </c>
      <c r="C1550" t="str">
        <f t="shared" si="240"/>
        <v>2198-01</v>
      </c>
      <c r="D1550" t="s">
        <v>265</v>
      </c>
      <c r="E1550">
        <v>2010</v>
      </c>
      <c r="F1550">
        <f>VLOOKUP(E1550,Lookups!A:B,2,FALSE)</f>
        <v>2</v>
      </c>
      <c r="G1550">
        <v>2011</v>
      </c>
      <c r="H1550" s="61">
        <v>99.899999999999977</v>
      </c>
      <c r="I1550">
        <v>10</v>
      </c>
      <c r="J1550" t="s">
        <v>19</v>
      </c>
      <c r="K1550">
        <v>0</v>
      </c>
      <c r="L1550">
        <v>9</v>
      </c>
      <c r="M1550">
        <v>0</v>
      </c>
      <c r="N1550">
        <v>9</v>
      </c>
      <c r="O1550">
        <v>1</v>
      </c>
      <c r="P1550">
        <f t="shared" si="241"/>
        <v>1</v>
      </c>
      <c r="Q1550">
        <v>978</v>
      </c>
      <c r="R1550">
        <v>801</v>
      </c>
      <c r="S1550" s="14">
        <f t="shared" si="243"/>
        <v>0.5497470489038786</v>
      </c>
      <c r="T1550" s="33">
        <f>IF(E1550&lt;1994,"NA",IF(E1550&gt;2001,SUMIFS(ADM!E:E,ADM!A:A,ReferendumData!E1550,ADM!C:C,ReferendumData!A1550,ADM!D:D,ReferendumData!B1550),SUMIFS(ADM!K:K,ADM!H:H,ReferendumData!E1550,ADM!I:I,ReferendumData!A1550,ADM!J:J,ReferendumData!B1550)))</f>
        <v>553.73</v>
      </c>
      <c r="U1550" s="34">
        <f t="shared" si="242"/>
        <v>3.2127571198959779</v>
      </c>
      <c r="V1550" s="47">
        <f>IFERROR(VLOOKUP(C1550,Lookups!J:L,3,FALSE),IF(T1550&gt;=2000,4,IF(AND(T1550&gt;=1000,T1550&lt;2000),5,6)))</f>
        <v>6</v>
      </c>
      <c r="W1550" s="12" t="s">
        <v>20</v>
      </c>
      <c r="X1550" s="39">
        <f t="shared" si="244"/>
        <v>3.2127571198959779</v>
      </c>
      <c r="Y1550" s="38">
        <f t="shared" si="245"/>
        <v>0.5497470489038786</v>
      </c>
      <c r="Z1550" s="40" t="e">
        <f>IF(C1550=ScatterPlots!$A$3,ReferendumData!Y1550,-1)</f>
        <v>#N/A</v>
      </c>
      <c r="AA1550" s="39">
        <f t="shared" si="246"/>
        <v>3.2127571198959779</v>
      </c>
      <c r="AB1550" s="40">
        <f t="shared" si="247"/>
        <v>-1</v>
      </c>
      <c r="AC1550" s="40">
        <f t="shared" si="248"/>
        <v>0.5497470489038786</v>
      </c>
      <c r="AD1550" s="40">
        <f t="shared" si="249"/>
        <v>-1</v>
      </c>
    </row>
    <row r="1551" spans="1:30" x14ac:dyDescent="0.35">
      <c r="A1551">
        <v>2311</v>
      </c>
      <c r="B1551">
        <v>1</v>
      </c>
      <c r="C1551" t="str">
        <f t="shared" si="240"/>
        <v>2311-01</v>
      </c>
      <c r="D1551" t="s">
        <v>476</v>
      </c>
      <c r="E1551">
        <v>2010</v>
      </c>
      <c r="F1551">
        <f>VLOOKUP(E1551,Lookups!A:B,2,FALSE)</f>
        <v>2</v>
      </c>
      <c r="G1551">
        <v>2011</v>
      </c>
      <c r="H1551" s="61">
        <v>300</v>
      </c>
      <c r="I1551">
        <v>10</v>
      </c>
      <c r="J1551" t="s">
        <v>19</v>
      </c>
      <c r="K1551">
        <v>0</v>
      </c>
      <c r="L1551">
        <v>9</v>
      </c>
      <c r="M1551">
        <v>0</v>
      </c>
      <c r="N1551">
        <v>9</v>
      </c>
      <c r="O1551">
        <v>0</v>
      </c>
      <c r="P1551">
        <f t="shared" si="241"/>
        <v>4</v>
      </c>
      <c r="Q1551">
        <v>417</v>
      </c>
      <c r="R1551">
        <v>755</v>
      </c>
      <c r="S1551" s="14">
        <f t="shared" si="243"/>
        <v>0.35580204778156999</v>
      </c>
      <c r="T1551" s="33">
        <f>IF(E1551&lt;1994,"NA",IF(E1551&gt;2001,SUMIFS(ADM!E:E,ADM!A:A,ReferendumData!E1551,ADM!C:C,ReferendumData!A1551,ADM!D:D,ReferendumData!B1551),SUMIFS(ADM!K:K,ADM!H:H,ReferendumData!E1551,ADM!I:I,ReferendumData!A1551,ADM!J:J,ReferendumData!B1551)))</f>
        <v>458.12</v>
      </c>
      <c r="U1551" s="34">
        <f t="shared" si="242"/>
        <v>2.5582816729241245</v>
      </c>
      <c r="V1551" s="47">
        <f>IFERROR(VLOOKUP(C1551,Lookups!J:L,3,FALSE),IF(T1551&gt;=2000,4,IF(AND(T1551&gt;=1000,T1551&lt;2000),5,6)))</f>
        <v>6</v>
      </c>
      <c r="W1551" s="12" t="s">
        <v>20</v>
      </c>
      <c r="X1551" s="39">
        <f t="shared" si="244"/>
        <v>2.5582816729241245</v>
      </c>
      <c r="Y1551" s="38">
        <f t="shared" si="245"/>
        <v>0.35580204778156999</v>
      </c>
      <c r="Z1551" s="40" t="e">
        <f>IF(C1551=ScatterPlots!$A$3,ReferendumData!Y1551,-1)</f>
        <v>#N/A</v>
      </c>
      <c r="AA1551" s="39">
        <f t="shared" si="246"/>
        <v>2.5582816729241245</v>
      </c>
      <c r="AB1551" s="40">
        <f t="shared" si="247"/>
        <v>-1</v>
      </c>
      <c r="AC1551" s="40">
        <f t="shared" si="248"/>
        <v>0.35580204778156999</v>
      </c>
      <c r="AD1551" s="40">
        <f t="shared" si="249"/>
        <v>-1</v>
      </c>
    </row>
    <row r="1552" spans="1:30" x14ac:dyDescent="0.35">
      <c r="A1552">
        <v>2342</v>
      </c>
      <c r="B1552">
        <v>1</v>
      </c>
      <c r="C1552" t="str">
        <f t="shared" si="240"/>
        <v>2342-01</v>
      </c>
      <c r="D1552" t="s">
        <v>245</v>
      </c>
      <c r="E1552">
        <v>2010</v>
      </c>
      <c r="F1552">
        <f>VLOOKUP(E1552,Lookups!A:B,2,FALSE)</f>
        <v>2</v>
      </c>
      <c r="G1552">
        <v>2011</v>
      </c>
      <c r="H1552" s="61">
        <v>420</v>
      </c>
      <c r="I1552">
        <v>5</v>
      </c>
      <c r="J1552" t="s">
        <v>19</v>
      </c>
      <c r="K1552">
        <v>0</v>
      </c>
      <c r="L1552">
        <v>9</v>
      </c>
      <c r="M1552">
        <v>0</v>
      </c>
      <c r="N1552">
        <v>9</v>
      </c>
      <c r="O1552">
        <v>1</v>
      </c>
      <c r="P1552">
        <f t="shared" si="241"/>
        <v>5</v>
      </c>
      <c r="Q1552">
        <v>1266</v>
      </c>
      <c r="R1552">
        <v>1228</v>
      </c>
      <c r="S1552" s="14">
        <f t="shared" si="243"/>
        <v>0.50761828388131514</v>
      </c>
      <c r="T1552" s="33">
        <f>IF(E1552&lt;1994,"NA",IF(E1552&gt;2001,SUMIFS(ADM!E:E,ADM!A:A,ReferendumData!E1552,ADM!C:C,ReferendumData!A1552,ADM!D:D,ReferendumData!B1552),SUMIFS(ADM!K:K,ADM!H:H,ReferendumData!E1552,ADM!I:I,ReferendumData!A1552,ADM!J:J,ReferendumData!B1552)))</f>
        <v>722.57</v>
      </c>
      <c r="U1552" s="34">
        <f t="shared" si="242"/>
        <v>3.4515687061461171</v>
      </c>
      <c r="V1552" s="47">
        <f>IFERROR(VLOOKUP(C1552,Lookups!J:L,3,FALSE),IF(T1552&gt;=2000,4,IF(AND(T1552&gt;=1000,T1552&lt;2000),5,6)))</f>
        <v>6</v>
      </c>
      <c r="W1552" s="12" t="s">
        <v>20</v>
      </c>
      <c r="X1552" s="39">
        <f t="shared" si="244"/>
        <v>3.4515687061461171</v>
      </c>
      <c r="Y1552" s="38">
        <f t="shared" si="245"/>
        <v>0.50761828388131514</v>
      </c>
      <c r="Z1552" s="40" t="e">
        <f>IF(C1552=ScatterPlots!$A$3,ReferendumData!Y1552,-1)</f>
        <v>#N/A</v>
      </c>
      <c r="AA1552" s="39">
        <f t="shared" si="246"/>
        <v>3.4515687061461171</v>
      </c>
      <c r="AB1552" s="40">
        <f t="shared" si="247"/>
        <v>-1</v>
      </c>
      <c r="AC1552" s="40">
        <f t="shared" si="248"/>
        <v>0.50761828388131514</v>
      </c>
      <c r="AD1552" s="40">
        <f t="shared" si="249"/>
        <v>-1</v>
      </c>
    </row>
    <row r="1553" spans="1:30" x14ac:dyDescent="0.35">
      <c r="A1553">
        <v>2364</v>
      </c>
      <c r="B1553">
        <v>1</v>
      </c>
      <c r="C1553" t="str">
        <f t="shared" si="240"/>
        <v>2364-01</v>
      </c>
      <c r="D1553" t="s">
        <v>286</v>
      </c>
      <c r="E1553">
        <v>2010</v>
      </c>
      <c r="F1553">
        <f>VLOOKUP(E1553,Lookups!A:B,2,FALSE)</f>
        <v>2</v>
      </c>
      <c r="G1553">
        <v>2011</v>
      </c>
      <c r="H1553" s="61">
        <v>0</v>
      </c>
      <c r="I1553">
        <v>10</v>
      </c>
      <c r="J1553" t="s">
        <v>19</v>
      </c>
      <c r="K1553">
        <v>0</v>
      </c>
      <c r="L1553">
        <v>9</v>
      </c>
      <c r="M1553">
        <v>0</v>
      </c>
      <c r="N1553">
        <v>9</v>
      </c>
      <c r="O1553">
        <v>1</v>
      </c>
      <c r="P1553">
        <f t="shared" si="241"/>
        <v>1</v>
      </c>
      <c r="Q1553">
        <v>717</v>
      </c>
      <c r="R1553">
        <v>599</v>
      </c>
      <c r="S1553" s="14">
        <f t="shared" si="243"/>
        <v>0.54483282674772038</v>
      </c>
      <c r="T1553" s="33">
        <f>IF(E1553&lt;1994,"NA",IF(E1553&gt;2001,SUMIFS(ADM!E:E,ADM!A:A,ReferendumData!E1553,ADM!C:C,ReferendumData!A1553,ADM!D:D,ReferendumData!B1553),SUMIFS(ADM!K:K,ADM!H:H,ReferendumData!E1553,ADM!I:I,ReferendumData!A1553,ADM!J:J,ReferendumData!B1553)))</f>
        <v>676.27</v>
      </c>
      <c r="U1553" s="34">
        <f t="shared" si="242"/>
        <v>1.9459683262602216</v>
      </c>
      <c r="V1553" s="47">
        <f>IFERROR(VLOOKUP(C1553,Lookups!J:L,3,FALSE),IF(T1553&gt;=2000,4,IF(AND(T1553&gt;=1000,T1553&lt;2000),5,6)))</f>
        <v>6</v>
      </c>
      <c r="W1553" s="12" t="s">
        <v>20</v>
      </c>
      <c r="X1553" s="39">
        <f t="shared" si="244"/>
        <v>1.9459683262602216</v>
      </c>
      <c r="Y1553" s="38">
        <f t="shared" si="245"/>
        <v>0.54483282674772038</v>
      </c>
      <c r="Z1553" s="40" t="e">
        <f>IF(C1553=ScatterPlots!$A$3,ReferendumData!Y1553,-1)</f>
        <v>#N/A</v>
      </c>
      <c r="AA1553" s="39">
        <f t="shared" si="246"/>
        <v>1.9459683262602216</v>
      </c>
      <c r="AB1553" s="40">
        <f t="shared" si="247"/>
        <v>-1</v>
      </c>
      <c r="AC1553" s="40">
        <f t="shared" si="248"/>
        <v>0.54483282674772038</v>
      </c>
      <c r="AD1553" s="40">
        <f t="shared" si="249"/>
        <v>-1</v>
      </c>
    </row>
    <row r="1554" spans="1:30" x14ac:dyDescent="0.35">
      <c r="A1554">
        <v>2365</v>
      </c>
      <c r="B1554">
        <v>1</v>
      </c>
      <c r="C1554" t="str">
        <f t="shared" si="240"/>
        <v>2365-01</v>
      </c>
      <c r="D1554" t="s">
        <v>168</v>
      </c>
      <c r="E1554">
        <v>2010</v>
      </c>
      <c r="F1554">
        <f>VLOOKUP(E1554,Lookups!A:B,2,FALSE)</f>
        <v>2</v>
      </c>
      <c r="G1554">
        <v>2011</v>
      </c>
      <c r="H1554" s="61">
        <v>378.81</v>
      </c>
      <c r="I1554">
        <v>10</v>
      </c>
      <c r="J1554" t="s">
        <v>19</v>
      </c>
      <c r="K1554">
        <v>0</v>
      </c>
      <c r="L1554">
        <v>9</v>
      </c>
      <c r="M1554">
        <v>0</v>
      </c>
      <c r="N1554">
        <v>9</v>
      </c>
      <c r="O1554">
        <v>0</v>
      </c>
      <c r="P1554">
        <f t="shared" si="241"/>
        <v>4</v>
      </c>
      <c r="Q1554">
        <v>952</v>
      </c>
      <c r="R1554">
        <v>1420</v>
      </c>
      <c r="S1554" s="14">
        <f t="shared" si="243"/>
        <v>0.40134907251264756</v>
      </c>
      <c r="T1554" s="33">
        <f>IF(E1554&lt;1994,"NA",IF(E1554&gt;2001,SUMIFS(ADM!E:E,ADM!A:A,ReferendumData!E1554,ADM!C:C,ReferendumData!A1554,ADM!D:D,ReferendumData!B1554),SUMIFS(ADM!K:K,ADM!H:H,ReferendumData!E1554,ADM!I:I,ReferendumData!A1554,ADM!J:J,ReferendumData!B1554)))</f>
        <v>830.68</v>
      </c>
      <c r="U1554" s="34">
        <f t="shared" si="242"/>
        <v>2.8554918861655514</v>
      </c>
      <c r="V1554" s="47">
        <f>IFERROR(VLOOKUP(C1554,Lookups!J:L,3,FALSE),IF(T1554&gt;=2000,4,IF(AND(T1554&gt;=1000,T1554&lt;2000),5,6)))</f>
        <v>6</v>
      </c>
      <c r="W1554" s="12" t="s">
        <v>20</v>
      </c>
      <c r="X1554" s="39">
        <f t="shared" si="244"/>
        <v>2.8554918861655514</v>
      </c>
      <c r="Y1554" s="38">
        <f t="shared" si="245"/>
        <v>0.40134907251264756</v>
      </c>
      <c r="Z1554" s="40" t="e">
        <f>IF(C1554=ScatterPlots!$A$3,ReferendumData!Y1554,-1)</f>
        <v>#N/A</v>
      </c>
      <c r="AA1554" s="39">
        <f t="shared" si="246"/>
        <v>2.8554918861655514</v>
      </c>
      <c r="AB1554" s="40">
        <f t="shared" si="247"/>
        <v>-1</v>
      </c>
      <c r="AC1554" s="40">
        <f t="shared" si="248"/>
        <v>0.40134907251264756</v>
      </c>
      <c r="AD1554" s="40">
        <f t="shared" si="249"/>
        <v>-1</v>
      </c>
    </row>
    <row r="1555" spans="1:30" x14ac:dyDescent="0.35">
      <c r="A1555">
        <v>2397</v>
      </c>
      <c r="B1555">
        <v>1</v>
      </c>
      <c r="C1555" t="str">
        <f t="shared" si="240"/>
        <v>2397-01</v>
      </c>
      <c r="D1555" t="s">
        <v>303</v>
      </c>
      <c r="E1555">
        <v>2010</v>
      </c>
      <c r="F1555">
        <f>VLOOKUP(E1555,Lookups!A:B,2,FALSE)</f>
        <v>2</v>
      </c>
      <c r="G1555">
        <v>2011</v>
      </c>
      <c r="H1555" s="61">
        <v>350</v>
      </c>
      <c r="I1555">
        <v>5</v>
      </c>
      <c r="J1555" t="s">
        <v>19</v>
      </c>
      <c r="K1555">
        <v>0</v>
      </c>
      <c r="L1555">
        <v>9</v>
      </c>
      <c r="M1555">
        <v>0</v>
      </c>
      <c r="N1555">
        <v>9</v>
      </c>
      <c r="O1555">
        <v>0</v>
      </c>
      <c r="P1555">
        <f t="shared" si="241"/>
        <v>4</v>
      </c>
      <c r="Q1555">
        <v>1526</v>
      </c>
      <c r="R1555">
        <v>1550</v>
      </c>
      <c r="S1555" s="14">
        <f t="shared" si="243"/>
        <v>0.49609882964889468</v>
      </c>
      <c r="T1555" s="33">
        <f>IF(E1555&lt;1994,"NA",IF(E1555&gt;2001,SUMIFS(ADM!E:E,ADM!A:A,ReferendumData!E1555,ADM!C:C,ReferendumData!A1555,ADM!D:D,ReferendumData!B1555),SUMIFS(ADM!K:K,ADM!H:H,ReferendumData!E1555,ADM!I:I,ReferendumData!A1555,ADM!J:J,ReferendumData!B1555)))</f>
        <v>1148.23</v>
      </c>
      <c r="U1555" s="34">
        <f t="shared" si="242"/>
        <v>2.6789057941353214</v>
      </c>
      <c r="V1555" s="47">
        <f>IFERROR(VLOOKUP(C1555,Lookups!J:L,3,FALSE),IF(T1555&gt;=2000,4,IF(AND(T1555&gt;=1000,T1555&lt;2000),5,6)))</f>
        <v>5</v>
      </c>
      <c r="W1555" s="12" t="s">
        <v>20</v>
      </c>
      <c r="X1555" s="39">
        <f t="shared" si="244"/>
        <v>2.6789057941353214</v>
      </c>
      <c r="Y1555" s="38">
        <f t="shared" si="245"/>
        <v>0.49609882964889468</v>
      </c>
      <c r="Z1555" s="40" t="e">
        <f>IF(C1555=ScatterPlots!$A$3,ReferendumData!Y1555,-1)</f>
        <v>#N/A</v>
      </c>
      <c r="AA1555" s="39">
        <f t="shared" si="246"/>
        <v>2.6789057941353214</v>
      </c>
      <c r="AB1555" s="40">
        <f t="shared" si="247"/>
        <v>-1</v>
      </c>
      <c r="AC1555" s="40">
        <f t="shared" si="248"/>
        <v>0.49609882964889468</v>
      </c>
      <c r="AD1555" s="40">
        <f t="shared" si="249"/>
        <v>-1</v>
      </c>
    </row>
    <row r="1556" spans="1:30" x14ac:dyDescent="0.35">
      <c r="A1556">
        <v>2448</v>
      </c>
      <c r="B1556">
        <v>1</v>
      </c>
      <c r="C1556" t="str">
        <f t="shared" si="240"/>
        <v>2448-01</v>
      </c>
      <c r="D1556" t="s">
        <v>564</v>
      </c>
      <c r="E1556">
        <v>2010</v>
      </c>
      <c r="F1556">
        <f>VLOOKUP(E1556,Lookups!A:B,2,FALSE)</f>
        <v>2</v>
      </c>
      <c r="G1556">
        <v>2011</v>
      </c>
      <c r="H1556" s="61">
        <v>700</v>
      </c>
      <c r="I1556">
        <v>10</v>
      </c>
      <c r="J1556" t="s">
        <v>19</v>
      </c>
      <c r="K1556">
        <v>0</v>
      </c>
      <c r="L1556">
        <v>9</v>
      </c>
      <c r="M1556">
        <v>0</v>
      </c>
      <c r="N1556">
        <v>9</v>
      </c>
      <c r="O1556">
        <v>1</v>
      </c>
      <c r="P1556">
        <f t="shared" si="241"/>
        <v>8</v>
      </c>
      <c r="Q1556">
        <v>1091</v>
      </c>
      <c r="R1556">
        <v>921</v>
      </c>
      <c r="S1556" s="14">
        <f t="shared" si="243"/>
        <v>0.54224652087475145</v>
      </c>
      <c r="T1556" s="33">
        <f>IF(E1556&lt;1994,"NA",IF(E1556&gt;2001,SUMIFS(ADM!E:E,ADM!A:A,ReferendumData!E1556,ADM!C:C,ReferendumData!A1556,ADM!D:D,ReferendumData!B1556),SUMIFS(ADM!K:K,ADM!H:H,ReferendumData!E1556,ADM!I:I,ReferendumData!A1556,ADM!J:J,ReferendumData!B1556)))</f>
        <v>769.2</v>
      </c>
      <c r="U1556" s="34">
        <f t="shared" si="242"/>
        <v>2.6157046281851271</v>
      </c>
      <c r="V1556" s="47">
        <f>IFERROR(VLOOKUP(C1556,Lookups!J:L,3,FALSE),IF(T1556&gt;=2000,4,IF(AND(T1556&gt;=1000,T1556&lt;2000),5,6)))</f>
        <v>6</v>
      </c>
      <c r="W1556" s="12" t="s">
        <v>20</v>
      </c>
      <c r="X1556" s="39">
        <f t="shared" si="244"/>
        <v>2.6157046281851271</v>
      </c>
      <c r="Y1556" s="38">
        <f t="shared" si="245"/>
        <v>0.54224652087475145</v>
      </c>
      <c r="Z1556" s="40" t="e">
        <f>IF(C1556=ScatterPlots!$A$3,ReferendumData!Y1556,-1)</f>
        <v>#N/A</v>
      </c>
      <c r="AA1556" s="39">
        <f t="shared" si="246"/>
        <v>2.6157046281851271</v>
      </c>
      <c r="AB1556" s="40">
        <f t="shared" si="247"/>
        <v>-1</v>
      </c>
      <c r="AC1556" s="40">
        <f t="shared" si="248"/>
        <v>0.54224652087475145</v>
      </c>
      <c r="AD1556" s="40">
        <f t="shared" si="249"/>
        <v>-1</v>
      </c>
    </row>
    <row r="1557" spans="1:30" x14ac:dyDescent="0.35">
      <c r="A1557">
        <v>2448</v>
      </c>
      <c r="B1557">
        <v>1</v>
      </c>
      <c r="C1557" t="str">
        <f t="shared" si="240"/>
        <v>2448-01</v>
      </c>
      <c r="D1557" t="s">
        <v>564</v>
      </c>
      <c r="E1557">
        <v>2010</v>
      </c>
      <c r="F1557">
        <f>VLOOKUP(E1557,Lookups!A:B,2,FALSE)</f>
        <v>2</v>
      </c>
      <c r="G1557">
        <v>2011</v>
      </c>
      <c r="H1557" s="61">
        <v>140</v>
      </c>
      <c r="I1557">
        <v>5</v>
      </c>
      <c r="J1557" t="s">
        <v>19</v>
      </c>
      <c r="K1557">
        <v>0</v>
      </c>
      <c r="L1557">
        <v>9</v>
      </c>
      <c r="M1557">
        <v>0</v>
      </c>
      <c r="N1557">
        <v>9</v>
      </c>
      <c r="O1557">
        <v>1</v>
      </c>
      <c r="P1557">
        <f t="shared" si="241"/>
        <v>2</v>
      </c>
      <c r="Q1557">
        <v>1206</v>
      </c>
      <c r="R1557">
        <v>809</v>
      </c>
      <c r="S1557" s="14">
        <f t="shared" si="243"/>
        <v>0.59851116625310175</v>
      </c>
      <c r="T1557" s="33">
        <f>IF(E1557&lt;1994,"NA",IF(E1557&gt;2001,SUMIFS(ADM!E:E,ADM!A:A,ReferendumData!E1557,ADM!C:C,ReferendumData!A1557,ADM!D:D,ReferendumData!B1557),SUMIFS(ADM!K:K,ADM!H:H,ReferendumData!E1557,ADM!I:I,ReferendumData!A1557,ADM!J:J,ReferendumData!B1557)))</f>
        <v>769.2</v>
      </c>
      <c r="U1557" s="34">
        <f t="shared" si="242"/>
        <v>2.6196047841913677</v>
      </c>
      <c r="V1557" s="47">
        <f>IFERROR(VLOOKUP(C1557,Lookups!J:L,3,FALSE),IF(T1557&gt;=2000,4,IF(AND(T1557&gt;=1000,T1557&lt;2000),5,6)))</f>
        <v>6</v>
      </c>
      <c r="W1557" s="12" t="s">
        <v>20</v>
      </c>
      <c r="X1557" s="39">
        <f t="shared" si="244"/>
        <v>2.6196047841913677</v>
      </c>
      <c r="Y1557" s="38">
        <f t="shared" si="245"/>
        <v>0.59851116625310175</v>
      </c>
      <c r="Z1557" s="40" t="e">
        <f>IF(C1557=ScatterPlots!$A$3,ReferendumData!Y1557,-1)</f>
        <v>#N/A</v>
      </c>
      <c r="AA1557" s="39">
        <f t="shared" si="246"/>
        <v>2.6196047841913677</v>
      </c>
      <c r="AB1557" s="40">
        <f t="shared" si="247"/>
        <v>-1</v>
      </c>
      <c r="AC1557" s="40">
        <f t="shared" si="248"/>
        <v>0.59851116625310175</v>
      </c>
      <c r="AD1557" s="40">
        <f t="shared" si="249"/>
        <v>-1</v>
      </c>
    </row>
    <row r="1558" spans="1:30" x14ac:dyDescent="0.35">
      <c r="A1558">
        <v>2527</v>
      </c>
      <c r="B1558">
        <v>1</v>
      </c>
      <c r="C1558" t="str">
        <f t="shared" si="240"/>
        <v>2527-01</v>
      </c>
      <c r="D1558" t="s">
        <v>408</v>
      </c>
      <c r="E1558">
        <v>2010</v>
      </c>
      <c r="F1558">
        <f>VLOOKUP(E1558,Lookups!A:B,2,FALSE)</f>
        <v>2</v>
      </c>
      <c r="G1558">
        <v>2012</v>
      </c>
      <c r="H1558" s="61">
        <v>700.18</v>
      </c>
      <c r="I1558">
        <v>10</v>
      </c>
      <c r="J1558" t="s">
        <v>19</v>
      </c>
      <c r="K1558">
        <v>0</v>
      </c>
      <c r="L1558">
        <v>9</v>
      </c>
      <c r="M1558">
        <v>1</v>
      </c>
      <c r="N1558">
        <v>9</v>
      </c>
      <c r="O1558">
        <v>1</v>
      </c>
      <c r="P1558">
        <f t="shared" si="241"/>
        <v>8</v>
      </c>
      <c r="Q1558">
        <v>372</v>
      </c>
      <c r="R1558">
        <v>104</v>
      </c>
      <c r="S1558" s="14">
        <f t="shared" si="243"/>
        <v>0.78151260504201681</v>
      </c>
      <c r="T1558" s="33">
        <f>IF(E1558&lt;1994,"NA",IF(E1558&gt;2001,SUMIFS(ADM!E:E,ADM!A:A,ReferendumData!E1558,ADM!C:C,ReferendumData!A1558,ADM!D:D,ReferendumData!B1558),SUMIFS(ADM!K:K,ADM!H:H,ReferendumData!E1558,ADM!I:I,ReferendumData!A1558,ADM!J:J,ReferendumData!B1558)))</f>
        <v>260.60000000000002</v>
      </c>
      <c r="U1558" s="34">
        <f t="shared" si="242"/>
        <v>1.8265541059094397</v>
      </c>
      <c r="V1558" s="47">
        <f>IFERROR(VLOOKUP(C1558,Lookups!J:L,3,FALSE),IF(T1558&gt;=2000,4,IF(AND(T1558&gt;=1000,T1558&lt;2000),5,6)))</f>
        <v>6</v>
      </c>
      <c r="W1558" s="12" t="s">
        <v>20</v>
      </c>
      <c r="X1558" s="39">
        <f t="shared" si="244"/>
        <v>1.8265541059094397</v>
      </c>
      <c r="Y1558" s="38">
        <f t="shared" si="245"/>
        <v>0.78151260504201681</v>
      </c>
      <c r="Z1558" s="40" t="e">
        <f>IF(C1558=ScatterPlots!$A$3,ReferendumData!Y1558,-1)</f>
        <v>#N/A</v>
      </c>
      <c r="AA1558" s="39">
        <f t="shared" si="246"/>
        <v>1.8265541059094397</v>
      </c>
      <c r="AB1558" s="40">
        <f t="shared" si="247"/>
        <v>-1</v>
      </c>
      <c r="AC1558" s="40">
        <f t="shared" si="248"/>
        <v>0.78151260504201681</v>
      </c>
      <c r="AD1558" s="40">
        <f t="shared" si="249"/>
        <v>-1</v>
      </c>
    </row>
    <row r="1559" spans="1:30" x14ac:dyDescent="0.35">
      <c r="A1559">
        <v>2536</v>
      </c>
      <c r="B1559">
        <v>1</v>
      </c>
      <c r="C1559" t="str">
        <f t="shared" si="240"/>
        <v>2536-01</v>
      </c>
      <c r="D1559" t="s">
        <v>209</v>
      </c>
      <c r="E1559">
        <v>2010</v>
      </c>
      <c r="F1559">
        <f>VLOOKUP(E1559,Lookups!A:B,2,FALSE)</f>
        <v>2</v>
      </c>
      <c r="G1559">
        <v>2011</v>
      </c>
      <c r="H1559" s="61">
        <v>1000</v>
      </c>
      <c r="I1559">
        <v>10</v>
      </c>
      <c r="J1559" t="s">
        <v>19</v>
      </c>
      <c r="K1559">
        <v>0</v>
      </c>
      <c r="L1559">
        <v>9</v>
      </c>
      <c r="M1559">
        <v>0</v>
      </c>
      <c r="N1559">
        <v>9</v>
      </c>
      <c r="O1559">
        <v>0</v>
      </c>
      <c r="P1559">
        <f t="shared" si="241"/>
        <v>10</v>
      </c>
      <c r="Q1559">
        <v>202</v>
      </c>
      <c r="R1559">
        <v>313</v>
      </c>
      <c r="S1559" s="14">
        <f t="shared" si="243"/>
        <v>0.39223300970873787</v>
      </c>
      <c r="T1559" s="33">
        <f>IF(E1559&lt;1994,"NA",IF(E1559&gt;2001,SUMIFS(ADM!E:E,ADM!A:A,ReferendumData!E1559,ADM!C:C,ReferendumData!A1559,ADM!D:D,ReferendumData!B1559),SUMIFS(ADM!K:K,ADM!H:H,ReferendumData!E1559,ADM!I:I,ReferendumData!A1559,ADM!J:J,ReferendumData!B1559)))</f>
        <v>233.83</v>
      </c>
      <c r="U1559" s="34">
        <f t="shared" si="242"/>
        <v>2.2024547748364194</v>
      </c>
      <c r="V1559" s="47">
        <f>IFERROR(VLOOKUP(C1559,Lookups!J:L,3,FALSE),IF(T1559&gt;=2000,4,IF(AND(T1559&gt;=1000,T1559&lt;2000),5,6)))</f>
        <v>6</v>
      </c>
      <c r="W1559" s="12" t="s">
        <v>20</v>
      </c>
      <c r="X1559" s="39">
        <f t="shared" si="244"/>
        <v>2.2024547748364194</v>
      </c>
      <c r="Y1559" s="38">
        <f t="shared" si="245"/>
        <v>0.39223300970873787</v>
      </c>
      <c r="Z1559" s="40" t="e">
        <f>IF(C1559=ScatterPlots!$A$3,ReferendumData!Y1559,-1)</f>
        <v>#N/A</v>
      </c>
      <c r="AA1559" s="39">
        <f t="shared" si="246"/>
        <v>2.2024547748364194</v>
      </c>
      <c r="AB1559" s="40">
        <f t="shared" si="247"/>
        <v>-1</v>
      </c>
      <c r="AC1559" s="40">
        <f t="shared" si="248"/>
        <v>0.39223300970873787</v>
      </c>
      <c r="AD1559" s="40">
        <f t="shared" si="249"/>
        <v>-1</v>
      </c>
    </row>
    <row r="1560" spans="1:30" x14ac:dyDescent="0.35">
      <c r="A1560">
        <v>2683</v>
      </c>
      <c r="B1560">
        <v>1</v>
      </c>
      <c r="C1560" t="str">
        <f t="shared" si="240"/>
        <v>2683-01</v>
      </c>
      <c r="D1560" t="s">
        <v>409</v>
      </c>
      <c r="E1560">
        <v>2010</v>
      </c>
      <c r="F1560">
        <f>VLOOKUP(E1560,Lookups!A:B,2,FALSE)</f>
        <v>2</v>
      </c>
      <c r="G1560">
        <v>2012</v>
      </c>
      <c r="H1560" s="61">
        <v>1400</v>
      </c>
      <c r="I1560">
        <v>10</v>
      </c>
      <c r="J1560" t="s">
        <v>19</v>
      </c>
      <c r="K1560">
        <v>0</v>
      </c>
      <c r="L1560">
        <v>9</v>
      </c>
      <c r="M1560">
        <v>1</v>
      </c>
      <c r="N1560">
        <v>9</v>
      </c>
      <c r="O1560">
        <v>0</v>
      </c>
      <c r="P1560">
        <f t="shared" si="241"/>
        <v>10</v>
      </c>
      <c r="Q1560">
        <v>410</v>
      </c>
      <c r="R1560">
        <v>854</v>
      </c>
      <c r="S1560" s="14">
        <f t="shared" si="243"/>
        <v>0.32436708860759494</v>
      </c>
      <c r="T1560" s="33">
        <f>IF(E1560&lt;1994,"NA",IF(E1560&gt;2001,SUMIFS(ADM!E:E,ADM!A:A,ReferendumData!E1560,ADM!C:C,ReferendumData!A1560,ADM!D:D,ReferendumData!B1560),SUMIFS(ADM!K:K,ADM!H:H,ReferendumData!E1560,ADM!I:I,ReferendumData!A1560,ADM!J:J,ReferendumData!B1560)))</f>
        <v>450.9</v>
      </c>
      <c r="U1560" s="34">
        <f t="shared" si="242"/>
        <v>2.8032823242404081</v>
      </c>
      <c r="V1560" s="47">
        <f>IFERROR(VLOOKUP(C1560,Lookups!J:L,3,FALSE),IF(T1560&gt;=2000,4,IF(AND(T1560&gt;=1000,T1560&lt;2000),5,6)))</f>
        <v>6</v>
      </c>
      <c r="W1560" s="12" t="s">
        <v>20</v>
      </c>
      <c r="X1560" s="39">
        <f t="shared" si="244"/>
        <v>2.8032823242404081</v>
      </c>
      <c r="Y1560" s="38">
        <f t="shared" si="245"/>
        <v>0.32436708860759494</v>
      </c>
      <c r="Z1560" s="40" t="e">
        <f>IF(C1560=ScatterPlots!$A$3,ReferendumData!Y1560,-1)</f>
        <v>#N/A</v>
      </c>
      <c r="AA1560" s="39">
        <f t="shared" si="246"/>
        <v>2.8032823242404081</v>
      </c>
      <c r="AB1560" s="40">
        <f t="shared" si="247"/>
        <v>-1</v>
      </c>
      <c r="AC1560" s="40">
        <f t="shared" si="248"/>
        <v>0.32436708860759494</v>
      </c>
      <c r="AD1560" s="40">
        <f t="shared" si="249"/>
        <v>-1</v>
      </c>
    </row>
    <row r="1561" spans="1:30" x14ac:dyDescent="0.35">
      <c r="A1561">
        <v>2753</v>
      </c>
      <c r="B1561">
        <v>1</v>
      </c>
      <c r="C1561" t="str">
        <f t="shared" si="240"/>
        <v>2753-01</v>
      </c>
      <c r="D1561" t="s">
        <v>268</v>
      </c>
      <c r="E1561">
        <v>2010</v>
      </c>
      <c r="F1561">
        <f>VLOOKUP(E1561,Lookups!A:B,2,FALSE)</f>
        <v>2</v>
      </c>
      <c r="G1561">
        <v>2011</v>
      </c>
      <c r="H1561" s="61">
        <v>0</v>
      </c>
      <c r="I1561">
        <v>10</v>
      </c>
      <c r="J1561" t="s">
        <v>19</v>
      </c>
      <c r="K1561">
        <v>0</v>
      </c>
      <c r="L1561">
        <v>9</v>
      </c>
      <c r="M1561">
        <v>0</v>
      </c>
      <c r="N1561">
        <v>9</v>
      </c>
      <c r="O1561">
        <v>0</v>
      </c>
      <c r="P1561">
        <f t="shared" si="241"/>
        <v>1</v>
      </c>
      <c r="Q1561">
        <v>1350</v>
      </c>
      <c r="R1561">
        <v>1526</v>
      </c>
      <c r="S1561" s="14">
        <f t="shared" si="243"/>
        <v>0.46940194714881778</v>
      </c>
      <c r="T1561" s="33">
        <f>IF(E1561&lt;1994,"NA",IF(E1561&gt;2001,SUMIFS(ADM!E:E,ADM!A:A,ReferendumData!E1561,ADM!C:C,ReferendumData!A1561,ADM!D:D,ReferendumData!B1561),SUMIFS(ADM!K:K,ADM!H:H,ReferendumData!E1561,ADM!I:I,ReferendumData!A1561,ADM!J:J,ReferendumData!B1561)))</f>
        <v>1064.28</v>
      </c>
      <c r="U1561" s="34">
        <f t="shared" si="242"/>
        <v>2.7022963881685271</v>
      </c>
      <c r="V1561" s="47">
        <f>IFERROR(VLOOKUP(C1561,Lookups!J:L,3,FALSE),IF(T1561&gt;=2000,4,IF(AND(T1561&gt;=1000,T1561&lt;2000),5,6)))</f>
        <v>5</v>
      </c>
      <c r="W1561" s="12" t="s">
        <v>20</v>
      </c>
      <c r="X1561" s="39">
        <f t="shared" si="244"/>
        <v>2.7022963881685271</v>
      </c>
      <c r="Y1561" s="38">
        <f t="shared" si="245"/>
        <v>0.46940194714881778</v>
      </c>
      <c r="Z1561" s="40" t="e">
        <f>IF(C1561=ScatterPlots!$A$3,ReferendumData!Y1561,-1)</f>
        <v>#N/A</v>
      </c>
      <c r="AA1561" s="39">
        <f t="shared" si="246"/>
        <v>2.7022963881685271</v>
      </c>
      <c r="AB1561" s="40">
        <f t="shared" si="247"/>
        <v>-1</v>
      </c>
      <c r="AC1561" s="40">
        <f t="shared" si="248"/>
        <v>0.46940194714881778</v>
      </c>
      <c r="AD1561" s="40">
        <f t="shared" si="249"/>
        <v>-1</v>
      </c>
    </row>
    <row r="1562" spans="1:30" x14ac:dyDescent="0.35">
      <c r="A1562">
        <v>2759</v>
      </c>
      <c r="B1562">
        <v>1</v>
      </c>
      <c r="C1562" t="str">
        <f t="shared" si="240"/>
        <v>2759-01</v>
      </c>
      <c r="D1562" t="s">
        <v>304</v>
      </c>
      <c r="E1562">
        <v>2010</v>
      </c>
      <c r="F1562">
        <f>VLOOKUP(E1562,Lookups!A:B,2,FALSE)</f>
        <v>2</v>
      </c>
      <c r="G1562">
        <v>2011</v>
      </c>
      <c r="H1562" s="61">
        <v>349.99999999999989</v>
      </c>
      <c r="I1562">
        <v>10</v>
      </c>
      <c r="J1562" t="s">
        <v>19</v>
      </c>
      <c r="K1562">
        <v>0</v>
      </c>
      <c r="L1562">
        <v>9</v>
      </c>
      <c r="M1562">
        <v>0</v>
      </c>
      <c r="N1562">
        <v>9</v>
      </c>
      <c r="O1562">
        <v>0</v>
      </c>
      <c r="P1562">
        <f t="shared" si="241"/>
        <v>4</v>
      </c>
      <c r="Q1562">
        <v>509</v>
      </c>
      <c r="R1562">
        <v>647</v>
      </c>
      <c r="S1562" s="14">
        <f t="shared" si="243"/>
        <v>0.44031141868512108</v>
      </c>
      <c r="T1562" s="33">
        <f>IF(E1562&lt;1994,"NA",IF(E1562&gt;2001,SUMIFS(ADM!E:E,ADM!A:A,ReferendumData!E1562,ADM!C:C,ReferendumData!A1562,ADM!D:D,ReferendumData!B1562),SUMIFS(ADM!K:K,ADM!H:H,ReferendumData!E1562,ADM!I:I,ReferendumData!A1562,ADM!J:J,ReferendumData!B1562)))</f>
        <v>312.73</v>
      </c>
      <c r="U1562" s="34">
        <f t="shared" si="242"/>
        <v>3.6964793911681002</v>
      </c>
      <c r="V1562" s="47">
        <f>IFERROR(VLOOKUP(C1562,Lookups!J:L,3,FALSE),IF(T1562&gt;=2000,4,IF(AND(T1562&gt;=1000,T1562&lt;2000),5,6)))</f>
        <v>6</v>
      </c>
      <c r="W1562" s="12" t="s">
        <v>20</v>
      </c>
      <c r="X1562" s="39">
        <f t="shared" si="244"/>
        <v>3.6964793911681002</v>
      </c>
      <c r="Y1562" s="38">
        <f t="shared" si="245"/>
        <v>0.44031141868512108</v>
      </c>
      <c r="Z1562" s="40" t="e">
        <f>IF(C1562=ScatterPlots!$A$3,ReferendumData!Y1562,-1)</f>
        <v>#N/A</v>
      </c>
      <c r="AA1562" s="39">
        <f t="shared" si="246"/>
        <v>3.6964793911681002</v>
      </c>
      <c r="AB1562" s="40">
        <f t="shared" si="247"/>
        <v>-1</v>
      </c>
      <c r="AC1562" s="40">
        <f t="shared" si="248"/>
        <v>0.44031141868512108</v>
      </c>
      <c r="AD1562" s="40">
        <f t="shared" si="249"/>
        <v>-1</v>
      </c>
    </row>
    <row r="1563" spans="1:30" x14ac:dyDescent="0.35">
      <c r="A1563">
        <v>2835</v>
      </c>
      <c r="B1563">
        <v>1</v>
      </c>
      <c r="C1563" t="str">
        <f t="shared" si="240"/>
        <v>2835-01</v>
      </c>
      <c r="D1563" t="s">
        <v>326</v>
      </c>
      <c r="E1563">
        <v>2010</v>
      </c>
      <c r="F1563">
        <f>VLOOKUP(E1563,Lookups!A:B,2,FALSE)</f>
        <v>2</v>
      </c>
      <c r="G1563">
        <v>2011</v>
      </c>
      <c r="H1563" s="61">
        <v>778.39</v>
      </c>
      <c r="I1563">
        <v>7</v>
      </c>
      <c r="J1563" t="s">
        <v>19</v>
      </c>
      <c r="K1563">
        <v>0</v>
      </c>
      <c r="L1563">
        <v>9</v>
      </c>
      <c r="M1563">
        <v>0</v>
      </c>
      <c r="N1563">
        <v>9</v>
      </c>
      <c r="O1563">
        <v>0</v>
      </c>
      <c r="P1563">
        <f t="shared" si="241"/>
        <v>8</v>
      </c>
      <c r="Q1563">
        <v>1052</v>
      </c>
      <c r="R1563">
        <v>1102</v>
      </c>
      <c r="S1563" s="14">
        <f t="shared" si="243"/>
        <v>0.4883936861652739</v>
      </c>
      <c r="T1563" s="33">
        <f>IF(E1563&lt;1994,"NA",IF(E1563&gt;2001,SUMIFS(ADM!E:E,ADM!A:A,ReferendumData!E1563,ADM!C:C,ReferendumData!A1563,ADM!D:D,ReferendumData!B1563),SUMIFS(ADM!K:K,ADM!H:H,ReferendumData!E1563,ADM!I:I,ReferendumData!A1563,ADM!J:J,ReferendumData!B1563)))</f>
        <v>566.33000000000004</v>
      </c>
      <c r="U1563" s="34">
        <f t="shared" si="242"/>
        <v>3.8034361591298356</v>
      </c>
      <c r="V1563" s="47">
        <f>IFERROR(VLOOKUP(C1563,Lookups!J:L,3,FALSE),IF(T1563&gt;=2000,4,IF(AND(T1563&gt;=1000,T1563&lt;2000),5,6)))</f>
        <v>6</v>
      </c>
      <c r="W1563" s="12" t="s">
        <v>20</v>
      </c>
      <c r="X1563" s="39">
        <f t="shared" si="244"/>
        <v>3.8034361591298356</v>
      </c>
      <c r="Y1563" s="38">
        <f t="shared" si="245"/>
        <v>0.4883936861652739</v>
      </c>
      <c r="Z1563" s="40" t="e">
        <f>IF(C1563=ScatterPlots!$A$3,ReferendumData!Y1563,-1)</f>
        <v>#N/A</v>
      </c>
      <c r="AA1563" s="39">
        <f t="shared" si="246"/>
        <v>3.8034361591298356</v>
      </c>
      <c r="AB1563" s="40">
        <f t="shared" si="247"/>
        <v>-1</v>
      </c>
      <c r="AC1563" s="40">
        <f t="shared" si="248"/>
        <v>0.4883936861652739</v>
      </c>
      <c r="AD1563" s="40">
        <f t="shared" si="249"/>
        <v>-1</v>
      </c>
    </row>
    <row r="1564" spans="1:30" x14ac:dyDescent="0.35">
      <c r="A1564">
        <v>2835</v>
      </c>
      <c r="B1564">
        <v>1</v>
      </c>
      <c r="C1564" t="str">
        <f t="shared" si="240"/>
        <v>2835-01</v>
      </c>
      <c r="D1564" t="s">
        <v>326</v>
      </c>
      <c r="E1564">
        <v>2010</v>
      </c>
      <c r="F1564">
        <f>VLOOKUP(E1564,Lookups!A:B,2,FALSE)</f>
        <v>2</v>
      </c>
      <c r="G1564">
        <v>2011</v>
      </c>
      <c r="H1564" s="61">
        <v>0</v>
      </c>
      <c r="I1564">
        <v>7</v>
      </c>
      <c r="J1564" t="s">
        <v>19</v>
      </c>
      <c r="K1564">
        <v>0</v>
      </c>
      <c r="L1564">
        <v>9</v>
      </c>
      <c r="M1564">
        <v>0</v>
      </c>
      <c r="N1564">
        <v>9</v>
      </c>
      <c r="O1564">
        <v>0</v>
      </c>
      <c r="P1564">
        <f t="shared" si="241"/>
        <v>1</v>
      </c>
      <c r="Q1564">
        <v>869</v>
      </c>
      <c r="R1564">
        <v>1279</v>
      </c>
      <c r="S1564" s="14">
        <f t="shared" si="243"/>
        <v>0.40456238361266295</v>
      </c>
      <c r="T1564" s="33">
        <f>IF(E1564&lt;1994,"NA",IF(E1564&gt;2001,SUMIFS(ADM!E:E,ADM!A:A,ReferendumData!E1564,ADM!C:C,ReferendumData!A1564,ADM!D:D,ReferendumData!B1564),SUMIFS(ADM!K:K,ADM!H:H,ReferendumData!E1564,ADM!I:I,ReferendumData!A1564,ADM!J:J,ReferendumData!B1564)))</f>
        <v>566.33000000000004</v>
      </c>
      <c r="U1564" s="34">
        <f t="shared" si="242"/>
        <v>3.7928416294386662</v>
      </c>
      <c r="V1564" s="47">
        <f>IFERROR(VLOOKUP(C1564,Lookups!J:L,3,FALSE),IF(T1564&gt;=2000,4,IF(AND(T1564&gt;=1000,T1564&lt;2000),5,6)))</f>
        <v>6</v>
      </c>
      <c r="W1564" s="12" t="s">
        <v>565</v>
      </c>
      <c r="X1564" s="39">
        <f t="shared" si="244"/>
        <v>3.7928416294386662</v>
      </c>
      <c r="Y1564" s="38">
        <f t="shared" si="245"/>
        <v>0.40456238361266295</v>
      </c>
      <c r="Z1564" s="40" t="e">
        <f>IF(C1564=ScatterPlots!$A$3,ReferendumData!Y1564,-1)</f>
        <v>#N/A</v>
      </c>
      <c r="AA1564" s="39">
        <f t="shared" si="246"/>
        <v>3.7928416294386662</v>
      </c>
      <c r="AB1564" s="40">
        <f t="shared" si="247"/>
        <v>-1</v>
      </c>
      <c r="AC1564" s="40">
        <f t="shared" si="248"/>
        <v>0.40456238361266295</v>
      </c>
      <c r="AD1564" s="40">
        <f t="shared" si="249"/>
        <v>-1</v>
      </c>
    </row>
    <row r="1565" spans="1:30" x14ac:dyDescent="0.35">
      <c r="A1565">
        <v>2884</v>
      </c>
      <c r="B1565">
        <v>1</v>
      </c>
      <c r="C1565" t="str">
        <f t="shared" ref="C1565:C1628" si="250">TEXT(A1565,"0000")&amp;"-"&amp;TEXT(B1565,"00")</f>
        <v>2884-01</v>
      </c>
      <c r="D1565" t="s">
        <v>436</v>
      </c>
      <c r="E1565">
        <v>2010</v>
      </c>
      <c r="F1565">
        <f>VLOOKUP(E1565,Lookups!A:B,2,FALSE)</f>
        <v>2</v>
      </c>
      <c r="G1565">
        <v>2011</v>
      </c>
      <c r="H1565" s="61">
        <v>500</v>
      </c>
      <c r="I1565">
        <v>10</v>
      </c>
      <c r="J1565" t="s">
        <v>19</v>
      </c>
      <c r="K1565">
        <v>0</v>
      </c>
      <c r="L1565">
        <v>1</v>
      </c>
      <c r="M1565">
        <v>0</v>
      </c>
      <c r="N1565">
        <v>9</v>
      </c>
      <c r="O1565">
        <v>1</v>
      </c>
      <c r="P1565">
        <f t="shared" ref="P1565:P1628" si="251">MAX(1,MIN(10,INT(H1565/100)+1))</f>
        <v>6</v>
      </c>
      <c r="Q1565">
        <v>766</v>
      </c>
      <c r="R1565">
        <v>686</v>
      </c>
      <c r="S1565" s="14">
        <f t="shared" si="243"/>
        <v>0.52754820936639113</v>
      </c>
      <c r="T1565" s="33">
        <f>IF(E1565&lt;1994,"NA",IF(E1565&gt;2001,SUMIFS(ADM!E:E,ADM!A:A,ReferendumData!E1565,ADM!C:C,ReferendumData!A1565,ADM!D:D,ReferendumData!B1565),SUMIFS(ADM!K:K,ADM!H:H,ReferendumData!E1565,ADM!I:I,ReferendumData!A1565,ADM!J:J,ReferendumData!B1565)))</f>
        <v>473.99</v>
      </c>
      <c r="U1565" s="34">
        <f t="shared" ref="U1565:U1628" si="252">IFERROR((Q1565+R1565)/T1565,"NA")</f>
        <v>3.0633557669993037</v>
      </c>
      <c r="V1565" s="47">
        <f>IFERROR(VLOOKUP(C1565,Lookups!J:L,3,FALSE),IF(T1565&gt;=2000,4,IF(AND(T1565&gt;=1000,T1565&lt;2000),5,6)))</f>
        <v>6</v>
      </c>
      <c r="W1565" s="12" t="s">
        <v>566</v>
      </c>
      <c r="X1565" s="39">
        <f t="shared" si="244"/>
        <v>3.0633557669993037</v>
      </c>
      <c r="Y1565" s="38">
        <f t="shared" si="245"/>
        <v>0.52754820936639113</v>
      </c>
      <c r="Z1565" s="40" t="e">
        <f>IF(C1565=ScatterPlots!$A$3,ReferendumData!Y1565,-1)</f>
        <v>#N/A</v>
      </c>
      <c r="AA1565" s="39">
        <f t="shared" si="246"/>
        <v>3.0633557669993037</v>
      </c>
      <c r="AB1565" s="40">
        <f t="shared" si="247"/>
        <v>-1</v>
      </c>
      <c r="AC1565" s="40">
        <f t="shared" si="248"/>
        <v>0.52754820936639113</v>
      </c>
      <c r="AD1565" s="40">
        <f t="shared" si="249"/>
        <v>-1</v>
      </c>
    </row>
    <row r="1566" spans="1:30" x14ac:dyDescent="0.35">
      <c r="A1566">
        <v>2886</v>
      </c>
      <c r="B1566">
        <v>1</v>
      </c>
      <c r="C1566" t="str">
        <f t="shared" si="250"/>
        <v>2886-01</v>
      </c>
      <c r="D1566" t="s">
        <v>437</v>
      </c>
      <c r="E1566">
        <v>2010</v>
      </c>
      <c r="F1566">
        <f>VLOOKUP(E1566,Lookups!A:B,2,FALSE)</f>
        <v>2</v>
      </c>
      <c r="G1566">
        <v>2011</v>
      </c>
      <c r="H1566" s="61">
        <v>448.5</v>
      </c>
      <c r="I1566">
        <v>10</v>
      </c>
      <c r="J1566" t="s">
        <v>19</v>
      </c>
      <c r="K1566">
        <v>0</v>
      </c>
      <c r="L1566">
        <v>9</v>
      </c>
      <c r="M1566">
        <v>0</v>
      </c>
      <c r="N1566">
        <v>9</v>
      </c>
      <c r="O1566">
        <v>1</v>
      </c>
      <c r="P1566">
        <f t="shared" si="251"/>
        <v>5</v>
      </c>
      <c r="Q1566">
        <v>720</v>
      </c>
      <c r="R1566">
        <v>438</v>
      </c>
      <c r="S1566" s="14">
        <f t="shared" si="243"/>
        <v>0.62176165803108807</v>
      </c>
      <c r="T1566" s="33">
        <f>IF(E1566&lt;1994,"NA",IF(E1566&gt;2001,SUMIFS(ADM!E:E,ADM!A:A,ReferendumData!E1566,ADM!C:C,ReferendumData!A1566,ADM!D:D,ReferendumData!B1566),SUMIFS(ADM!K:K,ADM!H:H,ReferendumData!E1566,ADM!I:I,ReferendumData!A1566,ADM!J:J,ReferendumData!B1566)))</f>
        <v>407.19</v>
      </c>
      <c r="U1566" s="34">
        <f t="shared" si="252"/>
        <v>2.8438812348043911</v>
      </c>
      <c r="V1566" s="47">
        <f>IFERROR(VLOOKUP(C1566,Lookups!J:L,3,FALSE),IF(T1566&gt;=2000,4,IF(AND(T1566&gt;=1000,T1566&lt;2000),5,6)))</f>
        <v>6</v>
      </c>
      <c r="W1566" s="12" t="s">
        <v>20</v>
      </c>
      <c r="X1566" s="39">
        <f t="shared" si="244"/>
        <v>2.8438812348043911</v>
      </c>
      <c r="Y1566" s="38">
        <f t="shared" si="245"/>
        <v>0.62176165803108807</v>
      </c>
      <c r="Z1566" s="40" t="e">
        <f>IF(C1566=ScatterPlots!$A$3,ReferendumData!Y1566,-1)</f>
        <v>#N/A</v>
      </c>
      <c r="AA1566" s="39">
        <f t="shared" si="246"/>
        <v>2.8438812348043911</v>
      </c>
      <c r="AB1566" s="40">
        <f t="shared" si="247"/>
        <v>-1</v>
      </c>
      <c r="AC1566" s="40">
        <f t="shared" si="248"/>
        <v>0.62176165803108807</v>
      </c>
      <c r="AD1566" s="40">
        <f t="shared" si="249"/>
        <v>-1</v>
      </c>
    </row>
    <row r="1567" spans="1:30" x14ac:dyDescent="0.35">
      <c r="A1567">
        <v>2886</v>
      </c>
      <c r="B1567">
        <v>1</v>
      </c>
      <c r="C1567" t="str">
        <f t="shared" si="250"/>
        <v>2886-01</v>
      </c>
      <c r="D1567" t="s">
        <v>437</v>
      </c>
      <c r="E1567">
        <v>2010</v>
      </c>
      <c r="F1567">
        <f>VLOOKUP(E1567,Lookups!A:B,2,FALSE)</f>
        <v>2</v>
      </c>
      <c r="G1567">
        <v>2011</v>
      </c>
      <c r="H1567" s="61">
        <v>433.41</v>
      </c>
      <c r="I1567">
        <v>10</v>
      </c>
      <c r="J1567" t="s">
        <v>19</v>
      </c>
      <c r="K1567">
        <v>0</v>
      </c>
      <c r="L1567">
        <v>9</v>
      </c>
      <c r="M1567">
        <v>0</v>
      </c>
      <c r="N1567">
        <v>9</v>
      </c>
      <c r="O1567">
        <v>0</v>
      </c>
      <c r="P1567">
        <f t="shared" si="251"/>
        <v>5</v>
      </c>
      <c r="Q1567">
        <v>452</v>
      </c>
      <c r="R1567">
        <v>686</v>
      </c>
      <c r="S1567" s="14">
        <f t="shared" si="243"/>
        <v>0.39718804920913886</v>
      </c>
      <c r="T1567" s="33">
        <f>IF(E1567&lt;1994,"NA",IF(E1567&gt;2001,SUMIFS(ADM!E:E,ADM!A:A,ReferendumData!E1567,ADM!C:C,ReferendumData!A1567,ADM!D:D,ReferendumData!B1567),SUMIFS(ADM!K:K,ADM!H:H,ReferendumData!E1567,ADM!I:I,ReferendumData!A1567,ADM!J:J,ReferendumData!B1567)))</f>
        <v>407.19</v>
      </c>
      <c r="U1567" s="34">
        <f t="shared" si="252"/>
        <v>2.7947641150322946</v>
      </c>
      <c r="V1567" s="47">
        <f>IFERROR(VLOOKUP(C1567,Lookups!J:L,3,FALSE),IF(T1567&gt;=2000,4,IF(AND(T1567&gt;=1000,T1567&lt;2000),5,6)))</f>
        <v>6</v>
      </c>
      <c r="W1567" s="12" t="s">
        <v>20</v>
      </c>
      <c r="X1567" s="39">
        <f t="shared" si="244"/>
        <v>2.7947641150322946</v>
      </c>
      <c r="Y1567" s="38">
        <f t="shared" si="245"/>
        <v>0.39718804920913886</v>
      </c>
      <c r="Z1567" s="40" t="e">
        <f>IF(C1567=ScatterPlots!$A$3,ReferendumData!Y1567,-1)</f>
        <v>#N/A</v>
      </c>
      <c r="AA1567" s="39">
        <f t="shared" si="246"/>
        <v>2.7947641150322946</v>
      </c>
      <c r="AB1567" s="40">
        <f t="shared" si="247"/>
        <v>-1</v>
      </c>
      <c r="AC1567" s="40">
        <f t="shared" si="248"/>
        <v>0.39718804920913886</v>
      </c>
      <c r="AD1567" s="40">
        <f t="shared" si="249"/>
        <v>-1</v>
      </c>
    </row>
    <row r="1568" spans="1:30" x14ac:dyDescent="0.35">
      <c r="A1568">
        <v>11</v>
      </c>
      <c r="B1568">
        <v>1</v>
      </c>
      <c r="C1568" t="str">
        <f t="shared" si="250"/>
        <v>0011-01</v>
      </c>
      <c r="D1568" t="s">
        <v>113</v>
      </c>
      <c r="E1568">
        <v>2011</v>
      </c>
      <c r="F1568">
        <f>VLOOKUP(E1568,Lookups!A:B,2,FALSE)</f>
        <v>1</v>
      </c>
      <c r="G1568">
        <v>2013</v>
      </c>
      <c r="H1568" s="61">
        <v>1044</v>
      </c>
      <c r="I1568">
        <v>10</v>
      </c>
      <c r="J1568" t="s">
        <v>19</v>
      </c>
      <c r="K1568">
        <v>0</v>
      </c>
      <c r="L1568">
        <v>9</v>
      </c>
      <c r="M1568">
        <v>1</v>
      </c>
      <c r="N1568">
        <v>9</v>
      </c>
      <c r="O1568">
        <v>1</v>
      </c>
      <c r="P1568">
        <f t="shared" si="251"/>
        <v>10</v>
      </c>
      <c r="Q1568">
        <v>20698</v>
      </c>
      <c r="R1568">
        <v>12139</v>
      </c>
      <c r="S1568" s="14">
        <f t="shared" si="243"/>
        <v>0.63032554740079783</v>
      </c>
      <c r="T1568" s="33">
        <f>IF(E1568&lt;1994,"NA",IF(E1568&gt;2001,SUMIFS(ADM!E:E,ADM!A:A,ReferendumData!E1568,ADM!C:C,ReferendumData!A1568,ADM!D:D,ReferendumData!B1568),SUMIFS(ADM!K:K,ADM!H:H,ReferendumData!E1568,ADM!I:I,ReferendumData!A1568,ADM!J:J,ReferendumData!B1568)))</f>
        <v>38058.21</v>
      </c>
      <c r="U1568" s="34">
        <f t="shared" si="252"/>
        <v>0.86280989042837275</v>
      </c>
      <c r="V1568" s="47">
        <f>IFERROR(VLOOKUP(C1568,Lookups!J:L,3,FALSE),IF(T1568&gt;=2000,4,IF(AND(T1568&gt;=1000,T1568&lt;2000),5,6)))</f>
        <v>3</v>
      </c>
      <c r="W1568" s="12" t="s">
        <v>20</v>
      </c>
      <c r="X1568" s="39">
        <f t="shared" si="244"/>
        <v>0.86280989042837275</v>
      </c>
      <c r="Y1568" s="38">
        <f t="shared" si="245"/>
        <v>0.63032554740079783</v>
      </c>
      <c r="Z1568" s="40" t="e">
        <f>IF(C1568=ScatterPlots!$A$3,ReferendumData!Y1568,-1)</f>
        <v>#N/A</v>
      </c>
      <c r="AA1568" s="39">
        <f t="shared" si="246"/>
        <v>0.86280989042837275</v>
      </c>
      <c r="AB1568" s="40">
        <f t="shared" si="247"/>
        <v>-1</v>
      </c>
      <c r="AC1568" s="40">
        <f t="shared" si="248"/>
        <v>-1</v>
      </c>
      <c r="AD1568" s="40">
        <f t="shared" si="249"/>
        <v>0.63032554740079783</v>
      </c>
    </row>
    <row r="1569" spans="1:30" x14ac:dyDescent="0.35">
      <c r="A1569">
        <v>11</v>
      </c>
      <c r="B1569">
        <v>1</v>
      </c>
      <c r="C1569" t="str">
        <f t="shared" si="250"/>
        <v>0011-01</v>
      </c>
      <c r="D1569" t="s">
        <v>113</v>
      </c>
      <c r="E1569">
        <v>2011</v>
      </c>
      <c r="F1569">
        <f>VLOOKUP(E1569,Lookups!A:B,2,FALSE)</f>
        <v>1</v>
      </c>
      <c r="G1569">
        <v>2013</v>
      </c>
      <c r="H1569" s="61">
        <v>260</v>
      </c>
      <c r="I1569">
        <v>10</v>
      </c>
      <c r="J1569" t="s">
        <v>19</v>
      </c>
      <c r="K1569">
        <v>0</v>
      </c>
      <c r="L1569">
        <v>9</v>
      </c>
      <c r="M1569">
        <v>1</v>
      </c>
      <c r="N1569">
        <v>9</v>
      </c>
      <c r="O1569">
        <v>0</v>
      </c>
      <c r="P1569">
        <f t="shared" si="251"/>
        <v>3</v>
      </c>
      <c r="Q1569">
        <v>14725</v>
      </c>
      <c r="R1569">
        <v>17990</v>
      </c>
      <c r="S1569" s="14">
        <f t="shared" si="243"/>
        <v>0.45009934280910896</v>
      </c>
      <c r="T1569" s="33">
        <f>IF(E1569&lt;1994,"NA",IF(E1569&gt;2001,SUMIFS(ADM!E:E,ADM!A:A,ReferendumData!E1569,ADM!C:C,ReferendumData!A1569,ADM!D:D,ReferendumData!B1569),SUMIFS(ADM!K:K,ADM!H:H,ReferendumData!E1569,ADM!I:I,ReferendumData!A1569,ADM!J:J,ReferendumData!B1569)))</f>
        <v>38058.21</v>
      </c>
      <c r="U1569" s="34">
        <f t="shared" si="252"/>
        <v>0.85960427460986732</v>
      </c>
      <c r="V1569" s="47">
        <f>IFERROR(VLOOKUP(C1569,Lookups!J:L,3,FALSE),IF(T1569&gt;=2000,4,IF(AND(T1569&gt;=1000,T1569&lt;2000),5,6)))</f>
        <v>3</v>
      </c>
      <c r="W1569" s="12" t="s">
        <v>20</v>
      </c>
      <c r="X1569" s="39">
        <f t="shared" si="244"/>
        <v>0.85960427460986732</v>
      </c>
      <c r="Y1569" s="38">
        <f t="shared" si="245"/>
        <v>0.45009934280910896</v>
      </c>
      <c r="Z1569" s="40" t="e">
        <f>IF(C1569=ScatterPlots!$A$3,ReferendumData!Y1569,-1)</f>
        <v>#N/A</v>
      </c>
      <c r="AA1569" s="39">
        <f t="shared" si="246"/>
        <v>0.85960427460986732</v>
      </c>
      <c r="AB1569" s="40">
        <f t="shared" si="247"/>
        <v>-1</v>
      </c>
      <c r="AC1569" s="40">
        <f t="shared" si="248"/>
        <v>-1</v>
      </c>
      <c r="AD1569" s="40">
        <f t="shared" si="249"/>
        <v>0.45009934280910896</v>
      </c>
    </row>
    <row r="1570" spans="1:30" x14ac:dyDescent="0.35">
      <c r="A1570">
        <v>12</v>
      </c>
      <c r="B1570">
        <v>1</v>
      </c>
      <c r="C1570" t="str">
        <f t="shared" si="250"/>
        <v>0012-01</v>
      </c>
      <c r="D1570" t="s">
        <v>290</v>
      </c>
      <c r="E1570">
        <v>2011</v>
      </c>
      <c r="F1570">
        <f>VLOOKUP(E1570,Lookups!A:B,2,FALSE)</f>
        <v>1</v>
      </c>
      <c r="G1570">
        <v>2012</v>
      </c>
      <c r="H1570" s="61">
        <v>275</v>
      </c>
      <c r="I1570">
        <v>4</v>
      </c>
      <c r="J1570" t="s">
        <v>19</v>
      </c>
      <c r="K1570">
        <v>0</v>
      </c>
      <c r="L1570">
        <v>9</v>
      </c>
      <c r="M1570">
        <v>0</v>
      </c>
      <c r="N1570">
        <v>9</v>
      </c>
      <c r="O1570">
        <v>1</v>
      </c>
      <c r="P1570">
        <f t="shared" si="251"/>
        <v>3</v>
      </c>
      <c r="Q1570">
        <v>3415</v>
      </c>
      <c r="R1570">
        <v>2951</v>
      </c>
      <c r="S1570" s="14">
        <f t="shared" si="243"/>
        <v>0.53644360666038327</v>
      </c>
      <c r="T1570" s="33">
        <f>IF(E1570&lt;1994,"NA",IF(E1570&gt;2001,SUMIFS(ADM!E:E,ADM!A:A,ReferendumData!E1570,ADM!C:C,ReferendumData!A1570,ADM!D:D,ReferendumData!B1570),SUMIFS(ADM!K:K,ADM!H:H,ReferendumData!E1570,ADM!I:I,ReferendumData!A1570,ADM!J:J,ReferendumData!B1570)))</f>
        <v>6527.82</v>
      </c>
      <c r="U1570" s="34">
        <f t="shared" si="252"/>
        <v>0.97521071353070399</v>
      </c>
      <c r="V1570" s="47">
        <f>IFERROR(VLOOKUP(C1570,Lookups!J:L,3,FALSE),IF(T1570&gt;=2000,4,IF(AND(T1570&gt;=1000,T1570&lt;2000),5,6)))</f>
        <v>3</v>
      </c>
      <c r="W1570" s="12" t="s">
        <v>20</v>
      </c>
      <c r="X1570" s="39">
        <f t="shared" si="244"/>
        <v>0.97521071353070399</v>
      </c>
      <c r="Y1570" s="38">
        <f t="shared" si="245"/>
        <v>0.53644360666038327</v>
      </c>
      <c r="Z1570" s="40" t="e">
        <f>IF(C1570=ScatterPlots!$A$3,ReferendumData!Y1570,-1)</f>
        <v>#N/A</v>
      </c>
      <c r="AA1570" s="39">
        <f t="shared" si="246"/>
        <v>0.97521071353070399</v>
      </c>
      <c r="AB1570" s="40">
        <f t="shared" si="247"/>
        <v>-1</v>
      </c>
      <c r="AC1570" s="40">
        <f t="shared" si="248"/>
        <v>-1</v>
      </c>
      <c r="AD1570" s="40">
        <f t="shared" si="249"/>
        <v>0.53644360666038327</v>
      </c>
    </row>
    <row r="1571" spans="1:30" x14ac:dyDescent="0.35">
      <c r="A1571">
        <v>14</v>
      </c>
      <c r="B1571">
        <v>1</v>
      </c>
      <c r="C1571" t="str">
        <f t="shared" si="250"/>
        <v>0014-01</v>
      </c>
      <c r="D1571" t="s">
        <v>66</v>
      </c>
      <c r="E1571">
        <v>2011</v>
      </c>
      <c r="F1571">
        <f>VLOOKUP(E1571,Lookups!A:B,2,FALSE)</f>
        <v>1</v>
      </c>
      <c r="G1571">
        <v>2012</v>
      </c>
      <c r="H1571" s="61">
        <v>412.52</v>
      </c>
      <c r="I1571">
        <v>10</v>
      </c>
      <c r="J1571" t="s">
        <v>19</v>
      </c>
      <c r="K1571">
        <v>0</v>
      </c>
      <c r="L1571">
        <v>9</v>
      </c>
      <c r="M1571">
        <v>0</v>
      </c>
      <c r="N1571">
        <v>9</v>
      </c>
      <c r="O1571">
        <v>1</v>
      </c>
      <c r="P1571">
        <f t="shared" si="251"/>
        <v>5</v>
      </c>
      <c r="Q1571">
        <v>1435</v>
      </c>
      <c r="R1571">
        <v>516</v>
      </c>
      <c r="S1571" s="14">
        <f t="shared" si="243"/>
        <v>0.73552024602767807</v>
      </c>
      <c r="T1571" s="33">
        <f>IF(E1571&lt;1994,"NA",IF(E1571&gt;2001,SUMIFS(ADM!E:E,ADM!A:A,ReferendumData!E1571,ADM!C:C,ReferendumData!A1571,ADM!D:D,ReferendumData!B1571),SUMIFS(ADM!K:K,ADM!H:H,ReferendumData!E1571,ADM!I:I,ReferendumData!A1571,ADM!J:J,ReferendumData!B1571)))</f>
        <v>2869.37</v>
      </c>
      <c r="U1571" s="34">
        <f t="shared" si="252"/>
        <v>0.67994019593151112</v>
      </c>
      <c r="V1571" s="47">
        <f>IFERROR(VLOOKUP(C1571,Lookups!J:L,3,FALSE),IF(T1571&gt;=2000,4,IF(AND(T1571&gt;=1000,T1571&lt;2000),5,6)))</f>
        <v>3</v>
      </c>
      <c r="W1571" s="12" t="s">
        <v>20</v>
      </c>
      <c r="X1571" s="39">
        <f t="shared" si="244"/>
        <v>0.67994019593151112</v>
      </c>
      <c r="Y1571" s="38">
        <f t="shared" si="245"/>
        <v>0.73552024602767807</v>
      </c>
      <c r="Z1571" s="40" t="e">
        <f>IF(C1571=ScatterPlots!$A$3,ReferendumData!Y1571,-1)</f>
        <v>#N/A</v>
      </c>
      <c r="AA1571" s="39">
        <f t="shared" si="246"/>
        <v>0.67994019593151112</v>
      </c>
      <c r="AB1571" s="40">
        <f t="shared" si="247"/>
        <v>-1</v>
      </c>
      <c r="AC1571" s="40">
        <f t="shared" si="248"/>
        <v>-1</v>
      </c>
      <c r="AD1571" s="40">
        <f t="shared" si="249"/>
        <v>0.73552024602767807</v>
      </c>
    </row>
    <row r="1572" spans="1:30" x14ac:dyDescent="0.35">
      <c r="A1572">
        <v>16</v>
      </c>
      <c r="B1572">
        <v>1</v>
      </c>
      <c r="C1572" t="str">
        <f t="shared" si="250"/>
        <v>0016-01</v>
      </c>
      <c r="D1572" t="s">
        <v>37</v>
      </c>
      <c r="E1572">
        <v>2011</v>
      </c>
      <c r="F1572">
        <f>VLOOKUP(E1572,Lookups!A:B,2,FALSE)</f>
        <v>1</v>
      </c>
      <c r="G1572">
        <v>2013</v>
      </c>
      <c r="H1572" s="61">
        <v>524.58000000000004</v>
      </c>
      <c r="I1572">
        <v>7</v>
      </c>
      <c r="J1572" t="s">
        <v>19</v>
      </c>
      <c r="K1572">
        <v>0</v>
      </c>
      <c r="L1572">
        <v>9</v>
      </c>
      <c r="M1572">
        <v>1</v>
      </c>
      <c r="N1572">
        <v>9</v>
      </c>
      <c r="O1572">
        <v>1</v>
      </c>
      <c r="P1572">
        <f t="shared" si="251"/>
        <v>6</v>
      </c>
      <c r="Q1572">
        <v>2320</v>
      </c>
      <c r="R1572">
        <v>1118</v>
      </c>
      <c r="S1572" s="14">
        <f t="shared" si="243"/>
        <v>0.6748109365910413</v>
      </c>
      <c r="T1572" s="33">
        <f>IF(E1572&lt;1994,"NA",IF(E1572&gt;2001,SUMIFS(ADM!E:E,ADM!A:A,ReferendumData!E1572,ADM!C:C,ReferendumData!A1572,ADM!D:D,ReferendumData!B1572),SUMIFS(ADM!K:K,ADM!H:H,ReferendumData!E1572,ADM!I:I,ReferendumData!A1572,ADM!J:J,ReferendumData!B1572)))</f>
        <v>4853.82</v>
      </c>
      <c r="U1572" s="34">
        <f t="shared" si="252"/>
        <v>0.70830809547943685</v>
      </c>
      <c r="V1572" s="47">
        <f>IFERROR(VLOOKUP(C1572,Lookups!J:L,3,FALSE),IF(T1572&gt;=2000,4,IF(AND(T1572&gt;=1000,T1572&lt;2000),5,6)))</f>
        <v>3</v>
      </c>
      <c r="W1572" s="12" t="s">
        <v>20</v>
      </c>
      <c r="X1572" s="39">
        <f t="shared" si="244"/>
        <v>0.70830809547943685</v>
      </c>
      <c r="Y1572" s="38">
        <f t="shared" si="245"/>
        <v>0.6748109365910413</v>
      </c>
      <c r="Z1572" s="40" t="e">
        <f>IF(C1572=ScatterPlots!$A$3,ReferendumData!Y1572,-1)</f>
        <v>#N/A</v>
      </c>
      <c r="AA1572" s="39">
        <f t="shared" si="246"/>
        <v>0.70830809547943685</v>
      </c>
      <c r="AB1572" s="40">
        <f t="shared" si="247"/>
        <v>-1</v>
      </c>
      <c r="AC1572" s="40">
        <f t="shared" si="248"/>
        <v>-1</v>
      </c>
      <c r="AD1572" s="40">
        <f t="shared" si="249"/>
        <v>0.6748109365910413</v>
      </c>
    </row>
    <row r="1573" spans="1:30" x14ac:dyDescent="0.35">
      <c r="A1573">
        <v>38</v>
      </c>
      <c r="B1573">
        <v>1</v>
      </c>
      <c r="C1573" t="str">
        <f t="shared" si="250"/>
        <v>0038-01</v>
      </c>
      <c r="D1573" t="s">
        <v>116</v>
      </c>
      <c r="E1573">
        <v>2011</v>
      </c>
      <c r="F1573">
        <f>VLOOKUP(E1573,Lookups!A:B,2,FALSE)</f>
        <v>1</v>
      </c>
      <c r="G1573">
        <v>2012</v>
      </c>
      <c r="H1573" s="61">
        <v>911.14</v>
      </c>
      <c r="I1573">
        <v>10</v>
      </c>
      <c r="J1573" t="s">
        <v>19</v>
      </c>
      <c r="K1573">
        <v>1</v>
      </c>
      <c r="L1573">
        <v>9</v>
      </c>
      <c r="M1573">
        <v>0</v>
      </c>
      <c r="N1573">
        <v>9</v>
      </c>
      <c r="O1573">
        <v>1</v>
      </c>
      <c r="P1573">
        <f t="shared" si="251"/>
        <v>10</v>
      </c>
      <c r="Q1573">
        <v>36</v>
      </c>
      <c r="R1573">
        <v>1</v>
      </c>
      <c r="S1573" s="14">
        <f t="shared" si="243"/>
        <v>0.97297297297297303</v>
      </c>
      <c r="T1573" s="33">
        <f>IF(E1573&lt;1994,"NA",IF(E1573&gt;2001,SUMIFS(ADM!E:E,ADM!A:A,ReferendumData!E1573,ADM!C:C,ReferendumData!A1573,ADM!D:D,ReferendumData!B1573),SUMIFS(ADM!K:K,ADM!H:H,ReferendumData!E1573,ADM!I:I,ReferendumData!A1573,ADM!J:J,ReferendumData!B1573)))</f>
        <v>1323.8</v>
      </c>
      <c r="U1573" s="34">
        <f t="shared" si="252"/>
        <v>2.7949841365765223E-2</v>
      </c>
      <c r="V1573" s="47">
        <f>IFERROR(VLOOKUP(C1573,Lookups!J:L,3,FALSE),IF(T1573&gt;=2000,4,IF(AND(T1573&gt;=1000,T1573&lt;2000),5,6)))</f>
        <v>5</v>
      </c>
      <c r="W1573" s="12" t="s">
        <v>20</v>
      </c>
      <c r="X1573" s="39">
        <f t="shared" si="244"/>
        <v>2.7949841365765223E-2</v>
      </c>
      <c r="Y1573" s="38">
        <f t="shared" si="245"/>
        <v>0.97297297297297303</v>
      </c>
      <c r="Z1573" s="40" t="e">
        <f>IF(C1573=ScatterPlots!$A$3,ReferendumData!Y1573,-1)</f>
        <v>#N/A</v>
      </c>
      <c r="AA1573" s="39">
        <f t="shared" si="246"/>
        <v>2.7949841365765223E-2</v>
      </c>
      <c r="AB1573" s="40">
        <f t="shared" si="247"/>
        <v>-1</v>
      </c>
      <c r="AC1573" s="40">
        <f t="shared" si="248"/>
        <v>-1</v>
      </c>
      <c r="AD1573" s="40">
        <f t="shared" si="249"/>
        <v>0.97297297297297303</v>
      </c>
    </row>
    <row r="1574" spans="1:30" x14ac:dyDescent="0.35">
      <c r="A1574">
        <v>47</v>
      </c>
      <c r="B1574">
        <v>1</v>
      </c>
      <c r="C1574" t="str">
        <f t="shared" si="250"/>
        <v>0047-01</v>
      </c>
      <c r="D1574" t="s">
        <v>38</v>
      </c>
      <c r="E1574">
        <v>2011</v>
      </c>
      <c r="F1574">
        <f>VLOOKUP(E1574,Lookups!A:B,2,FALSE)</f>
        <v>1</v>
      </c>
      <c r="G1574">
        <v>2012</v>
      </c>
      <c r="H1574" s="61">
        <v>190</v>
      </c>
      <c r="I1574">
        <v>10</v>
      </c>
      <c r="J1574" t="s">
        <v>19</v>
      </c>
      <c r="K1574">
        <v>1</v>
      </c>
      <c r="L1574">
        <v>9</v>
      </c>
      <c r="M1574">
        <v>0</v>
      </c>
      <c r="N1574">
        <v>9</v>
      </c>
      <c r="O1574">
        <v>0</v>
      </c>
      <c r="P1574">
        <f t="shared" si="251"/>
        <v>2</v>
      </c>
      <c r="Q1574">
        <v>1996</v>
      </c>
      <c r="R1574">
        <v>2430</v>
      </c>
      <c r="S1574" s="14">
        <f t="shared" si="243"/>
        <v>0.4509715318572074</v>
      </c>
      <c r="T1574" s="33">
        <f>IF(E1574&lt;1994,"NA",IF(E1574&gt;2001,SUMIFS(ADM!E:E,ADM!A:A,ReferendumData!E1574,ADM!C:C,ReferendumData!A1574,ADM!D:D,ReferendumData!B1574),SUMIFS(ADM!K:K,ADM!H:H,ReferendumData!E1574,ADM!I:I,ReferendumData!A1574,ADM!J:J,ReferendumData!B1574)))</f>
        <v>3766.56</v>
      </c>
      <c r="U1574" s="34">
        <f t="shared" si="252"/>
        <v>1.1750775243192728</v>
      </c>
      <c r="V1574" s="47">
        <f>IFERROR(VLOOKUP(C1574,Lookups!J:L,3,FALSE),IF(T1574&gt;=2000,4,IF(AND(T1574&gt;=1000,T1574&lt;2000),5,6)))</f>
        <v>4</v>
      </c>
      <c r="W1574" s="12" t="s">
        <v>328</v>
      </c>
      <c r="X1574" s="39">
        <f t="shared" si="244"/>
        <v>1.1750775243192728</v>
      </c>
      <c r="Y1574" s="38">
        <f t="shared" si="245"/>
        <v>0.4509715318572074</v>
      </c>
      <c r="Z1574" s="40" t="e">
        <f>IF(C1574=ScatterPlots!$A$3,ReferendumData!Y1574,-1)</f>
        <v>#N/A</v>
      </c>
      <c r="AA1574" s="39">
        <f t="shared" si="246"/>
        <v>1.1750775243192728</v>
      </c>
      <c r="AB1574" s="40">
        <f t="shared" si="247"/>
        <v>-1</v>
      </c>
      <c r="AC1574" s="40">
        <f t="shared" si="248"/>
        <v>-1</v>
      </c>
      <c r="AD1574" s="40">
        <f t="shared" si="249"/>
        <v>0.4509715318572074</v>
      </c>
    </row>
    <row r="1575" spans="1:30" x14ac:dyDescent="0.35">
      <c r="A1575">
        <v>47</v>
      </c>
      <c r="B1575">
        <v>1</v>
      </c>
      <c r="C1575" t="str">
        <f t="shared" si="250"/>
        <v>0047-01</v>
      </c>
      <c r="D1575" t="s">
        <v>38</v>
      </c>
      <c r="E1575">
        <v>2011</v>
      </c>
      <c r="F1575">
        <f>VLOOKUP(E1575,Lookups!A:B,2,FALSE)</f>
        <v>1</v>
      </c>
      <c r="G1575">
        <v>2012</v>
      </c>
      <c r="H1575" s="61">
        <v>190</v>
      </c>
      <c r="I1575">
        <v>5</v>
      </c>
      <c r="J1575" t="s">
        <v>19</v>
      </c>
      <c r="K1575">
        <v>0</v>
      </c>
      <c r="L1575">
        <v>9</v>
      </c>
      <c r="M1575">
        <v>0</v>
      </c>
      <c r="N1575">
        <v>9</v>
      </c>
      <c r="O1575">
        <v>0</v>
      </c>
      <c r="P1575">
        <f t="shared" si="251"/>
        <v>2</v>
      </c>
      <c r="Q1575">
        <v>1881</v>
      </c>
      <c r="R1575">
        <v>2549</v>
      </c>
      <c r="S1575" s="14">
        <f t="shared" si="243"/>
        <v>0.42460496613995485</v>
      </c>
      <c r="T1575" s="33">
        <f>IF(E1575&lt;1994,"NA",IF(E1575&gt;2001,SUMIFS(ADM!E:E,ADM!A:A,ReferendumData!E1575,ADM!C:C,ReferendumData!A1575,ADM!D:D,ReferendumData!B1575),SUMIFS(ADM!K:K,ADM!H:H,ReferendumData!E1575,ADM!I:I,ReferendumData!A1575,ADM!J:J,ReferendumData!B1575)))</f>
        <v>3766.56</v>
      </c>
      <c r="U1575" s="34">
        <f t="shared" si="252"/>
        <v>1.176139501295612</v>
      </c>
      <c r="V1575" s="47">
        <f>IFERROR(VLOOKUP(C1575,Lookups!J:L,3,FALSE),IF(T1575&gt;=2000,4,IF(AND(T1575&gt;=1000,T1575&lt;2000),5,6)))</f>
        <v>4</v>
      </c>
      <c r="W1575" s="12" t="s">
        <v>20</v>
      </c>
      <c r="X1575" s="39">
        <f t="shared" si="244"/>
        <v>1.176139501295612</v>
      </c>
      <c r="Y1575" s="38">
        <f t="shared" si="245"/>
        <v>0.42460496613995485</v>
      </c>
      <c r="Z1575" s="40" t="e">
        <f>IF(C1575=ScatterPlots!$A$3,ReferendumData!Y1575,-1)</f>
        <v>#N/A</v>
      </c>
      <c r="AA1575" s="39">
        <f t="shared" si="246"/>
        <v>1.176139501295612</v>
      </c>
      <c r="AB1575" s="40">
        <f t="shared" si="247"/>
        <v>-1</v>
      </c>
      <c r="AC1575" s="40">
        <f t="shared" si="248"/>
        <v>-1</v>
      </c>
      <c r="AD1575" s="40">
        <f t="shared" si="249"/>
        <v>0.42460496613995485</v>
      </c>
    </row>
    <row r="1576" spans="1:30" x14ac:dyDescent="0.35">
      <c r="A1576">
        <v>51</v>
      </c>
      <c r="B1576">
        <v>1</v>
      </c>
      <c r="C1576" t="str">
        <f t="shared" si="250"/>
        <v>0051-01</v>
      </c>
      <c r="D1576" t="s">
        <v>211</v>
      </c>
      <c r="E1576">
        <v>2011</v>
      </c>
      <c r="F1576">
        <f>VLOOKUP(E1576,Lookups!A:B,2,FALSE)</f>
        <v>1</v>
      </c>
      <c r="G1576">
        <v>2013</v>
      </c>
      <c r="H1576" s="61">
        <v>235</v>
      </c>
      <c r="I1576">
        <v>7</v>
      </c>
      <c r="J1576" t="s">
        <v>19</v>
      </c>
      <c r="K1576">
        <v>0</v>
      </c>
      <c r="L1576">
        <v>9</v>
      </c>
      <c r="M1576">
        <v>1</v>
      </c>
      <c r="N1576">
        <v>9</v>
      </c>
      <c r="O1576">
        <v>1</v>
      </c>
      <c r="P1576">
        <f t="shared" si="251"/>
        <v>3</v>
      </c>
      <c r="Q1576">
        <v>911</v>
      </c>
      <c r="R1576">
        <v>453</v>
      </c>
      <c r="S1576" s="14">
        <f t="shared" si="243"/>
        <v>0.66788856304985333</v>
      </c>
      <c r="T1576" s="33">
        <f>IF(E1576&lt;1994,"NA",IF(E1576&gt;2001,SUMIFS(ADM!E:E,ADM!A:A,ReferendumData!E1576,ADM!C:C,ReferendumData!A1576,ADM!D:D,ReferendumData!B1576),SUMIFS(ADM!K:K,ADM!H:H,ReferendumData!E1576,ADM!I:I,ReferendumData!A1576,ADM!J:J,ReferendumData!B1576)))</f>
        <v>1741.07</v>
      </c>
      <c r="U1576" s="34">
        <f t="shared" si="252"/>
        <v>0.7834262838369509</v>
      </c>
      <c r="V1576" s="47">
        <f>IFERROR(VLOOKUP(C1576,Lookups!J:L,3,FALSE),IF(T1576&gt;=2000,4,IF(AND(T1576&gt;=1000,T1576&lt;2000),5,6)))</f>
        <v>5</v>
      </c>
      <c r="W1576" s="12" t="s">
        <v>20</v>
      </c>
      <c r="X1576" s="39">
        <f t="shared" si="244"/>
        <v>0.7834262838369509</v>
      </c>
      <c r="Y1576" s="38">
        <f t="shared" si="245"/>
        <v>0.66788856304985333</v>
      </c>
      <c r="Z1576" s="40" t="e">
        <f>IF(C1576=ScatterPlots!$A$3,ReferendumData!Y1576,-1)</f>
        <v>#N/A</v>
      </c>
      <c r="AA1576" s="39">
        <f t="shared" si="246"/>
        <v>0.7834262838369509</v>
      </c>
      <c r="AB1576" s="40">
        <f t="shared" si="247"/>
        <v>-1</v>
      </c>
      <c r="AC1576" s="40">
        <f t="shared" si="248"/>
        <v>-1</v>
      </c>
      <c r="AD1576" s="40">
        <f t="shared" si="249"/>
        <v>0.66788856304985333</v>
      </c>
    </row>
    <row r="1577" spans="1:30" x14ac:dyDescent="0.35">
      <c r="A1577">
        <v>51</v>
      </c>
      <c r="B1577">
        <v>1</v>
      </c>
      <c r="C1577" t="str">
        <f t="shared" si="250"/>
        <v>0051-01</v>
      </c>
      <c r="D1577" t="s">
        <v>211</v>
      </c>
      <c r="E1577">
        <v>2011</v>
      </c>
      <c r="F1577">
        <f>VLOOKUP(E1577,Lookups!A:B,2,FALSE)</f>
        <v>1</v>
      </c>
      <c r="G1577">
        <v>2012</v>
      </c>
      <c r="H1577" s="61">
        <v>50</v>
      </c>
      <c r="I1577">
        <v>8</v>
      </c>
      <c r="J1577" t="s">
        <v>19</v>
      </c>
      <c r="K1577">
        <v>0</v>
      </c>
      <c r="L1577">
        <v>9</v>
      </c>
      <c r="M1577">
        <v>0</v>
      </c>
      <c r="N1577">
        <v>9</v>
      </c>
      <c r="O1577">
        <v>1</v>
      </c>
      <c r="P1577">
        <f t="shared" si="251"/>
        <v>1</v>
      </c>
      <c r="Q1577">
        <v>687</v>
      </c>
      <c r="R1577">
        <v>672</v>
      </c>
      <c r="S1577" s="14">
        <f t="shared" si="243"/>
        <v>0.50551876379690952</v>
      </c>
      <c r="T1577" s="33">
        <f>IF(E1577&lt;1994,"NA",IF(E1577&gt;2001,SUMIFS(ADM!E:E,ADM!A:A,ReferendumData!E1577,ADM!C:C,ReferendumData!A1577,ADM!D:D,ReferendumData!B1577),SUMIFS(ADM!K:K,ADM!H:H,ReferendumData!E1577,ADM!I:I,ReferendumData!A1577,ADM!J:J,ReferendumData!B1577)))</f>
        <v>1741.07</v>
      </c>
      <c r="U1577" s="34">
        <f t="shared" si="252"/>
        <v>0.78055448660880955</v>
      </c>
      <c r="V1577" s="47">
        <f>IFERROR(VLOOKUP(C1577,Lookups!J:L,3,FALSE),IF(T1577&gt;=2000,4,IF(AND(T1577&gt;=1000,T1577&lt;2000),5,6)))</f>
        <v>5</v>
      </c>
      <c r="W1577" s="12" t="s">
        <v>20</v>
      </c>
      <c r="X1577" s="39">
        <f t="shared" si="244"/>
        <v>0.78055448660880955</v>
      </c>
      <c r="Y1577" s="38">
        <f t="shared" si="245"/>
        <v>0.50551876379690952</v>
      </c>
      <c r="Z1577" s="40" t="e">
        <f>IF(C1577=ScatterPlots!$A$3,ReferendumData!Y1577,-1)</f>
        <v>#N/A</v>
      </c>
      <c r="AA1577" s="39">
        <f t="shared" si="246"/>
        <v>0.78055448660880955</v>
      </c>
      <c r="AB1577" s="40">
        <f t="shared" si="247"/>
        <v>-1</v>
      </c>
      <c r="AC1577" s="40">
        <f t="shared" si="248"/>
        <v>-1</v>
      </c>
      <c r="AD1577" s="40">
        <f t="shared" si="249"/>
        <v>0.50551876379690952</v>
      </c>
    </row>
    <row r="1578" spans="1:30" x14ac:dyDescent="0.35">
      <c r="A1578">
        <v>51</v>
      </c>
      <c r="B1578">
        <v>1</v>
      </c>
      <c r="C1578" t="str">
        <f t="shared" si="250"/>
        <v>0051-01</v>
      </c>
      <c r="D1578" t="s">
        <v>211</v>
      </c>
      <c r="E1578">
        <v>2011</v>
      </c>
      <c r="F1578">
        <f>VLOOKUP(E1578,Lookups!A:B,2,FALSE)</f>
        <v>1</v>
      </c>
      <c r="G1578">
        <v>2012</v>
      </c>
      <c r="H1578" s="61">
        <v>118</v>
      </c>
      <c r="I1578">
        <v>8</v>
      </c>
      <c r="J1578" t="s">
        <v>19</v>
      </c>
      <c r="K1578">
        <v>0</v>
      </c>
      <c r="L1578">
        <v>9</v>
      </c>
      <c r="M1578">
        <v>0</v>
      </c>
      <c r="N1578">
        <v>9</v>
      </c>
      <c r="O1578">
        <v>0</v>
      </c>
      <c r="P1578">
        <f t="shared" si="251"/>
        <v>2</v>
      </c>
      <c r="Q1578">
        <v>536</v>
      </c>
      <c r="R1578">
        <v>824</v>
      </c>
      <c r="S1578" s="14">
        <f t="shared" si="243"/>
        <v>0.39411764705882352</v>
      </c>
      <c r="T1578" s="33">
        <f>IF(E1578&lt;1994,"NA",IF(E1578&gt;2001,SUMIFS(ADM!E:E,ADM!A:A,ReferendumData!E1578,ADM!C:C,ReferendumData!A1578,ADM!D:D,ReferendumData!B1578),SUMIFS(ADM!K:K,ADM!H:H,ReferendumData!E1578,ADM!I:I,ReferendumData!A1578,ADM!J:J,ReferendumData!B1578)))</f>
        <v>1741.07</v>
      </c>
      <c r="U1578" s="34">
        <f t="shared" si="252"/>
        <v>0.78112884605443778</v>
      </c>
      <c r="V1578" s="47">
        <f>IFERROR(VLOOKUP(C1578,Lookups!J:L,3,FALSE),IF(T1578&gt;=2000,4,IF(AND(T1578&gt;=1000,T1578&lt;2000),5,6)))</f>
        <v>5</v>
      </c>
      <c r="W1578" s="12" t="s">
        <v>20</v>
      </c>
      <c r="X1578" s="39">
        <f t="shared" si="244"/>
        <v>0.78112884605443778</v>
      </c>
      <c r="Y1578" s="38">
        <f t="shared" si="245"/>
        <v>0.39411764705882352</v>
      </c>
      <c r="Z1578" s="40" t="e">
        <f>IF(C1578=ScatterPlots!$A$3,ReferendumData!Y1578,-1)</f>
        <v>#N/A</v>
      </c>
      <c r="AA1578" s="39">
        <f t="shared" si="246"/>
        <v>0.78112884605443778</v>
      </c>
      <c r="AB1578" s="40">
        <f t="shared" si="247"/>
        <v>-1</v>
      </c>
      <c r="AC1578" s="40">
        <f t="shared" si="248"/>
        <v>-1</v>
      </c>
      <c r="AD1578" s="40">
        <f t="shared" si="249"/>
        <v>0.39411764705882352</v>
      </c>
    </row>
    <row r="1579" spans="1:30" x14ac:dyDescent="0.35">
      <c r="A1579">
        <v>84</v>
      </c>
      <c r="B1579">
        <v>1</v>
      </c>
      <c r="C1579" t="str">
        <f t="shared" si="250"/>
        <v>0084-01</v>
      </c>
      <c r="D1579" t="s">
        <v>69</v>
      </c>
      <c r="E1579">
        <v>2011</v>
      </c>
      <c r="F1579">
        <f>VLOOKUP(E1579,Lookups!A:B,2,FALSE)</f>
        <v>1</v>
      </c>
      <c r="G1579">
        <v>2012</v>
      </c>
      <c r="H1579" s="61">
        <v>750</v>
      </c>
      <c r="I1579">
        <v>7</v>
      </c>
      <c r="J1579" t="s">
        <v>19</v>
      </c>
      <c r="K1579">
        <v>0</v>
      </c>
      <c r="L1579">
        <v>9</v>
      </c>
      <c r="M1579">
        <v>0</v>
      </c>
      <c r="N1579">
        <v>9</v>
      </c>
      <c r="O1579">
        <v>0</v>
      </c>
      <c r="P1579">
        <f t="shared" si="251"/>
        <v>8</v>
      </c>
      <c r="Q1579">
        <v>456</v>
      </c>
      <c r="R1579">
        <v>739</v>
      </c>
      <c r="S1579" s="14">
        <f t="shared" si="243"/>
        <v>0.38158995815899582</v>
      </c>
      <c r="T1579" s="33">
        <f>IF(E1579&lt;1994,"NA",IF(E1579&gt;2001,SUMIFS(ADM!E:E,ADM!A:A,ReferendumData!E1579,ADM!C:C,ReferendumData!A1579,ADM!D:D,ReferendumData!B1579),SUMIFS(ADM!K:K,ADM!H:H,ReferendumData!E1579,ADM!I:I,ReferendumData!A1579,ADM!J:J,ReferendumData!B1579)))</f>
        <v>587.45000000000005</v>
      </c>
      <c r="U1579" s="34">
        <f t="shared" si="252"/>
        <v>2.0342156779300367</v>
      </c>
      <c r="V1579" s="47">
        <f>IFERROR(VLOOKUP(C1579,Lookups!J:L,3,FALSE),IF(T1579&gt;=2000,4,IF(AND(T1579&gt;=1000,T1579&lt;2000),5,6)))</f>
        <v>6</v>
      </c>
      <c r="W1579" s="12" t="s">
        <v>20</v>
      </c>
      <c r="X1579" s="39">
        <f t="shared" si="244"/>
        <v>2.0342156779300367</v>
      </c>
      <c r="Y1579" s="38">
        <f t="shared" si="245"/>
        <v>0.38158995815899582</v>
      </c>
      <c r="Z1579" s="40" t="e">
        <f>IF(C1579=ScatterPlots!$A$3,ReferendumData!Y1579,-1)</f>
        <v>#N/A</v>
      </c>
      <c r="AA1579" s="39">
        <f t="shared" si="246"/>
        <v>2.0342156779300367</v>
      </c>
      <c r="AB1579" s="40">
        <f t="shared" si="247"/>
        <v>-1</v>
      </c>
      <c r="AC1579" s="40">
        <f t="shared" si="248"/>
        <v>-1</v>
      </c>
      <c r="AD1579" s="40">
        <f t="shared" si="249"/>
        <v>0.38158995815899582</v>
      </c>
    </row>
    <row r="1580" spans="1:30" x14ac:dyDescent="0.35">
      <c r="A1580">
        <v>84</v>
      </c>
      <c r="B1580">
        <v>1</v>
      </c>
      <c r="C1580" t="str">
        <f t="shared" si="250"/>
        <v>0084-01</v>
      </c>
      <c r="D1580" t="s">
        <v>69</v>
      </c>
      <c r="E1580">
        <v>2011</v>
      </c>
      <c r="F1580">
        <f>VLOOKUP(E1580,Lookups!A:B,2,FALSE)</f>
        <v>1</v>
      </c>
      <c r="G1580">
        <v>2012</v>
      </c>
      <c r="H1580" s="61">
        <v>250</v>
      </c>
      <c r="I1580">
        <v>7</v>
      </c>
      <c r="J1580" t="s">
        <v>19</v>
      </c>
      <c r="K1580">
        <v>0</v>
      </c>
      <c r="L1580">
        <v>9</v>
      </c>
      <c r="M1580">
        <v>0</v>
      </c>
      <c r="N1580">
        <v>9</v>
      </c>
      <c r="O1580">
        <v>0</v>
      </c>
      <c r="P1580">
        <f t="shared" si="251"/>
        <v>3</v>
      </c>
      <c r="Q1580">
        <v>396</v>
      </c>
      <c r="R1580">
        <v>802</v>
      </c>
      <c r="S1580" s="14">
        <f t="shared" si="243"/>
        <v>0.330550918196995</v>
      </c>
      <c r="T1580" s="33">
        <f>IF(E1580&lt;1994,"NA",IF(E1580&gt;2001,SUMIFS(ADM!E:E,ADM!A:A,ReferendumData!E1580,ADM!C:C,ReferendumData!A1580,ADM!D:D,ReferendumData!B1580),SUMIFS(ADM!K:K,ADM!H:H,ReferendumData!E1580,ADM!I:I,ReferendumData!A1580,ADM!J:J,ReferendumData!B1580)))</f>
        <v>587.45000000000005</v>
      </c>
      <c r="U1580" s="34">
        <f t="shared" si="252"/>
        <v>2.0393224955315343</v>
      </c>
      <c r="V1580" s="47">
        <f>IFERROR(VLOOKUP(C1580,Lookups!J:L,3,FALSE),IF(T1580&gt;=2000,4,IF(AND(T1580&gt;=1000,T1580&lt;2000),5,6)))</f>
        <v>6</v>
      </c>
      <c r="W1580" s="12" t="s">
        <v>20</v>
      </c>
      <c r="X1580" s="39">
        <f t="shared" si="244"/>
        <v>2.0393224955315343</v>
      </c>
      <c r="Y1580" s="38">
        <f t="shared" si="245"/>
        <v>0.330550918196995</v>
      </c>
      <c r="Z1580" s="40" t="e">
        <f>IF(C1580=ScatterPlots!$A$3,ReferendumData!Y1580,-1)</f>
        <v>#N/A</v>
      </c>
      <c r="AA1580" s="39">
        <f t="shared" si="246"/>
        <v>2.0393224955315343</v>
      </c>
      <c r="AB1580" s="40">
        <f t="shared" si="247"/>
        <v>-1</v>
      </c>
      <c r="AC1580" s="40">
        <f t="shared" si="248"/>
        <v>-1</v>
      </c>
      <c r="AD1580" s="40">
        <f t="shared" si="249"/>
        <v>0.330550918196995</v>
      </c>
    </row>
    <row r="1581" spans="1:30" x14ac:dyDescent="0.35">
      <c r="A1581">
        <v>88</v>
      </c>
      <c r="B1581">
        <v>1</v>
      </c>
      <c r="C1581" t="str">
        <f t="shared" si="250"/>
        <v>0088-01</v>
      </c>
      <c r="D1581" t="s">
        <v>40</v>
      </c>
      <c r="E1581">
        <v>2011</v>
      </c>
      <c r="F1581">
        <f>VLOOKUP(E1581,Lookups!A:B,2,FALSE)</f>
        <v>1</v>
      </c>
      <c r="G1581">
        <v>2012</v>
      </c>
      <c r="H1581" s="61">
        <v>725</v>
      </c>
      <c r="I1581">
        <v>10</v>
      </c>
      <c r="J1581" t="s">
        <v>19</v>
      </c>
      <c r="K1581">
        <v>0</v>
      </c>
      <c r="L1581">
        <v>9</v>
      </c>
      <c r="M1581">
        <v>0</v>
      </c>
      <c r="N1581">
        <v>9</v>
      </c>
      <c r="O1581">
        <v>0</v>
      </c>
      <c r="P1581">
        <f t="shared" si="251"/>
        <v>8</v>
      </c>
      <c r="Q1581">
        <v>2184</v>
      </c>
      <c r="R1581">
        <v>2493</v>
      </c>
      <c r="S1581" s="14">
        <f t="shared" si="243"/>
        <v>0.46696600384862091</v>
      </c>
      <c r="T1581" s="33">
        <f>IF(E1581&lt;1994,"NA",IF(E1581&gt;2001,SUMIFS(ADM!E:E,ADM!A:A,ReferendumData!E1581,ADM!C:C,ReferendumData!A1581,ADM!D:D,ReferendumData!B1581),SUMIFS(ADM!K:K,ADM!H:H,ReferendumData!E1581,ADM!I:I,ReferendumData!A1581,ADM!J:J,ReferendumData!B1581)))</f>
        <v>2025.61</v>
      </c>
      <c r="U1581" s="34">
        <f t="shared" si="252"/>
        <v>2.3089340988640461</v>
      </c>
      <c r="V1581" s="47">
        <f>IFERROR(VLOOKUP(C1581,Lookups!J:L,3,FALSE),IF(T1581&gt;=2000,4,IF(AND(T1581&gt;=1000,T1581&lt;2000),5,6)))</f>
        <v>4</v>
      </c>
      <c r="W1581" s="12" t="s">
        <v>20</v>
      </c>
      <c r="X1581" s="39">
        <f t="shared" si="244"/>
        <v>2.3089340988640461</v>
      </c>
      <c r="Y1581" s="38">
        <f t="shared" si="245"/>
        <v>0.46696600384862091</v>
      </c>
      <c r="Z1581" s="40" t="e">
        <f>IF(C1581=ScatterPlots!$A$3,ReferendumData!Y1581,-1)</f>
        <v>#N/A</v>
      </c>
      <c r="AA1581" s="39">
        <f t="shared" si="246"/>
        <v>2.3089340988640461</v>
      </c>
      <c r="AB1581" s="40">
        <f t="shared" si="247"/>
        <v>-1</v>
      </c>
      <c r="AC1581" s="40">
        <f t="shared" si="248"/>
        <v>-1</v>
      </c>
      <c r="AD1581" s="40">
        <f t="shared" si="249"/>
        <v>0.46696600384862091</v>
      </c>
    </row>
    <row r="1582" spans="1:30" x14ac:dyDescent="0.35">
      <c r="A1582">
        <v>91</v>
      </c>
      <c r="B1582">
        <v>1</v>
      </c>
      <c r="C1582" t="str">
        <f t="shared" si="250"/>
        <v>0091-01</v>
      </c>
      <c r="D1582" t="s">
        <v>41</v>
      </c>
      <c r="E1582">
        <v>2011</v>
      </c>
      <c r="F1582">
        <f>VLOOKUP(E1582,Lookups!A:B,2,FALSE)</f>
        <v>1</v>
      </c>
      <c r="G1582">
        <v>2012</v>
      </c>
      <c r="H1582" s="61">
        <v>400</v>
      </c>
      <c r="I1582">
        <v>10</v>
      </c>
      <c r="J1582" t="s">
        <v>19</v>
      </c>
      <c r="K1582">
        <v>0</v>
      </c>
      <c r="L1582">
        <v>9</v>
      </c>
      <c r="M1582">
        <v>0</v>
      </c>
      <c r="N1582">
        <v>9</v>
      </c>
      <c r="O1582">
        <v>0</v>
      </c>
      <c r="P1582">
        <f t="shared" si="251"/>
        <v>5</v>
      </c>
      <c r="Q1582">
        <v>335</v>
      </c>
      <c r="R1582">
        <v>603</v>
      </c>
      <c r="S1582" s="14">
        <f t="shared" si="243"/>
        <v>0.35714285714285715</v>
      </c>
      <c r="T1582" s="33">
        <f>IF(E1582&lt;1994,"NA",IF(E1582&gt;2001,SUMIFS(ADM!E:E,ADM!A:A,ReferendumData!E1582,ADM!C:C,ReferendumData!A1582,ADM!D:D,ReferendumData!B1582),SUMIFS(ADM!K:K,ADM!H:H,ReferendumData!E1582,ADM!I:I,ReferendumData!A1582,ADM!J:J,ReferendumData!B1582)))</f>
        <v>747.57</v>
      </c>
      <c r="U1582" s="34">
        <f t="shared" si="252"/>
        <v>1.2547319983412923</v>
      </c>
      <c r="V1582" s="47">
        <f>IFERROR(VLOOKUP(C1582,Lookups!J:L,3,FALSE),IF(T1582&gt;=2000,4,IF(AND(T1582&gt;=1000,T1582&lt;2000),5,6)))</f>
        <v>6</v>
      </c>
      <c r="W1582" s="12" t="s">
        <v>20</v>
      </c>
      <c r="X1582" s="39">
        <f t="shared" si="244"/>
        <v>1.2547319983412923</v>
      </c>
      <c r="Y1582" s="38">
        <f t="shared" si="245"/>
        <v>0.35714285714285715</v>
      </c>
      <c r="Z1582" s="40" t="e">
        <f>IF(C1582=ScatterPlots!$A$3,ReferendumData!Y1582,-1)</f>
        <v>#N/A</v>
      </c>
      <c r="AA1582" s="39">
        <f t="shared" si="246"/>
        <v>1.2547319983412923</v>
      </c>
      <c r="AB1582" s="40">
        <f t="shared" si="247"/>
        <v>-1</v>
      </c>
      <c r="AC1582" s="40">
        <f t="shared" si="248"/>
        <v>-1</v>
      </c>
      <c r="AD1582" s="40">
        <f t="shared" si="249"/>
        <v>0.35714285714285715</v>
      </c>
    </row>
    <row r="1583" spans="1:30" x14ac:dyDescent="0.35">
      <c r="A1583">
        <v>94</v>
      </c>
      <c r="B1583">
        <v>1</v>
      </c>
      <c r="C1583" t="str">
        <f t="shared" si="250"/>
        <v>0094-01</v>
      </c>
      <c r="D1583" t="s">
        <v>171</v>
      </c>
      <c r="E1583">
        <v>2011</v>
      </c>
      <c r="F1583">
        <f>VLOOKUP(E1583,Lookups!A:B,2,FALSE)</f>
        <v>1</v>
      </c>
      <c r="G1583">
        <v>2012</v>
      </c>
      <c r="H1583" s="61">
        <v>97.61</v>
      </c>
      <c r="I1583">
        <v>10</v>
      </c>
      <c r="J1583" t="s">
        <v>19</v>
      </c>
      <c r="K1583">
        <v>0</v>
      </c>
      <c r="L1583">
        <v>9</v>
      </c>
      <c r="M1583">
        <v>0</v>
      </c>
      <c r="N1583">
        <v>9</v>
      </c>
      <c r="O1583">
        <v>1</v>
      </c>
      <c r="P1583">
        <f t="shared" si="251"/>
        <v>1</v>
      </c>
      <c r="Q1583">
        <v>1419</v>
      </c>
      <c r="R1583">
        <v>730</v>
      </c>
      <c r="S1583" s="14">
        <f t="shared" si="243"/>
        <v>0.66030711959050725</v>
      </c>
      <c r="T1583" s="33">
        <f>IF(E1583&lt;1994,"NA",IF(E1583&gt;2001,SUMIFS(ADM!E:E,ADM!A:A,ReferendumData!E1583,ADM!C:C,ReferendumData!A1583,ADM!D:D,ReferendumData!B1583),SUMIFS(ADM!K:K,ADM!H:H,ReferendumData!E1583,ADM!I:I,ReferendumData!A1583,ADM!J:J,ReferendumData!B1583)))</f>
        <v>2632.27</v>
      </c>
      <c r="U1583" s="34">
        <f t="shared" si="252"/>
        <v>0.81640561188631866</v>
      </c>
      <c r="V1583" s="47">
        <f>IFERROR(VLOOKUP(C1583,Lookups!J:L,3,FALSE),IF(T1583&gt;=2000,4,IF(AND(T1583&gt;=1000,T1583&lt;2000),5,6)))</f>
        <v>4</v>
      </c>
      <c r="W1583" s="12" t="s">
        <v>20</v>
      </c>
      <c r="X1583" s="39">
        <f t="shared" si="244"/>
        <v>0.81640561188631866</v>
      </c>
      <c r="Y1583" s="38">
        <f t="shared" si="245"/>
        <v>0.66030711959050725</v>
      </c>
      <c r="Z1583" s="40" t="e">
        <f>IF(C1583=ScatterPlots!$A$3,ReferendumData!Y1583,-1)</f>
        <v>#N/A</v>
      </c>
      <c r="AA1583" s="39">
        <f t="shared" si="246"/>
        <v>0.81640561188631866</v>
      </c>
      <c r="AB1583" s="40">
        <f t="shared" si="247"/>
        <v>-1</v>
      </c>
      <c r="AC1583" s="40">
        <f t="shared" si="248"/>
        <v>-1</v>
      </c>
      <c r="AD1583" s="40">
        <f t="shared" si="249"/>
        <v>0.66030711959050725</v>
      </c>
    </row>
    <row r="1584" spans="1:30" x14ac:dyDescent="0.35">
      <c r="A1584">
        <v>94</v>
      </c>
      <c r="B1584">
        <v>1</v>
      </c>
      <c r="C1584" t="str">
        <f t="shared" si="250"/>
        <v>0094-01</v>
      </c>
      <c r="D1584" t="s">
        <v>171</v>
      </c>
      <c r="E1584">
        <v>2011</v>
      </c>
      <c r="F1584">
        <f>VLOOKUP(E1584,Lookups!A:B,2,FALSE)</f>
        <v>1</v>
      </c>
      <c r="G1584">
        <v>2012</v>
      </c>
      <c r="H1584" s="61">
        <v>275</v>
      </c>
      <c r="I1584">
        <v>10</v>
      </c>
      <c r="J1584" t="s">
        <v>19</v>
      </c>
      <c r="K1584">
        <v>0</v>
      </c>
      <c r="L1584">
        <v>9</v>
      </c>
      <c r="M1584">
        <v>0</v>
      </c>
      <c r="N1584">
        <v>9</v>
      </c>
      <c r="O1584">
        <v>0</v>
      </c>
      <c r="P1584">
        <f t="shared" si="251"/>
        <v>3</v>
      </c>
      <c r="Q1584">
        <v>1034</v>
      </c>
      <c r="R1584">
        <v>1120</v>
      </c>
      <c r="S1584" s="14">
        <f t="shared" si="243"/>
        <v>0.48003714020427113</v>
      </c>
      <c r="T1584" s="33">
        <f>IF(E1584&lt;1994,"NA",IF(E1584&gt;2001,SUMIFS(ADM!E:E,ADM!A:A,ReferendumData!E1584,ADM!C:C,ReferendumData!A1584,ADM!D:D,ReferendumData!B1584),SUMIFS(ADM!K:K,ADM!H:H,ReferendumData!E1584,ADM!I:I,ReferendumData!A1584,ADM!J:J,ReferendumData!B1584)))</f>
        <v>2632.27</v>
      </c>
      <c r="U1584" s="34">
        <f t="shared" si="252"/>
        <v>0.81830511307730591</v>
      </c>
      <c r="V1584" s="47">
        <f>IFERROR(VLOOKUP(C1584,Lookups!J:L,3,FALSE),IF(T1584&gt;=2000,4,IF(AND(T1584&gt;=1000,T1584&lt;2000),5,6)))</f>
        <v>4</v>
      </c>
      <c r="W1584" s="12" t="s">
        <v>20</v>
      </c>
      <c r="X1584" s="39">
        <f t="shared" si="244"/>
        <v>0.81830511307730591</v>
      </c>
      <c r="Y1584" s="38">
        <f t="shared" si="245"/>
        <v>0.48003714020427113</v>
      </c>
      <c r="Z1584" s="40" t="e">
        <f>IF(C1584=ScatterPlots!$A$3,ReferendumData!Y1584,-1)</f>
        <v>#N/A</v>
      </c>
      <c r="AA1584" s="39">
        <f t="shared" si="246"/>
        <v>0.81830511307730591</v>
      </c>
      <c r="AB1584" s="40">
        <f t="shared" si="247"/>
        <v>-1</v>
      </c>
      <c r="AC1584" s="40">
        <f t="shared" si="248"/>
        <v>-1</v>
      </c>
      <c r="AD1584" s="40">
        <f t="shared" si="249"/>
        <v>0.48003714020427113</v>
      </c>
    </row>
    <row r="1585" spans="1:30" x14ac:dyDescent="0.35">
      <c r="A1585">
        <v>97</v>
      </c>
      <c r="B1585">
        <v>1</v>
      </c>
      <c r="C1585" t="str">
        <f t="shared" si="250"/>
        <v>0097-01</v>
      </c>
      <c r="D1585" t="s">
        <v>213</v>
      </c>
      <c r="E1585">
        <v>2011</v>
      </c>
      <c r="F1585">
        <f>VLOOKUP(E1585,Lookups!A:B,2,FALSE)</f>
        <v>1</v>
      </c>
      <c r="G1585">
        <v>2012</v>
      </c>
      <c r="H1585" s="61">
        <v>450</v>
      </c>
      <c r="I1585">
        <v>10</v>
      </c>
      <c r="J1585" t="s">
        <v>19</v>
      </c>
      <c r="K1585">
        <v>0</v>
      </c>
      <c r="L1585">
        <v>9</v>
      </c>
      <c r="M1585">
        <v>0</v>
      </c>
      <c r="N1585">
        <v>9</v>
      </c>
      <c r="O1585">
        <v>1</v>
      </c>
      <c r="P1585">
        <f t="shared" si="251"/>
        <v>5</v>
      </c>
      <c r="Q1585">
        <v>662</v>
      </c>
      <c r="R1585">
        <v>426</v>
      </c>
      <c r="S1585" s="14">
        <f t="shared" si="243"/>
        <v>0.60845588235294112</v>
      </c>
      <c r="T1585" s="33">
        <f>IF(E1585&lt;1994,"NA",IF(E1585&gt;2001,SUMIFS(ADM!E:E,ADM!A:A,ReferendumData!E1585,ADM!C:C,ReferendumData!A1585,ADM!D:D,ReferendumData!B1585),SUMIFS(ADM!K:K,ADM!H:H,ReferendumData!E1585,ADM!I:I,ReferendumData!A1585,ADM!J:J,ReferendumData!B1585)))</f>
        <v>699.76</v>
      </c>
      <c r="U1585" s="34">
        <f t="shared" si="252"/>
        <v>1.554818795015434</v>
      </c>
      <c r="V1585" s="47">
        <f>IFERROR(VLOOKUP(C1585,Lookups!J:L,3,FALSE),IF(T1585&gt;=2000,4,IF(AND(T1585&gt;=1000,T1585&lt;2000),5,6)))</f>
        <v>6</v>
      </c>
      <c r="W1585" s="12" t="s">
        <v>20</v>
      </c>
      <c r="X1585" s="39">
        <f t="shared" si="244"/>
        <v>1.554818795015434</v>
      </c>
      <c r="Y1585" s="38">
        <f t="shared" si="245"/>
        <v>0.60845588235294112</v>
      </c>
      <c r="Z1585" s="40" t="e">
        <f>IF(C1585=ScatterPlots!$A$3,ReferendumData!Y1585,-1)</f>
        <v>#N/A</v>
      </c>
      <c r="AA1585" s="39">
        <f t="shared" si="246"/>
        <v>1.554818795015434</v>
      </c>
      <c r="AB1585" s="40">
        <f t="shared" si="247"/>
        <v>-1</v>
      </c>
      <c r="AC1585" s="40">
        <f t="shared" si="248"/>
        <v>-1</v>
      </c>
      <c r="AD1585" s="40">
        <f t="shared" si="249"/>
        <v>0.60845588235294112</v>
      </c>
    </row>
    <row r="1586" spans="1:30" x14ac:dyDescent="0.35">
      <c r="A1586">
        <v>99</v>
      </c>
      <c r="B1586">
        <v>1</v>
      </c>
      <c r="C1586" t="str">
        <f t="shared" si="250"/>
        <v>0099-01</v>
      </c>
      <c r="D1586" t="s">
        <v>117</v>
      </c>
      <c r="E1586">
        <v>2011</v>
      </c>
      <c r="F1586">
        <f>VLOOKUP(E1586,Lookups!A:B,2,FALSE)</f>
        <v>1</v>
      </c>
      <c r="G1586">
        <v>2012</v>
      </c>
      <c r="H1586" s="61">
        <v>341</v>
      </c>
      <c r="I1586">
        <v>9</v>
      </c>
      <c r="J1586" t="s">
        <v>19</v>
      </c>
      <c r="K1586">
        <v>0</v>
      </c>
      <c r="L1586">
        <v>9</v>
      </c>
      <c r="M1586">
        <v>0</v>
      </c>
      <c r="N1586">
        <v>9</v>
      </c>
      <c r="O1586">
        <v>0</v>
      </c>
      <c r="P1586">
        <f t="shared" si="251"/>
        <v>4</v>
      </c>
      <c r="Q1586">
        <v>533</v>
      </c>
      <c r="R1586">
        <v>727</v>
      </c>
      <c r="S1586" s="14">
        <f t="shared" si="243"/>
        <v>0.42301587301587301</v>
      </c>
      <c r="T1586" s="33">
        <f>IF(E1586&lt;1994,"NA",IF(E1586&gt;2001,SUMIFS(ADM!E:E,ADM!A:A,ReferendumData!E1586,ADM!C:C,ReferendumData!A1586,ADM!D:D,ReferendumData!B1586),SUMIFS(ADM!K:K,ADM!H:H,ReferendumData!E1586,ADM!I:I,ReferendumData!A1586,ADM!J:J,ReferendumData!B1586)))</f>
        <v>1198.96</v>
      </c>
      <c r="U1586" s="34">
        <f t="shared" si="252"/>
        <v>1.0509107893507705</v>
      </c>
      <c r="V1586" s="47">
        <f>IFERROR(VLOOKUP(C1586,Lookups!J:L,3,FALSE),IF(T1586&gt;=2000,4,IF(AND(T1586&gt;=1000,T1586&lt;2000),5,6)))</f>
        <v>5</v>
      </c>
      <c r="W1586" s="12" t="s">
        <v>20</v>
      </c>
      <c r="X1586" s="39">
        <f t="shared" si="244"/>
        <v>1.0509107893507705</v>
      </c>
      <c r="Y1586" s="38">
        <f t="shared" si="245"/>
        <v>0.42301587301587301</v>
      </c>
      <c r="Z1586" s="40" t="e">
        <f>IF(C1586=ScatterPlots!$A$3,ReferendumData!Y1586,-1)</f>
        <v>#N/A</v>
      </c>
      <c r="AA1586" s="39">
        <f t="shared" si="246"/>
        <v>1.0509107893507705</v>
      </c>
      <c r="AB1586" s="40">
        <f t="shared" si="247"/>
        <v>-1</v>
      </c>
      <c r="AC1586" s="40">
        <f t="shared" si="248"/>
        <v>-1</v>
      </c>
      <c r="AD1586" s="40">
        <f t="shared" si="249"/>
        <v>0.42301587301587301</v>
      </c>
    </row>
    <row r="1587" spans="1:30" x14ac:dyDescent="0.35">
      <c r="A1587">
        <v>111</v>
      </c>
      <c r="B1587">
        <v>1</v>
      </c>
      <c r="C1587" t="str">
        <f t="shared" si="250"/>
        <v>0111-01</v>
      </c>
      <c r="D1587" t="s">
        <v>272</v>
      </c>
      <c r="E1587">
        <v>2011</v>
      </c>
      <c r="F1587">
        <f>VLOOKUP(E1587,Lookups!A:B,2,FALSE)</f>
        <v>1</v>
      </c>
      <c r="G1587">
        <v>2012</v>
      </c>
      <c r="H1587" s="61">
        <v>500</v>
      </c>
      <c r="I1587">
        <v>10</v>
      </c>
      <c r="J1587" t="s">
        <v>19</v>
      </c>
      <c r="K1587">
        <v>0</v>
      </c>
      <c r="L1587">
        <v>9</v>
      </c>
      <c r="M1587">
        <v>0</v>
      </c>
      <c r="N1587">
        <v>9</v>
      </c>
      <c r="O1587">
        <v>1</v>
      </c>
      <c r="P1587">
        <f t="shared" si="251"/>
        <v>6</v>
      </c>
      <c r="Q1587">
        <v>1284</v>
      </c>
      <c r="R1587">
        <v>1267</v>
      </c>
      <c r="S1587" s="14">
        <f t="shared" si="243"/>
        <v>0.50333202665621324</v>
      </c>
      <c r="T1587" s="33">
        <f>IF(E1587&lt;1994,"NA",IF(E1587&gt;2001,SUMIFS(ADM!E:E,ADM!A:A,ReferendumData!E1587,ADM!C:C,ReferendumData!A1587,ADM!D:D,ReferendumData!B1587),SUMIFS(ADM!K:K,ADM!H:H,ReferendumData!E1587,ADM!I:I,ReferendumData!A1587,ADM!J:J,ReferendumData!B1587)))</f>
        <v>1590.07</v>
      </c>
      <c r="U1587" s="34">
        <f t="shared" si="252"/>
        <v>1.6043318847597905</v>
      </c>
      <c r="V1587" s="47">
        <f>IFERROR(VLOOKUP(C1587,Lookups!J:L,3,FALSE),IF(T1587&gt;=2000,4,IF(AND(T1587&gt;=1000,T1587&lt;2000),5,6)))</f>
        <v>3</v>
      </c>
      <c r="W1587" s="12" t="s">
        <v>20</v>
      </c>
      <c r="X1587" s="39">
        <f t="shared" si="244"/>
        <v>1.6043318847597905</v>
      </c>
      <c r="Y1587" s="38">
        <f t="shared" si="245"/>
        <v>0.50333202665621324</v>
      </c>
      <c r="Z1587" s="40" t="e">
        <f>IF(C1587=ScatterPlots!$A$3,ReferendumData!Y1587,-1)</f>
        <v>#N/A</v>
      </c>
      <c r="AA1587" s="39">
        <f t="shared" si="246"/>
        <v>1.6043318847597905</v>
      </c>
      <c r="AB1587" s="40">
        <f t="shared" si="247"/>
        <v>-1</v>
      </c>
      <c r="AC1587" s="40">
        <f t="shared" si="248"/>
        <v>-1</v>
      </c>
      <c r="AD1587" s="40">
        <f t="shared" si="249"/>
        <v>0.50333202665621324</v>
      </c>
    </row>
    <row r="1588" spans="1:30" x14ac:dyDescent="0.35">
      <c r="A1588">
        <v>129</v>
      </c>
      <c r="B1588">
        <v>1</v>
      </c>
      <c r="C1588" t="str">
        <f t="shared" si="250"/>
        <v>0129-01</v>
      </c>
      <c r="D1588" t="s">
        <v>44</v>
      </c>
      <c r="E1588">
        <v>2011</v>
      </c>
      <c r="F1588">
        <f>VLOOKUP(E1588,Lookups!A:B,2,FALSE)</f>
        <v>1</v>
      </c>
      <c r="G1588">
        <v>2012</v>
      </c>
      <c r="H1588" s="61">
        <v>194.64999999999998</v>
      </c>
      <c r="I1588">
        <v>10</v>
      </c>
      <c r="J1588" t="s">
        <v>19</v>
      </c>
      <c r="K1588">
        <v>0</v>
      </c>
      <c r="L1588">
        <v>9</v>
      </c>
      <c r="M1588">
        <v>0</v>
      </c>
      <c r="N1588">
        <v>9</v>
      </c>
      <c r="O1588">
        <v>1</v>
      </c>
      <c r="P1588">
        <f t="shared" si="251"/>
        <v>2</v>
      </c>
      <c r="Q1588">
        <v>1542</v>
      </c>
      <c r="R1588">
        <v>690</v>
      </c>
      <c r="S1588" s="14">
        <f t="shared" si="243"/>
        <v>0.69086021505376349</v>
      </c>
      <c r="T1588" s="33">
        <f>IF(E1588&lt;1994,"NA",IF(E1588&gt;2001,SUMIFS(ADM!E:E,ADM!A:A,ReferendumData!E1588,ADM!C:C,ReferendumData!A1588,ADM!D:D,ReferendumData!B1588),SUMIFS(ADM!K:K,ADM!H:H,ReferendumData!E1588,ADM!I:I,ReferendumData!A1588,ADM!J:J,ReferendumData!B1588)))</f>
        <v>1425.78</v>
      </c>
      <c r="U1588" s="34">
        <f t="shared" si="252"/>
        <v>1.565458906703699</v>
      </c>
      <c r="V1588" s="47">
        <f>IFERROR(VLOOKUP(C1588,Lookups!J:L,3,FALSE),IF(T1588&gt;=2000,4,IF(AND(T1588&gt;=1000,T1588&lt;2000),5,6)))</f>
        <v>5</v>
      </c>
      <c r="W1588" s="12" t="s">
        <v>20</v>
      </c>
      <c r="X1588" s="39">
        <f t="shared" si="244"/>
        <v>1.565458906703699</v>
      </c>
      <c r="Y1588" s="38">
        <f t="shared" si="245"/>
        <v>0.69086021505376349</v>
      </c>
      <c r="Z1588" s="40" t="e">
        <f>IF(C1588=ScatterPlots!$A$3,ReferendumData!Y1588,-1)</f>
        <v>#N/A</v>
      </c>
      <c r="AA1588" s="39">
        <f t="shared" si="246"/>
        <v>1.565458906703699</v>
      </c>
      <c r="AB1588" s="40">
        <f t="shared" si="247"/>
        <v>-1</v>
      </c>
      <c r="AC1588" s="40">
        <f t="shared" si="248"/>
        <v>-1</v>
      </c>
      <c r="AD1588" s="40">
        <f t="shared" si="249"/>
        <v>0.69086021505376349</v>
      </c>
    </row>
    <row r="1589" spans="1:30" x14ac:dyDescent="0.35">
      <c r="A1589">
        <v>129</v>
      </c>
      <c r="B1589">
        <v>1</v>
      </c>
      <c r="C1589" t="str">
        <f t="shared" si="250"/>
        <v>0129-01</v>
      </c>
      <c r="D1589" t="s">
        <v>44</v>
      </c>
      <c r="E1589">
        <v>2011</v>
      </c>
      <c r="F1589">
        <f>VLOOKUP(E1589,Lookups!A:B,2,FALSE)</f>
        <v>1</v>
      </c>
      <c r="G1589">
        <v>2012</v>
      </c>
      <c r="H1589" s="61">
        <v>200</v>
      </c>
      <c r="I1589">
        <v>10</v>
      </c>
      <c r="J1589" t="s">
        <v>19</v>
      </c>
      <c r="K1589">
        <v>0</v>
      </c>
      <c r="L1589">
        <v>9</v>
      </c>
      <c r="M1589">
        <v>0</v>
      </c>
      <c r="N1589">
        <v>9</v>
      </c>
      <c r="O1589">
        <v>1</v>
      </c>
      <c r="P1589">
        <f t="shared" si="251"/>
        <v>3</v>
      </c>
      <c r="Q1589">
        <v>1396</v>
      </c>
      <c r="R1589">
        <v>826</v>
      </c>
      <c r="S1589" s="14">
        <f t="shared" si="243"/>
        <v>0.62826282628262831</v>
      </c>
      <c r="T1589" s="33">
        <f>IF(E1589&lt;1994,"NA",IF(E1589&gt;2001,SUMIFS(ADM!E:E,ADM!A:A,ReferendumData!E1589,ADM!C:C,ReferendumData!A1589,ADM!D:D,ReferendumData!B1589),SUMIFS(ADM!K:K,ADM!H:H,ReferendumData!E1589,ADM!I:I,ReferendumData!A1589,ADM!J:J,ReferendumData!B1589)))</f>
        <v>1425.78</v>
      </c>
      <c r="U1589" s="34">
        <f t="shared" si="252"/>
        <v>1.5584452019245607</v>
      </c>
      <c r="V1589" s="47">
        <f>IFERROR(VLOOKUP(C1589,Lookups!J:L,3,FALSE),IF(T1589&gt;=2000,4,IF(AND(T1589&gt;=1000,T1589&lt;2000),5,6)))</f>
        <v>5</v>
      </c>
      <c r="W1589" s="12" t="s">
        <v>20</v>
      </c>
      <c r="X1589" s="39">
        <f t="shared" si="244"/>
        <v>1.5584452019245607</v>
      </c>
      <c r="Y1589" s="38">
        <f t="shared" si="245"/>
        <v>0.62826282628262831</v>
      </c>
      <c r="Z1589" s="40" t="e">
        <f>IF(C1589=ScatterPlots!$A$3,ReferendumData!Y1589,-1)</f>
        <v>#N/A</v>
      </c>
      <c r="AA1589" s="39">
        <f t="shared" si="246"/>
        <v>1.5584452019245607</v>
      </c>
      <c r="AB1589" s="40">
        <f t="shared" si="247"/>
        <v>-1</v>
      </c>
      <c r="AC1589" s="40">
        <f t="shared" si="248"/>
        <v>-1</v>
      </c>
      <c r="AD1589" s="40">
        <f t="shared" si="249"/>
        <v>0.62826282628262831</v>
      </c>
    </row>
    <row r="1590" spans="1:30" x14ac:dyDescent="0.35">
      <c r="A1590">
        <v>138</v>
      </c>
      <c r="B1590">
        <v>1</v>
      </c>
      <c r="C1590" t="str">
        <f t="shared" si="250"/>
        <v>0138-01</v>
      </c>
      <c r="D1590" t="s">
        <v>45</v>
      </c>
      <c r="E1590">
        <v>2011</v>
      </c>
      <c r="F1590">
        <f>VLOOKUP(E1590,Lookups!A:B,2,FALSE)</f>
        <v>1</v>
      </c>
      <c r="G1590">
        <v>2012</v>
      </c>
      <c r="H1590" s="61">
        <v>350</v>
      </c>
      <c r="I1590">
        <v>3</v>
      </c>
      <c r="J1590" t="s">
        <v>19</v>
      </c>
      <c r="K1590">
        <v>0</v>
      </c>
      <c r="L1590">
        <v>9</v>
      </c>
      <c r="M1590">
        <v>0</v>
      </c>
      <c r="N1590">
        <v>9</v>
      </c>
      <c r="O1590">
        <v>0</v>
      </c>
      <c r="P1590">
        <f t="shared" si="251"/>
        <v>4</v>
      </c>
      <c r="Q1590">
        <v>1769</v>
      </c>
      <c r="R1590">
        <v>2156</v>
      </c>
      <c r="S1590" s="14">
        <f t="shared" si="243"/>
        <v>0.45070063694267515</v>
      </c>
      <c r="T1590" s="33">
        <f>IF(E1590&lt;1994,"NA",IF(E1590&gt;2001,SUMIFS(ADM!E:E,ADM!A:A,ReferendumData!E1590,ADM!C:C,ReferendumData!A1590,ADM!D:D,ReferendumData!B1590),SUMIFS(ADM!K:K,ADM!H:H,ReferendumData!E1590,ADM!I:I,ReferendumData!A1590,ADM!J:J,ReferendumData!B1590)))</f>
        <v>3383.17</v>
      </c>
      <c r="U1590" s="34">
        <f t="shared" si="252"/>
        <v>1.1601545296275386</v>
      </c>
      <c r="V1590" s="47">
        <f>IFERROR(VLOOKUP(C1590,Lookups!J:L,3,FALSE),IF(T1590&gt;=2000,4,IF(AND(T1590&gt;=1000,T1590&lt;2000),5,6)))</f>
        <v>4</v>
      </c>
      <c r="W1590" s="12" t="s">
        <v>20</v>
      </c>
      <c r="X1590" s="39">
        <f t="shared" si="244"/>
        <v>1.1601545296275386</v>
      </c>
      <c r="Y1590" s="38">
        <f t="shared" si="245"/>
        <v>0.45070063694267515</v>
      </c>
      <c r="Z1590" s="40" t="e">
        <f>IF(C1590=ScatterPlots!$A$3,ReferendumData!Y1590,-1)</f>
        <v>#N/A</v>
      </c>
      <c r="AA1590" s="39">
        <f t="shared" si="246"/>
        <v>1.1601545296275386</v>
      </c>
      <c r="AB1590" s="40">
        <f t="shared" si="247"/>
        <v>-1</v>
      </c>
      <c r="AC1590" s="40">
        <f t="shared" si="248"/>
        <v>-1</v>
      </c>
      <c r="AD1590" s="40">
        <f t="shared" si="249"/>
        <v>0.45070063694267515</v>
      </c>
    </row>
    <row r="1591" spans="1:30" x14ac:dyDescent="0.35">
      <c r="A1591">
        <v>181</v>
      </c>
      <c r="B1591">
        <v>1</v>
      </c>
      <c r="C1591" t="str">
        <f t="shared" si="250"/>
        <v>0181-01</v>
      </c>
      <c r="D1591" t="s">
        <v>273</v>
      </c>
      <c r="E1591">
        <v>2011</v>
      </c>
      <c r="F1591">
        <f>VLOOKUP(E1591,Lookups!A:B,2,FALSE)</f>
        <v>1</v>
      </c>
      <c r="G1591">
        <v>2012</v>
      </c>
      <c r="H1591" s="61">
        <v>199.24</v>
      </c>
      <c r="I1591">
        <v>10</v>
      </c>
      <c r="J1591" t="s">
        <v>19</v>
      </c>
      <c r="K1591">
        <v>0</v>
      </c>
      <c r="L1591">
        <v>9</v>
      </c>
      <c r="M1591">
        <v>0</v>
      </c>
      <c r="N1591">
        <v>9</v>
      </c>
      <c r="O1591">
        <v>1</v>
      </c>
      <c r="P1591">
        <f t="shared" si="251"/>
        <v>2</v>
      </c>
      <c r="Q1591">
        <v>7036</v>
      </c>
      <c r="R1591">
        <v>2934</v>
      </c>
      <c r="S1591" s="14">
        <f t="shared" si="243"/>
        <v>0.70571715145436309</v>
      </c>
      <c r="T1591" s="33">
        <f>IF(E1591&lt;1994,"NA",IF(E1591&gt;2001,SUMIFS(ADM!E:E,ADM!A:A,ReferendumData!E1591,ADM!C:C,ReferendumData!A1591,ADM!D:D,ReferendumData!B1591),SUMIFS(ADM!K:K,ADM!H:H,ReferendumData!E1591,ADM!I:I,ReferendumData!A1591,ADM!J:J,ReferendumData!B1591)))</f>
        <v>6532.67</v>
      </c>
      <c r="U1591" s="34">
        <f t="shared" si="252"/>
        <v>1.5261753616821299</v>
      </c>
      <c r="V1591" s="47">
        <f>IFERROR(VLOOKUP(C1591,Lookups!J:L,3,FALSE),IF(T1591&gt;=2000,4,IF(AND(T1591&gt;=1000,T1591&lt;2000),5,6)))</f>
        <v>4</v>
      </c>
      <c r="W1591" s="12" t="s">
        <v>20</v>
      </c>
      <c r="X1591" s="39">
        <f t="shared" si="244"/>
        <v>1.5261753616821299</v>
      </c>
      <c r="Y1591" s="38">
        <f t="shared" si="245"/>
        <v>0.70571715145436309</v>
      </c>
      <c r="Z1591" s="40" t="e">
        <f>IF(C1591=ScatterPlots!$A$3,ReferendumData!Y1591,-1)</f>
        <v>#N/A</v>
      </c>
      <c r="AA1591" s="39">
        <f t="shared" si="246"/>
        <v>1.5261753616821299</v>
      </c>
      <c r="AB1591" s="40">
        <f t="shared" si="247"/>
        <v>-1</v>
      </c>
      <c r="AC1591" s="40">
        <f t="shared" si="248"/>
        <v>-1</v>
      </c>
      <c r="AD1591" s="40">
        <f t="shared" si="249"/>
        <v>0.70571715145436309</v>
      </c>
    </row>
    <row r="1592" spans="1:30" x14ac:dyDescent="0.35">
      <c r="A1592">
        <v>181</v>
      </c>
      <c r="B1592">
        <v>1</v>
      </c>
      <c r="C1592" t="str">
        <f t="shared" si="250"/>
        <v>0181-01</v>
      </c>
      <c r="D1592" t="s">
        <v>273</v>
      </c>
      <c r="E1592">
        <v>2011</v>
      </c>
      <c r="F1592">
        <f>VLOOKUP(E1592,Lookups!A:B,2,FALSE)</f>
        <v>1</v>
      </c>
      <c r="G1592">
        <v>2012</v>
      </c>
      <c r="H1592" s="61">
        <v>200</v>
      </c>
      <c r="I1592">
        <v>5</v>
      </c>
      <c r="J1592" t="s">
        <v>19</v>
      </c>
      <c r="K1592">
        <v>0</v>
      </c>
      <c r="L1592">
        <v>9</v>
      </c>
      <c r="M1592">
        <v>0</v>
      </c>
      <c r="N1592">
        <v>9</v>
      </c>
      <c r="O1592">
        <v>1</v>
      </c>
      <c r="P1592">
        <f t="shared" si="251"/>
        <v>3</v>
      </c>
      <c r="Q1592">
        <v>5371</v>
      </c>
      <c r="R1592">
        <v>4589</v>
      </c>
      <c r="S1592" s="14">
        <f t="shared" si="243"/>
        <v>0.5392570281124498</v>
      </c>
      <c r="T1592" s="33">
        <f>IF(E1592&lt;1994,"NA",IF(E1592&gt;2001,SUMIFS(ADM!E:E,ADM!A:A,ReferendumData!E1592,ADM!C:C,ReferendumData!A1592,ADM!D:D,ReferendumData!B1592),SUMIFS(ADM!K:K,ADM!H:H,ReferendumData!E1592,ADM!I:I,ReferendumData!A1592,ADM!J:J,ReferendumData!B1592)))</f>
        <v>6532.67</v>
      </c>
      <c r="U1592" s="34">
        <f t="shared" si="252"/>
        <v>1.5246445940174538</v>
      </c>
      <c r="V1592" s="47">
        <f>IFERROR(VLOOKUP(C1592,Lookups!J:L,3,FALSE),IF(T1592&gt;=2000,4,IF(AND(T1592&gt;=1000,T1592&lt;2000),5,6)))</f>
        <v>4</v>
      </c>
      <c r="W1592" s="12" t="s">
        <v>20</v>
      </c>
      <c r="X1592" s="39">
        <f t="shared" si="244"/>
        <v>1.5246445940174538</v>
      </c>
      <c r="Y1592" s="38">
        <f t="shared" si="245"/>
        <v>0.5392570281124498</v>
      </c>
      <c r="Z1592" s="40" t="e">
        <f>IF(C1592=ScatterPlots!$A$3,ReferendumData!Y1592,-1)</f>
        <v>#N/A</v>
      </c>
      <c r="AA1592" s="39">
        <f t="shared" si="246"/>
        <v>1.5246445940174538</v>
      </c>
      <c r="AB1592" s="40">
        <f t="shared" si="247"/>
        <v>-1</v>
      </c>
      <c r="AC1592" s="40">
        <f t="shared" si="248"/>
        <v>-1</v>
      </c>
      <c r="AD1592" s="40">
        <f t="shared" si="249"/>
        <v>0.5392570281124498</v>
      </c>
    </row>
    <row r="1593" spans="1:30" x14ac:dyDescent="0.35">
      <c r="A1593">
        <v>191</v>
      </c>
      <c r="B1593">
        <v>1</v>
      </c>
      <c r="C1593" t="str">
        <f t="shared" si="250"/>
        <v>0191-01</v>
      </c>
      <c r="D1593" t="s">
        <v>46</v>
      </c>
      <c r="E1593">
        <v>2011</v>
      </c>
      <c r="F1593">
        <f>VLOOKUP(E1593,Lookups!A:B,2,FALSE)</f>
        <v>1</v>
      </c>
      <c r="G1593">
        <v>2013</v>
      </c>
      <c r="H1593" s="61">
        <v>845.68</v>
      </c>
      <c r="I1593">
        <v>10</v>
      </c>
      <c r="J1593" t="s">
        <v>19</v>
      </c>
      <c r="K1593">
        <v>0</v>
      </c>
      <c r="L1593">
        <v>9</v>
      </c>
      <c r="M1593">
        <v>1</v>
      </c>
      <c r="N1593">
        <v>9</v>
      </c>
      <c r="O1593">
        <v>1</v>
      </c>
      <c r="P1593">
        <f t="shared" si="251"/>
        <v>9</v>
      </c>
      <c r="Q1593">
        <v>4280</v>
      </c>
      <c r="R1593">
        <v>2046</v>
      </c>
      <c r="S1593" s="14">
        <f t="shared" si="243"/>
        <v>0.67657287385393616</v>
      </c>
      <c r="T1593" s="33">
        <f>IF(E1593&lt;1994,"NA",IF(E1593&gt;2001,SUMIFS(ADM!E:E,ADM!A:A,ReferendumData!E1593,ADM!C:C,ReferendumData!A1593,ADM!D:D,ReferendumData!B1593),SUMIFS(ADM!K:K,ADM!H:H,ReferendumData!E1593,ADM!I:I,ReferendumData!A1593,ADM!J:J,ReferendumData!B1593)))</f>
        <v>9786.02</v>
      </c>
      <c r="U1593" s="34">
        <f t="shared" si="252"/>
        <v>0.64643235963139256</v>
      </c>
      <c r="V1593" s="47">
        <f>IFERROR(VLOOKUP(C1593,Lookups!J:L,3,FALSE),IF(T1593&gt;=2000,4,IF(AND(T1593&gt;=1000,T1593&lt;2000),5,6)))</f>
        <v>3</v>
      </c>
      <c r="W1593" s="12" t="s">
        <v>20</v>
      </c>
      <c r="X1593" s="39">
        <f t="shared" si="244"/>
        <v>0.64643235963139256</v>
      </c>
      <c r="Y1593" s="38">
        <f t="shared" si="245"/>
        <v>0.67657287385393616</v>
      </c>
      <c r="Z1593" s="40" t="e">
        <f>IF(C1593=ScatterPlots!$A$3,ReferendumData!Y1593,-1)</f>
        <v>#N/A</v>
      </c>
      <c r="AA1593" s="39">
        <f t="shared" si="246"/>
        <v>0.64643235963139256</v>
      </c>
      <c r="AB1593" s="40">
        <f t="shared" si="247"/>
        <v>-1</v>
      </c>
      <c r="AC1593" s="40">
        <f t="shared" si="248"/>
        <v>-1</v>
      </c>
      <c r="AD1593" s="40">
        <f t="shared" si="249"/>
        <v>0.67657287385393616</v>
      </c>
    </row>
    <row r="1594" spans="1:30" x14ac:dyDescent="0.35">
      <c r="A1594">
        <v>197</v>
      </c>
      <c r="B1594">
        <v>1</v>
      </c>
      <c r="C1594" t="str">
        <f t="shared" si="250"/>
        <v>0197-01</v>
      </c>
      <c r="D1594" t="s">
        <v>217</v>
      </c>
      <c r="E1594">
        <v>2011</v>
      </c>
      <c r="F1594">
        <f>VLOOKUP(E1594,Lookups!A:B,2,FALSE)</f>
        <v>1</v>
      </c>
      <c r="G1594">
        <v>2012</v>
      </c>
      <c r="H1594" s="61">
        <v>738.79</v>
      </c>
      <c r="I1594">
        <v>10</v>
      </c>
      <c r="J1594" t="s">
        <v>19</v>
      </c>
      <c r="K1594">
        <v>0</v>
      </c>
      <c r="L1594">
        <v>9</v>
      </c>
      <c r="M1594">
        <v>0</v>
      </c>
      <c r="N1594">
        <v>9</v>
      </c>
      <c r="O1594">
        <v>1</v>
      </c>
      <c r="P1594">
        <f t="shared" si="251"/>
        <v>8</v>
      </c>
      <c r="Q1594">
        <v>4526</v>
      </c>
      <c r="R1594">
        <v>2750</v>
      </c>
      <c r="S1594" s="14">
        <f t="shared" si="243"/>
        <v>0.62204507971412859</v>
      </c>
      <c r="T1594" s="33">
        <f>IF(E1594&lt;1994,"NA",IF(E1594&gt;2001,SUMIFS(ADM!E:E,ADM!A:A,ReferendumData!E1594,ADM!C:C,ReferendumData!A1594,ADM!D:D,ReferendumData!B1594),SUMIFS(ADM!K:K,ADM!H:H,ReferendumData!E1594,ADM!I:I,ReferendumData!A1594,ADM!J:J,ReferendumData!B1594)))</f>
        <v>4489.46</v>
      </c>
      <c r="U1594" s="34">
        <f t="shared" si="252"/>
        <v>1.6206848930606352</v>
      </c>
      <c r="V1594" s="47">
        <f>IFERROR(VLOOKUP(C1594,Lookups!J:L,3,FALSE),IF(T1594&gt;=2000,4,IF(AND(T1594&gt;=1000,T1594&lt;2000),5,6)))</f>
        <v>2</v>
      </c>
      <c r="W1594" s="12" t="s">
        <v>20</v>
      </c>
      <c r="X1594" s="39">
        <f t="shared" si="244"/>
        <v>1.6206848930606352</v>
      </c>
      <c r="Y1594" s="38">
        <f t="shared" si="245"/>
        <v>0.62204507971412859</v>
      </c>
      <c r="Z1594" s="40" t="e">
        <f>IF(C1594=ScatterPlots!$A$3,ReferendumData!Y1594,-1)</f>
        <v>#N/A</v>
      </c>
      <c r="AA1594" s="39">
        <f t="shared" si="246"/>
        <v>1.6206848930606352</v>
      </c>
      <c r="AB1594" s="40">
        <f t="shared" si="247"/>
        <v>-1</v>
      </c>
      <c r="AC1594" s="40">
        <f t="shared" si="248"/>
        <v>-1</v>
      </c>
      <c r="AD1594" s="40">
        <f t="shared" si="249"/>
        <v>0.62204507971412859</v>
      </c>
    </row>
    <row r="1595" spans="1:30" x14ac:dyDescent="0.35">
      <c r="A1595">
        <v>199</v>
      </c>
      <c r="B1595">
        <v>1</v>
      </c>
      <c r="C1595" t="str">
        <f t="shared" si="250"/>
        <v>0199-01</v>
      </c>
      <c r="D1595" t="s">
        <v>289</v>
      </c>
      <c r="E1595">
        <v>2011</v>
      </c>
      <c r="F1595">
        <f>VLOOKUP(E1595,Lookups!A:B,2,FALSE)</f>
        <v>1</v>
      </c>
      <c r="G1595">
        <v>2013</v>
      </c>
      <c r="H1595" s="61">
        <v>480.19</v>
      </c>
      <c r="I1595">
        <v>10</v>
      </c>
      <c r="J1595" t="s">
        <v>19</v>
      </c>
      <c r="K1595">
        <v>0</v>
      </c>
      <c r="L1595">
        <v>9</v>
      </c>
      <c r="M1595">
        <v>1</v>
      </c>
      <c r="N1595">
        <v>9</v>
      </c>
      <c r="O1595">
        <v>1</v>
      </c>
      <c r="P1595">
        <f t="shared" si="251"/>
        <v>5</v>
      </c>
      <c r="Q1595">
        <v>2204</v>
      </c>
      <c r="R1595">
        <v>1460</v>
      </c>
      <c r="S1595" s="14">
        <f t="shared" si="243"/>
        <v>0.60152838427947597</v>
      </c>
      <c r="T1595" s="33">
        <f>IF(E1595&lt;1994,"NA",IF(E1595&gt;2001,SUMIFS(ADM!E:E,ADM!A:A,ReferendumData!E1595,ADM!C:C,ReferendumData!A1595,ADM!D:D,ReferendumData!B1595),SUMIFS(ADM!K:K,ADM!H:H,ReferendumData!E1595,ADM!I:I,ReferendumData!A1595,ADM!J:J,ReferendumData!B1595)))</f>
        <v>3769.63</v>
      </c>
      <c r="U1595" s="34">
        <f t="shared" si="252"/>
        <v>0.97197868225794037</v>
      </c>
      <c r="V1595" s="47">
        <f>IFERROR(VLOOKUP(C1595,Lookups!J:L,3,FALSE),IF(T1595&gt;=2000,4,IF(AND(T1595&gt;=1000,T1595&lt;2000),5,6)))</f>
        <v>3</v>
      </c>
      <c r="W1595" s="12" t="s">
        <v>20</v>
      </c>
      <c r="X1595" s="39">
        <f t="shared" si="244"/>
        <v>0.97197868225794037</v>
      </c>
      <c r="Y1595" s="38">
        <f t="shared" si="245"/>
        <v>0.60152838427947597</v>
      </c>
      <c r="Z1595" s="40" t="e">
        <f>IF(C1595=ScatterPlots!$A$3,ReferendumData!Y1595,-1)</f>
        <v>#N/A</v>
      </c>
      <c r="AA1595" s="39">
        <f t="shared" si="246"/>
        <v>0.97197868225794037</v>
      </c>
      <c r="AB1595" s="40">
        <f t="shared" si="247"/>
        <v>-1</v>
      </c>
      <c r="AC1595" s="40">
        <f t="shared" si="248"/>
        <v>-1</v>
      </c>
      <c r="AD1595" s="40">
        <f t="shared" si="249"/>
        <v>0.60152838427947597</v>
      </c>
    </row>
    <row r="1596" spans="1:30" x14ac:dyDescent="0.35">
      <c r="A1596">
        <v>199</v>
      </c>
      <c r="B1596">
        <v>1</v>
      </c>
      <c r="C1596" t="str">
        <f t="shared" si="250"/>
        <v>0199-01</v>
      </c>
      <c r="D1596" t="s">
        <v>289</v>
      </c>
      <c r="E1596">
        <v>2011</v>
      </c>
      <c r="F1596">
        <f>VLOOKUP(E1596,Lookups!A:B,2,FALSE)</f>
        <v>1</v>
      </c>
      <c r="G1596">
        <v>2012</v>
      </c>
      <c r="H1596" s="61">
        <v>372</v>
      </c>
      <c r="I1596">
        <v>10</v>
      </c>
      <c r="J1596" t="s">
        <v>19</v>
      </c>
      <c r="K1596">
        <v>0</v>
      </c>
      <c r="L1596">
        <v>9</v>
      </c>
      <c r="M1596">
        <v>0</v>
      </c>
      <c r="N1596">
        <v>9</v>
      </c>
      <c r="O1596">
        <v>0</v>
      </c>
      <c r="P1596">
        <f t="shared" si="251"/>
        <v>4</v>
      </c>
      <c r="Q1596">
        <v>1541</v>
      </c>
      <c r="R1596">
        <v>2124</v>
      </c>
      <c r="S1596" s="14">
        <f t="shared" si="243"/>
        <v>0.42046384720327423</v>
      </c>
      <c r="T1596" s="33">
        <f>IF(E1596&lt;1994,"NA",IF(E1596&gt;2001,SUMIFS(ADM!E:E,ADM!A:A,ReferendumData!E1596,ADM!C:C,ReferendumData!A1596,ADM!D:D,ReferendumData!B1596),SUMIFS(ADM!K:K,ADM!H:H,ReferendumData!E1596,ADM!I:I,ReferendumData!A1596,ADM!J:J,ReferendumData!B1596)))</f>
        <v>3769.63</v>
      </c>
      <c r="U1596" s="34">
        <f t="shared" si="252"/>
        <v>0.97224396028257409</v>
      </c>
      <c r="V1596" s="47">
        <f>IFERROR(VLOOKUP(C1596,Lookups!J:L,3,FALSE),IF(T1596&gt;=2000,4,IF(AND(T1596&gt;=1000,T1596&lt;2000),5,6)))</f>
        <v>3</v>
      </c>
      <c r="W1596" s="12" t="s">
        <v>20</v>
      </c>
      <c r="X1596" s="39">
        <f t="shared" si="244"/>
        <v>0.97224396028257409</v>
      </c>
      <c r="Y1596" s="38">
        <f t="shared" si="245"/>
        <v>0.42046384720327423</v>
      </c>
      <c r="Z1596" s="40" t="e">
        <f>IF(C1596=ScatterPlots!$A$3,ReferendumData!Y1596,-1)</f>
        <v>#N/A</v>
      </c>
      <c r="AA1596" s="39">
        <f t="shared" si="246"/>
        <v>0.97224396028257409</v>
      </c>
      <c r="AB1596" s="40">
        <f t="shared" si="247"/>
        <v>-1</v>
      </c>
      <c r="AC1596" s="40">
        <f t="shared" si="248"/>
        <v>-1</v>
      </c>
      <c r="AD1596" s="40">
        <f t="shared" si="249"/>
        <v>0.42046384720327423</v>
      </c>
    </row>
    <row r="1597" spans="1:30" x14ac:dyDescent="0.35">
      <c r="A1597">
        <v>200</v>
      </c>
      <c r="B1597">
        <v>1</v>
      </c>
      <c r="C1597" t="str">
        <f t="shared" si="250"/>
        <v>0200-01</v>
      </c>
      <c r="D1597" t="s">
        <v>48</v>
      </c>
      <c r="E1597">
        <v>2011</v>
      </c>
      <c r="F1597">
        <f>VLOOKUP(E1597,Lookups!A:B,2,FALSE)</f>
        <v>1</v>
      </c>
      <c r="G1597">
        <v>2012</v>
      </c>
      <c r="H1597" s="61">
        <v>690</v>
      </c>
      <c r="I1597">
        <v>8</v>
      </c>
      <c r="J1597" t="s">
        <v>19</v>
      </c>
      <c r="K1597">
        <v>0</v>
      </c>
      <c r="L1597">
        <v>9</v>
      </c>
      <c r="M1597">
        <v>0</v>
      </c>
      <c r="N1597">
        <v>9</v>
      </c>
      <c r="O1597">
        <v>1</v>
      </c>
      <c r="P1597">
        <f t="shared" si="251"/>
        <v>7</v>
      </c>
      <c r="Q1597">
        <v>3231</v>
      </c>
      <c r="R1597">
        <v>1952</v>
      </c>
      <c r="S1597" s="14">
        <f t="shared" si="243"/>
        <v>0.62338414045919355</v>
      </c>
      <c r="T1597" s="33">
        <f>IF(E1597&lt;1994,"NA",IF(E1597&gt;2001,SUMIFS(ADM!E:E,ADM!A:A,ReferendumData!E1597,ADM!C:C,ReferendumData!A1597,ADM!D:D,ReferendumData!B1597),SUMIFS(ADM!K:K,ADM!H:H,ReferendumData!E1597,ADM!I:I,ReferendumData!A1597,ADM!J:J,ReferendumData!B1597)))</f>
        <v>4681.01</v>
      </c>
      <c r="U1597" s="34">
        <f t="shared" si="252"/>
        <v>1.107239676907334</v>
      </c>
      <c r="V1597" s="47">
        <f>IFERROR(VLOOKUP(C1597,Lookups!J:L,3,FALSE),IF(T1597&gt;=2000,4,IF(AND(T1597&gt;=1000,T1597&lt;2000),5,6)))</f>
        <v>3</v>
      </c>
      <c r="W1597" s="12" t="s">
        <v>20</v>
      </c>
      <c r="X1597" s="39">
        <f t="shared" si="244"/>
        <v>1.107239676907334</v>
      </c>
      <c r="Y1597" s="38">
        <f t="shared" si="245"/>
        <v>0.62338414045919355</v>
      </c>
      <c r="Z1597" s="40" t="e">
        <f>IF(C1597=ScatterPlots!$A$3,ReferendumData!Y1597,-1)</f>
        <v>#N/A</v>
      </c>
      <c r="AA1597" s="39">
        <f t="shared" si="246"/>
        <v>1.107239676907334</v>
      </c>
      <c r="AB1597" s="40">
        <f t="shared" si="247"/>
        <v>-1</v>
      </c>
      <c r="AC1597" s="40">
        <f t="shared" si="248"/>
        <v>-1</v>
      </c>
      <c r="AD1597" s="40">
        <f t="shared" si="249"/>
        <v>0.62338414045919355</v>
      </c>
    </row>
    <row r="1598" spans="1:30" x14ac:dyDescent="0.35">
      <c r="A1598">
        <v>203</v>
      </c>
      <c r="B1598">
        <v>1</v>
      </c>
      <c r="C1598" t="str">
        <f t="shared" si="250"/>
        <v>0203-01</v>
      </c>
      <c r="D1598" t="s">
        <v>49</v>
      </c>
      <c r="E1598">
        <v>2011</v>
      </c>
      <c r="F1598">
        <f>VLOOKUP(E1598,Lookups!A:B,2,FALSE)</f>
        <v>1</v>
      </c>
      <c r="G1598">
        <v>2012</v>
      </c>
      <c r="H1598" s="61">
        <v>300</v>
      </c>
      <c r="I1598">
        <v>5</v>
      </c>
      <c r="J1598" t="s">
        <v>19</v>
      </c>
      <c r="K1598">
        <v>0</v>
      </c>
      <c r="L1598">
        <v>9</v>
      </c>
      <c r="M1598">
        <v>0</v>
      </c>
      <c r="N1598">
        <v>9</v>
      </c>
      <c r="O1598">
        <v>1</v>
      </c>
      <c r="P1598">
        <f t="shared" si="251"/>
        <v>4</v>
      </c>
      <c r="Q1598">
        <v>485</v>
      </c>
      <c r="R1598">
        <v>346</v>
      </c>
      <c r="S1598" s="14">
        <f t="shared" si="243"/>
        <v>0.58363417569193743</v>
      </c>
      <c r="T1598" s="33">
        <f>IF(E1598&lt;1994,"NA",IF(E1598&gt;2001,SUMIFS(ADM!E:E,ADM!A:A,ReferendumData!E1598,ADM!C:C,ReferendumData!A1598,ADM!D:D,ReferendumData!B1598),SUMIFS(ADM!K:K,ADM!H:H,ReferendumData!E1598,ADM!I:I,ReferendumData!A1598,ADM!J:J,ReferendumData!B1598)))</f>
        <v>797.57</v>
      </c>
      <c r="U1598" s="34">
        <f t="shared" si="252"/>
        <v>1.0419148162543725</v>
      </c>
      <c r="V1598" s="47">
        <f>IFERROR(VLOOKUP(C1598,Lookups!J:L,3,FALSE),IF(T1598&gt;=2000,4,IF(AND(T1598&gt;=1000,T1598&lt;2000),5,6)))</f>
        <v>6</v>
      </c>
      <c r="W1598" s="12" t="s">
        <v>20</v>
      </c>
      <c r="X1598" s="39">
        <f t="shared" si="244"/>
        <v>1.0419148162543725</v>
      </c>
      <c r="Y1598" s="38">
        <f t="shared" si="245"/>
        <v>0.58363417569193743</v>
      </c>
      <c r="Z1598" s="40" t="e">
        <f>IF(C1598=ScatterPlots!$A$3,ReferendumData!Y1598,-1)</f>
        <v>#N/A</v>
      </c>
      <c r="AA1598" s="39">
        <f t="shared" si="246"/>
        <v>1.0419148162543725</v>
      </c>
      <c r="AB1598" s="40">
        <f t="shared" si="247"/>
        <v>-1</v>
      </c>
      <c r="AC1598" s="40">
        <f t="shared" si="248"/>
        <v>-1</v>
      </c>
      <c r="AD1598" s="40">
        <f t="shared" si="249"/>
        <v>0.58363417569193743</v>
      </c>
    </row>
    <row r="1599" spans="1:30" x14ac:dyDescent="0.35">
      <c r="A1599">
        <v>227</v>
      </c>
      <c r="B1599">
        <v>1</v>
      </c>
      <c r="C1599" t="str">
        <f t="shared" si="250"/>
        <v>0227-01</v>
      </c>
      <c r="D1599" t="s">
        <v>218</v>
      </c>
      <c r="E1599">
        <v>2011</v>
      </c>
      <c r="F1599">
        <f>VLOOKUP(E1599,Lookups!A:B,2,FALSE)</f>
        <v>1</v>
      </c>
      <c r="G1599">
        <v>2012</v>
      </c>
      <c r="H1599" s="61">
        <v>350.77</v>
      </c>
      <c r="I1599">
        <v>10</v>
      </c>
      <c r="J1599" t="s">
        <v>19</v>
      </c>
      <c r="K1599">
        <v>0</v>
      </c>
      <c r="L1599">
        <v>9</v>
      </c>
      <c r="M1599">
        <v>0</v>
      </c>
      <c r="N1599">
        <v>9</v>
      </c>
      <c r="O1599">
        <v>1</v>
      </c>
      <c r="P1599">
        <f t="shared" si="251"/>
        <v>4</v>
      </c>
      <c r="Q1599">
        <v>867</v>
      </c>
      <c r="R1599">
        <v>411</v>
      </c>
      <c r="S1599" s="14">
        <f t="shared" si="243"/>
        <v>0.67840375586854462</v>
      </c>
      <c r="T1599" s="33">
        <f>IF(E1599&lt;1994,"NA",IF(E1599&gt;2001,SUMIFS(ADM!E:E,ADM!A:A,ReferendumData!E1599,ADM!C:C,ReferendumData!A1599,ADM!D:D,ReferendumData!B1599),SUMIFS(ADM!K:K,ADM!H:H,ReferendumData!E1599,ADM!I:I,ReferendumData!A1599,ADM!J:J,ReferendumData!B1599)))</f>
        <v>892.46</v>
      </c>
      <c r="U1599" s="34">
        <f t="shared" si="252"/>
        <v>1.4319969522443583</v>
      </c>
      <c r="V1599" s="47">
        <f>IFERROR(VLOOKUP(C1599,Lookups!J:L,3,FALSE),IF(T1599&gt;=2000,4,IF(AND(T1599&gt;=1000,T1599&lt;2000),5,6)))</f>
        <v>6</v>
      </c>
      <c r="W1599" s="12" t="s">
        <v>20</v>
      </c>
      <c r="X1599" s="39">
        <f t="shared" si="244"/>
        <v>1.4319969522443583</v>
      </c>
      <c r="Y1599" s="38">
        <f t="shared" si="245"/>
        <v>0.67840375586854462</v>
      </c>
      <c r="Z1599" s="40" t="e">
        <f>IF(C1599=ScatterPlots!$A$3,ReferendumData!Y1599,-1)</f>
        <v>#N/A</v>
      </c>
      <c r="AA1599" s="39">
        <f t="shared" si="246"/>
        <v>1.4319969522443583</v>
      </c>
      <c r="AB1599" s="40">
        <f t="shared" si="247"/>
        <v>-1</v>
      </c>
      <c r="AC1599" s="40">
        <f t="shared" si="248"/>
        <v>-1</v>
      </c>
      <c r="AD1599" s="40">
        <f t="shared" si="249"/>
        <v>0.67840375586854462</v>
      </c>
    </row>
    <row r="1600" spans="1:30" x14ac:dyDescent="0.35">
      <c r="A1600">
        <v>227</v>
      </c>
      <c r="B1600">
        <v>1</v>
      </c>
      <c r="C1600" t="str">
        <f t="shared" si="250"/>
        <v>0227-01</v>
      </c>
      <c r="D1600" t="s">
        <v>218</v>
      </c>
      <c r="E1600">
        <v>2011</v>
      </c>
      <c r="F1600">
        <f>VLOOKUP(E1600,Lookups!A:B,2,FALSE)</f>
        <v>1</v>
      </c>
      <c r="G1600">
        <v>2012</v>
      </c>
      <c r="H1600" s="61">
        <v>250</v>
      </c>
      <c r="I1600">
        <v>10</v>
      </c>
      <c r="J1600" t="s">
        <v>19</v>
      </c>
      <c r="K1600">
        <v>0</v>
      </c>
      <c r="L1600">
        <v>9</v>
      </c>
      <c r="M1600">
        <v>0</v>
      </c>
      <c r="N1600">
        <v>9</v>
      </c>
      <c r="O1600">
        <v>1</v>
      </c>
      <c r="P1600">
        <f t="shared" si="251"/>
        <v>3</v>
      </c>
      <c r="Q1600">
        <v>649</v>
      </c>
      <c r="R1600">
        <v>630</v>
      </c>
      <c r="S1600" s="14">
        <f t="shared" si="243"/>
        <v>0.50742767787333853</v>
      </c>
      <c r="T1600" s="33">
        <f>IF(E1600&lt;1994,"NA",IF(E1600&gt;2001,SUMIFS(ADM!E:E,ADM!A:A,ReferendumData!E1600,ADM!C:C,ReferendumData!A1600,ADM!D:D,ReferendumData!B1600),SUMIFS(ADM!K:K,ADM!H:H,ReferendumData!E1600,ADM!I:I,ReferendumData!A1600,ADM!J:J,ReferendumData!B1600)))</f>
        <v>892.46</v>
      </c>
      <c r="U1600" s="34">
        <f t="shared" si="252"/>
        <v>1.4331174506420454</v>
      </c>
      <c r="V1600" s="47">
        <f>IFERROR(VLOOKUP(C1600,Lookups!J:L,3,FALSE),IF(T1600&gt;=2000,4,IF(AND(T1600&gt;=1000,T1600&lt;2000),5,6)))</f>
        <v>6</v>
      </c>
      <c r="W1600" s="12" t="s">
        <v>20</v>
      </c>
      <c r="X1600" s="39">
        <f t="shared" si="244"/>
        <v>1.4331174506420454</v>
      </c>
      <c r="Y1600" s="38">
        <f t="shared" si="245"/>
        <v>0.50742767787333853</v>
      </c>
      <c r="Z1600" s="40" t="e">
        <f>IF(C1600=ScatterPlots!$A$3,ReferendumData!Y1600,-1)</f>
        <v>#N/A</v>
      </c>
      <c r="AA1600" s="39">
        <f t="shared" si="246"/>
        <v>1.4331174506420454</v>
      </c>
      <c r="AB1600" s="40">
        <f t="shared" si="247"/>
        <v>-1</v>
      </c>
      <c r="AC1600" s="40">
        <f t="shared" si="248"/>
        <v>-1</v>
      </c>
      <c r="AD1600" s="40">
        <f t="shared" si="249"/>
        <v>0.50742767787333853</v>
      </c>
    </row>
    <row r="1601" spans="1:30" x14ac:dyDescent="0.35">
      <c r="A1601">
        <v>238</v>
      </c>
      <c r="B1601">
        <v>1</v>
      </c>
      <c r="C1601" t="str">
        <f t="shared" si="250"/>
        <v>0238-01</v>
      </c>
      <c r="D1601" t="s">
        <v>219</v>
      </c>
      <c r="E1601">
        <v>2011</v>
      </c>
      <c r="F1601">
        <f>VLOOKUP(E1601,Lookups!A:B,2,FALSE)</f>
        <v>1</v>
      </c>
      <c r="G1601">
        <v>2012</v>
      </c>
      <c r="H1601" s="61">
        <v>1207.96</v>
      </c>
      <c r="I1601">
        <v>10</v>
      </c>
      <c r="J1601" t="s">
        <v>19</v>
      </c>
      <c r="K1601">
        <v>0</v>
      </c>
      <c r="L1601">
        <v>9</v>
      </c>
      <c r="M1601">
        <v>0</v>
      </c>
      <c r="N1601">
        <v>9</v>
      </c>
      <c r="O1601">
        <v>1</v>
      </c>
      <c r="P1601">
        <f t="shared" si="251"/>
        <v>10</v>
      </c>
      <c r="Q1601">
        <v>343</v>
      </c>
      <c r="R1601">
        <v>45</v>
      </c>
      <c r="S1601" s="14">
        <f t="shared" si="243"/>
        <v>0.884020618556701</v>
      </c>
      <c r="T1601" s="33">
        <f>IF(E1601&lt;1994,"NA",IF(E1601&gt;2001,SUMIFS(ADM!E:E,ADM!A:A,ReferendumData!E1601,ADM!C:C,ReferendumData!A1601,ADM!D:D,ReferendumData!B1601),SUMIFS(ADM!K:K,ADM!H:H,ReferendumData!E1601,ADM!I:I,ReferendumData!A1601,ADM!J:J,ReferendumData!B1601)))</f>
        <v>272.38</v>
      </c>
      <c r="U1601" s="34">
        <f t="shared" si="252"/>
        <v>1.4244805051765916</v>
      </c>
      <c r="V1601" s="47">
        <f>IFERROR(VLOOKUP(C1601,Lookups!J:L,3,FALSE),IF(T1601&gt;=2000,4,IF(AND(T1601&gt;=1000,T1601&lt;2000),5,6)))</f>
        <v>6</v>
      </c>
      <c r="W1601" s="12" t="s">
        <v>20</v>
      </c>
      <c r="X1601" s="39">
        <f t="shared" si="244"/>
        <v>1.4244805051765916</v>
      </c>
      <c r="Y1601" s="38">
        <f t="shared" si="245"/>
        <v>0.884020618556701</v>
      </c>
      <c r="Z1601" s="40" t="e">
        <f>IF(C1601=ScatterPlots!$A$3,ReferendumData!Y1601,-1)</f>
        <v>#N/A</v>
      </c>
      <c r="AA1601" s="39">
        <f t="shared" si="246"/>
        <v>1.4244805051765916</v>
      </c>
      <c r="AB1601" s="40">
        <f t="shared" si="247"/>
        <v>-1</v>
      </c>
      <c r="AC1601" s="40">
        <f t="shared" si="248"/>
        <v>-1</v>
      </c>
      <c r="AD1601" s="40">
        <f t="shared" si="249"/>
        <v>0.884020618556701</v>
      </c>
    </row>
    <row r="1602" spans="1:30" x14ac:dyDescent="0.35">
      <c r="A1602">
        <v>252</v>
      </c>
      <c r="B1602">
        <v>1</v>
      </c>
      <c r="C1602" t="str">
        <f t="shared" si="250"/>
        <v>0252-01</v>
      </c>
      <c r="D1602" t="s">
        <v>75</v>
      </c>
      <c r="E1602">
        <v>2011</v>
      </c>
      <c r="F1602">
        <f>VLOOKUP(E1602,Lookups!A:B,2,FALSE)</f>
        <v>1</v>
      </c>
      <c r="G1602">
        <v>2012</v>
      </c>
      <c r="H1602" s="61">
        <v>450</v>
      </c>
      <c r="I1602">
        <v>3</v>
      </c>
      <c r="J1602" t="s">
        <v>19</v>
      </c>
      <c r="K1602">
        <v>0</v>
      </c>
      <c r="L1602">
        <v>9</v>
      </c>
      <c r="M1602">
        <v>0</v>
      </c>
      <c r="N1602">
        <v>9</v>
      </c>
      <c r="O1602">
        <v>0</v>
      </c>
      <c r="P1602">
        <f t="shared" si="251"/>
        <v>5</v>
      </c>
      <c r="Q1602">
        <v>928</v>
      </c>
      <c r="R1602">
        <v>1099</v>
      </c>
      <c r="S1602" s="14">
        <f t="shared" si="243"/>
        <v>0.45781943759250121</v>
      </c>
      <c r="T1602" s="33">
        <f>IF(E1602&lt;1994,"NA",IF(E1602&gt;2001,SUMIFS(ADM!E:E,ADM!A:A,ReferendumData!E1602,ADM!C:C,ReferendumData!A1602,ADM!D:D,ReferendumData!B1602),SUMIFS(ADM!K:K,ADM!H:H,ReferendumData!E1602,ADM!I:I,ReferendumData!A1602,ADM!J:J,ReferendumData!B1602)))</f>
        <v>1183.99</v>
      </c>
      <c r="U1602" s="34">
        <f t="shared" si="252"/>
        <v>1.7120077027677598</v>
      </c>
      <c r="V1602" s="47">
        <f>IFERROR(VLOOKUP(C1602,Lookups!J:L,3,FALSE),IF(T1602&gt;=2000,4,IF(AND(T1602&gt;=1000,T1602&lt;2000),5,6)))</f>
        <v>5</v>
      </c>
      <c r="W1602" s="12" t="s">
        <v>20</v>
      </c>
      <c r="X1602" s="39">
        <f t="shared" si="244"/>
        <v>1.7120077027677598</v>
      </c>
      <c r="Y1602" s="38">
        <f t="shared" si="245"/>
        <v>0.45781943759250121</v>
      </c>
      <c r="Z1602" s="40" t="e">
        <f>IF(C1602=ScatterPlots!$A$3,ReferendumData!Y1602,-1)</f>
        <v>#N/A</v>
      </c>
      <c r="AA1602" s="39">
        <f t="shared" si="246"/>
        <v>1.7120077027677598</v>
      </c>
      <c r="AB1602" s="40">
        <f t="shared" si="247"/>
        <v>-1</v>
      </c>
      <c r="AC1602" s="40">
        <f t="shared" si="248"/>
        <v>-1</v>
      </c>
      <c r="AD1602" s="40">
        <f t="shared" si="249"/>
        <v>0.45781943759250121</v>
      </c>
    </row>
    <row r="1603" spans="1:30" x14ac:dyDescent="0.35">
      <c r="A1603">
        <v>253</v>
      </c>
      <c r="B1603">
        <v>1</v>
      </c>
      <c r="C1603" t="str">
        <f t="shared" si="250"/>
        <v>0253-01</v>
      </c>
      <c r="D1603" t="s">
        <v>51</v>
      </c>
      <c r="E1603">
        <v>2011</v>
      </c>
      <c r="F1603">
        <f>VLOOKUP(E1603,Lookups!A:B,2,FALSE)</f>
        <v>1</v>
      </c>
      <c r="G1603">
        <v>2012</v>
      </c>
      <c r="H1603" s="61">
        <v>500</v>
      </c>
      <c r="I1603">
        <v>10</v>
      </c>
      <c r="J1603" t="s">
        <v>19</v>
      </c>
      <c r="K1603">
        <v>0</v>
      </c>
      <c r="L1603">
        <v>9</v>
      </c>
      <c r="M1603">
        <v>0</v>
      </c>
      <c r="N1603">
        <v>9</v>
      </c>
      <c r="O1603">
        <v>1</v>
      </c>
      <c r="P1603">
        <f t="shared" si="251"/>
        <v>6</v>
      </c>
      <c r="Q1603">
        <v>360</v>
      </c>
      <c r="R1603">
        <v>165</v>
      </c>
      <c r="S1603" s="14">
        <f t="shared" si="243"/>
        <v>0.68571428571428572</v>
      </c>
      <c r="T1603" s="33">
        <f>IF(E1603&lt;1994,"NA",IF(E1603&gt;2001,SUMIFS(ADM!E:E,ADM!A:A,ReferendumData!E1603,ADM!C:C,ReferendumData!A1603,ADM!D:D,ReferendumData!B1603),SUMIFS(ADM!K:K,ADM!H:H,ReferendumData!E1603,ADM!I:I,ReferendumData!A1603,ADM!J:J,ReferendumData!B1603)))</f>
        <v>661.75</v>
      </c>
      <c r="U1603" s="34">
        <f t="shared" si="252"/>
        <v>0.7933509633547412</v>
      </c>
      <c r="V1603" s="47">
        <f>IFERROR(VLOOKUP(C1603,Lookups!J:L,3,FALSE),IF(T1603&gt;=2000,4,IF(AND(T1603&gt;=1000,T1603&lt;2000),5,6)))</f>
        <v>6</v>
      </c>
      <c r="W1603" s="12" t="s">
        <v>20</v>
      </c>
      <c r="X1603" s="39">
        <f t="shared" si="244"/>
        <v>0.7933509633547412</v>
      </c>
      <c r="Y1603" s="38">
        <f t="shared" si="245"/>
        <v>0.68571428571428572</v>
      </c>
      <c r="Z1603" s="40" t="e">
        <f>IF(C1603=ScatterPlots!$A$3,ReferendumData!Y1603,-1)</f>
        <v>#N/A</v>
      </c>
      <c r="AA1603" s="39">
        <f t="shared" si="246"/>
        <v>0.7933509633547412</v>
      </c>
      <c r="AB1603" s="40">
        <f t="shared" si="247"/>
        <v>-1</v>
      </c>
      <c r="AC1603" s="40">
        <f t="shared" si="248"/>
        <v>-1</v>
      </c>
      <c r="AD1603" s="40">
        <f t="shared" si="249"/>
        <v>0.68571428571428572</v>
      </c>
    </row>
    <row r="1604" spans="1:30" x14ac:dyDescent="0.35">
      <c r="A1604">
        <v>255</v>
      </c>
      <c r="B1604">
        <v>1</v>
      </c>
      <c r="C1604" t="str">
        <f t="shared" si="250"/>
        <v>0255-01</v>
      </c>
      <c r="D1604" t="s">
        <v>177</v>
      </c>
      <c r="E1604">
        <v>2011</v>
      </c>
      <c r="F1604">
        <f>VLOOKUP(E1604,Lookups!A:B,2,FALSE)</f>
        <v>1</v>
      </c>
      <c r="G1604">
        <v>2012</v>
      </c>
      <c r="H1604" s="61">
        <v>0</v>
      </c>
      <c r="I1604">
        <v>10</v>
      </c>
      <c r="J1604" t="s">
        <v>19</v>
      </c>
      <c r="K1604">
        <v>0</v>
      </c>
      <c r="L1604">
        <v>9</v>
      </c>
      <c r="M1604">
        <v>0</v>
      </c>
      <c r="N1604">
        <v>9</v>
      </c>
      <c r="O1604">
        <v>1</v>
      </c>
      <c r="P1604">
        <f t="shared" si="251"/>
        <v>1</v>
      </c>
      <c r="Q1604">
        <v>963</v>
      </c>
      <c r="R1604">
        <v>429</v>
      </c>
      <c r="S1604" s="14">
        <f t="shared" ref="S1604:S1667" si="253">Q1604/SUM(Q1604:R1604)</f>
        <v>0.69181034482758619</v>
      </c>
      <c r="T1604" s="33">
        <f>IF(E1604&lt;1994,"NA",IF(E1604&gt;2001,SUMIFS(ADM!E:E,ADM!A:A,ReferendumData!E1604,ADM!C:C,ReferendumData!A1604,ADM!D:D,ReferendumData!B1604),SUMIFS(ADM!K:K,ADM!H:H,ReferendumData!E1604,ADM!I:I,ReferendumData!A1604,ADM!J:J,ReferendumData!B1604)))</f>
        <v>1226.3800000000001</v>
      </c>
      <c r="U1604" s="34">
        <f t="shared" si="252"/>
        <v>1.1350478644465825</v>
      </c>
      <c r="V1604" s="47">
        <f>IFERROR(VLOOKUP(C1604,Lookups!J:L,3,FALSE),IF(T1604&gt;=2000,4,IF(AND(T1604&gt;=1000,T1604&lt;2000),5,6)))</f>
        <v>5</v>
      </c>
      <c r="W1604" s="12" t="s">
        <v>20</v>
      </c>
      <c r="X1604" s="39">
        <f t="shared" ref="X1604:X1667" si="254">IF(A1604=815,0,U1604)</f>
        <v>1.1350478644465825</v>
      </c>
      <c r="Y1604" s="38">
        <f t="shared" ref="Y1604:Y1667" si="255">IF(A1604=815,0,S1604)</f>
        <v>0.69181034482758619</v>
      </c>
      <c r="Z1604" s="40" t="e">
        <f>IF(C1604=ScatterPlots!$A$3,ReferendumData!Y1604,-1)</f>
        <v>#N/A</v>
      </c>
      <c r="AA1604" s="39">
        <f t="shared" ref="AA1604:AA1667" si="256">IF(A1604=815,0,U1604)</f>
        <v>1.1350478644465825</v>
      </c>
      <c r="AB1604" s="40">
        <f t="shared" ref="AB1604:AB1667" si="257">IF(A1604=815,0,IF(F1604=3,S1604,-1))</f>
        <v>-1</v>
      </c>
      <c r="AC1604" s="40">
        <f t="shared" ref="AC1604:AC1667" si="258">IF(A1604=815,0,IF(F1604=2,S1604,-1))</f>
        <v>-1</v>
      </c>
      <c r="AD1604" s="40">
        <f t="shared" ref="AD1604:AD1667" si="259">IF(A1604=815,0,IF(F1604=1,S1604,-1))</f>
        <v>0.69181034482758619</v>
      </c>
    </row>
    <row r="1605" spans="1:30" x14ac:dyDescent="0.35">
      <c r="A1605">
        <v>255</v>
      </c>
      <c r="B1605">
        <v>1</v>
      </c>
      <c r="C1605" t="str">
        <f t="shared" si="250"/>
        <v>0255-01</v>
      </c>
      <c r="D1605" t="s">
        <v>177</v>
      </c>
      <c r="E1605">
        <v>2011</v>
      </c>
      <c r="F1605">
        <f>VLOOKUP(E1605,Lookups!A:B,2,FALSE)</f>
        <v>1</v>
      </c>
      <c r="G1605">
        <v>2012</v>
      </c>
      <c r="H1605" s="61">
        <v>200</v>
      </c>
      <c r="I1605">
        <v>10</v>
      </c>
      <c r="J1605" t="s">
        <v>19</v>
      </c>
      <c r="K1605">
        <v>0</v>
      </c>
      <c r="L1605">
        <v>9</v>
      </c>
      <c r="M1605">
        <v>0</v>
      </c>
      <c r="N1605">
        <v>9</v>
      </c>
      <c r="O1605">
        <v>1</v>
      </c>
      <c r="P1605">
        <f t="shared" si="251"/>
        <v>3</v>
      </c>
      <c r="Q1605">
        <v>791</v>
      </c>
      <c r="R1605">
        <v>597</v>
      </c>
      <c r="S1605" s="14">
        <f t="shared" si="253"/>
        <v>0.56988472622478381</v>
      </c>
      <c r="T1605" s="33">
        <f>IF(E1605&lt;1994,"NA",IF(E1605&gt;2001,SUMIFS(ADM!E:E,ADM!A:A,ReferendumData!E1605,ADM!C:C,ReferendumData!A1605,ADM!D:D,ReferendumData!B1605),SUMIFS(ADM!K:K,ADM!H:H,ReferendumData!E1605,ADM!I:I,ReferendumData!A1605,ADM!J:J,ReferendumData!B1605)))</f>
        <v>1226.3800000000001</v>
      </c>
      <c r="U1605" s="34">
        <f t="shared" si="252"/>
        <v>1.1317862326521957</v>
      </c>
      <c r="V1605" s="47">
        <f>IFERROR(VLOOKUP(C1605,Lookups!J:L,3,FALSE),IF(T1605&gt;=2000,4,IF(AND(T1605&gt;=1000,T1605&lt;2000),5,6)))</f>
        <v>5</v>
      </c>
      <c r="W1605" s="12" t="s">
        <v>20</v>
      </c>
      <c r="X1605" s="39">
        <f t="shared" si="254"/>
        <v>1.1317862326521957</v>
      </c>
      <c r="Y1605" s="38">
        <f t="shared" si="255"/>
        <v>0.56988472622478381</v>
      </c>
      <c r="Z1605" s="40" t="e">
        <f>IF(C1605=ScatterPlots!$A$3,ReferendumData!Y1605,-1)</f>
        <v>#N/A</v>
      </c>
      <c r="AA1605" s="39">
        <f t="shared" si="256"/>
        <v>1.1317862326521957</v>
      </c>
      <c r="AB1605" s="40">
        <f t="shared" si="257"/>
        <v>-1</v>
      </c>
      <c r="AC1605" s="40">
        <f t="shared" si="258"/>
        <v>-1</v>
      </c>
      <c r="AD1605" s="40">
        <f t="shared" si="259"/>
        <v>0.56988472622478381</v>
      </c>
    </row>
    <row r="1606" spans="1:30" x14ac:dyDescent="0.35">
      <c r="A1606">
        <v>264</v>
      </c>
      <c r="B1606">
        <v>1</v>
      </c>
      <c r="C1606" t="str">
        <f t="shared" si="250"/>
        <v>0264-01</v>
      </c>
      <c r="D1606" t="s">
        <v>76</v>
      </c>
      <c r="E1606">
        <v>2011</v>
      </c>
      <c r="F1606">
        <f>VLOOKUP(E1606,Lookups!A:B,2,FALSE)</f>
        <v>1</v>
      </c>
      <c r="G1606">
        <v>2012</v>
      </c>
      <c r="H1606" s="61">
        <v>1100</v>
      </c>
      <c r="I1606">
        <v>10</v>
      </c>
      <c r="J1606" t="s">
        <v>19</v>
      </c>
      <c r="K1606">
        <v>0</v>
      </c>
      <c r="L1606">
        <v>9</v>
      </c>
      <c r="M1606">
        <v>0</v>
      </c>
      <c r="N1606">
        <v>9</v>
      </c>
      <c r="O1606">
        <v>1</v>
      </c>
      <c r="P1606">
        <f t="shared" si="251"/>
        <v>10</v>
      </c>
      <c r="Q1606">
        <v>243</v>
      </c>
      <c r="R1606">
        <v>76</v>
      </c>
      <c r="S1606" s="14">
        <f t="shared" si="253"/>
        <v>0.76175548589341691</v>
      </c>
      <c r="T1606" s="33">
        <f>IF(E1606&lt;1994,"NA",IF(E1606&gt;2001,SUMIFS(ADM!E:E,ADM!A:A,ReferendumData!E1606,ADM!C:C,ReferendumData!A1606,ADM!D:D,ReferendumData!B1606),SUMIFS(ADM!K:K,ADM!H:H,ReferendumData!E1606,ADM!I:I,ReferendumData!A1606,ADM!J:J,ReferendumData!B1606)))</f>
        <v>102.57</v>
      </c>
      <c r="U1606" s="34">
        <f t="shared" si="252"/>
        <v>3.1100711709076729</v>
      </c>
      <c r="V1606" s="47">
        <f>IFERROR(VLOOKUP(C1606,Lookups!J:L,3,FALSE),IF(T1606&gt;=2000,4,IF(AND(T1606&gt;=1000,T1606&lt;2000),5,6)))</f>
        <v>6</v>
      </c>
      <c r="W1606" s="12" t="s">
        <v>20</v>
      </c>
      <c r="X1606" s="39">
        <f t="shared" si="254"/>
        <v>3.1100711709076729</v>
      </c>
      <c r="Y1606" s="38">
        <f t="shared" si="255"/>
        <v>0.76175548589341691</v>
      </c>
      <c r="Z1606" s="40" t="e">
        <f>IF(C1606=ScatterPlots!$A$3,ReferendumData!Y1606,-1)</f>
        <v>#N/A</v>
      </c>
      <c r="AA1606" s="39">
        <f t="shared" si="256"/>
        <v>3.1100711709076729</v>
      </c>
      <c r="AB1606" s="40">
        <f t="shared" si="257"/>
        <v>-1</v>
      </c>
      <c r="AC1606" s="40">
        <f t="shared" si="258"/>
        <v>-1</v>
      </c>
      <c r="AD1606" s="40">
        <f t="shared" si="259"/>
        <v>0.76175548589341691</v>
      </c>
    </row>
    <row r="1607" spans="1:30" x14ac:dyDescent="0.35">
      <c r="A1607">
        <v>273</v>
      </c>
      <c r="B1607">
        <v>1</v>
      </c>
      <c r="C1607" t="str">
        <f t="shared" si="250"/>
        <v>0273-01</v>
      </c>
      <c r="D1607" t="s">
        <v>123</v>
      </c>
      <c r="E1607">
        <v>2011</v>
      </c>
      <c r="F1607">
        <f>VLOOKUP(E1607,Lookups!A:B,2,FALSE)</f>
        <v>1</v>
      </c>
      <c r="G1607">
        <v>2012</v>
      </c>
      <c r="H1607" s="61">
        <v>400.15</v>
      </c>
      <c r="I1607">
        <v>10</v>
      </c>
      <c r="J1607" t="s">
        <v>19</v>
      </c>
      <c r="K1607">
        <v>0</v>
      </c>
      <c r="L1607">
        <v>9</v>
      </c>
      <c r="M1607">
        <v>0</v>
      </c>
      <c r="N1607">
        <v>9</v>
      </c>
      <c r="O1607">
        <v>1</v>
      </c>
      <c r="P1607">
        <f t="shared" si="251"/>
        <v>5</v>
      </c>
      <c r="Q1607">
        <v>6424</v>
      </c>
      <c r="R1607">
        <v>1503</v>
      </c>
      <c r="S1607" s="14">
        <f t="shared" si="253"/>
        <v>0.81039485303393466</v>
      </c>
      <c r="T1607" s="33">
        <f>IF(E1607&lt;1994,"NA",IF(E1607&gt;2001,SUMIFS(ADM!E:E,ADM!A:A,ReferendumData!E1607,ADM!C:C,ReferendumData!A1607,ADM!D:D,ReferendumData!B1607),SUMIFS(ADM!K:K,ADM!H:H,ReferendumData!E1607,ADM!I:I,ReferendumData!A1607,ADM!J:J,ReferendumData!B1607)))</f>
        <v>8262.7199999999993</v>
      </c>
      <c r="U1607" s="34">
        <f t="shared" si="252"/>
        <v>0.95936931180047258</v>
      </c>
      <c r="V1607" s="47">
        <f>IFERROR(VLOOKUP(C1607,Lookups!J:L,3,FALSE),IF(T1607&gt;=2000,4,IF(AND(T1607&gt;=1000,T1607&lt;2000),5,6)))</f>
        <v>2</v>
      </c>
      <c r="W1607" s="12" t="s">
        <v>20</v>
      </c>
      <c r="X1607" s="39">
        <f t="shared" si="254"/>
        <v>0.95936931180047258</v>
      </c>
      <c r="Y1607" s="38">
        <f t="shared" si="255"/>
        <v>0.81039485303393466</v>
      </c>
      <c r="Z1607" s="40" t="e">
        <f>IF(C1607=ScatterPlots!$A$3,ReferendumData!Y1607,-1)</f>
        <v>#N/A</v>
      </c>
      <c r="AA1607" s="39">
        <f t="shared" si="256"/>
        <v>0.95936931180047258</v>
      </c>
      <c r="AB1607" s="40">
        <f t="shared" si="257"/>
        <v>-1</v>
      </c>
      <c r="AC1607" s="40">
        <f t="shared" si="258"/>
        <v>-1</v>
      </c>
      <c r="AD1607" s="40">
        <f t="shared" si="259"/>
        <v>0.81039485303393466</v>
      </c>
    </row>
    <row r="1608" spans="1:30" x14ac:dyDescent="0.35">
      <c r="A1608">
        <v>277</v>
      </c>
      <c r="B1608">
        <v>1</v>
      </c>
      <c r="C1608" t="str">
        <f t="shared" si="250"/>
        <v>0277-01</v>
      </c>
      <c r="D1608" t="s">
        <v>178</v>
      </c>
      <c r="E1608">
        <v>2011</v>
      </c>
      <c r="F1608">
        <f>VLOOKUP(E1608,Lookups!A:B,2,FALSE)</f>
        <v>1</v>
      </c>
      <c r="G1608">
        <v>2013</v>
      </c>
      <c r="H1608" s="61">
        <v>573.46</v>
      </c>
      <c r="I1608">
        <v>10</v>
      </c>
      <c r="J1608" t="s">
        <v>19</v>
      </c>
      <c r="K1608">
        <v>0</v>
      </c>
      <c r="L1608">
        <v>9</v>
      </c>
      <c r="M1608">
        <v>1</v>
      </c>
      <c r="N1608">
        <v>9</v>
      </c>
      <c r="O1608">
        <v>1</v>
      </c>
      <c r="P1608">
        <f t="shared" si="251"/>
        <v>6</v>
      </c>
      <c r="Q1608">
        <v>2617</v>
      </c>
      <c r="R1608">
        <v>1414</v>
      </c>
      <c r="S1608" s="14">
        <f t="shared" si="253"/>
        <v>0.64921855618953117</v>
      </c>
      <c r="T1608" s="33">
        <f>IF(E1608&lt;1994,"NA",IF(E1608&gt;2001,SUMIFS(ADM!E:E,ADM!A:A,ReferendumData!E1608,ADM!C:C,ReferendumData!A1608,ADM!D:D,ReferendumData!B1608),SUMIFS(ADM!K:K,ADM!H:H,ReferendumData!E1608,ADM!I:I,ReferendumData!A1608,ADM!J:J,ReferendumData!B1608)))</f>
        <v>2236.0100000000002</v>
      </c>
      <c r="U1608" s="34">
        <f t="shared" si="252"/>
        <v>1.8027647461326199</v>
      </c>
      <c r="V1608" s="47">
        <f>IFERROR(VLOOKUP(C1608,Lookups!J:L,3,FALSE),IF(T1608&gt;=2000,4,IF(AND(T1608&gt;=1000,T1608&lt;2000),5,6)))</f>
        <v>3</v>
      </c>
      <c r="W1608" s="12" t="s">
        <v>20</v>
      </c>
      <c r="X1608" s="39">
        <f t="shared" si="254"/>
        <v>1.8027647461326199</v>
      </c>
      <c r="Y1608" s="38">
        <f t="shared" si="255"/>
        <v>0.64921855618953117</v>
      </c>
      <c r="Z1608" s="40" t="e">
        <f>IF(C1608=ScatterPlots!$A$3,ReferendumData!Y1608,-1)</f>
        <v>#N/A</v>
      </c>
      <c r="AA1608" s="39">
        <f t="shared" si="256"/>
        <v>1.8027647461326199</v>
      </c>
      <c r="AB1608" s="40">
        <f t="shared" si="257"/>
        <v>-1</v>
      </c>
      <c r="AC1608" s="40">
        <f t="shared" si="258"/>
        <v>-1</v>
      </c>
      <c r="AD1608" s="40">
        <f t="shared" si="259"/>
        <v>0.64921855618953117</v>
      </c>
    </row>
    <row r="1609" spans="1:30" x14ac:dyDescent="0.35">
      <c r="A1609">
        <v>280</v>
      </c>
      <c r="B1609">
        <v>1</v>
      </c>
      <c r="C1609" t="str">
        <f t="shared" si="250"/>
        <v>0280-01</v>
      </c>
      <c r="D1609" t="s">
        <v>364</v>
      </c>
      <c r="E1609">
        <v>2011</v>
      </c>
      <c r="F1609">
        <f>VLOOKUP(E1609,Lookups!A:B,2,FALSE)</f>
        <v>1</v>
      </c>
      <c r="G1609">
        <v>2012</v>
      </c>
      <c r="H1609" s="61">
        <v>416</v>
      </c>
      <c r="I1609">
        <v>10</v>
      </c>
      <c r="J1609" t="s">
        <v>19</v>
      </c>
      <c r="K1609">
        <v>0</v>
      </c>
      <c r="L1609">
        <v>9</v>
      </c>
      <c r="M1609">
        <v>0</v>
      </c>
      <c r="N1609">
        <v>9</v>
      </c>
      <c r="O1609">
        <v>0</v>
      </c>
      <c r="P1609">
        <f t="shared" si="251"/>
        <v>5</v>
      </c>
      <c r="Q1609">
        <v>2105</v>
      </c>
      <c r="R1609">
        <v>2309</v>
      </c>
      <c r="S1609" s="14">
        <f t="shared" si="253"/>
        <v>0.47689170820117804</v>
      </c>
      <c r="T1609" s="33">
        <f>IF(E1609&lt;1994,"NA",IF(E1609&gt;2001,SUMIFS(ADM!E:E,ADM!A:A,ReferendumData!E1609,ADM!C:C,ReferendumData!A1609,ADM!D:D,ReferendumData!B1609),SUMIFS(ADM!K:K,ADM!H:H,ReferendumData!E1609,ADM!I:I,ReferendumData!A1609,ADM!J:J,ReferendumData!B1609)))</f>
        <v>4155.8100000000004</v>
      </c>
      <c r="U1609" s="34">
        <f t="shared" si="252"/>
        <v>1.0621274793602209</v>
      </c>
      <c r="V1609" s="47">
        <f>IFERROR(VLOOKUP(C1609,Lookups!J:L,3,FALSE),IF(T1609&gt;=2000,4,IF(AND(T1609&gt;=1000,T1609&lt;2000),5,6)))</f>
        <v>2</v>
      </c>
      <c r="W1609" s="12" t="s">
        <v>20</v>
      </c>
      <c r="X1609" s="39">
        <f t="shared" si="254"/>
        <v>1.0621274793602209</v>
      </c>
      <c r="Y1609" s="38">
        <f t="shared" si="255"/>
        <v>0.47689170820117804</v>
      </c>
      <c r="Z1609" s="40" t="e">
        <f>IF(C1609=ScatterPlots!$A$3,ReferendumData!Y1609,-1)</f>
        <v>#N/A</v>
      </c>
      <c r="AA1609" s="39">
        <f t="shared" si="256"/>
        <v>1.0621274793602209</v>
      </c>
      <c r="AB1609" s="40">
        <f t="shared" si="257"/>
        <v>-1</v>
      </c>
      <c r="AC1609" s="40">
        <f t="shared" si="258"/>
        <v>-1</v>
      </c>
      <c r="AD1609" s="40">
        <f t="shared" si="259"/>
        <v>0.47689170820117804</v>
      </c>
    </row>
    <row r="1610" spans="1:30" x14ac:dyDescent="0.35">
      <c r="A1610">
        <v>286</v>
      </c>
      <c r="B1610">
        <v>1</v>
      </c>
      <c r="C1610" t="str">
        <f t="shared" si="250"/>
        <v>0286-01</v>
      </c>
      <c r="D1610" t="s">
        <v>224</v>
      </c>
      <c r="E1610">
        <v>2011</v>
      </c>
      <c r="F1610">
        <f>VLOOKUP(E1610,Lookups!A:B,2,FALSE)</f>
        <v>1</v>
      </c>
      <c r="G1610">
        <v>2012</v>
      </c>
      <c r="H1610" s="61">
        <v>590</v>
      </c>
      <c r="I1610">
        <v>10</v>
      </c>
      <c r="J1610" t="s">
        <v>19</v>
      </c>
      <c r="K1610">
        <v>1</v>
      </c>
      <c r="L1610">
        <v>9</v>
      </c>
      <c r="M1610">
        <v>0</v>
      </c>
      <c r="N1610">
        <v>9</v>
      </c>
      <c r="O1610">
        <v>0</v>
      </c>
      <c r="P1610">
        <f t="shared" si="251"/>
        <v>6</v>
      </c>
      <c r="Q1610">
        <v>524</v>
      </c>
      <c r="R1610">
        <v>626</v>
      </c>
      <c r="S1610" s="14">
        <f t="shared" si="253"/>
        <v>0.45565217391304347</v>
      </c>
      <c r="T1610" s="33">
        <f>IF(E1610&lt;1994,"NA",IF(E1610&gt;2001,SUMIFS(ADM!E:E,ADM!A:A,ReferendumData!E1610,ADM!C:C,ReferendumData!A1610,ADM!D:D,ReferendumData!B1610),SUMIFS(ADM!K:K,ADM!H:H,ReferendumData!E1610,ADM!I:I,ReferendumData!A1610,ADM!J:J,ReferendumData!B1610)))</f>
        <v>2238.14</v>
      </c>
      <c r="U1610" s="34">
        <f t="shared" si="252"/>
        <v>0.51381951084382571</v>
      </c>
      <c r="V1610" s="47">
        <f>IFERROR(VLOOKUP(C1610,Lookups!J:L,3,FALSE),IF(T1610&gt;=2000,4,IF(AND(T1610&gt;=1000,T1610&lt;2000),5,6)))</f>
        <v>2</v>
      </c>
      <c r="W1610" s="12" t="s">
        <v>20</v>
      </c>
      <c r="X1610" s="39">
        <f t="shared" si="254"/>
        <v>0.51381951084382571</v>
      </c>
      <c r="Y1610" s="38">
        <f t="shared" si="255"/>
        <v>0.45565217391304347</v>
      </c>
      <c r="Z1610" s="40" t="e">
        <f>IF(C1610=ScatterPlots!$A$3,ReferendumData!Y1610,-1)</f>
        <v>#N/A</v>
      </c>
      <c r="AA1610" s="39">
        <f t="shared" si="256"/>
        <v>0.51381951084382571</v>
      </c>
      <c r="AB1610" s="40">
        <f t="shared" si="257"/>
        <v>-1</v>
      </c>
      <c r="AC1610" s="40">
        <f t="shared" si="258"/>
        <v>-1</v>
      </c>
      <c r="AD1610" s="40">
        <f t="shared" si="259"/>
        <v>0.45565217391304347</v>
      </c>
    </row>
    <row r="1611" spans="1:30" x14ac:dyDescent="0.35">
      <c r="A1611">
        <v>286</v>
      </c>
      <c r="B1611">
        <v>1</v>
      </c>
      <c r="C1611" t="str">
        <f t="shared" si="250"/>
        <v>0286-01</v>
      </c>
      <c r="D1611" t="s">
        <v>224</v>
      </c>
      <c r="E1611">
        <v>2011</v>
      </c>
      <c r="F1611">
        <f>VLOOKUP(E1611,Lookups!A:B,2,FALSE)</f>
        <v>1</v>
      </c>
      <c r="G1611">
        <v>2012</v>
      </c>
      <c r="H1611" s="61">
        <v>337.14</v>
      </c>
      <c r="I1611">
        <v>10</v>
      </c>
      <c r="J1611" t="s">
        <v>19</v>
      </c>
      <c r="K1611">
        <v>1</v>
      </c>
      <c r="L1611">
        <v>9</v>
      </c>
      <c r="M1611">
        <v>0</v>
      </c>
      <c r="N1611">
        <v>9</v>
      </c>
      <c r="O1611">
        <v>1</v>
      </c>
      <c r="P1611">
        <f t="shared" si="251"/>
        <v>4</v>
      </c>
      <c r="Q1611">
        <v>513</v>
      </c>
      <c r="R1611">
        <v>196</v>
      </c>
      <c r="S1611" s="14">
        <f t="shared" si="253"/>
        <v>0.72355430183356839</v>
      </c>
      <c r="T1611" s="33">
        <f>IF(E1611&lt;1994,"NA",IF(E1611&gt;2001,SUMIFS(ADM!E:E,ADM!A:A,ReferendumData!E1611,ADM!C:C,ReferendumData!A1611,ADM!D:D,ReferendumData!B1611),SUMIFS(ADM!K:K,ADM!H:H,ReferendumData!E1611,ADM!I:I,ReferendumData!A1611,ADM!J:J,ReferendumData!B1611)))</f>
        <v>2238.14</v>
      </c>
      <c r="U1611" s="34">
        <f t="shared" si="252"/>
        <v>0.31678089842458473</v>
      </c>
      <c r="V1611" s="47">
        <f>IFERROR(VLOOKUP(C1611,Lookups!J:L,3,FALSE),IF(T1611&gt;=2000,4,IF(AND(T1611&gt;=1000,T1611&lt;2000),5,6)))</f>
        <v>2</v>
      </c>
      <c r="W1611" s="12" t="s">
        <v>567</v>
      </c>
      <c r="X1611" s="39">
        <f t="shared" si="254"/>
        <v>0.31678089842458473</v>
      </c>
      <c r="Y1611" s="38">
        <f t="shared" si="255"/>
        <v>0.72355430183356839</v>
      </c>
      <c r="Z1611" s="40" t="e">
        <f>IF(C1611=ScatterPlots!$A$3,ReferendumData!Y1611,-1)</f>
        <v>#N/A</v>
      </c>
      <c r="AA1611" s="39">
        <f t="shared" si="256"/>
        <v>0.31678089842458473</v>
      </c>
      <c r="AB1611" s="40">
        <f t="shared" si="257"/>
        <v>-1</v>
      </c>
      <c r="AC1611" s="40">
        <f t="shared" si="258"/>
        <v>-1</v>
      </c>
      <c r="AD1611" s="40">
        <f t="shared" si="259"/>
        <v>0.72355430183356839</v>
      </c>
    </row>
    <row r="1612" spans="1:30" x14ac:dyDescent="0.35">
      <c r="A1612">
        <v>299</v>
      </c>
      <c r="B1612">
        <v>1</v>
      </c>
      <c r="C1612" t="str">
        <f t="shared" si="250"/>
        <v>0299-01</v>
      </c>
      <c r="D1612" t="s">
        <v>179</v>
      </c>
      <c r="E1612">
        <v>2011</v>
      </c>
      <c r="F1612">
        <f>VLOOKUP(E1612,Lookups!A:B,2,FALSE)</f>
        <v>1</v>
      </c>
      <c r="G1612">
        <v>2013</v>
      </c>
      <c r="H1612" s="61">
        <v>725.96</v>
      </c>
      <c r="I1612">
        <v>5</v>
      </c>
      <c r="J1612" t="s">
        <v>19</v>
      </c>
      <c r="K1612">
        <v>0</v>
      </c>
      <c r="L1612">
        <v>9</v>
      </c>
      <c r="M1612">
        <v>1</v>
      </c>
      <c r="N1612">
        <v>9</v>
      </c>
      <c r="O1612">
        <v>1</v>
      </c>
      <c r="P1612">
        <f t="shared" si="251"/>
        <v>8</v>
      </c>
      <c r="Q1612">
        <v>727</v>
      </c>
      <c r="R1612">
        <v>194</v>
      </c>
      <c r="S1612" s="14">
        <f t="shared" si="253"/>
        <v>0.78935939196525517</v>
      </c>
      <c r="T1612" s="33">
        <f>IF(E1612&lt;1994,"NA",IF(E1612&gt;2001,SUMIFS(ADM!E:E,ADM!A:A,ReferendumData!E1612,ADM!C:C,ReferendumData!A1612,ADM!D:D,ReferendumData!B1612),SUMIFS(ADM!K:K,ADM!H:H,ReferendumData!E1612,ADM!I:I,ReferendumData!A1612,ADM!J:J,ReferendumData!B1612)))</f>
        <v>732.79</v>
      </c>
      <c r="U1612" s="34">
        <f t="shared" si="252"/>
        <v>1.2568402953097069</v>
      </c>
      <c r="V1612" s="47">
        <f>IFERROR(VLOOKUP(C1612,Lookups!J:L,3,FALSE),IF(T1612&gt;=2000,4,IF(AND(T1612&gt;=1000,T1612&lt;2000),5,6)))</f>
        <v>6</v>
      </c>
      <c r="W1612" s="12" t="s">
        <v>20</v>
      </c>
      <c r="X1612" s="39">
        <f t="shared" si="254"/>
        <v>1.2568402953097069</v>
      </c>
      <c r="Y1612" s="38">
        <f t="shared" si="255"/>
        <v>0.78935939196525517</v>
      </c>
      <c r="Z1612" s="40" t="e">
        <f>IF(C1612=ScatterPlots!$A$3,ReferendumData!Y1612,-1)</f>
        <v>#N/A</v>
      </c>
      <c r="AA1612" s="39">
        <f t="shared" si="256"/>
        <v>1.2568402953097069</v>
      </c>
      <c r="AB1612" s="40">
        <f t="shared" si="257"/>
        <v>-1</v>
      </c>
      <c r="AC1612" s="40">
        <f t="shared" si="258"/>
        <v>-1</v>
      </c>
      <c r="AD1612" s="40">
        <f t="shared" si="259"/>
        <v>0.78935939196525517</v>
      </c>
    </row>
    <row r="1613" spans="1:30" x14ac:dyDescent="0.35">
      <c r="A1613">
        <v>308</v>
      </c>
      <c r="B1613">
        <v>1</v>
      </c>
      <c r="C1613" t="str">
        <f t="shared" si="250"/>
        <v>0308-01</v>
      </c>
      <c r="D1613" t="s">
        <v>368</v>
      </c>
      <c r="E1613">
        <v>2011</v>
      </c>
      <c r="F1613">
        <f>VLOOKUP(E1613,Lookups!A:B,2,FALSE)</f>
        <v>1</v>
      </c>
      <c r="G1613">
        <v>2012</v>
      </c>
      <c r="H1613" s="61">
        <v>252</v>
      </c>
      <c r="I1613">
        <v>7</v>
      </c>
      <c r="J1613" t="s">
        <v>19</v>
      </c>
      <c r="K1613">
        <v>0</v>
      </c>
      <c r="L1613">
        <v>9</v>
      </c>
      <c r="M1613">
        <v>0</v>
      </c>
      <c r="N1613">
        <v>9</v>
      </c>
      <c r="O1613">
        <v>1</v>
      </c>
      <c r="P1613">
        <f t="shared" si="251"/>
        <v>3</v>
      </c>
      <c r="Q1613">
        <v>378</v>
      </c>
      <c r="R1613">
        <v>338</v>
      </c>
      <c r="S1613" s="14">
        <f t="shared" si="253"/>
        <v>0.52793296089385477</v>
      </c>
      <c r="T1613" s="33">
        <f>IF(E1613&lt;1994,"NA",IF(E1613&gt;2001,SUMIFS(ADM!E:E,ADM!A:A,ReferendumData!E1613,ADM!C:C,ReferendumData!A1613,ADM!D:D,ReferendumData!B1613),SUMIFS(ADM!K:K,ADM!H:H,ReferendumData!E1613,ADM!I:I,ReferendumData!A1613,ADM!J:J,ReferendumData!B1613)))</f>
        <v>513.54</v>
      </c>
      <c r="U1613" s="34">
        <f t="shared" si="252"/>
        <v>1.3942438758421936</v>
      </c>
      <c r="V1613" s="47">
        <f>IFERROR(VLOOKUP(C1613,Lookups!J:L,3,FALSE),IF(T1613&gt;=2000,4,IF(AND(T1613&gt;=1000,T1613&lt;2000),5,6)))</f>
        <v>6</v>
      </c>
      <c r="W1613" s="12" t="s">
        <v>20</v>
      </c>
      <c r="X1613" s="39">
        <f t="shared" si="254"/>
        <v>1.3942438758421936</v>
      </c>
      <c r="Y1613" s="38">
        <f t="shared" si="255"/>
        <v>0.52793296089385477</v>
      </c>
      <c r="Z1613" s="40" t="e">
        <f>IF(C1613=ScatterPlots!$A$3,ReferendumData!Y1613,-1)</f>
        <v>#N/A</v>
      </c>
      <c r="AA1613" s="39">
        <f t="shared" si="256"/>
        <v>1.3942438758421936</v>
      </c>
      <c r="AB1613" s="40">
        <f t="shared" si="257"/>
        <v>-1</v>
      </c>
      <c r="AC1613" s="40">
        <f t="shared" si="258"/>
        <v>-1</v>
      </c>
      <c r="AD1613" s="40">
        <f t="shared" si="259"/>
        <v>0.52793296089385477</v>
      </c>
    </row>
    <row r="1614" spans="1:30" x14ac:dyDescent="0.35">
      <c r="A1614">
        <v>308</v>
      </c>
      <c r="B1614">
        <v>1</v>
      </c>
      <c r="C1614" t="str">
        <f t="shared" si="250"/>
        <v>0308-01</v>
      </c>
      <c r="D1614" t="s">
        <v>368</v>
      </c>
      <c r="E1614">
        <v>2011</v>
      </c>
      <c r="F1614">
        <f>VLOOKUP(E1614,Lookups!A:B,2,FALSE)</f>
        <v>1</v>
      </c>
      <c r="G1614">
        <v>2012</v>
      </c>
      <c r="H1614" s="61">
        <v>225</v>
      </c>
      <c r="I1614">
        <v>7</v>
      </c>
      <c r="J1614" t="s">
        <v>19</v>
      </c>
      <c r="K1614">
        <v>0</v>
      </c>
      <c r="L1614">
        <v>9</v>
      </c>
      <c r="M1614">
        <v>0</v>
      </c>
      <c r="N1614">
        <v>9</v>
      </c>
      <c r="O1614">
        <v>0</v>
      </c>
      <c r="P1614">
        <f t="shared" si="251"/>
        <v>3</v>
      </c>
      <c r="Q1614">
        <v>231</v>
      </c>
      <c r="R1614">
        <v>482</v>
      </c>
      <c r="S1614" s="14">
        <f t="shared" si="253"/>
        <v>0.32398316970546986</v>
      </c>
      <c r="T1614" s="33">
        <f>IF(E1614&lt;1994,"NA",IF(E1614&gt;2001,SUMIFS(ADM!E:E,ADM!A:A,ReferendumData!E1614,ADM!C:C,ReferendumData!A1614,ADM!D:D,ReferendumData!B1614),SUMIFS(ADM!K:K,ADM!H:H,ReferendumData!E1614,ADM!I:I,ReferendumData!A1614,ADM!J:J,ReferendumData!B1614)))</f>
        <v>513.54</v>
      </c>
      <c r="U1614" s="34">
        <f t="shared" si="252"/>
        <v>1.388402071893134</v>
      </c>
      <c r="V1614" s="47">
        <f>IFERROR(VLOOKUP(C1614,Lookups!J:L,3,FALSE),IF(T1614&gt;=2000,4,IF(AND(T1614&gt;=1000,T1614&lt;2000),5,6)))</f>
        <v>6</v>
      </c>
      <c r="W1614" s="12" t="s">
        <v>20</v>
      </c>
      <c r="X1614" s="39">
        <f t="shared" si="254"/>
        <v>1.388402071893134</v>
      </c>
      <c r="Y1614" s="38">
        <f t="shared" si="255"/>
        <v>0.32398316970546986</v>
      </c>
      <c r="Z1614" s="40" t="e">
        <f>IF(C1614=ScatterPlots!$A$3,ReferendumData!Y1614,-1)</f>
        <v>#N/A</v>
      </c>
      <c r="AA1614" s="39">
        <f t="shared" si="256"/>
        <v>1.388402071893134</v>
      </c>
      <c r="AB1614" s="40">
        <f t="shared" si="257"/>
        <v>-1</v>
      </c>
      <c r="AC1614" s="40">
        <f t="shared" si="258"/>
        <v>-1</v>
      </c>
      <c r="AD1614" s="40">
        <f t="shared" si="259"/>
        <v>0.32398316970546986</v>
      </c>
    </row>
    <row r="1615" spans="1:30" x14ac:dyDescent="0.35">
      <c r="A1615">
        <v>317</v>
      </c>
      <c r="B1615">
        <v>1</v>
      </c>
      <c r="C1615" t="str">
        <f t="shared" si="250"/>
        <v>0317-01</v>
      </c>
      <c r="D1615" t="s">
        <v>254</v>
      </c>
      <c r="E1615">
        <v>2011</v>
      </c>
      <c r="F1615">
        <f>VLOOKUP(E1615,Lookups!A:B,2,FALSE)</f>
        <v>1</v>
      </c>
      <c r="G1615">
        <v>2012</v>
      </c>
      <c r="H1615" s="61">
        <v>400</v>
      </c>
      <c r="I1615">
        <v>4</v>
      </c>
      <c r="J1615" t="s">
        <v>19</v>
      </c>
      <c r="K1615">
        <v>0</v>
      </c>
      <c r="L1615">
        <v>9</v>
      </c>
      <c r="M1615">
        <v>0</v>
      </c>
      <c r="N1615">
        <v>9</v>
      </c>
      <c r="O1615">
        <v>0</v>
      </c>
      <c r="P1615">
        <f t="shared" si="251"/>
        <v>5</v>
      </c>
      <c r="Q1615">
        <v>389</v>
      </c>
      <c r="R1615">
        <v>781</v>
      </c>
      <c r="S1615" s="14">
        <f t="shared" si="253"/>
        <v>0.33247863247863246</v>
      </c>
      <c r="T1615" s="33">
        <f>IF(E1615&lt;1994,"NA",IF(E1615&gt;2001,SUMIFS(ADM!E:E,ADM!A:A,ReferendumData!E1615,ADM!C:C,ReferendumData!A1615,ADM!D:D,ReferendumData!B1615),SUMIFS(ADM!K:K,ADM!H:H,ReferendumData!E1615,ADM!I:I,ReferendumData!A1615,ADM!J:J,ReferendumData!B1615)))</f>
        <v>841.32</v>
      </c>
      <c r="U1615" s="34">
        <f t="shared" si="252"/>
        <v>1.3906718014548565</v>
      </c>
      <c r="V1615" s="47">
        <f>IFERROR(VLOOKUP(C1615,Lookups!J:L,3,FALSE),IF(T1615&gt;=2000,4,IF(AND(T1615&gt;=1000,T1615&lt;2000),5,6)))</f>
        <v>6</v>
      </c>
      <c r="W1615" s="12" t="s">
        <v>20</v>
      </c>
      <c r="X1615" s="39">
        <f t="shared" si="254"/>
        <v>1.3906718014548565</v>
      </c>
      <c r="Y1615" s="38">
        <f t="shared" si="255"/>
        <v>0.33247863247863246</v>
      </c>
      <c r="Z1615" s="40" t="e">
        <f>IF(C1615=ScatterPlots!$A$3,ReferendumData!Y1615,-1)</f>
        <v>#N/A</v>
      </c>
      <c r="AA1615" s="39">
        <f t="shared" si="256"/>
        <v>1.3906718014548565</v>
      </c>
      <c r="AB1615" s="40">
        <f t="shared" si="257"/>
        <v>-1</v>
      </c>
      <c r="AC1615" s="40">
        <f t="shared" si="258"/>
        <v>-1</v>
      </c>
      <c r="AD1615" s="40">
        <f t="shared" si="259"/>
        <v>0.33247863247863246</v>
      </c>
    </row>
    <row r="1616" spans="1:30" x14ac:dyDescent="0.35">
      <c r="A1616">
        <v>347</v>
      </c>
      <c r="B1616">
        <v>1</v>
      </c>
      <c r="C1616" t="str">
        <f t="shared" si="250"/>
        <v>0347-01</v>
      </c>
      <c r="D1616" t="s">
        <v>181</v>
      </c>
      <c r="E1616">
        <v>2011</v>
      </c>
      <c r="F1616">
        <f>VLOOKUP(E1616,Lookups!A:B,2,FALSE)</f>
        <v>1</v>
      </c>
      <c r="G1616">
        <v>2012</v>
      </c>
      <c r="H1616" s="61">
        <v>498.49</v>
      </c>
      <c r="I1616">
        <v>9</v>
      </c>
      <c r="J1616" t="s">
        <v>19</v>
      </c>
      <c r="K1616">
        <v>0</v>
      </c>
      <c r="L1616">
        <v>9</v>
      </c>
      <c r="M1616">
        <v>0</v>
      </c>
      <c r="N1616">
        <v>9</v>
      </c>
      <c r="O1616">
        <v>1</v>
      </c>
      <c r="P1616">
        <f t="shared" si="251"/>
        <v>5</v>
      </c>
      <c r="Q1616">
        <v>3944</v>
      </c>
      <c r="R1616">
        <v>1076</v>
      </c>
      <c r="S1616" s="14">
        <f t="shared" si="253"/>
        <v>0.78565737051792828</v>
      </c>
      <c r="T1616" s="33">
        <f>IF(E1616&lt;1994,"NA",IF(E1616&gt;2001,SUMIFS(ADM!E:E,ADM!A:A,ReferendumData!E1616,ADM!C:C,ReferendumData!A1616,ADM!D:D,ReferendumData!B1616),SUMIFS(ADM!K:K,ADM!H:H,ReferendumData!E1616,ADM!I:I,ReferendumData!A1616,ADM!J:J,ReferendumData!B1616)))</f>
        <v>3987.13</v>
      </c>
      <c r="U1616" s="34">
        <f t="shared" si="252"/>
        <v>1.2590509965815009</v>
      </c>
      <c r="V1616" s="47">
        <f>IFERROR(VLOOKUP(C1616,Lookups!J:L,3,FALSE),IF(T1616&gt;=2000,4,IF(AND(T1616&gt;=1000,T1616&lt;2000),5,6)))</f>
        <v>4</v>
      </c>
      <c r="W1616" s="12" t="s">
        <v>20</v>
      </c>
      <c r="X1616" s="39">
        <f t="shared" si="254"/>
        <v>1.2590509965815009</v>
      </c>
      <c r="Y1616" s="38">
        <f t="shared" si="255"/>
        <v>0.78565737051792828</v>
      </c>
      <c r="Z1616" s="40" t="e">
        <f>IF(C1616=ScatterPlots!$A$3,ReferendumData!Y1616,-1)</f>
        <v>#N/A</v>
      </c>
      <c r="AA1616" s="39">
        <f t="shared" si="256"/>
        <v>1.2590509965815009</v>
      </c>
      <c r="AB1616" s="40">
        <f t="shared" si="257"/>
        <v>-1</v>
      </c>
      <c r="AC1616" s="40">
        <f t="shared" si="258"/>
        <v>-1</v>
      </c>
      <c r="AD1616" s="40">
        <f t="shared" si="259"/>
        <v>0.78565737051792828</v>
      </c>
    </row>
    <row r="1617" spans="1:30" x14ac:dyDescent="0.35">
      <c r="A1617">
        <v>378</v>
      </c>
      <c r="B1617">
        <v>1</v>
      </c>
      <c r="C1617" t="str">
        <f t="shared" si="250"/>
        <v>0378-01</v>
      </c>
      <c r="D1617" t="s">
        <v>276</v>
      </c>
      <c r="E1617">
        <v>2011</v>
      </c>
      <c r="F1617">
        <f>VLOOKUP(E1617,Lookups!A:B,2,FALSE)</f>
        <v>1</v>
      </c>
      <c r="G1617">
        <v>2012</v>
      </c>
      <c r="H1617" s="61">
        <v>687.68000000000006</v>
      </c>
      <c r="I1617">
        <v>10</v>
      </c>
      <c r="J1617" t="s">
        <v>19</v>
      </c>
      <c r="K1617">
        <v>0</v>
      </c>
      <c r="L1617">
        <v>9</v>
      </c>
      <c r="M1617">
        <v>0</v>
      </c>
      <c r="N1617">
        <v>9</v>
      </c>
      <c r="O1617">
        <v>1</v>
      </c>
      <c r="P1617">
        <f t="shared" si="251"/>
        <v>7</v>
      </c>
      <c r="Q1617">
        <v>534</v>
      </c>
      <c r="R1617">
        <v>170</v>
      </c>
      <c r="S1617" s="14">
        <f t="shared" si="253"/>
        <v>0.75852272727272729</v>
      </c>
      <c r="T1617" s="33">
        <f>IF(E1617&lt;1994,"NA",IF(E1617&gt;2001,SUMIFS(ADM!E:E,ADM!A:A,ReferendumData!E1617,ADM!C:C,ReferendumData!A1617,ADM!D:D,ReferendumData!B1617),SUMIFS(ADM!K:K,ADM!H:H,ReferendumData!E1617,ADM!I:I,ReferendumData!A1617,ADM!J:J,ReferendumData!B1617)))</f>
        <v>506.38</v>
      </c>
      <c r="U1617" s="34">
        <f t="shared" si="252"/>
        <v>1.3902602788419764</v>
      </c>
      <c r="V1617" s="47">
        <f>IFERROR(VLOOKUP(C1617,Lookups!J:L,3,FALSE),IF(T1617&gt;=2000,4,IF(AND(T1617&gt;=1000,T1617&lt;2000),5,6)))</f>
        <v>6</v>
      </c>
      <c r="W1617" s="12" t="s">
        <v>20</v>
      </c>
      <c r="X1617" s="39">
        <f t="shared" si="254"/>
        <v>1.3902602788419764</v>
      </c>
      <c r="Y1617" s="38">
        <f t="shared" si="255"/>
        <v>0.75852272727272729</v>
      </c>
      <c r="Z1617" s="40" t="e">
        <f>IF(C1617=ScatterPlots!$A$3,ReferendumData!Y1617,-1)</f>
        <v>#N/A</v>
      </c>
      <c r="AA1617" s="39">
        <f t="shared" si="256"/>
        <v>1.3902602788419764</v>
      </c>
      <c r="AB1617" s="40">
        <f t="shared" si="257"/>
        <v>-1</v>
      </c>
      <c r="AC1617" s="40">
        <f t="shared" si="258"/>
        <v>-1</v>
      </c>
      <c r="AD1617" s="40">
        <f t="shared" si="259"/>
        <v>0.75852272727272729</v>
      </c>
    </row>
    <row r="1618" spans="1:30" x14ac:dyDescent="0.35">
      <c r="A1618">
        <v>391</v>
      </c>
      <c r="B1618">
        <v>1</v>
      </c>
      <c r="C1618" t="str">
        <f t="shared" si="250"/>
        <v>0391-01</v>
      </c>
      <c r="D1618" t="s">
        <v>127</v>
      </c>
      <c r="E1618">
        <v>2011</v>
      </c>
      <c r="F1618">
        <f>VLOOKUP(E1618,Lookups!A:B,2,FALSE)</f>
        <v>1</v>
      </c>
      <c r="G1618">
        <v>2012</v>
      </c>
      <c r="H1618" s="61">
        <v>351.81</v>
      </c>
      <c r="I1618">
        <v>10</v>
      </c>
      <c r="J1618" t="s">
        <v>19</v>
      </c>
      <c r="K1618">
        <v>0</v>
      </c>
      <c r="L1618">
        <v>9</v>
      </c>
      <c r="M1618">
        <v>0</v>
      </c>
      <c r="N1618">
        <v>9</v>
      </c>
      <c r="O1618">
        <v>1</v>
      </c>
      <c r="P1618">
        <f t="shared" si="251"/>
        <v>4</v>
      </c>
      <c r="Q1618">
        <v>439</v>
      </c>
      <c r="R1618">
        <v>149</v>
      </c>
      <c r="S1618" s="14">
        <f t="shared" si="253"/>
        <v>0.74659863945578231</v>
      </c>
      <c r="T1618" s="33">
        <f>IF(E1618&lt;1994,"NA",IF(E1618&gt;2001,SUMIFS(ADM!E:E,ADM!A:A,ReferendumData!E1618,ADM!C:C,ReferendumData!A1618,ADM!D:D,ReferendumData!B1618),SUMIFS(ADM!K:K,ADM!H:H,ReferendumData!E1618,ADM!I:I,ReferendumData!A1618,ADM!J:J,ReferendumData!B1618)))</f>
        <v>418.31</v>
      </c>
      <c r="U1618" s="34">
        <f t="shared" si="252"/>
        <v>1.4056560923716861</v>
      </c>
      <c r="V1618" s="47">
        <f>IFERROR(VLOOKUP(C1618,Lookups!J:L,3,FALSE),IF(T1618&gt;=2000,4,IF(AND(T1618&gt;=1000,T1618&lt;2000),5,6)))</f>
        <v>6</v>
      </c>
      <c r="W1618" s="12" t="s">
        <v>20</v>
      </c>
      <c r="X1618" s="39">
        <f t="shared" si="254"/>
        <v>1.4056560923716861</v>
      </c>
      <c r="Y1618" s="38">
        <f t="shared" si="255"/>
        <v>0.74659863945578231</v>
      </c>
      <c r="Z1618" s="40" t="e">
        <f>IF(C1618=ScatterPlots!$A$3,ReferendumData!Y1618,-1)</f>
        <v>#N/A</v>
      </c>
      <c r="AA1618" s="39">
        <f t="shared" si="256"/>
        <v>1.4056560923716861</v>
      </c>
      <c r="AB1618" s="40">
        <f t="shared" si="257"/>
        <v>-1</v>
      </c>
      <c r="AC1618" s="40">
        <f t="shared" si="258"/>
        <v>-1</v>
      </c>
      <c r="AD1618" s="40">
        <f t="shared" si="259"/>
        <v>0.74659863945578231</v>
      </c>
    </row>
    <row r="1619" spans="1:30" x14ac:dyDescent="0.35">
      <c r="A1619">
        <v>391</v>
      </c>
      <c r="B1619">
        <v>1</v>
      </c>
      <c r="C1619" t="str">
        <f t="shared" si="250"/>
        <v>0391-01</v>
      </c>
      <c r="D1619" t="s">
        <v>127</v>
      </c>
      <c r="E1619">
        <v>2011</v>
      </c>
      <c r="F1619">
        <f>VLOOKUP(E1619,Lookups!A:B,2,FALSE)</f>
        <v>1</v>
      </c>
      <c r="G1619">
        <v>2012</v>
      </c>
      <c r="H1619" s="61">
        <v>200</v>
      </c>
      <c r="I1619">
        <v>10</v>
      </c>
      <c r="J1619" t="s">
        <v>19</v>
      </c>
      <c r="K1619">
        <v>0</v>
      </c>
      <c r="L1619">
        <v>9</v>
      </c>
      <c r="M1619">
        <v>0</v>
      </c>
      <c r="N1619">
        <v>9</v>
      </c>
      <c r="O1619">
        <v>1</v>
      </c>
      <c r="P1619">
        <f t="shared" si="251"/>
        <v>3</v>
      </c>
      <c r="Q1619">
        <v>365</v>
      </c>
      <c r="R1619">
        <v>222</v>
      </c>
      <c r="S1619" s="14">
        <f t="shared" si="253"/>
        <v>0.62180579216354348</v>
      </c>
      <c r="T1619" s="33">
        <f>IF(E1619&lt;1994,"NA",IF(E1619&gt;2001,SUMIFS(ADM!E:E,ADM!A:A,ReferendumData!E1619,ADM!C:C,ReferendumData!A1619,ADM!D:D,ReferendumData!B1619),SUMIFS(ADM!K:K,ADM!H:H,ReferendumData!E1619,ADM!I:I,ReferendumData!A1619,ADM!J:J,ReferendumData!B1619)))</f>
        <v>418.31</v>
      </c>
      <c r="U1619" s="34">
        <f t="shared" si="252"/>
        <v>1.4032655207860198</v>
      </c>
      <c r="V1619" s="47">
        <f>IFERROR(VLOOKUP(C1619,Lookups!J:L,3,FALSE),IF(T1619&gt;=2000,4,IF(AND(T1619&gt;=1000,T1619&lt;2000),5,6)))</f>
        <v>6</v>
      </c>
      <c r="W1619" s="12" t="s">
        <v>20</v>
      </c>
      <c r="X1619" s="39">
        <f t="shared" si="254"/>
        <v>1.4032655207860198</v>
      </c>
      <c r="Y1619" s="38">
        <f t="shared" si="255"/>
        <v>0.62180579216354348</v>
      </c>
      <c r="Z1619" s="40" t="e">
        <f>IF(C1619=ScatterPlots!$A$3,ReferendumData!Y1619,-1)</f>
        <v>#N/A</v>
      </c>
      <c r="AA1619" s="39">
        <f t="shared" si="256"/>
        <v>1.4032655207860198</v>
      </c>
      <c r="AB1619" s="40">
        <f t="shared" si="257"/>
        <v>-1</v>
      </c>
      <c r="AC1619" s="40">
        <f t="shared" si="258"/>
        <v>-1</v>
      </c>
      <c r="AD1619" s="40">
        <f t="shared" si="259"/>
        <v>0.62180579216354348</v>
      </c>
    </row>
    <row r="1620" spans="1:30" x14ac:dyDescent="0.35">
      <c r="A1620">
        <v>413</v>
      </c>
      <c r="B1620">
        <v>1</v>
      </c>
      <c r="C1620" t="str">
        <f t="shared" si="250"/>
        <v>0413-01</v>
      </c>
      <c r="D1620" t="s">
        <v>55</v>
      </c>
      <c r="E1620">
        <v>2011</v>
      </c>
      <c r="F1620">
        <f>VLOOKUP(E1620,Lookups!A:B,2,FALSE)</f>
        <v>1</v>
      </c>
      <c r="G1620">
        <v>2013</v>
      </c>
      <c r="H1620" s="61">
        <v>675</v>
      </c>
      <c r="I1620">
        <v>5</v>
      </c>
      <c r="J1620" t="s">
        <v>19</v>
      </c>
      <c r="K1620">
        <v>0</v>
      </c>
      <c r="L1620">
        <v>9</v>
      </c>
      <c r="M1620">
        <v>1</v>
      </c>
      <c r="N1620">
        <v>9</v>
      </c>
      <c r="O1620">
        <v>1</v>
      </c>
      <c r="P1620">
        <f t="shared" si="251"/>
        <v>7</v>
      </c>
      <c r="Q1620">
        <v>1634</v>
      </c>
      <c r="R1620">
        <v>715</v>
      </c>
      <c r="S1620" s="14">
        <f t="shared" si="253"/>
        <v>0.6956151553852703</v>
      </c>
      <c r="T1620" s="33">
        <f>IF(E1620&lt;1994,"NA",IF(E1620&gt;2001,SUMIFS(ADM!E:E,ADM!A:A,ReferendumData!E1620,ADM!C:C,ReferendumData!A1620,ADM!D:D,ReferendumData!B1620),SUMIFS(ADM!K:K,ADM!H:H,ReferendumData!E1620,ADM!I:I,ReferendumData!A1620,ADM!J:J,ReferendumData!B1620)))</f>
        <v>2112.37</v>
      </c>
      <c r="U1620" s="34">
        <f t="shared" si="252"/>
        <v>1.1120210947892653</v>
      </c>
      <c r="V1620" s="47">
        <f>IFERROR(VLOOKUP(C1620,Lookups!J:L,3,FALSE),IF(T1620&gt;=2000,4,IF(AND(T1620&gt;=1000,T1620&lt;2000),5,6)))</f>
        <v>4</v>
      </c>
      <c r="W1620" s="12" t="s">
        <v>20</v>
      </c>
      <c r="X1620" s="39">
        <f t="shared" si="254"/>
        <v>1.1120210947892653</v>
      </c>
      <c r="Y1620" s="38">
        <f t="shared" si="255"/>
        <v>0.6956151553852703</v>
      </c>
      <c r="Z1620" s="40" t="e">
        <f>IF(C1620=ScatterPlots!$A$3,ReferendumData!Y1620,-1)</f>
        <v>#N/A</v>
      </c>
      <c r="AA1620" s="39">
        <f t="shared" si="256"/>
        <v>1.1120210947892653</v>
      </c>
      <c r="AB1620" s="40">
        <f t="shared" si="257"/>
        <v>-1</v>
      </c>
      <c r="AC1620" s="40">
        <f t="shared" si="258"/>
        <v>-1</v>
      </c>
      <c r="AD1620" s="40">
        <f t="shared" si="259"/>
        <v>0.6956151553852703</v>
      </c>
    </row>
    <row r="1621" spans="1:30" x14ac:dyDescent="0.35">
      <c r="A1621">
        <v>413</v>
      </c>
      <c r="B1621">
        <v>1</v>
      </c>
      <c r="C1621" t="str">
        <f t="shared" si="250"/>
        <v>0413-01</v>
      </c>
      <c r="D1621" t="s">
        <v>55</v>
      </c>
      <c r="E1621">
        <v>2011</v>
      </c>
      <c r="F1621">
        <f>VLOOKUP(E1621,Lookups!A:B,2,FALSE)</f>
        <v>1</v>
      </c>
      <c r="G1621">
        <v>2012</v>
      </c>
      <c r="H1621" s="61">
        <v>150</v>
      </c>
      <c r="I1621">
        <v>6</v>
      </c>
      <c r="J1621" t="s">
        <v>19</v>
      </c>
      <c r="K1621">
        <v>0</v>
      </c>
      <c r="L1621">
        <v>9</v>
      </c>
      <c r="M1621">
        <v>0</v>
      </c>
      <c r="N1621">
        <v>9</v>
      </c>
      <c r="O1621">
        <v>0</v>
      </c>
      <c r="P1621">
        <f t="shared" si="251"/>
        <v>2</v>
      </c>
      <c r="Q1621">
        <v>1121</v>
      </c>
      <c r="R1621">
        <v>1225</v>
      </c>
      <c r="S1621" s="14">
        <f t="shared" si="253"/>
        <v>0.47783461210571188</v>
      </c>
      <c r="T1621" s="33">
        <f>IF(E1621&lt;1994,"NA",IF(E1621&gt;2001,SUMIFS(ADM!E:E,ADM!A:A,ReferendumData!E1621,ADM!C:C,ReferendumData!A1621,ADM!D:D,ReferendumData!B1621),SUMIFS(ADM!K:K,ADM!H:H,ReferendumData!E1621,ADM!I:I,ReferendumData!A1621,ADM!J:J,ReferendumData!B1621)))</f>
        <v>2112.37</v>
      </c>
      <c r="U1621" s="34">
        <f t="shared" si="252"/>
        <v>1.1106008890487935</v>
      </c>
      <c r="V1621" s="47">
        <f>IFERROR(VLOOKUP(C1621,Lookups!J:L,3,FALSE),IF(T1621&gt;=2000,4,IF(AND(T1621&gt;=1000,T1621&lt;2000),5,6)))</f>
        <v>4</v>
      </c>
      <c r="W1621" s="12" t="s">
        <v>20</v>
      </c>
      <c r="X1621" s="39">
        <f t="shared" si="254"/>
        <v>1.1106008890487935</v>
      </c>
      <c r="Y1621" s="38">
        <f t="shared" si="255"/>
        <v>0.47783461210571188</v>
      </c>
      <c r="Z1621" s="40" t="e">
        <f>IF(C1621=ScatterPlots!$A$3,ReferendumData!Y1621,-1)</f>
        <v>#N/A</v>
      </c>
      <c r="AA1621" s="39">
        <f t="shared" si="256"/>
        <v>1.1106008890487935</v>
      </c>
      <c r="AB1621" s="40">
        <f t="shared" si="257"/>
        <v>-1</v>
      </c>
      <c r="AC1621" s="40">
        <f t="shared" si="258"/>
        <v>-1</v>
      </c>
      <c r="AD1621" s="40">
        <f t="shared" si="259"/>
        <v>0.47783461210571188</v>
      </c>
    </row>
    <row r="1622" spans="1:30" x14ac:dyDescent="0.35">
      <c r="A1622">
        <v>423</v>
      </c>
      <c r="B1622">
        <v>1</v>
      </c>
      <c r="C1622" t="str">
        <f t="shared" si="250"/>
        <v>0423-01</v>
      </c>
      <c r="D1622" t="s">
        <v>86</v>
      </c>
      <c r="E1622">
        <v>2011</v>
      </c>
      <c r="F1622">
        <f>VLOOKUP(E1622,Lookups!A:B,2,FALSE)</f>
        <v>1</v>
      </c>
      <c r="G1622">
        <v>2012</v>
      </c>
      <c r="H1622" s="61">
        <v>127.19</v>
      </c>
      <c r="I1622">
        <v>10</v>
      </c>
      <c r="J1622" t="s">
        <v>19</v>
      </c>
      <c r="K1622">
        <v>0</v>
      </c>
      <c r="L1622">
        <v>9</v>
      </c>
      <c r="M1622">
        <v>0</v>
      </c>
      <c r="N1622">
        <v>9</v>
      </c>
      <c r="O1622">
        <v>1</v>
      </c>
      <c r="P1622">
        <f t="shared" si="251"/>
        <v>2</v>
      </c>
      <c r="Q1622">
        <v>1842</v>
      </c>
      <c r="R1622">
        <v>564</v>
      </c>
      <c r="S1622" s="14">
        <f t="shared" si="253"/>
        <v>0.76558603491271815</v>
      </c>
      <c r="T1622" s="33">
        <f>IF(E1622&lt;1994,"NA",IF(E1622&gt;2001,SUMIFS(ADM!E:E,ADM!A:A,ReferendumData!E1622,ADM!C:C,ReferendumData!A1622,ADM!D:D,ReferendumData!B1622),SUMIFS(ADM!K:K,ADM!H:H,ReferendumData!E1622,ADM!I:I,ReferendumData!A1622,ADM!J:J,ReferendumData!B1622)))</f>
        <v>2911.12</v>
      </c>
      <c r="U1622" s="34">
        <f t="shared" si="252"/>
        <v>0.82648602599686727</v>
      </c>
      <c r="V1622" s="47">
        <f>IFERROR(VLOOKUP(C1622,Lookups!J:L,3,FALSE),IF(T1622&gt;=2000,4,IF(AND(T1622&gt;=1000,T1622&lt;2000),5,6)))</f>
        <v>4</v>
      </c>
      <c r="W1622" s="12" t="s">
        <v>20</v>
      </c>
      <c r="X1622" s="39">
        <f t="shared" si="254"/>
        <v>0.82648602599686727</v>
      </c>
      <c r="Y1622" s="38">
        <f t="shared" si="255"/>
        <v>0.76558603491271815</v>
      </c>
      <c r="Z1622" s="40" t="e">
        <f>IF(C1622=ScatterPlots!$A$3,ReferendumData!Y1622,-1)</f>
        <v>#N/A</v>
      </c>
      <c r="AA1622" s="39">
        <f t="shared" si="256"/>
        <v>0.82648602599686727</v>
      </c>
      <c r="AB1622" s="40">
        <f t="shared" si="257"/>
        <v>-1</v>
      </c>
      <c r="AC1622" s="40">
        <f t="shared" si="258"/>
        <v>-1</v>
      </c>
      <c r="AD1622" s="40">
        <f t="shared" si="259"/>
        <v>0.76558603491271815</v>
      </c>
    </row>
    <row r="1623" spans="1:30" x14ac:dyDescent="0.35">
      <c r="A1623">
        <v>441</v>
      </c>
      <c r="B1623">
        <v>1</v>
      </c>
      <c r="C1623" t="str">
        <f t="shared" si="250"/>
        <v>0441-01</v>
      </c>
      <c r="D1623" t="s">
        <v>57</v>
      </c>
      <c r="E1623">
        <v>2011</v>
      </c>
      <c r="F1623">
        <f>VLOOKUP(E1623,Lookups!A:B,2,FALSE)</f>
        <v>1</v>
      </c>
      <c r="G1623">
        <v>2012</v>
      </c>
      <c r="H1623" s="61">
        <v>1000</v>
      </c>
      <c r="I1623">
        <v>10</v>
      </c>
      <c r="J1623" t="s">
        <v>19</v>
      </c>
      <c r="K1623">
        <v>0</v>
      </c>
      <c r="L1623">
        <v>9</v>
      </c>
      <c r="M1623">
        <v>0</v>
      </c>
      <c r="N1623">
        <v>9</v>
      </c>
      <c r="O1623">
        <v>1</v>
      </c>
      <c r="P1623">
        <f t="shared" si="251"/>
        <v>10</v>
      </c>
      <c r="Q1623">
        <v>329</v>
      </c>
      <c r="R1623">
        <v>313</v>
      </c>
      <c r="S1623" s="14">
        <f t="shared" si="253"/>
        <v>0.51246105919003115</v>
      </c>
      <c r="T1623" s="33">
        <f>IF(E1623&lt;1994,"NA",IF(E1623&gt;2001,SUMIFS(ADM!E:E,ADM!A:A,ReferendumData!E1623,ADM!C:C,ReferendumData!A1623,ADM!D:D,ReferendumData!B1623),SUMIFS(ADM!K:K,ADM!H:H,ReferendumData!E1623,ADM!I:I,ReferendumData!A1623,ADM!J:J,ReferendumData!B1623)))</f>
        <v>404.47</v>
      </c>
      <c r="U1623" s="34">
        <f t="shared" si="252"/>
        <v>1.5872623433134718</v>
      </c>
      <c r="V1623" s="47">
        <f>IFERROR(VLOOKUP(C1623,Lookups!J:L,3,FALSE),IF(T1623&gt;=2000,4,IF(AND(T1623&gt;=1000,T1623&lt;2000),5,6)))</f>
        <v>6</v>
      </c>
      <c r="W1623" s="12" t="s">
        <v>20</v>
      </c>
      <c r="X1623" s="39">
        <f t="shared" si="254"/>
        <v>1.5872623433134718</v>
      </c>
      <c r="Y1623" s="38">
        <f t="shared" si="255"/>
        <v>0.51246105919003115</v>
      </c>
      <c r="Z1623" s="40" t="e">
        <f>IF(C1623=ScatterPlots!$A$3,ReferendumData!Y1623,-1)</f>
        <v>#N/A</v>
      </c>
      <c r="AA1623" s="39">
        <f t="shared" si="256"/>
        <v>1.5872623433134718</v>
      </c>
      <c r="AB1623" s="40">
        <f t="shared" si="257"/>
        <v>-1</v>
      </c>
      <c r="AC1623" s="40">
        <f t="shared" si="258"/>
        <v>-1</v>
      </c>
      <c r="AD1623" s="40">
        <f t="shared" si="259"/>
        <v>0.51246105919003115</v>
      </c>
    </row>
    <row r="1624" spans="1:30" x14ac:dyDescent="0.35">
      <c r="A1624">
        <v>447</v>
      </c>
      <c r="B1624">
        <v>1</v>
      </c>
      <c r="C1624" t="str">
        <f t="shared" si="250"/>
        <v>0447-01</v>
      </c>
      <c r="D1624" t="s">
        <v>379</v>
      </c>
      <c r="E1624">
        <v>2011</v>
      </c>
      <c r="F1624">
        <f>VLOOKUP(E1624,Lookups!A:B,2,FALSE)</f>
        <v>1</v>
      </c>
      <c r="G1624">
        <v>2012</v>
      </c>
      <c r="H1624" s="61">
        <v>1000</v>
      </c>
      <c r="I1624">
        <v>10</v>
      </c>
      <c r="J1624" t="s">
        <v>19</v>
      </c>
      <c r="K1624">
        <v>0</v>
      </c>
      <c r="L1624">
        <v>9</v>
      </c>
      <c r="M1624">
        <v>0</v>
      </c>
      <c r="N1624">
        <v>9</v>
      </c>
      <c r="O1624">
        <v>1</v>
      </c>
      <c r="P1624">
        <f t="shared" si="251"/>
        <v>10</v>
      </c>
      <c r="Q1624">
        <v>180</v>
      </c>
      <c r="R1624">
        <v>102</v>
      </c>
      <c r="S1624" s="14">
        <f t="shared" si="253"/>
        <v>0.63829787234042556</v>
      </c>
      <c r="T1624" s="33">
        <f>IF(E1624&lt;1994,"NA",IF(E1624&gt;2001,SUMIFS(ADM!E:E,ADM!A:A,ReferendumData!E1624,ADM!C:C,ReferendumData!A1624,ADM!D:D,ReferendumData!B1624),SUMIFS(ADM!K:K,ADM!H:H,ReferendumData!E1624,ADM!I:I,ReferendumData!A1624,ADM!J:J,ReferendumData!B1624)))</f>
        <v>173.65</v>
      </c>
      <c r="U1624" s="34">
        <f t="shared" si="252"/>
        <v>1.623956233803628</v>
      </c>
      <c r="V1624" s="47">
        <f>IFERROR(VLOOKUP(C1624,Lookups!J:L,3,FALSE),IF(T1624&gt;=2000,4,IF(AND(T1624&gt;=1000,T1624&lt;2000),5,6)))</f>
        <v>6</v>
      </c>
      <c r="W1624" s="12" t="s">
        <v>20</v>
      </c>
      <c r="X1624" s="39">
        <f t="shared" si="254"/>
        <v>1.623956233803628</v>
      </c>
      <c r="Y1624" s="38">
        <f t="shared" si="255"/>
        <v>0.63829787234042556</v>
      </c>
      <c r="Z1624" s="40" t="e">
        <f>IF(C1624=ScatterPlots!$A$3,ReferendumData!Y1624,-1)</f>
        <v>#N/A</v>
      </c>
      <c r="AA1624" s="39">
        <f t="shared" si="256"/>
        <v>1.623956233803628</v>
      </c>
      <c r="AB1624" s="40">
        <f t="shared" si="257"/>
        <v>-1</v>
      </c>
      <c r="AC1624" s="40">
        <f t="shared" si="258"/>
        <v>-1</v>
      </c>
      <c r="AD1624" s="40">
        <f t="shared" si="259"/>
        <v>0.63829787234042556</v>
      </c>
    </row>
    <row r="1625" spans="1:30" x14ac:dyDescent="0.35">
      <c r="A1625">
        <v>458</v>
      </c>
      <c r="B1625">
        <v>1</v>
      </c>
      <c r="C1625" t="str">
        <f t="shared" si="250"/>
        <v>0458-01</v>
      </c>
      <c r="D1625" t="s">
        <v>335</v>
      </c>
      <c r="E1625">
        <v>2011</v>
      </c>
      <c r="F1625">
        <f>VLOOKUP(E1625,Lookups!A:B,2,FALSE)</f>
        <v>1</v>
      </c>
      <c r="G1625">
        <v>2013</v>
      </c>
      <c r="H1625" s="61">
        <v>256.81</v>
      </c>
      <c r="I1625">
        <v>10</v>
      </c>
      <c r="J1625" t="s">
        <v>19</v>
      </c>
      <c r="K1625">
        <v>0</v>
      </c>
      <c r="L1625">
        <v>9</v>
      </c>
      <c r="M1625">
        <v>1</v>
      </c>
      <c r="N1625">
        <v>9</v>
      </c>
      <c r="O1625">
        <v>1</v>
      </c>
      <c r="P1625">
        <f t="shared" si="251"/>
        <v>3</v>
      </c>
      <c r="Q1625">
        <v>231</v>
      </c>
      <c r="R1625">
        <v>80</v>
      </c>
      <c r="S1625" s="14">
        <f t="shared" si="253"/>
        <v>0.74276527331189712</v>
      </c>
      <c r="T1625" s="33">
        <f>IF(E1625&lt;1994,"NA",IF(E1625&gt;2001,SUMIFS(ADM!E:E,ADM!A:A,ReferendumData!E1625,ADM!C:C,ReferendumData!A1625,ADM!D:D,ReferendumData!B1625),SUMIFS(ADM!K:K,ADM!H:H,ReferendumData!E1625,ADM!I:I,ReferendumData!A1625,ADM!J:J,ReferendumData!B1625)))</f>
        <v>298.06</v>
      </c>
      <c r="U1625" s="34">
        <f t="shared" si="252"/>
        <v>1.0434140777024761</v>
      </c>
      <c r="V1625" s="47">
        <f>IFERROR(VLOOKUP(C1625,Lookups!J:L,3,FALSE),IF(T1625&gt;=2000,4,IF(AND(T1625&gt;=1000,T1625&lt;2000),5,6)))</f>
        <v>6</v>
      </c>
      <c r="W1625" s="12" t="s">
        <v>20</v>
      </c>
      <c r="X1625" s="39">
        <f t="shared" si="254"/>
        <v>1.0434140777024761</v>
      </c>
      <c r="Y1625" s="38">
        <f t="shared" si="255"/>
        <v>0.74276527331189712</v>
      </c>
      <c r="Z1625" s="40" t="e">
        <f>IF(C1625=ScatterPlots!$A$3,ReferendumData!Y1625,-1)</f>
        <v>#N/A</v>
      </c>
      <c r="AA1625" s="39">
        <f t="shared" si="256"/>
        <v>1.0434140777024761</v>
      </c>
      <c r="AB1625" s="40">
        <f t="shared" si="257"/>
        <v>-1</v>
      </c>
      <c r="AC1625" s="40">
        <f t="shared" si="258"/>
        <v>-1</v>
      </c>
      <c r="AD1625" s="40">
        <f t="shared" si="259"/>
        <v>0.74276527331189712</v>
      </c>
    </row>
    <row r="1626" spans="1:30" x14ac:dyDescent="0.35">
      <c r="A1626">
        <v>477</v>
      </c>
      <c r="B1626">
        <v>1</v>
      </c>
      <c r="C1626" t="str">
        <f t="shared" si="250"/>
        <v>0477-01</v>
      </c>
      <c r="D1626" t="s">
        <v>226</v>
      </c>
      <c r="E1626">
        <v>2011</v>
      </c>
      <c r="F1626">
        <f>VLOOKUP(E1626,Lookups!A:B,2,FALSE)</f>
        <v>1</v>
      </c>
      <c r="G1626">
        <v>2012</v>
      </c>
      <c r="H1626" s="61">
        <v>325</v>
      </c>
      <c r="I1626">
        <v>6</v>
      </c>
      <c r="J1626" t="s">
        <v>19</v>
      </c>
      <c r="K1626">
        <v>0</v>
      </c>
      <c r="L1626">
        <v>9</v>
      </c>
      <c r="M1626">
        <v>0</v>
      </c>
      <c r="N1626">
        <v>9</v>
      </c>
      <c r="O1626">
        <v>1</v>
      </c>
      <c r="P1626">
        <f t="shared" si="251"/>
        <v>4</v>
      </c>
      <c r="Q1626">
        <v>1680</v>
      </c>
      <c r="R1626">
        <v>826</v>
      </c>
      <c r="S1626" s="14">
        <f t="shared" si="253"/>
        <v>0.67039106145251393</v>
      </c>
      <c r="T1626" s="33">
        <f>IF(E1626&lt;1994,"NA",IF(E1626&gt;2001,SUMIFS(ADM!E:E,ADM!A:A,ReferendumData!E1626,ADM!C:C,ReferendumData!A1626,ADM!D:D,ReferendumData!B1626),SUMIFS(ADM!K:K,ADM!H:H,ReferendumData!E1626,ADM!I:I,ReferendumData!A1626,ADM!J:J,ReferendumData!B1626)))</f>
        <v>3380.93</v>
      </c>
      <c r="U1626" s="34">
        <f t="shared" si="252"/>
        <v>0.74121617424791408</v>
      </c>
      <c r="V1626" s="47">
        <f>IFERROR(VLOOKUP(C1626,Lookups!J:L,3,FALSE),IF(T1626&gt;=2000,4,IF(AND(T1626&gt;=1000,T1626&lt;2000),5,6)))</f>
        <v>4</v>
      </c>
      <c r="W1626" s="12" t="s">
        <v>20</v>
      </c>
      <c r="X1626" s="39">
        <f t="shared" si="254"/>
        <v>0.74121617424791408</v>
      </c>
      <c r="Y1626" s="38">
        <f t="shared" si="255"/>
        <v>0.67039106145251393</v>
      </c>
      <c r="Z1626" s="40" t="e">
        <f>IF(C1626=ScatterPlots!$A$3,ReferendumData!Y1626,-1)</f>
        <v>#N/A</v>
      </c>
      <c r="AA1626" s="39">
        <f t="shared" si="256"/>
        <v>0.74121617424791408</v>
      </c>
      <c r="AB1626" s="40">
        <f t="shared" si="257"/>
        <v>-1</v>
      </c>
      <c r="AC1626" s="40">
        <f t="shared" si="258"/>
        <v>-1</v>
      </c>
      <c r="AD1626" s="40">
        <f t="shared" si="259"/>
        <v>0.67039106145251393</v>
      </c>
    </row>
    <row r="1627" spans="1:30" x14ac:dyDescent="0.35">
      <c r="A1627">
        <v>485</v>
      </c>
      <c r="B1627">
        <v>1</v>
      </c>
      <c r="C1627" t="str">
        <f t="shared" si="250"/>
        <v>0485-01</v>
      </c>
      <c r="D1627" t="s">
        <v>300</v>
      </c>
      <c r="E1627">
        <v>2011</v>
      </c>
      <c r="F1627">
        <f>VLOOKUP(E1627,Lookups!A:B,2,FALSE)</f>
        <v>1</v>
      </c>
      <c r="G1627">
        <v>2012</v>
      </c>
      <c r="H1627" s="61">
        <v>700</v>
      </c>
      <c r="I1627">
        <v>6</v>
      </c>
      <c r="J1627" t="s">
        <v>19</v>
      </c>
      <c r="K1627">
        <v>0</v>
      </c>
      <c r="L1627">
        <v>9</v>
      </c>
      <c r="M1627">
        <v>0</v>
      </c>
      <c r="N1627">
        <v>9</v>
      </c>
      <c r="O1627">
        <v>0</v>
      </c>
      <c r="P1627">
        <f t="shared" si="251"/>
        <v>8</v>
      </c>
      <c r="Q1627">
        <v>402</v>
      </c>
      <c r="R1627">
        <v>605</v>
      </c>
      <c r="S1627" s="14">
        <f t="shared" si="253"/>
        <v>0.39920556107249255</v>
      </c>
      <c r="T1627" s="33">
        <f>IF(E1627&lt;1994,"NA",IF(E1627&gt;2001,SUMIFS(ADM!E:E,ADM!A:A,ReferendumData!E1627,ADM!C:C,ReferendumData!A1627,ADM!D:D,ReferendumData!B1627),SUMIFS(ADM!K:K,ADM!H:H,ReferendumData!E1627,ADM!I:I,ReferendumData!A1627,ADM!J:J,ReferendumData!B1627)))</f>
        <v>820.87</v>
      </c>
      <c r="U1627" s="34">
        <f t="shared" si="252"/>
        <v>1.2267472315957459</v>
      </c>
      <c r="V1627" s="47">
        <f>IFERROR(VLOOKUP(C1627,Lookups!J:L,3,FALSE),IF(T1627&gt;=2000,4,IF(AND(T1627&gt;=1000,T1627&lt;2000),5,6)))</f>
        <v>6</v>
      </c>
      <c r="W1627" s="12" t="s">
        <v>20</v>
      </c>
      <c r="X1627" s="39">
        <f t="shared" si="254"/>
        <v>1.2267472315957459</v>
      </c>
      <c r="Y1627" s="38">
        <f t="shared" si="255"/>
        <v>0.39920556107249255</v>
      </c>
      <c r="Z1627" s="40" t="e">
        <f>IF(C1627=ScatterPlots!$A$3,ReferendumData!Y1627,-1)</f>
        <v>#N/A</v>
      </c>
      <c r="AA1627" s="39">
        <f t="shared" si="256"/>
        <v>1.2267472315957459</v>
      </c>
      <c r="AB1627" s="40">
        <f t="shared" si="257"/>
        <v>-1</v>
      </c>
      <c r="AC1627" s="40">
        <f t="shared" si="258"/>
        <v>-1</v>
      </c>
      <c r="AD1627" s="40">
        <f t="shared" si="259"/>
        <v>0.39920556107249255</v>
      </c>
    </row>
    <row r="1628" spans="1:30" x14ac:dyDescent="0.35">
      <c r="A1628">
        <v>487</v>
      </c>
      <c r="B1628">
        <v>1</v>
      </c>
      <c r="C1628" t="str">
        <f t="shared" si="250"/>
        <v>0487-01</v>
      </c>
      <c r="D1628" t="s">
        <v>91</v>
      </c>
      <c r="E1628">
        <v>2011</v>
      </c>
      <c r="F1628">
        <f>VLOOKUP(E1628,Lookups!A:B,2,FALSE)</f>
        <v>1</v>
      </c>
      <c r="G1628">
        <v>2012</v>
      </c>
      <c r="H1628" s="61">
        <v>450</v>
      </c>
      <c r="I1628">
        <v>6</v>
      </c>
      <c r="J1628" t="s">
        <v>19</v>
      </c>
      <c r="K1628">
        <v>0</v>
      </c>
      <c r="L1628">
        <v>9</v>
      </c>
      <c r="M1628">
        <v>0</v>
      </c>
      <c r="N1628">
        <v>9</v>
      </c>
      <c r="O1628">
        <v>1</v>
      </c>
      <c r="P1628">
        <f t="shared" si="251"/>
        <v>5</v>
      </c>
      <c r="Q1628">
        <v>316</v>
      </c>
      <c r="R1628">
        <v>287</v>
      </c>
      <c r="S1628" s="14">
        <f t="shared" si="253"/>
        <v>0.52404643449419563</v>
      </c>
      <c r="T1628" s="33">
        <f>IF(E1628&lt;1994,"NA",IF(E1628&gt;2001,SUMIFS(ADM!E:E,ADM!A:A,ReferendumData!E1628,ADM!C:C,ReferendumData!A1628,ADM!D:D,ReferendumData!B1628),SUMIFS(ADM!K:K,ADM!H:H,ReferendumData!E1628,ADM!I:I,ReferendumData!A1628,ADM!J:J,ReferendumData!B1628)))</f>
        <v>426.2</v>
      </c>
      <c r="U1628" s="34">
        <f t="shared" si="252"/>
        <v>1.4148287189113093</v>
      </c>
      <c r="V1628" s="47">
        <f>IFERROR(VLOOKUP(C1628,Lookups!J:L,3,FALSE),IF(T1628&gt;=2000,4,IF(AND(T1628&gt;=1000,T1628&lt;2000),5,6)))</f>
        <v>6</v>
      </c>
      <c r="W1628" s="12" t="s">
        <v>20</v>
      </c>
      <c r="X1628" s="39">
        <f t="shared" si="254"/>
        <v>1.4148287189113093</v>
      </c>
      <c r="Y1628" s="38">
        <f t="shared" si="255"/>
        <v>0.52404643449419563</v>
      </c>
      <c r="Z1628" s="40" t="e">
        <f>IF(C1628=ScatterPlots!$A$3,ReferendumData!Y1628,-1)</f>
        <v>#N/A</v>
      </c>
      <c r="AA1628" s="39">
        <f t="shared" si="256"/>
        <v>1.4148287189113093</v>
      </c>
      <c r="AB1628" s="40">
        <f t="shared" si="257"/>
        <v>-1</v>
      </c>
      <c r="AC1628" s="40">
        <f t="shared" si="258"/>
        <v>-1</v>
      </c>
      <c r="AD1628" s="40">
        <f t="shared" si="259"/>
        <v>0.52404643449419563</v>
      </c>
    </row>
    <row r="1629" spans="1:30" x14ac:dyDescent="0.35">
      <c r="A1629">
        <v>497</v>
      </c>
      <c r="B1629">
        <v>1</v>
      </c>
      <c r="C1629" t="str">
        <f t="shared" ref="C1629:C1692" si="260">TEXT(A1629,"0000")&amp;"-"&amp;TEXT(B1629,"00")</f>
        <v>0497-01</v>
      </c>
      <c r="D1629" t="s">
        <v>132</v>
      </c>
      <c r="E1629">
        <v>2011</v>
      </c>
      <c r="F1629">
        <f>VLOOKUP(E1629,Lookups!A:B,2,FALSE)</f>
        <v>1</v>
      </c>
      <c r="G1629">
        <v>2012</v>
      </c>
      <c r="H1629" s="61">
        <v>840.01</v>
      </c>
      <c r="I1629">
        <v>10</v>
      </c>
      <c r="J1629" t="s">
        <v>19</v>
      </c>
      <c r="K1629">
        <v>0</v>
      </c>
      <c r="L1629">
        <v>9</v>
      </c>
      <c r="M1629">
        <v>0</v>
      </c>
      <c r="N1629">
        <v>9</v>
      </c>
      <c r="O1629">
        <v>1</v>
      </c>
      <c r="P1629">
        <f t="shared" ref="P1629:P1692" si="261">MAX(1,MIN(10,INT(H1629/100)+1))</f>
        <v>9</v>
      </c>
      <c r="Q1629">
        <v>228</v>
      </c>
      <c r="R1629">
        <v>138</v>
      </c>
      <c r="S1629" s="14">
        <f t="shared" si="253"/>
        <v>0.62295081967213117</v>
      </c>
      <c r="T1629" s="33">
        <f>IF(E1629&lt;1994,"NA",IF(E1629&gt;2001,SUMIFS(ADM!E:E,ADM!A:A,ReferendumData!E1629,ADM!C:C,ReferendumData!A1629,ADM!D:D,ReferendumData!B1629),SUMIFS(ADM!K:K,ADM!H:H,ReferendumData!E1629,ADM!I:I,ReferendumData!A1629,ADM!J:J,ReferendumData!B1629)))</f>
        <v>228.66</v>
      </c>
      <c r="U1629" s="34">
        <f t="shared" ref="U1629:U1692" si="262">IFERROR((Q1629+R1629)/T1629,"NA")</f>
        <v>1.6006297559695619</v>
      </c>
      <c r="V1629" s="47">
        <f>IFERROR(VLOOKUP(C1629,Lookups!J:L,3,FALSE),IF(T1629&gt;=2000,4,IF(AND(T1629&gt;=1000,T1629&lt;2000),5,6)))</f>
        <v>6</v>
      </c>
      <c r="W1629" s="12" t="s">
        <v>20</v>
      </c>
      <c r="X1629" s="39">
        <f t="shared" si="254"/>
        <v>1.6006297559695619</v>
      </c>
      <c r="Y1629" s="38">
        <f t="shared" si="255"/>
        <v>0.62295081967213117</v>
      </c>
      <c r="Z1629" s="40" t="e">
        <f>IF(C1629=ScatterPlots!$A$3,ReferendumData!Y1629,-1)</f>
        <v>#N/A</v>
      </c>
      <c r="AA1629" s="39">
        <f t="shared" si="256"/>
        <v>1.6006297559695619</v>
      </c>
      <c r="AB1629" s="40">
        <f t="shared" si="257"/>
        <v>-1</v>
      </c>
      <c r="AC1629" s="40">
        <f t="shared" si="258"/>
        <v>-1</v>
      </c>
      <c r="AD1629" s="40">
        <f t="shared" si="259"/>
        <v>0.62295081967213117</v>
      </c>
    </row>
    <row r="1630" spans="1:30" x14ac:dyDescent="0.35">
      <c r="A1630">
        <v>507</v>
      </c>
      <c r="B1630">
        <v>1</v>
      </c>
      <c r="C1630" t="str">
        <f t="shared" si="260"/>
        <v>0507-01</v>
      </c>
      <c r="D1630" t="s">
        <v>133</v>
      </c>
      <c r="E1630">
        <v>2011</v>
      </c>
      <c r="F1630">
        <f>VLOOKUP(E1630,Lookups!A:B,2,FALSE)</f>
        <v>1</v>
      </c>
      <c r="G1630">
        <v>2012</v>
      </c>
      <c r="H1630" s="61">
        <v>800</v>
      </c>
      <c r="I1630">
        <v>5</v>
      </c>
      <c r="J1630" t="s">
        <v>19</v>
      </c>
      <c r="K1630">
        <v>0</v>
      </c>
      <c r="L1630">
        <v>9</v>
      </c>
      <c r="M1630">
        <v>0</v>
      </c>
      <c r="N1630">
        <v>9</v>
      </c>
      <c r="O1630">
        <v>1</v>
      </c>
      <c r="P1630">
        <f t="shared" si="261"/>
        <v>9</v>
      </c>
      <c r="Q1630">
        <v>549</v>
      </c>
      <c r="R1630">
        <v>145</v>
      </c>
      <c r="S1630" s="14">
        <f t="shared" si="253"/>
        <v>0.79106628242074928</v>
      </c>
      <c r="T1630" s="33">
        <f>IF(E1630&lt;1994,"NA",IF(E1630&gt;2001,SUMIFS(ADM!E:E,ADM!A:A,ReferendumData!E1630,ADM!C:C,ReferendumData!A1630,ADM!D:D,ReferendumData!B1630),SUMIFS(ADM!K:K,ADM!H:H,ReferendumData!E1630,ADM!I:I,ReferendumData!A1630,ADM!J:J,ReferendumData!B1630)))</f>
        <v>339.04</v>
      </c>
      <c r="U1630" s="34">
        <f t="shared" si="262"/>
        <v>2.046956111373289</v>
      </c>
      <c r="V1630" s="47">
        <f>IFERROR(VLOOKUP(C1630,Lookups!J:L,3,FALSE),IF(T1630&gt;=2000,4,IF(AND(T1630&gt;=1000,T1630&lt;2000),5,6)))</f>
        <v>6</v>
      </c>
      <c r="W1630" s="12" t="s">
        <v>20</v>
      </c>
      <c r="X1630" s="39">
        <f t="shared" si="254"/>
        <v>2.046956111373289</v>
      </c>
      <c r="Y1630" s="38">
        <f t="shared" si="255"/>
        <v>0.79106628242074928</v>
      </c>
      <c r="Z1630" s="40" t="e">
        <f>IF(C1630=ScatterPlots!$A$3,ReferendumData!Y1630,-1)</f>
        <v>#N/A</v>
      </c>
      <c r="AA1630" s="39">
        <f t="shared" si="256"/>
        <v>2.046956111373289</v>
      </c>
      <c r="AB1630" s="40">
        <f t="shared" si="257"/>
        <v>-1</v>
      </c>
      <c r="AC1630" s="40">
        <f t="shared" si="258"/>
        <v>-1</v>
      </c>
      <c r="AD1630" s="40">
        <f t="shared" si="259"/>
        <v>0.79106628242074928</v>
      </c>
    </row>
    <row r="1631" spans="1:30" x14ac:dyDescent="0.35">
      <c r="A1631">
        <v>507</v>
      </c>
      <c r="B1631">
        <v>1</v>
      </c>
      <c r="C1631" t="str">
        <f t="shared" si="260"/>
        <v>0507-01</v>
      </c>
      <c r="D1631" t="s">
        <v>133</v>
      </c>
      <c r="E1631">
        <v>2011</v>
      </c>
      <c r="F1631">
        <f>VLOOKUP(E1631,Lookups!A:B,2,FALSE)</f>
        <v>1</v>
      </c>
      <c r="G1631">
        <v>2012</v>
      </c>
      <c r="H1631" s="61">
        <v>300</v>
      </c>
      <c r="I1631">
        <v>5</v>
      </c>
      <c r="J1631" t="s">
        <v>19</v>
      </c>
      <c r="K1631">
        <v>0</v>
      </c>
      <c r="L1631">
        <v>9</v>
      </c>
      <c r="M1631">
        <v>0</v>
      </c>
      <c r="N1631">
        <v>9</v>
      </c>
      <c r="O1631">
        <v>1</v>
      </c>
      <c r="P1631">
        <f t="shared" si="261"/>
        <v>4</v>
      </c>
      <c r="Q1631">
        <v>455</v>
      </c>
      <c r="R1631">
        <v>240</v>
      </c>
      <c r="S1631" s="14">
        <f t="shared" si="253"/>
        <v>0.65467625899280579</v>
      </c>
      <c r="T1631" s="33">
        <f>IF(E1631&lt;1994,"NA",IF(E1631&gt;2001,SUMIFS(ADM!E:E,ADM!A:A,ReferendumData!E1631,ADM!C:C,ReferendumData!A1631,ADM!D:D,ReferendumData!B1631),SUMIFS(ADM!K:K,ADM!H:H,ReferendumData!E1631,ADM!I:I,ReferendumData!A1631,ADM!J:J,ReferendumData!B1631)))</f>
        <v>339.04</v>
      </c>
      <c r="U1631" s="34">
        <f t="shared" si="262"/>
        <v>2.0499056158565359</v>
      </c>
      <c r="V1631" s="47">
        <f>IFERROR(VLOOKUP(C1631,Lookups!J:L,3,FALSE),IF(T1631&gt;=2000,4,IF(AND(T1631&gt;=1000,T1631&lt;2000),5,6)))</f>
        <v>6</v>
      </c>
      <c r="W1631" s="12" t="s">
        <v>20</v>
      </c>
      <c r="X1631" s="39">
        <f t="shared" si="254"/>
        <v>2.0499056158565359</v>
      </c>
      <c r="Y1631" s="38">
        <f t="shared" si="255"/>
        <v>0.65467625899280579</v>
      </c>
      <c r="Z1631" s="40" t="e">
        <f>IF(C1631=ScatterPlots!$A$3,ReferendumData!Y1631,-1)</f>
        <v>#N/A</v>
      </c>
      <c r="AA1631" s="39">
        <f t="shared" si="256"/>
        <v>2.0499056158565359</v>
      </c>
      <c r="AB1631" s="40">
        <f t="shared" si="257"/>
        <v>-1</v>
      </c>
      <c r="AC1631" s="40">
        <f t="shared" si="258"/>
        <v>-1</v>
      </c>
      <c r="AD1631" s="40">
        <f t="shared" si="259"/>
        <v>0.65467625899280579</v>
      </c>
    </row>
    <row r="1632" spans="1:30" x14ac:dyDescent="0.35">
      <c r="A1632">
        <v>508</v>
      </c>
      <c r="B1632">
        <v>1</v>
      </c>
      <c r="C1632" t="str">
        <f t="shared" si="260"/>
        <v>0508-01</v>
      </c>
      <c r="D1632" t="s">
        <v>278</v>
      </c>
      <c r="E1632">
        <v>2011</v>
      </c>
      <c r="F1632">
        <f>VLOOKUP(E1632,Lookups!A:B,2,FALSE)</f>
        <v>1</v>
      </c>
      <c r="G1632">
        <v>2012</v>
      </c>
      <c r="H1632" s="61">
        <v>250.00000000000006</v>
      </c>
      <c r="I1632">
        <v>10</v>
      </c>
      <c r="J1632" t="s">
        <v>19</v>
      </c>
      <c r="K1632">
        <v>0</v>
      </c>
      <c r="L1632">
        <v>9</v>
      </c>
      <c r="M1632">
        <v>0</v>
      </c>
      <c r="N1632">
        <v>9</v>
      </c>
      <c r="O1632">
        <v>1</v>
      </c>
      <c r="P1632">
        <f t="shared" si="261"/>
        <v>3</v>
      </c>
      <c r="Q1632">
        <v>1290</v>
      </c>
      <c r="R1632">
        <v>859</v>
      </c>
      <c r="S1632" s="14">
        <f t="shared" si="253"/>
        <v>0.60027919962773379</v>
      </c>
      <c r="T1632" s="33">
        <f>IF(E1632&lt;1994,"NA",IF(E1632&gt;2001,SUMIFS(ADM!E:E,ADM!A:A,ReferendumData!E1632,ADM!C:C,ReferendumData!A1632,ADM!D:D,ReferendumData!B1632),SUMIFS(ADM!K:K,ADM!H:H,ReferendumData!E1632,ADM!I:I,ReferendumData!A1632,ADM!J:J,ReferendumData!B1632)))</f>
        <v>1850.66</v>
      </c>
      <c r="U1632" s="34">
        <f t="shared" si="262"/>
        <v>1.1612073530524245</v>
      </c>
      <c r="V1632" s="47">
        <f>IFERROR(VLOOKUP(C1632,Lookups!J:L,3,FALSE),IF(T1632&gt;=2000,4,IF(AND(T1632&gt;=1000,T1632&lt;2000),5,6)))</f>
        <v>5</v>
      </c>
      <c r="W1632" s="12" t="s">
        <v>20</v>
      </c>
      <c r="X1632" s="39">
        <f t="shared" si="254"/>
        <v>1.1612073530524245</v>
      </c>
      <c r="Y1632" s="38">
        <f t="shared" si="255"/>
        <v>0.60027919962773379</v>
      </c>
      <c r="Z1632" s="40" t="e">
        <f>IF(C1632=ScatterPlots!$A$3,ReferendumData!Y1632,-1)</f>
        <v>#N/A</v>
      </c>
      <c r="AA1632" s="39">
        <f t="shared" si="256"/>
        <v>1.1612073530524245</v>
      </c>
      <c r="AB1632" s="40">
        <f t="shared" si="257"/>
        <v>-1</v>
      </c>
      <c r="AC1632" s="40">
        <f t="shared" si="258"/>
        <v>-1</v>
      </c>
      <c r="AD1632" s="40">
        <f t="shared" si="259"/>
        <v>0.60027919962773379</v>
      </c>
    </row>
    <row r="1633" spans="1:30" x14ac:dyDescent="0.35">
      <c r="A1633">
        <v>531</v>
      </c>
      <c r="B1633">
        <v>1</v>
      </c>
      <c r="C1633" t="str">
        <f t="shared" si="260"/>
        <v>0531-01</v>
      </c>
      <c r="D1633" t="s">
        <v>189</v>
      </c>
      <c r="E1633">
        <v>2011</v>
      </c>
      <c r="F1633">
        <f>VLOOKUP(E1633,Lookups!A:B,2,FALSE)</f>
        <v>1</v>
      </c>
      <c r="G1633">
        <v>2012</v>
      </c>
      <c r="H1633" s="61">
        <v>290</v>
      </c>
      <c r="I1633">
        <v>6</v>
      </c>
      <c r="J1633" t="s">
        <v>19</v>
      </c>
      <c r="K1633">
        <v>0</v>
      </c>
      <c r="L1633">
        <v>9</v>
      </c>
      <c r="M1633">
        <v>0</v>
      </c>
      <c r="N1633">
        <v>9</v>
      </c>
      <c r="O1633">
        <v>1</v>
      </c>
      <c r="P1633">
        <f t="shared" si="261"/>
        <v>3</v>
      </c>
      <c r="Q1633">
        <v>1366</v>
      </c>
      <c r="R1633">
        <v>874</v>
      </c>
      <c r="S1633" s="14">
        <f t="shared" si="253"/>
        <v>0.60982142857142863</v>
      </c>
      <c r="T1633" s="33">
        <f>IF(E1633&lt;1994,"NA",IF(E1633&gt;2001,SUMIFS(ADM!E:E,ADM!A:A,ReferendumData!E1633,ADM!C:C,ReferendumData!A1633,ADM!D:D,ReferendumData!B1633),SUMIFS(ADM!K:K,ADM!H:H,ReferendumData!E1633,ADM!I:I,ReferendumData!A1633,ADM!J:J,ReferendumData!B1633)))</f>
        <v>1785.21</v>
      </c>
      <c r="U1633" s="34">
        <f t="shared" si="262"/>
        <v>1.2547543426263577</v>
      </c>
      <c r="V1633" s="47">
        <f>IFERROR(VLOOKUP(C1633,Lookups!J:L,3,FALSE),IF(T1633&gt;=2000,4,IF(AND(T1633&gt;=1000,T1633&lt;2000),5,6)))</f>
        <v>5</v>
      </c>
      <c r="W1633" s="12" t="s">
        <v>20</v>
      </c>
      <c r="X1633" s="39">
        <f t="shared" si="254"/>
        <v>1.2547543426263577</v>
      </c>
      <c r="Y1633" s="38">
        <f t="shared" si="255"/>
        <v>0.60982142857142863</v>
      </c>
      <c r="Z1633" s="40" t="e">
        <f>IF(C1633=ScatterPlots!$A$3,ReferendumData!Y1633,-1)</f>
        <v>#N/A</v>
      </c>
      <c r="AA1633" s="39">
        <f t="shared" si="256"/>
        <v>1.2547543426263577</v>
      </c>
      <c r="AB1633" s="40">
        <f t="shared" si="257"/>
        <v>-1</v>
      </c>
      <c r="AC1633" s="40">
        <f t="shared" si="258"/>
        <v>-1</v>
      </c>
      <c r="AD1633" s="40">
        <f t="shared" si="259"/>
        <v>0.60982142857142863</v>
      </c>
    </row>
    <row r="1634" spans="1:30" x14ac:dyDescent="0.35">
      <c r="A1634">
        <v>533</v>
      </c>
      <c r="B1634">
        <v>1</v>
      </c>
      <c r="C1634" t="str">
        <f t="shared" si="260"/>
        <v>0533-01</v>
      </c>
      <c r="D1634" t="s">
        <v>386</v>
      </c>
      <c r="E1634">
        <v>2011</v>
      </c>
      <c r="F1634">
        <f>VLOOKUP(E1634,Lookups!A:B,2,FALSE)</f>
        <v>1</v>
      </c>
      <c r="G1634">
        <v>2012</v>
      </c>
      <c r="H1634" s="61">
        <v>126.79</v>
      </c>
      <c r="I1634">
        <v>10</v>
      </c>
      <c r="J1634" t="s">
        <v>19</v>
      </c>
      <c r="K1634">
        <v>0</v>
      </c>
      <c r="L1634">
        <v>9</v>
      </c>
      <c r="M1634">
        <v>0</v>
      </c>
      <c r="N1634">
        <v>9</v>
      </c>
      <c r="O1634">
        <v>1</v>
      </c>
      <c r="P1634">
        <f t="shared" si="261"/>
        <v>2</v>
      </c>
      <c r="Q1634">
        <v>343</v>
      </c>
      <c r="R1634">
        <v>119</v>
      </c>
      <c r="S1634" s="14">
        <f t="shared" si="253"/>
        <v>0.74242424242424243</v>
      </c>
      <c r="T1634" s="33">
        <f>IF(E1634&lt;1994,"NA",IF(E1634&gt;2001,SUMIFS(ADM!E:E,ADM!A:A,ReferendumData!E1634,ADM!C:C,ReferendumData!A1634,ADM!D:D,ReferendumData!B1634),SUMIFS(ADM!K:K,ADM!H:H,ReferendumData!E1634,ADM!I:I,ReferendumData!A1634,ADM!J:J,ReferendumData!B1634)))</f>
        <v>1211.71</v>
      </c>
      <c r="U1634" s="34">
        <f t="shared" si="262"/>
        <v>0.38127934901915472</v>
      </c>
      <c r="V1634" s="47">
        <f>IFERROR(VLOOKUP(C1634,Lookups!J:L,3,FALSE),IF(T1634&gt;=2000,4,IF(AND(T1634&gt;=1000,T1634&lt;2000),5,6)))</f>
        <v>5</v>
      </c>
      <c r="W1634" s="12" t="s">
        <v>20</v>
      </c>
      <c r="X1634" s="39">
        <f t="shared" si="254"/>
        <v>0.38127934901915472</v>
      </c>
      <c r="Y1634" s="38">
        <f t="shared" si="255"/>
        <v>0.74242424242424243</v>
      </c>
      <c r="Z1634" s="40" t="e">
        <f>IF(C1634=ScatterPlots!$A$3,ReferendumData!Y1634,-1)</f>
        <v>#N/A</v>
      </c>
      <c r="AA1634" s="39">
        <f t="shared" si="256"/>
        <v>0.38127934901915472</v>
      </c>
      <c r="AB1634" s="40">
        <f t="shared" si="257"/>
        <v>-1</v>
      </c>
      <c r="AC1634" s="40">
        <f t="shared" si="258"/>
        <v>-1</v>
      </c>
      <c r="AD1634" s="40">
        <f t="shared" si="259"/>
        <v>0.74242424242424243</v>
      </c>
    </row>
    <row r="1635" spans="1:30" x14ac:dyDescent="0.35">
      <c r="A1635">
        <v>542</v>
      </c>
      <c r="B1635">
        <v>1</v>
      </c>
      <c r="C1635" t="str">
        <f t="shared" si="260"/>
        <v>0542-01</v>
      </c>
      <c r="D1635" t="s">
        <v>93</v>
      </c>
      <c r="E1635">
        <v>2011</v>
      </c>
      <c r="F1635">
        <f>VLOOKUP(E1635,Lookups!A:B,2,FALSE)</f>
        <v>1</v>
      </c>
      <c r="G1635">
        <v>2012</v>
      </c>
      <c r="H1635" s="61">
        <v>975</v>
      </c>
      <c r="I1635">
        <v>10</v>
      </c>
      <c r="J1635" t="s">
        <v>19</v>
      </c>
      <c r="K1635">
        <v>0</v>
      </c>
      <c r="L1635">
        <v>9</v>
      </c>
      <c r="M1635">
        <v>0</v>
      </c>
      <c r="N1635">
        <v>9</v>
      </c>
      <c r="O1635">
        <v>0</v>
      </c>
      <c r="P1635">
        <f t="shared" si="261"/>
        <v>10</v>
      </c>
      <c r="Q1635">
        <v>582</v>
      </c>
      <c r="R1635">
        <v>691</v>
      </c>
      <c r="S1635" s="14">
        <f t="shared" si="253"/>
        <v>0.45718774548311075</v>
      </c>
      <c r="T1635" s="33">
        <f>IF(E1635&lt;1994,"NA",IF(E1635&gt;2001,SUMIFS(ADM!E:E,ADM!A:A,ReferendumData!E1635,ADM!C:C,ReferendumData!A1635,ADM!D:D,ReferendumData!B1635),SUMIFS(ADM!K:K,ADM!H:H,ReferendumData!E1635,ADM!I:I,ReferendumData!A1635,ADM!J:J,ReferendumData!B1635)))</f>
        <v>482.38</v>
      </c>
      <c r="U1635" s="34">
        <f t="shared" si="262"/>
        <v>2.6389983000953605</v>
      </c>
      <c r="V1635" s="47">
        <f>IFERROR(VLOOKUP(C1635,Lookups!J:L,3,FALSE),IF(T1635&gt;=2000,4,IF(AND(T1635&gt;=1000,T1635&lt;2000),5,6)))</f>
        <v>6</v>
      </c>
      <c r="W1635" s="12" t="s">
        <v>20</v>
      </c>
      <c r="X1635" s="39">
        <f t="shared" si="254"/>
        <v>2.6389983000953605</v>
      </c>
      <c r="Y1635" s="38">
        <f t="shared" si="255"/>
        <v>0.45718774548311075</v>
      </c>
      <c r="Z1635" s="40" t="e">
        <f>IF(C1635=ScatterPlots!$A$3,ReferendumData!Y1635,-1)</f>
        <v>#N/A</v>
      </c>
      <c r="AA1635" s="39">
        <f t="shared" si="256"/>
        <v>2.6389983000953605</v>
      </c>
      <c r="AB1635" s="40">
        <f t="shared" si="257"/>
        <v>-1</v>
      </c>
      <c r="AC1635" s="40">
        <f t="shared" si="258"/>
        <v>-1</v>
      </c>
      <c r="AD1635" s="40">
        <f t="shared" si="259"/>
        <v>0.45718774548311075</v>
      </c>
    </row>
    <row r="1636" spans="1:30" x14ac:dyDescent="0.35">
      <c r="A1636">
        <v>545</v>
      </c>
      <c r="B1636">
        <v>1</v>
      </c>
      <c r="C1636" t="str">
        <f t="shared" si="260"/>
        <v>0545-01</v>
      </c>
      <c r="D1636" t="s">
        <v>94</v>
      </c>
      <c r="E1636">
        <v>2011</v>
      </c>
      <c r="F1636">
        <f>VLOOKUP(E1636,Lookups!A:B,2,FALSE)</f>
        <v>1</v>
      </c>
      <c r="G1636">
        <v>2012</v>
      </c>
      <c r="H1636" s="61">
        <v>408.22</v>
      </c>
      <c r="I1636">
        <v>10</v>
      </c>
      <c r="J1636" t="s">
        <v>19</v>
      </c>
      <c r="K1636">
        <v>0</v>
      </c>
      <c r="L1636">
        <v>9</v>
      </c>
      <c r="M1636">
        <v>0</v>
      </c>
      <c r="N1636">
        <v>9</v>
      </c>
      <c r="O1636">
        <v>1</v>
      </c>
      <c r="P1636">
        <f t="shared" si="261"/>
        <v>5</v>
      </c>
      <c r="Q1636">
        <v>449</v>
      </c>
      <c r="R1636">
        <v>152</v>
      </c>
      <c r="S1636" s="14">
        <f t="shared" si="253"/>
        <v>0.74708818635607321</v>
      </c>
      <c r="T1636" s="33">
        <f>IF(E1636&lt;1994,"NA",IF(E1636&gt;2001,SUMIFS(ADM!E:E,ADM!A:A,ReferendumData!E1636,ADM!C:C,ReferendumData!A1636,ADM!D:D,ReferendumData!B1636),SUMIFS(ADM!K:K,ADM!H:H,ReferendumData!E1636,ADM!I:I,ReferendumData!A1636,ADM!J:J,ReferendumData!B1636)))</f>
        <v>365.85</v>
      </c>
      <c r="U1636" s="34">
        <f t="shared" si="262"/>
        <v>1.6427497608309416</v>
      </c>
      <c r="V1636" s="47">
        <f>IFERROR(VLOOKUP(C1636,Lookups!J:L,3,FALSE),IF(T1636&gt;=2000,4,IF(AND(T1636&gt;=1000,T1636&lt;2000),5,6)))</f>
        <v>6</v>
      </c>
      <c r="W1636" s="12" t="s">
        <v>20</v>
      </c>
      <c r="X1636" s="39">
        <f t="shared" si="254"/>
        <v>1.6427497608309416</v>
      </c>
      <c r="Y1636" s="38">
        <f t="shared" si="255"/>
        <v>0.74708818635607321</v>
      </c>
      <c r="Z1636" s="40" t="e">
        <f>IF(C1636=ScatterPlots!$A$3,ReferendumData!Y1636,-1)</f>
        <v>#N/A</v>
      </c>
      <c r="AA1636" s="39">
        <f t="shared" si="256"/>
        <v>1.6427497608309416</v>
      </c>
      <c r="AB1636" s="40">
        <f t="shared" si="257"/>
        <v>-1</v>
      </c>
      <c r="AC1636" s="40">
        <f t="shared" si="258"/>
        <v>-1</v>
      </c>
      <c r="AD1636" s="40">
        <f t="shared" si="259"/>
        <v>0.74708818635607321</v>
      </c>
    </row>
    <row r="1637" spans="1:30" x14ac:dyDescent="0.35">
      <c r="A1637">
        <v>548</v>
      </c>
      <c r="B1637">
        <v>1</v>
      </c>
      <c r="C1637" t="str">
        <f t="shared" si="260"/>
        <v>0548-01</v>
      </c>
      <c r="D1637" t="s">
        <v>537</v>
      </c>
      <c r="E1637">
        <v>2011</v>
      </c>
      <c r="F1637">
        <f>VLOOKUP(E1637,Lookups!A:B,2,FALSE)</f>
        <v>1</v>
      </c>
      <c r="G1637">
        <v>2012</v>
      </c>
      <c r="H1637" s="61">
        <v>600</v>
      </c>
      <c r="I1637">
        <v>5</v>
      </c>
      <c r="J1637" t="s">
        <v>19</v>
      </c>
      <c r="K1637">
        <v>0</v>
      </c>
      <c r="L1637">
        <v>9</v>
      </c>
      <c r="M1637">
        <v>0</v>
      </c>
      <c r="N1637">
        <v>9</v>
      </c>
      <c r="O1637">
        <v>1</v>
      </c>
      <c r="P1637">
        <f t="shared" si="261"/>
        <v>7</v>
      </c>
      <c r="Q1637">
        <v>1359</v>
      </c>
      <c r="R1637">
        <v>1143</v>
      </c>
      <c r="S1637" s="14">
        <f t="shared" si="253"/>
        <v>0.54316546762589923</v>
      </c>
      <c r="T1637" s="33">
        <f>IF(E1637&lt;1994,"NA",IF(E1637&gt;2001,SUMIFS(ADM!E:E,ADM!A:A,ReferendumData!E1637,ADM!C:C,ReferendumData!A1637,ADM!D:D,ReferendumData!B1637),SUMIFS(ADM!K:K,ADM!H:H,ReferendumData!E1637,ADM!I:I,ReferendumData!A1637,ADM!J:J,ReferendumData!B1637)))</f>
        <v>913.67</v>
      </c>
      <c r="U1637" s="34">
        <f t="shared" si="262"/>
        <v>2.738406645725481</v>
      </c>
      <c r="V1637" s="47">
        <f>IFERROR(VLOOKUP(C1637,Lookups!J:L,3,FALSE),IF(T1637&gt;=2000,4,IF(AND(T1637&gt;=1000,T1637&lt;2000),5,6)))</f>
        <v>6</v>
      </c>
      <c r="W1637" s="12" t="s">
        <v>20</v>
      </c>
      <c r="X1637" s="39">
        <f t="shared" si="254"/>
        <v>2.738406645725481</v>
      </c>
      <c r="Y1637" s="38">
        <f t="shared" si="255"/>
        <v>0.54316546762589923</v>
      </c>
      <c r="Z1637" s="40" t="e">
        <f>IF(C1637=ScatterPlots!$A$3,ReferendumData!Y1637,-1)</f>
        <v>#N/A</v>
      </c>
      <c r="AA1637" s="39">
        <f t="shared" si="256"/>
        <v>2.738406645725481</v>
      </c>
      <c r="AB1637" s="40">
        <f t="shared" si="257"/>
        <v>-1</v>
      </c>
      <c r="AC1637" s="40">
        <f t="shared" si="258"/>
        <v>-1</v>
      </c>
      <c r="AD1637" s="40">
        <f t="shared" si="259"/>
        <v>0.54316546762589923</v>
      </c>
    </row>
    <row r="1638" spans="1:30" x14ac:dyDescent="0.35">
      <c r="A1638">
        <v>549</v>
      </c>
      <c r="B1638">
        <v>1</v>
      </c>
      <c r="C1638" t="str">
        <f t="shared" si="260"/>
        <v>0549-01</v>
      </c>
      <c r="D1638" t="s">
        <v>339</v>
      </c>
      <c r="E1638">
        <v>2011</v>
      </c>
      <c r="F1638">
        <f>VLOOKUP(E1638,Lookups!A:B,2,FALSE)</f>
        <v>1</v>
      </c>
      <c r="G1638">
        <v>2012</v>
      </c>
      <c r="H1638" s="61">
        <v>695</v>
      </c>
      <c r="I1638">
        <v>4</v>
      </c>
      <c r="J1638" t="s">
        <v>19</v>
      </c>
      <c r="K1638">
        <v>0</v>
      </c>
      <c r="L1638">
        <v>9</v>
      </c>
      <c r="M1638">
        <v>0</v>
      </c>
      <c r="N1638">
        <v>9</v>
      </c>
      <c r="O1638">
        <v>0</v>
      </c>
      <c r="P1638">
        <f t="shared" si="261"/>
        <v>7</v>
      </c>
      <c r="Q1638">
        <v>1520</v>
      </c>
      <c r="R1638">
        <v>2284</v>
      </c>
      <c r="S1638" s="14">
        <f t="shared" si="253"/>
        <v>0.39957939011566773</v>
      </c>
      <c r="T1638" s="33">
        <f>IF(E1638&lt;1994,"NA",IF(E1638&gt;2001,SUMIFS(ADM!E:E,ADM!A:A,ReferendumData!E1638,ADM!C:C,ReferendumData!A1638,ADM!D:D,ReferendumData!B1638),SUMIFS(ADM!K:K,ADM!H:H,ReferendumData!E1638,ADM!I:I,ReferendumData!A1638,ADM!J:J,ReferendumData!B1638)))</f>
        <v>1396.12</v>
      </c>
      <c r="U1638" s="34">
        <f t="shared" si="262"/>
        <v>2.7246941523651262</v>
      </c>
      <c r="V1638" s="47">
        <f>IFERROR(VLOOKUP(C1638,Lookups!J:L,3,FALSE),IF(T1638&gt;=2000,4,IF(AND(T1638&gt;=1000,T1638&lt;2000),5,6)))</f>
        <v>5</v>
      </c>
      <c r="W1638" s="12" t="s">
        <v>20</v>
      </c>
      <c r="X1638" s="39">
        <f t="shared" si="254"/>
        <v>2.7246941523651262</v>
      </c>
      <c r="Y1638" s="38">
        <f t="shared" si="255"/>
        <v>0.39957939011566773</v>
      </c>
      <c r="Z1638" s="40" t="e">
        <f>IF(C1638=ScatterPlots!$A$3,ReferendumData!Y1638,-1)</f>
        <v>#N/A</v>
      </c>
      <c r="AA1638" s="39">
        <f t="shared" si="256"/>
        <v>2.7246941523651262</v>
      </c>
      <c r="AB1638" s="40">
        <f t="shared" si="257"/>
        <v>-1</v>
      </c>
      <c r="AC1638" s="40">
        <f t="shared" si="258"/>
        <v>-1</v>
      </c>
      <c r="AD1638" s="40">
        <f t="shared" si="259"/>
        <v>0.39957939011566773</v>
      </c>
    </row>
    <row r="1639" spans="1:30" x14ac:dyDescent="0.35">
      <c r="A1639">
        <v>553</v>
      </c>
      <c r="B1639">
        <v>1</v>
      </c>
      <c r="C1639" t="str">
        <f t="shared" si="260"/>
        <v>0553-01</v>
      </c>
      <c r="D1639" t="s">
        <v>230</v>
      </c>
      <c r="E1639">
        <v>2011</v>
      </c>
      <c r="F1639">
        <f>VLOOKUP(E1639,Lookups!A:B,2,FALSE)</f>
        <v>1</v>
      </c>
      <c r="G1639">
        <v>2012</v>
      </c>
      <c r="H1639" s="61">
        <v>75</v>
      </c>
      <c r="I1639">
        <v>4</v>
      </c>
      <c r="J1639" t="s">
        <v>19</v>
      </c>
      <c r="K1639">
        <v>0</v>
      </c>
      <c r="L1639">
        <v>9</v>
      </c>
      <c r="M1639">
        <v>0</v>
      </c>
      <c r="N1639">
        <v>9</v>
      </c>
      <c r="O1639">
        <v>1</v>
      </c>
      <c r="P1639">
        <f t="shared" si="261"/>
        <v>1</v>
      </c>
      <c r="Q1639">
        <v>362</v>
      </c>
      <c r="R1639">
        <v>245</v>
      </c>
      <c r="S1639" s="14">
        <f t="shared" si="253"/>
        <v>0.59637561779242176</v>
      </c>
      <c r="T1639" s="33">
        <f>IF(E1639&lt;1994,"NA",IF(E1639&gt;2001,SUMIFS(ADM!E:E,ADM!A:A,ReferendumData!E1639,ADM!C:C,ReferendumData!A1639,ADM!D:D,ReferendumData!B1639),SUMIFS(ADM!K:K,ADM!H:H,ReferendumData!E1639,ADM!I:I,ReferendumData!A1639,ADM!J:J,ReferendumData!B1639)))</f>
        <v>698.98</v>
      </c>
      <c r="U1639" s="34">
        <f t="shared" si="262"/>
        <v>0.86840825202437832</v>
      </c>
      <c r="V1639" s="47">
        <f>IFERROR(VLOOKUP(C1639,Lookups!J:L,3,FALSE),IF(T1639&gt;=2000,4,IF(AND(T1639&gt;=1000,T1639&lt;2000),5,6)))</f>
        <v>6</v>
      </c>
      <c r="W1639" s="12" t="s">
        <v>20</v>
      </c>
      <c r="X1639" s="39">
        <f t="shared" si="254"/>
        <v>0.86840825202437832</v>
      </c>
      <c r="Y1639" s="38">
        <f t="shared" si="255"/>
        <v>0.59637561779242176</v>
      </c>
      <c r="Z1639" s="40" t="e">
        <f>IF(C1639=ScatterPlots!$A$3,ReferendumData!Y1639,-1)</f>
        <v>#N/A</v>
      </c>
      <c r="AA1639" s="39">
        <f t="shared" si="256"/>
        <v>0.86840825202437832</v>
      </c>
      <c r="AB1639" s="40">
        <f t="shared" si="257"/>
        <v>-1</v>
      </c>
      <c r="AC1639" s="40">
        <f t="shared" si="258"/>
        <v>-1</v>
      </c>
      <c r="AD1639" s="40">
        <f t="shared" si="259"/>
        <v>0.59637561779242176</v>
      </c>
    </row>
    <row r="1640" spans="1:30" x14ac:dyDescent="0.35">
      <c r="A1640">
        <v>564</v>
      </c>
      <c r="B1640">
        <v>1</v>
      </c>
      <c r="C1640" t="str">
        <f t="shared" si="260"/>
        <v>0564-01</v>
      </c>
      <c r="D1640" t="s">
        <v>231</v>
      </c>
      <c r="E1640">
        <v>2011</v>
      </c>
      <c r="F1640">
        <f>VLOOKUP(E1640,Lookups!A:B,2,FALSE)</f>
        <v>1</v>
      </c>
      <c r="G1640">
        <v>2012</v>
      </c>
      <c r="H1640" s="61">
        <v>126.03999999999996</v>
      </c>
      <c r="I1640">
        <v>10</v>
      </c>
      <c r="J1640" t="s">
        <v>19</v>
      </c>
      <c r="K1640">
        <v>0</v>
      </c>
      <c r="L1640">
        <v>9</v>
      </c>
      <c r="M1640">
        <v>0</v>
      </c>
      <c r="N1640">
        <v>9</v>
      </c>
      <c r="O1640">
        <v>1</v>
      </c>
      <c r="P1640">
        <f t="shared" si="261"/>
        <v>2</v>
      </c>
      <c r="Q1640">
        <v>1698</v>
      </c>
      <c r="R1640">
        <v>887</v>
      </c>
      <c r="S1640" s="14">
        <f t="shared" si="253"/>
        <v>0.65686653771760151</v>
      </c>
      <c r="T1640" s="33">
        <f>IF(E1640&lt;1994,"NA",IF(E1640&gt;2001,SUMIFS(ADM!E:E,ADM!A:A,ReferendumData!E1640,ADM!C:C,ReferendumData!A1640,ADM!D:D,ReferendumData!B1640),SUMIFS(ADM!K:K,ADM!H:H,ReferendumData!E1640,ADM!I:I,ReferendumData!A1640,ADM!J:J,ReferendumData!B1640)))</f>
        <v>1984.9</v>
      </c>
      <c r="U1640" s="34">
        <f t="shared" si="262"/>
        <v>1.3023326112146707</v>
      </c>
      <c r="V1640" s="47">
        <f>IFERROR(VLOOKUP(C1640,Lookups!J:L,3,FALSE),IF(T1640&gt;=2000,4,IF(AND(T1640&gt;=1000,T1640&lt;2000),5,6)))</f>
        <v>5</v>
      </c>
      <c r="W1640" s="12" t="s">
        <v>20</v>
      </c>
      <c r="X1640" s="39">
        <f t="shared" si="254"/>
        <v>1.3023326112146707</v>
      </c>
      <c r="Y1640" s="38">
        <f t="shared" si="255"/>
        <v>0.65686653771760151</v>
      </c>
      <c r="Z1640" s="40" t="e">
        <f>IF(C1640=ScatterPlots!$A$3,ReferendumData!Y1640,-1)</f>
        <v>#N/A</v>
      </c>
      <c r="AA1640" s="39">
        <f t="shared" si="256"/>
        <v>1.3023326112146707</v>
      </c>
      <c r="AB1640" s="40">
        <f t="shared" si="257"/>
        <v>-1</v>
      </c>
      <c r="AC1640" s="40">
        <f t="shared" si="258"/>
        <v>-1</v>
      </c>
      <c r="AD1640" s="40">
        <f t="shared" si="259"/>
        <v>0.65686653771760151</v>
      </c>
    </row>
    <row r="1641" spans="1:30" x14ac:dyDescent="0.35">
      <c r="A1641">
        <v>577</v>
      </c>
      <c r="B1641">
        <v>1</v>
      </c>
      <c r="C1641" t="str">
        <f t="shared" si="260"/>
        <v>0577-01</v>
      </c>
      <c r="D1641" t="s">
        <v>232</v>
      </c>
      <c r="E1641">
        <v>2011</v>
      </c>
      <c r="F1641">
        <f>VLOOKUP(E1641,Lookups!A:B,2,FALSE)</f>
        <v>1</v>
      </c>
      <c r="G1641">
        <v>2012</v>
      </c>
      <c r="H1641" s="61">
        <v>126.32</v>
      </c>
      <c r="I1641">
        <v>10</v>
      </c>
      <c r="J1641" t="s">
        <v>19</v>
      </c>
      <c r="K1641">
        <v>0</v>
      </c>
      <c r="L1641">
        <v>9</v>
      </c>
      <c r="M1641">
        <v>0</v>
      </c>
      <c r="N1641">
        <v>9</v>
      </c>
      <c r="O1641">
        <v>1</v>
      </c>
      <c r="P1641">
        <f t="shared" si="261"/>
        <v>2</v>
      </c>
      <c r="Q1641">
        <v>172</v>
      </c>
      <c r="R1641">
        <v>79</v>
      </c>
      <c r="S1641" s="14">
        <f t="shared" si="253"/>
        <v>0.68525896414342624</v>
      </c>
      <c r="T1641" s="33">
        <f>IF(E1641&lt;1994,"NA",IF(E1641&gt;2001,SUMIFS(ADM!E:E,ADM!A:A,ReferendumData!E1641,ADM!C:C,ReferendumData!A1641,ADM!D:D,ReferendumData!B1641),SUMIFS(ADM!K:K,ADM!H:H,ReferendumData!E1641,ADM!I:I,ReferendumData!A1641,ADM!J:J,ReferendumData!B1641)))</f>
        <v>420.48</v>
      </c>
      <c r="U1641" s="34">
        <f t="shared" si="262"/>
        <v>0.59693683409436826</v>
      </c>
      <c r="V1641" s="47">
        <f>IFERROR(VLOOKUP(C1641,Lookups!J:L,3,FALSE),IF(T1641&gt;=2000,4,IF(AND(T1641&gt;=1000,T1641&lt;2000),5,6)))</f>
        <v>6</v>
      </c>
      <c r="W1641" s="12" t="s">
        <v>20</v>
      </c>
      <c r="X1641" s="39">
        <f t="shared" si="254"/>
        <v>0.59693683409436826</v>
      </c>
      <c r="Y1641" s="38">
        <f t="shared" si="255"/>
        <v>0.68525896414342624</v>
      </c>
      <c r="Z1641" s="40" t="e">
        <f>IF(C1641=ScatterPlots!$A$3,ReferendumData!Y1641,-1)</f>
        <v>#N/A</v>
      </c>
      <c r="AA1641" s="39">
        <f t="shared" si="256"/>
        <v>0.59693683409436826</v>
      </c>
      <c r="AB1641" s="40">
        <f t="shared" si="257"/>
        <v>-1</v>
      </c>
      <c r="AC1641" s="40">
        <f t="shared" si="258"/>
        <v>-1</v>
      </c>
      <c r="AD1641" s="40">
        <f t="shared" si="259"/>
        <v>0.68525896414342624</v>
      </c>
    </row>
    <row r="1642" spans="1:30" x14ac:dyDescent="0.35">
      <c r="A1642">
        <v>592</v>
      </c>
      <c r="B1642">
        <v>1</v>
      </c>
      <c r="C1642" t="str">
        <f t="shared" si="260"/>
        <v>0592-01</v>
      </c>
      <c r="D1642" t="s">
        <v>431</v>
      </c>
      <c r="E1642">
        <v>2011</v>
      </c>
      <c r="F1642">
        <f>VLOOKUP(E1642,Lookups!A:B,2,FALSE)</f>
        <v>1</v>
      </c>
      <c r="G1642">
        <v>2013</v>
      </c>
      <c r="H1642" s="61">
        <v>1931</v>
      </c>
      <c r="I1642">
        <v>10</v>
      </c>
      <c r="J1642" t="s">
        <v>19</v>
      </c>
      <c r="K1642">
        <v>0</v>
      </c>
      <c r="L1642">
        <v>9</v>
      </c>
      <c r="M1642">
        <v>1</v>
      </c>
      <c r="N1642">
        <v>9</v>
      </c>
      <c r="O1642">
        <v>1</v>
      </c>
      <c r="P1642">
        <f t="shared" si="261"/>
        <v>10</v>
      </c>
      <c r="Q1642">
        <v>115</v>
      </c>
      <c r="R1642">
        <v>4</v>
      </c>
      <c r="S1642" s="14">
        <f t="shared" si="253"/>
        <v>0.96638655462184875</v>
      </c>
      <c r="T1642" s="33">
        <f>IF(E1642&lt;1994,"NA",IF(E1642&gt;2001,SUMIFS(ADM!E:E,ADM!A:A,ReferendumData!E1642,ADM!C:C,ReferendumData!A1642,ADM!D:D,ReferendumData!B1642),SUMIFS(ADM!K:K,ADM!H:H,ReferendumData!E1642,ADM!I:I,ReferendumData!A1642,ADM!J:J,ReferendumData!B1642)))</f>
        <v>139.4</v>
      </c>
      <c r="U1642" s="34">
        <f t="shared" si="262"/>
        <v>0.85365853658536583</v>
      </c>
      <c r="V1642" s="47">
        <f>IFERROR(VLOOKUP(C1642,Lookups!J:L,3,FALSE),IF(T1642&gt;=2000,4,IF(AND(T1642&gt;=1000,T1642&lt;2000),5,6)))</f>
        <v>6</v>
      </c>
      <c r="W1642" s="12" t="s">
        <v>20</v>
      </c>
      <c r="X1642" s="39">
        <f t="shared" si="254"/>
        <v>0.85365853658536583</v>
      </c>
      <c r="Y1642" s="38">
        <f t="shared" si="255"/>
        <v>0.96638655462184875</v>
      </c>
      <c r="Z1642" s="40" t="e">
        <f>IF(C1642=ScatterPlots!$A$3,ReferendumData!Y1642,-1)</f>
        <v>#N/A</v>
      </c>
      <c r="AA1642" s="39">
        <f t="shared" si="256"/>
        <v>0.85365853658536583</v>
      </c>
      <c r="AB1642" s="40">
        <f t="shared" si="257"/>
        <v>-1</v>
      </c>
      <c r="AC1642" s="40">
        <f t="shared" si="258"/>
        <v>-1</v>
      </c>
      <c r="AD1642" s="40">
        <f t="shared" si="259"/>
        <v>0.96638655462184875</v>
      </c>
    </row>
    <row r="1643" spans="1:30" x14ac:dyDescent="0.35">
      <c r="A1643">
        <v>593</v>
      </c>
      <c r="B1643">
        <v>1</v>
      </c>
      <c r="C1643" t="str">
        <f t="shared" si="260"/>
        <v>0593-01</v>
      </c>
      <c r="D1643" t="s">
        <v>341</v>
      </c>
      <c r="E1643">
        <v>2011</v>
      </c>
      <c r="F1643">
        <f>VLOOKUP(E1643,Lookups!A:B,2,FALSE)</f>
        <v>1</v>
      </c>
      <c r="G1643">
        <v>2012</v>
      </c>
      <c r="H1643" s="61">
        <v>1000</v>
      </c>
      <c r="I1643">
        <v>10</v>
      </c>
      <c r="J1643" t="s">
        <v>19</v>
      </c>
      <c r="K1643">
        <v>0</v>
      </c>
      <c r="L1643">
        <v>9</v>
      </c>
      <c r="M1643">
        <v>0</v>
      </c>
      <c r="N1643">
        <v>9</v>
      </c>
      <c r="O1643">
        <v>1</v>
      </c>
      <c r="P1643">
        <f t="shared" si="261"/>
        <v>10</v>
      </c>
      <c r="Q1643">
        <v>1378</v>
      </c>
      <c r="R1643">
        <v>885</v>
      </c>
      <c r="S1643" s="14">
        <f t="shared" si="253"/>
        <v>0.60892620415377818</v>
      </c>
      <c r="T1643" s="33">
        <f>IF(E1643&lt;1994,"NA",IF(E1643&gt;2001,SUMIFS(ADM!E:E,ADM!A:A,ReferendumData!E1643,ADM!C:C,ReferendumData!A1643,ADM!D:D,ReferendumData!B1643),SUMIFS(ADM!K:K,ADM!H:H,ReferendumData!E1643,ADM!I:I,ReferendumData!A1643,ADM!J:J,ReferendumData!B1643)))</f>
        <v>1237.8599999999999</v>
      </c>
      <c r="U1643" s="34">
        <f t="shared" si="262"/>
        <v>1.8281550417656278</v>
      </c>
      <c r="V1643" s="47">
        <f>IFERROR(VLOOKUP(C1643,Lookups!J:L,3,FALSE),IF(T1643&gt;=2000,4,IF(AND(T1643&gt;=1000,T1643&lt;2000),5,6)))</f>
        <v>5</v>
      </c>
      <c r="W1643" s="12" t="s">
        <v>20</v>
      </c>
      <c r="X1643" s="39">
        <f t="shared" si="254"/>
        <v>1.8281550417656278</v>
      </c>
      <c r="Y1643" s="38">
        <f t="shared" si="255"/>
        <v>0.60892620415377818</v>
      </c>
      <c r="Z1643" s="40" t="e">
        <f>IF(C1643=ScatterPlots!$A$3,ReferendumData!Y1643,-1)</f>
        <v>#N/A</v>
      </c>
      <c r="AA1643" s="39">
        <f t="shared" si="256"/>
        <v>1.8281550417656278</v>
      </c>
      <c r="AB1643" s="40">
        <f t="shared" si="257"/>
        <v>-1</v>
      </c>
      <c r="AC1643" s="40">
        <f t="shared" si="258"/>
        <v>-1</v>
      </c>
      <c r="AD1643" s="40">
        <f t="shared" si="259"/>
        <v>0.60892620415377818</v>
      </c>
    </row>
    <row r="1644" spans="1:30" x14ac:dyDescent="0.35">
      <c r="A1644">
        <v>593</v>
      </c>
      <c r="B1644">
        <v>1</v>
      </c>
      <c r="C1644" t="str">
        <f t="shared" si="260"/>
        <v>0593-01</v>
      </c>
      <c r="D1644" t="s">
        <v>341</v>
      </c>
      <c r="E1644">
        <v>2011</v>
      </c>
      <c r="F1644">
        <f>VLOOKUP(E1644,Lookups!A:B,2,FALSE)</f>
        <v>1</v>
      </c>
      <c r="G1644">
        <v>2012</v>
      </c>
      <c r="H1644" s="61">
        <v>100</v>
      </c>
      <c r="I1644">
        <v>10</v>
      </c>
      <c r="J1644" t="s">
        <v>19</v>
      </c>
      <c r="K1644">
        <v>0</v>
      </c>
      <c r="L1644">
        <v>9</v>
      </c>
      <c r="M1644">
        <v>0</v>
      </c>
      <c r="N1644">
        <v>9</v>
      </c>
      <c r="O1644">
        <v>1</v>
      </c>
      <c r="P1644">
        <f t="shared" si="261"/>
        <v>2</v>
      </c>
      <c r="Q1644">
        <v>1471</v>
      </c>
      <c r="R1644">
        <v>794</v>
      </c>
      <c r="S1644" s="14">
        <f t="shared" si="253"/>
        <v>0.64944812362030901</v>
      </c>
      <c r="T1644" s="33">
        <f>IF(E1644&lt;1994,"NA",IF(E1644&gt;2001,SUMIFS(ADM!E:E,ADM!A:A,ReferendumData!E1644,ADM!C:C,ReferendumData!A1644,ADM!D:D,ReferendumData!B1644),SUMIFS(ADM!K:K,ADM!H:H,ReferendumData!E1644,ADM!I:I,ReferendumData!A1644,ADM!J:J,ReferendumData!B1644)))</f>
        <v>1237.8599999999999</v>
      </c>
      <c r="U1644" s="34">
        <f t="shared" si="262"/>
        <v>1.829770733362416</v>
      </c>
      <c r="V1644" s="47">
        <f>IFERROR(VLOOKUP(C1644,Lookups!J:L,3,FALSE),IF(T1644&gt;=2000,4,IF(AND(T1644&gt;=1000,T1644&lt;2000),5,6)))</f>
        <v>5</v>
      </c>
      <c r="W1644" s="12" t="s">
        <v>20</v>
      </c>
      <c r="X1644" s="39">
        <f t="shared" si="254"/>
        <v>1.829770733362416</v>
      </c>
      <c r="Y1644" s="38">
        <f t="shared" si="255"/>
        <v>0.64944812362030901</v>
      </c>
      <c r="Z1644" s="40" t="e">
        <f>IF(C1644=ScatterPlots!$A$3,ReferendumData!Y1644,-1)</f>
        <v>#N/A</v>
      </c>
      <c r="AA1644" s="39">
        <f t="shared" si="256"/>
        <v>1.829770733362416</v>
      </c>
      <c r="AB1644" s="40">
        <f t="shared" si="257"/>
        <v>-1</v>
      </c>
      <c r="AC1644" s="40">
        <f t="shared" si="258"/>
        <v>-1</v>
      </c>
      <c r="AD1644" s="40">
        <f t="shared" si="259"/>
        <v>0.64944812362030901</v>
      </c>
    </row>
    <row r="1645" spans="1:30" x14ac:dyDescent="0.35">
      <c r="A1645">
        <v>595</v>
      </c>
      <c r="B1645">
        <v>1</v>
      </c>
      <c r="C1645" t="str">
        <f t="shared" si="260"/>
        <v>0595-01</v>
      </c>
      <c r="D1645" t="s">
        <v>193</v>
      </c>
      <c r="E1645">
        <v>2011</v>
      </c>
      <c r="F1645">
        <f>VLOOKUP(E1645,Lookups!A:B,2,FALSE)</f>
        <v>1</v>
      </c>
      <c r="G1645">
        <v>2012</v>
      </c>
      <c r="H1645" s="61">
        <v>126.17</v>
      </c>
      <c r="I1645">
        <v>10</v>
      </c>
      <c r="J1645" t="s">
        <v>19</v>
      </c>
      <c r="K1645">
        <v>0</v>
      </c>
      <c r="L1645">
        <v>9</v>
      </c>
      <c r="M1645">
        <v>0</v>
      </c>
      <c r="N1645">
        <v>9</v>
      </c>
      <c r="O1645">
        <v>1</v>
      </c>
      <c r="P1645">
        <f t="shared" si="261"/>
        <v>2</v>
      </c>
      <c r="Q1645">
        <v>559</v>
      </c>
      <c r="R1645">
        <v>423</v>
      </c>
      <c r="S1645" s="14">
        <f t="shared" si="253"/>
        <v>0.56924643584521384</v>
      </c>
      <c r="T1645" s="33">
        <f>IF(E1645&lt;1994,"NA",IF(E1645&gt;2001,SUMIFS(ADM!E:E,ADM!A:A,ReferendumData!E1645,ADM!C:C,ReferendumData!A1645,ADM!D:D,ReferendumData!B1645),SUMIFS(ADM!K:K,ADM!H:H,ReferendumData!E1645,ADM!I:I,ReferendumData!A1645,ADM!J:J,ReferendumData!B1645)))</f>
        <v>1730.76</v>
      </c>
      <c r="U1645" s="34">
        <f t="shared" si="262"/>
        <v>0.56738080380873146</v>
      </c>
      <c r="V1645" s="47">
        <f>IFERROR(VLOOKUP(C1645,Lookups!J:L,3,FALSE),IF(T1645&gt;=2000,4,IF(AND(T1645&gt;=1000,T1645&lt;2000),5,6)))</f>
        <v>5</v>
      </c>
      <c r="W1645" s="12" t="s">
        <v>20</v>
      </c>
      <c r="X1645" s="39">
        <f t="shared" si="254"/>
        <v>0.56738080380873146</v>
      </c>
      <c r="Y1645" s="38">
        <f t="shared" si="255"/>
        <v>0.56924643584521384</v>
      </c>
      <c r="Z1645" s="40" t="e">
        <f>IF(C1645=ScatterPlots!$A$3,ReferendumData!Y1645,-1)</f>
        <v>#N/A</v>
      </c>
      <c r="AA1645" s="39">
        <f t="shared" si="256"/>
        <v>0.56738080380873146</v>
      </c>
      <c r="AB1645" s="40">
        <f t="shared" si="257"/>
        <v>-1</v>
      </c>
      <c r="AC1645" s="40">
        <f t="shared" si="258"/>
        <v>-1</v>
      </c>
      <c r="AD1645" s="40">
        <f t="shared" si="259"/>
        <v>0.56924643584521384</v>
      </c>
    </row>
    <row r="1646" spans="1:30" x14ac:dyDescent="0.35">
      <c r="A1646">
        <v>622</v>
      </c>
      <c r="B1646">
        <v>1</v>
      </c>
      <c r="C1646" t="str">
        <f t="shared" si="260"/>
        <v>0622-01</v>
      </c>
      <c r="D1646" t="s">
        <v>233</v>
      </c>
      <c r="E1646">
        <v>2011</v>
      </c>
      <c r="F1646">
        <f>VLOOKUP(E1646,Lookups!A:B,2,FALSE)</f>
        <v>1</v>
      </c>
      <c r="G1646">
        <v>2013</v>
      </c>
      <c r="H1646" s="61">
        <v>833.02</v>
      </c>
      <c r="I1646">
        <v>10</v>
      </c>
      <c r="J1646" t="s">
        <v>19</v>
      </c>
      <c r="K1646">
        <v>0</v>
      </c>
      <c r="L1646">
        <v>9</v>
      </c>
      <c r="M1646">
        <v>1</v>
      </c>
      <c r="N1646">
        <v>9</v>
      </c>
      <c r="O1646">
        <v>1</v>
      </c>
      <c r="P1646">
        <f t="shared" si="261"/>
        <v>9</v>
      </c>
      <c r="Q1646">
        <v>7028</v>
      </c>
      <c r="R1646">
        <v>3361</v>
      </c>
      <c r="S1646" s="14">
        <f t="shared" si="253"/>
        <v>0.67648474347867937</v>
      </c>
      <c r="T1646" s="33">
        <f>IF(E1646&lt;1994,"NA",IF(E1646&gt;2001,SUMIFS(ADM!E:E,ADM!A:A,ReferendumData!E1646,ADM!C:C,ReferendumData!A1646,ADM!D:D,ReferendumData!B1646),SUMIFS(ADM!K:K,ADM!H:H,ReferendumData!E1646,ADM!I:I,ReferendumData!A1646,ADM!J:J,ReferendumData!B1646)))</f>
        <v>10978.49</v>
      </c>
      <c r="U1646" s="34">
        <f t="shared" si="262"/>
        <v>0.94630500187184219</v>
      </c>
      <c r="V1646" s="47">
        <f>IFERROR(VLOOKUP(C1646,Lookups!J:L,3,FALSE),IF(T1646&gt;=2000,4,IF(AND(T1646&gt;=1000,T1646&lt;2000),5,6)))</f>
        <v>2</v>
      </c>
      <c r="W1646" s="12" t="s">
        <v>568</v>
      </c>
      <c r="X1646" s="39">
        <f t="shared" si="254"/>
        <v>0.94630500187184219</v>
      </c>
      <c r="Y1646" s="38">
        <f t="shared" si="255"/>
        <v>0.67648474347867937</v>
      </c>
      <c r="Z1646" s="40" t="e">
        <f>IF(C1646=ScatterPlots!$A$3,ReferendumData!Y1646,-1)</f>
        <v>#N/A</v>
      </c>
      <c r="AA1646" s="39">
        <f t="shared" si="256"/>
        <v>0.94630500187184219</v>
      </c>
      <c r="AB1646" s="40">
        <f t="shared" si="257"/>
        <v>-1</v>
      </c>
      <c r="AC1646" s="40">
        <f t="shared" si="258"/>
        <v>-1</v>
      </c>
      <c r="AD1646" s="40">
        <f t="shared" si="259"/>
        <v>0.67648474347867937</v>
      </c>
    </row>
    <row r="1647" spans="1:30" x14ac:dyDescent="0.35">
      <c r="A1647">
        <v>624</v>
      </c>
      <c r="B1647">
        <v>1</v>
      </c>
      <c r="C1647" t="str">
        <f t="shared" si="260"/>
        <v>0624-01</v>
      </c>
      <c r="D1647" t="s">
        <v>194</v>
      </c>
      <c r="E1647">
        <v>2011</v>
      </c>
      <c r="F1647">
        <f>VLOOKUP(E1647,Lookups!A:B,2,FALSE)</f>
        <v>1</v>
      </c>
      <c r="G1647">
        <v>2013</v>
      </c>
      <c r="H1647" s="61">
        <v>1580.36</v>
      </c>
      <c r="I1647">
        <v>6</v>
      </c>
      <c r="J1647" t="s">
        <v>19</v>
      </c>
      <c r="K1647">
        <v>0</v>
      </c>
      <c r="L1647">
        <v>9</v>
      </c>
      <c r="M1647">
        <v>1</v>
      </c>
      <c r="N1647">
        <v>9</v>
      </c>
      <c r="O1647">
        <v>1</v>
      </c>
      <c r="P1647">
        <f t="shared" si="261"/>
        <v>10</v>
      </c>
      <c r="Q1647">
        <v>6928</v>
      </c>
      <c r="R1647">
        <v>2556</v>
      </c>
      <c r="S1647" s="14">
        <f t="shared" si="253"/>
        <v>0.73049346267397719</v>
      </c>
      <c r="T1647" s="33">
        <f>IF(E1647&lt;1994,"NA",IF(E1647&gt;2001,SUMIFS(ADM!E:E,ADM!A:A,ReferendumData!E1647,ADM!C:C,ReferendumData!A1647,ADM!D:D,ReferendumData!B1647),SUMIFS(ADM!K:K,ADM!H:H,ReferendumData!E1647,ADM!I:I,ReferendumData!A1647,ADM!J:J,ReferendumData!B1647)))</f>
        <v>8146.49</v>
      </c>
      <c r="U1647" s="34">
        <f t="shared" si="262"/>
        <v>1.1641823656568657</v>
      </c>
      <c r="V1647" s="47">
        <f>IFERROR(VLOOKUP(C1647,Lookups!J:L,3,FALSE),IF(T1647&gt;=2000,4,IF(AND(T1647&gt;=1000,T1647&lt;2000),5,6)))</f>
        <v>3</v>
      </c>
      <c r="W1647" s="12" t="s">
        <v>20</v>
      </c>
      <c r="X1647" s="39">
        <f t="shared" si="254"/>
        <v>1.1641823656568657</v>
      </c>
      <c r="Y1647" s="38">
        <f t="shared" si="255"/>
        <v>0.73049346267397719</v>
      </c>
      <c r="Z1647" s="40" t="e">
        <f>IF(C1647=ScatterPlots!$A$3,ReferendumData!Y1647,-1)</f>
        <v>#N/A</v>
      </c>
      <c r="AA1647" s="39">
        <f t="shared" si="256"/>
        <v>1.1641823656568657</v>
      </c>
      <c r="AB1647" s="40">
        <f t="shared" si="257"/>
        <v>-1</v>
      </c>
      <c r="AC1647" s="40">
        <f t="shared" si="258"/>
        <v>-1</v>
      </c>
      <c r="AD1647" s="40">
        <f t="shared" si="259"/>
        <v>0.73049346267397719</v>
      </c>
    </row>
    <row r="1648" spans="1:30" x14ac:dyDescent="0.35">
      <c r="A1648">
        <v>635</v>
      </c>
      <c r="B1648">
        <v>1</v>
      </c>
      <c r="C1648" t="str">
        <f t="shared" si="260"/>
        <v>0635-01</v>
      </c>
      <c r="D1648" t="s">
        <v>97</v>
      </c>
      <c r="E1648">
        <v>2011</v>
      </c>
      <c r="F1648">
        <f>VLOOKUP(E1648,Lookups!A:B,2,FALSE)</f>
        <v>1</v>
      </c>
      <c r="G1648">
        <v>2012</v>
      </c>
      <c r="H1648" s="61">
        <v>362.43000000000006</v>
      </c>
      <c r="I1648">
        <v>5</v>
      </c>
      <c r="J1648" t="s">
        <v>19</v>
      </c>
      <c r="K1648">
        <v>0</v>
      </c>
      <c r="L1648">
        <v>9</v>
      </c>
      <c r="M1648">
        <v>0</v>
      </c>
      <c r="N1648">
        <v>9</v>
      </c>
      <c r="O1648">
        <v>1</v>
      </c>
      <c r="P1648">
        <f t="shared" si="261"/>
        <v>4</v>
      </c>
      <c r="Q1648">
        <v>96</v>
      </c>
      <c r="R1648">
        <v>80</v>
      </c>
      <c r="S1648" s="14">
        <f t="shared" si="253"/>
        <v>0.54545454545454541</v>
      </c>
      <c r="T1648" s="33">
        <f>IF(E1648&lt;1994,"NA",IF(E1648&gt;2001,SUMIFS(ADM!E:E,ADM!A:A,ReferendumData!E1648,ADM!C:C,ReferendumData!A1648,ADM!D:D,ReferendumData!B1648),SUMIFS(ADM!K:K,ADM!H:H,ReferendumData!E1648,ADM!I:I,ReferendumData!A1648,ADM!J:J,ReferendumData!B1648)))</f>
        <v>76.42</v>
      </c>
      <c r="U1648" s="34">
        <f t="shared" si="262"/>
        <v>2.3030620256477361</v>
      </c>
      <c r="V1648" s="47">
        <f>IFERROR(VLOOKUP(C1648,Lookups!J:L,3,FALSE),IF(T1648&gt;=2000,4,IF(AND(T1648&gt;=1000,T1648&lt;2000),5,6)))</f>
        <v>6</v>
      </c>
      <c r="W1648" s="12" t="s">
        <v>20</v>
      </c>
      <c r="X1648" s="39">
        <f t="shared" si="254"/>
        <v>2.3030620256477361</v>
      </c>
      <c r="Y1648" s="38">
        <f t="shared" si="255"/>
        <v>0.54545454545454541</v>
      </c>
      <c r="Z1648" s="40" t="e">
        <f>IF(C1648=ScatterPlots!$A$3,ReferendumData!Y1648,-1)</f>
        <v>#N/A</v>
      </c>
      <c r="AA1648" s="39">
        <f t="shared" si="256"/>
        <v>2.3030620256477361</v>
      </c>
      <c r="AB1648" s="40">
        <f t="shared" si="257"/>
        <v>-1</v>
      </c>
      <c r="AC1648" s="40">
        <f t="shared" si="258"/>
        <v>-1</v>
      </c>
      <c r="AD1648" s="40">
        <f t="shared" si="259"/>
        <v>0.54545454545454541</v>
      </c>
    </row>
    <row r="1649" spans="1:30" x14ac:dyDescent="0.35">
      <c r="A1649">
        <v>659</v>
      </c>
      <c r="B1649">
        <v>1</v>
      </c>
      <c r="C1649" t="str">
        <f t="shared" si="260"/>
        <v>0659-01</v>
      </c>
      <c r="D1649" t="s">
        <v>136</v>
      </c>
      <c r="E1649">
        <v>2011</v>
      </c>
      <c r="F1649">
        <f>VLOOKUP(E1649,Lookups!A:B,2,FALSE)</f>
        <v>1</v>
      </c>
      <c r="G1649">
        <v>2012</v>
      </c>
      <c r="H1649" s="61">
        <v>343.53</v>
      </c>
      <c r="I1649">
        <v>10</v>
      </c>
      <c r="J1649" t="s">
        <v>19</v>
      </c>
      <c r="K1649">
        <v>0</v>
      </c>
      <c r="L1649">
        <v>9</v>
      </c>
      <c r="M1649">
        <v>0</v>
      </c>
      <c r="N1649">
        <v>9</v>
      </c>
      <c r="O1649">
        <v>1</v>
      </c>
      <c r="P1649">
        <f t="shared" si="261"/>
        <v>4</v>
      </c>
      <c r="Q1649">
        <v>3497</v>
      </c>
      <c r="R1649">
        <v>2343</v>
      </c>
      <c r="S1649" s="14">
        <f t="shared" si="253"/>
        <v>0.59880136986301369</v>
      </c>
      <c r="T1649" s="33">
        <f>IF(E1649&lt;1994,"NA",IF(E1649&gt;2001,SUMIFS(ADM!E:E,ADM!A:A,ReferendumData!E1649,ADM!C:C,ReferendumData!A1649,ADM!D:D,ReferendumData!B1649),SUMIFS(ADM!K:K,ADM!H:H,ReferendumData!E1649,ADM!I:I,ReferendumData!A1649,ADM!J:J,ReferendumData!B1649)))</f>
        <v>3780.98</v>
      </c>
      <c r="U1649" s="34">
        <f t="shared" si="262"/>
        <v>1.5445731000957423</v>
      </c>
      <c r="V1649" s="47">
        <f>IFERROR(VLOOKUP(C1649,Lookups!J:L,3,FALSE),IF(T1649&gt;=2000,4,IF(AND(T1649&gt;=1000,T1649&lt;2000),5,6)))</f>
        <v>3</v>
      </c>
      <c r="W1649" s="12" t="s">
        <v>20</v>
      </c>
      <c r="X1649" s="39">
        <f t="shared" si="254"/>
        <v>1.5445731000957423</v>
      </c>
      <c r="Y1649" s="38">
        <f t="shared" si="255"/>
        <v>0.59880136986301369</v>
      </c>
      <c r="Z1649" s="40" t="e">
        <f>IF(C1649=ScatterPlots!$A$3,ReferendumData!Y1649,-1)</f>
        <v>#N/A</v>
      </c>
      <c r="AA1649" s="39">
        <f t="shared" si="256"/>
        <v>1.5445731000957423</v>
      </c>
      <c r="AB1649" s="40">
        <f t="shared" si="257"/>
        <v>-1</v>
      </c>
      <c r="AC1649" s="40">
        <f t="shared" si="258"/>
        <v>-1</v>
      </c>
      <c r="AD1649" s="40">
        <f t="shared" si="259"/>
        <v>0.59880136986301369</v>
      </c>
    </row>
    <row r="1650" spans="1:30" x14ac:dyDescent="0.35">
      <c r="A1650">
        <v>676</v>
      </c>
      <c r="B1650">
        <v>1</v>
      </c>
      <c r="C1650" t="str">
        <f t="shared" si="260"/>
        <v>0676-01</v>
      </c>
      <c r="D1650" t="s">
        <v>32</v>
      </c>
      <c r="E1650">
        <v>2011</v>
      </c>
      <c r="F1650">
        <f>VLOOKUP(E1650,Lookups!A:B,2,FALSE)</f>
        <v>1</v>
      </c>
      <c r="G1650">
        <v>2012</v>
      </c>
      <c r="H1650" s="61">
        <v>500</v>
      </c>
      <c r="I1650">
        <v>10</v>
      </c>
      <c r="J1650" t="s">
        <v>19</v>
      </c>
      <c r="K1650">
        <v>0</v>
      </c>
      <c r="L1650">
        <v>9</v>
      </c>
      <c r="M1650">
        <v>0</v>
      </c>
      <c r="N1650">
        <v>9</v>
      </c>
      <c r="O1650">
        <v>1</v>
      </c>
      <c r="P1650">
        <f t="shared" si="261"/>
        <v>6</v>
      </c>
      <c r="Q1650">
        <v>240</v>
      </c>
      <c r="R1650">
        <v>65</v>
      </c>
      <c r="S1650" s="14">
        <f t="shared" si="253"/>
        <v>0.78688524590163933</v>
      </c>
      <c r="T1650" s="33">
        <f>IF(E1650&lt;1994,"NA",IF(E1650&gt;2001,SUMIFS(ADM!E:E,ADM!A:A,ReferendumData!E1650,ADM!C:C,ReferendumData!A1650,ADM!D:D,ReferendumData!B1650),SUMIFS(ADM!K:K,ADM!H:H,ReferendumData!E1650,ADM!I:I,ReferendumData!A1650,ADM!J:J,ReferendumData!B1650)))</f>
        <v>217.9</v>
      </c>
      <c r="U1650" s="34">
        <f t="shared" si="262"/>
        <v>1.3997246443322624</v>
      </c>
      <c r="V1650" s="47">
        <f>IFERROR(VLOOKUP(C1650,Lookups!J:L,3,FALSE),IF(T1650&gt;=2000,4,IF(AND(T1650&gt;=1000,T1650&lt;2000),5,6)))</f>
        <v>6</v>
      </c>
      <c r="W1650" s="12" t="s">
        <v>20</v>
      </c>
      <c r="X1650" s="39">
        <f t="shared" si="254"/>
        <v>1.3997246443322624</v>
      </c>
      <c r="Y1650" s="38">
        <f t="shared" si="255"/>
        <v>0.78688524590163933</v>
      </c>
      <c r="Z1650" s="40" t="e">
        <f>IF(C1650=ScatterPlots!$A$3,ReferendumData!Y1650,-1)</f>
        <v>#N/A</v>
      </c>
      <c r="AA1650" s="39">
        <f t="shared" si="256"/>
        <v>1.3997246443322624</v>
      </c>
      <c r="AB1650" s="40">
        <f t="shared" si="257"/>
        <v>-1</v>
      </c>
      <c r="AC1650" s="40">
        <f t="shared" si="258"/>
        <v>-1</v>
      </c>
      <c r="AD1650" s="40">
        <f t="shared" si="259"/>
        <v>0.78688524590163933</v>
      </c>
    </row>
    <row r="1651" spans="1:30" x14ac:dyDescent="0.35">
      <c r="A1651">
        <v>682</v>
      </c>
      <c r="B1651">
        <v>1</v>
      </c>
      <c r="C1651" t="str">
        <f t="shared" si="260"/>
        <v>0682-01</v>
      </c>
      <c r="D1651" t="s">
        <v>138</v>
      </c>
      <c r="E1651">
        <v>2011</v>
      </c>
      <c r="F1651">
        <f>VLOOKUP(E1651,Lookups!A:B,2,FALSE)</f>
        <v>1</v>
      </c>
      <c r="G1651">
        <v>2012</v>
      </c>
      <c r="H1651" s="61">
        <v>126.04</v>
      </c>
      <c r="I1651">
        <v>10</v>
      </c>
      <c r="J1651" t="s">
        <v>19</v>
      </c>
      <c r="K1651">
        <v>0</v>
      </c>
      <c r="L1651">
        <v>9</v>
      </c>
      <c r="M1651">
        <v>0</v>
      </c>
      <c r="N1651">
        <v>9</v>
      </c>
      <c r="O1651">
        <v>1</v>
      </c>
      <c r="P1651">
        <f t="shared" si="261"/>
        <v>2</v>
      </c>
      <c r="Q1651">
        <v>945</v>
      </c>
      <c r="R1651">
        <v>245</v>
      </c>
      <c r="S1651" s="14">
        <f t="shared" si="253"/>
        <v>0.79411764705882348</v>
      </c>
      <c r="T1651" s="33">
        <f>IF(E1651&lt;1994,"NA",IF(E1651&gt;2001,SUMIFS(ADM!E:E,ADM!A:A,ReferendumData!E1651,ADM!C:C,ReferendumData!A1651,ADM!D:D,ReferendumData!B1651),SUMIFS(ADM!K:K,ADM!H:H,ReferendumData!E1651,ADM!I:I,ReferendumData!A1651,ADM!J:J,ReferendumData!B1651)))</f>
        <v>1266.29</v>
      </c>
      <c r="U1651" s="34">
        <f t="shared" si="262"/>
        <v>0.93975313711709008</v>
      </c>
      <c r="V1651" s="47">
        <f>IFERROR(VLOOKUP(C1651,Lookups!J:L,3,FALSE),IF(T1651&gt;=2000,4,IF(AND(T1651&gt;=1000,T1651&lt;2000),5,6)))</f>
        <v>5</v>
      </c>
      <c r="W1651" s="12" t="s">
        <v>20</v>
      </c>
      <c r="X1651" s="39">
        <f t="shared" si="254"/>
        <v>0.93975313711709008</v>
      </c>
      <c r="Y1651" s="38">
        <f t="shared" si="255"/>
        <v>0.79411764705882348</v>
      </c>
      <c r="Z1651" s="40" t="e">
        <f>IF(C1651=ScatterPlots!$A$3,ReferendumData!Y1651,-1)</f>
        <v>#N/A</v>
      </c>
      <c r="AA1651" s="39">
        <f t="shared" si="256"/>
        <v>0.93975313711709008</v>
      </c>
      <c r="AB1651" s="40">
        <f t="shared" si="257"/>
        <v>-1</v>
      </c>
      <c r="AC1651" s="40">
        <f t="shared" si="258"/>
        <v>-1</v>
      </c>
      <c r="AD1651" s="40">
        <f t="shared" si="259"/>
        <v>0.79411764705882348</v>
      </c>
    </row>
    <row r="1652" spans="1:30" x14ac:dyDescent="0.35">
      <c r="A1652">
        <v>682</v>
      </c>
      <c r="B1652">
        <v>1</v>
      </c>
      <c r="C1652" t="str">
        <f t="shared" si="260"/>
        <v>0682-01</v>
      </c>
      <c r="D1652" t="s">
        <v>138</v>
      </c>
      <c r="E1652">
        <v>2011</v>
      </c>
      <c r="F1652">
        <f>VLOOKUP(E1652,Lookups!A:B,2,FALSE)</f>
        <v>1</v>
      </c>
      <c r="G1652">
        <v>2012</v>
      </c>
      <c r="H1652" s="61">
        <v>200</v>
      </c>
      <c r="I1652">
        <v>10</v>
      </c>
      <c r="J1652" t="s">
        <v>19</v>
      </c>
      <c r="K1652">
        <v>0</v>
      </c>
      <c r="L1652">
        <v>9</v>
      </c>
      <c r="M1652">
        <v>0</v>
      </c>
      <c r="N1652">
        <v>9</v>
      </c>
      <c r="O1652">
        <v>1</v>
      </c>
      <c r="P1652">
        <f t="shared" si="261"/>
        <v>3</v>
      </c>
      <c r="Q1652">
        <v>762</v>
      </c>
      <c r="R1652">
        <v>426</v>
      </c>
      <c r="S1652" s="14">
        <f t="shared" si="253"/>
        <v>0.64141414141414144</v>
      </c>
      <c r="T1652" s="33">
        <f>IF(E1652&lt;1994,"NA",IF(E1652&gt;2001,SUMIFS(ADM!E:E,ADM!A:A,ReferendumData!E1652,ADM!C:C,ReferendumData!A1652,ADM!D:D,ReferendumData!B1652),SUMIFS(ADM!K:K,ADM!H:H,ReferendumData!E1652,ADM!I:I,ReferendumData!A1652,ADM!J:J,ReferendumData!B1652)))</f>
        <v>1266.29</v>
      </c>
      <c r="U1652" s="34">
        <f t="shared" si="262"/>
        <v>0.93817372007991851</v>
      </c>
      <c r="V1652" s="47">
        <f>IFERROR(VLOOKUP(C1652,Lookups!J:L,3,FALSE),IF(T1652&gt;=2000,4,IF(AND(T1652&gt;=1000,T1652&lt;2000),5,6)))</f>
        <v>5</v>
      </c>
      <c r="W1652" s="12" t="s">
        <v>20</v>
      </c>
      <c r="X1652" s="39">
        <f t="shared" si="254"/>
        <v>0.93817372007991851</v>
      </c>
      <c r="Y1652" s="38">
        <f t="shared" si="255"/>
        <v>0.64141414141414144</v>
      </c>
      <c r="Z1652" s="40" t="e">
        <f>IF(C1652=ScatterPlots!$A$3,ReferendumData!Y1652,-1)</f>
        <v>#N/A</v>
      </c>
      <c r="AA1652" s="39">
        <f t="shared" si="256"/>
        <v>0.93817372007991851</v>
      </c>
      <c r="AB1652" s="40">
        <f t="shared" si="257"/>
        <v>-1</v>
      </c>
      <c r="AC1652" s="40">
        <f t="shared" si="258"/>
        <v>-1</v>
      </c>
      <c r="AD1652" s="40">
        <f t="shared" si="259"/>
        <v>0.64141414141414144</v>
      </c>
    </row>
    <row r="1653" spans="1:30" x14ac:dyDescent="0.35">
      <c r="A1653">
        <v>690</v>
      </c>
      <c r="B1653">
        <v>1</v>
      </c>
      <c r="C1653" t="str">
        <f t="shared" si="260"/>
        <v>0690-01</v>
      </c>
      <c r="D1653" t="s">
        <v>139</v>
      </c>
      <c r="E1653">
        <v>2011</v>
      </c>
      <c r="F1653">
        <f>VLOOKUP(E1653,Lookups!A:B,2,FALSE)</f>
        <v>1</v>
      </c>
      <c r="G1653">
        <v>2012</v>
      </c>
      <c r="H1653" s="61">
        <v>126.75</v>
      </c>
      <c r="I1653">
        <v>10</v>
      </c>
      <c r="J1653" t="s">
        <v>19</v>
      </c>
      <c r="K1653">
        <v>0</v>
      </c>
      <c r="L1653">
        <v>9</v>
      </c>
      <c r="M1653">
        <v>0</v>
      </c>
      <c r="N1653">
        <v>9</v>
      </c>
      <c r="O1653">
        <v>1</v>
      </c>
      <c r="P1653">
        <f t="shared" si="261"/>
        <v>2</v>
      </c>
      <c r="Q1653">
        <v>464</v>
      </c>
      <c r="R1653">
        <v>182</v>
      </c>
      <c r="S1653" s="14">
        <f t="shared" si="253"/>
        <v>0.71826625386996901</v>
      </c>
      <c r="T1653" s="33">
        <f>IF(E1653&lt;1994,"NA",IF(E1653&gt;2001,SUMIFS(ADM!E:E,ADM!A:A,ReferendumData!E1653,ADM!C:C,ReferendumData!A1653,ADM!D:D,ReferendumData!B1653),SUMIFS(ADM!K:K,ADM!H:H,ReferendumData!E1653,ADM!I:I,ReferendumData!A1653,ADM!J:J,ReferendumData!B1653)))</f>
        <v>1075.25</v>
      </c>
      <c r="U1653" s="34">
        <f t="shared" si="262"/>
        <v>0.60079051383399207</v>
      </c>
      <c r="V1653" s="47">
        <f>IFERROR(VLOOKUP(C1653,Lookups!J:L,3,FALSE),IF(T1653&gt;=2000,4,IF(AND(T1653&gt;=1000,T1653&lt;2000),5,6)))</f>
        <v>5</v>
      </c>
      <c r="W1653" s="12" t="s">
        <v>20</v>
      </c>
      <c r="X1653" s="39">
        <f t="shared" si="254"/>
        <v>0.60079051383399207</v>
      </c>
      <c r="Y1653" s="38">
        <f t="shared" si="255"/>
        <v>0.71826625386996901</v>
      </c>
      <c r="Z1653" s="40" t="e">
        <f>IF(C1653=ScatterPlots!$A$3,ReferendumData!Y1653,-1)</f>
        <v>#N/A</v>
      </c>
      <c r="AA1653" s="39">
        <f t="shared" si="256"/>
        <v>0.60079051383399207</v>
      </c>
      <c r="AB1653" s="40">
        <f t="shared" si="257"/>
        <v>-1</v>
      </c>
      <c r="AC1653" s="40">
        <f t="shared" si="258"/>
        <v>-1</v>
      </c>
      <c r="AD1653" s="40">
        <f t="shared" si="259"/>
        <v>0.71826625386996901</v>
      </c>
    </row>
    <row r="1654" spans="1:30" x14ac:dyDescent="0.35">
      <c r="A1654">
        <v>700</v>
      </c>
      <c r="B1654">
        <v>1</v>
      </c>
      <c r="C1654" t="str">
        <f t="shared" si="260"/>
        <v>0700-01</v>
      </c>
      <c r="D1654" t="s">
        <v>198</v>
      </c>
      <c r="E1654">
        <v>2011</v>
      </c>
      <c r="F1654">
        <f>VLOOKUP(E1654,Lookups!A:B,2,FALSE)</f>
        <v>1</v>
      </c>
      <c r="G1654">
        <v>2013</v>
      </c>
      <c r="H1654" s="61">
        <v>1</v>
      </c>
      <c r="I1654">
        <v>10</v>
      </c>
      <c r="J1654" t="s">
        <v>19</v>
      </c>
      <c r="K1654">
        <v>0</v>
      </c>
      <c r="L1654">
        <v>9</v>
      </c>
      <c r="M1654">
        <v>1</v>
      </c>
      <c r="N1654">
        <v>9</v>
      </c>
      <c r="O1654">
        <v>1</v>
      </c>
      <c r="P1654">
        <f t="shared" si="261"/>
        <v>1</v>
      </c>
      <c r="Q1654">
        <v>892</v>
      </c>
      <c r="R1654">
        <v>342</v>
      </c>
      <c r="S1654" s="14">
        <f t="shared" si="253"/>
        <v>0.72285251215559154</v>
      </c>
      <c r="T1654" s="33">
        <f>IF(E1654&lt;1994,"NA",IF(E1654&gt;2001,SUMIFS(ADM!E:E,ADM!A:A,ReferendumData!E1654,ADM!C:C,ReferendumData!A1654,ADM!D:D,ReferendumData!B1654),SUMIFS(ADM!K:K,ADM!H:H,ReferendumData!E1654,ADM!I:I,ReferendumData!A1654,ADM!J:J,ReferendumData!B1654)))</f>
        <v>2096.0700000000002</v>
      </c>
      <c r="U1654" s="34">
        <f t="shared" si="262"/>
        <v>0.58872079653828346</v>
      </c>
      <c r="V1654" s="47">
        <f>IFERROR(VLOOKUP(C1654,Lookups!J:L,3,FALSE),IF(T1654&gt;=2000,4,IF(AND(T1654&gt;=1000,T1654&lt;2000),5,6)))</f>
        <v>4</v>
      </c>
      <c r="W1654" s="12" t="s">
        <v>20</v>
      </c>
      <c r="X1654" s="39">
        <f t="shared" si="254"/>
        <v>0.58872079653828346</v>
      </c>
      <c r="Y1654" s="38">
        <f t="shared" si="255"/>
        <v>0.72285251215559154</v>
      </c>
      <c r="Z1654" s="40" t="e">
        <f>IF(C1654=ScatterPlots!$A$3,ReferendumData!Y1654,-1)</f>
        <v>#N/A</v>
      </c>
      <c r="AA1654" s="39">
        <f t="shared" si="256"/>
        <v>0.58872079653828346</v>
      </c>
      <c r="AB1654" s="40">
        <f t="shared" si="257"/>
        <v>-1</v>
      </c>
      <c r="AC1654" s="40">
        <f t="shared" si="258"/>
        <v>-1</v>
      </c>
      <c r="AD1654" s="40">
        <f t="shared" si="259"/>
        <v>0.72285251215559154</v>
      </c>
    </row>
    <row r="1655" spans="1:30" x14ac:dyDescent="0.35">
      <c r="A1655">
        <v>704</v>
      </c>
      <c r="B1655">
        <v>1</v>
      </c>
      <c r="C1655" t="str">
        <f t="shared" si="260"/>
        <v>0704-01</v>
      </c>
      <c r="D1655" t="s">
        <v>143</v>
      </c>
      <c r="E1655">
        <v>2011</v>
      </c>
      <c r="F1655">
        <f>VLOOKUP(E1655,Lookups!A:B,2,FALSE)</f>
        <v>1</v>
      </c>
      <c r="G1655">
        <v>2012</v>
      </c>
      <c r="H1655" s="61">
        <v>1</v>
      </c>
      <c r="I1655">
        <v>10</v>
      </c>
      <c r="J1655" t="s">
        <v>19</v>
      </c>
      <c r="K1655">
        <v>0</v>
      </c>
      <c r="L1655">
        <v>9</v>
      </c>
      <c r="M1655">
        <v>0</v>
      </c>
      <c r="N1655">
        <v>9</v>
      </c>
      <c r="O1655">
        <v>1</v>
      </c>
      <c r="P1655">
        <f t="shared" si="261"/>
        <v>1</v>
      </c>
      <c r="Q1655">
        <v>808</v>
      </c>
      <c r="R1655">
        <v>348</v>
      </c>
      <c r="S1655" s="14">
        <f t="shared" si="253"/>
        <v>0.69896193771626303</v>
      </c>
      <c r="T1655" s="33">
        <f>IF(E1655&lt;1994,"NA",IF(E1655&gt;2001,SUMIFS(ADM!E:E,ADM!A:A,ReferendumData!E1655,ADM!C:C,ReferendumData!A1655,ADM!D:D,ReferendumData!B1655),SUMIFS(ADM!K:K,ADM!H:H,ReferendumData!E1655,ADM!I:I,ReferendumData!A1655,ADM!J:J,ReferendumData!B1655)))</f>
        <v>1754.84</v>
      </c>
      <c r="U1655" s="34">
        <f t="shared" si="262"/>
        <v>0.65874951562535622</v>
      </c>
      <c r="V1655" s="47">
        <f>IFERROR(VLOOKUP(C1655,Lookups!J:L,3,FALSE),IF(T1655&gt;=2000,4,IF(AND(T1655&gt;=1000,T1655&lt;2000),5,6)))</f>
        <v>5</v>
      </c>
      <c r="W1655" s="12" t="s">
        <v>20</v>
      </c>
      <c r="X1655" s="39">
        <f t="shared" si="254"/>
        <v>0.65874951562535622</v>
      </c>
      <c r="Y1655" s="38">
        <f t="shared" si="255"/>
        <v>0.69896193771626303</v>
      </c>
      <c r="Z1655" s="40" t="e">
        <f>IF(C1655=ScatterPlots!$A$3,ReferendumData!Y1655,-1)</f>
        <v>#N/A</v>
      </c>
      <c r="AA1655" s="39">
        <f t="shared" si="256"/>
        <v>0.65874951562535622</v>
      </c>
      <c r="AB1655" s="40">
        <f t="shared" si="257"/>
        <v>-1</v>
      </c>
      <c r="AC1655" s="40">
        <f t="shared" si="258"/>
        <v>-1</v>
      </c>
      <c r="AD1655" s="40">
        <f t="shared" si="259"/>
        <v>0.69896193771626303</v>
      </c>
    </row>
    <row r="1656" spans="1:30" x14ac:dyDescent="0.35">
      <c r="A1656">
        <v>706</v>
      </c>
      <c r="B1656">
        <v>1</v>
      </c>
      <c r="C1656" t="str">
        <f t="shared" si="260"/>
        <v>0706-01</v>
      </c>
      <c r="D1656" t="s">
        <v>144</v>
      </c>
      <c r="E1656">
        <v>2011</v>
      </c>
      <c r="F1656">
        <f>VLOOKUP(E1656,Lookups!A:B,2,FALSE)</f>
        <v>1</v>
      </c>
      <c r="G1656">
        <v>2013</v>
      </c>
      <c r="H1656" s="61">
        <v>800</v>
      </c>
      <c r="I1656">
        <v>7</v>
      </c>
      <c r="J1656" t="s">
        <v>19</v>
      </c>
      <c r="K1656">
        <v>0</v>
      </c>
      <c r="L1656">
        <v>9</v>
      </c>
      <c r="M1656">
        <v>1</v>
      </c>
      <c r="N1656">
        <v>9</v>
      </c>
      <c r="O1656">
        <v>1</v>
      </c>
      <c r="P1656">
        <f t="shared" si="261"/>
        <v>9</v>
      </c>
      <c r="Q1656">
        <v>1630</v>
      </c>
      <c r="R1656">
        <v>1204</v>
      </c>
      <c r="S1656" s="14">
        <f t="shared" si="253"/>
        <v>0.57515878616796046</v>
      </c>
      <c r="T1656" s="33">
        <f>IF(E1656&lt;1994,"NA",IF(E1656&gt;2001,SUMIFS(ADM!E:E,ADM!A:A,ReferendumData!E1656,ADM!C:C,ReferendumData!A1656,ADM!D:D,ReferendumData!B1656),SUMIFS(ADM!K:K,ADM!H:H,ReferendumData!E1656,ADM!I:I,ReferendumData!A1656,ADM!J:J,ReferendumData!B1656)))</f>
        <v>1605.05</v>
      </c>
      <c r="U1656" s="34">
        <f t="shared" si="262"/>
        <v>1.7656770817108502</v>
      </c>
      <c r="V1656" s="47">
        <f>IFERROR(VLOOKUP(C1656,Lookups!J:L,3,FALSE),IF(T1656&gt;=2000,4,IF(AND(T1656&gt;=1000,T1656&lt;2000),5,6)))</f>
        <v>5</v>
      </c>
      <c r="W1656" s="12" t="s">
        <v>20</v>
      </c>
      <c r="X1656" s="39">
        <f t="shared" si="254"/>
        <v>1.7656770817108502</v>
      </c>
      <c r="Y1656" s="38">
        <f t="shared" si="255"/>
        <v>0.57515878616796046</v>
      </c>
      <c r="Z1656" s="40" t="e">
        <f>IF(C1656=ScatterPlots!$A$3,ReferendumData!Y1656,-1)</f>
        <v>#N/A</v>
      </c>
      <c r="AA1656" s="39">
        <f t="shared" si="256"/>
        <v>1.7656770817108502</v>
      </c>
      <c r="AB1656" s="40">
        <f t="shared" si="257"/>
        <v>-1</v>
      </c>
      <c r="AC1656" s="40">
        <f t="shared" si="258"/>
        <v>-1</v>
      </c>
      <c r="AD1656" s="40">
        <f t="shared" si="259"/>
        <v>0.57515878616796046</v>
      </c>
    </row>
    <row r="1657" spans="1:30" x14ac:dyDescent="0.35">
      <c r="A1657">
        <v>707</v>
      </c>
      <c r="B1657">
        <v>1</v>
      </c>
      <c r="C1657" t="str">
        <f t="shared" si="260"/>
        <v>0707-01</v>
      </c>
      <c r="D1657" t="s">
        <v>145</v>
      </c>
      <c r="E1657">
        <v>2011</v>
      </c>
      <c r="F1657">
        <f>VLOOKUP(E1657,Lookups!A:B,2,FALSE)</f>
        <v>1</v>
      </c>
      <c r="G1657">
        <v>2012</v>
      </c>
      <c r="H1657" s="61">
        <v>571.92999999999995</v>
      </c>
      <c r="I1657">
        <v>10</v>
      </c>
      <c r="J1657" t="s">
        <v>19</v>
      </c>
      <c r="K1657">
        <v>1</v>
      </c>
      <c r="L1657">
        <v>9</v>
      </c>
      <c r="M1657">
        <v>0</v>
      </c>
      <c r="N1657">
        <v>9</v>
      </c>
      <c r="O1657">
        <v>1</v>
      </c>
      <c r="P1657">
        <f t="shared" si="261"/>
        <v>6</v>
      </c>
      <c r="Q1657">
        <v>33</v>
      </c>
      <c r="R1657">
        <v>0</v>
      </c>
      <c r="S1657" s="14">
        <f t="shared" si="253"/>
        <v>1</v>
      </c>
      <c r="T1657" s="33">
        <f>IF(E1657&lt;1994,"NA",IF(E1657&gt;2001,SUMIFS(ADM!E:E,ADM!A:A,ReferendumData!E1657,ADM!C:C,ReferendumData!A1657,ADM!D:D,ReferendumData!B1657),SUMIFS(ADM!K:K,ADM!H:H,ReferendumData!E1657,ADM!I:I,ReferendumData!A1657,ADM!J:J,ReferendumData!B1657)))</f>
        <v>136.38999999999999</v>
      </c>
      <c r="U1657" s="34">
        <f t="shared" si="262"/>
        <v>0.24195322237700714</v>
      </c>
      <c r="V1657" s="47">
        <f>IFERROR(VLOOKUP(C1657,Lookups!J:L,3,FALSE),IF(T1657&gt;=2000,4,IF(AND(T1657&gt;=1000,T1657&lt;2000),5,6)))</f>
        <v>6</v>
      </c>
      <c r="W1657" s="12" t="s">
        <v>20</v>
      </c>
      <c r="X1657" s="39">
        <f t="shared" si="254"/>
        <v>0.24195322237700714</v>
      </c>
      <c r="Y1657" s="38">
        <f t="shared" si="255"/>
        <v>1</v>
      </c>
      <c r="Z1657" s="40" t="e">
        <f>IF(C1657=ScatterPlots!$A$3,ReferendumData!Y1657,-1)</f>
        <v>#N/A</v>
      </c>
      <c r="AA1657" s="39">
        <f t="shared" si="256"/>
        <v>0.24195322237700714</v>
      </c>
      <c r="AB1657" s="40">
        <f t="shared" si="257"/>
        <v>-1</v>
      </c>
      <c r="AC1657" s="40">
        <f t="shared" si="258"/>
        <v>-1</v>
      </c>
      <c r="AD1657" s="40">
        <f t="shared" si="259"/>
        <v>1</v>
      </c>
    </row>
    <row r="1658" spans="1:30" x14ac:dyDescent="0.35">
      <c r="A1658">
        <v>709</v>
      </c>
      <c r="B1658">
        <v>1</v>
      </c>
      <c r="C1658" t="str">
        <f t="shared" si="260"/>
        <v>0709-01</v>
      </c>
      <c r="D1658" t="s">
        <v>146</v>
      </c>
      <c r="E1658">
        <v>2011</v>
      </c>
      <c r="F1658">
        <f>VLOOKUP(E1658,Lookups!A:B,2,FALSE)</f>
        <v>1</v>
      </c>
      <c r="G1658">
        <v>2012</v>
      </c>
      <c r="H1658" s="61">
        <v>284.77</v>
      </c>
      <c r="I1658">
        <v>5</v>
      </c>
      <c r="J1658" t="s">
        <v>19</v>
      </c>
      <c r="K1658">
        <v>1</v>
      </c>
      <c r="L1658">
        <v>9</v>
      </c>
      <c r="M1658">
        <v>0</v>
      </c>
      <c r="N1658">
        <v>9</v>
      </c>
      <c r="O1658">
        <v>0</v>
      </c>
      <c r="P1658">
        <f t="shared" si="261"/>
        <v>3</v>
      </c>
      <c r="Q1658">
        <v>9865</v>
      </c>
      <c r="R1658">
        <v>12504</v>
      </c>
      <c r="S1658" s="14">
        <f t="shared" si="253"/>
        <v>0.44101211498055343</v>
      </c>
      <c r="T1658" s="33">
        <f>IF(E1658&lt;1994,"NA",IF(E1658&gt;2001,SUMIFS(ADM!E:E,ADM!A:A,ReferendumData!E1658,ADM!C:C,ReferendumData!A1658,ADM!D:D,ReferendumData!B1658),SUMIFS(ADM!K:K,ADM!H:H,ReferendumData!E1658,ADM!I:I,ReferendumData!A1658,ADM!J:J,ReferendumData!B1658)))</f>
        <v>8703.84</v>
      </c>
      <c r="U1658" s="34">
        <f t="shared" si="262"/>
        <v>2.5700150738065037</v>
      </c>
      <c r="V1658" s="47">
        <f>IFERROR(VLOOKUP(C1658,Lookups!J:L,3,FALSE),IF(T1658&gt;=2000,4,IF(AND(T1658&gt;=1000,T1658&lt;2000),5,6)))</f>
        <v>4</v>
      </c>
      <c r="W1658" s="12" t="s">
        <v>328</v>
      </c>
      <c r="X1658" s="39">
        <f t="shared" si="254"/>
        <v>2.5700150738065037</v>
      </c>
      <c r="Y1658" s="38">
        <f t="shared" si="255"/>
        <v>0.44101211498055343</v>
      </c>
      <c r="Z1658" s="40" t="e">
        <f>IF(C1658=ScatterPlots!$A$3,ReferendumData!Y1658,-1)</f>
        <v>#N/A</v>
      </c>
      <c r="AA1658" s="39">
        <f t="shared" si="256"/>
        <v>2.5700150738065037</v>
      </c>
      <c r="AB1658" s="40">
        <f t="shared" si="257"/>
        <v>-1</v>
      </c>
      <c r="AC1658" s="40">
        <f t="shared" si="258"/>
        <v>-1</v>
      </c>
      <c r="AD1658" s="40">
        <f t="shared" si="259"/>
        <v>0.44101211498055343</v>
      </c>
    </row>
    <row r="1659" spans="1:30" x14ac:dyDescent="0.35">
      <c r="A1659">
        <v>709</v>
      </c>
      <c r="B1659">
        <v>1</v>
      </c>
      <c r="C1659" t="str">
        <f t="shared" si="260"/>
        <v>0709-01</v>
      </c>
      <c r="D1659" t="s">
        <v>146</v>
      </c>
      <c r="E1659">
        <v>2011</v>
      </c>
      <c r="F1659">
        <f>VLOOKUP(E1659,Lookups!A:B,2,FALSE)</f>
        <v>1</v>
      </c>
      <c r="G1659">
        <v>2012</v>
      </c>
      <c r="H1659" s="61">
        <v>122.7</v>
      </c>
      <c r="I1659">
        <v>5</v>
      </c>
      <c r="J1659" t="s">
        <v>19</v>
      </c>
      <c r="K1659">
        <v>0</v>
      </c>
      <c r="L1659">
        <v>9</v>
      </c>
      <c r="M1659">
        <v>0</v>
      </c>
      <c r="N1659">
        <v>9</v>
      </c>
      <c r="O1659">
        <v>0</v>
      </c>
      <c r="P1659">
        <f t="shared" si="261"/>
        <v>2</v>
      </c>
      <c r="Q1659">
        <v>8323</v>
      </c>
      <c r="R1659">
        <v>13969</v>
      </c>
      <c r="S1659" s="14">
        <f t="shared" si="253"/>
        <v>0.3733626413062982</v>
      </c>
      <c r="T1659" s="33">
        <f>IF(E1659&lt;1994,"NA",IF(E1659&gt;2001,SUMIFS(ADM!E:E,ADM!A:A,ReferendumData!E1659,ADM!C:C,ReferendumData!A1659,ADM!D:D,ReferendumData!B1659),SUMIFS(ADM!K:K,ADM!H:H,ReferendumData!E1659,ADM!I:I,ReferendumData!A1659,ADM!J:J,ReferendumData!B1659)))</f>
        <v>8703.84</v>
      </c>
      <c r="U1659" s="34">
        <f t="shared" si="262"/>
        <v>2.5611684038309526</v>
      </c>
      <c r="V1659" s="47">
        <f>IFERROR(VLOOKUP(C1659,Lookups!J:L,3,FALSE),IF(T1659&gt;=2000,4,IF(AND(T1659&gt;=1000,T1659&lt;2000),5,6)))</f>
        <v>4</v>
      </c>
      <c r="W1659" s="12" t="s">
        <v>20</v>
      </c>
      <c r="X1659" s="39">
        <f t="shared" si="254"/>
        <v>2.5611684038309526</v>
      </c>
      <c r="Y1659" s="38">
        <f t="shared" si="255"/>
        <v>0.3733626413062982</v>
      </c>
      <c r="Z1659" s="40" t="e">
        <f>IF(C1659=ScatterPlots!$A$3,ReferendumData!Y1659,-1)</f>
        <v>#N/A</v>
      </c>
      <c r="AA1659" s="39">
        <f t="shared" si="256"/>
        <v>2.5611684038309526</v>
      </c>
      <c r="AB1659" s="40">
        <f t="shared" si="257"/>
        <v>-1</v>
      </c>
      <c r="AC1659" s="40">
        <f t="shared" si="258"/>
        <v>-1</v>
      </c>
      <c r="AD1659" s="40">
        <f t="shared" si="259"/>
        <v>0.3733626413062982</v>
      </c>
    </row>
    <row r="1660" spans="1:30" x14ac:dyDescent="0.35">
      <c r="A1660">
        <v>709</v>
      </c>
      <c r="B1660">
        <v>1</v>
      </c>
      <c r="C1660" t="str">
        <f t="shared" si="260"/>
        <v>0709-01</v>
      </c>
      <c r="D1660" t="s">
        <v>146</v>
      </c>
      <c r="E1660">
        <v>2011</v>
      </c>
      <c r="F1660">
        <f>VLOOKUP(E1660,Lookups!A:B,2,FALSE)</f>
        <v>1</v>
      </c>
      <c r="G1660">
        <v>2012</v>
      </c>
      <c r="H1660" s="61">
        <v>98.15</v>
      </c>
      <c r="I1660">
        <v>5</v>
      </c>
      <c r="J1660" t="s">
        <v>19</v>
      </c>
      <c r="K1660">
        <v>0</v>
      </c>
      <c r="L1660">
        <v>9</v>
      </c>
      <c r="M1660">
        <v>0</v>
      </c>
      <c r="N1660">
        <v>9</v>
      </c>
      <c r="O1660">
        <v>0</v>
      </c>
      <c r="P1660">
        <f t="shared" si="261"/>
        <v>1</v>
      </c>
      <c r="Q1660">
        <v>7574</v>
      </c>
      <c r="R1660">
        <v>14662</v>
      </c>
      <c r="S1660" s="14">
        <f t="shared" si="253"/>
        <v>0.34061881633387298</v>
      </c>
      <c r="T1660" s="33">
        <f>IF(E1660&lt;1994,"NA",IF(E1660&gt;2001,SUMIFS(ADM!E:E,ADM!A:A,ReferendumData!E1660,ADM!C:C,ReferendumData!A1660,ADM!D:D,ReferendumData!B1660),SUMIFS(ADM!K:K,ADM!H:H,ReferendumData!E1660,ADM!I:I,ReferendumData!A1660,ADM!J:J,ReferendumData!B1660)))</f>
        <v>8703.84</v>
      </c>
      <c r="U1660" s="34">
        <f t="shared" si="262"/>
        <v>2.5547344620305519</v>
      </c>
      <c r="V1660" s="47">
        <f>IFERROR(VLOOKUP(C1660,Lookups!J:L,3,FALSE),IF(T1660&gt;=2000,4,IF(AND(T1660&gt;=1000,T1660&lt;2000),5,6)))</f>
        <v>4</v>
      </c>
      <c r="W1660" s="12" t="s">
        <v>20</v>
      </c>
      <c r="X1660" s="39">
        <f t="shared" si="254"/>
        <v>2.5547344620305519</v>
      </c>
      <c r="Y1660" s="38">
        <f t="shared" si="255"/>
        <v>0.34061881633387298</v>
      </c>
      <c r="Z1660" s="40" t="e">
        <f>IF(C1660=ScatterPlots!$A$3,ReferendumData!Y1660,-1)</f>
        <v>#N/A</v>
      </c>
      <c r="AA1660" s="39">
        <f t="shared" si="256"/>
        <v>2.5547344620305519</v>
      </c>
      <c r="AB1660" s="40">
        <f t="shared" si="257"/>
        <v>-1</v>
      </c>
      <c r="AC1660" s="40">
        <f t="shared" si="258"/>
        <v>-1</v>
      </c>
      <c r="AD1660" s="40">
        <f t="shared" si="259"/>
        <v>0.34061881633387298</v>
      </c>
    </row>
    <row r="1661" spans="1:30" x14ac:dyDescent="0.35">
      <c r="A1661">
        <v>721</v>
      </c>
      <c r="B1661">
        <v>1</v>
      </c>
      <c r="C1661" t="str">
        <f t="shared" si="260"/>
        <v>0721-01</v>
      </c>
      <c r="D1661" t="s">
        <v>235</v>
      </c>
      <c r="E1661">
        <v>2011</v>
      </c>
      <c r="F1661">
        <f>VLOOKUP(E1661,Lookups!A:B,2,FALSE)</f>
        <v>1</v>
      </c>
      <c r="G1661">
        <v>2013</v>
      </c>
      <c r="H1661" s="61">
        <v>857</v>
      </c>
      <c r="I1661">
        <v>5</v>
      </c>
      <c r="J1661" t="s">
        <v>19</v>
      </c>
      <c r="K1661">
        <v>0</v>
      </c>
      <c r="L1661">
        <v>9</v>
      </c>
      <c r="M1661">
        <v>1</v>
      </c>
      <c r="N1661">
        <v>9</v>
      </c>
      <c r="O1661">
        <v>1</v>
      </c>
      <c r="P1661">
        <f t="shared" si="261"/>
        <v>9</v>
      </c>
      <c r="Q1661">
        <v>1829</v>
      </c>
      <c r="R1661">
        <v>1334</v>
      </c>
      <c r="S1661" s="14">
        <f t="shared" si="253"/>
        <v>0.57824849826114444</v>
      </c>
      <c r="T1661" s="33">
        <f>IF(E1661&lt;1994,"NA",IF(E1661&gt;2001,SUMIFS(ADM!E:E,ADM!A:A,ReferendumData!E1661,ADM!C:C,ReferendumData!A1661,ADM!D:D,ReferendumData!B1661),SUMIFS(ADM!K:K,ADM!H:H,ReferendumData!E1661,ADM!I:I,ReferendumData!A1661,ADM!J:J,ReferendumData!B1661)))</f>
        <v>3733.87</v>
      </c>
      <c r="U1661" s="34">
        <f t="shared" si="262"/>
        <v>0.84711037074134876</v>
      </c>
      <c r="V1661" s="47">
        <f>IFERROR(VLOOKUP(C1661,Lookups!J:L,3,FALSE),IF(T1661&gt;=2000,4,IF(AND(T1661&gt;=1000,T1661&lt;2000),5,6)))</f>
        <v>3</v>
      </c>
      <c r="W1661" s="12" t="s">
        <v>20</v>
      </c>
      <c r="X1661" s="39">
        <f t="shared" si="254"/>
        <v>0.84711037074134876</v>
      </c>
      <c r="Y1661" s="38">
        <f t="shared" si="255"/>
        <v>0.57824849826114444</v>
      </c>
      <c r="Z1661" s="40" t="e">
        <f>IF(C1661=ScatterPlots!$A$3,ReferendumData!Y1661,-1)</f>
        <v>#N/A</v>
      </c>
      <c r="AA1661" s="39">
        <f t="shared" si="256"/>
        <v>0.84711037074134876</v>
      </c>
      <c r="AB1661" s="40">
        <f t="shared" si="257"/>
        <v>-1</v>
      </c>
      <c r="AC1661" s="40">
        <f t="shared" si="258"/>
        <v>-1</v>
      </c>
      <c r="AD1661" s="40">
        <f t="shared" si="259"/>
        <v>0.57824849826114444</v>
      </c>
    </row>
    <row r="1662" spans="1:30" x14ac:dyDescent="0.35">
      <c r="A1662">
        <v>740</v>
      </c>
      <c r="B1662">
        <v>1</v>
      </c>
      <c r="C1662" t="str">
        <f t="shared" si="260"/>
        <v>0740-01</v>
      </c>
      <c r="D1662" t="s">
        <v>203</v>
      </c>
      <c r="E1662">
        <v>2011</v>
      </c>
      <c r="F1662">
        <f>VLOOKUP(E1662,Lookups!A:B,2,FALSE)</f>
        <v>1</v>
      </c>
      <c r="G1662">
        <v>2012</v>
      </c>
      <c r="H1662" s="61">
        <v>700</v>
      </c>
      <c r="I1662">
        <v>6</v>
      </c>
      <c r="J1662" t="s">
        <v>19</v>
      </c>
      <c r="K1662">
        <v>0</v>
      </c>
      <c r="L1662">
        <v>9</v>
      </c>
      <c r="M1662">
        <v>0</v>
      </c>
      <c r="N1662">
        <v>9</v>
      </c>
      <c r="O1662">
        <v>1</v>
      </c>
      <c r="P1662">
        <f t="shared" si="261"/>
        <v>8</v>
      </c>
      <c r="Q1662">
        <v>742</v>
      </c>
      <c r="R1662">
        <v>298</v>
      </c>
      <c r="S1662" s="14">
        <f t="shared" si="253"/>
        <v>0.71346153846153848</v>
      </c>
      <c r="T1662" s="33">
        <f>IF(E1662&lt;1994,"NA",IF(E1662&gt;2001,SUMIFS(ADM!E:E,ADM!A:A,ReferendumData!E1662,ADM!C:C,ReferendumData!A1662,ADM!D:D,ReferendumData!B1662),SUMIFS(ADM!K:K,ADM!H:H,ReferendumData!E1662,ADM!I:I,ReferendumData!A1662,ADM!J:J,ReferendumData!B1662)))</f>
        <v>1353.78</v>
      </c>
      <c r="U1662" s="34">
        <f t="shared" si="262"/>
        <v>0.76821935617308579</v>
      </c>
      <c r="V1662" s="47">
        <f>IFERROR(VLOOKUP(C1662,Lookups!J:L,3,FALSE),IF(T1662&gt;=2000,4,IF(AND(T1662&gt;=1000,T1662&lt;2000),5,6)))</f>
        <v>5</v>
      </c>
      <c r="W1662" s="12" t="s">
        <v>20</v>
      </c>
      <c r="X1662" s="39">
        <f t="shared" si="254"/>
        <v>0.76821935617308579</v>
      </c>
      <c r="Y1662" s="38">
        <f t="shared" si="255"/>
        <v>0.71346153846153848</v>
      </c>
      <c r="Z1662" s="40" t="e">
        <f>IF(C1662=ScatterPlots!$A$3,ReferendumData!Y1662,-1)</f>
        <v>#N/A</v>
      </c>
      <c r="AA1662" s="39">
        <f t="shared" si="256"/>
        <v>0.76821935617308579</v>
      </c>
      <c r="AB1662" s="40">
        <f t="shared" si="257"/>
        <v>-1</v>
      </c>
      <c r="AC1662" s="40">
        <f t="shared" si="258"/>
        <v>-1</v>
      </c>
      <c r="AD1662" s="40">
        <f t="shared" si="259"/>
        <v>0.71346153846153848</v>
      </c>
    </row>
    <row r="1663" spans="1:30" x14ac:dyDescent="0.35">
      <c r="A1663">
        <v>745</v>
      </c>
      <c r="B1663">
        <v>1</v>
      </c>
      <c r="C1663" t="str">
        <f t="shared" si="260"/>
        <v>0745-01</v>
      </c>
      <c r="D1663" t="s">
        <v>280</v>
      </c>
      <c r="E1663">
        <v>2011</v>
      </c>
      <c r="F1663">
        <f>VLOOKUP(E1663,Lookups!A:B,2,FALSE)</f>
        <v>1</v>
      </c>
      <c r="G1663">
        <v>2012</v>
      </c>
      <c r="H1663" s="61">
        <v>295</v>
      </c>
      <c r="I1663">
        <v>10</v>
      </c>
      <c r="J1663" t="s">
        <v>19</v>
      </c>
      <c r="K1663">
        <v>0</v>
      </c>
      <c r="L1663">
        <v>9</v>
      </c>
      <c r="M1663">
        <v>0</v>
      </c>
      <c r="N1663">
        <v>9</v>
      </c>
      <c r="O1663">
        <v>0</v>
      </c>
      <c r="P1663">
        <f t="shared" si="261"/>
        <v>3</v>
      </c>
      <c r="Q1663">
        <v>912</v>
      </c>
      <c r="R1663">
        <v>1026</v>
      </c>
      <c r="S1663" s="14">
        <f t="shared" si="253"/>
        <v>0.47058823529411764</v>
      </c>
      <c r="T1663" s="33">
        <f>IF(E1663&lt;1994,"NA",IF(E1663&gt;2001,SUMIFS(ADM!E:E,ADM!A:A,ReferendumData!E1663,ADM!C:C,ReferendumData!A1663,ADM!D:D,ReferendumData!B1663),SUMIFS(ADM!K:K,ADM!H:H,ReferendumData!E1663,ADM!I:I,ReferendumData!A1663,ADM!J:J,ReferendumData!B1663)))</f>
        <v>1648.35</v>
      </c>
      <c r="U1663" s="34">
        <f t="shared" si="262"/>
        <v>1.1757211757211758</v>
      </c>
      <c r="V1663" s="47">
        <f>IFERROR(VLOOKUP(C1663,Lookups!J:L,3,FALSE),IF(T1663&gt;=2000,4,IF(AND(T1663&gt;=1000,T1663&lt;2000),5,6)))</f>
        <v>5</v>
      </c>
      <c r="W1663" s="12" t="s">
        <v>20</v>
      </c>
      <c r="X1663" s="39">
        <f t="shared" si="254"/>
        <v>1.1757211757211758</v>
      </c>
      <c r="Y1663" s="38">
        <f t="shared" si="255"/>
        <v>0.47058823529411764</v>
      </c>
      <c r="Z1663" s="40" t="e">
        <f>IF(C1663=ScatterPlots!$A$3,ReferendumData!Y1663,-1)</f>
        <v>#N/A</v>
      </c>
      <c r="AA1663" s="39">
        <f t="shared" si="256"/>
        <v>1.1757211757211758</v>
      </c>
      <c r="AB1663" s="40">
        <f t="shared" si="257"/>
        <v>-1</v>
      </c>
      <c r="AC1663" s="40">
        <f t="shared" si="258"/>
        <v>-1</v>
      </c>
      <c r="AD1663" s="40">
        <f t="shared" si="259"/>
        <v>0.47058823529411764</v>
      </c>
    </row>
    <row r="1664" spans="1:30" x14ac:dyDescent="0.35">
      <c r="A1664">
        <v>745</v>
      </c>
      <c r="B1664">
        <v>1</v>
      </c>
      <c r="C1664" t="str">
        <f t="shared" si="260"/>
        <v>0745-01</v>
      </c>
      <c r="D1664" t="s">
        <v>280</v>
      </c>
      <c r="E1664">
        <v>2011</v>
      </c>
      <c r="F1664">
        <f>VLOOKUP(E1664,Lookups!A:B,2,FALSE)</f>
        <v>1</v>
      </c>
      <c r="G1664">
        <v>2012</v>
      </c>
      <c r="H1664" s="61">
        <v>150</v>
      </c>
      <c r="I1664">
        <v>10</v>
      </c>
      <c r="J1664" t="s">
        <v>19</v>
      </c>
      <c r="K1664">
        <v>0</v>
      </c>
      <c r="L1664">
        <v>9</v>
      </c>
      <c r="M1664">
        <v>0</v>
      </c>
      <c r="N1664">
        <v>9</v>
      </c>
      <c r="O1664">
        <v>0</v>
      </c>
      <c r="P1664">
        <f t="shared" si="261"/>
        <v>2</v>
      </c>
      <c r="Q1664">
        <v>820</v>
      </c>
      <c r="R1664">
        <v>1113</v>
      </c>
      <c r="S1664" s="14">
        <f t="shared" si="253"/>
        <v>0.42421107087428866</v>
      </c>
      <c r="T1664" s="33">
        <f>IF(E1664&lt;1994,"NA",IF(E1664&gt;2001,SUMIFS(ADM!E:E,ADM!A:A,ReferendumData!E1664,ADM!C:C,ReferendumData!A1664,ADM!D:D,ReferendumData!B1664),SUMIFS(ADM!K:K,ADM!H:H,ReferendumData!E1664,ADM!I:I,ReferendumData!A1664,ADM!J:J,ReferendumData!B1664)))</f>
        <v>1648.35</v>
      </c>
      <c r="U1664" s="34">
        <f t="shared" si="262"/>
        <v>1.1726878393545062</v>
      </c>
      <c r="V1664" s="47">
        <f>IFERROR(VLOOKUP(C1664,Lookups!J:L,3,FALSE),IF(T1664&gt;=2000,4,IF(AND(T1664&gt;=1000,T1664&lt;2000),5,6)))</f>
        <v>5</v>
      </c>
      <c r="W1664" s="12" t="s">
        <v>20</v>
      </c>
      <c r="X1664" s="39">
        <f t="shared" si="254"/>
        <v>1.1726878393545062</v>
      </c>
      <c r="Y1664" s="38">
        <f t="shared" si="255"/>
        <v>0.42421107087428866</v>
      </c>
      <c r="Z1664" s="40" t="e">
        <f>IF(C1664=ScatterPlots!$A$3,ReferendumData!Y1664,-1)</f>
        <v>#N/A</v>
      </c>
      <c r="AA1664" s="39">
        <f t="shared" si="256"/>
        <v>1.1726878393545062</v>
      </c>
      <c r="AB1664" s="40">
        <f t="shared" si="257"/>
        <v>-1</v>
      </c>
      <c r="AC1664" s="40">
        <f t="shared" si="258"/>
        <v>-1</v>
      </c>
      <c r="AD1664" s="40">
        <f t="shared" si="259"/>
        <v>0.42421107087428866</v>
      </c>
    </row>
    <row r="1665" spans="1:30" x14ac:dyDescent="0.35">
      <c r="A1665">
        <v>748</v>
      </c>
      <c r="B1665">
        <v>1</v>
      </c>
      <c r="C1665" t="str">
        <f t="shared" si="260"/>
        <v>0748-01</v>
      </c>
      <c r="D1665" t="s">
        <v>236</v>
      </c>
      <c r="E1665">
        <v>2011</v>
      </c>
      <c r="F1665">
        <f>VLOOKUP(E1665,Lookups!A:B,2,FALSE)</f>
        <v>1</v>
      </c>
      <c r="G1665">
        <v>2012</v>
      </c>
      <c r="H1665" s="61">
        <v>700</v>
      </c>
      <c r="I1665">
        <v>10</v>
      </c>
      <c r="J1665" t="s">
        <v>19</v>
      </c>
      <c r="K1665">
        <v>0</v>
      </c>
      <c r="L1665">
        <v>9</v>
      </c>
      <c r="M1665">
        <v>0</v>
      </c>
      <c r="N1665">
        <v>9</v>
      </c>
      <c r="O1665">
        <v>1</v>
      </c>
      <c r="P1665">
        <f t="shared" si="261"/>
        <v>8</v>
      </c>
      <c r="Q1665">
        <v>1818</v>
      </c>
      <c r="R1665">
        <v>1579</v>
      </c>
      <c r="S1665" s="14">
        <f t="shared" si="253"/>
        <v>0.53517809832204888</v>
      </c>
      <c r="T1665" s="33">
        <f>IF(E1665&lt;1994,"NA",IF(E1665&gt;2001,SUMIFS(ADM!E:E,ADM!A:A,ReferendumData!E1665,ADM!C:C,ReferendumData!A1665,ADM!D:D,ReferendumData!B1665),SUMIFS(ADM!K:K,ADM!H:H,ReferendumData!E1665,ADM!I:I,ReferendumData!A1665,ADM!J:J,ReferendumData!B1665)))</f>
        <v>3524.82</v>
      </c>
      <c r="U1665" s="34">
        <f t="shared" si="262"/>
        <v>0.96373715537247284</v>
      </c>
      <c r="V1665" s="47">
        <f>IFERROR(VLOOKUP(C1665,Lookups!J:L,3,FALSE),IF(T1665&gt;=2000,4,IF(AND(T1665&gt;=1000,T1665&lt;2000),5,6)))</f>
        <v>4</v>
      </c>
      <c r="W1665" s="12" t="s">
        <v>20</v>
      </c>
      <c r="X1665" s="39">
        <f t="shared" si="254"/>
        <v>0.96373715537247284</v>
      </c>
      <c r="Y1665" s="38">
        <f t="shared" si="255"/>
        <v>0.53517809832204888</v>
      </c>
      <c r="Z1665" s="40" t="e">
        <f>IF(C1665=ScatterPlots!$A$3,ReferendumData!Y1665,-1)</f>
        <v>#N/A</v>
      </c>
      <c r="AA1665" s="39">
        <f t="shared" si="256"/>
        <v>0.96373715537247284</v>
      </c>
      <c r="AB1665" s="40">
        <f t="shared" si="257"/>
        <v>-1</v>
      </c>
      <c r="AC1665" s="40">
        <f t="shared" si="258"/>
        <v>-1</v>
      </c>
      <c r="AD1665" s="40">
        <f t="shared" si="259"/>
        <v>0.53517809832204888</v>
      </c>
    </row>
    <row r="1666" spans="1:30" x14ac:dyDescent="0.35">
      <c r="A1666">
        <v>750</v>
      </c>
      <c r="B1666">
        <v>1</v>
      </c>
      <c r="C1666" t="str">
        <f t="shared" si="260"/>
        <v>0750-01</v>
      </c>
      <c r="D1666" t="s">
        <v>151</v>
      </c>
      <c r="E1666">
        <v>2011</v>
      </c>
      <c r="F1666">
        <f>VLOOKUP(E1666,Lookups!A:B,2,FALSE)</f>
        <v>1</v>
      </c>
      <c r="G1666">
        <v>2012</v>
      </c>
      <c r="H1666" s="61">
        <v>128.63</v>
      </c>
      <c r="I1666">
        <v>10</v>
      </c>
      <c r="J1666" t="s">
        <v>19</v>
      </c>
      <c r="K1666">
        <v>0</v>
      </c>
      <c r="L1666">
        <v>9</v>
      </c>
      <c r="M1666">
        <v>0</v>
      </c>
      <c r="N1666">
        <v>9</v>
      </c>
      <c r="O1666">
        <v>0</v>
      </c>
      <c r="P1666">
        <f t="shared" si="261"/>
        <v>2</v>
      </c>
      <c r="Q1666">
        <v>1140</v>
      </c>
      <c r="R1666">
        <v>1188</v>
      </c>
      <c r="S1666" s="14">
        <f t="shared" si="253"/>
        <v>0.48969072164948452</v>
      </c>
      <c r="T1666" s="33">
        <f>IF(E1666&lt;1994,"NA",IF(E1666&gt;2001,SUMIFS(ADM!E:E,ADM!A:A,ReferendumData!E1666,ADM!C:C,ReferendumData!A1666,ADM!D:D,ReferendumData!B1666),SUMIFS(ADM!K:K,ADM!H:H,ReferendumData!E1666,ADM!I:I,ReferendumData!A1666,ADM!J:J,ReferendumData!B1666)))</f>
        <v>2019.62</v>
      </c>
      <c r="U1666" s="34">
        <f t="shared" si="262"/>
        <v>1.1526920905912994</v>
      </c>
      <c r="V1666" s="47">
        <f>IFERROR(VLOOKUP(C1666,Lookups!J:L,3,FALSE),IF(T1666&gt;=2000,4,IF(AND(T1666&gt;=1000,T1666&lt;2000),5,6)))</f>
        <v>4</v>
      </c>
      <c r="W1666" s="12" t="s">
        <v>20</v>
      </c>
      <c r="X1666" s="39">
        <f t="shared" si="254"/>
        <v>1.1526920905912994</v>
      </c>
      <c r="Y1666" s="38">
        <f t="shared" si="255"/>
        <v>0.48969072164948452</v>
      </c>
      <c r="Z1666" s="40" t="e">
        <f>IF(C1666=ScatterPlots!$A$3,ReferendumData!Y1666,-1)</f>
        <v>#N/A</v>
      </c>
      <c r="AA1666" s="39">
        <f t="shared" si="256"/>
        <v>1.1526920905912994</v>
      </c>
      <c r="AB1666" s="40">
        <f t="shared" si="257"/>
        <v>-1</v>
      </c>
      <c r="AC1666" s="40">
        <f t="shared" si="258"/>
        <v>-1</v>
      </c>
      <c r="AD1666" s="40">
        <f t="shared" si="259"/>
        <v>0.48969072164948452</v>
      </c>
    </row>
    <row r="1667" spans="1:30" x14ac:dyDescent="0.35">
      <c r="A1667">
        <v>750</v>
      </c>
      <c r="B1667">
        <v>1</v>
      </c>
      <c r="C1667" t="str">
        <f t="shared" si="260"/>
        <v>0750-01</v>
      </c>
      <c r="D1667" t="s">
        <v>151</v>
      </c>
      <c r="E1667">
        <v>2011</v>
      </c>
      <c r="F1667">
        <f>VLOOKUP(E1667,Lookups!A:B,2,FALSE)</f>
        <v>1</v>
      </c>
      <c r="G1667">
        <v>2012</v>
      </c>
      <c r="H1667" s="61">
        <v>0</v>
      </c>
      <c r="I1667">
        <v>10</v>
      </c>
      <c r="J1667" t="s">
        <v>19</v>
      </c>
      <c r="K1667">
        <v>0</v>
      </c>
      <c r="L1667">
        <v>9</v>
      </c>
      <c r="M1667">
        <v>0</v>
      </c>
      <c r="N1667">
        <v>9</v>
      </c>
      <c r="O1667">
        <v>0</v>
      </c>
      <c r="P1667">
        <f t="shared" si="261"/>
        <v>1</v>
      </c>
      <c r="Q1667">
        <v>981</v>
      </c>
      <c r="R1667">
        <v>1342</v>
      </c>
      <c r="S1667" s="14">
        <f t="shared" si="253"/>
        <v>0.42229875161429187</v>
      </c>
      <c r="T1667" s="33">
        <f>IF(E1667&lt;1994,"NA",IF(E1667&gt;2001,SUMIFS(ADM!E:E,ADM!A:A,ReferendumData!E1667,ADM!C:C,ReferendumData!A1667,ADM!D:D,ReferendumData!B1667),SUMIFS(ADM!K:K,ADM!H:H,ReferendumData!E1667,ADM!I:I,ReferendumData!A1667,ADM!J:J,ReferendumData!B1667)))</f>
        <v>2019.62</v>
      </c>
      <c r="U1667" s="34">
        <f t="shared" si="262"/>
        <v>1.1502163773383112</v>
      </c>
      <c r="V1667" s="47">
        <f>IFERROR(VLOOKUP(C1667,Lookups!J:L,3,FALSE),IF(T1667&gt;=2000,4,IF(AND(T1667&gt;=1000,T1667&lt;2000),5,6)))</f>
        <v>4</v>
      </c>
      <c r="W1667" s="12" t="s">
        <v>20</v>
      </c>
      <c r="X1667" s="39">
        <f t="shared" si="254"/>
        <v>1.1502163773383112</v>
      </c>
      <c r="Y1667" s="38">
        <f t="shared" si="255"/>
        <v>0.42229875161429187</v>
      </c>
      <c r="Z1667" s="40" t="e">
        <f>IF(C1667=ScatterPlots!$A$3,ReferendumData!Y1667,-1)</f>
        <v>#N/A</v>
      </c>
      <c r="AA1667" s="39">
        <f t="shared" si="256"/>
        <v>1.1502163773383112</v>
      </c>
      <c r="AB1667" s="40">
        <f t="shared" si="257"/>
        <v>-1</v>
      </c>
      <c r="AC1667" s="40">
        <f t="shared" si="258"/>
        <v>-1</v>
      </c>
      <c r="AD1667" s="40">
        <f t="shared" si="259"/>
        <v>0.42229875161429187</v>
      </c>
    </row>
    <row r="1668" spans="1:30" x14ac:dyDescent="0.35">
      <c r="A1668">
        <v>761</v>
      </c>
      <c r="B1668">
        <v>1</v>
      </c>
      <c r="C1668" t="str">
        <f t="shared" si="260"/>
        <v>0761-01</v>
      </c>
      <c r="D1668" t="s">
        <v>101</v>
      </c>
      <c r="E1668">
        <v>2011</v>
      </c>
      <c r="F1668">
        <f>VLOOKUP(E1668,Lookups!A:B,2,FALSE)</f>
        <v>1</v>
      </c>
      <c r="G1668">
        <v>2012</v>
      </c>
      <c r="H1668" s="61">
        <v>75</v>
      </c>
      <c r="I1668">
        <v>10</v>
      </c>
      <c r="J1668" t="s">
        <v>19</v>
      </c>
      <c r="K1668">
        <v>0</v>
      </c>
      <c r="L1668">
        <v>9</v>
      </c>
      <c r="M1668">
        <v>0</v>
      </c>
      <c r="N1668">
        <v>9</v>
      </c>
      <c r="O1668">
        <v>0</v>
      </c>
      <c r="P1668">
        <f t="shared" si="261"/>
        <v>1</v>
      </c>
      <c r="Q1668">
        <v>3899</v>
      </c>
      <c r="R1668">
        <v>3910</v>
      </c>
      <c r="S1668" s="14">
        <f t="shared" ref="S1668:S1731" si="263">Q1668/SUM(Q1668:R1668)</f>
        <v>0.49929568446664108</v>
      </c>
      <c r="T1668" s="33">
        <f>IF(E1668&lt;1994,"NA",IF(E1668&gt;2001,SUMIFS(ADM!E:E,ADM!A:A,ReferendumData!E1668,ADM!C:C,ReferendumData!A1668,ADM!D:D,ReferendumData!B1668),SUMIFS(ADM!K:K,ADM!H:H,ReferendumData!E1668,ADM!I:I,ReferendumData!A1668,ADM!J:J,ReferendumData!B1668)))</f>
        <v>4789.97</v>
      </c>
      <c r="U1668" s="34">
        <f t="shared" si="262"/>
        <v>1.6302816092793899</v>
      </c>
      <c r="V1668" s="47">
        <f>IFERROR(VLOOKUP(C1668,Lookups!J:L,3,FALSE),IF(T1668&gt;=2000,4,IF(AND(T1668&gt;=1000,T1668&lt;2000),5,6)))</f>
        <v>4</v>
      </c>
      <c r="W1668" s="12" t="s">
        <v>20</v>
      </c>
      <c r="X1668" s="39">
        <f t="shared" ref="X1668:X1731" si="264">IF(A1668=815,0,U1668)</f>
        <v>1.6302816092793899</v>
      </c>
      <c r="Y1668" s="38">
        <f t="shared" ref="Y1668:Y1731" si="265">IF(A1668=815,0,S1668)</f>
        <v>0.49929568446664108</v>
      </c>
      <c r="Z1668" s="40" t="e">
        <f>IF(C1668=ScatterPlots!$A$3,ReferendumData!Y1668,-1)</f>
        <v>#N/A</v>
      </c>
      <c r="AA1668" s="39">
        <f t="shared" ref="AA1668:AA1731" si="266">IF(A1668=815,0,U1668)</f>
        <v>1.6302816092793899</v>
      </c>
      <c r="AB1668" s="40">
        <f t="shared" ref="AB1668:AB1731" si="267">IF(A1668=815,0,IF(F1668=3,S1668,-1))</f>
        <v>-1</v>
      </c>
      <c r="AC1668" s="40">
        <f t="shared" ref="AC1668:AC1731" si="268">IF(A1668=815,0,IF(F1668=2,S1668,-1))</f>
        <v>-1</v>
      </c>
      <c r="AD1668" s="40">
        <f t="shared" ref="AD1668:AD1731" si="269">IF(A1668=815,0,IF(F1668=1,S1668,-1))</f>
        <v>0.49929568446664108</v>
      </c>
    </row>
    <row r="1669" spans="1:30" x14ac:dyDescent="0.35">
      <c r="A1669">
        <v>777</v>
      </c>
      <c r="B1669">
        <v>1</v>
      </c>
      <c r="C1669" t="str">
        <f t="shared" si="260"/>
        <v>0777-01</v>
      </c>
      <c r="D1669" t="s">
        <v>103</v>
      </c>
      <c r="E1669">
        <v>2011</v>
      </c>
      <c r="F1669">
        <f>VLOOKUP(E1669,Lookups!A:B,2,FALSE)</f>
        <v>1</v>
      </c>
      <c r="G1669">
        <v>2012</v>
      </c>
      <c r="H1669" s="61">
        <v>650</v>
      </c>
      <c r="I1669">
        <v>4</v>
      </c>
      <c r="J1669" t="s">
        <v>19</v>
      </c>
      <c r="K1669">
        <v>0</v>
      </c>
      <c r="L1669">
        <v>9</v>
      </c>
      <c r="M1669">
        <v>0</v>
      </c>
      <c r="N1669">
        <v>9</v>
      </c>
      <c r="O1669">
        <v>1</v>
      </c>
      <c r="P1669">
        <f t="shared" si="261"/>
        <v>7</v>
      </c>
      <c r="Q1669">
        <v>849</v>
      </c>
      <c r="R1669">
        <v>244</v>
      </c>
      <c r="S1669" s="14">
        <f t="shared" si="263"/>
        <v>0.77676120768526991</v>
      </c>
      <c r="T1669" s="33">
        <f>IF(E1669&lt;1994,"NA",IF(E1669&gt;2001,SUMIFS(ADM!E:E,ADM!A:A,ReferendumData!E1669,ADM!C:C,ReferendumData!A1669,ADM!D:D,ReferendumData!B1669),SUMIFS(ADM!K:K,ADM!H:H,ReferendumData!E1669,ADM!I:I,ReferendumData!A1669,ADM!J:J,ReferendumData!B1669)))</f>
        <v>944.04</v>
      </c>
      <c r="U1669" s="34">
        <f t="shared" si="262"/>
        <v>1.1577899241557561</v>
      </c>
      <c r="V1669" s="47">
        <f>IFERROR(VLOOKUP(C1669,Lookups!J:L,3,FALSE),IF(T1669&gt;=2000,4,IF(AND(T1669&gt;=1000,T1669&lt;2000),5,6)))</f>
        <v>6</v>
      </c>
      <c r="W1669" s="12" t="s">
        <v>20</v>
      </c>
      <c r="X1669" s="39">
        <f t="shared" si="264"/>
        <v>1.1577899241557561</v>
      </c>
      <c r="Y1669" s="38">
        <f t="shared" si="265"/>
        <v>0.77676120768526991</v>
      </c>
      <c r="Z1669" s="40" t="e">
        <f>IF(C1669=ScatterPlots!$A$3,ReferendumData!Y1669,-1)</f>
        <v>#N/A</v>
      </c>
      <c r="AA1669" s="39">
        <f t="shared" si="266"/>
        <v>1.1577899241557561</v>
      </c>
      <c r="AB1669" s="40">
        <f t="shared" si="267"/>
        <v>-1</v>
      </c>
      <c r="AC1669" s="40">
        <f t="shared" si="268"/>
        <v>-1</v>
      </c>
      <c r="AD1669" s="40">
        <f t="shared" si="269"/>
        <v>0.77676120768526991</v>
      </c>
    </row>
    <row r="1670" spans="1:30" x14ac:dyDescent="0.35">
      <c r="A1670">
        <v>787</v>
      </c>
      <c r="B1670">
        <v>1</v>
      </c>
      <c r="C1670" t="str">
        <f t="shared" si="260"/>
        <v>0787-01</v>
      </c>
      <c r="D1670" t="s">
        <v>318</v>
      </c>
      <c r="E1670">
        <v>2011</v>
      </c>
      <c r="F1670">
        <f>VLOOKUP(E1670,Lookups!A:B,2,FALSE)</f>
        <v>1</v>
      </c>
      <c r="G1670">
        <v>2012</v>
      </c>
      <c r="H1670" s="61">
        <v>126.18</v>
      </c>
      <c r="I1670">
        <v>10</v>
      </c>
      <c r="J1670" t="s">
        <v>19</v>
      </c>
      <c r="K1670">
        <v>0</v>
      </c>
      <c r="L1670">
        <v>9</v>
      </c>
      <c r="M1670">
        <v>0</v>
      </c>
      <c r="N1670">
        <v>9</v>
      </c>
      <c r="O1670">
        <v>1</v>
      </c>
      <c r="P1670">
        <f t="shared" si="261"/>
        <v>2</v>
      </c>
      <c r="Q1670">
        <v>228</v>
      </c>
      <c r="R1670">
        <v>33</v>
      </c>
      <c r="S1670" s="14">
        <f t="shared" si="263"/>
        <v>0.87356321839080464</v>
      </c>
      <c r="T1670" s="33">
        <f>IF(E1670&lt;1994,"NA",IF(E1670&gt;2001,SUMIFS(ADM!E:E,ADM!A:A,ReferendumData!E1670,ADM!C:C,ReferendumData!A1670,ADM!D:D,ReferendumData!B1670),SUMIFS(ADM!K:K,ADM!H:H,ReferendumData!E1670,ADM!I:I,ReferendumData!A1670,ADM!J:J,ReferendumData!B1670)))</f>
        <v>474</v>
      </c>
      <c r="U1670" s="34">
        <f t="shared" si="262"/>
        <v>0.55063291139240511</v>
      </c>
      <c r="V1670" s="47">
        <f>IFERROR(VLOOKUP(C1670,Lookups!J:L,3,FALSE),IF(T1670&gt;=2000,4,IF(AND(T1670&gt;=1000,T1670&lt;2000),5,6)))</f>
        <v>6</v>
      </c>
      <c r="W1670" s="12" t="s">
        <v>20</v>
      </c>
      <c r="X1670" s="39">
        <f t="shared" si="264"/>
        <v>0.55063291139240511</v>
      </c>
      <c r="Y1670" s="38">
        <f t="shared" si="265"/>
        <v>0.87356321839080464</v>
      </c>
      <c r="Z1670" s="40" t="e">
        <f>IF(C1670=ScatterPlots!$A$3,ReferendumData!Y1670,-1)</f>
        <v>#N/A</v>
      </c>
      <c r="AA1670" s="39">
        <f t="shared" si="266"/>
        <v>0.55063291139240511</v>
      </c>
      <c r="AB1670" s="40">
        <f t="shared" si="267"/>
        <v>-1</v>
      </c>
      <c r="AC1670" s="40">
        <f t="shared" si="268"/>
        <v>-1</v>
      </c>
      <c r="AD1670" s="40">
        <f t="shared" si="269"/>
        <v>0.87356321839080464</v>
      </c>
    </row>
    <row r="1671" spans="1:30" x14ac:dyDescent="0.35">
      <c r="A1671">
        <v>803</v>
      </c>
      <c r="B1671">
        <v>1</v>
      </c>
      <c r="C1671" t="str">
        <f t="shared" si="260"/>
        <v>0803-01</v>
      </c>
      <c r="D1671" t="s">
        <v>563</v>
      </c>
      <c r="E1671">
        <v>2011</v>
      </c>
      <c r="F1671">
        <f>VLOOKUP(E1671,Lookups!A:B,2,FALSE)</f>
        <v>1</v>
      </c>
      <c r="G1671">
        <v>2012</v>
      </c>
      <c r="H1671" s="61">
        <v>547.66</v>
      </c>
      <c r="I1671">
        <v>10</v>
      </c>
      <c r="J1671" t="s">
        <v>19</v>
      </c>
      <c r="K1671">
        <v>0</v>
      </c>
      <c r="L1671">
        <v>9</v>
      </c>
      <c r="M1671">
        <v>0</v>
      </c>
      <c r="N1671">
        <v>9</v>
      </c>
      <c r="O1671">
        <v>1</v>
      </c>
      <c r="P1671">
        <f t="shared" si="261"/>
        <v>6</v>
      </c>
      <c r="Q1671">
        <v>502</v>
      </c>
      <c r="R1671">
        <v>284</v>
      </c>
      <c r="S1671" s="14">
        <f t="shared" si="263"/>
        <v>0.638676844783715</v>
      </c>
      <c r="T1671" s="33">
        <f>IF(E1671&lt;1994,"NA",IF(E1671&gt;2001,SUMIFS(ADM!E:E,ADM!A:A,ReferendumData!E1671,ADM!C:C,ReferendumData!A1671,ADM!D:D,ReferendumData!B1671),SUMIFS(ADM!K:K,ADM!H:H,ReferendumData!E1671,ADM!I:I,ReferendumData!A1671,ADM!J:J,ReferendumData!B1671)))</f>
        <v>416.95</v>
      </c>
      <c r="U1671" s="34">
        <f t="shared" si="262"/>
        <v>1.8851181196786186</v>
      </c>
      <c r="V1671" s="47">
        <f>IFERROR(VLOOKUP(C1671,Lookups!J:L,3,FALSE),IF(T1671&gt;=2000,4,IF(AND(T1671&gt;=1000,T1671&lt;2000),5,6)))</f>
        <v>6</v>
      </c>
      <c r="W1671" s="12" t="s">
        <v>20</v>
      </c>
      <c r="X1671" s="39">
        <f t="shared" si="264"/>
        <v>1.8851181196786186</v>
      </c>
      <c r="Y1671" s="38">
        <f t="shared" si="265"/>
        <v>0.638676844783715</v>
      </c>
      <c r="Z1671" s="40" t="e">
        <f>IF(C1671=ScatterPlots!$A$3,ReferendumData!Y1671,-1)</f>
        <v>#N/A</v>
      </c>
      <c r="AA1671" s="39">
        <f t="shared" si="266"/>
        <v>1.8851181196786186</v>
      </c>
      <c r="AB1671" s="40">
        <f t="shared" si="267"/>
        <v>-1</v>
      </c>
      <c r="AC1671" s="40">
        <f t="shared" si="268"/>
        <v>-1</v>
      </c>
      <c r="AD1671" s="40">
        <f t="shared" si="269"/>
        <v>0.638676844783715</v>
      </c>
    </row>
    <row r="1672" spans="1:30" x14ac:dyDescent="0.35">
      <c r="A1672">
        <v>803</v>
      </c>
      <c r="B1672">
        <v>1</v>
      </c>
      <c r="C1672" t="str">
        <f t="shared" si="260"/>
        <v>0803-01</v>
      </c>
      <c r="D1672" t="s">
        <v>563</v>
      </c>
      <c r="E1672">
        <v>2011</v>
      </c>
      <c r="F1672">
        <f>VLOOKUP(E1672,Lookups!A:B,2,FALSE)</f>
        <v>1</v>
      </c>
      <c r="G1672">
        <v>2012</v>
      </c>
      <c r="H1672" s="61">
        <v>128</v>
      </c>
      <c r="I1672">
        <v>10</v>
      </c>
      <c r="J1672" t="s">
        <v>19</v>
      </c>
      <c r="K1672">
        <v>0</v>
      </c>
      <c r="L1672">
        <v>9</v>
      </c>
      <c r="M1672">
        <v>0</v>
      </c>
      <c r="N1672">
        <v>9</v>
      </c>
      <c r="O1672">
        <v>1</v>
      </c>
      <c r="P1672">
        <f t="shared" si="261"/>
        <v>2</v>
      </c>
      <c r="Q1672">
        <v>486</v>
      </c>
      <c r="R1672">
        <v>299</v>
      </c>
      <c r="S1672" s="14">
        <f t="shared" si="263"/>
        <v>0.61910828025477704</v>
      </c>
      <c r="T1672" s="33">
        <f>IF(E1672&lt;1994,"NA",IF(E1672&gt;2001,SUMIFS(ADM!E:E,ADM!A:A,ReferendumData!E1672,ADM!C:C,ReferendumData!A1672,ADM!D:D,ReferendumData!B1672),SUMIFS(ADM!K:K,ADM!H:H,ReferendumData!E1672,ADM!I:I,ReferendumData!A1672,ADM!J:J,ReferendumData!B1672)))</f>
        <v>416.95</v>
      </c>
      <c r="U1672" s="34">
        <f t="shared" si="262"/>
        <v>1.8827197505696127</v>
      </c>
      <c r="V1672" s="47">
        <f>IFERROR(VLOOKUP(C1672,Lookups!J:L,3,FALSE),IF(T1672&gt;=2000,4,IF(AND(T1672&gt;=1000,T1672&lt;2000),5,6)))</f>
        <v>6</v>
      </c>
      <c r="W1672" s="12" t="s">
        <v>20</v>
      </c>
      <c r="X1672" s="39">
        <f t="shared" si="264"/>
        <v>1.8827197505696127</v>
      </c>
      <c r="Y1672" s="38">
        <f t="shared" si="265"/>
        <v>0.61910828025477704</v>
      </c>
      <c r="Z1672" s="40" t="e">
        <f>IF(C1672=ScatterPlots!$A$3,ReferendumData!Y1672,-1)</f>
        <v>#N/A</v>
      </c>
      <c r="AA1672" s="39">
        <f t="shared" si="266"/>
        <v>1.8827197505696127</v>
      </c>
      <c r="AB1672" s="40">
        <f t="shared" si="267"/>
        <v>-1</v>
      </c>
      <c r="AC1672" s="40">
        <f t="shared" si="268"/>
        <v>-1</v>
      </c>
      <c r="AD1672" s="40">
        <f t="shared" si="269"/>
        <v>0.61910828025477704</v>
      </c>
    </row>
    <row r="1673" spans="1:30" x14ac:dyDescent="0.35">
      <c r="A1673">
        <v>829</v>
      </c>
      <c r="B1673">
        <v>1</v>
      </c>
      <c r="C1673" t="str">
        <f t="shared" si="260"/>
        <v>0829-01</v>
      </c>
      <c r="D1673" t="s">
        <v>238</v>
      </c>
      <c r="E1673">
        <v>2011</v>
      </c>
      <c r="F1673">
        <f>VLOOKUP(E1673,Lookups!A:B,2,FALSE)</f>
        <v>1</v>
      </c>
      <c r="G1673">
        <v>2012</v>
      </c>
      <c r="H1673" s="61">
        <v>700</v>
      </c>
      <c r="I1673">
        <v>6</v>
      </c>
      <c r="J1673" t="s">
        <v>19</v>
      </c>
      <c r="K1673">
        <v>0</v>
      </c>
      <c r="L1673">
        <v>9</v>
      </c>
      <c r="M1673">
        <v>0</v>
      </c>
      <c r="N1673">
        <v>9</v>
      </c>
      <c r="O1673">
        <v>1</v>
      </c>
      <c r="P1673">
        <f t="shared" si="261"/>
        <v>8</v>
      </c>
      <c r="Q1673">
        <v>2062</v>
      </c>
      <c r="R1673">
        <v>1292</v>
      </c>
      <c r="S1673" s="14">
        <f t="shared" si="263"/>
        <v>0.61478831246273102</v>
      </c>
      <c r="T1673" s="33">
        <f>IF(E1673&lt;1994,"NA",IF(E1673&gt;2001,SUMIFS(ADM!E:E,ADM!A:A,ReferendumData!E1673,ADM!C:C,ReferendumData!A1673,ADM!D:D,ReferendumData!B1673),SUMIFS(ADM!K:K,ADM!H:H,ReferendumData!E1673,ADM!I:I,ReferendumData!A1673,ADM!J:J,ReferendumData!B1673)))</f>
        <v>1844.24</v>
      </c>
      <c r="U1673" s="34">
        <f t="shared" si="262"/>
        <v>1.8186353186136295</v>
      </c>
      <c r="V1673" s="47">
        <f>IFERROR(VLOOKUP(C1673,Lookups!J:L,3,FALSE),IF(T1673&gt;=2000,4,IF(AND(T1673&gt;=1000,T1673&lt;2000),5,6)))</f>
        <v>5</v>
      </c>
      <c r="W1673" s="12" t="s">
        <v>20</v>
      </c>
      <c r="X1673" s="39">
        <f t="shared" si="264"/>
        <v>1.8186353186136295</v>
      </c>
      <c r="Y1673" s="38">
        <f t="shared" si="265"/>
        <v>0.61478831246273102</v>
      </c>
      <c r="Z1673" s="40" t="e">
        <f>IF(C1673=ScatterPlots!$A$3,ReferendumData!Y1673,-1)</f>
        <v>#N/A</v>
      </c>
      <c r="AA1673" s="39">
        <f t="shared" si="266"/>
        <v>1.8186353186136295</v>
      </c>
      <c r="AB1673" s="40">
        <f t="shared" si="267"/>
        <v>-1</v>
      </c>
      <c r="AC1673" s="40">
        <f t="shared" si="268"/>
        <v>-1</v>
      </c>
      <c r="AD1673" s="40">
        <f t="shared" si="269"/>
        <v>0.61478831246273102</v>
      </c>
    </row>
    <row r="1674" spans="1:30" x14ac:dyDescent="0.35">
      <c r="A1674">
        <v>831</v>
      </c>
      <c r="B1674">
        <v>1</v>
      </c>
      <c r="C1674" t="str">
        <f t="shared" si="260"/>
        <v>0831-01</v>
      </c>
      <c r="D1674" t="s">
        <v>156</v>
      </c>
      <c r="E1674">
        <v>2011</v>
      </c>
      <c r="F1674">
        <f>VLOOKUP(E1674,Lookups!A:B,2,FALSE)</f>
        <v>1</v>
      </c>
      <c r="G1674">
        <v>2012</v>
      </c>
      <c r="H1674" s="61">
        <v>725</v>
      </c>
      <c r="I1674">
        <v>8</v>
      </c>
      <c r="J1674" t="s">
        <v>19</v>
      </c>
      <c r="K1674">
        <v>0</v>
      </c>
      <c r="L1674">
        <v>9</v>
      </c>
      <c r="M1674">
        <v>0</v>
      </c>
      <c r="N1674">
        <v>9</v>
      </c>
      <c r="O1674">
        <v>1</v>
      </c>
      <c r="P1674">
        <f t="shared" si="261"/>
        <v>8</v>
      </c>
      <c r="Q1674">
        <v>4977</v>
      </c>
      <c r="R1674">
        <v>2955</v>
      </c>
      <c r="S1674" s="14">
        <f t="shared" si="263"/>
        <v>0.62745839636913769</v>
      </c>
      <c r="T1674" s="33">
        <f>IF(E1674&lt;1994,"NA",IF(E1674&gt;2001,SUMIFS(ADM!E:E,ADM!A:A,ReferendumData!E1674,ADM!C:C,ReferendumData!A1674,ADM!D:D,ReferendumData!B1674),SUMIFS(ADM!K:K,ADM!H:H,ReferendumData!E1674,ADM!I:I,ReferendumData!A1674,ADM!J:J,ReferendumData!B1674)))</f>
        <v>6751.19</v>
      </c>
      <c r="U1674" s="34">
        <f t="shared" si="262"/>
        <v>1.1749039798909526</v>
      </c>
      <c r="V1674" s="47">
        <f>IFERROR(VLOOKUP(C1674,Lookups!J:L,3,FALSE),IF(T1674&gt;=2000,4,IF(AND(T1674&gt;=1000,T1674&lt;2000),5,6)))</f>
        <v>3</v>
      </c>
      <c r="W1674" s="12" t="s">
        <v>20</v>
      </c>
      <c r="X1674" s="39">
        <f t="shared" si="264"/>
        <v>1.1749039798909526</v>
      </c>
      <c r="Y1674" s="38">
        <f t="shared" si="265"/>
        <v>0.62745839636913769</v>
      </c>
      <c r="Z1674" s="40" t="e">
        <f>IF(C1674=ScatterPlots!$A$3,ReferendumData!Y1674,-1)</f>
        <v>#N/A</v>
      </c>
      <c r="AA1674" s="39">
        <f t="shared" si="266"/>
        <v>1.1749039798909526</v>
      </c>
      <c r="AB1674" s="40">
        <f t="shared" si="267"/>
        <v>-1</v>
      </c>
      <c r="AC1674" s="40">
        <f t="shared" si="268"/>
        <v>-1</v>
      </c>
      <c r="AD1674" s="40">
        <f t="shared" si="269"/>
        <v>0.62745839636913769</v>
      </c>
    </row>
    <row r="1675" spans="1:30" x14ac:dyDescent="0.35">
      <c r="A1675">
        <v>834</v>
      </c>
      <c r="B1675">
        <v>1</v>
      </c>
      <c r="C1675" t="str">
        <f t="shared" si="260"/>
        <v>0834-01</v>
      </c>
      <c r="D1675" t="s">
        <v>393</v>
      </c>
      <c r="E1675">
        <v>2011</v>
      </c>
      <c r="F1675">
        <f>VLOOKUP(E1675,Lookups!A:B,2,FALSE)</f>
        <v>1</v>
      </c>
      <c r="G1675">
        <v>2012</v>
      </c>
      <c r="H1675" s="61">
        <v>468.42999999999995</v>
      </c>
      <c r="I1675">
        <v>7</v>
      </c>
      <c r="J1675" t="s">
        <v>19</v>
      </c>
      <c r="K1675">
        <v>0</v>
      </c>
      <c r="L1675">
        <v>9</v>
      </c>
      <c r="M1675">
        <v>0</v>
      </c>
      <c r="N1675">
        <v>9</v>
      </c>
      <c r="O1675">
        <v>0</v>
      </c>
      <c r="P1675">
        <f t="shared" si="261"/>
        <v>5</v>
      </c>
      <c r="Q1675">
        <v>6454</v>
      </c>
      <c r="R1675">
        <v>7030</v>
      </c>
      <c r="S1675" s="14">
        <f t="shared" si="263"/>
        <v>0.47864135271432812</v>
      </c>
      <c r="T1675" s="33">
        <f>IF(E1675&lt;1994,"NA",IF(E1675&gt;2001,SUMIFS(ADM!E:E,ADM!A:A,ReferendumData!E1675,ADM!C:C,ReferendumData!A1675,ADM!D:D,ReferendumData!B1675),SUMIFS(ADM!K:K,ADM!H:H,ReferendumData!E1675,ADM!I:I,ReferendumData!A1675,ADM!J:J,ReferendumData!B1675)))</f>
        <v>8696.91</v>
      </c>
      <c r="U1675" s="34">
        <f t="shared" si="262"/>
        <v>1.5504357294717319</v>
      </c>
      <c r="V1675" s="47">
        <f>IFERROR(VLOOKUP(C1675,Lookups!J:L,3,FALSE),IF(T1675&gt;=2000,4,IF(AND(T1675&gt;=1000,T1675&lt;2000),5,6)))</f>
        <v>3</v>
      </c>
      <c r="W1675" s="12" t="s">
        <v>20</v>
      </c>
      <c r="X1675" s="39">
        <f t="shared" si="264"/>
        <v>1.5504357294717319</v>
      </c>
      <c r="Y1675" s="38">
        <f t="shared" si="265"/>
        <v>0.47864135271432812</v>
      </c>
      <c r="Z1675" s="40" t="e">
        <f>IF(C1675=ScatterPlots!$A$3,ReferendumData!Y1675,-1)</f>
        <v>#N/A</v>
      </c>
      <c r="AA1675" s="39">
        <f t="shared" si="266"/>
        <v>1.5504357294717319</v>
      </c>
      <c r="AB1675" s="40">
        <f t="shared" si="267"/>
        <v>-1</v>
      </c>
      <c r="AC1675" s="40">
        <f t="shared" si="268"/>
        <v>-1</v>
      </c>
      <c r="AD1675" s="40">
        <f t="shared" si="269"/>
        <v>0.47864135271432812</v>
      </c>
    </row>
    <row r="1676" spans="1:30" x14ac:dyDescent="0.35">
      <c r="A1676">
        <v>837</v>
      </c>
      <c r="B1676">
        <v>1</v>
      </c>
      <c r="C1676" t="str">
        <f t="shared" si="260"/>
        <v>0837-01</v>
      </c>
      <c r="D1676" t="s">
        <v>36</v>
      </c>
      <c r="E1676">
        <v>2011</v>
      </c>
      <c r="F1676">
        <f>VLOOKUP(E1676,Lookups!A:B,2,FALSE)</f>
        <v>1</v>
      </c>
      <c r="G1676">
        <v>2012</v>
      </c>
      <c r="H1676" s="61">
        <v>500</v>
      </c>
      <c r="I1676">
        <v>10</v>
      </c>
      <c r="J1676" t="s">
        <v>19</v>
      </c>
      <c r="K1676">
        <v>0</v>
      </c>
      <c r="L1676">
        <v>9</v>
      </c>
      <c r="M1676">
        <v>0</v>
      </c>
      <c r="N1676">
        <v>9</v>
      </c>
      <c r="O1676">
        <v>0</v>
      </c>
      <c r="P1676">
        <f t="shared" si="261"/>
        <v>6</v>
      </c>
      <c r="Q1676">
        <v>337</v>
      </c>
      <c r="R1676">
        <v>376</v>
      </c>
      <c r="S1676" s="14">
        <f t="shared" si="263"/>
        <v>0.47265077138849931</v>
      </c>
      <c r="T1676" s="33">
        <f>IF(E1676&lt;1994,"NA",IF(E1676&gt;2001,SUMIFS(ADM!E:E,ADM!A:A,ReferendumData!E1676,ADM!C:C,ReferendumData!A1676,ADM!D:D,ReferendumData!B1676),SUMIFS(ADM!K:K,ADM!H:H,ReferendumData!E1676,ADM!I:I,ReferendumData!A1676,ADM!J:J,ReferendumData!B1676)))</f>
        <v>522.03</v>
      </c>
      <c r="U1676" s="34">
        <f t="shared" si="262"/>
        <v>1.3658218876309791</v>
      </c>
      <c r="V1676" s="47">
        <f>IFERROR(VLOOKUP(C1676,Lookups!J:L,3,FALSE),IF(T1676&gt;=2000,4,IF(AND(T1676&gt;=1000,T1676&lt;2000),5,6)))</f>
        <v>6</v>
      </c>
      <c r="W1676" s="12" t="s">
        <v>20</v>
      </c>
      <c r="X1676" s="39">
        <f t="shared" si="264"/>
        <v>1.3658218876309791</v>
      </c>
      <c r="Y1676" s="38">
        <f t="shared" si="265"/>
        <v>0.47265077138849931</v>
      </c>
      <c r="Z1676" s="40" t="e">
        <f>IF(C1676=ScatterPlots!$A$3,ReferendumData!Y1676,-1)</f>
        <v>#N/A</v>
      </c>
      <c r="AA1676" s="39">
        <f t="shared" si="266"/>
        <v>1.3658218876309791</v>
      </c>
      <c r="AB1676" s="40">
        <f t="shared" si="267"/>
        <v>-1</v>
      </c>
      <c r="AC1676" s="40">
        <f t="shared" si="268"/>
        <v>-1</v>
      </c>
      <c r="AD1676" s="40">
        <f t="shared" si="269"/>
        <v>0.47265077138849931</v>
      </c>
    </row>
    <row r="1677" spans="1:30" x14ac:dyDescent="0.35">
      <c r="A1677">
        <v>857</v>
      </c>
      <c r="B1677">
        <v>1</v>
      </c>
      <c r="C1677" t="str">
        <f t="shared" si="260"/>
        <v>0857-01</v>
      </c>
      <c r="D1677" t="s">
        <v>345</v>
      </c>
      <c r="E1677">
        <v>2011</v>
      </c>
      <c r="F1677">
        <f>VLOOKUP(E1677,Lookups!A:B,2,FALSE)</f>
        <v>1</v>
      </c>
      <c r="G1677">
        <v>2012</v>
      </c>
      <c r="H1677" s="61">
        <v>501.65</v>
      </c>
      <c r="I1677">
        <v>10</v>
      </c>
      <c r="J1677" t="s">
        <v>19</v>
      </c>
      <c r="K1677">
        <v>0</v>
      </c>
      <c r="L1677">
        <v>9</v>
      </c>
      <c r="M1677">
        <v>0</v>
      </c>
      <c r="N1677">
        <v>9</v>
      </c>
      <c r="O1677">
        <v>1</v>
      </c>
      <c r="P1677">
        <f t="shared" si="261"/>
        <v>6</v>
      </c>
      <c r="Q1677">
        <v>366</v>
      </c>
      <c r="R1677">
        <v>88</v>
      </c>
      <c r="S1677" s="14">
        <f t="shared" si="263"/>
        <v>0.80616740088105732</v>
      </c>
      <c r="T1677" s="33">
        <f>IF(E1677&lt;1994,"NA",IF(E1677&gt;2001,SUMIFS(ADM!E:E,ADM!A:A,ReferendumData!E1677,ADM!C:C,ReferendumData!A1677,ADM!D:D,ReferendumData!B1677),SUMIFS(ADM!K:K,ADM!H:H,ReferendumData!E1677,ADM!I:I,ReferendumData!A1677,ADM!J:J,ReferendumData!B1677)))</f>
        <v>741.92</v>
      </c>
      <c r="U1677" s="34">
        <f t="shared" si="262"/>
        <v>0.61192581410394653</v>
      </c>
      <c r="V1677" s="47">
        <f>IFERROR(VLOOKUP(C1677,Lookups!J:L,3,FALSE),IF(T1677&gt;=2000,4,IF(AND(T1677&gt;=1000,T1677&lt;2000),5,6)))</f>
        <v>6</v>
      </c>
      <c r="W1677" s="12" t="s">
        <v>20</v>
      </c>
      <c r="X1677" s="39">
        <f t="shared" si="264"/>
        <v>0.61192581410394653</v>
      </c>
      <c r="Y1677" s="38">
        <f t="shared" si="265"/>
        <v>0.80616740088105732</v>
      </c>
      <c r="Z1677" s="40" t="e">
        <f>IF(C1677=ScatterPlots!$A$3,ReferendumData!Y1677,-1)</f>
        <v>#N/A</v>
      </c>
      <c r="AA1677" s="39">
        <f t="shared" si="266"/>
        <v>0.61192581410394653</v>
      </c>
      <c r="AB1677" s="40">
        <f t="shared" si="267"/>
        <v>-1</v>
      </c>
      <c r="AC1677" s="40">
        <f t="shared" si="268"/>
        <v>-1</v>
      </c>
      <c r="AD1677" s="40">
        <f t="shared" si="269"/>
        <v>0.80616740088105732</v>
      </c>
    </row>
    <row r="1678" spans="1:30" x14ac:dyDescent="0.35">
      <c r="A1678">
        <v>858</v>
      </c>
      <c r="B1678">
        <v>1</v>
      </c>
      <c r="C1678" t="str">
        <f t="shared" si="260"/>
        <v>0858-01</v>
      </c>
      <c r="D1678" t="s">
        <v>569</v>
      </c>
      <c r="E1678">
        <v>2011</v>
      </c>
      <c r="F1678">
        <f>VLOOKUP(E1678,Lookups!A:B,2,FALSE)</f>
        <v>1</v>
      </c>
      <c r="G1678">
        <v>2012</v>
      </c>
      <c r="H1678" s="61">
        <v>300</v>
      </c>
      <c r="I1678">
        <v>9</v>
      </c>
      <c r="J1678" t="s">
        <v>19</v>
      </c>
      <c r="K1678">
        <v>0</v>
      </c>
      <c r="L1678">
        <v>9</v>
      </c>
      <c r="M1678">
        <v>0</v>
      </c>
      <c r="N1678">
        <v>9</v>
      </c>
      <c r="O1678">
        <v>1</v>
      </c>
      <c r="P1678">
        <f t="shared" si="261"/>
        <v>4</v>
      </c>
      <c r="Q1678">
        <v>677</v>
      </c>
      <c r="R1678">
        <v>411</v>
      </c>
      <c r="S1678" s="14">
        <f t="shared" si="263"/>
        <v>0.62224264705882348</v>
      </c>
      <c r="T1678" s="33">
        <f>IF(E1678&lt;1994,"NA",IF(E1678&gt;2001,SUMIFS(ADM!E:E,ADM!A:A,ReferendumData!E1678,ADM!C:C,ReferendumData!A1678,ADM!D:D,ReferendumData!B1678),SUMIFS(ADM!K:K,ADM!H:H,ReferendumData!E1678,ADM!I:I,ReferendumData!A1678,ADM!J:J,ReferendumData!B1678)))</f>
        <v>996.99</v>
      </c>
      <c r="U1678" s="34">
        <f t="shared" si="262"/>
        <v>1.0912847671491188</v>
      </c>
      <c r="V1678" s="47">
        <f>IFERROR(VLOOKUP(C1678,Lookups!J:L,3,FALSE),IF(T1678&gt;=2000,4,IF(AND(T1678&gt;=1000,T1678&lt;2000),5,6)))</f>
        <v>6</v>
      </c>
      <c r="W1678" s="12" t="s">
        <v>20</v>
      </c>
      <c r="X1678" s="39">
        <f t="shared" si="264"/>
        <v>1.0912847671491188</v>
      </c>
      <c r="Y1678" s="38">
        <f t="shared" si="265"/>
        <v>0.62224264705882348</v>
      </c>
      <c r="Z1678" s="40" t="e">
        <f>IF(C1678=ScatterPlots!$A$3,ReferendumData!Y1678,-1)</f>
        <v>#N/A</v>
      </c>
      <c r="AA1678" s="39">
        <f t="shared" si="266"/>
        <v>1.0912847671491188</v>
      </c>
      <c r="AB1678" s="40">
        <f t="shared" si="267"/>
        <v>-1</v>
      </c>
      <c r="AC1678" s="40">
        <f t="shared" si="268"/>
        <v>-1</v>
      </c>
      <c r="AD1678" s="40">
        <f t="shared" si="269"/>
        <v>0.62224264705882348</v>
      </c>
    </row>
    <row r="1679" spans="1:30" x14ac:dyDescent="0.35">
      <c r="A1679">
        <v>877</v>
      </c>
      <c r="B1679">
        <v>1</v>
      </c>
      <c r="C1679" t="str">
        <f t="shared" si="260"/>
        <v>0877-01</v>
      </c>
      <c r="D1679" t="s">
        <v>63</v>
      </c>
      <c r="E1679">
        <v>2011</v>
      </c>
      <c r="F1679">
        <f>VLOOKUP(E1679,Lookups!A:B,2,FALSE)</f>
        <v>1</v>
      </c>
      <c r="G1679">
        <v>2013</v>
      </c>
      <c r="H1679" s="61">
        <v>379.44</v>
      </c>
      <c r="I1679">
        <v>10</v>
      </c>
      <c r="J1679" t="s">
        <v>19</v>
      </c>
      <c r="K1679">
        <v>0</v>
      </c>
      <c r="L1679">
        <v>9</v>
      </c>
      <c r="M1679">
        <v>1</v>
      </c>
      <c r="N1679">
        <v>9</v>
      </c>
      <c r="O1679">
        <v>1</v>
      </c>
      <c r="P1679">
        <f t="shared" si="261"/>
        <v>4</v>
      </c>
      <c r="Q1679">
        <v>2475</v>
      </c>
      <c r="R1679">
        <v>816</v>
      </c>
      <c r="S1679" s="14">
        <f t="shared" si="263"/>
        <v>0.75205104831358249</v>
      </c>
      <c r="T1679" s="33">
        <f>IF(E1679&lt;1994,"NA",IF(E1679&gt;2001,SUMIFS(ADM!E:E,ADM!A:A,ReferendumData!E1679,ADM!C:C,ReferendumData!A1679,ADM!D:D,ReferendumData!B1679),SUMIFS(ADM!K:K,ADM!H:H,ReferendumData!E1679,ADM!I:I,ReferendumData!A1679,ADM!J:J,ReferendumData!B1679)))</f>
        <v>5798.92</v>
      </c>
      <c r="U1679" s="34">
        <f t="shared" si="262"/>
        <v>0.56751946914252993</v>
      </c>
      <c r="V1679" s="47">
        <f>IFERROR(VLOOKUP(C1679,Lookups!J:L,3,FALSE),IF(T1679&gt;=2000,4,IF(AND(T1679&gt;=1000,T1679&lt;2000),5,6)))</f>
        <v>4</v>
      </c>
      <c r="W1679" s="12" t="s">
        <v>20</v>
      </c>
      <c r="X1679" s="39">
        <f t="shared" si="264"/>
        <v>0.56751946914252993</v>
      </c>
      <c r="Y1679" s="38">
        <f t="shared" si="265"/>
        <v>0.75205104831358249</v>
      </c>
      <c r="Z1679" s="40" t="e">
        <f>IF(C1679=ScatterPlots!$A$3,ReferendumData!Y1679,-1)</f>
        <v>#N/A</v>
      </c>
      <c r="AA1679" s="39">
        <f t="shared" si="266"/>
        <v>0.56751946914252993</v>
      </c>
      <c r="AB1679" s="40">
        <f t="shared" si="267"/>
        <v>-1</v>
      </c>
      <c r="AC1679" s="40">
        <f t="shared" si="268"/>
        <v>-1</v>
      </c>
      <c r="AD1679" s="40">
        <f t="shared" si="269"/>
        <v>0.75205104831358249</v>
      </c>
    </row>
    <row r="1680" spans="1:30" x14ac:dyDescent="0.35">
      <c r="A1680">
        <v>879</v>
      </c>
      <c r="B1680">
        <v>1</v>
      </c>
      <c r="C1680" t="str">
        <f t="shared" si="260"/>
        <v>0879-01</v>
      </c>
      <c r="D1680" t="s">
        <v>159</v>
      </c>
      <c r="E1680">
        <v>2011</v>
      </c>
      <c r="F1680">
        <f>VLOOKUP(E1680,Lookups!A:B,2,FALSE)</f>
        <v>1</v>
      </c>
      <c r="G1680">
        <v>2012</v>
      </c>
      <c r="H1680" s="61">
        <v>564</v>
      </c>
      <c r="I1680">
        <v>10</v>
      </c>
      <c r="J1680" t="s">
        <v>19</v>
      </c>
      <c r="K1680">
        <v>0</v>
      </c>
      <c r="L1680">
        <v>9</v>
      </c>
      <c r="M1680">
        <v>0</v>
      </c>
      <c r="N1680">
        <v>9</v>
      </c>
      <c r="O1680">
        <v>0</v>
      </c>
      <c r="P1680">
        <f t="shared" si="261"/>
        <v>6</v>
      </c>
      <c r="Q1680">
        <v>1291</v>
      </c>
      <c r="R1680">
        <v>1450</v>
      </c>
      <c r="S1680" s="14">
        <f t="shared" si="263"/>
        <v>0.47099598686610727</v>
      </c>
      <c r="T1680" s="33">
        <f>IF(E1680&lt;1994,"NA",IF(E1680&gt;2001,SUMIFS(ADM!E:E,ADM!A:A,ReferendumData!E1680,ADM!C:C,ReferendumData!A1680,ADM!D:D,ReferendumData!B1680),SUMIFS(ADM!K:K,ADM!H:H,ReferendumData!E1680,ADM!I:I,ReferendumData!A1680,ADM!J:J,ReferendumData!B1680)))</f>
        <v>2285.5</v>
      </c>
      <c r="U1680" s="34">
        <f t="shared" si="262"/>
        <v>1.1992999343688471</v>
      </c>
      <c r="V1680" s="47">
        <f>IFERROR(VLOOKUP(C1680,Lookups!J:L,3,FALSE),IF(T1680&gt;=2000,4,IF(AND(T1680&gt;=1000,T1680&lt;2000),5,6)))</f>
        <v>4</v>
      </c>
      <c r="W1680" s="12" t="s">
        <v>20</v>
      </c>
      <c r="X1680" s="39">
        <f t="shared" si="264"/>
        <v>1.1992999343688471</v>
      </c>
      <c r="Y1680" s="38">
        <f t="shared" si="265"/>
        <v>0.47099598686610727</v>
      </c>
      <c r="Z1680" s="40" t="e">
        <f>IF(C1680=ScatterPlots!$A$3,ReferendumData!Y1680,-1)</f>
        <v>#N/A</v>
      </c>
      <c r="AA1680" s="39">
        <f t="shared" si="266"/>
        <v>1.1992999343688471</v>
      </c>
      <c r="AB1680" s="40">
        <f t="shared" si="267"/>
        <v>-1</v>
      </c>
      <c r="AC1680" s="40">
        <f t="shared" si="268"/>
        <v>-1</v>
      </c>
      <c r="AD1680" s="40">
        <f t="shared" si="269"/>
        <v>0.47099598686610727</v>
      </c>
    </row>
    <row r="1681" spans="1:30" x14ac:dyDescent="0.35">
      <c r="A1681">
        <v>885</v>
      </c>
      <c r="B1681">
        <v>1</v>
      </c>
      <c r="C1681" t="str">
        <f t="shared" si="260"/>
        <v>0885-01</v>
      </c>
      <c r="D1681" t="s">
        <v>164</v>
      </c>
      <c r="E1681">
        <v>2011</v>
      </c>
      <c r="F1681">
        <f>VLOOKUP(E1681,Lookups!A:B,2,FALSE)</f>
        <v>1</v>
      </c>
      <c r="G1681">
        <v>2012</v>
      </c>
      <c r="H1681" s="61">
        <v>195</v>
      </c>
      <c r="I1681">
        <v>10</v>
      </c>
      <c r="J1681" t="s">
        <v>19</v>
      </c>
      <c r="K1681">
        <v>0</v>
      </c>
      <c r="L1681">
        <v>9</v>
      </c>
      <c r="M1681">
        <v>0</v>
      </c>
      <c r="N1681">
        <v>9</v>
      </c>
      <c r="O1681">
        <v>1</v>
      </c>
      <c r="P1681">
        <f t="shared" si="261"/>
        <v>2</v>
      </c>
      <c r="Q1681">
        <v>2099</v>
      </c>
      <c r="R1681">
        <v>1828</v>
      </c>
      <c r="S1681" s="14">
        <f t="shared" si="263"/>
        <v>0.53450471097529917</v>
      </c>
      <c r="T1681" s="33">
        <f>IF(E1681&lt;1994,"NA",IF(E1681&gt;2001,SUMIFS(ADM!E:E,ADM!A:A,ReferendumData!E1681,ADM!C:C,ReferendumData!A1681,ADM!D:D,ReferendumData!B1681),SUMIFS(ADM!K:K,ADM!H:H,ReferendumData!E1681,ADM!I:I,ReferendumData!A1681,ADM!J:J,ReferendumData!B1681)))</f>
        <v>5260.73</v>
      </c>
      <c r="U1681" s="34">
        <f t="shared" si="262"/>
        <v>0.74647434861701711</v>
      </c>
      <c r="V1681" s="47">
        <f>IFERROR(VLOOKUP(C1681,Lookups!J:L,3,FALSE),IF(T1681&gt;=2000,4,IF(AND(T1681&gt;=1000,T1681&lt;2000),5,6)))</f>
        <v>4</v>
      </c>
      <c r="W1681" s="12" t="s">
        <v>20</v>
      </c>
      <c r="X1681" s="39">
        <f t="shared" si="264"/>
        <v>0.74647434861701711</v>
      </c>
      <c r="Y1681" s="38">
        <f t="shared" si="265"/>
        <v>0.53450471097529917</v>
      </c>
      <c r="Z1681" s="40" t="e">
        <f>IF(C1681=ScatterPlots!$A$3,ReferendumData!Y1681,-1)</f>
        <v>#N/A</v>
      </c>
      <c r="AA1681" s="39">
        <f t="shared" si="266"/>
        <v>0.74647434861701711</v>
      </c>
      <c r="AB1681" s="40">
        <f t="shared" si="267"/>
        <v>-1</v>
      </c>
      <c r="AC1681" s="40">
        <f t="shared" si="268"/>
        <v>-1</v>
      </c>
      <c r="AD1681" s="40">
        <f t="shared" si="269"/>
        <v>0.53450471097529917</v>
      </c>
    </row>
    <row r="1682" spans="1:30" x14ac:dyDescent="0.35">
      <c r="A1682">
        <v>912</v>
      </c>
      <c r="B1682">
        <v>1</v>
      </c>
      <c r="C1682" t="str">
        <f t="shared" si="260"/>
        <v>0912-01</v>
      </c>
      <c r="D1682" t="s">
        <v>205</v>
      </c>
      <c r="E1682">
        <v>2011</v>
      </c>
      <c r="F1682">
        <f>VLOOKUP(E1682,Lookups!A:B,2,FALSE)</f>
        <v>1</v>
      </c>
      <c r="G1682">
        <v>2012</v>
      </c>
      <c r="H1682" s="61">
        <v>400</v>
      </c>
      <c r="I1682">
        <v>10</v>
      </c>
      <c r="J1682" t="s">
        <v>19</v>
      </c>
      <c r="K1682">
        <v>0</v>
      </c>
      <c r="L1682">
        <v>9</v>
      </c>
      <c r="M1682">
        <v>0</v>
      </c>
      <c r="N1682">
        <v>9</v>
      </c>
      <c r="O1682">
        <v>0</v>
      </c>
      <c r="P1682">
        <f t="shared" si="261"/>
        <v>5</v>
      </c>
      <c r="Q1682">
        <v>1105</v>
      </c>
      <c r="R1682">
        <v>1213</v>
      </c>
      <c r="S1682" s="14">
        <f t="shared" si="263"/>
        <v>0.47670405522001724</v>
      </c>
      <c r="T1682" s="33">
        <f>IF(E1682&lt;1994,"NA",IF(E1682&gt;2001,SUMIFS(ADM!E:E,ADM!A:A,ReferendumData!E1682,ADM!C:C,ReferendumData!A1682,ADM!D:D,ReferendumData!B1682),SUMIFS(ADM!K:K,ADM!H:H,ReferendumData!E1682,ADM!I:I,ReferendumData!A1682,ADM!J:J,ReferendumData!B1682)))</f>
        <v>1803.72</v>
      </c>
      <c r="U1682" s="34">
        <f t="shared" si="262"/>
        <v>1.2851218592686227</v>
      </c>
      <c r="V1682" s="47">
        <f>IFERROR(VLOOKUP(C1682,Lookups!J:L,3,FALSE),IF(T1682&gt;=2000,4,IF(AND(T1682&gt;=1000,T1682&lt;2000),5,6)))</f>
        <v>5</v>
      </c>
      <c r="W1682" s="12" t="s">
        <v>20</v>
      </c>
      <c r="X1682" s="39">
        <f t="shared" si="264"/>
        <v>1.2851218592686227</v>
      </c>
      <c r="Y1682" s="38">
        <f t="shared" si="265"/>
        <v>0.47670405522001724</v>
      </c>
      <c r="Z1682" s="40" t="e">
        <f>IF(C1682=ScatterPlots!$A$3,ReferendumData!Y1682,-1)</f>
        <v>#N/A</v>
      </c>
      <c r="AA1682" s="39">
        <f t="shared" si="266"/>
        <v>1.2851218592686227</v>
      </c>
      <c r="AB1682" s="40">
        <f t="shared" si="267"/>
        <v>-1</v>
      </c>
      <c r="AC1682" s="40">
        <f t="shared" si="268"/>
        <v>-1</v>
      </c>
      <c r="AD1682" s="40">
        <f t="shared" si="269"/>
        <v>0.47670405522001724</v>
      </c>
    </row>
    <row r="1683" spans="1:30" x14ac:dyDescent="0.35">
      <c r="A1683">
        <v>912</v>
      </c>
      <c r="B1683">
        <v>1</v>
      </c>
      <c r="C1683" t="str">
        <f t="shared" si="260"/>
        <v>0912-01</v>
      </c>
      <c r="D1683" t="s">
        <v>205</v>
      </c>
      <c r="E1683">
        <v>2011</v>
      </c>
      <c r="F1683">
        <f>VLOOKUP(E1683,Lookups!A:B,2,FALSE)</f>
        <v>1</v>
      </c>
      <c r="G1683">
        <v>2012</v>
      </c>
      <c r="H1683" s="61">
        <v>200</v>
      </c>
      <c r="I1683">
        <v>10</v>
      </c>
      <c r="J1683" t="s">
        <v>19</v>
      </c>
      <c r="K1683">
        <v>0</v>
      </c>
      <c r="L1683">
        <v>9</v>
      </c>
      <c r="M1683">
        <v>0</v>
      </c>
      <c r="N1683">
        <v>9</v>
      </c>
      <c r="O1683">
        <v>0</v>
      </c>
      <c r="P1683">
        <f t="shared" si="261"/>
        <v>3</v>
      </c>
      <c r="Q1683">
        <v>1013</v>
      </c>
      <c r="R1683">
        <v>1298</v>
      </c>
      <c r="S1683" s="14">
        <f t="shared" si="263"/>
        <v>0.43833838165296407</v>
      </c>
      <c r="T1683" s="33">
        <f>IF(E1683&lt;1994,"NA",IF(E1683&gt;2001,SUMIFS(ADM!E:E,ADM!A:A,ReferendumData!E1683,ADM!C:C,ReferendumData!A1683,ADM!D:D,ReferendumData!B1683),SUMIFS(ADM!K:K,ADM!H:H,ReferendumData!E1683,ADM!I:I,ReferendumData!A1683,ADM!J:J,ReferendumData!B1683)))</f>
        <v>1803.72</v>
      </c>
      <c r="U1683" s="34">
        <f t="shared" si="262"/>
        <v>1.2812409908411504</v>
      </c>
      <c r="V1683" s="47">
        <f>IFERROR(VLOOKUP(C1683,Lookups!J:L,3,FALSE),IF(T1683&gt;=2000,4,IF(AND(T1683&gt;=1000,T1683&lt;2000),5,6)))</f>
        <v>5</v>
      </c>
      <c r="W1683" s="12" t="s">
        <v>20</v>
      </c>
      <c r="X1683" s="39">
        <f t="shared" si="264"/>
        <v>1.2812409908411504</v>
      </c>
      <c r="Y1683" s="38">
        <f t="shared" si="265"/>
        <v>0.43833838165296407</v>
      </c>
      <c r="Z1683" s="40" t="e">
        <f>IF(C1683=ScatterPlots!$A$3,ReferendumData!Y1683,-1)</f>
        <v>#N/A</v>
      </c>
      <c r="AA1683" s="39">
        <f t="shared" si="266"/>
        <v>1.2812409908411504</v>
      </c>
      <c r="AB1683" s="40">
        <f t="shared" si="267"/>
        <v>-1</v>
      </c>
      <c r="AC1683" s="40">
        <f t="shared" si="268"/>
        <v>-1</v>
      </c>
      <c r="AD1683" s="40">
        <f t="shared" si="269"/>
        <v>0.43833838165296407</v>
      </c>
    </row>
    <row r="1684" spans="1:30" x14ac:dyDescent="0.35">
      <c r="A1684">
        <v>2154</v>
      </c>
      <c r="B1684">
        <v>1</v>
      </c>
      <c r="C1684" t="str">
        <f t="shared" si="260"/>
        <v>2154-01</v>
      </c>
      <c r="D1684" t="s">
        <v>167</v>
      </c>
      <c r="E1684">
        <v>2011</v>
      </c>
      <c r="F1684">
        <f>VLOOKUP(E1684,Lookups!A:B,2,FALSE)</f>
        <v>1</v>
      </c>
      <c r="G1684">
        <v>2012</v>
      </c>
      <c r="H1684" s="61">
        <v>335.95</v>
      </c>
      <c r="I1684">
        <v>10</v>
      </c>
      <c r="J1684" t="s">
        <v>19</v>
      </c>
      <c r="K1684">
        <v>0</v>
      </c>
      <c r="L1684">
        <v>9</v>
      </c>
      <c r="M1684">
        <v>0</v>
      </c>
      <c r="N1684">
        <v>9</v>
      </c>
      <c r="O1684">
        <v>1</v>
      </c>
      <c r="P1684">
        <f t="shared" si="261"/>
        <v>4</v>
      </c>
      <c r="Q1684">
        <v>1497</v>
      </c>
      <c r="R1684">
        <v>713</v>
      </c>
      <c r="S1684" s="14">
        <f t="shared" si="263"/>
        <v>0.67737556561085976</v>
      </c>
      <c r="T1684" s="33">
        <f>IF(E1684&lt;1994,"NA",IF(E1684&gt;2001,SUMIFS(ADM!E:E,ADM!A:A,ReferendumData!E1684,ADM!C:C,ReferendumData!A1684,ADM!D:D,ReferendumData!B1684),SUMIFS(ADM!K:K,ADM!H:H,ReferendumData!E1684,ADM!I:I,ReferendumData!A1684,ADM!J:J,ReferendumData!B1684)))</f>
        <v>1182.67</v>
      </c>
      <c r="U1684" s="34">
        <f t="shared" si="262"/>
        <v>1.8686531323192437</v>
      </c>
      <c r="V1684" s="47">
        <f>IFERROR(VLOOKUP(C1684,Lookups!J:L,3,FALSE),IF(T1684&gt;=2000,4,IF(AND(T1684&gt;=1000,T1684&lt;2000),5,6)))</f>
        <v>5</v>
      </c>
      <c r="W1684" s="12" t="s">
        <v>20</v>
      </c>
      <c r="X1684" s="39">
        <f t="shared" si="264"/>
        <v>1.8686531323192437</v>
      </c>
      <c r="Y1684" s="38">
        <f t="shared" si="265"/>
        <v>0.67737556561085976</v>
      </c>
      <c r="Z1684" s="40" t="e">
        <f>IF(C1684=ScatterPlots!$A$3,ReferendumData!Y1684,-1)</f>
        <v>#N/A</v>
      </c>
      <c r="AA1684" s="39">
        <f t="shared" si="266"/>
        <v>1.8686531323192437</v>
      </c>
      <c r="AB1684" s="40">
        <f t="shared" si="267"/>
        <v>-1</v>
      </c>
      <c r="AC1684" s="40">
        <f t="shared" si="268"/>
        <v>-1</v>
      </c>
      <c r="AD1684" s="40">
        <f t="shared" si="269"/>
        <v>0.67737556561085976</v>
      </c>
    </row>
    <row r="1685" spans="1:30" x14ac:dyDescent="0.35">
      <c r="A1685">
        <v>2154</v>
      </c>
      <c r="B1685">
        <v>1</v>
      </c>
      <c r="C1685" t="str">
        <f t="shared" si="260"/>
        <v>2154-01</v>
      </c>
      <c r="D1685" t="s">
        <v>167</v>
      </c>
      <c r="E1685">
        <v>2011</v>
      </c>
      <c r="F1685">
        <f>VLOOKUP(E1685,Lookups!A:B,2,FALSE)</f>
        <v>1</v>
      </c>
      <c r="G1685">
        <v>2012</v>
      </c>
      <c r="H1685" s="61">
        <v>364.05</v>
      </c>
      <c r="I1685">
        <v>10</v>
      </c>
      <c r="J1685" t="s">
        <v>19</v>
      </c>
      <c r="K1685">
        <v>0</v>
      </c>
      <c r="L1685">
        <v>9</v>
      </c>
      <c r="M1685">
        <v>0</v>
      </c>
      <c r="N1685">
        <v>9</v>
      </c>
      <c r="O1685">
        <v>1</v>
      </c>
      <c r="P1685">
        <f t="shared" si="261"/>
        <v>4</v>
      </c>
      <c r="Q1685">
        <v>1144</v>
      </c>
      <c r="R1685">
        <v>934</v>
      </c>
      <c r="S1685" s="14">
        <f t="shared" si="263"/>
        <v>0.55052935514918189</v>
      </c>
      <c r="T1685" s="33">
        <f>IF(E1685&lt;1994,"NA",IF(E1685&gt;2001,SUMIFS(ADM!E:E,ADM!A:A,ReferendumData!E1685,ADM!C:C,ReferendumData!A1685,ADM!D:D,ReferendumData!B1685),SUMIFS(ADM!K:K,ADM!H:H,ReferendumData!E1685,ADM!I:I,ReferendumData!A1685,ADM!J:J,ReferendumData!B1685)))</f>
        <v>1182.67</v>
      </c>
      <c r="U1685" s="34">
        <f t="shared" si="262"/>
        <v>1.7570412710223475</v>
      </c>
      <c r="V1685" s="47">
        <f>IFERROR(VLOOKUP(C1685,Lookups!J:L,3,FALSE),IF(T1685&gt;=2000,4,IF(AND(T1685&gt;=1000,T1685&lt;2000),5,6)))</f>
        <v>5</v>
      </c>
      <c r="W1685" s="12" t="s">
        <v>20</v>
      </c>
      <c r="X1685" s="39">
        <f t="shared" si="264"/>
        <v>1.7570412710223475</v>
      </c>
      <c r="Y1685" s="38">
        <f t="shared" si="265"/>
        <v>0.55052935514918189</v>
      </c>
      <c r="Z1685" s="40" t="e">
        <f>IF(C1685=ScatterPlots!$A$3,ReferendumData!Y1685,-1)</f>
        <v>#N/A</v>
      </c>
      <c r="AA1685" s="39">
        <f t="shared" si="266"/>
        <v>1.7570412710223475</v>
      </c>
      <c r="AB1685" s="40">
        <f t="shared" si="267"/>
        <v>-1</v>
      </c>
      <c r="AC1685" s="40">
        <f t="shared" si="268"/>
        <v>-1</v>
      </c>
      <c r="AD1685" s="40">
        <f t="shared" si="269"/>
        <v>0.55052935514918189</v>
      </c>
    </row>
    <row r="1686" spans="1:30" x14ac:dyDescent="0.35">
      <c r="A1686">
        <v>2172</v>
      </c>
      <c r="B1686">
        <v>1</v>
      </c>
      <c r="C1686" t="str">
        <f t="shared" si="260"/>
        <v>2172-01</v>
      </c>
      <c r="D1686" t="s">
        <v>264</v>
      </c>
      <c r="E1686">
        <v>2011</v>
      </c>
      <c r="F1686">
        <f>VLOOKUP(E1686,Lookups!A:B,2,FALSE)</f>
        <v>1</v>
      </c>
      <c r="G1686">
        <v>2012</v>
      </c>
      <c r="H1686" s="61">
        <v>126.24</v>
      </c>
      <c r="I1686">
        <v>10</v>
      </c>
      <c r="J1686" t="s">
        <v>19</v>
      </c>
      <c r="K1686">
        <v>0</v>
      </c>
      <c r="L1686">
        <v>9</v>
      </c>
      <c r="M1686">
        <v>0</v>
      </c>
      <c r="N1686">
        <v>9</v>
      </c>
      <c r="O1686">
        <v>1</v>
      </c>
      <c r="P1686">
        <f t="shared" si="261"/>
        <v>2</v>
      </c>
      <c r="Q1686">
        <v>618</v>
      </c>
      <c r="R1686">
        <v>333</v>
      </c>
      <c r="S1686" s="14">
        <f t="shared" si="263"/>
        <v>0.64984227129337535</v>
      </c>
      <c r="T1686" s="33">
        <f>IF(E1686&lt;1994,"NA",IF(E1686&gt;2001,SUMIFS(ADM!E:E,ADM!A:A,ReferendumData!E1686,ADM!C:C,ReferendumData!A1686,ADM!D:D,ReferendumData!B1686),SUMIFS(ADM!K:K,ADM!H:H,ReferendumData!E1686,ADM!I:I,ReferendumData!A1686,ADM!J:J,ReferendumData!B1686)))</f>
        <v>829.84</v>
      </c>
      <c r="U1686" s="34">
        <f t="shared" si="262"/>
        <v>1.1460040489732961</v>
      </c>
      <c r="V1686" s="47">
        <f>IFERROR(VLOOKUP(C1686,Lookups!J:L,3,FALSE),IF(T1686&gt;=2000,4,IF(AND(T1686&gt;=1000,T1686&lt;2000),5,6)))</f>
        <v>6</v>
      </c>
      <c r="W1686" s="12" t="s">
        <v>20</v>
      </c>
      <c r="X1686" s="39">
        <f t="shared" si="264"/>
        <v>1.1460040489732961</v>
      </c>
      <c r="Y1686" s="38">
        <f t="shared" si="265"/>
        <v>0.64984227129337535</v>
      </c>
      <c r="Z1686" s="40" t="e">
        <f>IF(C1686=ScatterPlots!$A$3,ReferendumData!Y1686,-1)</f>
        <v>#N/A</v>
      </c>
      <c r="AA1686" s="39">
        <f t="shared" si="266"/>
        <v>1.1460040489732961</v>
      </c>
      <c r="AB1686" s="40">
        <f t="shared" si="267"/>
        <v>-1</v>
      </c>
      <c r="AC1686" s="40">
        <f t="shared" si="268"/>
        <v>-1</v>
      </c>
      <c r="AD1686" s="40">
        <f t="shared" si="269"/>
        <v>0.64984227129337535</v>
      </c>
    </row>
    <row r="1687" spans="1:30" x14ac:dyDescent="0.35">
      <c r="A1687">
        <v>2172</v>
      </c>
      <c r="B1687">
        <v>1</v>
      </c>
      <c r="C1687" t="str">
        <f t="shared" si="260"/>
        <v>2172-01</v>
      </c>
      <c r="D1687" t="s">
        <v>264</v>
      </c>
      <c r="E1687">
        <v>2011</v>
      </c>
      <c r="F1687">
        <f>VLOOKUP(E1687,Lookups!A:B,2,FALSE)</f>
        <v>1</v>
      </c>
      <c r="G1687">
        <v>2012</v>
      </c>
      <c r="H1687" s="61">
        <v>173.76</v>
      </c>
      <c r="I1687">
        <v>10</v>
      </c>
      <c r="J1687" t="s">
        <v>19</v>
      </c>
      <c r="K1687">
        <v>0</v>
      </c>
      <c r="L1687">
        <v>9</v>
      </c>
      <c r="M1687">
        <v>0</v>
      </c>
      <c r="N1687">
        <v>9</v>
      </c>
      <c r="O1687">
        <v>1</v>
      </c>
      <c r="P1687">
        <f t="shared" si="261"/>
        <v>2</v>
      </c>
      <c r="Q1687">
        <v>479</v>
      </c>
      <c r="R1687">
        <v>467</v>
      </c>
      <c r="S1687" s="14">
        <f t="shared" si="263"/>
        <v>0.5063424947145877</v>
      </c>
      <c r="T1687" s="33">
        <f>IF(E1687&lt;1994,"NA",IF(E1687&gt;2001,SUMIFS(ADM!E:E,ADM!A:A,ReferendumData!E1687,ADM!C:C,ReferendumData!A1687,ADM!D:D,ReferendumData!B1687),SUMIFS(ADM!K:K,ADM!H:H,ReferendumData!E1687,ADM!I:I,ReferendumData!A1687,ADM!J:J,ReferendumData!B1687)))</f>
        <v>829.84</v>
      </c>
      <c r="U1687" s="34">
        <f t="shared" si="262"/>
        <v>1.1399787910922587</v>
      </c>
      <c r="V1687" s="47">
        <f>IFERROR(VLOOKUP(C1687,Lookups!J:L,3,FALSE),IF(T1687&gt;=2000,4,IF(AND(T1687&gt;=1000,T1687&lt;2000),5,6)))</f>
        <v>6</v>
      </c>
      <c r="W1687" s="12" t="s">
        <v>20</v>
      </c>
      <c r="X1687" s="39">
        <f t="shared" si="264"/>
        <v>1.1399787910922587</v>
      </c>
      <c r="Y1687" s="38">
        <f t="shared" si="265"/>
        <v>0.5063424947145877</v>
      </c>
      <c r="Z1687" s="40" t="e">
        <f>IF(C1687=ScatterPlots!$A$3,ReferendumData!Y1687,-1)</f>
        <v>#N/A</v>
      </c>
      <c r="AA1687" s="39">
        <f t="shared" si="266"/>
        <v>1.1399787910922587</v>
      </c>
      <c r="AB1687" s="40">
        <f t="shared" si="267"/>
        <v>-1</v>
      </c>
      <c r="AC1687" s="40">
        <f t="shared" si="268"/>
        <v>-1</v>
      </c>
      <c r="AD1687" s="40">
        <f t="shared" si="269"/>
        <v>0.5063424947145877</v>
      </c>
    </row>
    <row r="1688" spans="1:30" x14ac:dyDescent="0.35">
      <c r="A1688">
        <v>2174</v>
      </c>
      <c r="B1688">
        <v>1</v>
      </c>
      <c r="C1688" t="str">
        <f t="shared" si="260"/>
        <v>2174-01</v>
      </c>
      <c r="D1688" t="s">
        <v>322</v>
      </c>
      <c r="E1688">
        <v>2011</v>
      </c>
      <c r="F1688">
        <f>VLOOKUP(E1688,Lookups!A:B,2,FALSE)</f>
        <v>1</v>
      </c>
      <c r="G1688">
        <v>2013</v>
      </c>
      <c r="H1688" s="61">
        <v>1.02</v>
      </c>
      <c r="I1688">
        <v>10</v>
      </c>
      <c r="J1688" t="s">
        <v>19</v>
      </c>
      <c r="K1688">
        <v>0</v>
      </c>
      <c r="L1688">
        <v>9</v>
      </c>
      <c r="M1688">
        <v>1</v>
      </c>
      <c r="N1688">
        <v>9</v>
      </c>
      <c r="O1688">
        <v>1</v>
      </c>
      <c r="P1688">
        <f t="shared" si="261"/>
        <v>1</v>
      </c>
      <c r="Q1688">
        <v>744</v>
      </c>
      <c r="R1688">
        <v>249</v>
      </c>
      <c r="S1688" s="14">
        <f t="shared" si="263"/>
        <v>0.74924471299093653</v>
      </c>
      <c r="T1688" s="33">
        <f>IF(E1688&lt;1994,"NA",IF(E1688&gt;2001,SUMIFS(ADM!E:E,ADM!A:A,ReferendumData!E1688,ADM!C:C,ReferendumData!A1688,ADM!D:D,ReferendumData!B1688),SUMIFS(ADM!K:K,ADM!H:H,ReferendumData!E1688,ADM!I:I,ReferendumData!A1688,ADM!J:J,ReferendumData!B1688)))</f>
        <v>904.47</v>
      </c>
      <c r="U1688" s="34">
        <f t="shared" si="262"/>
        <v>1.097880526717304</v>
      </c>
      <c r="V1688" s="47">
        <f>IFERROR(VLOOKUP(C1688,Lookups!J:L,3,FALSE),IF(T1688&gt;=2000,4,IF(AND(T1688&gt;=1000,T1688&lt;2000),5,6)))</f>
        <v>6</v>
      </c>
      <c r="W1688" s="12" t="s">
        <v>20</v>
      </c>
      <c r="X1688" s="39">
        <f t="shared" si="264"/>
        <v>1.097880526717304</v>
      </c>
      <c r="Y1688" s="38">
        <f t="shared" si="265"/>
        <v>0.74924471299093653</v>
      </c>
      <c r="Z1688" s="40" t="e">
        <f>IF(C1688=ScatterPlots!$A$3,ReferendumData!Y1688,-1)</f>
        <v>#N/A</v>
      </c>
      <c r="AA1688" s="39">
        <f t="shared" si="266"/>
        <v>1.097880526717304</v>
      </c>
      <c r="AB1688" s="40">
        <f t="shared" si="267"/>
        <v>-1</v>
      </c>
      <c r="AC1688" s="40">
        <f t="shared" si="268"/>
        <v>-1</v>
      </c>
      <c r="AD1688" s="40">
        <f t="shared" si="269"/>
        <v>0.74924471299093653</v>
      </c>
    </row>
    <row r="1689" spans="1:30" x14ac:dyDescent="0.35">
      <c r="A1689">
        <v>2184</v>
      </c>
      <c r="B1689">
        <v>1</v>
      </c>
      <c r="C1689" t="str">
        <f t="shared" si="260"/>
        <v>2184-01</v>
      </c>
      <c r="D1689" t="s">
        <v>404</v>
      </c>
      <c r="E1689">
        <v>2011</v>
      </c>
      <c r="F1689">
        <f>VLOOKUP(E1689,Lookups!A:B,2,FALSE)</f>
        <v>1</v>
      </c>
      <c r="G1689">
        <v>2012</v>
      </c>
      <c r="H1689" s="61">
        <v>401.27</v>
      </c>
      <c r="I1689">
        <v>10</v>
      </c>
      <c r="J1689" t="s">
        <v>19</v>
      </c>
      <c r="K1689">
        <v>0</v>
      </c>
      <c r="L1689">
        <v>9</v>
      </c>
      <c r="M1689">
        <v>0</v>
      </c>
      <c r="N1689">
        <v>9</v>
      </c>
      <c r="O1689">
        <v>1</v>
      </c>
      <c r="P1689">
        <f t="shared" si="261"/>
        <v>5</v>
      </c>
      <c r="Q1689">
        <v>875</v>
      </c>
      <c r="R1689">
        <v>332</v>
      </c>
      <c r="S1689" s="14">
        <f t="shared" si="263"/>
        <v>0.72493786246893122</v>
      </c>
      <c r="T1689" s="33">
        <f>IF(E1689&lt;1994,"NA",IF(E1689&gt;2001,SUMIFS(ADM!E:E,ADM!A:A,ReferendumData!E1689,ADM!C:C,ReferendumData!A1689,ADM!D:D,ReferendumData!B1689),SUMIFS(ADM!K:K,ADM!H:H,ReferendumData!E1689,ADM!I:I,ReferendumData!A1689,ADM!J:J,ReferendumData!B1689)))</f>
        <v>1196.99</v>
      </c>
      <c r="U1689" s="34">
        <f t="shared" si="262"/>
        <v>1.008362642962765</v>
      </c>
      <c r="V1689" s="47">
        <f>IFERROR(VLOOKUP(C1689,Lookups!J:L,3,FALSE),IF(T1689&gt;=2000,4,IF(AND(T1689&gt;=1000,T1689&lt;2000),5,6)))</f>
        <v>5</v>
      </c>
      <c r="W1689" s="12" t="s">
        <v>20</v>
      </c>
      <c r="X1689" s="39">
        <f t="shared" si="264"/>
        <v>1.008362642962765</v>
      </c>
      <c r="Y1689" s="38">
        <f t="shared" si="265"/>
        <v>0.72493786246893122</v>
      </c>
      <c r="Z1689" s="40" t="e">
        <f>IF(C1689=ScatterPlots!$A$3,ReferendumData!Y1689,-1)</f>
        <v>#N/A</v>
      </c>
      <c r="AA1689" s="39">
        <f t="shared" si="266"/>
        <v>1.008362642962765</v>
      </c>
      <c r="AB1689" s="40">
        <f t="shared" si="267"/>
        <v>-1</v>
      </c>
      <c r="AC1689" s="40">
        <f t="shared" si="268"/>
        <v>-1</v>
      </c>
      <c r="AD1689" s="40">
        <f t="shared" si="269"/>
        <v>0.72493786246893122</v>
      </c>
    </row>
    <row r="1690" spans="1:30" x14ac:dyDescent="0.35">
      <c r="A1690">
        <v>2310</v>
      </c>
      <c r="B1690">
        <v>1</v>
      </c>
      <c r="C1690" t="str">
        <f t="shared" si="260"/>
        <v>2310-01</v>
      </c>
      <c r="D1690" t="s">
        <v>285</v>
      </c>
      <c r="E1690">
        <v>2011</v>
      </c>
      <c r="F1690">
        <f>VLOOKUP(E1690,Lookups!A:B,2,FALSE)</f>
        <v>1</v>
      </c>
      <c r="G1690">
        <v>2013</v>
      </c>
      <c r="H1690" s="61">
        <v>600</v>
      </c>
      <c r="I1690">
        <v>7</v>
      </c>
      <c r="J1690" t="s">
        <v>19</v>
      </c>
      <c r="K1690">
        <v>0</v>
      </c>
      <c r="L1690">
        <v>9</v>
      </c>
      <c r="M1690">
        <v>1</v>
      </c>
      <c r="N1690">
        <v>9</v>
      </c>
      <c r="O1690">
        <v>1</v>
      </c>
      <c r="P1690">
        <f t="shared" si="261"/>
        <v>7</v>
      </c>
      <c r="Q1690">
        <v>852</v>
      </c>
      <c r="R1690">
        <v>332</v>
      </c>
      <c r="S1690" s="14">
        <f t="shared" si="263"/>
        <v>0.71959459459459463</v>
      </c>
      <c r="T1690" s="33">
        <f>IF(E1690&lt;1994,"NA",IF(E1690&gt;2001,SUMIFS(ADM!E:E,ADM!A:A,ReferendumData!E1690,ADM!C:C,ReferendumData!A1690,ADM!D:D,ReferendumData!B1690),SUMIFS(ADM!K:K,ADM!H:H,ReferendumData!E1690,ADM!I:I,ReferendumData!A1690,ADM!J:J,ReferendumData!B1690)))</f>
        <v>1202.76</v>
      </c>
      <c r="U1690" s="34">
        <f t="shared" si="262"/>
        <v>0.98440254082277434</v>
      </c>
      <c r="V1690" s="47">
        <f>IFERROR(VLOOKUP(C1690,Lookups!J:L,3,FALSE),IF(T1690&gt;=2000,4,IF(AND(T1690&gt;=1000,T1690&lt;2000),5,6)))</f>
        <v>5</v>
      </c>
      <c r="W1690" s="12" t="s">
        <v>20</v>
      </c>
      <c r="X1690" s="39">
        <f t="shared" si="264"/>
        <v>0.98440254082277434</v>
      </c>
      <c r="Y1690" s="38">
        <f t="shared" si="265"/>
        <v>0.71959459459459463</v>
      </c>
      <c r="Z1690" s="40" t="e">
        <f>IF(C1690=ScatterPlots!$A$3,ReferendumData!Y1690,-1)</f>
        <v>#N/A</v>
      </c>
      <c r="AA1690" s="39">
        <f t="shared" si="266"/>
        <v>0.98440254082277434</v>
      </c>
      <c r="AB1690" s="40">
        <f t="shared" si="267"/>
        <v>-1</v>
      </c>
      <c r="AC1690" s="40">
        <f t="shared" si="268"/>
        <v>-1</v>
      </c>
      <c r="AD1690" s="40">
        <f t="shared" si="269"/>
        <v>0.71959459459459463</v>
      </c>
    </row>
    <row r="1691" spans="1:30" x14ac:dyDescent="0.35">
      <c r="A1691">
        <v>2311</v>
      </c>
      <c r="B1691">
        <v>1</v>
      </c>
      <c r="C1691" t="str">
        <f t="shared" si="260"/>
        <v>2311-01</v>
      </c>
      <c r="D1691" t="s">
        <v>476</v>
      </c>
      <c r="E1691">
        <v>2011</v>
      </c>
      <c r="F1691">
        <f>VLOOKUP(E1691,Lookups!A:B,2,FALSE)</f>
        <v>1</v>
      </c>
      <c r="G1691">
        <v>2012</v>
      </c>
      <c r="H1691" s="61">
        <v>600</v>
      </c>
      <c r="I1691">
        <v>10</v>
      </c>
      <c r="J1691" t="s">
        <v>19</v>
      </c>
      <c r="K1691">
        <v>0</v>
      </c>
      <c r="L1691">
        <v>9</v>
      </c>
      <c r="M1691">
        <v>0</v>
      </c>
      <c r="N1691">
        <v>9</v>
      </c>
      <c r="O1691">
        <v>0</v>
      </c>
      <c r="P1691">
        <f t="shared" si="261"/>
        <v>7</v>
      </c>
      <c r="Q1691">
        <v>213</v>
      </c>
      <c r="R1691">
        <v>462</v>
      </c>
      <c r="S1691" s="14">
        <f t="shared" si="263"/>
        <v>0.31555555555555553</v>
      </c>
      <c r="T1691" s="33">
        <f>IF(E1691&lt;1994,"NA",IF(E1691&gt;2001,SUMIFS(ADM!E:E,ADM!A:A,ReferendumData!E1691,ADM!C:C,ReferendumData!A1691,ADM!D:D,ReferendumData!B1691),SUMIFS(ADM!K:K,ADM!H:H,ReferendumData!E1691,ADM!I:I,ReferendumData!A1691,ADM!J:J,ReferendumData!B1691)))</f>
        <v>459.05</v>
      </c>
      <c r="U1691" s="34">
        <f t="shared" si="262"/>
        <v>1.4704280579457576</v>
      </c>
      <c r="V1691" s="47">
        <f>IFERROR(VLOOKUP(C1691,Lookups!J:L,3,FALSE),IF(T1691&gt;=2000,4,IF(AND(T1691&gt;=1000,T1691&lt;2000),5,6)))</f>
        <v>6</v>
      </c>
      <c r="W1691" s="12" t="s">
        <v>20</v>
      </c>
      <c r="X1691" s="39">
        <f t="shared" si="264"/>
        <v>1.4704280579457576</v>
      </c>
      <c r="Y1691" s="38">
        <f t="shared" si="265"/>
        <v>0.31555555555555553</v>
      </c>
      <c r="Z1691" s="40" t="e">
        <f>IF(C1691=ScatterPlots!$A$3,ReferendumData!Y1691,-1)</f>
        <v>#N/A</v>
      </c>
      <c r="AA1691" s="39">
        <f t="shared" si="266"/>
        <v>1.4704280579457576</v>
      </c>
      <c r="AB1691" s="40">
        <f t="shared" si="267"/>
        <v>-1</v>
      </c>
      <c r="AC1691" s="40">
        <f t="shared" si="268"/>
        <v>-1</v>
      </c>
      <c r="AD1691" s="40">
        <f t="shared" si="269"/>
        <v>0.31555555555555553</v>
      </c>
    </row>
    <row r="1692" spans="1:30" x14ac:dyDescent="0.35">
      <c r="A1692">
        <v>2358</v>
      </c>
      <c r="B1692">
        <v>1</v>
      </c>
      <c r="C1692" t="str">
        <f t="shared" si="260"/>
        <v>2358-01</v>
      </c>
      <c r="D1692" t="s">
        <v>570</v>
      </c>
      <c r="E1692">
        <v>2011</v>
      </c>
      <c r="F1692">
        <f>VLOOKUP(E1692,Lookups!A:B,2,FALSE)</f>
        <v>1</v>
      </c>
      <c r="G1692">
        <v>2012</v>
      </c>
      <c r="H1692" s="61">
        <v>450</v>
      </c>
      <c r="I1692">
        <v>5</v>
      </c>
      <c r="J1692" t="s">
        <v>19</v>
      </c>
      <c r="K1692">
        <v>0</v>
      </c>
      <c r="L1692">
        <v>9</v>
      </c>
      <c r="M1692">
        <v>0</v>
      </c>
      <c r="N1692">
        <v>9</v>
      </c>
      <c r="O1692">
        <v>1</v>
      </c>
      <c r="P1692">
        <f t="shared" si="261"/>
        <v>5</v>
      </c>
      <c r="Q1692">
        <v>215</v>
      </c>
      <c r="R1692">
        <v>145</v>
      </c>
      <c r="S1692" s="14">
        <f t="shared" si="263"/>
        <v>0.59722222222222221</v>
      </c>
      <c r="T1692" s="33">
        <f>IF(E1692&lt;1994,"NA",IF(E1692&gt;2001,SUMIFS(ADM!E:E,ADM!A:A,ReferendumData!E1692,ADM!C:C,ReferendumData!A1692,ADM!D:D,ReferendumData!B1692),SUMIFS(ADM!K:K,ADM!H:H,ReferendumData!E1692,ADM!I:I,ReferendumData!A1692,ADM!J:J,ReferendumData!B1692)))</f>
        <v>233.63</v>
      </c>
      <c r="U1692" s="34">
        <f t="shared" si="262"/>
        <v>1.5408980011128708</v>
      </c>
      <c r="V1692" s="47">
        <f>IFERROR(VLOOKUP(C1692,Lookups!J:L,3,FALSE),IF(T1692&gt;=2000,4,IF(AND(T1692&gt;=1000,T1692&lt;2000),5,6)))</f>
        <v>6</v>
      </c>
      <c r="W1692" s="12" t="s">
        <v>20</v>
      </c>
      <c r="X1692" s="39">
        <f t="shared" si="264"/>
        <v>1.5408980011128708</v>
      </c>
      <c r="Y1692" s="38">
        <f t="shared" si="265"/>
        <v>0.59722222222222221</v>
      </c>
      <c r="Z1692" s="40" t="e">
        <f>IF(C1692=ScatterPlots!$A$3,ReferendumData!Y1692,-1)</f>
        <v>#N/A</v>
      </c>
      <c r="AA1692" s="39">
        <f t="shared" si="266"/>
        <v>1.5408980011128708</v>
      </c>
      <c r="AB1692" s="40">
        <f t="shared" si="267"/>
        <v>-1</v>
      </c>
      <c r="AC1692" s="40">
        <f t="shared" si="268"/>
        <v>-1</v>
      </c>
      <c r="AD1692" s="40">
        <f t="shared" si="269"/>
        <v>0.59722222222222221</v>
      </c>
    </row>
    <row r="1693" spans="1:30" x14ac:dyDescent="0.35">
      <c r="A1693">
        <v>2365</v>
      </c>
      <c r="B1693">
        <v>1</v>
      </c>
      <c r="C1693" t="str">
        <f t="shared" ref="C1693:C1756" si="270">TEXT(A1693,"0000")&amp;"-"&amp;TEXT(B1693,"00")</f>
        <v>2365-01</v>
      </c>
      <c r="D1693" t="s">
        <v>168</v>
      </c>
      <c r="E1693">
        <v>2011</v>
      </c>
      <c r="F1693">
        <f>VLOOKUP(E1693,Lookups!A:B,2,FALSE)</f>
        <v>1</v>
      </c>
      <c r="G1693">
        <v>2012</v>
      </c>
      <c r="H1693" s="61">
        <v>401.82</v>
      </c>
      <c r="I1693">
        <v>10</v>
      </c>
      <c r="J1693" t="s">
        <v>19</v>
      </c>
      <c r="K1693">
        <v>0</v>
      </c>
      <c r="L1693">
        <v>9</v>
      </c>
      <c r="M1693">
        <v>0</v>
      </c>
      <c r="N1693">
        <v>9</v>
      </c>
      <c r="O1693">
        <v>1</v>
      </c>
      <c r="P1693">
        <f t="shared" ref="P1693:P1756" si="271">MAX(1,MIN(10,INT(H1693/100)+1))</f>
        <v>5</v>
      </c>
      <c r="Q1693">
        <v>898</v>
      </c>
      <c r="R1693">
        <v>512</v>
      </c>
      <c r="S1693" s="14">
        <f t="shared" si="263"/>
        <v>0.63687943262411351</v>
      </c>
      <c r="T1693" s="33">
        <f>IF(E1693&lt;1994,"NA",IF(E1693&gt;2001,SUMIFS(ADM!E:E,ADM!A:A,ReferendumData!E1693,ADM!C:C,ReferendumData!A1693,ADM!D:D,ReferendumData!B1693),SUMIFS(ADM!K:K,ADM!H:H,ReferendumData!E1693,ADM!I:I,ReferendumData!A1693,ADM!J:J,ReferendumData!B1693)))</f>
        <v>839.05</v>
      </c>
      <c r="U1693" s="34">
        <f t="shared" ref="U1693:U1756" si="272">IFERROR((Q1693+R1693)/T1693,"NA")</f>
        <v>1.680471962338359</v>
      </c>
      <c r="V1693" s="47">
        <f>IFERROR(VLOOKUP(C1693,Lookups!J:L,3,FALSE),IF(T1693&gt;=2000,4,IF(AND(T1693&gt;=1000,T1693&lt;2000),5,6)))</f>
        <v>6</v>
      </c>
      <c r="W1693" s="12" t="s">
        <v>20</v>
      </c>
      <c r="X1693" s="39">
        <f t="shared" si="264"/>
        <v>1.680471962338359</v>
      </c>
      <c r="Y1693" s="38">
        <f t="shared" si="265"/>
        <v>0.63687943262411351</v>
      </c>
      <c r="Z1693" s="40" t="e">
        <f>IF(C1693=ScatterPlots!$A$3,ReferendumData!Y1693,-1)</f>
        <v>#N/A</v>
      </c>
      <c r="AA1693" s="39">
        <f t="shared" si="266"/>
        <v>1.680471962338359</v>
      </c>
      <c r="AB1693" s="40">
        <f t="shared" si="267"/>
        <v>-1</v>
      </c>
      <c r="AC1693" s="40">
        <f t="shared" si="268"/>
        <v>-1</v>
      </c>
      <c r="AD1693" s="40">
        <f t="shared" si="269"/>
        <v>0.63687943262411351</v>
      </c>
    </row>
    <row r="1694" spans="1:30" x14ac:dyDescent="0.35">
      <c r="A1694">
        <v>2397</v>
      </c>
      <c r="B1694">
        <v>1</v>
      </c>
      <c r="C1694" t="str">
        <f t="shared" si="270"/>
        <v>2397-01</v>
      </c>
      <c r="D1694" t="s">
        <v>303</v>
      </c>
      <c r="E1694">
        <v>2011</v>
      </c>
      <c r="F1694">
        <f>VLOOKUP(E1694,Lookups!A:B,2,FALSE)</f>
        <v>1</v>
      </c>
      <c r="G1694">
        <v>2012</v>
      </c>
      <c r="H1694" s="61">
        <v>350</v>
      </c>
      <c r="I1694">
        <v>6</v>
      </c>
      <c r="J1694" t="s">
        <v>19</v>
      </c>
      <c r="K1694">
        <v>0</v>
      </c>
      <c r="L1694">
        <v>9</v>
      </c>
      <c r="M1694">
        <v>0</v>
      </c>
      <c r="N1694">
        <v>9</v>
      </c>
      <c r="O1694">
        <v>1</v>
      </c>
      <c r="P1694">
        <f t="shared" si="271"/>
        <v>4</v>
      </c>
      <c r="Q1694">
        <v>1453</v>
      </c>
      <c r="R1694">
        <v>852</v>
      </c>
      <c r="S1694" s="14">
        <f t="shared" si="263"/>
        <v>0.63036876355748372</v>
      </c>
      <c r="T1694" s="33">
        <f>IF(E1694&lt;1994,"NA",IF(E1694&gt;2001,SUMIFS(ADM!E:E,ADM!A:A,ReferendumData!E1694,ADM!C:C,ReferendumData!A1694,ADM!D:D,ReferendumData!B1694),SUMIFS(ADM!K:K,ADM!H:H,ReferendumData!E1694,ADM!I:I,ReferendumData!A1694,ADM!J:J,ReferendumData!B1694)))</f>
        <v>1118.45</v>
      </c>
      <c r="U1694" s="34">
        <f t="shared" si="272"/>
        <v>2.0608878358442486</v>
      </c>
      <c r="V1694" s="47">
        <f>IFERROR(VLOOKUP(C1694,Lookups!J:L,3,FALSE),IF(T1694&gt;=2000,4,IF(AND(T1694&gt;=1000,T1694&lt;2000),5,6)))</f>
        <v>5</v>
      </c>
      <c r="W1694" s="12" t="s">
        <v>20</v>
      </c>
      <c r="X1694" s="39">
        <f t="shared" si="264"/>
        <v>2.0608878358442486</v>
      </c>
      <c r="Y1694" s="38">
        <f t="shared" si="265"/>
        <v>0.63036876355748372</v>
      </c>
      <c r="Z1694" s="40" t="e">
        <f>IF(C1694=ScatterPlots!$A$3,ReferendumData!Y1694,-1)</f>
        <v>#N/A</v>
      </c>
      <c r="AA1694" s="39">
        <f t="shared" si="266"/>
        <v>2.0608878358442486</v>
      </c>
      <c r="AB1694" s="40">
        <f t="shared" si="267"/>
        <v>-1</v>
      </c>
      <c r="AC1694" s="40">
        <f t="shared" si="268"/>
        <v>-1</v>
      </c>
      <c r="AD1694" s="40">
        <f t="shared" si="269"/>
        <v>0.63036876355748372</v>
      </c>
    </row>
    <row r="1695" spans="1:30" x14ac:dyDescent="0.35">
      <c r="A1695">
        <v>2397</v>
      </c>
      <c r="B1695">
        <v>1</v>
      </c>
      <c r="C1695" t="str">
        <f t="shared" si="270"/>
        <v>2397-01</v>
      </c>
      <c r="D1695" t="s">
        <v>303</v>
      </c>
      <c r="E1695">
        <v>2011</v>
      </c>
      <c r="F1695">
        <f>VLOOKUP(E1695,Lookups!A:B,2,FALSE)</f>
        <v>1</v>
      </c>
      <c r="G1695">
        <v>2012</v>
      </c>
      <c r="H1695" s="61">
        <v>150</v>
      </c>
      <c r="I1695">
        <v>6</v>
      </c>
      <c r="J1695" t="s">
        <v>19</v>
      </c>
      <c r="K1695">
        <v>0</v>
      </c>
      <c r="L1695">
        <v>9</v>
      </c>
      <c r="M1695">
        <v>0</v>
      </c>
      <c r="N1695">
        <v>9</v>
      </c>
      <c r="O1695">
        <v>1</v>
      </c>
      <c r="P1695">
        <f t="shared" si="271"/>
        <v>2</v>
      </c>
      <c r="Q1695">
        <v>1260</v>
      </c>
      <c r="R1695">
        <v>1036</v>
      </c>
      <c r="S1695" s="14">
        <f t="shared" si="263"/>
        <v>0.54878048780487809</v>
      </c>
      <c r="T1695" s="33">
        <f>IF(E1695&lt;1994,"NA",IF(E1695&gt;2001,SUMIFS(ADM!E:E,ADM!A:A,ReferendumData!E1695,ADM!C:C,ReferendumData!A1695,ADM!D:D,ReferendumData!B1695),SUMIFS(ADM!K:K,ADM!H:H,ReferendumData!E1695,ADM!I:I,ReferendumData!A1695,ADM!J:J,ReferendumData!B1695)))</f>
        <v>1118.45</v>
      </c>
      <c r="U1695" s="34">
        <f t="shared" si="272"/>
        <v>2.0528409852921454</v>
      </c>
      <c r="V1695" s="47">
        <f>IFERROR(VLOOKUP(C1695,Lookups!J:L,3,FALSE),IF(T1695&gt;=2000,4,IF(AND(T1695&gt;=1000,T1695&lt;2000),5,6)))</f>
        <v>5</v>
      </c>
      <c r="W1695" s="12" t="s">
        <v>20</v>
      </c>
      <c r="X1695" s="39">
        <f t="shared" si="264"/>
        <v>2.0528409852921454</v>
      </c>
      <c r="Y1695" s="38">
        <f t="shared" si="265"/>
        <v>0.54878048780487809</v>
      </c>
      <c r="Z1695" s="40" t="e">
        <f>IF(C1695=ScatterPlots!$A$3,ReferendumData!Y1695,-1)</f>
        <v>#N/A</v>
      </c>
      <c r="AA1695" s="39">
        <f t="shared" si="266"/>
        <v>2.0528409852921454</v>
      </c>
      <c r="AB1695" s="40">
        <f t="shared" si="267"/>
        <v>-1</v>
      </c>
      <c r="AC1695" s="40">
        <f t="shared" si="268"/>
        <v>-1</v>
      </c>
      <c r="AD1695" s="40">
        <f t="shared" si="269"/>
        <v>0.54878048780487809</v>
      </c>
    </row>
    <row r="1696" spans="1:30" x14ac:dyDescent="0.35">
      <c r="A1696">
        <v>2534</v>
      </c>
      <c r="B1696">
        <v>1</v>
      </c>
      <c r="C1696" t="str">
        <f t="shared" si="270"/>
        <v>2534-01</v>
      </c>
      <c r="D1696" t="s">
        <v>526</v>
      </c>
      <c r="E1696">
        <v>2011</v>
      </c>
      <c r="F1696">
        <f>VLOOKUP(E1696,Lookups!A:B,2,FALSE)</f>
        <v>1</v>
      </c>
      <c r="G1696">
        <v>2012</v>
      </c>
      <c r="H1696" s="61">
        <v>700</v>
      </c>
      <c r="I1696">
        <v>6</v>
      </c>
      <c r="J1696" t="s">
        <v>19</v>
      </c>
      <c r="K1696">
        <v>0</v>
      </c>
      <c r="L1696">
        <v>9</v>
      </c>
      <c r="M1696">
        <v>0</v>
      </c>
      <c r="N1696">
        <v>9</v>
      </c>
      <c r="O1696">
        <v>1</v>
      </c>
      <c r="P1696">
        <f t="shared" si="271"/>
        <v>8</v>
      </c>
      <c r="Q1696">
        <v>607</v>
      </c>
      <c r="R1696">
        <v>104</v>
      </c>
      <c r="S1696" s="14">
        <f t="shared" si="263"/>
        <v>0.85372714486638535</v>
      </c>
      <c r="T1696" s="33">
        <f>IF(E1696&lt;1994,"NA",IF(E1696&gt;2001,SUMIFS(ADM!E:E,ADM!A:A,ReferendumData!E1696,ADM!C:C,ReferendumData!A1696,ADM!D:D,ReferendumData!B1696),SUMIFS(ADM!K:K,ADM!H:H,ReferendumData!E1696,ADM!I:I,ReferendumData!A1696,ADM!J:J,ReferendumData!B1696)))</f>
        <v>679.86</v>
      </c>
      <c r="U1696" s="34">
        <f t="shared" si="272"/>
        <v>1.0458035477892507</v>
      </c>
      <c r="V1696" s="47">
        <f>IFERROR(VLOOKUP(C1696,Lookups!J:L,3,FALSE),IF(T1696&gt;=2000,4,IF(AND(T1696&gt;=1000,T1696&lt;2000),5,6)))</f>
        <v>6</v>
      </c>
      <c r="W1696" s="12" t="s">
        <v>20</v>
      </c>
      <c r="X1696" s="39">
        <f t="shared" si="264"/>
        <v>1.0458035477892507</v>
      </c>
      <c r="Y1696" s="38">
        <f t="shared" si="265"/>
        <v>0.85372714486638535</v>
      </c>
      <c r="Z1696" s="40" t="e">
        <f>IF(C1696=ScatterPlots!$A$3,ReferendumData!Y1696,-1)</f>
        <v>#N/A</v>
      </c>
      <c r="AA1696" s="39">
        <f t="shared" si="266"/>
        <v>1.0458035477892507</v>
      </c>
      <c r="AB1696" s="40">
        <f t="shared" si="267"/>
        <v>-1</v>
      </c>
      <c r="AC1696" s="40">
        <f t="shared" si="268"/>
        <v>-1</v>
      </c>
      <c r="AD1696" s="40">
        <f t="shared" si="269"/>
        <v>0.85372714486638535</v>
      </c>
    </row>
    <row r="1697" spans="1:30" x14ac:dyDescent="0.35">
      <c r="A1697">
        <v>2536</v>
      </c>
      <c r="B1697">
        <v>1</v>
      </c>
      <c r="C1697" t="str">
        <f t="shared" si="270"/>
        <v>2536-01</v>
      </c>
      <c r="D1697" t="s">
        <v>209</v>
      </c>
      <c r="E1697">
        <v>2011</v>
      </c>
      <c r="F1697">
        <f>VLOOKUP(E1697,Lookups!A:B,2,FALSE)</f>
        <v>1</v>
      </c>
      <c r="G1697">
        <v>2012</v>
      </c>
      <c r="H1697" s="61">
        <v>900</v>
      </c>
      <c r="I1697">
        <v>10</v>
      </c>
      <c r="J1697" t="s">
        <v>19</v>
      </c>
      <c r="K1697">
        <v>0</v>
      </c>
      <c r="L1697">
        <v>9</v>
      </c>
      <c r="M1697">
        <v>0</v>
      </c>
      <c r="N1697">
        <v>9</v>
      </c>
      <c r="O1697">
        <v>1</v>
      </c>
      <c r="P1697">
        <f t="shared" si="271"/>
        <v>10</v>
      </c>
      <c r="Q1697">
        <v>329</v>
      </c>
      <c r="R1697">
        <v>303</v>
      </c>
      <c r="S1697" s="14">
        <f t="shared" si="263"/>
        <v>0.52056962025316456</v>
      </c>
      <c r="T1697" s="33">
        <f>IF(E1697&lt;1994,"NA",IF(E1697&gt;2001,SUMIFS(ADM!E:E,ADM!A:A,ReferendumData!E1697,ADM!C:C,ReferendumData!A1697,ADM!D:D,ReferendumData!B1697),SUMIFS(ADM!K:K,ADM!H:H,ReferendumData!E1697,ADM!I:I,ReferendumData!A1697,ADM!J:J,ReferendumData!B1697)))</f>
        <v>231.48</v>
      </c>
      <c r="U1697" s="34">
        <f t="shared" si="272"/>
        <v>2.7302574736478316</v>
      </c>
      <c r="V1697" s="47">
        <f>IFERROR(VLOOKUP(C1697,Lookups!J:L,3,FALSE),IF(T1697&gt;=2000,4,IF(AND(T1697&gt;=1000,T1697&lt;2000),5,6)))</f>
        <v>6</v>
      </c>
      <c r="W1697" s="12" t="s">
        <v>20</v>
      </c>
      <c r="X1697" s="39">
        <f t="shared" si="264"/>
        <v>2.7302574736478316</v>
      </c>
      <c r="Y1697" s="38">
        <f t="shared" si="265"/>
        <v>0.52056962025316456</v>
      </c>
      <c r="Z1697" s="40" t="e">
        <f>IF(C1697=ScatterPlots!$A$3,ReferendumData!Y1697,-1)</f>
        <v>#N/A</v>
      </c>
      <c r="AA1697" s="39">
        <f t="shared" si="266"/>
        <v>2.7302574736478316</v>
      </c>
      <c r="AB1697" s="40">
        <f t="shared" si="267"/>
        <v>-1</v>
      </c>
      <c r="AC1697" s="40">
        <f t="shared" si="268"/>
        <v>-1</v>
      </c>
      <c r="AD1697" s="40">
        <f t="shared" si="269"/>
        <v>0.52056962025316456</v>
      </c>
    </row>
    <row r="1698" spans="1:30" x14ac:dyDescent="0.35">
      <c r="A1698">
        <v>2580</v>
      </c>
      <c r="B1698">
        <v>1</v>
      </c>
      <c r="C1698" t="str">
        <f t="shared" si="270"/>
        <v>2580-01</v>
      </c>
      <c r="D1698" t="s">
        <v>210</v>
      </c>
      <c r="E1698">
        <v>2011</v>
      </c>
      <c r="F1698">
        <f>VLOOKUP(E1698,Lookups!A:B,2,FALSE)</f>
        <v>1</v>
      </c>
      <c r="G1698">
        <v>2012</v>
      </c>
      <c r="H1698" s="61">
        <v>120</v>
      </c>
      <c r="I1698">
        <v>6</v>
      </c>
      <c r="J1698" t="s">
        <v>19</v>
      </c>
      <c r="K1698">
        <v>0</v>
      </c>
      <c r="L1698">
        <v>9</v>
      </c>
      <c r="M1698">
        <v>0</v>
      </c>
      <c r="N1698">
        <v>9</v>
      </c>
      <c r="O1698">
        <v>1</v>
      </c>
      <c r="P1698">
        <f t="shared" si="271"/>
        <v>2</v>
      </c>
      <c r="Q1698">
        <v>340</v>
      </c>
      <c r="R1698">
        <v>256</v>
      </c>
      <c r="S1698" s="14">
        <f t="shared" si="263"/>
        <v>0.57046979865771807</v>
      </c>
      <c r="T1698" s="33">
        <f>IF(E1698&lt;1994,"NA",IF(E1698&gt;2001,SUMIFS(ADM!E:E,ADM!A:A,ReferendumData!E1698,ADM!C:C,ReferendumData!A1698,ADM!D:D,ReferendumData!B1698),SUMIFS(ADM!K:K,ADM!H:H,ReferendumData!E1698,ADM!I:I,ReferendumData!A1698,ADM!J:J,ReferendumData!B1698)))</f>
        <v>769.62</v>
      </c>
      <c r="U1698" s="34">
        <f t="shared" si="272"/>
        <v>0.77440814947636494</v>
      </c>
      <c r="V1698" s="47">
        <f>IFERROR(VLOOKUP(C1698,Lookups!J:L,3,FALSE),IF(T1698&gt;=2000,4,IF(AND(T1698&gt;=1000,T1698&lt;2000),5,6)))</f>
        <v>6</v>
      </c>
      <c r="W1698" s="12" t="s">
        <v>20</v>
      </c>
      <c r="X1698" s="39">
        <f t="shared" si="264"/>
        <v>0.77440814947636494</v>
      </c>
      <c r="Y1698" s="38">
        <f t="shared" si="265"/>
        <v>0.57046979865771807</v>
      </c>
      <c r="Z1698" s="40" t="e">
        <f>IF(C1698=ScatterPlots!$A$3,ReferendumData!Y1698,-1)</f>
        <v>#N/A</v>
      </c>
      <c r="AA1698" s="39">
        <f t="shared" si="266"/>
        <v>0.77440814947636494</v>
      </c>
      <c r="AB1698" s="40">
        <f t="shared" si="267"/>
        <v>-1</v>
      </c>
      <c r="AC1698" s="40">
        <f t="shared" si="268"/>
        <v>-1</v>
      </c>
      <c r="AD1698" s="40">
        <f t="shared" si="269"/>
        <v>0.57046979865771807</v>
      </c>
    </row>
    <row r="1699" spans="1:30" x14ac:dyDescent="0.35">
      <c r="A1699">
        <v>2580</v>
      </c>
      <c r="B1699">
        <v>1</v>
      </c>
      <c r="C1699" t="str">
        <f t="shared" si="270"/>
        <v>2580-01</v>
      </c>
      <c r="D1699" t="s">
        <v>210</v>
      </c>
      <c r="E1699">
        <v>2011</v>
      </c>
      <c r="F1699">
        <f>VLOOKUP(E1699,Lookups!A:B,2,FALSE)</f>
        <v>1</v>
      </c>
      <c r="G1699">
        <v>2012</v>
      </c>
      <c r="H1699" s="61">
        <v>300</v>
      </c>
      <c r="I1699">
        <v>6</v>
      </c>
      <c r="J1699" t="s">
        <v>19</v>
      </c>
      <c r="K1699">
        <v>0</v>
      </c>
      <c r="L1699">
        <v>9</v>
      </c>
      <c r="M1699">
        <v>0</v>
      </c>
      <c r="N1699">
        <v>9</v>
      </c>
      <c r="O1699">
        <v>0</v>
      </c>
      <c r="P1699">
        <f t="shared" si="271"/>
        <v>4</v>
      </c>
      <c r="Q1699">
        <v>220</v>
      </c>
      <c r="R1699">
        <v>374</v>
      </c>
      <c r="S1699" s="14">
        <f t="shared" si="263"/>
        <v>0.37037037037037035</v>
      </c>
      <c r="T1699" s="33">
        <f>IF(E1699&lt;1994,"NA",IF(E1699&gt;2001,SUMIFS(ADM!E:E,ADM!A:A,ReferendumData!E1699,ADM!C:C,ReferendumData!A1699,ADM!D:D,ReferendumData!B1699),SUMIFS(ADM!K:K,ADM!H:H,ReferendumData!E1699,ADM!I:I,ReferendumData!A1699,ADM!J:J,ReferendumData!B1699)))</f>
        <v>769.62</v>
      </c>
      <c r="U1699" s="34">
        <f t="shared" si="272"/>
        <v>0.77180946441100806</v>
      </c>
      <c r="V1699" s="47">
        <f>IFERROR(VLOOKUP(C1699,Lookups!J:L,3,FALSE),IF(T1699&gt;=2000,4,IF(AND(T1699&gt;=1000,T1699&lt;2000),5,6)))</f>
        <v>6</v>
      </c>
      <c r="W1699" s="12" t="s">
        <v>20</v>
      </c>
      <c r="X1699" s="39">
        <f t="shared" si="264"/>
        <v>0.77180946441100806</v>
      </c>
      <c r="Y1699" s="38">
        <f t="shared" si="265"/>
        <v>0.37037037037037035</v>
      </c>
      <c r="Z1699" s="40" t="e">
        <f>IF(C1699=ScatterPlots!$A$3,ReferendumData!Y1699,-1)</f>
        <v>#N/A</v>
      </c>
      <c r="AA1699" s="39">
        <f t="shared" si="266"/>
        <v>0.77180946441100806</v>
      </c>
      <c r="AB1699" s="40">
        <f t="shared" si="267"/>
        <v>-1</v>
      </c>
      <c r="AC1699" s="40">
        <f t="shared" si="268"/>
        <v>-1</v>
      </c>
      <c r="AD1699" s="40">
        <f t="shared" si="269"/>
        <v>0.37037037037037035</v>
      </c>
    </row>
    <row r="1700" spans="1:30" x14ac:dyDescent="0.35">
      <c r="A1700">
        <v>2683</v>
      </c>
      <c r="B1700">
        <v>1</v>
      </c>
      <c r="C1700" t="str">
        <f t="shared" si="270"/>
        <v>2683-01</v>
      </c>
      <c r="D1700" t="s">
        <v>409</v>
      </c>
      <c r="E1700">
        <v>2011</v>
      </c>
      <c r="F1700">
        <f>VLOOKUP(E1700,Lookups!A:B,2,FALSE)</f>
        <v>1</v>
      </c>
      <c r="G1700">
        <v>2012</v>
      </c>
      <c r="H1700" s="61">
        <v>1135</v>
      </c>
      <c r="I1700">
        <v>5</v>
      </c>
      <c r="J1700" t="s">
        <v>19</v>
      </c>
      <c r="K1700">
        <v>0</v>
      </c>
      <c r="L1700">
        <v>9</v>
      </c>
      <c r="M1700">
        <v>0</v>
      </c>
      <c r="N1700">
        <v>9</v>
      </c>
      <c r="O1700">
        <v>1</v>
      </c>
      <c r="P1700">
        <f t="shared" si="271"/>
        <v>10</v>
      </c>
      <c r="Q1700">
        <v>500</v>
      </c>
      <c r="R1700">
        <v>299</v>
      </c>
      <c r="S1700" s="14">
        <f t="shared" si="263"/>
        <v>0.62578222778473092</v>
      </c>
      <c r="T1700" s="33">
        <f>IF(E1700&lt;1994,"NA",IF(E1700&gt;2001,SUMIFS(ADM!E:E,ADM!A:A,ReferendumData!E1700,ADM!C:C,ReferendumData!A1700,ADM!D:D,ReferendumData!B1700),SUMIFS(ADM!K:K,ADM!H:H,ReferendumData!E1700,ADM!I:I,ReferendumData!A1700,ADM!J:J,ReferendumData!B1700)))</f>
        <v>436.02</v>
      </c>
      <c r="U1700" s="34">
        <f t="shared" si="272"/>
        <v>1.8324847484060365</v>
      </c>
      <c r="V1700" s="47">
        <f>IFERROR(VLOOKUP(C1700,Lookups!J:L,3,FALSE),IF(T1700&gt;=2000,4,IF(AND(T1700&gt;=1000,T1700&lt;2000),5,6)))</f>
        <v>6</v>
      </c>
      <c r="W1700" s="12" t="s">
        <v>20</v>
      </c>
      <c r="X1700" s="39">
        <f t="shared" si="264"/>
        <v>1.8324847484060365</v>
      </c>
      <c r="Y1700" s="38">
        <f t="shared" si="265"/>
        <v>0.62578222778473092</v>
      </c>
      <c r="Z1700" s="40" t="e">
        <f>IF(C1700=ScatterPlots!$A$3,ReferendumData!Y1700,-1)</f>
        <v>#N/A</v>
      </c>
      <c r="AA1700" s="39">
        <f t="shared" si="266"/>
        <v>1.8324847484060365</v>
      </c>
      <c r="AB1700" s="40">
        <f t="shared" si="267"/>
        <v>-1</v>
      </c>
      <c r="AC1700" s="40">
        <f t="shared" si="268"/>
        <v>-1</v>
      </c>
      <c r="AD1700" s="40">
        <f t="shared" si="269"/>
        <v>0.62578222778473092</v>
      </c>
    </row>
    <row r="1701" spans="1:30" x14ac:dyDescent="0.35">
      <c r="A1701">
        <v>2687</v>
      </c>
      <c r="B1701">
        <v>1</v>
      </c>
      <c r="C1701" t="str">
        <f t="shared" si="270"/>
        <v>2687-01</v>
      </c>
      <c r="D1701" t="s">
        <v>465</v>
      </c>
      <c r="E1701">
        <v>2011</v>
      </c>
      <c r="F1701">
        <f>VLOOKUP(E1701,Lookups!A:B,2,FALSE)</f>
        <v>1</v>
      </c>
      <c r="G1701">
        <v>2013</v>
      </c>
      <c r="H1701" s="61">
        <v>50</v>
      </c>
      <c r="I1701">
        <v>10</v>
      </c>
      <c r="J1701" t="s">
        <v>19</v>
      </c>
      <c r="K1701">
        <v>0</v>
      </c>
      <c r="L1701">
        <v>9</v>
      </c>
      <c r="M1701">
        <v>1</v>
      </c>
      <c r="N1701">
        <v>9</v>
      </c>
      <c r="O1701">
        <v>1</v>
      </c>
      <c r="P1701">
        <f t="shared" si="271"/>
        <v>1</v>
      </c>
      <c r="Q1701">
        <v>701</v>
      </c>
      <c r="R1701">
        <v>341</v>
      </c>
      <c r="S1701" s="14">
        <f t="shared" si="263"/>
        <v>0.67274472168905952</v>
      </c>
      <c r="T1701" s="33">
        <f>IF(E1701&lt;1994,"NA",IF(E1701&gt;2001,SUMIFS(ADM!E:E,ADM!A:A,ReferendumData!E1701,ADM!C:C,ReferendumData!A1701,ADM!D:D,ReferendumData!B1701),SUMIFS(ADM!K:K,ADM!H:H,ReferendumData!E1701,ADM!I:I,ReferendumData!A1701,ADM!J:J,ReferendumData!B1701)))</f>
        <v>1074.47</v>
      </c>
      <c r="U1701" s="34">
        <f t="shared" si="272"/>
        <v>0.96978044989622791</v>
      </c>
      <c r="V1701" s="47">
        <f>IFERROR(VLOOKUP(C1701,Lookups!J:L,3,FALSE),IF(T1701&gt;=2000,4,IF(AND(T1701&gt;=1000,T1701&lt;2000),5,6)))</f>
        <v>5</v>
      </c>
      <c r="W1701" s="12" t="s">
        <v>20</v>
      </c>
      <c r="X1701" s="39">
        <f t="shared" si="264"/>
        <v>0.96978044989622791</v>
      </c>
      <c r="Y1701" s="38">
        <f t="shared" si="265"/>
        <v>0.67274472168905952</v>
      </c>
      <c r="Z1701" s="40" t="e">
        <f>IF(C1701=ScatterPlots!$A$3,ReferendumData!Y1701,-1)</f>
        <v>#N/A</v>
      </c>
      <c r="AA1701" s="39">
        <f t="shared" si="266"/>
        <v>0.96978044989622791</v>
      </c>
      <c r="AB1701" s="40">
        <f t="shared" si="267"/>
        <v>-1</v>
      </c>
      <c r="AC1701" s="40">
        <f t="shared" si="268"/>
        <v>-1</v>
      </c>
      <c r="AD1701" s="40">
        <f t="shared" si="269"/>
        <v>0.67274472168905952</v>
      </c>
    </row>
    <row r="1702" spans="1:30" x14ac:dyDescent="0.35">
      <c r="A1702">
        <v>2711</v>
      </c>
      <c r="B1702">
        <v>1</v>
      </c>
      <c r="C1702" t="str">
        <f t="shared" si="270"/>
        <v>2711-01</v>
      </c>
      <c r="D1702" t="s">
        <v>169</v>
      </c>
      <c r="E1702">
        <v>2011</v>
      </c>
      <c r="F1702">
        <f>VLOOKUP(E1702,Lookups!A:B,2,FALSE)</f>
        <v>1</v>
      </c>
      <c r="G1702">
        <v>2012</v>
      </c>
      <c r="H1702" s="61">
        <v>700</v>
      </c>
      <c r="I1702">
        <v>10</v>
      </c>
      <c r="J1702" t="s">
        <v>19</v>
      </c>
      <c r="K1702">
        <v>0</v>
      </c>
      <c r="L1702">
        <v>9</v>
      </c>
      <c r="M1702">
        <v>0</v>
      </c>
      <c r="N1702">
        <v>9</v>
      </c>
      <c r="O1702">
        <v>0</v>
      </c>
      <c r="P1702">
        <f t="shared" si="271"/>
        <v>8</v>
      </c>
      <c r="Q1702">
        <v>1011</v>
      </c>
      <c r="R1702">
        <v>1751</v>
      </c>
      <c r="S1702" s="14">
        <f t="shared" si="263"/>
        <v>0.36603910209992757</v>
      </c>
      <c r="T1702" s="33">
        <f>IF(E1702&lt;1994,"NA",IF(E1702&gt;2001,SUMIFS(ADM!E:E,ADM!A:A,ReferendumData!E1702,ADM!C:C,ReferendumData!A1702,ADM!D:D,ReferendumData!B1702),SUMIFS(ADM!K:K,ADM!H:H,ReferendumData!E1702,ADM!I:I,ReferendumData!A1702,ADM!J:J,ReferendumData!B1702)))</f>
        <v>871.88</v>
      </c>
      <c r="U1702" s="34">
        <f t="shared" si="272"/>
        <v>3.1678671376794973</v>
      </c>
      <c r="V1702" s="47">
        <f>IFERROR(VLOOKUP(C1702,Lookups!J:L,3,FALSE),IF(T1702&gt;=2000,4,IF(AND(T1702&gt;=1000,T1702&lt;2000),5,6)))</f>
        <v>6</v>
      </c>
      <c r="W1702" s="12" t="s">
        <v>20</v>
      </c>
      <c r="X1702" s="39">
        <f t="shared" si="264"/>
        <v>3.1678671376794973</v>
      </c>
      <c r="Y1702" s="38">
        <f t="shared" si="265"/>
        <v>0.36603910209992757</v>
      </c>
      <c r="Z1702" s="40" t="e">
        <f>IF(C1702=ScatterPlots!$A$3,ReferendumData!Y1702,-1)</f>
        <v>#N/A</v>
      </c>
      <c r="AA1702" s="39">
        <f t="shared" si="266"/>
        <v>3.1678671376794973</v>
      </c>
      <c r="AB1702" s="40">
        <f t="shared" si="267"/>
        <v>-1</v>
      </c>
      <c r="AC1702" s="40">
        <f t="shared" si="268"/>
        <v>-1</v>
      </c>
      <c r="AD1702" s="40">
        <f t="shared" si="269"/>
        <v>0.36603910209992757</v>
      </c>
    </row>
    <row r="1703" spans="1:30" x14ac:dyDescent="0.35">
      <c r="A1703">
        <v>2752</v>
      </c>
      <c r="B1703">
        <v>1</v>
      </c>
      <c r="C1703" t="str">
        <f t="shared" si="270"/>
        <v>2752-01</v>
      </c>
      <c r="D1703" t="s">
        <v>466</v>
      </c>
      <c r="E1703">
        <v>2011</v>
      </c>
      <c r="F1703">
        <f>VLOOKUP(E1703,Lookups!A:B,2,FALSE)</f>
        <v>1</v>
      </c>
      <c r="G1703">
        <v>2012</v>
      </c>
      <c r="H1703" s="61">
        <v>750</v>
      </c>
      <c r="I1703">
        <v>10</v>
      </c>
      <c r="J1703" t="s">
        <v>19</v>
      </c>
      <c r="K1703">
        <v>0</v>
      </c>
      <c r="L1703">
        <v>9</v>
      </c>
      <c r="M1703">
        <v>0</v>
      </c>
      <c r="N1703">
        <v>9</v>
      </c>
      <c r="O1703">
        <v>0</v>
      </c>
      <c r="P1703">
        <f t="shared" si="271"/>
        <v>8</v>
      </c>
      <c r="Q1703">
        <v>999</v>
      </c>
      <c r="R1703">
        <v>2029</v>
      </c>
      <c r="S1703" s="14">
        <f t="shared" si="263"/>
        <v>0.32992073976221931</v>
      </c>
      <c r="T1703" s="33">
        <f>IF(E1703&lt;1994,"NA",IF(E1703&gt;2001,SUMIFS(ADM!E:E,ADM!A:A,ReferendumData!E1703,ADM!C:C,ReferendumData!A1703,ADM!D:D,ReferendumData!B1703),SUMIFS(ADM!K:K,ADM!H:H,ReferendumData!E1703,ADM!I:I,ReferendumData!A1703,ADM!J:J,ReferendumData!B1703)))</f>
        <v>1746.97</v>
      </c>
      <c r="U1703" s="34">
        <f t="shared" si="272"/>
        <v>1.7332867765330831</v>
      </c>
      <c r="V1703" s="47">
        <f>IFERROR(VLOOKUP(C1703,Lookups!J:L,3,FALSE),IF(T1703&gt;=2000,4,IF(AND(T1703&gt;=1000,T1703&lt;2000),5,6)))</f>
        <v>5</v>
      </c>
      <c r="W1703" s="12" t="s">
        <v>20</v>
      </c>
      <c r="X1703" s="39">
        <f t="shared" si="264"/>
        <v>1.7332867765330831</v>
      </c>
      <c r="Y1703" s="38">
        <f t="shared" si="265"/>
        <v>0.32992073976221931</v>
      </c>
      <c r="Z1703" s="40" t="e">
        <f>IF(C1703=ScatterPlots!$A$3,ReferendumData!Y1703,-1)</f>
        <v>#N/A</v>
      </c>
      <c r="AA1703" s="39">
        <f t="shared" si="266"/>
        <v>1.7332867765330831</v>
      </c>
      <c r="AB1703" s="40">
        <f t="shared" si="267"/>
        <v>-1</v>
      </c>
      <c r="AC1703" s="40">
        <f t="shared" si="268"/>
        <v>-1</v>
      </c>
      <c r="AD1703" s="40">
        <f t="shared" si="269"/>
        <v>0.32992073976221931</v>
      </c>
    </row>
    <row r="1704" spans="1:30" x14ac:dyDescent="0.35">
      <c r="A1704">
        <v>2752</v>
      </c>
      <c r="B1704">
        <v>1</v>
      </c>
      <c r="C1704" t="str">
        <f t="shared" si="270"/>
        <v>2752-01</v>
      </c>
      <c r="D1704" t="s">
        <v>466</v>
      </c>
      <c r="E1704">
        <v>2011</v>
      </c>
      <c r="F1704">
        <f>VLOOKUP(E1704,Lookups!A:B,2,FALSE)</f>
        <v>1</v>
      </c>
      <c r="G1704">
        <v>2012</v>
      </c>
      <c r="H1704" s="61">
        <v>150</v>
      </c>
      <c r="I1704">
        <v>10</v>
      </c>
      <c r="J1704" t="s">
        <v>19</v>
      </c>
      <c r="K1704">
        <v>0</v>
      </c>
      <c r="L1704">
        <v>9</v>
      </c>
      <c r="M1704">
        <v>0</v>
      </c>
      <c r="N1704">
        <v>9</v>
      </c>
      <c r="O1704">
        <v>0</v>
      </c>
      <c r="P1704">
        <f t="shared" si="271"/>
        <v>2</v>
      </c>
      <c r="Q1704">
        <v>988</v>
      </c>
      <c r="R1704">
        <v>2043</v>
      </c>
      <c r="S1704" s="14">
        <f t="shared" si="263"/>
        <v>0.32596502804354999</v>
      </c>
      <c r="T1704" s="33">
        <f>IF(E1704&lt;1994,"NA",IF(E1704&gt;2001,SUMIFS(ADM!E:E,ADM!A:A,ReferendumData!E1704,ADM!C:C,ReferendumData!A1704,ADM!D:D,ReferendumData!B1704),SUMIFS(ADM!K:K,ADM!H:H,ReferendumData!E1704,ADM!I:I,ReferendumData!A1704,ADM!J:J,ReferendumData!B1704)))</f>
        <v>1746.97</v>
      </c>
      <c r="U1704" s="34">
        <f t="shared" si="272"/>
        <v>1.7350040355587102</v>
      </c>
      <c r="V1704" s="47">
        <f>IFERROR(VLOOKUP(C1704,Lookups!J:L,3,FALSE),IF(T1704&gt;=2000,4,IF(AND(T1704&gt;=1000,T1704&lt;2000),5,6)))</f>
        <v>5</v>
      </c>
      <c r="W1704" s="12" t="s">
        <v>20</v>
      </c>
      <c r="X1704" s="39">
        <f t="shared" si="264"/>
        <v>1.7350040355587102</v>
      </c>
      <c r="Y1704" s="38">
        <f t="shared" si="265"/>
        <v>0.32596502804354999</v>
      </c>
      <c r="Z1704" s="40" t="e">
        <f>IF(C1704=ScatterPlots!$A$3,ReferendumData!Y1704,-1)</f>
        <v>#N/A</v>
      </c>
      <c r="AA1704" s="39">
        <f t="shared" si="266"/>
        <v>1.7350040355587102</v>
      </c>
      <c r="AB1704" s="40">
        <f t="shared" si="267"/>
        <v>-1</v>
      </c>
      <c r="AC1704" s="40">
        <f t="shared" si="268"/>
        <v>-1</v>
      </c>
      <c r="AD1704" s="40">
        <f t="shared" si="269"/>
        <v>0.32596502804354999</v>
      </c>
    </row>
    <row r="1705" spans="1:30" x14ac:dyDescent="0.35">
      <c r="A1705">
        <v>2753</v>
      </c>
      <c r="B1705">
        <v>1</v>
      </c>
      <c r="C1705" t="str">
        <f t="shared" si="270"/>
        <v>2753-01</v>
      </c>
      <c r="D1705" t="s">
        <v>268</v>
      </c>
      <c r="E1705">
        <v>2011</v>
      </c>
      <c r="F1705">
        <f>VLOOKUP(E1705,Lookups!A:B,2,FALSE)</f>
        <v>1</v>
      </c>
      <c r="G1705">
        <v>2013</v>
      </c>
      <c r="H1705" s="61">
        <v>700</v>
      </c>
      <c r="I1705">
        <v>10</v>
      </c>
      <c r="J1705" t="s">
        <v>19</v>
      </c>
      <c r="K1705">
        <v>0</v>
      </c>
      <c r="L1705">
        <v>9</v>
      </c>
      <c r="M1705">
        <v>1</v>
      </c>
      <c r="N1705">
        <v>9</v>
      </c>
      <c r="O1705">
        <v>1</v>
      </c>
      <c r="P1705">
        <f t="shared" si="271"/>
        <v>8</v>
      </c>
      <c r="Q1705">
        <v>695</v>
      </c>
      <c r="R1705">
        <v>220</v>
      </c>
      <c r="S1705" s="14">
        <f t="shared" si="263"/>
        <v>0.7595628415300546</v>
      </c>
      <c r="T1705" s="33">
        <f>IF(E1705&lt;1994,"NA",IF(E1705&gt;2001,SUMIFS(ADM!E:E,ADM!A:A,ReferendumData!E1705,ADM!C:C,ReferendumData!A1705,ADM!D:D,ReferendumData!B1705),SUMIFS(ADM!K:K,ADM!H:H,ReferendumData!E1705,ADM!I:I,ReferendumData!A1705,ADM!J:J,ReferendumData!B1705)))</f>
        <v>1006.88</v>
      </c>
      <c r="U1705" s="34">
        <f t="shared" si="272"/>
        <v>0.90874781503257585</v>
      </c>
      <c r="V1705" s="47">
        <f>IFERROR(VLOOKUP(C1705,Lookups!J:L,3,FALSE),IF(T1705&gt;=2000,4,IF(AND(T1705&gt;=1000,T1705&lt;2000),5,6)))</f>
        <v>5</v>
      </c>
      <c r="W1705" s="12" t="s">
        <v>20</v>
      </c>
      <c r="X1705" s="39">
        <f t="shared" si="264"/>
        <v>0.90874781503257585</v>
      </c>
      <c r="Y1705" s="38">
        <f t="shared" si="265"/>
        <v>0.7595628415300546</v>
      </c>
      <c r="Z1705" s="40" t="e">
        <f>IF(C1705=ScatterPlots!$A$3,ReferendumData!Y1705,-1)</f>
        <v>#N/A</v>
      </c>
      <c r="AA1705" s="39">
        <f t="shared" si="266"/>
        <v>0.90874781503257585</v>
      </c>
      <c r="AB1705" s="40">
        <f t="shared" si="267"/>
        <v>-1</v>
      </c>
      <c r="AC1705" s="40">
        <f t="shared" si="268"/>
        <v>-1</v>
      </c>
      <c r="AD1705" s="40">
        <f t="shared" si="269"/>
        <v>0.7595628415300546</v>
      </c>
    </row>
    <row r="1706" spans="1:30" x14ac:dyDescent="0.35">
      <c r="A1706">
        <v>2754</v>
      </c>
      <c r="B1706">
        <v>1</v>
      </c>
      <c r="C1706" t="str">
        <f t="shared" si="270"/>
        <v>2754-01</v>
      </c>
      <c r="D1706" t="s">
        <v>410</v>
      </c>
      <c r="E1706">
        <v>2011</v>
      </c>
      <c r="F1706">
        <f>VLOOKUP(E1706,Lookups!A:B,2,FALSE)</f>
        <v>1</v>
      </c>
      <c r="G1706">
        <v>2012</v>
      </c>
      <c r="H1706" s="61">
        <v>290.05</v>
      </c>
      <c r="I1706">
        <v>10</v>
      </c>
      <c r="J1706" t="s">
        <v>19</v>
      </c>
      <c r="K1706">
        <v>0</v>
      </c>
      <c r="L1706">
        <v>9</v>
      </c>
      <c r="M1706">
        <v>0</v>
      </c>
      <c r="N1706">
        <v>9</v>
      </c>
      <c r="O1706">
        <v>1</v>
      </c>
      <c r="P1706">
        <f t="shared" si="271"/>
        <v>3</v>
      </c>
      <c r="Q1706">
        <v>320</v>
      </c>
      <c r="R1706">
        <v>32</v>
      </c>
      <c r="S1706" s="14">
        <f t="shared" si="263"/>
        <v>0.90909090909090906</v>
      </c>
      <c r="T1706" s="33">
        <f>IF(E1706&lt;1994,"NA",IF(E1706&gt;2001,SUMIFS(ADM!E:E,ADM!A:A,ReferendumData!E1706,ADM!C:C,ReferendumData!A1706,ADM!D:D,ReferendumData!B1706),SUMIFS(ADM!K:K,ADM!H:H,ReferendumData!E1706,ADM!I:I,ReferendumData!A1706,ADM!J:J,ReferendumData!B1706)))</f>
        <v>483.62</v>
      </c>
      <c r="U1706" s="34">
        <f t="shared" si="272"/>
        <v>0.72784417517885946</v>
      </c>
      <c r="V1706" s="47">
        <f>IFERROR(VLOOKUP(C1706,Lookups!J:L,3,FALSE),IF(T1706&gt;=2000,4,IF(AND(T1706&gt;=1000,T1706&lt;2000),5,6)))</f>
        <v>6</v>
      </c>
      <c r="W1706" s="12" t="s">
        <v>20</v>
      </c>
      <c r="X1706" s="39">
        <f t="shared" si="264"/>
        <v>0.72784417517885946</v>
      </c>
      <c r="Y1706" s="38">
        <f t="shared" si="265"/>
        <v>0.90909090909090906</v>
      </c>
      <c r="Z1706" s="40" t="e">
        <f>IF(C1706=ScatterPlots!$A$3,ReferendumData!Y1706,-1)</f>
        <v>#N/A</v>
      </c>
      <c r="AA1706" s="39">
        <f t="shared" si="266"/>
        <v>0.72784417517885946</v>
      </c>
      <c r="AB1706" s="40">
        <f t="shared" si="267"/>
        <v>-1</v>
      </c>
      <c r="AC1706" s="40">
        <f t="shared" si="268"/>
        <v>-1</v>
      </c>
      <c r="AD1706" s="40">
        <f t="shared" si="269"/>
        <v>0.90909090909090906</v>
      </c>
    </row>
    <row r="1707" spans="1:30" x14ac:dyDescent="0.35">
      <c r="A1707">
        <v>2759</v>
      </c>
      <c r="B1707">
        <v>1</v>
      </c>
      <c r="C1707" t="str">
        <f t="shared" si="270"/>
        <v>2759-01</v>
      </c>
      <c r="D1707" t="s">
        <v>304</v>
      </c>
      <c r="E1707">
        <v>2011</v>
      </c>
      <c r="F1707">
        <f>VLOOKUP(E1707,Lookups!A:B,2,FALSE)</f>
        <v>1</v>
      </c>
      <c r="G1707">
        <v>2012</v>
      </c>
      <c r="H1707" s="61">
        <v>307.08000000000004</v>
      </c>
      <c r="I1707">
        <v>10</v>
      </c>
      <c r="J1707" t="s">
        <v>19</v>
      </c>
      <c r="K1707">
        <v>0</v>
      </c>
      <c r="L1707">
        <v>9</v>
      </c>
      <c r="M1707">
        <v>0</v>
      </c>
      <c r="N1707">
        <v>9</v>
      </c>
      <c r="O1707">
        <v>1</v>
      </c>
      <c r="P1707">
        <f t="shared" si="271"/>
        <v>4</v>
      </c>
      <c r="Q1707">
        <v>430</v>
      </c>
      <c r="R1707">
        <v>191</v>
      </c>
      <c r="S1707" s="14">
        <f t="shared" si="263"/>
        <v>0.69243156199677935</v>
      </c>
      <c r="T1707" s="33">
        <f>IF(E1707&lt;1994,"NA",IF(E1707&gt;2001,SUMIFS(ADM!E:E,ADM!A:A,ReferendumData!E1707,ADM!C:C,ReferendumData!A1707,ADM!D:D,ReferendumData!B1707),SUMIFS(ADM!K:K,ADM!H:H,ReferendumData!E1707,ADM!I:I,ReferendumData!A1707,ADM!J:J,ReferendumData!B1707)))</f>
        <v>287.31</v>
      </c>
      <c r="U1707" s="34">
        <f t="shared" si="272"/>
        <v>2.1614284222616686</v>
      </c>
      <c r="V1707" s="47">
        <f>IFERROR(VLOOKUP(C1707,Lookups!J:L,3,FALSE),IF(T1707&gt;=2000,4,IF(AND(T1707&gt;=1000,T1707&lt;2000),5,6)))</f>
        <v>6</v>
      </c>
      <c r="W1707" s="12" t="s">
        <v>20</v>
      </c>
      <c r="X1707" s="39">
        <f t="shared" si="264"/>
        <v>2.1614284222616686</v>
      </c>
      <c r="Y1707" s="38">
        <f t="shared" si="265"/>
        <v>0.69243156199677935</v>
      </c>
      <c r="Z1707" s="40" t="e">
        <f>IF(C1707=ScatterPlots!$A$3,ReferendumData!Y1707,-1)</f>
        <v>#N/A</v>
      </c>
      <c r="AA1707" s="39">
        <f t="shared" si="266"/>
        <v>2.1614284222616686</v>
      </c>
      <c r="AB1707" s="40">
        <f t="shared" si="267"/>
        <v>-1</v>
      </c>
      <c r="AC1707" s="40">
        <f t="shared" si="268"/>
        <v>-1</v>
      </c>
      <c r="AD1707" s="40">
        <f t="shared" si="269"/>
        <v>0.69243156199677935</v>
      </c>
    </row>
    <row r="1708" spans="1:30" x14ac:dyDescent="0.35">
      <c r="A1708">
        <v>2835</v>
      </c>
      <c r="B1708">
        <v>1</v>
      </c>
      <c r="C1708" t="str">
        <f t="shared" si="270"/>
        <v>2835-01</v>
      </c>
      <c r="D1708" t="s">
        <v>326</v>
      </c>
      <c r="E1708">
        <v>2011</v>
      </c>
      <c r="F1708">
        <f>VLOOKUP(E1708,Lookups!A:B,2,FALSE)</f>
        <v>1</v>
      </c>
      <c r="G1708">
        <v>2012</v>
      </c>
      <c r="H1708" s="61">
        <v>913.39</v>
      </c>
      <c r="I1708">
        <v>8</v>
      </c>
      <c r="J1708" t="s">
        <v>19</v>
      </c>
      <c r="K1708">
        <v>0</v>
      </c>
      <c r="L1708">
        <v>9</v>
      </c>
      <c r="M1708">
        <v>0</v>
      </c>
      <c r="N1708">
        <v>9</v>
      </c>
      <c r="O1708">
        <v>1</v>
      </c>
      <c r="P1708">
        <f t="shared" si="271"/>
        <v>10</v>
      </c>
      <c r="Q1708">
        <v>1010</v>
      </c>
      <c r="R1708">
        <v>812</v>
      </c>
      <c r="S1708" s="14">
        <f t="shared" si="263"/>
        <v>0.55433589462129529</v>
      </c>
      <c r="T1708" s="33">
        <f>IF(E1708&lt;1994,"NA",IF(E1708&gt;2001,SUMIFS(ADM!E:E,ADM!A:A,ReferendumData!E1708,ADM!C:C,ReferendumData!A1708,ADM!D:D,ReferendumData!B1708),SUMIFS(ADM!K:K,ADM!H:H,ReferendumData!E1708,ADM!I:I,ReferendumData!A1708,ADM!J:J,ReferendumData!B1708)))</f>
        <v>572.4</v>
      </c>
      <c r="U1708" s="34">
        <f t="shared" si="272"/>
        <v>3.183088749126485</v>
      </c>
      <c r="V1708" s="47">
        <f>IFERROR(VLOOKUP(C1708,Lookups!J:L,3,FALSE),IF(T1708&gt;=2000,4,IF(AND(T1708&gt;=1000,T1708&lt;2000),5,6)))</f>
        <v>6</v>
      </c>
      <c r="W1708" s="12" t="s">
        <v>20</v>
      </c>
      <c r="X1708" s="39">
        <f t="shared" si="264"/>
        <v>3.183088749126485</v>
      </c>
      <c r="Y1708" s="38">
        <f t="shared" si="265"/>
        <v>0.55433589462129529</v>
      </c>
      <c r="Z1708" s="40" t="e">
        <f>IF(C1708=ScatterPlots!$A$3,ReferendumData!Y1708,-1)</f>
        <v>#N/A</v>
      </c>
      <c r="AA1708" s="39">
        <f t="shared" si="266"/>
        <v>3.183088749126485</v>
      </c>
      <c r="AB1708" s="40">
        <f t="shared" si="267"/>
        <v>-1</v>
      </c>
      <c r="AC1708" s="40">
        <f t="shared" si="268"/>
        <v>-1</v>
      </c>
      <c r="AD1708" s="40">
        <f t="shared" si="269"/>
        <v>0.55433589462129529</v>
      </c>
    </row>
    <row r="1709" spans="1:30" x14ac:dyDescent="0.35">
      <c r="A1709">
        <v>2854</v>
      </c>
      <c r="B1709">
        <v>1</v>
      </c>
      <c r="C1709" t="str">
        <f t="shared" si="270"/>
        <v>2854-01</v>
      </c>
      <c r="D1709" t="s">
        <v>412</v>
      </c>
      <c r="E1709">
        <v>2011</v>
      </c>
      <c r="F1709">
        <f>VLOOKUP(E1709,Lookups!A:B,2,FALSE)</f>
        <v>1</v>
      </c>
      <c r="G1709">
        <v>2012</v>
      </c>
      <c r="H1709" s="61">
        <v>400.91</v>
      </c>
      <c r="I1709">
        <v>10</v>
      </c>
      <c r="J1709" t="s">
        <v>19</v>
      </c>
      <c r="K1709">
        <v>0</v>
      </c>
      <c r="L1709">
        <v>9</v>
      </c>
      <c r="M1709">
        <v>0</v>
      </c>
      <c r="N1709">
        <v>9</v>
      </c>
      <c r="O1709">
        <v>1</v>
      </c>
      <c r="P1709">
        <f t="shared" si="271"/>
        <v>5</v>
      </c>
      <c r="Q1709">
        <v>334</v>
      </c>
      <c r="R1709">
        <v>68</v>
      </c>
      <c r="S1709" s="14">
        <f t="shared" si="263"/>
        <v>0.8308457711442786</v>
      </c>
      <c r="T1709" s="33">
        <f>IF(E1709&lt;1994,"NA",IF(E1709&gt;2001,SUMIFS(ADM!E:E,ADM!A:A,ReferendumData!E1709,ADM!C:C,ReferendumData!A1709,ADM!D:D,ReferendumData!B1709),SUMIFS(ADM!K:K,ADM!H:H,ReferendumData!E1709,ADM!I:I,ReferendumData!A1709,ADM!J:J,ReferendumData!B1709)))</f>
        <v>537.57000000000005</v>
      </c>
      <c r="U1709" s="34">
        <f t="shared" si="272"/>
        <v>0.74780958758859306</v>
      </c>
      <c r="V1709" s="47">
        <f>IFERROR(VLOOKUP(C1709,Lookups!J:L,3,FALSE),IF(T1709&gt;=2000,4,IF(AND(T1709&gt;=1000,T1709&lt;2000),5,6)))</f>
        <v>6</v>
      </c>
      <c r="W1709" s="12" t="s">
        <v>20</v>
      </c>
      <c r="X1709" s="39">
        <f t="shared" si="264"/>
        <v>0.74780958758859306</v>
      </c>
      <c r="Y1709" s="38">
        <f t="shared" si="265"/>
        <v>0.8308457711442786</v>
      </c>
      <c r="Z1709" s="40" t="e">
        <f>IF(C1709=ScatterPlots!$A$3,ReferendumData!Y1709,-1)</f>
        <v>#N/A</v>
      </c>
      <c r="AA1709" s="39">
        <f t="shared" si="266"/>
        <v>0.74780958758859306</v>
      </c>
      <c r="AB1709" s="40">
        <f t="shared" si="267"/>
        <v>-1</v>
      </c>
      <c r="AC1709" s="40">
        <f t="shared" si="268"/>
        <v>-1</v>
      </c>
      <c r="AD1709" s="40">
        <f t="shared" si="269"/>
        <v>0.8308457711442786</v>
      </c>
    </row>
    <row r="1710" spans="1:30" x14ac:dyDescent="0.35">
      <c r="A1710">
        <v>2856</v>
      </c>
      <c r="B1710">
        <v>1</v>
      </c>
      <c r="C1710" t="str">
        <f t="shared" si="270"/>
        <v>2856-01</v>
      </c>
      <c r="D1710" t="s">
        <v>571</v>
      </c>
      <c r="E1710">
        <v>2011</v>
      </c>
      <c r="F1710">
        <f>VLOOKUP(E1710,Lookups!A:B,2,FALSE)</f>
        <v>1</v>
      </c>
      <c r="G1710">
        <v>2012</v>
      </c>
      <c r="H1710" s="61">
        <v>1000</v>
      </c>
      <c r="I1710">
        <v>10</v>
      </c>
      <c r="J1710" t="s">
        <v>19</v>
      </c>
      <c r="K1710">
        <v>0</v>
      </c>
      <c r="L1710">
        <v>9</v>
      </c>
      <c r="M1710">
        <v>0</v>
      </c>
      <c r="N1710">
        <v>9</v>
      </c>
      <c r="O1710">
        <v>0</v>
      </c>
      <c r="P1710">
        <f t="shared" si="271"/>
        <v>10</v>
      </c>
      <c r="Q1710">
        <v>256</v>
      </c>
      <c r="R1710">
        <v>322</v>
      </c>
      <c r="S1710" s="14">
        <f t="shared" si="263"/>
        <v>0.44290657439446368</v>
      </c>
      <c r="T1710" s="33">
        <f>IF(E1710&lt;1994,"NA",IF(E1710&gt;2001,SUMIFS(ADM!E:E,ADM!A:A,ReferendumData!E1710,ADM!C:C,ReferendumData!A1710,ADM!D:D,ReferendumData!B1710),SUMIFS(ADM!K:K,ADM!H:H,ReferendumData!E1710,ADM!I:I,ReferendumData!A1710,ADM!J:J,ReferendumData!B1710)))</f>
        <v>347.68</v>
      </c>
      <c r="U1710" s="34">
        <f t="shared" si="272"/>
        <v>1.6624482282558675</v>
      </c>
      <c r="V1710" s="47">
        <f>IFERROR(VLOOKUP(C1710,Lookups!J:L,3,FALSE),IF(T1710&gt;=2000,4,IF(AND(T1710&gt;=1000,T1710&lt;2000),5,6)))</f>
        <v>6</v>
      </c>
      <c r="W1710" s="12" t="s">
        <v>20</v>
      </c>
      <c r="X1710" s="39">
        <f t="shared" si="264"/>
        <v>1.6624482282558675</v>
      </c>
      <c r="Y1710" s="38">
        <f t="shared" si="265"/>
        <v>0.44290657439446368</v>
      </c>
      <c r="Z1710" s="40" t="e">
        <f>IF(C1710=ScatterPlots!$A$3,ReferendumData!Y1710,-1)</f>
        <v>#N/A</v>
      </c>
      <c r="AA1710" s="39">
        <f t="shared" si="266"/>
        <v>1.6624482282558675</v>
      </c>
      <c r="AB1710" s="40">
        <f t="shared" si="267"/>
        <v>-1</v>
      </c>
      <c r="AC1710" s="40">
        <f t="shared" si="268"/>
        <v>-1</v>
      </c>
      <c r="AD1710" s="40">
        <f t="shared" si="269"/>
        <v>0.44290657439446368</v>
      </c>
    </row>
    <row r="1711" spans="1:30" x14ac:dyDescent="0.35">
      <c r="A1711">
        <v>2859</v>
      </c>
      <c r="B1711">
        <v>1</v>
      </c>
      <c r="C1711" t="str">
        <f t="shared" si="270"/>
        <v>2859-01</v>
      </c>
      <c r="D1711" t="s">
        <v>413</v>
      </c>
      <c r="E1711">
        <v>2011</v>
      </c>
      <c r="F1711">
        <f>VLOOKUP(E1711,Lookups!A:B,2,FALSE)</f>
        <v>1</v>
      </c>
      <c r="G1711">
        <v>2013</v>
      </c>
      <c r="H1711" s="61">
        <v>727.36</v>
      </c>
      <c r="I1711">
        <v>7</v>
      </c>
      <c r="J1711" t="s">
        <v>19</v>
      </c>
      <c r="K1711">
        <v>0</v>
      </c>
      <c r="L1711">
        <v>9</v>
      </c>
      <c r="M1711">
        <v>1</v>
      </c>
      <c r="N1711">
        <v>9</v>
      </c>
      <c r="O1711">
        <v>1</v>
      </c>
      <c r="P1711">
        <f t="shared" si="271"/>
        <v>8</v>
      </c>
      <c r="Q1711">
        <v>2163</v>
      </c>
      <c r="R1711">
        <v>1212</v>
      </c>
      <c r="S1711" s="14">
        <f t="shared" si="263"/>
        <v>0.64088888888888884</v>
      </c>
      <c r="T1711" s="33">
        <f>IF(E1711&lt;1994,"NA",IF(E1711&gt;2001,SUMIFS(ADM!E:E,ADM!A:A,ReferendumData!E1711,ADM!C:C,ReferendumData!A1711,ADM!D:D,ReferendumData!B1711),SUMIFS(ADM!K:K,ADM!H:H,ReferendumData!E1711,ADM!I:I,ReferendumData!A1711,ADM!J:J,ReferendumData!B1711)))</f>
        <v>1710.06</v>
      </c>
      <c r="U1711" s="34">
        <f t="shared" si="272"/>
        <v>1.9736149608785658</v>
      </c>
      <c r="V1711" s="47">
        <f>IFERROR(VLOOKUP(C1711,Lookups!J:L,3,FALSE),IF(T1711&gt;=2000,4,IF(AND(T1711&gt;=1000,T1711&lt;2000),5,6)))</f>
        <v>5</v>
      </c>
      <c r="W1711" s="12" t="s">
        <v>20</v>
      </c>
      <c r="X1711" s="39">
        <f t="shared" si="264"/>
        <v>1.9736149608785658</v>
      </c>
      <c r="Y1711" s="38">
        <f t="shared" si="265"/>
        <v>0.64088888888888884</v>
      </c>
      <c r="Z1711" s="40" t="e">
        <f>IF(C1711=ScatterPlots!$A$3,ReferendumData!Y1711,-1)</f>
        <v>#N/A</v>
      </c>
      <c r="AA1711" s="39">
        <f t="shared" si="266"/>
        <v>1.9736149608785658</v>
      </c>
      <c r="AB1711" s="40">
        <f t="shared" si="267"/>
        <v>-1</v>
      </c>
      <c r="AC1711" s="40">
        <f t="shared" si="268"/>
        <v>-1</v>
      </c>
      <c r="AD1711" s="40">
        <f t="shared" si="269"/>
        <v>0.64088888888888884</v>
      </c>
    </row>
    <row r="1712" spans="1:30" x14ac:dyDescent="0.35">
      <c r="A1712">
        <v>2897</v>
      </c>
      <c r="B1712">
        <v>1</v>
      </c>
      <c r="C1712" t="str">
        <f t="shared" si="270"/>
        <v>2897-01</v>
      </c>
      <c r="D1712" t="s">
        <v>572</v>
      </c>
      <c r="E1712">
        <v>2011</v>
      </c>
      <c r="F1712">
        <f>VLOOKUP(E1712,Lookups!A:B,2,FALSE)</f>
        <v>1</v>
      </c>
      <c r="G1712">
        <v>2012</v>
      </c>
      <c r="H1712" s="61">
        <v>500</v>
      </c>
      <c r="I1712">
        <v>10</v>
      </c>
      <c r="J1712" t="s">
        <v>19</v>
      </c>
      <c r="K1712">
        <v>0</v>
      </c>
      <c r="L1712">
        <v>9</v>
      </c>
      <c r="M1712">
        <v>0</v>
      </c>
      <c r="N1712">
        <v>9</v>
      </c>
      <c r="O1712">
        <v>1</v>
      </c>
      <c r="P1712">
        <f t="shared" si="271"/>
        <v>6</v>
      </c>
      <c r="Q1712">
        <v>1422</v>
      </c>
      <c r="R1712">
        <v>181</v>
      </c>
      <c r="S1712" s="14">
        <f t="shared" si="263"/>
        <v>0.88708671241422332</v>
      </c>
      <c r="T1712" s="33">
        <f>IF(E1712&lt;1994,"NA",IF(E1712&gt;2001,SUMIFS(ADM!E:E,ADM!A:A,ReferendumData!E1712,ADM!C:C,ReferendumData!A1712,ADM!D:D,ReferendumData!B1712),SUMIFS(ADM!K:K,ADM!H:H,ReferendumData!E1712,ADM!I:I,ReferendumData!A1712,ADM!J:J,ReferendumData!B1712)))</f>
        <v>1160.21</v>
      </c>
      <c r="U1712" s="34">
        <f t="shared" si="272"/>
        <v>1.3816464260780374</v>
      </c>
      <c r="V1712" s="47">
        <f>IFERROR(VLOOKUP(C1712,Lookups!J:L,3,FALSE),IF(T1712&gt;=2000,4,IF(AND(T1712&gt;=1000,T1712&lt;2000),5,6)))</f>
        <v>5</v>
      </c>
      <c r="W1712" s="12" t="s">
        <v>20</v>
      </c>
      <c r="X1712" s="39">
        <f t="shared" si="264"/>
        <v>1.3816464260780374</v>
      </c>
      <c r="Y1712" s="38">
        <f t="shared" si="265"/>
        <v>0.88708671241422332</v>
      </c>
      <c r="Z1712" s="40" t="e">
        <f>IF(C1712=ScatterPlots!$A$3,ReferendumData!Y1712,-1)</f>
        <v>#N/A</v>
      </c>
      <c r="AA1712" s="39">
        <f t="shared" si="266"/>
        <v>1.3816464260780374</v>
      </c>
      <c r="AB1712" s="40">
        <f t="shared" si="267"/>
        <v>-1</v>
      </c>
      <c r="AC1712" s="40">
        <f t="shared" si="268"/>
        <v>-1</v>
      </c>
      <c r="AD1712" s="40">
        <f t="shared" si="269"/>
        <v>0.88708671241422332</v>
      </c>
    </row>
    <row r="1713" spans="1:30" x14ac:dyDescent="0.35">
      <c r="A1713">
        <v>2897</v>
      </c>
      <c r="B1713">
        <v>1</v>
      </c>
      <c r="C1713" t="str">
        <f t="shared" si="270"/>
        <v>2897-01</v>
      </c>
      <c r="D1713" t="s">
        <v>572</v>
      </c>
      <c r="E1713">
        <v>2011</v>
      </c>
      <c r="F1713">
        <f>VLOOKUP(E1713,Lookups!A:B,2,FALSE)</f>
        <v>1</v>
      </c>
      <c r="G1713">
        <v>2012</v>
      </c>
      <c r="H1713" s="61">
        <v>400</v>
      </c>
      <c r="I1713">
        <v>10</v>
      </c>
      <c r="J1713" t="s">
        <v>19</v>
      </c>
      <c r="K1713">
        <v>0</v>
      </c>
      <c r="L1713">
        <v>9</v>
      </c>
      <c r="M1713">
        <v>0</v>
      </c>
      <c r="N1713">
        <v>9</v>
      </c>
      <c r="O1713">
        <v>1</v>
      </c>
      <c r="P1713">
        <f t="shared" si="271"/>
        <v>5</v>
      </c>
      <c r="Q1713">
        <v>1199</v>
      </c>
      <c r="R1713">
        <v>402</v>
      </c>
      <c r="S1713" s="14">
        <f t="shared" si="263"/>
        <v>0.74890693316677082</v>
      </c>
      <c r="T1713" s="33">
        <f>IF(E1713&lt;1994,"NA",IF(E1713&gt;2001,SUMIFS(ADM!E:E,ADM!A:A,ReferendumData!E1713,ADM!C:C,ReferendumData!A1713,ADM!D:D,ReferendumData!B1713),SUMIFS(ADM!K:K,ADM!H:H,ReferendumData!E1713,ADM!I:I,ReferendumData!A1713,ADM!J:J,ReferendumData!B1713)))</f>
        <v>1160.21</v>
      </c>
      <c r="U1713" s="34">
        <f t="shared" si="272"/>
        <v>1.3799226002189258</v>
      </c>
      <c r="V1713" s="47">
        <f>IFERROR(VLOOKUP(C1713,Lookups!J:L,3,FALSE),IF(T1713&gt;=2000,4,IF(AND(T1713&gt;=1000,T1713&lt;2000),5,6)))</f>
        <v>5</v>
      </c>
      <c r="W1713" s="12" t="s">
        <v>20</v>
      </c>
      <c r="X1713" s="39">
        <f t="shared" si="264"/>
        <v>1.3799226002189258</v>
      </c>
      <c r="Y1713" s="38">
        <f t="shared" si="265"/>
        <v>0.74890693316677082</v>
      </c>
      <c r="Z1713" s="40" t="e">
        <f>IF(C1713=ScatterPlots!$A$3,ReferendumData!Y1713,-1)</f>
        <v>#N/A</v>
      </c>
      <c r="AA1713" s="39">
        <f t="shared" si="266"/>
        <v>1.3799226002189258</v>
      </c>
      <c r="AB1713" s="40">
        <f t="shared" si="267"/>
        <v>-1</v>
      </c>
      <c r="AC1713" s="40">
        <f t="shared" si="268"/>
        <v>-1</v>
      </c>
      <c r="AD1713" s="40">
        <f t="shared" si="269"/>
        <v>0.74890693316677082</v>
      </c>
    </row>
    <row r="1714" spans="1:30" x14ac:dyDescent="0.35">
      <c r="A1714">
        <v>2899</v>
      </c>
      <c r="B1714">
        <v>1</v>
      </c>
      <c r="C1714" t="str">
        <f t="shared" si="270"/>
        <v>2899-01</v>
      </c>
      <c r="D1714" t="s">
        <v>573</v>
      </c>
      <c r="E1714">
        <v>2011</v>
      </c>
      <c r="F1714">
        <f>VLOOKUP(E1714,Lookups!A:B,2,FALSE)</f>
        <v>1</v>
      </c>
      <c r="G1714">
        <v>2013</v>
      </c>
      <c r="H1714" s="61">
        <v>292.99</v>
      </c>
      <c r="I1714">
        <v>10</v>
      </c>
      <c r="J1714" t="s">
        <v>19</v>
      </c>
      <c r="K1714">
        <v>0</v>
      </c>
      <c r="L1714">
        <v>9</v>
      </c>
      <c r="M1714">
        <v>1</v>
      </c>
      <c r="N1714">
        <v>9</v>
      </c>
      <c r="O1714">
        <v>1</v>
      </c>
      <c r="P1714">
        <f t="shared" si="271"/>
        <v>3</v>
      </c>
      <c r="Q1714">
        <v>891</v>
      </c>
      <c r="R1714">
        <v>195</v>
      </c>
      <c r="S1714" s="14">
        <f t="shared" si="263"/>
        <v>0.8204419889502762</v>
      </c>
      <c r="T1714" s="33">
        <f>IF(E1714&lt;1994,"NA",IF(E1714&gt;2001,SUMIFS(ADM!E:E,ADM!A:A,ReferendumData!E1714,ADM!C:C,ReferendumData!A1714,ADM!D:D,ReferendumData!B1714),SUMIFS(ADM!K:K,ADM!H:H,ReferendumData!E1714,ADM!I:I,ReferendumData!A1714,ADM!J:J,ReferendumData!B1714)))</f>
        <v>1504.48</v>
      </c>
      <c r="U1714" s="34">
        <f t="shared" si="272"/>
        <v>0.72184409231096458</v>
      </c>
      <c r="V1714" s="47">
        <f>IFERROR(VLOOKUP(C1714,Lookups!J:L,3,FALSE),IF(T1714&gt;=2000,4,IF(AND(T1714&gt;=1000,T1714&lt;2000),5,6)))</f>
        <v>5</v>
      </c>
      <c r="W1714" s="12" t="s">
        <v>20</v>
      </c>
      <c r="X1714" s="39">
        <f t="shared" si="264"/>
        <v>0.72184409231096458</v>
      </c>
      <c r="Y1714" s="38">
        <f t="shared" si="265"/>
        <v>0.8204419889502762</v>
      </c>
      <c r="Z1714" s="40" t="e">
        <f>IF(C1714=ScatterPlots!$A$3,ReferendumData!Y1714,-1)</f>
        <v>#N/A</v>
      </c>
      <c r="AA1714" s="39">
        <f t="shared" si="266"/>
        <v>0.72184409231096458</v>
      </c>
      <c r="AB1714" s="40">
        <f t="shared" si="267"/>
        <v>-1</v>
      </c>
      <c r="AC1714" s="40">
        <f t="shared" si="268"/>
        <v>-1</v>
      </c>
      <c r="AD1714" s="40">
        <f t="shared" si="269"/>
        <v>0.8204419889502762</v>
      </c>
    </row>
    <row r="1715" spans="1:30" x14ac:dyDescent="0.35">
      <c r="A1715">
        <v>4</v>
      </c>
      <c r="B1715">
        <v>1</v>
      </c>
      <c r="C1715" t="str">
        <f t="shared" si="270"/>
        <v>0004-01</v>
      </c>
      <c r="D1715" t="s">
        <v>354</v>
      </c>
      <c r="E1715">
        <v>2012</v>
      </c>
      <c r="F1715">
        <f>VLOOKUP(E1715,Lookups!A:B,2,FALSE)</f>
        <v>3</v>
      </c>
      <c r="G1715">
        <v>2013</v>
      </c>
      <c r="H1715" s="61">
        <v>1</v>
      </c>
      <c r="I1715">
        <v>10</v>
      </c>
      <c r="J1715" t="s">
        <v>19</v>
      </c>
      <c r="K1715">
        <v>0</v>
      </c>
      <c r="L1715">
        <v>9</v>
      </c>
      <c r="M1715">
        <v>0</v>
      </c>
      <c r="N1715">
        <v>9</v>
      </c>
      <c r="O1715">
        <v>1</v>
      </c>
      <c r="P1715">
        <f t="shared" si="271"/>
        <v>1</v>
      </c>
      <c r="Q1715">
        <v>1187</v>
      </c>
      <c r="R1715">
        <v>914</v>
      </c>
      <c r="S1715" s="14">
        <f t="shared" si="263"/>
        <v>0.56496906235126132</v>
      </c>
      <c r="T1715" s="33">
        <f>IF(E1715&lt;1994,"NA",IF(E1715&gt;2001,SUMIFS(ADM!E:E,ADM!A:A,ReferendumData!E1715,ADM!C:C,ReferendumData!A1715,ADM!D:D,ReferendumData!B1715),SUMIFS(ADM!K:K,ADM!H:H,ReferendumData!E1715,ADM!I:I,ReferendumData!A1715,ADM!J:J,ReferendumData!B1715)))</f>
        <v>384.02</v>
      </c>
      <c r="U1715" s="34">
        <f t="shared" si="272"/>
        <v>5.4710692151450449</v>
      </c>
      <c r="V1715" s="47">
        <f>IFERROR(VLOOKUP(C1715,Lookups!J:L,3,FALSE),IF(T1715&gt;=2000,4,IF(AND(T1715&gt;=1000,T1715&lt;2000),5,6)))</f>
        <v>6</v>
      </c>
      <c r="W1715" s="12" t="s">
        <v>20</v>
      </c>
      <c r="X1715" s="39">
        <f t="shared" si="264"/>
        <v>5.4710692151450449</v>
      </c>
      <c r="Y1715" s="38">
        <f t="shared" si="265"/>
        <v>0.56496906235126132</v>
      </c>
      <c r="Z1715" s="40" t="e">
        <f>IF(C1715=ScatterPlots!$A$3,ReferendumData!Y1715,-1)</f>
        <v>#N/A</v>
      </c>
      <c r="AA1715" s="39">
        <f t="shared" si="266"/>
        <v>5.4710692151450449</v>
      </c>
      <c r="AB1715" s="40">
        <f t="shared" si="267"/>
        <v>0.56496906235126132</v>
      </c>
      <c r="AC1715" s="40">
        <f t="shared" si="268"/>
        <v>-1</v>
      </c>
      <c r="AD1715" s="40">
        <f t="shared" si="269"/>
        <v>-1</v>
      </c>
    </row>
    <row r="1716" spans="1:30" x14ac:dyDescent="0.35">
      <c r="A1716">
        <v>23</v>
      </c>
      <c r="B1716">
        <v>1</v>
      </c>
      <c r="C1716" t="str">
        <f t="shared" si="270"/>
        <v>0023-01</v>
      </c>
      <c r="D1716" t="s">
        <v>327</v>
      </c>
      <c r="E1716">
        <v>2012</v>
      </c>
      <c r="F1716">
        <f>VLOOKUP(E1716,Lookups!A:B,2,FALSE)</f>
        <v>3</v>
      </c>
      <c r="G1716">
        <v>2013</v>
      </c>
      <c r="H1716" s="61">
        <v>700</v>
      </c>
      <c r="I1716">
        <v>5</v>
      </c>
      <c r="J1716" t="s">
        <v>19</v>
      </c>
      <c r="K1716">
        <v>0</v>
      </c>
      <c r="L1716">
        <v>9</v>
      </c>
      <c r="M1716">
        <v>0</v>
      </c>
      <c r="N1716">
        <v>9</v>
      </c>
      <c r="O1716">
        <v>1</v>
      </c>
      <c r="P1716">
        <f t="shared" si="271"/>
        <v>8</v>
      </c>
      <c r="Q1716">
        <v>1866</v>
      </c>
      <c r="R1716">
        <v>1555</v>
      </c>
      <c r="S1716" s="14">
        <f t="shared" si="263"/>
        <v>0.54545454545454541</v>
      </c>
      <c r="T1716" s="33">
        <f>IF(E1716&lt;1994,"NA",IF(E1716&gt;2001,SUMIFS(ADM!E:E,ADM!A:A,ReferendumData!E1716,ADM!C:C,ReferendumData!A1716,ADM!D:D,ReferendumData!B1716),SUMIFS(ADM!K:K,ADM!H:H,ReferendumData!E1716,ADM!I:I,ReferendumData!A1716,ADM!J:J,ReferendumData!B1716)))</f>
        <v>902.33</v>
      </c>
      <c r="U1716" s="34">
        <f t="shared" si="272"/>
        <v>3.7912958673655979</v>
      </c>
      <c r="V1716" s="47">
        <f>IFERROR(VLOOKUP(C1716,Lookups!J:L,3,FALSE),IF(T1716&gt;=2000,4,IF(AND(T1716&gt;=1000,T1716&lt;2000),5,6)))</f>
        <v>6</v>
      </c>
      <c r="W1716" s="12" t="s">
        <v>20</v>
      </c>
      <c r="X1716" s="39">
        <f t="shared" si="264"/>
        <v>3.7912958673655979</v>
      </c>
      <c r="Y1716" s="38">
        <f t="shared" si="265"/>
        <v>0.54545454545454541</v>
      </c>
      <c r="Z1716" s="40" t="e">
        <f>IF(C1716=ScatterPlots!$A$3,ReferendumData!Y1716,-1)</f>
        <v>#N/A</v>
      </c>
      <c r="AA1716" s="39">
        <f t="shared" si="266"/>
        <v>3.7912958673655979</v>
      </c>
      <c r="AB1716" s="40">
        <f t="shared" si="267"/>
        <v>0.54545454545454541</v>
      </c>
      <c r="AC1716" s="40">
        <f t="shared" si="268"/>
        <v>-1</v>
      </c>
      <c r="AD1716" s="40">
        <f t="shared" si="269"/>
        <v>-1</v>
      </c>
    </row>
    <row r="1717" spans="1:30" x14ac:dyDescent="0.35">
      <c r="A1717">
        <v>31</v>
      </c>
      <c r="B1717">
        <v>1</v>
      </c>
      <c r="C1717" t="str">
        <f t="shared" si="270"/>
        <v>0031-01</v>
      </c>
      <c r="D1717" t="s">
        <v>271</v>
      </c>
      <c r="E1717">
        <v>2012</v>
      </c>
      <c r="F1717">
        <f>VLOOKUP(E1717,Lookups!A:B,2,FALSE)</f>
        <v>3</v>
      </c>
      <c r="G1717">
        <v>2014</v>
      </c>
      <c r="H1717" s="61">
        <v>501</v>
      </c>
      <c r="I1717">
        <v>7</v>
      </c>
      <c r="J1717" t="s">
        <v>19</v>
      </c>
      <c r="K1717">
        <v>0</v>
      </c>
      <c r="L1717">
        <v>9</v>
      </c>
      <c r="M1717">
        <v>1</v>
      </c>
      <c r="N1717">
        <v>9</v>
      </c>
      <c r="O1717">
        <v>1</v>
      </c>
      <c r="P1717">
        <f t="shared" si="271"/>
        <v>6</v>
      </c>
      <c r="Q1717">
        <v>11715</v>
      </c>
      <c r="R1717">
        <v>5900</v>
      </c>
      <c r="S1717" s="14">
        <f t="shared" si="263"/>
        <v>0.66505818904342895</v>
      </c>
      <c r="T1717" s="33">
        <f>IF(E1717&lt;1994,"NA",IF(E1717&gt;2001,SUMIFS(ADM!E:E,ADM!A:A,ReferendumData!E1717,ADM!C:C,ReferendumData!A1717,ADM!D:D,ReferendumData!B1717),SUMIFS(ADM!K:K,ADM!H:H,ReferendumData!E1717,ADM!I:I,ReferendumData!A1717,ADM!J:J,ReferendumData!B1717)))</f>
        <v>4928.8100000000004</v>
      </c>
      <c r="U1717" s="34">
        <f t="shared" si="272"/>
        <v>3.5738849742635646</v>
      </c>
      <c r="V1717" s="47">
        <f>IFERROR(VLOOKUP(C1717,Lookups!J:L,3,FALSE),IF(T1717&gt;=2000,4,IF(AND(T1717&gt;=1000,T1717&lt;2000),5,6)))</f>
        <v>4</v>
      </c>
      <c r="W1717" s="12" t="s">
        <v>20</v>
      </c>
      <c r="X1717" s="39">
        <f t="shared" si="264"/>
        <v>3.5738849742635646</v>
      </c>
      <c r="Y1717" s="38">
        <f t="shared" si="265"/>
        <v>0.66505818904342895</v>
      </c>
      <c r="Z1717" s="40" t="e">
        <f>IF(C1717=ScatterPlots!$A$3,ReferendumData!Y1717,-1)</f>
        <v>#N/A</v>
      </c>
      <c r="AA1717" s="39">
        <f t="shared" si="266"/>
        <v>3.5738849742635646</v>
      </c>
      <c r="AB1717" s="40">
        <f t="shared" si="267"/>
        <v>0.66505818904342895</v>
      </c>
      <c r="AC1717" s="40">
        <f t="shared" si="268"/>
        <v>-1</v>
      </c>
      <c r="AD1717" s="40">
        <f t="shared" si="269"/>
        <v>-1</v>
      </c>
    </row>
    <row r="1718" spans="1:30" x14ac:dyDescent="0.35">
      <c r="A1718">
        <v>47</v>
      </c>
      <c r="B1718">
        <v>1</v>
      </c>
      <c r="C1718" t="str">
        <f t="shared" si="270"/>
        <v>0047-01</v>
      </c>
      <c r="D1718" t="s">
        <v>38</v>
      </c>
      <c r="E1718">
        <v>2012</v>
      </c>
      <c r="F1718">
        <f>VLOOKUP(E1718,Lookups!A:B,2,FALSE)</f>
        <v>3</v>
      </c>
      <c r="G1718">
        <v>2013</v>
      </c>
      <c r="H1718" s="61">
        <v>380</v>
      </c>
      <c r="I1718">
        <v>6</v>
      </c>
      <c r="J1718" t="s">
        <v>19</v>
      </c>
      <c r="K1718">
        <v>0</v>
      </c>
      <c r="L1718">
        <v>9</v>
      </c>
      <c r="M1718">
        <v>0</v>
      </c>
      <c r="N1718">
        <v>9</v>
      </c>
      <c r="O1718">
        <v>1</v>
      </c>
      <c r="P1718">
        <f t="shared" si="271"/>
        <v>4</v>
      </c>
      <c r="Q1718">
        <v>6417</v>
      </c>
      <c r="R1718">
        <v>5274</v>
      </c>
      <c r="S1718" s="14">
        <f t="shared" si="263"/>
        <v>0.54888375673595069</v>
      </c>
      <c r="T1718" s="33">
        <f>IF(E1718&lt;1994,"NA",IF(E1718&gt;2001,SUMIFS(ADM!E:E,ADM!A:A,ReferendumData!E1718,ADM!C:C,ReferendumData!A1718,ADM!D:D,ReferendumData!B1718),SUMIFS(ADM!K:K,ADM!H:H,ReferendumData!E1718,ADM!I:I,ReferendumData!A1718,ADM!J:J,ReferendumData!B1718)))</f>
        <v>3879.59</v>
      </c>
      <c r="U1718" s="34">
        <f t="shared" si="272"/>
        <v>3.0134627628177202</v>
      </c>
      <c r="V1718" s="47">
        <f>IFERROR(VLOOKUP(C1718,Lookups!J:L,3,FALSE),IF(T1718&gt;=2000,4,IF(AND(T1718&gt;=1000,T1718&lt;2000),5,6)))</f>
        <v>4</v>
      </c>
      <c r="W1718" s="12" t="s">
        <v>20</v>
      </c>
      <c r="X1718" s="39">
        <f t="shared" si="264"/>
        <v>3.0134627628177202</v>
      </c>
      <c r="Y1718" s="38">
        <f t="shared" si="265"/>
        <v>0.54888375673595069</v>
      </c>
      <c r="Z1718" s="40" t="e">
        <f>IF(C1718=ScatterPlots!$A$3,ReferendumData!Y1718,-1)</f>
        <v>#N/A</v>
      </c>
      <c r="AA1718" s="39">
        <f t="shared" si="266"/>
        <v>3.0134627628177202</v>
      </c>
      <c r="AB1718" s="40">
        <f t="shared" si="267"/>
        <v>0.54888375673595069</v>
      </c>
      <c r="AC1718" s="40">
        <f t="shared" si="268"/>
        <v>-1</v>
      </c>
      <c r="AD1718" s="40">
        <f t="shared" si="269"/>
        <v>-1</v>
      </c>
    </row>
    <row r="1719" spans="1:30" x14ac:dyDescent="0.35">
      <c r="A1719">
        <v>84</v>
      </c>
      <c r="B1719">
        <v>1</v>
      </c>
      <c r="C1719" t="str">
        <f t="shared" si="270"/>
        <v>0084-01</v>
      </c>
      <c r="D1719" t="s">
        <v>69</v>
      </c>
      <c r="E1719">
        <v>2012</v>
      </c>
      <c r="F1719">
        <f>VLOOKUP(E1719,Lookups!A:B,2,FALSE)</f>
        <v>3</v>
      </c>
      <c r="G1719">
        <v>2013</v>
      </c>
      <c r="H1719" s="61">
        <v>500</v>
      </c>
      <c r="I1719">
        <v>5</v>
      </c>
      <c r="J1719" t="s">
        <v>19</v>
      </c>
      <c r="K1719">
        <v>0</v>
      </c>
      <c r="L1719">
        <v>9</v>
      </c>
      <c r="M1719">
        <v>0</v>
      </c>
      <c r="N1719">
        <v>9</v>
      </c>
      <c r="O1719">
        <v>0</v>
      </c>
      <c r="P1719">
        <f t="shared" si="271"/>
        <v>6</v>
      </c>
      <c r="Q1719">
        <v>1161</v>
      </c>
      <c r="R1719">
        <v>1486</v>
      </c>
      <c r="S1719" s="14">
        <f t="shared" si="263"/>
        <v>0.4386097468832641</v>
      </c>
      <c r="T1719" s="33">
        <f>IF(E1719&lt;1994,"NA",IF(E1719&gt;2001,SUMIFS(ADM!E:E,ADM!A:A,ReferendumData!E1719,ADM!C:C,ReferendumData!A1719,ADM!D:D,ReferendumData!B1719),SUMIFS(ADM!K:K,ADM!H:H,ReferendumData!E1719,ADM!I:I,ReferendumData!A1719,ADM!J:J,ReferendumData!B1719)))</f>
        <v>589.62</v>
      </c>
      <c r="U1719" s="34">
        <f t="shared" si="272"/>
        <v>4.4893321122078627</v>
      </c>
      <c r="V1719" s="47">
        <f>IFERROR(VLOOKUP(C1719,Lookups!J:L,3,FALSE),IF(T1719&gt;=2000,4,IF(AND(T1719&gt;=1000,T1719&lt;2000),5,6)))</f>
        <v>6</v>
      </c>
      <c r="W1719" s="12" t="s">
        <v>20</v>
      </c>
      <c r="X1719" s="39">
        <f t="shared" si="264"/>
        <v>4.4893321122078627</v>
      </c>
      <c r="Y1719" s="38">
        <f t="shared" si="265"/>
        <v>0.4386097468832641</v>
      </c>
      <c r="Z1719" s="40" t="e">
        <f>IF(C1719=ScatterPlots!$A$3,ReferendumData!Y1719,-1)</f>
        <v>#N/A</v>
      </c>
      <c r="AA1719" s="39">
        <f t="shared" si="266"/>
        <v>4.4893321122078627</v>
      </c>
      <c r="AB1719" s="40">
        <f t="shared" si="267"/>
        <v>0.4386097468832641</v>
      </c>
      <c r="AC1719" s="40">
        <f t="shared" si="268"/>
        <v>-1</v>
      </c>
      <c r="AD1719" s="40">
        <f t="shared" si="269"/>
        <v>-1</v>
      </c>
    </row>
    <row r="1720" spans="1:30" x14ac:dyDescent="0.35">
      <c r="A1720">
        <v>88</v>
      </c>
      <c r="B1720">
        <v>1</v>
      </c>
      <c r="C1720" t="str">
        <f t="shared" si="270"/>
        <v>0088-01</v>
      </c>
      <c r="D1720" t="s">
        <v>40</v>
      </c>
      <c r="E1720">
        <v>2012</v>
      </c>
      <c r="F1720">
        <f>VLOOKUP(E1720,Lookups!A:B,2,FALSE)</f>
        <v>3</v>
      </c>
      <c r="G1720">
        <v>2013</v>
      </c>
      <c r="H1720" s="61">
        <v>575</v>
      </c>
      <c r="I1720">
        <v>10</v>
      </c>
      <c r="J1720" t="s">
        <v>19</v>
      </c>
      <c r="K1720">
        <v>0</v>
      </c>
      <c r="L1720">
        <v>9</v>
      </c>
      <c r="M1720">
        <v>0</v>
      </c>
      <c r="N1720">
        <v>9</v>
      </c>
      <c r="O1720">
        <v>1</v>
      </c>
      <c r="P1720">
        <f t="shared" si="271"/>
        <v>6</v>
      </c>
      <c r="Q1720">
        <v>5991</v>
      </c>
      <c r="R1720">
        <v>4658</v>
      </c>
      <c r="S1720" s="14">
        <f t="shared" si="263"/>
        <v>0.56258803643534605</v>
      </c>
      <c r="T1720" s="33">
        <f>IF(E1720&lt;1994,"NA",IF(E1720&gt;2001,SUMIFS(ADM!E:E,ADM!A:A,ReferendumData!E1720,ADM!C:C,ReferendumData!A1720,ADM!D:D,ReferendumData!B1720),SUMIFS(ADM!K:K,ADM!H:H,ReferendumData!E1720,ADM!I:I,ReferendumData!A1720,ADM!J:J,ReferendumData!B1720)))</f>
        <v>1980.66</v>
      </c>
      <c r="U1720" s="34">
        <f t="shared" si="272"/>
        <v>5.3764906647279185</v>
      </c>
      <c r="V1720" s="47">
        <f>IFERROR(VLOOKUP(C1720,Lookups!J:L,3,FALSE),IF(T1720&gt;=2000,4,IF(AND(T1720&gt;=1000,T1720&lt;2000),5,6)))</f>
        <v>5</v>
      </c>
      <c r="W1720" s="12" t="s">
        <v>20</v>
      </c>
      <c r="X1720" s="39">
        <f t="shared" si="264"/>
        <v>5.3764906647279185</v>
      </c>
      <c r="Y1720" s="38">
        <f t="shared" si="265"/>
        <v>0.56258803643534605</v>
      </c>
      <c r="Z1720" s="40" t="e">
        <f>IF(C1720=ScatterPlots!$A$3,ReferendumData!Y1720,-1)</f>
        <v>#N/A</v>
      </c>
      <c r="AA1720" s="39">
        <f t="shared" si="266"/>
        <v>5.3764906647279185</v>
      </c>
      <c r="AB1720" s="40">
        <f t="shared" si="267"/>
        <v>0.56258803643534605</v>
      </c>
      <c r="AC1720" s="40">
        <f t="shared" si="268"/>
        <v>-1</v>
      </c>
      <c r="AD1720" s="40">
        <f t="shared" si="269"/>
        <v>-1</v>
      </c>
    </row>
    <row r="1721" spans="1:30" x14ac:dyDescent="0.35">
      <c r="A1721">
        <v>91</v>
      </c>
      <c r="B1721">
        <v>1</v>
      </c>
      <c r="C1721" t="str">
        <f t="shared" si="270"/>
        <v>0091-01</v>
      </c>
      <c r="D1721" t="s">
        <v>41</v>
      </c>
      <c r="E1721">
        <v>2012</v>
      </c>
      <c r="F1721">
        <f>VLOOKUP(E1721,Lookups!A:B,2,FALSE)</f>
        <v>3</v>
      </c>
      <c r="G1721">
        <v>2013</v>
      </c>
      <c r="H1721" s="61">
        <v>1</v>
      </c>
      <c r="I1721">
        <v>5</v>
      </c>
      <c r="J1721" t="s">
        <v>19</v>
      </c>
      <c r="K1721">
        <v>0</v>
      </c>
      <c r="L1721">
        <v>9</v>
      </c>
      <c r="M1721">
        <v>0</v>
      </c>
      <c r="N1721">
        <v>9</v>
      </c>
      <c r="O1721">
        <v>1</v>
      </c>
      <c r="P1721">
        <f t="shared" si="271"/>
        <v>1</v>
      </c>
      <c r="Q1721">
        <v>1129</v>
      </c>
      <c r="R1721">
        <v>974</v>
      </c>
      <c r="S1721" s="14">
        <f t="shared" si="263"/>
        <v>0.5368521160247266</v>
      </c>
      <c r="T1721" s="33">
        <f>IF(E1721&lt;1994,"NA",IF(E1721&gt;2001,SUMIFS(ADM!E:E,ADM!A:A,ReferendumData!E1721,ADM!C:C,ReferendumData!A1721,ADM!D:D,ReferendumData!B1721),SUMIFS(ADM!K:K,ADM!H:H,ReferendumData!E1721,ADM!I:I,ReferendumData!A1721,ADM!J:J,ReferendumData!B1721)))</f>
        <v>761.19</v>
      </c>
      <c r="U1721" s="34">
        <f t="shared" si="272"/>
        <v>2.7627793323611711</v>
      </c>
      <c r="V1721" s="47">
        <f>IFERROR(VLOOKUP(C1721,Lookups!J:L,3,FALSE),IF(T1721&gt;=2000,4,IF(AND(T1721&gt;=1000,T1721&lt;2000),5,6)))</f>
        <v>6</v>
      </c>
      <c r="W1721" s="12" t="s">
        <v>20</v>
      </c>
      <c r="X1721" s="39">
        <f t="shared" si="264"/>
        <v>2.7627793323611711</v>
      </c>
      <c r="Y1721" s="38">
        <f t="shared" si="265"/>
        <v>0.5368521160247266</v>
      </c>
      <c r="Z1721" s="40" t="e">
        <f>IF(C1721=ScatterPlots!$A$3,ReferendumData!Y1721,-1)</f>
        <v>#N/A</v>
      </c>
      <c r="AA1721" s="39">
        <f t="shared" si="266"/>
        <v>2.7627793323611711</v>
      </c>
      <c r="AB1721" s="40">
        <f t="shared" si="267"/>
        <v>0.5368521160247266</v>
      </c>
      <c r="AC1721" s="40">
        <f t="shared" si="268"/>
        <v>-1</v>
      </c>
      <c r="AD1721" s="40">
        <f t="shared" si="269"/>
        <v>-1</v>
      </c>
    </row>
    <row r="1722" spans="1:30" x14ac:dyDescent="0.35">
      <c r="A1722">
        <v>99</v>
      </c>
      <c r="B1722">
        <v>1</v>
      </c>
      <c r="C1722" t="str">
        <f t="shared" si="270"/>
        <v>0099-01</v>
      </c>
      <c r="D1722" t="s">
        <v>117</v>
      </c>
      <c r="E1722">
        <v>2012</v>
      </c>
      <c r="F1722">
        <f>VLOOKUP(E1722,Lookups!A:B,2,FALSE)</f>
        <v>3</v>
      </c>
      <c r="G1722">
        <v>2013</v>
      </c>
      <c r="H1722" s="61">
        <v>341</v>
      </c>
      <c r="I1722">
        <v>9</v>
      </c>
      <c r="J1722" t="s">
        <v>19</v>
      </c>
      <c r="K1722">
        <v>0</v>
      </c>
      <c r="L1722">
        <v>9</v>
      </c>
      <c r="M1722">
        <v>0</v>
      </c>
      <c r="N1722">
        <v>9</v>
      </c>
      <c r="O1722">
        <v>1</v>
      </c>
      <c r="P1722">
        <f t="shared" si="271"/>
        <v>4</v>
      </c>
      <c r="Q1722">
        <v>1896</v>
      </c>
      <c r="R1722">
        <v>1172</v>
      </c>
      <c r="S1722" s="14">
        <f t="shared" si="263"/>
        <v>0.61799217731421119</v>
      </c>
      <c r="T1722" s="33">
        <f>IF(E1722&lt;1994,"NA",IF(E1722&gt;2001,SUMIFS(ADM!E:E,ADM!A:A,ReferendumData!E1722,ADM!C:C,ReferendumData!A1722,ADM!D:D,ReferendumData!B1722),SUMIFS(ADM!K:K,ADM!H:H,ReferendumData!E1722,ADM!I:I,ReferendumData!A1722,ADM!J:J,ReferendumData!B1722)))</f>
        <v>1208.77</v>
      </c>
      <c r="U1722" s="34">
        <f t="shared" si="272"/>
        <v>2.5381172596937382</v>
      </c>
      <c r="V1722" s="47">
        <f>IFERROR(VLOOKUP(C1722,Lookups!J:L,3,FALSE),IF(T1722&gt;=2000,4,IF(AND(T1722&gt;=1000,T1722&lt;2000),5,6)))</f>
        <v>5</v>
      </c>
      <c r="W1722" s="12" t="s">
        <v>20</v>
      </c>
      <c r="X1722" s="39">
        <f t="shared" si="264"/>
        <v>2.5381172596937382</v>
      </c>
      <c r="Y1722" s="38">
        <f t="shared" si="265"/>
        <v>0.61799217731421119</v>
      </c>
      <c r="Z1722" s="40" t="e">
        <f>IF(C1722=ScatterPlots!$A$3,ReferendumData!Y1722,-1)</f>
        <v>#N/A</v>
      </c>
      <c r="AA1722" s="39">
        <f t="shared" si="266"/>
        <v>2.5381172596937382</v>
      </c>
      <c r="AB1722" s="40">
        <f t="shared" si="267"/>
        <v>0.61799217731421119</v>
      </c>
      <c r="AC1722" s="40">
        <f t="shared" si="268"/>
        <v>-1</v>
      </c>
      <c r="AD1722" s="40">
        <f t="shared" si="269"/>
        <v>-1</v>
      </c>
    </row>
    <row r="1723" spans="1:30" x14ac:dyDescent="0.35">
      <c r="A1723">
        <v>100</v>
      </c>
      <c r="B1723">
        <v>1</v>
      </c>
      <c r="C1723" t="str">
        <f t="shared" si="270"/>
        <v>0100-01</v>
      </c>
      <c r="D1723" t="s">
        <v>118</v>
      </c>
      <c r="E1723">
        <v>2012</v>
      </c>
      <c r="F1723">
        <f>VLOOKUP(E1723,Lookups!A:B,2,FALSE)</f>
        <v>3</v>
      </c>
      <c r="G1723">
        <v>2013</v>
      </c>
      <c r="H1723" s="61">
        <v>629</v>
      </c>
      <c r="I1723">
        <v>5</v>
      </c>
      <c r="J1723" t="s">
        <v>19</v>
      </c>
      <c r="K1723">
        <v>0</v>
      </c>
      <c r="L1723">
        <v>9</v>
      </c>
      <c r="M1723">
        <v>0</v>
      </c>
      <c r="N1723">
        <v>9</v>
      </c>
      <c r="O1723">
        <v>1</v>
      </c>
      <c r="P1723">
        <f t="shared" si="271"/>
        <v>7</v>
      </c>
      <c r="Q1723">
        <v>596</v>
      </c>
      <c r="R1723">
        <v>411</v>
      </c>
      <c r="S1723" s="14">
        <f t="shared" si="263"/>
        <v>0.59185700099304861</v>
      </c>
      <c r="T1723" s="33">
        <f>IF(E1723&lt;1994,"NA",IF(E1723&gt;2001,SUMIFS(ADM!E:E,ADM!A:A,ReferendumData!E1723,ADM!C:C,ReferendumData!A1723,ADM!D:D,ReferendumData!B1723),SUMIFS(ADM!K:K,ADM!H:H,ReferendumData!E1723,ADM!I:I,ReferendumData!A1723,ADM!J:J,ReferendumData!B1723)))</f>
        <v>343.03</v>
      </c>
      <c r="U1723" s="34">
        <f t="shared" si="272"/>
        <v>2.9356033000029154</v>
      </c>
      <c r="V1723" s="47">
        <f>IFERROR(VLOOKUP(C1723,Lookups!J:L,3,FALSE),IF(T1723&gt;=2000,4,IF(AND(T1723&gt;=1000,T1723&lt;2000),5,6)))</f>
        <v>6</v>
      </c>
      <c r="W1723" s="12" t="s">
        <v>20</v>
      </c>
      <c r="X1723" s="39">
        <f t="shared" si="264"/>
        <v>2.9356033000029154</v>
      </c>
      <c r="Y1723" s="38">
        <f t="shared" si="265"/>
        <v>0.59185700099304861</v>
      </c>
      <c r="Z1723" s="40" t="e">
        <f>IF(C1723=ScatterPlots!$A$3,ReferendumData!Y1723,-1)</f>
        <v>#N/A</v>
      </c>
      <c r="AA1723" s="39">
        <f t="shared" si="266"/>
        <v>2.9356033000029154</v>
      </c>
      <c r="AB1723" s="40">
        <f t="shared" si="267"/>
        <v>0.59185700099304861</v>
      </c>
      <c r="AC1723" s="40">
        <f t="shared" si="268"/>
        <v>-1</v>
      </c>
      <c r="AD1723" s="40">
        <f t="shared" si="269"/>
        <v>-1</v>
      </c>
    </row>
    <row r="1724" spans="1:30" x14ac:dyDescent="0.35">
      <c r="A1724">
        <v>100</v>
      </c>
      <c r="B1724">
        <v>1</v>
      </c>
      <c r="C1724" t="str">
        <f t="shared" si="270"/>
        <v>0100-01</v>
      </c>
      <c r="D1724" t="s">
        <v>118</v>
      </c>
      <c r="E1724">
        <v>2012</v>
      </c>
      <c r="F1724">
        <f>VLOOKUP(E1724,Lookups!A:B,2,FALSE)</f>
        <v>3</v>
      </c>
      <c r="G1724">
        <v>2013</v>
      </c>
      <c r="H1724" s="61">
        <v>100</v>
      </c>
      <c r="I1724">
        <v>5</v>
      </c>
      <c r="J1724" t="s">
        <v>19</v>
      </c>
      <c r="K1724">
        <v>0</v>
      </c>
      <c r="L1724">
        <v>9</v>
      </c>
      <c r="M1724">
        <v>0</v>
      </c>
      <c r="N1724">
        <v>9</v>
      </c>
      <c r="O1724">
        <v>0</v>
      </c>
      <c r="P1724">
        <f t="shared" si="271"/>
        <v>2</v>
      </c>
      <c r="Q1724">
        <v>449</v>
      </c>
      <c r="R1724">
        <v>550</v>
      </c>
      <c r="S1724" s="14">
        <f t="shared" si="263"/>
        <v>0.44944944944944942</v>
      </c>
      <c r="T1724" s="33">
        <f>IF(E1724&lt;1994,"NA",IF(E1724&gt;2001,SUMIFS(ADM!E:E,ADM!A:A,ReferendumData!E1724,ADM!C:C,ReferendumData!A1724,ADM!D:D,ReferendumData!B1724),SUMIFS(ADM!K:K,ADM!H:H,ReferendumData!E1724,ADM!I:I,ReferendumData!A1724,ADM!J:J,ReferendumData!B1724)))</f>
        <v>343.03</v>
      </c>
      <c r="U1724" s="34">
        <f t="shared" si="272"/>
        <v>2.9122817246304988</v>
      </c>
      <c r="V1724" s="47">
        <f>IFERROR(VLOOKUP(C1724,Lookups!J:L,3,FALSE),IF(T1724&gt;=2000,4,IF(AND(T1724&gt;=1000,T1724&lt;2000),5,6)))</f>
        <v>6</v>
      </c>
      <c r="W1724" s="12" t="s">
        <v>20</v>
      </c>
      <c r="X1724" s="39">
        <f t="shared" si="264"/>
        <v>2.9122817246304988</v>
      </c>
      <c r="Y1724" s="38">
        <f t="shared" si="265"/>
        <v>0.44944944944944942</v>
      </c>
      <c r="Z1724" s="40" t="e">
        <f>IF(C1724=ScatterPlots!$A$3,ReferendumData!Y1724,-1)</f>
        <v>#N/A</v>
      </c>
      <c r="AA1724" s="39">
        <f t="shared" si="266"/>
        <v>2.9122817246304988</v>
      </c>
      <c r="AB1724" s="40">
        <f t="shared" si="267"/>
        <v>0.44944944944944942</v>
      </c>
      <c r="AC1724" s="40">
        <f t="shared" si="268"/>
        <v>-1</v>
      </c>
      <c r="AD1724" s="40">
        <f t="shared" si="269"/>
        <v>-1</v>
      </c>
    </row>
    <row r="1725" spans="1:30" x14ac:dyDescent="0.35">
      <c r="A1725">
        <v>118</v>
      </c>
      <c r="B1725">
        <v>1</v>
      </c>
      <c r="C1725" t="str">
        <f t="shared" si="270"/>
        <v>0118-01</v>
      </c>
      <c r="D1725" t="s">
        <v>215</v>
      </c>
      <c r="E1725">
        <v>2012</v>
      </c>
      <c r="F1725">
        <f>VLOOKUP(E1725,Lookups!A:B,2,FALSE)</f>
        <v>3</v>
      </c>
      <c r="G1725">
        <v>2013</v>
      </c>
      <c r="H1725" s="61">
        <v>589.36</v>
      </c>
      <c r="I1725">
        <v>5</v>
      </c>
      <c r="J1725" t="s">
        <v>19</v>
      </c>
      <c r="K1725">
        <v>0</v>
      </c>
      <c r="L1725">
        <v>9</v>
      </c>
      <c r="M1725">
        <v>0</v>
      </c>
      <c r="N1725">
        <v>9</v>
      </c>
      <c r="O1725">
        <v>1</v>
      </c>
      <c r="P1725">
        <f t="shared" si="271"/>
        <v>6</v>
      </c>
      <c r="Q1725">
        <v>923</v>
      </c>
      <c r="R1725">
        <v>671</v>
      </c>
      <c r="S1725" s="14">
        <f t="shared" si="263"/>
        <v>0.5790464240903388</v>
      </c>
      <c r="T1725" s="33">
        <f>IF(E1725&lt;1994,"NA",IF(E1725&gt;2001,SUMIFS(ADM!E:E,ADM!A:A,ReferendumData!E1725,ADM!C:C,ReferendumData!A1725,ADM!D:D,ReferendumData!B1725),SUMIFS(ADM!K:K,ADM!H:H,ReferendumData!E1725,ADM!I:I,ReferendumData!A1725,ADM!J:J,ReferendumData!B1725)))</f>
        <v>376.91</v>
      </c>
      <c r="U1725" s="34">
        <f t="shared" si="272"/>
        <v>4.229126316627311</v>
      </c>
      <c r="V1725" s="47">
        <f>IFERROR(VLOOKUP(C1725,Lookups!J:L,3,FALSE),IF(T1725&gt;=2000,4,IF(AND(T1725&gt;=1000,T1725&lt;2000),5,6)))</f>
        <v>6</v>
      </c>
      <c r="W1725" s="12" t="s">
        <v>20</v>
      </c>
      <c r="X1725" s="39">
        <f t="shared" si="264"/>
        <v>4.229126316627311</v>
      </c>
      <c r="Y1725" s="38">
        <f t="shared" si="265"/>
        <v>0.5790464240903388</v>
      </c>
      <c r="Z1725" s="40" t="e">
        <f>IF(C1725=ScatterPlots!$A$3,ReferendumData!Y1725,-1)</f>
        <v>#N/A</v>
      </c>
      <c r="AA1725" s="39">
        <f t="shared" si="266"/>
        <v>4.229126316627311</v>
      </c>
      <c r="AB1725" s="40">
        <f t="shared" si="267"/>
        <v>0.5790464240903388</v>
      </c>
      <c r="AC1725" s="40">
        <f t="shared" si="268"/>
        <v>-1</v>
      </c>
      <c r="AD1725" s="40">
        <f t="shared" si="269"/>
        <v>-1</v>
      </c>
    </row>
    <row r="1726" spans="1:30" x14ac:dyDescent="0.35">
      <c r="A1726">
        <v>118</v>
      </c>
      <c r="B1726">
        <v>1</v>
      </c>
      <c r="C1726" t="str">
        <f t="shared" si="270"/>
        <v>0118-01</v>
      </c>
      <c r="D1726" t="s">
        <v>215</v>
      </c>
      <c r="E1726">
        <v>2012</v>
      </c>
      <c r="F1726">
        <f>VLOOKUP(E1726,Lookups!A:B,2,FALSE)</f>
        <v>3</v>
      </c>
      <c r="G1726">
        <v>2013</v>
      </c>
      <c r="H1726" s="61">
        <v>109.21</v>
      </c>
      <c r="I1726">
        <v>5</v>
      </c>
      <c r="J1726" t="s">
        <v>19</v>
      </c>
      <c r="K1726">
        <v>0</v>
      </c>
      <c r="L1726">
        <v>9</v>
      </c>
      <c r="M1726">
        <v>0</v>
      </c>
      <c r="N1726">
        <v>9</v>
      </c>
      <c r="O1726">
        <v>0</v>
      </c>
      <c r="P1726">
        <f t="shared" si="271"/>
        <v>2</v>
      </c>
      <c r="Q1726">
        <v>685</v>
      </c>
      <c r="R1726">
        <v>891</v>
      </c>
      <c r="S1726" s="14">
        <f t="shared" si="263"/>
        <v>0.43464467005076141</v>
      </c>
      <c r="T1726" s="33">
        <f>IF(E1726&lt;1994,"NA",IF(E1726&gt;2001,SUMIFS(ADM!E:E,ADM!A:A,ReferendumData!E1726,ADM!C:C,ReferendumData!A1726,ADM!D:D,ReferendumData!B1726),SUMIFS(ADM!K:K,ADM!H:H,ReferendumData!E1726,ADM!I:I,ReferendumData!A1726,ADM!J:J,ReferendumData!B1726)))</f>
        <v>376.91</v>
      </c>
      <c r="U1726" s="34">
        <f t="shared" si="272"/>
        <v>4.181369557719349</v>
      </c>
      <c r="V1726" s="47">
        <f>IFERROR(VLOOKUP(C1726,Lookups!J:L,3,FALSE),IF(T1726&gt;=2000,4,IF(AND(T1726&gt;=1000,T1726&lt;2000),5,6)))</f>
        <v>6</v>
      </c>
      <c r="W1726" s="12" t="s">
        <v>20</v>
      </c>
      <c r="X1726" s="39">
        <f t="shared" si="264"/>
        <v>4.181369557719349</v>
      </c>
      <c r="Y1726" s="38">
        <f t="shared" si="265"/>
        <v>0.43464467005076141</v>
      </c>
      <c r="Z1726" s="40" t="e">
        <f>IF(C1726=ScatterPlots!$A$3,ReferendumData!Y1726,-1)</f>
        <v>#N/A</v>
      </c>
      <c r="AA1726" s="39">
        <f t="shared" si="266"/>
        <v>4.181369557719349</v>
      </c>
      <c r="AB1726" s="40">
        <f t="shared" si="267"/>
        <v>0.43464467005076141</v>
      </c>
      <c r="AC1726" s="40">
        <f t="shared" si="268"/>
        <v>-1</v>
      </c>
      <c r="AD1726" s="40">
        <f t="shared" si="269"/>
        <v>-1</v>
      </c>
    </row>
    <row r="1727" spans="1:30" x14ac:dyDescent="0.35">
      <c r="A1727">
        <v>186</v>
      </c>
      <c r="B1727">
        <v>1</v>
      </c>
      <c r="C1727" t="str">
        <f t="shared" si="270"/>
        <v>0186-01</v>
      </c>
      <c r="D1727" t="s">
        <v>427</v>
      </c>
      <c r="E1727">
        <v>2012</v>
      </c>
      <c r="F1727">
        <f>VLOOKUP(E1727,Lookups!A:B,2,FALSE)</f>
        <v>3</v>
      </c>
      <c r="G1727">
        <v>2013</v>
      </c>
      <c r="H1727" s="61">
        <v>1.01</v>
      </c>
      <c r="I1727">
        <v>10</v>
      </c>
      <c r="J1727" t="s">
        <v>19</v>
      </c>
      <c r="K1727">
        <v>0</v>
      </c>
      <c r="L1727">
        <v>9</v>
      </c>
      <c r="M1727">
        <v>0</v>
      </c>
      <c r="N1727">
        <v>9</v>
      </c>
      <c r="O1727">
        <v>1</v>
      </c>
      <c r="P1727">
        <f t="shared" si="271"/>
        <v>1</v>
      </c>
      <c r="Q1727">
        <v>3505</v>
      </c>
      <c r="R1727">
        <v>2331</v>
      </c>
      <c r="S1727" s="14">
        <f t="shared" si="263"/>
        <v>0.60058259081562715</v>
      </c>
      <c r="T1727" s="33">
        <f>IF(E1727&lt;1994,"NA",IF(E1727&gt;2001,SUMIFS(ADM!E:E,ADM!A:A,ReferendumData!E1727,ADM!C:C,ReferendumData!A1727,ADM!D:D,ReferendumData!B1727),SUMIFS(ADM!K:K,ADM!H:H,ReferendumData!E1727,ADM!I:I,ReferendumData!A1727,ADM!J:J,ReferendumData!B1727)))</f>
        <v>1634.74</v>
      </c>
      <c r="U1727" s="34">
        <f t="shared" si="272"/>
        <v>3.5699866645460441</v>
      </c>
      <c r="V1727" s="47">
        <f>IFERROR(VLOOKUP(C1727,Lookups!J:L,3,FALSE),IF(T1727&gt;=2000,4,IF(AND(T1727&gt;=1000,T1727&lt;2000),5,6)))</f>
        <v>5</v>
      </c>
      <c r="W1727" s="12" t="s">
        <v>20</v>
      </c>
      <c r="X1727" s="39">
        <f t="shared" si="264"/>
        <v>3.5699866645460441</v>
      </c>
      <c r="Y1727" s="38">
        <f t="shared" si="265"/>
        <v>0.60058259081562715</v>
      </c>
      <c r="Z1727" s="40" t="e">
        <f>IF(C1727=ScatterPlots!$A$3,ReferendumData!Y1727,-1)</f>
        <v>#N/A</v>
      </c>
      <c r="AA1727" s="39">
        <f t="shared" si="266"/>
        <v>3.5699866645460441</v>
      </c>
      <c r="AB1727" s="40">
        <f t="shared" si="267"/>
        <v>0.60058259081562715</v>
      </c>
      <c r="AC1727" s="40">
        <f t="shared" si="268"/>
        <v>-1</v>
      </c>
      <c r="AD1727" s="40">
        <f t="shared" si="269"/>
        <v>-1</v>
      </c>
    </row>
    <row r="1728" spans="1:30" x14ac:dyDescent="0.35">
      <c r="A1728">
        <v>256</v>
      </c>
      <c r="B1728">
        <v>1</v>
      </c>
      <c r="C1728" t="str">
        <f t="shared" si="270"/>
        <v>0256-01</v>
      </c>
      <c r="D1728" t="s">
        <v>295</v>
      </c>
      <c r="E1728">
        <v>2012</v>
      </c>
      <c r="F1728">
        <f>VLOOKUP(E1728,Lookups!A:B,2,FALSE)</f>
        <v>3</v>
      </c>
      <c r="G1728">
        <v>2014</v>
      </c>
      <c r="H1728" s="61">
        <v>1111.4100000000001</v>
      </c>
      <c r="I1728">
        <v>5</v>
      </c>
      <c r="J1728" t="s">
        <v>19</v>
      </c>
      <c r="K1728">
        <v>0</v>
      </c>
      <c r="L1728">
        <v>9</v>
      </c>
      <c r="M1728">
        <v>1</v>
      </c>
      <c r="N1728">
        <v>9</v>
      </c>
      <c r="O1728">
        <v>1</v>
      </c>
      <c r="P1728">
        <f t="shared" si="271"/>
        <v>10</v>
      </c>
      <c r="Q1728">
        <v>5759</v>
      </c>
      <c r="R1728">
        <v>4503</v>
      </c>
      <c r="S1728" s="14">
        <f t="shared" si="263"/>
        <v>0.56119664782693435</v>
      </c>
      <c r="T1728" s="33">
        <f>IF(E1728&lt;1994,"NA",IF(E1728&gt;2001,SUMIFS(ADM!E:E,ADM!A:A,ReferendumData!E1728,ADM!C:C,ReferendumData!A1728,ADM!D:D,ReferendumData!B1728),SUMIFS(ADM!K:K,ADM!H:H,ReferendumData!E1728,ADM!I:I,ReferendumData!A1728,ADM!J:J,ReferendumData!B1728)))</f>
        <v>2844.81</v>
      </c>
      <c r="U1728" s="34">
        <f t="shared" si="272"/>
        <v>3.6072707843406064</v>
      </c>
      <c r="V1728" s="47">
        <f>IFERROR(VLOOKUP(C1728,Lookups!J:L,3,FALSE),IF(T1728&gt;=2000,4,IF(AND(T1728&gt;=1000,T1728&lt;2000),5,6)))</f>
        <v>4</v>
      </c>
      <c r="W1728" s="12" t="s">
        <v>20</v>
      </c>
      <c r="X1728" s="39">
        <f t="shared" si="264"/>
        <v>3.6072707843406064</v>
      </c>
      <c r="Y1728" s="38">
        <f t="shared" si="265"/>
        <v>0.56119664782693435</v>
      </c>
      <c r="Z1728" s="40" t="e">
        <f>IF(C1728=ScatterPlots!$A$3,ReferendumData!Y1728,-1)</f>
        <v>#N/A</v>
      </c>
      <c r="AA1728" s="39">
        <f t="shared" si="266"/>
        <v>3.6072707843406064</v>
      </c>
      <c r="AB1728" s="40">
        <f t="shared" si="267"/>
        <v>0.56119664782693435</v>
      </c>
      <c r="AC1728" s="40">
        <f t="shared" si="268"/>
        <v>-1</v>
      </c>
      <c r="AD1728" s="40">
        <f t="shared" si="269"/>
        <v>-1</v>
      </c>
    </row>
    <row r="1729" spans="1:30" x14ac:dyDescent="0.35">
      <c r="A1729">
        <v>279</v>
      </c>
      <c r="B1729">
        <v>1</v>
      </c>
      <c r="C1729" t="str">
        <f t="shared" si="270"/>
        <v>0279-01</v>
      </c>
      <c r="D1729" t="s">
        <v>223</v>
      </c>
      <c r="E1729">
        <v>2012</v>
      </c>
      <c r="F1729">
        <f>VLOOKUP(E1729,Lookups!A:B,2,FALSE)</f>
        <v>3</v>
      </c>
      <c r="G1729">
        <v>2013</v>
      </c>
      <c r="H1729" s="61">
        <v>385</v>
      </c>
      <c r="I1729">
        <v>5</v>
      </c>
      <c r="J1729" t="s">
        <v>19</v>
      </c>
      <c r="K1729">
        <v>0</v>
      </c>
      <c r="L1729">
        <v>9</v>
      </c>
      <c r="M1729">
        <v>0</v>
      </c>
      <c r="N1729">
        <v>9</v>
      </c>
      <c r="O1729">
        <v>0</v>
      </c>
      <c r="P1729">
        <f t="shared" si="271"/>
        <v>4</v>
      </c>
      <c r="Q1729">
        <v>33792</v>
      </c>
      <c r="R1729">
        <v>33908</v>
      </c>
      <c r="S1729" s="14">
        <f t="shared" si="263"/>
        <v>0.49914327917282125</v>
      </c>
      <c r="T1729" s="33">
        <f>IF(E1729&lt;1994,"NA",IF(E1729&gt;2001,SUMIFS(ADM!E:E,ADM!A:A,ReferendumData!E1729,ADM!C:C,ReferendumData!A1729,ADM!D:D,ReferendumData!B1729),SUMIFS(ADM!K:K,ADM!H:H,ReferendumData!E1729,ADM!I:I,ReferendumData!A1729,ADM!J:J,ReferendumData!B1729)))</f>
        <v>20590.63</v>
      </c>
      <c r="U1729" s="34">
        <f t="shared" si="272"/>
        <v>3.2879032841637188</v>
      </c>
      <c r="V1729" s="47">
        <f>IFERROR(VLOOKUP(C1729,Lookups!J:L,3,FALSE),IF(T1729&gt;=2000,4,IF(AND(T1729&gt;=1000,T1729&lt;2000),5,6)))</f>
        <v>3</v>
      </c>
      <c r="W1729" s="12" t="s">
        <v>20</v>
      </c>
      <c r="X1729" s="39">
        <f t="shared" si="264"/>
        <v>3.2879032841637188</v>
      </c>
      <c r="Y1729" s="38">
        <f t="shared" si="265"/>
        <v>0.49914327917282125</v>
      </c>
      <c r="Z1729" s="40" t="e">
        <f>IF(C1729=ScatterPlots!$A$3,ReferendumData!Y1729,-1)</f>
        <v>#N/A</v>
      </c>
      <c r="AA1729" s="39">
        <f t="shared" si="266"/>
        <v>3.2879032841637188</v>
      </c>
      <c r="AB1729" s="40">
        <f t="shared" si="267"/>
        <v>0.49914327917282125</v>
      </c>
      <c r="AC1729" s="40">
        <f t="shared" si="268"/>
        <v>-1</v>
      </c>
      <c r="AD1729" s="40">
        <f t="shared" si="269"/>
        <v>-1</v>
      </c>
    </row>
    <row r="1730" spans="1:30" x14ac:dyDescent="0.35">
      <c r="A1730">
        <v>280</v>
      </c>
      <c r="B1730">
        <v>1</v>
      </c>
      <c r="C1730" t="str">
        <f t="shared" si="270"/>
        <v>0280-01</v>
      </c>
      <c r="D1730" t="s">
        <v>364</v>
      </c>
      <c r="E1730">
        <v>2012</v>
      </c>
      <c r="F1730">
        <f>VLOOKUP(E1730,Lookups!A:B,2,FALSE)</f>
        <v>3</v>
      </c>
      <c r="G1730">
        <v>2013</v>
      </c>
      <c r="H1730" s="61">
        <v>301.39999999999998</v>
      </c>
      <c r="I1730">
        <v>10</v>
      </c>
      <c r="J1730" t="s">
        <v>19</v>
      </c>
      <c r="K1730">
        <v>0</v>
      </c>
      <c r="L1730">
        <v>9</v>
      </c>
      <c r="M1730">
        <v>0</v>
      </c>
      <c r="N1730">
        <v>9</v>
      </c>
      <c r="O1730">
        <v>1</v>
      </c>
      <c r="P1730">
        <f t="shared" si="271"/>
        <v>4</v>
      </c>
      <c r="Q1730">
        <v>14544</v>
      </c>
      <c r="R1730">
        <v>4965</v>
      </c>
      <c r="S1730" s="14">
        <f t="shared" si="263"/>
        <v>0.74550207596493923</v>
      </c>
      <c r="T1730" s="33">
        <f>IF(E1730&lt;1994,"NA",IF(E1730&gt;2001,SUMIFS(ADM!E:E,ADM!A:A,ReferendumData!E1730,ADM!C:C,ReferendumData!A1730,ADM!D:D,ReferendumData!B1730),SUMIFS(ADM!K:K,ADM!H:H,ReferendumData!E1730,ADM!I:I,ReferendumData!A1730,ADM!J:J,ReferendumData!B1730)))</f>
        <v>4309.1400000000003</v>
      </c>
      <c r="U1730" s="34">
        <f t="shared" si="272"/>
        <v>4.5273534858463638</v>
      </c>
      <c r="V1730" s="47">
        <f>IFERROR(VLOOKUP(C1730,Lookups!J:L,3,FALSE),IF(T1730&gt;=2000,4,IF(AND(T1730&gt;=1000,T1730&lt;2000),5,6)))</f>
        <v>2</v>
      </c>
      <c r="W1730" s="12" t="s">
        <v>20</v>
      </c>
      <c r="X1730" s="39">
        <f t="shared" si="264"/>
        <v>4.5273534858463638</v>
      </c>
      <c r="Y1730" s="38">
        <f t="shared" si="265"/>
        <v>0.74550207596493923</v>
      </c>
      <c r="Z1730" s="40" t="e">
        <f>IF(C1730=ScatterPlots!$A$3,ReferendumData!Y1730,-1)</f>
        <v>#N/A</v>
      </c>
      <c r="AA1730" s="39">
        <f t="shared" si="266"/>
        <v>4.5273534858463638</v>
      </c>
      <c r="AB1730" s="40">
        <f t="shared" si="267"/>
        <v>0.74550207596493923</v>
      </c>
      <c r="AC1730" s="40">
        <f t="shared" si="268"/>
        <v>-1</v>
      </c>
      <c r="AD1730" s="40">
        <f t="shared" si="269"/>
        <v>-1</v>
      </c>
    </row>
    <row r="1731" spans="1:30" x14ac:dyDescent="0.35">
      <c r="A1731">
        <v>280</v>
      </c>
      <c r="B1731">
        <v>1</v>
      </c>
      <c r="C1731" t="str">
        <f t="shared" si="270"/>
        <v>0280-01</v>
      </c>
      <c r="D1731" t="s">
        <v>364</v>
      </c>
      <c r="E1731">
        <v>2012</v>
      </c>
      <c r="F1731">
        <f>VLOOKUP(E1731,Lookups!A:B,2,FALSE)</f>
        <v>3</v>
      </c>
      <c r="G1731">
        <v>2013</v>
      </c>
      <c r="H1731" s="61">
        <v>60</v>
      </c>
      <c r="I1731">
        <v>10</v>
      </c>
      <c r="J1731" t="s">
        <v>19</v>
      </c>
      <c r="K1731">
        <v>0</v>
      </c>
      <c r="L1731">
        <v>9</v>
      </c>
      <c r="M1731">
        <v>0</v>
      </c>
      <c r="N1731">
        <v>9</v>
      </c>
      <c r="O1731">
        <v>1</v>
      </c>
      <c r="P1731">
        <f t="shared" si="271"/>
        <v>1</v>
      </c>
      <c r="Q1731">
        <v>12348</v>
      </c>
      <c r="R1731">
        <v>7092</v>
      </c>
      <c r="S1731" s="14">
        <f t="shared" si="263"/>
        <v>0.63518518518518519</v>
      </c>
      <c r="T1731" s="33">
        <f>IF(E1731&lt;1994,"NA",IF(E1731&gt;2001,SUMIFS(ADM!E:E,ADM!A:A,ReferendumData!E1731,ADM!C:C,ReferendumData!A1731,ADM!D:D,ReferendumData!B1731),SUMIFS(ADM!K:K,ADM!H:H,ReferendumData!E1731,ADM!I:I,ReferendumData!A1731,ADM!J:J,ReferendumData!B1731)))</f>
        <v>4309.1400000000003</v>
      </c>
      <c r="U1731" s="34">
        <f t="shared" si="272"/>
        <v>4.5113410100391258</v>
      </c>
      <c r="V1731" s="47">
        <f>IFERROR(VLOOKUP(C1731,Lookups!J:L,3,FALSE),IF(T1731&gt;=2000,4,IF(AND(T1731&gt;=1000,T1731&lt;2000),5,6)))</f>
        <v>2</v>
      </c>
      <c r="W1731" s="12" t="s">
        <v>20</v>
      </c>
      <c r="X1731" s="39">
        <f t="shared" si="264"/>
        <v>4.5113410100391258</v>
      </c>
      <c r="Y1731" s="38">
        <f t="shared" si="265"/>
        <v>0.63518518518518519</v>
      </c>
      <c r="Z1731" s="40" t="e">
        <f>IF(C1731=ScatterPlots!$A$3,ReferendumData!Y1731,-1)</f>
        <v>#N/A</v>
      </c>
      <c r="AA1731" s="39">
        <f t="shared" si="266"/>
        <v>4.5113410100391258</v>
      </c>
      <c r="AB1731" s="40">
        <f t="shared" si="267"/>
        <v>0.63518518518518519</v>
      </c>
      <c r="AC1731" s="40">
        <f t="shared" si="268"/>
        <v>-1</v>
      </c>
      <c r="AD1731" s="40">
        <f t="shared" si="269"/>
        <v>-1</v>
      </c>
    </row>
    <row r="1732" spans="1:30" x14ac:dyDescent="0.35">
      <c r="A1732">
        <v>363</v>
      </c>
      <c r="B1732">
        <v>1</v>
      </c>
      <c r="C1732" t="str">
        <f t="shared" si="270"/>
        <v>0363-01</v>
      </c>
      <c r="D1732" t="s">
        <v>417</v>
      </c>
      <c r="E1732">
        <v>2012</v>
      </c>
      <c r="F1732">
        <f>VLOOKUP(E1732,Lookups!A:B,2,FALSE)</f>
        <v>3</v>
      </c>
      <c r="G1732">
        <v>2013</v>
      </c>
      <c r="H1732" s="61">
        <v>700</v>
      </c>
      <c r="I1732">
        <v>10</v>
      </c>
      <c r="J1732" t="s">
        <v>19</v>
      </c>
      <c r="K1732">
        <v>0</v>
      </c>
      <c r="L1732">
        <v>9</v>
      </c>
      <c r="M1732">
        <v>0</v>
      </c>
      <c r="N1732">
        <v>9</v>
      </c>
      <c r="O1732">
        <v>0</v>
      </c>
      <c r="P1732">
        <f t="shared" si="271"/>
        <v>8</v>
      </c>
      <c r="Q1732">
        <v>223</v>
      </c>
      <c r="R1732">
        <v>415</v>
      </c>
      <c r="S1732" s="14">
        <f t="shared" ref="S1732:S1795" si="273">Q1732/SUM(Q1732:R1732)</f>
        <v>0.34952978056426331</v>
      </c>
      <c r="T1732" s="33">
        <f>IF(E1732&lt;1994,"NA",IF(E1732&gt;2001,SUMIFS(ADM!E:E,ADM!A:A,ReferendumData!E1732,ADM!C:C,ReferendumData!A1732,ADM!D:D,ReferendumData!B1732),SUMIFS(ADM!K:K,ADM!H:H,ReferendumData!E1732,ADM!I:I,ReferendumData!A1732,ADM!J:J,ReferendumData!B1732)))</f>
        <v>372.39</v>
      </c>
      <c r="U1732" s="34">
        <f t="shared" si="272"/>
        <v>1.7132576062729934</v>
      </c>
      <c r="V1732" s="47">
        <f>IFERROR(VLOOKUP(C1732,Lookups!J:L,3,FALSE),IF(T1732&gt;=2000,4,IF(AND(T1732&gt;=1000,T1732&lt;2000),5,6)))</f>
        <v>6</v>
      </c>
      <c r="W1732" s="12" t="s">
        <v>20</v>
      </c>
      <c r="X1732" s="39">
        <f t="shared" ref="X1732:X1795" si="274">IF(A1732=815,0,U1732)</f>
        <v>1.7132576062729934</v>
      </c>
      <c r="Y1732" s="38">
        <f t="shared" ref="Y1732:Y1795" si="275">IF(A1732=815,0,S1732)</f>
        <v>0.34952978056426331</v>
      </c>
      <c r="Z1732" s="40" t="e">
        <f>IF(C1732=ScatterPlots!$A$3,ReferendumData!Y1732,-1)</f>
        <v>#N/A</v>
      </c>
      <c r="AA1732" s="39">
        <f t="shared" ref="AA1732:AA1795" si="276">IF(A1732=815,0,U1732)</f>
        <v>1.7132576062729934</v>
      </c>
      <c r="AB1732" s="40">
        <f t="shared" ref="AB1732:AB1795" si="277">IF(A1732=815,0,IF(F1732=3,S1732,-1))</f>
        <v>0.34952978056426331</v>
      </c>
      <c r="AC1732" s="40">
        <f t="shared" ref="AC1732:AC1795" si="278">IF(A1732=815,0,IF(F1732=2,S1732,-1))</f>
        <v>-1</v>
      </c>
      <c r="AD1732" s="40">
        <f t="shared" ref="AD1732:AD1795" si="279">IF(A1732=815,0,IF(F1732=1,S1732,-1))</f>
        <v>-1</v>
      </c>
    </row>
    <row r="1733" spans="1:30" x14ac:dyDescent="0.35">
      <c r="A1733">
        <v>402</v>
      </c>
      <c r="B1733">
        <v>1</v>
      </c>
      <c r="C1733" t="str">
        <f t="shared" si="270"/>
        <v>0402-01</v>
      </c>
      <c r="D1733" t="s">
        <v>84</v>
      </c>
      <c r="E1733">
        <v>2012</v>
      </c>
      <c r="F1733">
        <f>VLOOKUP(E1733,Lookups!A:B,2,FALSE)</f>
        <v>3</v>
      </c>
      <c r="G1733">
        <v>2013</v>
      </c>
      <c r="H1733" s="61">
        <v>568.55999999999995</v>
      </c>
      <c r="I1733">
        <v>10</v>
      </c>
      <c r="J1733" t="s">
        <v>19</v>
      </c>
      <c r="K1733">
        <v>0</v>
      </c>
      <c r="L1733">
        <v>9</v>
      </c>
      <c r="M1733">
        <v>0</v>
      </c>
      <c r="N1733">
        <v>9</v>
      </c>
      <c r="O1733">
        <v>1</v>
      </c>
      <c r="P1733">
        <f t="shared" si="271"/>
        <v>6</v>
      </c>
      <c r="Q1733">
        <v>287</v>
      </c>
      <c r="R1733">
        <v>267</v>
      </c>
      <c r="S1733" s="14">
        <f t="shared" si="273"/>
        <v>0.51805054151624552</v>
      </c>
      <c r="T1733" s="33">
        <f>IF(E1733&lt;1994,"NA",IF(E1733&gt;2001,SUMIFS(ADM!E:E,ADM!A:A,ReferendumData!E1733,ADM!C:C,ReferendumData!A1733,ADM!D:D,ReferendumData!B1733),SUMIFS(ADM!K:K,ADM!H:H,ReferendumData!E1733,ADM!I:I,ReferendumData!A1733,ADM!J:J,ReferendumData!B1733)))</f>
        <v>97.06</v>
      </c>
      <c r="U1733" s="34">
        <f t="shared" si="272"/>
        <v>5.7078096023078508</v>
      </c>
      <c r="V1733" s="47">
        <f>IFERROR(VLOOKUP(C1733,Lookups!J:L,3,FALSE),IF(T1733&gt;=2000,4,IF(AND(T1733&gt;=1000,T1733&lt;2000),5,6)))</f>
        <v>6</v>
      </c>
      <c r="W1733" s="12" t="s">
        <v>20</v>
      </c>
      <c r="X1733" s="39">
        <f t="shared" si="274"/>
        <v>5.7078096023078508</v>
      </c>
      <c r="Y1733" s="38">
        <f t="shared" si="275"/>
        <v>0.51805054151624552</v>
      </c>
      <c r="Z1733" s="40" t="e">
        <f>IF(C1733=ScatterPlots!$A$3,ReferendumData!Y1733,-1)</f>
        <v>#N/A</v>
      </c>
      <c r="AA1733" s="39">
        <f t="shared" si="276"/>
        <v>5.7078096023078508</v>
      </c>
      <c r="AB1733" s="40">
        <f t="shared" si="277"/>
        <v>0.51805054151624552</v>
      </c>
      <c r="AC1733" s="40">
        <f t="shared" si="278"/>
        <v>-1</v>
      </c>
      <c r="AD1733" s="40">
        <f t="shared" si="279"/>
        <v>-1</v>
      </c>
    </row>
    <row r="1734" spans="1:30" x14ac:dyDescent="0.35">
      <c r="A1734">
        <v>485</v>
      </c>
      <c r="B1734">
        <v>1</v>
      </c>
      <c r="C1734" t="str">
        <f t="shared" si="270"/>
        <v>0485-01</v>
      </c>
      <c r="D1734" t="s">
        <v>300</v>
      </c>
      <c r="E1734">
        <v>2012</v>
      </c>
      <c r="F1734">
        <f>VLOOKUP(E1734,Lookups!A:B,2,FALSE)</f>
        <v>3</v>
      </c>
      <c r="G1734">
        <v>2013</v>
      </c>
      <c r="H1734" s="61">
        <v>350</v>
      </c>
      <c r="I1734">
        <v>4</v>
      </c>
      <c r="J1734" t="s">
        <v>19</v>
      </c>
      <c r="K1734">
        <v>0</v>
      </c>
      <c r="L1734">
        <v>9</v>
      </c>
      <c r="M1734">
        <v>0</v>
      </c>
      <c r="N1734">
        <v>9</v>
      </c>
      <c r="O1734">
        <v>0</v>
      </c>
      <c r="P1734">
        <f t="shared" si="271"/>
        <v>4</v>
      </c>
      <c r="Q1734">
        <v>877</v>
      </c>
      <c r="R1734">
        <v>1023</v>
      </c>
      <c r="S1734" s="14">
        <f t="shared" si="273"/>
        <v>0.46157894736842103</v>
      </c>
      <c r="T1734" s="33">
        <f>IF(E1734&lt;1994,"NA",IF(E1734&gt;2001,SUMIFS(ADM!E:E,ADM!A:A,ReferendumData!E1734,ADM!C:C,ReferendumData!A1734,ADM!D:D,ReferendumData!B1734),SUMIFS(ADM!K:K,ADM!H:H,ReferendumData!E1734,ADM!I:I,ReferendumData!A1734,ADM!J:J,ReferendumData!B1734)))</f>
        <v>830.62</v>
      </c>
      <c r="U1734" s="34">
        <f t="shared" si="272"/>
        <v>2.2874479304615831</v>
      </c>
      <c r="V1734" s="47">
        <f>IFERROR(VLOOKUP(C1734,Lookups!J:L,3,FALSE),IF(T1734&gt;=2000,4,IF(AND(T1734&gt;=1000,T1734&lt;2000),5,6)))</f>
        <v>6</v>
      </c>
      <c r="W1734" s="12" t="s">
        <v>20</v>
      </c>
      <c r="X1734" s="39">
        <f t="shared" si="274"/>
        <v>2.2874479304615831</v>
      </c>
      <c r="Y1734" s="38">
        <f t="shared" si="275"/>
        <v>0.46157894736842103</v>
      </c>
      <c r="Z1734" s="40" t="e">
        <f>IF(C1734=ScatterPlots!$A$3,ReferendumData!Y1734,-1)</f>
        <v>#N/A</v>
      </c>
      <c r="AA1734" s="39">
        <f t="shared" si="276"/>
        <v>2.2874479304615831</v>
      </c>
      <c r="AB1734" s="40">
        <f t="shared" si="277"/>
        <v>0.46157894736842103</v>
      </c>
      <c r="AC1734" s="40">
        <f t="shared" si="278"/>
        <v>-1</v>
      </c>
      <c r="AD1734" s="40">
        <f t="shared" si="279"/>
        <v>-1</v>
      </c>
    </row>
    <row r="1735" spans="1:30" x14ac:dyDescent="0.35">
      <c r="A1735">
        <v>542</v>
      </c>
      <c r="B1735">
        <v>1</v>
      </c>
      <c r="C1735" t="str">
        <f t="shared" si="270"/>
        <v>0542-01</v>
      </c>
      <c r="D1735" t="s">
        <v>93</v>
      </c>
      <c r="E1735">
        <v>2012</v>
      </c>
      <c r="F1735">
        <f>VLOOKUP(E1735,Lookups!A:B,2,FALSE)</f>
        <v>3</v>
      </c>
      <c r="G1735">
        <v>2013</v>
      </c>
      <c r="H1735" s="61">
        <v>400</v>
      </c>
      <c r="I1735">
        <v>5</v>
      </c>
      <c r="J1735" t="s">
        <v>19</v>
      </c>
      <c r="K1735">
        <v>0</v>
      </c>
      <c r="L1735">
        <v>9</v>
      </c>
      <c r="M1735">
        <v>0</v>
      </c>
      <c r="N1735">
        <v>9</v>
      </c>
      <c r="O1735">
        <v>1</v>
      </c>
      <c r="P1735">
        <f t="shared" si="271"/>
        <v>5</v>
      </c>
      <c r="Q1735">
        <v>1462</v>
      </c>
      <c r="R1735">
        <v>1181</v>
      </c>
      <c r="S1735" s="14">
        <f t="shared" si="273"/>
        <v>0.55315928868709796</v>
      </c>
      <c r="T1735" s="33">
        <f>IF(E1735&lt;1994,"NA",IF(E1735&gt;2001,SUMIFS(ADM!E:E,ADM!A:A,ReferendumData!E1735,ADM!C:C,ReferendumData!A1735,ADM!D:D,ReferendumData!B1735),SUMIFS(ADM!K:K,ADM!H:H,ReferendumData!E1735,ADM!I:I,ReferendumData!A1735,ADM!J:J,ReferendumData!B1735)))</f>
        <v>464.24</v>
      </c>
      <c r="U1735" s="34">
        <f t="shared" si="272"/>
        <v>5.6931759434775113</v>
      </c>
      <c r="V1735" s="47">
        <f>IFERROR(VLOOKUP(C1735,Lookups!J:L,3,FALSE),IF(T1735&gt;=2000,4,IF(AND(T1735&gt;=1000,T1735&lt;2000),5,6)))</f>
        <v>6</v>
      </c>
      <c r="W1735" s="12" t="s">
        <v>20</v>
      </c>
      <c r="X1735" s="39">
        <f t="shared" si="274"/>
        <v>5.6931759434775113</v>
      </c>
      <c r="Y1735" s="38">
        <f t="shared" si="275"/>
        <v>0.55315928868709796</v>
      </c>
      <c r="Z1735" s="40" t="e">
        <f>IF(C1735=ScatterPlots!$A$3,ReferendumData!Y1735,-1)</f>
        <v>#N/A</v>
      </c>
      <c r="AA1735" s="39">
        <f t="shared" si="276"/>
        <v>5.6931759434775113</v>
      </c>
      <c r="AB1735" s="40">
        <f t="shared" si="277"/>
        <v>0.55315928868709796</v>
      </c>
      <c r="AC1735" s="40">
        <f t="shared" si="278"/>
        <v>-1</v>
      </c>
      <c r="AD1735" s="40">
        <f t="shared" si="279"/>
        <v>-1</v>
      </c>
    </row>
    <row r="1736" spans="1:30" x14ac:dyDescent="0.35">
      <c r="A1736">
        <v>542</v>
      </c>
      <c r="B1736">
        <v>1</v>
      </c>
      <c r="C1736" t="str">
        <f t="shared" si="270"/>
        <v>0542-01</v>
      </c>
      <c r="D1736" t="s">
        <v>93</v>
      </c>
      <c r="E1736">
        <v>2012</v>
      </c>
      <c r="F1736">
        <f>VLOOKUP(E1736,Lookups!A:B,2,FALSE)</f>
        <v>3</v>
      </c>
      <c r="G1736">
        <v>2013</v>
      </c>
      <c r="H1736" s="61">
        <v>95</v>
      </c>
      <c r="I1736">
        <v>5</v>
      </c>
      <c r="J1736" t="s">
        <v>19</v>
      </c>
      <c r="K1736">
        <v>0</v>
      </c>
      <c r="L1736">
        <v>9</v>
      </c>
      <c r="M1736">
        <v>0</v>
      </c>
      <c r="N1736">
        <v>9</v>
      </c>
      <c r="O1736">
        <v>1</v>
      </c>
      <c r="P1736">
        <f t="shared" si="271"/>
        <v>1</v>
      </c>
      <c r="Q1736">
        <v>1388</v>
      </c>
      <c r="R1736">
        <v>1236</v>
      </c>
      <c r="S1736" s="14">
        <f t="shared" si="273"/>
        <v>0.52896341463414631</v>
      </c>
      <c r="T1736" s="33">
        <f>IF(E1736&lt;1994,"NA",IF(E1736&gt;2001,SUMIFS(ADM!E:E,ADM!A:A,ReferendumData!E1736,ADM!C:C,ReferendumData!A1736,ADM!D:D,ReferendumData!B1736),SUMIFS(ADM!K:K,ADM!H:H,ReferendumData!E1736,ADM!I:I,ReferendumData!A1736,ADM!J:J,ReferendumData!B1736)))</f>
        <v>464.24</v>
      </c>
      <c r="U1736" s="34">
        <f t="shared" si="272"/>
        <v>5.6522488368085471</v>
      </c>
      <c r="V1736" s="47">
        <f>IFERROR(VLOOKUP(C1736,Lookups!J:L,3,FALSE),IF(T1736&gt;=2000,4,IF(AND(T1736&gt;=1000,T1736&lt;2000),5,6)))</f>
        <v>6</v>
      </c>
      <c r="W1736" s="12" t="s">
        <v>20</v>
      </c>
      <c r="X1736" s="39">
        <f t="shared" si="274"/>
        <v>5.6522488368085471</v>
      </c>
      <c r="Y1736" s="38">
        <f t="shared" si="275"/>
        <v>0.52896341463414631</v>
      </c>
      <c r="Z1736" s="40" t="e">
        <f>IF(C1736=ScatterPlots!$A$3,ReferendumData!Y1736,-1)</f>
        <v>#N/A</v>
      </c>
      <c r="AA1736" s="39">
        <f t="shared" si="276"/>
        <v>5.6522488368085471</v>
      </c>
      <c r="AB1736" s="40">
        <f t="shared" si="277"/>
        <v>0.52896341463414631</v>
      </c>
      <c r="AC1736" s="40">
        <f t="shared" si="278"/>
        <v>-1</v>
      </c>
      <c r="AD1736" s="40">
        <f t="shared" si="279"/>
        <v>-1</v>
      </c>
    </row>
    <row r="1737" spans="1:30" x14ac:dyDescent="0.35">
      <c r="A1737">
        <v>599</v>
      </c>
      <c r="B1737">
        <v>1</v>
      </c>
      <c r="C1737" t="str">
        <f t="shared" si="270"/>
        <v>0599-01</v>
      </c>
      <c r="D1737" t="s">
        <v>342</v>
      </c>
      <c r="E1737">
        <v>2012</v>
      </c>
      <c r="F1737">
        <f>VLOOKUP(E1737,Lookups!A:B,2,FALSE)</f>
        <v>3</v>
      </c>
      <c r="G1737">
        <v>2014</v>
      </c>
      <c r="H1737" s="61">
        <v>1200</v>
      </c>
      <c r="I1737">
        <v>10</v>
      </c>
      <c r="J1737" t="s">
        <v>19</v>
      </c>
      <c r="K1737">
        <v>0</v>
      </c>
      <c r="L1737">
        <v>9</v>
      </c>
      <c r="M1737">
        <v>1</v>
      </c>
      <c r="N1737">
        <v>9</v>
      </c>
      <c r="O1737">
        <v>1</v>
      </c>
      <c r="P1737">
        <f t="shared" si="271"/>
        <v>10</v>
      </c>
      <c r="Q1737">
        <v>970</v>
      </c>
      <c r="R1737">
        <v>429</v>
      </c>
      <c r="S1737" s="14">
        <f t="shared" si="273"/>
        <v>0.69335239456754827</v>
      </c>
      <c r="T1737" s="33">
        <f>IF(E1737&lt;1994,"NA",IF(E1737&gt;2001,SUMIFS(ADM!E:E,ADM!A:A,ReferendumData!E1737,ADM!C:C,ReferendumData!A1737,ADM!D:D,ReferendumData!B1737),SUMIFS(ADM!K:K,ADM!H:H,ReferendumData!E1737,ADM!I:I,ReferendumData!A1737,ADM!J:J,ReferendumData!B1737)))</f>
        <v>450.69</v>
      </c>
      <c r="U1737" s="34">
        <f t="shared" si="272"/>
        <v>3.1041292240786351</v>
      </c>
      <c r="V1737" s="47">
        <f>IFERROR(VLOOKUP(C1737,Lookups!J:L,3,FALSE),IF(T1737&gt;=2000,4,IF(AND(T1737&gt;=1000,T1737&lt;2000),5,6)))</f>
        <v>6</v>
      </c>
      <c r="W1737" s="12" t="s">
        <v>20</v>
      </c>
      <c r="X1737" s="39">
        <f t="shared" si="274"/>
        <v>3.1041292240786351</v>
      </c>
      <c r="Y1737" s="38">
        <f t="shared" si="275"/>
        <v>0.69335239456754827</v>
      </c>
      <c r="Z1737" s="40" t="e">
        <f>IF(C1737=ScatterPlots!$A$3,ReferendumData!Y1737,-1)</f>
        <v>#N/A</v>
      </c>
      <c r="AA1737" s="39">
        <f t="shared" si="276"/>
        <v>3.1041292240786351</v>
      </c>
      <c r="AB1737" s="40">
        <f t="shared" si="277"/>
        <v>0.69335239456754827</v>
      </c>
      <c r="AC1737" s="40">
        <f t="shared" si="278"/>
        <v>-1</v>
      </c>
      <c r="AD1737" s="40">
        <f t="shared" si="279"/>
        <v>-1</v>
      </c>
    </row>
    <row r="1738" spans="1:30" x14ac:dyDescent="0.35">
      <c r="A1738">
        <v>601</v>
      </c>
      <c r="B1738">
        <v>1</v>
      </c>
      <c r="C1738" t="str">
        <f t="shared" si="270"/>
        <v>0601-01</v>
      </c>
      <c r="D1738" t="s">
        <v>95</v>
      </c>
      <c r="E1738">
        <v>2012</v>
      </c>
      <c r="F1738">
        <f>VLOOKUP(E1738,Lookups!A:B,2,FALSE)</f>
        <v>3</v>
      </c>
      <c r="G1738">
        <v>2013</v>
      </c>
      <c r="H1738" s="61">
        <v>600</v>
      </c>
      <c r="I1738">
        <v>10</v>
      </c>
      <c r="J1738" t="s">
        <v>19</v>
      </c>
      <c r="K1738">
        <v>0</v>
      </c>
      <c r="L1738">
        <v>9</v>
      </c>
      <c r="M1738">
        <v>0</v>
      </c>
      <c r="N1738">
        <v>9</v>
      </c>
      <c r="O1738">
        <v>0</v>
      </c>
      <c r="P1738">
        <f t="shared" si="271"/>
        <v>7</v>
      </c>
      <c r="Q1738">
        <v>719</v>
      </c>
      <c r="R1738">
        <v>931</v>
      </c>
      <c r="S1738" s="14">
        <f t="shared" si="273"/>
        <v>0.43575757575757573</v>
      </c>
      <c r="T1738" s="33">
        <f>IF(E1738&lt;1994,"NA",IF(E1738&gt;2001,SUMIFS(ADM!E:E,ADM!A:A,ReferendumData!E1738,ADM!C:C,ReferendumData!A1738,ADM!D:D,ReferendumData!B1738),SUMIFS(ADM!K:K,ADM!H:H,ReferendumData!E1738,ADM!I:I,ReferendumData!A1738,ADM!J:J,ReferendumData!B1738)))</f>
        <v>647.14</v>
      </c>
      <c r="U1738" s="34">
        <f t="shared" si="272"/>
        <v>2.5496801310381061</v>
      </c>
      <c r="V1738" s="47">
        <f>IFERROR(VLOOKUP(C1738,Lookups!J:L,3,FALSE),IF(T1738&gt;=2000,4,IF(AND(T1738&gt;=1000,T1738&lt;2000),5,6)))</f>
        <v>6</v>
      </c>
      <c r="W1738" s="12" t="s">
        <v>20</v>
      </c>
      <c r="X1738" s="39">
        <f t="shared" si="274"/>
        <v>2.5496801310381061</v>
      </c>
      <c r="Y1738" s="38">
        <f t="shared" si="275"/>
        <v>0.43575757575757573</v>
      </c>
      <c r="Z1738" s="40" t="e">
        <f>IF(C1738=ScatterPlots!$A$3,ReferendumData!Y1738,-1)</f>
        <v>#N/A</v>
      </c>
      <c r="AA1738" s="39">
        <f t="shared" si="276"/>
        <v>2.5496801310381061</v>
      </c>
      <c r="AB1738" s="40">
        <f t="shared" si="277"/>
        <v>0.43575757575757573</v>
      </c>
      <c r="AC1738" s="40">
        <f t="shared" si="278"/>
        <v>-1</v>
      </c>
      <c r="AD1738" s="40">
        <f t="shared" si="279"/>
        <v>-1</v>
      </c>
    </row>
    <row r="1739" spans="1:30" x14ac:dyDescent="0.35">
      <c r="A1739">
        <v>625</v>
      </c>
      <c r="B1739">
        <v>1</v>
      </c>
      <c r="C1739" t="str">
        <f t="shared" si="270"/>
        <v>0625-01</v>
      </c>
      <c r="D1739" t="s">
        <v>96</v>
      </c>
      <c r="E1739">
        <v>2012</v>
      </c>
      <c r="F1739">
        <f>VLOOKUP(E1739,Lookups!A:B,2,FALSE)</f>
        <v>3</v>
      </c>
      <c r="G1739">
        <v>2013</v>
      </c>
      <c r="H1739" s="61">
        <v>821.55</v>
      </c>
      <c r="I1739">
        <v>8</v>
      </c>
      <c r="J1739" t="s">
        <v>19</v>
      </c>
      <c r="K1739">
        <v>0</v>
      </c>
      <c r="L1739">
        <v>9</v>
      </c>
      <c r="M1739">
        <v>0</v>
      </c>
      <c r="N1739">
        <v>9</v>
      </c>
      <c r="O1739">
        <v>1</v>
      </c>
      <c r="P1739">
        <f t="shared" si="271"/>
        <v>9</v>
      </c>
      <c r="Q1739">
        <v>78703</v>
      </c>
      <c r="R1739">
        <v>49306</v>
      </c>
      <c r="S1739" s="14">
        <f t="shared" si="273"/>
        <v>0.61482395769047493</v>
      </c>
      <c r="T1739" s="33">
        <f>IF(E1739&lt;1994,"NA",IF(E1739&gt;2001,SUMIFS(ADM!E:E,ADM!A:A,ReferendumData!E1739,ADM!C:C,ReferendumData!A1739,ADM!D:D,ReferendumData!B1739),SUMIFS(ADM!K:K,ADM!H:H,ReferendumData!E1739,ADM!I:I,ReferendumData!A1739,ADM!J:J,ReferendumData!B1739)))</f>
        <v>37707.5</v>
      </c>
      <c r="U1739" s="34">
        <f t="shared" si="272"/>
        <v>3.3947888351123781</v>
      </c>
      <c r="V1739" s="47">
        <f>IFERROR(VLOOKUP(C1739,Lookups!J:L,3,FALSE),IF(T1739&gt;=2000,4,IF(AND(T1739&gt;=1000,T1739&lt;2000),5,6)))</f>
        <v>1</v>
      </c>
      <c r="W1739" s="12" t="s">
        <v>20</v>
      </c>
      <c r="X1739" s="39">
        <f t="shared" si="274"/>
        <v>3.3947888351123781</v>
      </c>
      <c r="Y1739" s="38">
        <f t="shared" si="275"/>
        <v>0.61482395769047493</v>
      </c>
      <c r="Z1739" s="40" t="e">
        <f>IF(C1739=ScatterPlots!$A$3,ReferendumData!Y1739,-1)</f>
        <v>#N/A</v>
      </c>
      <c r="AA1739" s="39">
        <f t="shared" si="276"/>
        <v>3.3947888351123781</v>
      </c>
      <c r="AB1739" s="40">
        <f t="shared" si="277"/>
        <v>0.61482395769047493</v>
      </c>
      <c r="AC1739" s="40">
        <f t="shared" si="278"/>
        <v>-1</v>
      </c>
      <c r="AD1739" s="40">
        <f t="shared" si="279"/>
        <v>-1</v>
      </c>
    </row>
    <row r="1740" spans="1:30" x14ac:dyDescent="0.35">
      <c r="A1740">
        <v>630</v>
      </c>
      <c r="B1740">
        <v>1</v>
      </c>
      <c r="C1740" t="str">
        <f t="shared" si="270"/>
        <v>0630-01</v>
      </c>
      <c r="D1740" t="s">
        <v>195</v>
      </c>
      <c r="E1740">
        <v>2012</v>
      </c>
      <c r="F1740">
        <f>VLOOKUP(E1740,Lookups!A:B,2,FALSE)</f>
        <v>3</v>
      </c>
      <c r="G1740">
        <v>2014</v>
      </c>
      <c r="H1740" s="61">
        <v>1600</v>
      </c>
      <c r="I1740">
        <v>5</v>
      </c>
      <c r="J1740" t="s">
        <v>19</v>
      </c>
      <c r="K1740">
        <v>0</v>
      </c>
      <c r="L1740">
        <v>9</v>
      </c>
      <c r="M1740">
        <v>1</v>
      </c>
      <c r="N1740">
        <v>9</v>
      </c>
      <c r="O1740">
        <v>1</v>
      </c>
      <c r="P1740">
        <f t="shared" si="271"/>
        <v>10</v>
      </c>
      <c r="Q1740">
        <v>768</v>
      </c>
      <c r="R1740">
        <v>369</v>
      </c>
      <c r="S1740" s="14">
        <f t="shared" si="273"/>
        <v>0.67546174142480209</v>
      </c>
      <c r="T1740" s="33">
        <f>IF(E1740&lt;1994,"NA",IF(E1740&gt;2001,SUMIFS(ADM!E:E,ADM!A:A,ReferendumData!E1740,ADM!C:C,ReferendumData!A1740,ADM!D:D,ReferendumData!B1740),SUMIFS(ADM!K:K,ADM!H:H,ReferendumData!E1740,ADM!I:I,ReferendumData!A1740,ADM!J:J,ReferendumData!B1740)))</f>
        <v>387.39</v>
      </c>
      <c r="U1740" s="34">
        <f t="shared" si="272"/>
        <v>2.9350267172616742</v>
      </c>
      <c r="V1740" s="47">
        <f>IFERROR(VLOOKUP(C1740,Lookups!J:L,3,FALSE),IF(T1740&gt;=2000,4,IF(AND(T1740&gt;=1000,T1740&lt;2000),5,6)))</f>
        <v>6</v>
      </c>
      <c r="W1740" s="12" t="s">
        <v>20</v>
      </c>
      <c r="X1740" s="39">
        <f t="shared" si="274"/>
        <v>2.9350267172616742</v>
      </c>
      <c r="Y1740" s="38">
        <f t="shared" si="275"/>
        <v>0.67546174142480209</v>
      </c>
      <c r="Z1740" s="40" t="e">
        <f>IF(C1740=ScatterPlots!$A$3,ReferendumData!Y1740,-1)</f>
        <v>#N/A</v>
      </c>
      <c r="AA1740" s="39">
        <f t="shared" si="276"/>
        <v>2.9350267172616742</v>
      </c>
      <c r="AB1740" s="40">
        <f t="shared" si="277"/>
        <v>0.67546174142480209</v>
      </c>
      <c r="AC1740" s="40">
        <f t="shared" si="278"/>
        <v>-1</v>
      </c>
      <c r="AD1740" s="40">
        <f t="shared" si="279"/>
        <v>-1</v>
      </c>
    </row>
    <row r="1741" spans="1:30" x14ac:dyDescent="0.35">
      <c r="A1741">
        <v>656</v>
      </c>
      <c r="B1741">
        <v>1</v>
      </c>
      <c r="C1741" t="str">
        <f t="shared" si="270"/>
        <v>0656-01</v>
      </c>
      <c r="D1741" t="s">
        <v>31</v>
      </c>
      <c r="E1741">
        <v>2012</v>
      </c>
      <c r="F1741">
        <f>VLOOKUP(E1741,Lookups!A:B,2,FALSE)</f>
        <v>3</v>
      </c>
      <c r="G1741">
        <v>2013</v>
      </c>
      <c r="H1741" s="61">
        <v>600</v>
      </c>
      <c r="I1741">
        <v>8</v>
      </c>
      <c r="J1741" t="s">
        <v>19</v>
      </c>
      <c r="K1741">
        <v>0</v>
      </c>
      <c r="L1741">
        <v>9</v>
      </c>
      <c r="M1741">
        <v>0</v>
      </c>
      <c r="N1741">
        <v>9</v>
      </c>
      <c r="O1741">
        <v>0</v>
      </c>
      <c r="P1741">
        <f t="shared" si="271"/>
        <v>7</v>
      </c>
      <c r="Q1741">
        <v>6421</v>
      </c>
      <c r="R1741">
        <v>6606</v>
      </c>
      <c r="S1741" s="14">
        <f t="shared" si="273"/>
        <v>0.49289936286174868</v>
      </c>
      <c r="T1741" s="33">
        <f>IF(E1741&lt;1994,"NA",IF(E1741&gt;2001,SUMIFS(ADM!E:E,ADM!A:A,ReferendumData!E1741,ADM!C:C,ReferendumData!A1741,ADM!D:D,ReferendumData!B1741),SUMIFS(ADM!K:K,ADM!H:H,ReferendumData!E1741,ADM!I:I,ReferendumData!A1741,ADM!J:J,ReferendumData!B1741)))</f>
        <v>3900.03</v>
      </c>
      <c r="U1741" s="34">
        <f t="shared" si="272"/>
        <v>3.3402307161739779</v>
      </c>
      <c r="V1741" s="47">
        <f>IFERROR(VLOOKUP(C1741,Lookups!J:L,3,FALSE),IF(T1741&gt;=2000,4,IF(AND(T1741&gt;=1000,T1741&lt;2000),5,6)))</f>
        <v>4</v>
      </c>
      <c r="W1741" s="12" t="s">
        <v>20</v>
      </c>
      <c r="X1741" s="39">
        <f t="shared" si="274"/>
        <v>3.3402307161739779</v>
      </c>
      <c r="Y1741" s="38">
        <f t="shared" si="275"/>
        <v>0.49289936286174868</v>
      </c>
      <c r="Z1741" s="40" t="e">
        <f>IF(C1741=ScatterPlots!$A$3,ReferendumData!Y1741,-1)</f>
        <v>#N/A</v>
      </c>
      <c r="AA1741" s="39">
        <f t="shared" si="276"/>
        <v>3.3402307161739779</v>
      </c>
      <c r="AB1741" s="40">
        <f t="shared" si="277"/>
        <v>0.49289936286174868</v>
      </c>
      <c r="AC1741" s="40">
        <f t="shared" si="278"/>
        <v>-1</v>
      </c>
      <c r="AD1741" s="40">
        <f t="shared" si="279"/>
        <v>-1</v>
      </c>
    </row>
    <row r="1742" spans="1:30" x14ac:dyDescent="0.35">
      <c r="A1742">
        <v>690</v>
      </c>
      <c r="B1742">
        <v>1</v>
      </c>
      <c r="C1742" t="str">
        <f t="shared" si="270"/>
        <v>0690-01</v>
      </c>
      <c r="D1742" t="s">
        <v>139</v>
      </c>
      <c r="E1742">
        <v>2012</v>
      </c>
      <c r="F1742">
        <f>VLOOKUP(E1742,Lookups!A:B,2,FALSE)</f>
        <v>3</v>
      </c>
      <c r="G1742">
        <v>2013</v>
      </c>
      <c r="H1742" s="61">
        <v>400</v>
      </c>
      <c r="I1742">
        <v>10</v>
      </c>
      <c r="J1742" t="s">
        <v>19</v>
      </c>
      <c r="K1742">
        <v>0</v>
      </c>
      <c r="L1742">
        <v>9</v>
      </c>
      <c r="M1742">
        <v>0</v>
      </c>
      <c r="N1742">
        <v>9</v>
      </c>
      <c r="O1742">
        <v>0</v>
      </c>
      <c r="P1742">
        <f t="shared" si="271"/>
        <v>5</v>
      </c>
      <c r="Q1742">
        <v>1045</v>
      </c>
      <c r="R1742">
        <v>1537</v>
      </c>
      <c r="S1742" s="14">
        <f t="shared" si="273"/>
        <v>0.40472501936483346</v>
      </c>
      <c r="T1742" s="33">
        <f>IF(E1742&lt;1994,"NA",IF(E1742&gt;2001,SUMIFS(ADM!E:E,ADM!A:A,ReferendumData!E1742,ADM!C:C,ReferendumData!A1742,ADM!D:D,ReferendumData!B1742),SUMIFS(ADM!K:K,ADM!H:H,ReferendumData!E1742,ADM!I:I,ReferendumData!A1742,ADM!J:J,ReferendumData!B1742)))</f>
        <v>1043.9000000000001</v>
      </c>
      <c r="U1742" s="34">
        <f t="shared" si="272"/>
        <v>2.4734169939649391</v>
      </c>
      <c r="V1742" s="47">
        <f>IFERROR(VLOOKUP(C1742,Lookups!J:L,3,FALSE),IF(T1742&gt;=2000,4,IF(AND(T1742&gt;=1000,T1742&lt;2000),5,6)))</f>
        <v>5</v>
      </c>
      <c r="W1742" s="12" t="s">
        <v>20</v>
      </c>
      <c r="X1742" s="39">
        <f t="shared" si="274"/>
        <v>2.4734169939649391</v>
      </c>
      <c r="Y1742" s="38">
        <f t="shared" si="275"/>
        <v>0.40472501936483346</v>
      </c>
      <c r="Z1742" s="40" t="e">
        <f>IF(C1742=ScatterPlots!$A$3,ReferendumData!Y1742,-1)</f>
        <v>#N/A</v>
      </c>
      <c r="AA1742" s="39">
        <f t="shared" si="276"/>
        <v>2.4734169939649391</v>
      </c>
      <c r="AB1742" s="40">
        <f t="shared" si="277"/>
        <v>0.40472501936483346</v>
      </c>
      <c r="AC1742" s="40">
        <f t="shared" si="278"/>
        <v>-1</v>
      </c>
      <c r="AD1742" s="40">
        <f t="shared" si="279"/>
        <v>-1</v>
      </c>
    </row>
    <row r="1743" spans="1:30" x14ac:dyDescent="0.35">
      <c r="A1743">
        <v>695</v>
      </c>
      <c r="B1743">
        <v>1</v>
      </c>
      <c r="C1743" t="str">
        <f t="shared" si="270"/>
        <v>0695-01</v>
      </c>
      <c r="D1743" t="s">
        <v>140</v>
      </c>
      <c r="E1743">
        <v>2012</v>
      </c>
      <c r="F1743">
        <f>VLOOKUP(E1743,Lookups!A:B,2,FALSE)</f>
        <v>3</v>
      </c>
      <c r="G1743">
        <v>2014</v>
      </c>
      <c r="H1743" s="61">
        <v>873.36</v>
      </c>
      <c r="I1743">
        <v>10</v>
      </c>
      <c r="J1743" t="s">
        <v>19</v>
      </c>
      <c r="K1743">
        <v>0</v>
      </c>
      <c r="L1743">
        <v>9</v>
      </c>
      <c r="M1743">
        <v>1</v>
      </c>
      <c r="N1743">
        <v>9</v>
      </c>
      <c r="O1743">
        <v>1</v>
      </c>
      <c r="P1743">
        <f t="shared" si="271"/>
        <v>9</v>
      </c>
      <c r="Q1743">
        <v>1800</v>
      </c>
      <c r="R1743">
        <v>1020</v>
      </c>
      <c r="S1743" s="14">
        <f t="shared" si="273"/>
        <v>0.63829787234042556</v>
      </c>
      <c r="T1743" s="33">
        <f>IF(E1743&lt;1994,"NA",IF(E1743&gt;2001,SUMIFS(ADM!E:E,ADM!A:A,ReferendumData!E1743,ADM!C:C,ReferendumData!A1743,ADM!D:D,ReferendumData!B1743),SUMIFS(ADM!K:K,ADM!H:H,ReferendumData!E1743,ADM!I:I,ReferendumData!A1743,ADM!J:J,ReferendumData!B1743)))</f>
        <v>726.43</v>
      </c>
      <c r="U1743" s="34">
        <f t="shared" si="272"/>
        <v>3.8819982654901368</v>
      </c>
      <c r="V1743" s="47">
        <f>IFERROR(VLOOKUP(C1743,Lookups!J:L,3,FALSE),IF(T1743&gt;=2000,4,IF(AND(T1743&gt;=1000,T1743&lt;2000),5,6)))</f>
        <v>6</v>
      </c>
      <c r="W1743" s="12" t="s">
        <v>20</v>
      </c>
      <c r="X1743" s="39">
        <f t="shared" si="274"/>
        <v>3.8819982654901368</v>
      </c>
      <c r="Y1743" s="38">
        <f t="shared" si="275"/>
        <v>0.63829787234042556</v>
      </c>
      <c r="Z1743" s="40" t="e">
        <f>IF(C1743=ScatterPlots!$A$3,ReferendumData!Y1743,-1)</f>
        <v>#N/A</v>
      </c>
      <c r="AA1743" s="39">
        <f t="shared" si="276"/>
        <v>3.8819982654901368</v>
      </c>
      <c r="AB1743" s="40">
        <f t="shared" si="277"/>
        <v>0.63829787234042556</v>
      </c>
      <c r="AC1743" s="40">
        <f t="shared" si="278"/>
        <v>-1</v>
      </c>
      <c r="AD1743" s="40">
        <f t="shared" si="279"/>
        <v>-1</v>
      </c>
    </row>
    <row r="1744" spans="1:30" x14ac:dyDescent="0.35">
      <c r="A1744">
        <v>726</v>
      </c>
      <c r="B1744">
        <v>1</v>
      </c>
      <c r="C1744" t="str">
        <f t="shared" si="270"/>
        <v>0726-01</v>
      </c>
      <c r="D1744" t="s">
        <v>315</v>
      </c>
      <c r="E1744">
        <v>2012</v>
      </c>
      <c r="F1744">
        <f>VLOOKUP(E1744,Lookups!A:B,2,FALSE)</f>
        <v>3</v>
      </c>
      <c r="G1744">
        <v>2013</v>
      </c>
      <c r="H1744" s="61">
        <v>610</v>
      </c>
      <c r="I1744">
        <v>10</v>
      </c>
      <c r="J1744" t="s">
        <v>19</v>
      </c>
      <c r="K1744">
        <v>0</v>
      </c>
      <c r="L1744">
        <v>9</v>
      </c>
      <c r="M1744">
        <v>0</v>
      </c>
      <c r="N1744">
        <v>9</v>
      </c>
      <c r="O1744">
        <v>0</v>
      </c>
      <c r="P1744">
        <f t="shared" si="271"/>
        <v>7</v>
      </c>
      <c r="Q1744">
        <v>2639</v>
      </c>
      <c r="R1744">
        <v>2936</v>
      </c>
      <c r="S1744" s="14">
        <f t="shared" si="273"/>
        <v>0.47336322869955155</v>
      </c>
      <c r="T1744" s="33">
        <f>IF(E1744&lt;1994,"NA",IF(E1744&gt;2001,SUMIFS(ADM!E:E,ADM!A:A,ReferendumData!E1744,ADM!C:C,ReferendumData!A1744,ADM!D:D,ReferendumData!B1744),SUMIFS(ADM!K:K,ADM!H:H,ReferendumData!E1744,ADM!I:I,ReferendumData!A1744,ADM!J:J,ReferendumData!B1744)))</f>
        <v>2717.68</v>
      </c>
      <c r="U1744" s="34">
        <f t="shared" si="272"/>
        <v>2.0513820611698215</v>
      </c>
      <c r="V1744" s="47">
        <f>IFERROR(VLOOKUP(C1744,Lookups!J:L,3,FALSE),IF(T1744&gt;=2000,4,IF(AND(T1744&gt;=1000,T1744&lt;2000),5,6)))</f>
        <v>4</v>
      </c>
      <c r="W1744" s="12" t="s">
        <v>20</v>
      </c>
      <c r="X1744" s="39">
        <f t="shared" si="274"/>
        <v>2.0513820611698215</v>
      </c>
      <c r="Y1744" s="38">
        <f t="shared" si="275"/>
        <v>0.47336322869955155</v>
      </c>
      <c r="Z1744" s="40" t="e">
        <f>IF(C1744=ScatterPlots!$A$3,ReferendumData!Y1744,-1)</f>
        <v>#N/A</v>
      </c>
      <c r="AA1744" s="39">
        <f t="shared" si="276"/>
        <v>2.0513820611698215</v>
      </c>
      <c r="AB1744" s="40">
        <f t="shared" si="277"/>
        <v>0.47336322869955155</v>
      </c>
      <c r="AC1744" s="40">
        <f t="shared" si="278"/>
        <v>-1</v>
      </c>
      <c r="AD1744" s="40">
        <f t="shared" si="279"/>
        <v>-1</v>
      </c>
    </row>
    <row r="1745" spans="1:30" x14ac:dyDescent="0.35">
      <c r="A1745">
        <v>726</v>
      </c>
      <c r="B1745">
        <v>1</v>
      </c>
      <c r="C1745" t="str">
        <f t="shared" si="270"/>
        <v>0726-01</v>
      </c>
      <c r="D1745" t="s">
        <v>315</v>
      </c>
      <c r="E1745">
        <v>2012</v>
      </c>
      <c r="F1745">
        <f>VLOOKUP(E1745,Lookups!A:B,2,FALSE)</f>
        <v>3</v>
      </c>
      <c r="G1745">
        <v>2013</v>
      </c>
      <c r="H1745" s="61">
        <v>125</v>
      </c>
      <c r="I1745">
        <v>10</v>
      </c>
      <c r="J1745" t="s">
        <v>19</v>
      </c>
      <c r="K1745">
        <v>0</v>
      </c>
      <c r="L1745">
        <v>9</v>
      </c>
      <c r="M1745">
        <v>0</v>
      </c>
      <c r="N1745">
        <v>9</v>
      </c>
      <c r="O1745">
        <v>0</v>
      </c>
      <c r="P1745">
        <f t="shared" si="271"/>
        <v>2</v>
      </c>
      <c r="Q1745">
        <v>2219</v>
      </c>
      <c r="R1745">
        <v>3338</v>
      </c>
      <c r="S1745" s="14">
        <f t="shared" si="273"/>
        <v>0.3993161777937736</v>
      </c>
      <c r="T1745" s="33">
        <f>IF(E1745&lt;1994,"NA",IF(E1745&gt;2001,SUMIFS(ADM!E:E,ADM!A:A,ReferendumData!E1745,ADM!C:C,ReferendumData!A1745,ADM!D:D,ReferendumData!B1745),SUMIFS(ADM!K:K,ADM!H:H,ReferendumData!E1745,ADM!I:I,ReferendumData!A1745,ADM!J:J,ReferendumData!B1745)))</f>
        <v>2717.68</v>
      </c>
      <c r="U1745" s="34">
        <f t="shared" si="272"/>
        <v>2.0447587648288246</v>
      </c>
      <c r="V1745" s="47">
        <f>IFERROR(VLOOKUP(C1745,Lookups!J:L,3,FALSE),IF(T1745&gt;=2000,4,IF(AND(T1745&gt;=1000,T1745&lt;2000),5,6)))</f>
        <v>4</v>
      </c>
      <c r="W1745" s="12" t="s">
        <v>20</v>
      </c>
      <c r="X1745" s="39">
        <f t="shared" si="274"/>
        <v>2.0447587648288246</v>
      </c>
      <c r="Y1745" s="38">
        <f t="shared" si="275"/>
        <v>0.3993161777937736</v>
      </c>
      <c r="Z1745" s="40" t="e">
        <f>IF(C1745=ScatterPlots!$A$3,ReferendumData!Y1745,-1)</f>
        <v>#N/A</v>
      </c>
      <c r="AA1745" s="39">
        <f t="shared" si="276"/>
        <v>2.0447587648288246</v>
      </c>
      <c r="AB1745" s="40">
        <f t="shared" si="277"/>
        <v>0.3993161777937736</v>
      </c>
      <c r="AC1745" s="40">
        <f t="shared" si="278"/>
        <v>-1</v>
      </c>
      <c r="AD1745" s="40">
        <f t="shared" si="279"/>
        <v>-1</v>
      </c>
    </row>
    <row r="1746" spans="1:30" x14ac:dyDescent="0.35">
      <c r="A1746">
        <v>728</v>
      </c>
      <c r="B1746">
        <v>1</v>
      </c>
      <c r="C1746" t="str">
        <f t="shared" si="270"/>
        <v>0728-01</v>
      </c>
      <c r="D1746" t="s">
        <v>148</v>
      </c>
      <c r="E1746">
        <v>2012</v>
      </c>
      <c r="F1746">
        <f>VLOOKUP(E1746,Lookups!A:B,2,FALSE)</f>
        <v>3</v>
      </c>
      <c r="G1746">
        <v>2014</v>
      </c>
      <c r="H1746" s="61">
        <v>386</v>
      </c>
      <c r="I1746">
        <v>10</v>
      </c>
      <c r="J1746" t="s">
        <v>19</v>
      </c>
      <c r="K1746">
        <v>0</v>
      </c>
      <c r="L1746">
        <v>9</v>
      </c>
      <c r="M1746">
        <v>1</v>
      </c>
      <c r="N1746">
        <v>9</v>
      </c>
      <c r="O1746">
        <v>1</v>
      </c>
      <c r="P1746">
        <f t="shared" si="271"/>
        <v>4</v>
      </c>
      <c r="Q1746">
        <v>19870</v>
      </c>
      <c r="R1746">
        <v>14928</v>
      </c>
      <c r="S1746" s="14">
        <f t="shared" si="273"/>
        <v>0.57100982815104318</v>
      </c>
      <c r="T1746" s="33">
        <f>IF(E1746&lt;1994,"NA",IF(E1746&gt;2001,SUMIFS(ADM!E:E,ADM!A:A,ReferendumData!E1746,ADM!C:C,ReferendumData!A1746,ADM!D:D,ReferendumData!B1746),SUMIFS(ADM!K:K,ADM!H:H,ReferendumData!E1746,ADM!I:I,ReferendumData!A1746,ADM!J:J,ReferendumData!B1746)))</f>
        <v>12477.42</v>
      </c>
      <c r="U1746" s="34">
        <f t="shared" si="272"/>
        <v>2.7888778289101435</v>
      </c>
      <c r="V1746" s="47">
        <f>IFERROR(VLOOKUP(C1746,Lookups!J:L,3,FALSE),IF(T1746&gt;=2000,4,IF(AND(T1746&gt;=1000,T1746&lt;2000),5,6)))</f>
        <v>4</v>
      </c>
      <c r="W1746" s="12" t="s">
        <v>20</v>
      </c>
      <c r="X1746" s="39">
        <f t="shared" si="274"/>
        <v>2.7888778289101435</v>
      </c>
      <c r="Y1746" s="38">
        <f t="shared" si="275"/>
        <v>0.57100982815104318</v>
      </c>
      <c r="Z1746" s="40" t="e">
        <f>IF(C1746=ScatterPlots!$A$3,ReferendumData!Y1746,-1)</f>
        <v>#N/A</v>
      </c>
      <c r="AA1746" s="39">
        <f t="shared" si="276"/>
        <v>2.7888778289101435</v>
      </c>
      <c r="AB1746" s="40">
        <f t="shared" si="277"/>
        <v>0.57100982815104318</v>
      </c>
      <c r="AC1746" s="40">
        <f t="shared" si="278"/>
        <v>-1</v>
      </c>
      <c r="AD1746" s="40">
        <f t="shared" si="279"/>
        <v>-1</v>
      </c>
    </row>
    <row r="1747" spans="1:30" x14ac:dyDescent="0.35">
      <c r="A1747">
        <v>728</v>
      </c>
      <c r="B1747">
        <v>1</v>
      </c>
      <c r="C1747" t="str">
        <f t="shared" si="270"/>
        <v>0728-01</v>
      </c>
      <c r="D1747" t="s">
        <v>148</v>
      </c>
      <c r="E1747">
        <v>2012</v>
      </c>
      <c r="F1747">
        <f>VLOOKUP(E1747,Lookups!A:B,2,FALSE)</f>
        <v>3</v>
      </c>
      <c r="G1747">
        <v>2013</v>
      </c>
      <c r="H1747" s="61">
        <v>400</v>
      </c>
      <c r="I1747">
        <v>10</v>
      </c>
      <c r="J1747" t="s">
        <v>19</v>
      </c>
      <c r="K1747">
        <v>0</v>
      </c>
      <c r="L1747">
        <v>9</v>
      </c>
      <c r="M1747">
        <v>0</v>
      </c>
      <c r="N1747">
        <v>9</v>
      </c>
      <c r="O1747">
        <v>0</v>
      </c>
      <c r="P1747">
        <f t="shared" si="271"/>
        <v>5</v>
      </c>
      <c r="Q1747">
        <v>13961</v>
      </c>
      <c r="R1747">
        <v>20764</v>
      </c>
      <c r="S1747" s="14">
        <f t="shared" si="273"/>
        <v>0.40204463642908567</v>
      </c>
      <c r="T1747" s="33">
        <f>IF(E1747&lt;1994,"NA",IF(E1747&gt;2001,SUMIFS(ADM!E:E,ADM!A:A,ReferendumData!E1747,ADM!C:C,ReferendumData!A1747,ADM!D:D,ReferendumData!B1747),SUMIFS(ADM!K:K,ADM!H:H,ReferendumData!E1747,ADM!I:I,ReferendumData!A1747,ADM!J:J,ReferendumData!B1747)))</f>
        <v>12477.42</v>
      </c>
      <c r="U1747" s="34">
        <f t="shared" si="272"/>
        <v>2.7830272604432649</v>
      </c>
      <c r="V1747" s="47">
        <f>IFERROR(VLOOKUP(C1747,Lookups!J:L,3,FALSE),IF(T1747&gt;=2000,4,IF(AND(T1747&gt;=1000,T1747&lt;2000),5,6)))</f>
        <v>4</v>
      </c>
      <c r="W1747" s="12" t="s">
        <v>20</v>
      </c>
      <c r="X1747" s="39">
        <f t="shared" si="274"/>
        <v>2.7830272604432649</v>
      </c>
      <c r="Y1747" s="38">
        <f t="shared" si="275"/>
        <v>0.40204463642908567</v>
      </c>
      <c r="Z1747" s="40" t="e">
        <f>IF(C1747=ScatterPlots!$A$3,ReferendumData!Y1747,-1)</f>
        <v>#N/A</v>
      </c>
      <c r="AA1747" s="39">
        <f t="shared" si="276"/>
        <v>2.7830272604432649</v>
      </c>
      <c r="AB1747" s="40">
        <f t="shared" si="277"/>
        <v>0.40204463642908567</v>
      </c>
      <c r="AC1747" s="40">
        <f t="shared" si="278"/>
        <v>-1</v>
      </c>
      <c r="AD1747" s="40">
        <f t="shared" si="279"/>
        <v>-1</v>
      </c>
    </row>
    <row r="1748" spans="1:30" x14ac:dyDescent="0.35">
      <c r="A1748">
        <v>741</v>
      </c>
      <c r="B1748">
        <v>1</v>
      </c>
      <c r="C1748" t="str">
        <f t="shared" si="270"/>
        <v>0741-01</v>
      </c>
      <c r="D1748" t="s">
        <v>149</v>
      </c>
      <c r="E1748">
        <v>2012</v>
      </c>
      <c r="F1748">
        <f>VLOOKUP(E1748,Lookups!A:B,2,FALSE)</f>
        <v>3</v>
      </c>
      <c r="G1748">
        <v>2013</v>
      </c>
      <c r="H1748" s="61">
        <v>723</v>
      </c>
      <c r="I1748">
        <v>10</v>
      </c>
      <c r="J1748" t="s">
        <v>19</v>
      </c>
      <c r="K1748">
        <v>0</v>
      </c>
      <c r="L1748">
        <v>9</v>
      </c>
      <c r="M1748">
        <v>0</v>
      </c>
      <c r="N1748">
        <v>9</v>
      </c>
      <c r="O1748">
        <v>1</v>
      </c>
      <c r="P1748">
        <f t="shared" si="271"/>
        <v>8</v>
      </c>
      <c r="Q1748">
        <v>1946</v>
      </c>
      <c r="R1748">
        <v>1266</v>
      </c>
      <c r="S1748" s="14">
        <f t="shared" si="273"/>
        <v>0.60585305105853049</v>
      </c>
      <c r="T1748" s="33">
        <f>IF(E1748&lt;1994,"NA",IF(E1748&gt;2001,SUMIFS(ADM!E:E,ADM!A:A,ReferendumData!E1748,ADM!C:C,ReferendumData!A1748,ADM!D:D,ReferendumData!B1748),SUMIFS(ADM!K:K,ADM!H:H,ReferendumData!E1748,ADM!I:I,ReferendumData!A1748,ADM!J:J,ReferendumData!B1748)))</f>
        <v>989.26</v>
      </c>
      <c r="U1748" s="34">
        <f t="shared" si="272"/>
        <v>3.2468713988233628</v>
      </c>
      <c r="V1748" s="47">
        <f>IFERROR(VLOOKUP(C1748,Lookups!J:L,3,FALSE),IF(T1748&gt;=2000,4,IF(AND(T1748&gt;=1000,T1748&lt;2000),5,6)))</f>
        <v>6</v>
      </c>
      <c r="W1748" s="12" t="s">
        <v>20</v>
      </c>
      <c r="X1748" s="39">
        <f t="shared" si="274"/>
        <v>3.2468713988233628</v>
      </c>
      <c r="Y1748" s="38">
        <f t="shared" si="275"/>
        <v>0.60585305105853049</v>
      </c>
      <c r="Z1748" s="40" t="e">
        <f>IF(C1748=ScatterPlots!$A$3,ReferendumData!Y1748,-1)</f>
        <v>#N/A</v>
      </c>
      <c r="AA1748" s="39">
        <f t="shared" si="276"/>
        <v>3.2468713988233628</v>
      </c>
      <c r="AB1748" s="40">
        <f t="shared" si="277"/>
        <v>0.60585305105853049</v>
      </c>
      <c r="AC1748" s="40">
        <f t="shared" si="278"/>
        <v>-1</v>
      </c>
      <c r="AD1748" s="40">
        <f t="shared" si="279"/>
        <v>-1</v>
      </c>
    </row>
    <row r="1749" spans="1:30" x14ac:dyDescent="0.35">
      <c r="A1749">
        <v>750</v>
      </c>
      <c r="B1749">
        <v>1</v>
      </c>
      <c r="C1749" t="str">
        <f t="shared" si="270"/>
        <v>0750-01</v>
      </c>
      <c r="D1749" t="s">
        <v>151</v>
      </c>
      <c r="E1749">
        <v>2012</v>
      </c>
      <c r="F1749">
        <f>VLOOKUP(E1749,Lookups!A:B,2,FALSE)</f>
        <v>3</v>
      </c>
      <c r="G1749">
        <v>2014</v>
      </c>
      <c r="H1749" s="61">
        <v>375.56</v>
      </c>
      <c r="I1749">
        <v>6</v>
      </c>
      <c r="J1749" t="s">
        <v>19</v>
      </c>
      <c r="K1749">
        <v>0</v>
      </c>
      <c r="L1749">
        <v>9</v>
      </c>
      <c r="M1749">
        <v>1</v>
      </c>
      <c r="N1749">
        <v>9</v>
      </c>
      <c r="O1749">
        <v>1</v>
      </c>
      <c r="P1749">
        <f t="shared" si="271"/>
        <v>4</v>
      </c>
      <c r="Q1749">
        <v>4091</v>
      </c>
      <c r="R1749">
        <v>2868</v>
      </c>
      <c r="S1749" s="14">
        <f t="shared" si="273"/>
        <v>0.58787182066388854</v>
      </c>
      <c r="T1749" s="33">
        <f>IF(E1749&lt;1994,"NA",IF(E1749&gt;2001,SUMIFS(ADM!E:E,ADM!A:A,ReferendumData!E1749,ADM!C:C,ReferendumData!A1749,ADM!D:D,ReferendumData!B1749),SUMIFS(ADM!K:K,ADM!H:H,ReferendumData!E1749,ADM!I:I,ReferendumData!A1749,ADM!J:J,ReferendumData!B1749)))</f>
        <v>2006.88</v>
      </c>
      <c r="U1749" s="34">
        <f t="shared" si="272"/>
        <v>3.4675715538547394</v>
      </c>
      <c r="V1749" s="47">
        <f>IFERROR(VLOOKUP(C1749,Lookups!J:L,3,FALSE),IF(T1749&gt;=2000,4,IF(AND(T1749&gt;=1000,T1749&lt;2000),5,6)))</f>
        <v>4</v>
      </c>
      <c r="W1749" s="12" t="s">
        <v>20</v>
      </c>
      <c r="X1749" s="39">
        <f t="shared" si="274"/>
        <v>3.4675715538547394</v>
      </c>
      <c r="Y1749" s="38">
        <f t="shared" si="275"/>
        <v>0.58787182066388854</v>
      </c>
      <c r="Z1749" s="40" t="e">
        <f>IF(C1749=ScatterPlots!$A$3,ReferendumData!Y1749,-1)</f>
        <v>#N/A</v>
      </c>
      <c r="AA1749" s="39">
        <f t="shared" si="276"/>
        <v>3.4675715538547394</v>
      </c>
      <c r="AB1749" s="40">
        <f t="shared" si="277"/>
        <v>0.58787182066388854</v>
      </c>
      <c r="AC1749" s="40">
        <f t="shared" si="278"/>
        <v>-1</v>
      </c>
      <c r="AD1749" s="40">
        <f t="shared" si="279"/>
        <v>-1</v>
      </c>
    </row>
    <row r="1750" spans="1:30" x14ac:dyDescent="0.35">
      <c r="A1750">
        <v>768</v>
      </c>
      <c r="B1750">
        <v>1</v>
      </c>
      <c r="C1750" t="str">
        <f t="shared" si="270"/>
        <v>0768-01</v>
      </c>
      <c r="D1750" t="s">
        <v>433</v>
      </c>
      <c r="E1750">
        <v>2012</v>
      </c>
      <c r="F1750">
        <f>VLOOKUP(E1750,Lookups!A:B,2,FALSE)</f>
        <v>3</v>
      </c>
      <c r="G1750">
        <v>2013</v>
      </c>
      <c r="H1750" s="61">
        <v>800.35</v>
      </c>
      <c r="I1750">
        <v>10</v>
      </c>
      <c r="J1750" t="s">
        <v>19</v>
      </c>
      <c r="K1750">
        <v>0</v>
      </c>
      <c r="L1750">
        <v>9</v>
      </c>
      <c r="M1750">
        <v>0</v>
      </c>
      <c r="N1750">
        <v>9</v>
      </c>
      <c r="O1750">
        <v>1</v>
      </c>
      <c r="P1750">
        <f t="shared" si="271"/>
        <v>9</v>
      </c>
      <c r="Q1750">
        <v>500</v>
      </c>
      <c r="R1750">
        <v>125</v>
      </c>
      <c r="S1750" s="14">
        <f t="shared" si="273"/>
        <v>0.8</v>
      </c>
      <c r="T1750" s="33">
        <f>IF(E1750&lt;1994,"NA",IF(E1750&gt;2001,SUMIFS(ADM!E:E,ADM!A:A,ReferendumData!E1750,ADM!C:C,ReferendumData!A1750,ADM!D:D,ReferendumData!B1750),SUMIFS(ADM!K:K,ADM!H:H,ReferendumData!E1750,ADM!I:I,ReferendumData!A1750,ADM!J:J,ReferendumData!B1750)))</f>
        <v>286.33</v>
      </c>
      <c r="U1750" s="34">
        <f t="shared" si="272"/>
        <v>2.1827960744595396</v>
      </c>
      <c r="V1750" s="47">
        <f>IFERROR(VLOOKUP(C1750,Lookups!J:L,3,FALSE),IF(T1750&gt;=2000,4,IF(AND(T1750&gt;=1000,T1750&lt;2000),5,6)))</f>
        <v>6</v>
      </c>
      <c r="W1750" s="12" t="s">
        <v>20</v>
      </c>
      <c r="X1750" s="39">
        <f t="shared" si="274"/>
        <v>2.1827960744595396</v>
      </c>
      <c r="Y1750" s="38">
        <f t="shared" si="275"/>
        <v>0.8</v>
      </c>
      <c r="Z1750" s="40" t="e">
        <f>IF(C1750=ScatterPlots!$A$3,ReferendumData!Y1750,-1)</f>
        <v>#N/A</v>
      </c>
      <c r="AA1750" s="39">
        <f t="shared" si="276"/>
        <v>2.1827960744595396</v>
      </c>
      <c r="AB1750" s="40">
        <f t="shared" si="277"/>
        <v>0.8</v>
      </c>
      <c r="AC1750" s="40">
        <f t="shared" si="278"/>
        <v>-1</v>
      </c>
      <c r="AD1750" s="40">
        <f t="shared" si="279"/>
        <v>-1</v>
      </c>
    </row>
    <row r="1751" spans="1:30" x14ac:dyDescent="0.35">
      <c r="A1751">
        <v>837</v>
      </c>
      <c r="B1751">
        <v>1</v>
      </c>
      <c r="C1751" t="str">
        <f t="shared" si="270"/>
        <v>0837-01</v>
      </c>
      <c r="D1751" t="s">
        <v>36</v>
      </c>
      <c r="E1751">
        <v>2012</v>
      </c>
      <c r="F1751">
        <f>VLOOKUP(E1751,Lookups!A:B,2,FALSE)</f>
        <v>3</v>
      </c>
      <c r="G1751">
        <v>2013</v>
      </c>
      <c r="H1751" s="61">
        <v>500</v>
      </c>
      <c r="I1751">
        <v>10</v>
      </c>
      <c r="J1751" t="s">
        <v>19</v>
      </c>
      <c r="K1751">
        <v>0</v>
      </c>
      <c r="L1751">
        <v>9</v>
      </c>
      <c r="M1751">
        <v>0</v>
      </c>
      <c r="N1751">
        <v>9</v>
      </c>
      <c r="O1751">
        <v>1</v>
      </c>
      <c r="P1751">
        <f t="shared" si="271"/>
        <v>6</v>
      </c>
      <c r="Q1751">
        <v>885</v>
      </c>
      <c r="R1751">
        <v>728</v>
      </c>
      <c r="S1751" s="14">
        <f t="shared" si="273"/>
        <v>0.54866707997520148</v>
      </c>
      <c r="T1751" s="33">
        <f>IF(E1751&lt;1994,"NA",IF(E1751&gt;2001,SUMIFS(ADM!E:E,ADM!A:A,ReferendumData!E1751,ADM!C:C,ReferendumData!A1751,ADM!D:D,ReferendumData!B1751),SUMIFS(ADM!K:K,ADM!H:H,ReferendumData!E1751,ADM!I:I,ReferendumData!A1751,ADM!J:J,ReferendumData!B1751)))</f>
        <v>530.07000000000005</v>
      </c>
      <c r="U1751" s="34">
        <f t="shared" si="272"/>
        <v>3.0429943215047066</v>
      </c>
      <c r="V1751" s="47">
        <f>IFERROR(VLOOKUP(C1751,Lookups!J:L,3,FALSE),IF(T1751&gt;=2000,4,IF(AND(T1751&gt;=1000,T1751&lt;2000),5,6)))</f>
        <v>6</v>
      </c>
      <c r="W1751" s="12" t="s">
        <v>20</v>
      </c>
      <c r="X1751" s="39">
        <f t="shared" si="274"/>
        <v>3.0429943215047066</v>
      </c>
      <c r="Y1751" s="38">
        <f t="shared" si="275"/>
        <v>0.54866707997520148</v>
      </c>
      <c r="Z1751" s="40" t="e">
        <f>IF(C1751=ScatterPlots!$A$3,ReferendumData!Y1751,-1)</f>
        <v>#N/A</v>
      </c>
      <c r="AA1751" s="39">
        <f t="shared" si="276"/>
        <v>3.0429943215047066</v>
      </c>
      <c r="AB1751" s="40">
        <f t="shared" si="277"/>
        <v>0.54866707997520148</v>
      </c>
      <c r="AC1751" s="40">
        <f t="shared" si="278"/>
        <v>-1</v>
      </c>
      <c r="AD1751" s="40">
        <f t="shared" si="279"/>
        <v>-1</v>
      </c>
    </row>
    <row r="1752" spans="1:30" x14ac:dyDescent="0.35">
      <c r="A1752">
        <v>852</v>
      </c>
      <c r="B1752">
        <v>1</v>
      </c>
      <c r="C1752" t="str">
        <f t="shared" si="270"/>
        <v>0852-01</v>
      </c>
      <c r="D1752" t="s">
        <v>65</v>
      </c>
      <c r="E1752">
        <v>2010</v>
      </c>
      <c r="F1752">
        <f>VLOOKUP(E1752,Lookups!A:B,2,FALSE)</f>
        <v>2</v>
      </c>
      <c r="G1752">
        <v>2014</v>
      </c>
      <c r="H1752" s="61">
        <v>0</v>
      </c>
      <c r="I1752">
        <v>10</v>
      </c>
      <c r="J1752" t="s">
        <v>19</v>
      </c>
      <c r="K1752">
        <v>1</v>
      </c>
      <c r="L1752">
        <v>9</v>
      </c>
      <c r="M1752">
        <v>1</v>
      </c>
      <c r="N1752">
        <v>9</v>
      </c>
      <c r="O1752">
        <v>1</v>
      </c>
      <c r="P1752">
        <f t="shared" si="271"/>
        <v>1</v>
      </c>
      <c r="Q1752">
        <v>147</v>
      </c>
      <c r="R1752">
        <v>83</v>
      </c>
      <c r="S1752" s="14">
        <f t="shared" si="273"/>
        <v>0.63913043478260867</v>
      </c>
      <c r="T1752" s="33">
        <f>IF(E1752&lt;1994,"NA",IF(E1752&gt;2001,SUMIFS(ADM!E:E,ADM!A:A,ReferendumData!E1752,ADM!C:C,ReferendumData!A1752,ADM!D:D,ReferendumData!B1752),SUMIFS(ADM!K:K,ADM!H:H,ReferendumData!E1752,ADM!I:I,ReferendumData!A1752,ADM!J:J,ReferendumData!B1752)))</f>
        <v>127.37</v>
      </c>
      <c r="U1752" s="34">
        <f t="shared" si="272"/>
        <v>1.8057627384784485</v>
      </c>
      <c r="V1752" s="47">
        <f>IFERROR(VLOOKUP(C1752,Lookups!J:L,3,FALSE),IF(T1752&gt;=2000,4,IF(AND(T1752&gt;=1000,T1752&lt;2000),5,6)))</f>
        <v>6</v>
      </c>
      <c r="W1752" s="12" t="s">
        <v>20</v>
      </c>
      <c r="X1752" s="39">
        <f t="shared" si="274"/>
        <v>1.8057627384784485</v>
      </c>
      <c r="Y1752" s="38">
        <f t="shared" si="275"/>
        <v>0.63913043478260867</v>
      </c>
      <c r="Z1752" s="40" t="e">
        <f>IF(C1752=ScatterPlots!$A$3,ReferendumData!Y1752,-1)</f>
        <v>#N/A</v>
      </c>
      <c r="AA1752" s="39">
        <f t="shared" si="276"/>
        <v>1.8057627384784485</v>
      </c>
      <c r="AB1752" s="40">
        <f t="shared" si="277"/>
        <v>-1</v>
      </c>
      <c r="AC1752" s="40">
        <f t="shared" si="278"/>
        <v>0.63913043478260867</v>
      </c>
      <c r="AD1752" s="40">
        <f t="shared" si="279"/>
        <v>-1</v>
      </c>
    </row>
    <row r="1753" spans="1:30" x14ac:dyDescent="0.35">
      <c r="A1753">
        <v>879</v>
      </c>
      <c r="B1753">
        <v>1</v>
      </c>
      <c r="C1753" t="str">
        <f t="shared" si="270"/>
        <v>0879-01</v>
      </c>
      <c r="D1753" t="s">
        <v>159</v>
      </c>
      <c r="E1753">
        <v>2012</v>
      </c>
      <c r="F1753">
        <f>VLOOKUP(E1753,Lookups!A:B,2,FALSE)</f>
        <v>3</v>
      </c>
      <c r="G1753">
        <v>2013</v>
      </c>
      <c r="H1753" s="61">
        <v>426.86</v>
      </c>
      <c r="I1753">
        <v>10</v>
      </c>
      <c r="J1753" t="s">
        <v>19</v>
      </c>
      <c r="K1753">
        <v>0</v>
      </c>
      <c r="L1753">
        <v>9</v>
      </c>
      <c r="M1753">
        <v>0</v>
      </c>
      <c r="N1753">
        <v>9</v>
      </c>
      <c r="O1753">
        <v>1</v>
      </c>
      <c r="P1753">
        <f t="shared" si="271"/>
        <v>5</v>
      </c>
      <c r="Q1753">
        <v>4769</v>
      </c>
      <c r="R1753">
        <v>1689</v>
      </c>
      <c r="S1753" s="14">
        <f t="shared" si="273"/>
        <v>0.73846392071848865</v>
      </c>
      <c r="T1753" s="33">
        <f>IF(E1753&lt;1994,"NA",IF(E1753&gt;2001,SUMIFS(ADM!E:E,ADM!A:A,ReferendumData!E1753,ADM!C:C,ReferendumData!A1753,ADM!D:D,ReferendumData!B1753),SUMIFS(ADM!K:K,ADM!H:H,ReferendumData!E1753,ADM!I:I,ReferendumData!A1753,ADM!J:J,ReferendumData!B1753)))</f>
        <v>2298.4299999999998</v>
      </c>
      <c r="U1753" s="34">
        <f t="shared" si="272"/>
        <v>2.809744042672607</v>
      </c>
      <c r="V1753" s="47">
        <f>IFERROR(VLOOKUP(C1753,Lookups!J:L,3,FALSE),IF(T1753&gt;=2000,4,IF(AND(T1753&gt;=1000,T1753&lt;2000),5,6)))</f>
        <v>4</v>
      </c>
      <c r="W1753" s="12" t="s">
        <v>20</v>
      </c>
      <c r="X1753" s="39">
        <f t="shared" si="274"/>
        <v>2.809744042672607</v>
      </c>
      <c r="Y1753" s="38">
        <f t="shared" si="275"/>
        <v>0.73846392071848865</v>
      </c>
      <c r="Z1753" s="40" t="e">
        <f>IF(C1753=ScatterPlots!$A$3,ReferendumData!Y1753,-1)</f>
        <v>#N/A</v>
      </c>
      <c r="AA1753" s="39">
        <f t="shared" si="276"/>
        <v>2.809744042672607</v>
      </c>
      <c r="AB1753" s="40">
        <f t="shared" si="277"/>
        <v>0.73846392071848865</v>
      </c>
      <c r="AC1753" s="40">
        <f t="shared" si="278"/>
        <v>-1</v>
      </c>
      <c r="AD1753" s="40">
        <f t="shared" si="279"/>
        <v>-1</v>
      </c>
    </row>
    <row r="1754" spans="1:30" x14ac:dyDescent="0.35">
      <c r="A1754">
        <v>879</v>
      </c>
      <c r="B1754">
        <v>1</v>
      </c>
      <c r="C1754" t="str">
        <f t="shared" si="270"/>
        <v>0879-01</v>
      </c>
      <c r="D1754" t="s">
        <v>159</v>
      </c>
      <c r="E1754">
        <v>2012</v>
      </c>
      <c r="F1754">
        <f>VLOOKUP(E1754,Lookups!A:B,2,FALSE)</f>
        <v>3</v>
      </c>
      <c r="G1754">
        <v>2013</v>
      </c>
      <c r="H1754" s="61">
        <v>325</v>
      </c>
      <c r="I1754">
        <v>10</v>
      </c>
      <c r="J1754" t="s">
        <v>19</v>
      </c>
      <c r="K1754">
        <v>0</v>
      </c>
      <c r="L1754">
        <v>9</v>
      </c>
      <c r="M1754">
        <v>0</v>
      </c>
      <c r="N1754">
        <v>9</v>
      </c>
      <c r="O1754">
        <v>1</v>
      </c>
      <c r="P1754">
        <f t="shared" si="271"/>
        <v>4</v>
      </c>
      <c r="Q1754">
        <v>3628</v>
      </c>
      <c r="R1754">
        <v>2813</v>
      </c>
      <c r="S1754" s="14">
        <f t="shared" si="273"/>
        <v>0.56326657351342957</v>
      </c>
      <c r="T1754" s="33">
        <f>IF(E1754&lt;1994,"NA",IF(E1754&gt;2001,SUMIFS(ADM!E:E,ADM!A:A,ReferendumData!E1754,ADM!C:C,ReferendumData!A1754,ADM!D:D,ReferendumData!B1754),SUMIFS(ADM!K:K,ADM!H:H,ReferendumData!E1754,ADM!I:I,ReferendumData!A1754,ADM!J:J,ReferendumData!B1754)))</f>
        <v>2298.4299999999998</v>
      </c>
      <c r="U1754" s="34">
        <f t="shared" si="272"/>
        <v>2.8023476895097961</v>
      </c>
      <c r="V1754" s="47">
        <f>IFERROR(VLOOKUP(C1754,Lookups!J:L,3,FALSE),IF(T1754&gt;=2000,4,IF(AND(T1754&gt;=1000,T1754&lt;2000),5,6)))</f>
        <v>4</v>
      </c>
      <c r="W1754" s="12" t="s">
        <v>20</v>
      </c>
      <c r="X1754" s="39">
        <f t="shared" si="274"/>
        <v>2.8023476895097961</v>
      </c>
      <c r="Y1754" s="38">
        <f t="shared" si="275"/>
        <v>0.56326657351342957</v>
      </c>
      <c r="Z1754" s="40" t="e">
        <f>IF(C1754=ScatterPlots!$A$3,ReferendumData!Y1754,-1)</f>
        <v>#N/A</v>
      </c>
      <c r="AA1754" s="39">
        <f t="shared" si="276"/>
        <v>2.8023476895097961</v>
      </c>
      <c r="AB1754" s="40">
        <f t="shared" si="277"/>
        <v>0.56326657351342957</v>
      </c>
      <c r="AC1754" s="40">
        <f t="shared" si="278"/>
        <v>-1</v>
      </c>
      <c r="AD1754" s="40">
        <f t="shared" si="279"/>
        <v>-1</v>
      </c>
    </row>
    <row r="1755" spans="1:30" x14ac:dyDescent="0.35">
      <c r="A1755">
        <v>912</v>
      </c>
      <c r="B1755">
        <v>1</v>
      </c>
      <c r="C1755" t="str">
        <f t="shared" si="270"/>
        <v>0912-01</v>
      </c>
      <c r="D1755" t="s">
        <v>205</v>
      </c>
      <c r="E1755">
        <v>2012</v>
      </c>
      <c r="F1755">
        <f>VLOOKUP(E1755,Lookups!A:B,2,FALSE)</f>
        <v>3</v>
      </c>
      <c r="G1755">
        <v>2013</v>
      </c>
      <c r="H1755" s="61">
        <v>1.02</v>
      </c>
      <c r="I1755">
        <v>10</v>
      </c>
      <c r="J1755" t="s">
        <v>19</v>
      </c>
      <c r="K1755">
        <v>0</v>
      </c>
      <c r="L1755">
        <v>9</v>
      </c>
      <c r="M1755">
        <v>0</v>
      </c>
      <c r="N1755">
        <v>9</v>
      </c>
      <c r="O1755">
        <v>1</v>
      </c>
      <c r="P1755">
        <f t="shared" si="271"/>
        <v>1</v>
      </c>
      <c r="Q1755">
        <v>3381</v>
      </c>
      <c r="R1755">
        <v>2172</v>
      </c>
      <c r="S1755" s="14">
        <f t="shared" si="273"/>
        <v>0.60886007563479205</v>
      </c>
      <c r="T1755" s="33">
        <f>IF(E1755&lt;1994,"NA",IF(E1755&gt;2001,SUMIFS(ADM!E:E,ADM!A:A,ReferendumData!E1755,ADM!C:C,ReferendumData!A1755,ADM!D:D,ReferendumData!B1755),SUMIFS(ADM!K:K,ADM!H:H,ReferendumData!E1755,ADM!I:I,ReferendumData!A1755,ADM!J:J,ReferendumData!B1755)))</f>
        <v>1825.74</v>
      </c>
      <c r="U1755" s="34">
        <f t="shared" si="272"/>
        <v>3.041506457655526</v>
      </c>
      <c r="V1755" s="47">
        <f>IFERROR(VLOOKUP(C1755,Lookups!J:L,3,FALSE),IF(T1755&gt;=2000,4,IF(AND(T1755&gt;=1000,T1755&lt;2000),5,6)))</f>
        <v>5</v>
      </c>
      <c r="W1755" s="12" t="s">
        <v>20</v>
      </c>
      <c r="X1755" s="39">
        <f t="shared" si="274"/>
        <v>3.041506457655526</v>
      </c>
      <c r="Y1755" s="38">
        <f t="shared" si="275"/>
        <v>0.60886007563479205</v>
      </c>
      <c r="Z1755" s="40" t="e">
        <f>IF(C1755=ScatterPlots!$A$3,ReferendumData!Y1755,-1)</f>
        <v>#N/A</v>
      </c>
      <c r="AA1755" s="39">
        <f t="shared" si="276"/>
        <v>3.041506457655526</v>
      </c>
      <c r="AB1755" s="40">
        <f t="shared" si="277"/>
        <v>0.60886007563479205</v>
      </c>
      <c r="AC1755" s="40">
        <f t="shared" si="278"/>
        <v>-1</v>
      </c>
      <c r="AD1755" s="40">
        <f t="shared" si="279"/>
        <v>-1</v>
      </c>
    </row>
    <row r="1756" spans="1:30" x14ac:dyDescent="0.35">
      <c r="A1756">
        <v>2071</v>
      </c>
      <c r="B1756">
        <v>1</v>
      </c>
      <c r="C1756" t="str">
        <f t="shared" si="270"/>
        <v>2071-01</v>
      </c>
      <c r="D1756" t="s">
        <v>574</v>
      </c>
      <c r="E1756">
        <v>2012</v>
      </c>
      <c r="F1756">
        <f>VLOOKUP(E1756,Lookups!A:B,2,FALSE)</f>
        <v>3</v>
      </c>
      <c r="G1756">
        <v>2013</v>
      </c>
      <c r="H1756" s="61">
        <v>316.11</v>
      </c>
      <c r="I1756">
        <v>10</v>
      </c>
      <c r="J1756" t="s">
        <v>19</v>
      </c>
      <c r="K1756">
        <v>0</v>
      </c>
      <c r="L1756">
        <v>9</v>
      </c>
      <c r="M1756">
        <v>0</v>
      </c>
      <c r="N1756">
        <v>9</v>
      </c>
      <c r="O1756">
        <v>1</v>
      </c>
      <c r="P1756">
        <f t="shared" si="271"/>
        <v>4</v>
      </c>
      <c r="Q1756">
        <v>2158</v>
      </c>
      <c r="R1756">
        <v>1154</v>
      </c>
      <c r="S1756" s="14">
        <f t="shared" si="273"/>
        <v>0.65157004830917875</v>
      </c>
      <c r="T1756" s="33">
        <f>IF(E1756&lt;1994,"NA",IF(E1756&gt;2001,SUMIFS(ADM!E:E,ADM!A:A,ReferendumData!E1756,ADM!C:C,ReferendumData!A1756,ADM!D:D,ReferendumData!B1756),SUMIFS(ADM!K:K,ADM!H:H,ReferendumData!E1756,ADM!I:I,ReferendumData!A1756,ADM!J:J,ReferendumData!B1756)))</f>
        <v>810.34</v>
      </c>
      <c r="U1756" s="34">
        <f t="shared" si="272"/>
        <v>4.0871732852876566</v>
      </c>
      <c r="V1756" s="47">
        <f>IFERROR(VLOOKUP(C1756,Lookups!J:L,3,FALSE),IF(T1756&gt;=2000,4,IF(AND(T1756&gt;=1000,T1756&lt;2000),5,6)))</f>
        <v>6</v>
      </c>
      <c r="W1756" s="12" t="s">
        <v>20</v>
      </c>
      <c r="X1756" s="39">
        <f t="shared" si="274"/>
        <v>4.0871732852876566</v>
      </c>
      <c r="Y1756" s="38">
        <f t="shared" si="275"/>
        <v>0.65157004830917875</v>
      </c>
      <c r="Z1756" s="40" t="e">
        <f>IF(C1756=ScatterPlots!$A$3,ReferendumData!Y1756,-1)</f>
        <v>#N/A</v>
      </c>
      <c r="AA1756" s="39">
        <f t="shared" si="276"/>
        <v>4.0871732852876566</v>
      </c>
      <c r="AB1756" s="40">
        <f t="shared" si="277"/>
        <v>0.65157004830917875</v>
      </c>
      <c r="AC1756" s="40">
        <f t="shared" si="278"/>
        <v>-1</v>
      </c>
      <c r="AD1756" s="40">
        <f t="shared" si="279"/>
        <v>-1</v>
      </c>
    </row>
    <row r="1757" spans="1:30" x14ac:dyDescent="0.35">
      <c r="A1757">
        <v>2159</v>
      </c>
      <c r="B1757">
        <v>1</v>
      </c>
      <c r="C1757" t="str">
        <f t="shared" ref="C1757:C1820" si="280">TEXT(A1757,"0000")&amp;"-"&amp;TEXT(B1757,"00")</f>
        <v>2159-01</v>
      </c>
      <c r="D1757" t="s">
        <v>462</v>
      </c>
      <c r="E1757">
        <v>2012</v>
      </c>
      <c r="F1757">
        <f>VLOOKUP(E1757,Lookups!A:B,2,FALSE)</f>
        <v>3</v>
      </c>
      <c r="G1757">
        <v>2014</v>
      </c>
      <c r="H1757" s="61">
        <v>776.65</v>
      </c>
      <c r="I1757">
        <v>10</v>
      </c>
      <c r="J1757" t="s">
        <v>19</v>
      </c>
      <c r="K1757">
        <v>0</v>
      </c>
      <c r="L1757">
        <v>9</v>
      </c>
      <c r="M1757">
        <v>1</v>
      </c>
      <c r="N1757">
        <v>9</v>
      </c>
      <c r="O1757">
        <v>1</v>
      </c>
      <c r="P1757">
        <f t="shared" ref="P1757:P1820" si="281">MAX(1,MIN(10,INT(H1757/100)+1))</f>
        <v>8</v>
      </c>
      <c r="Q1757">
        <v>1534</v>
      </c>
      <c r="R1757">
        <v>476</v>
      </c>
      <c r="S1757" s="14">
        <f t="shared" si="273"/>
        <v>0.76318407960199008</v>
      </c>
      <c r="T1757" s="33">
        <f>IF(E1757&lt;1994,"NA",IF(E1757&gt;2001,SUMIFS(ADM!E:E,ADM!A:A,ReferendumData!E1757,ADM!C:C,ReferendumData!A1757,ADM!D:D,ReferendumData!B1757),SUMIFS(ADM!K:K,ADM!H:H,ReferendumData!E1757,ADM!I:I,ReferendumData!A1757,ADM!J:J,ReferendumData!B1757)))</f>
        <v>571.08000000000004</v>
      </c>
      <c r="U1757" s="34">
        <f t="shared" ref="U1757:U1820" si="282">IFERROR((Q1757+R1757)/T1757,"NA")</f>
        <v>3.5196469846606426</v>
      </c>
      <c r="V1757" s="47">
        <f>IFERROR(VLOOKUP(C1757,Lookups!J:L,3,FALSE),IF(T1757&gt;=2000,4,IF(AND(T1757&gt;=1000,T1757&lt;2000),5,6)))</f>
        <v>6</v>
      </c>
      <c r="W1757" s="12" t="s">
        <v>20</v>
      </c>
      <c r="X1757" s="39">
        <f t="shared" si="274"/>
        <v>3.5196469846606426</v>
      </c>
      <c r="Y1757" s="38">
        <f t="shared" si="275"/>
        <v>0.76318407960199008</v>
      </c>
      <c r="Z1757" s="40" t="e">
        <f>IF(C1757=ScatterPlots!$A$3,ReferendumData!Y1757,-1)</f>
        <v>#N/A</v>
      </c>
      <c r="AA1757" s="39">
        <f t="shared" si="276"/>
        <v>3.5196469846606426</v>
      </c>
      <c r="AB1757" s="40">
        <f t="shared" si="277"/>
        <v>0.76318407960199008</v>
      </c>
      <c r="AC1757" s="40">
        <f t="shared" si="278"/>
        <v>-1</v>
      </c>
      <c r="AD1757" s="40">
        <f t="shared" si="279"/>
        <v>-1</v>
      </c>
    </row>
    <row r="1758" spans="1:30" x14ac:dyDescent="0.35">
      <c r="A1758">
        <v>2159</v>
      </c>
      <c r="B1758">
        <v>1</v>
      </c>
      <c r="C1758" t="str">
        <f t="shared" si="280"/>
        <v>2159-01</v>
      </c>
      <c r="D1758" t="s">
        <v>462</v>
      </c>
      <c r="E1758">
        <v>2012</v>
      </c>
      <c r="F1758">
        <f>VLOOKUP(E1758,Lookups!A:B,2,FALSE)</f>
        <v>3</v>
      </c>
      <c r="G1758">
        <v>2014</v>
      </c>
      <c r="H1758" s="61">
        <v>250</v>
      </c>
      <c r="I1758">
        <v>10</v>
      </c>
      <c r="J1758" t="s">
        <v>19</v>
      </c>
      <c r="K1758">
        <v>0</v>
      </c>
      <c r="L1758">
        <v>9</v>
      </c>
      <c r="M1758">
        <v>1</v>
      </c>
      <c r="N1758">
        <v>9</v>
      </c>
      <c r="O1758">
        <v>1</v>
      </c>
      <c r="P1758">
        <f t="shared" si="281"/>
        <v>3</v>
      </c>
      <c r="Q1758">
        <v>1106</v>
      </c>
      <c r="R1758">
        <v>891</v>
      </c>
      <c r="S1758" s="14">
        <f t="shared" si="273"/>
        <v>0.55383074611917882</v>
      </c>
      <c r="T1758" s="33">
        <f>IF(E1758&lt;1994,"NA",IF(E1758&gt;2001,SUMIFS(ADM!E:E,ADM!A:A,ReferendumData!E1758,ADM!C:C,ReferendumData!A1758,ADM!D:D,ReferendumData!B1758),SUMIFS(ADM!K:K,ADM!H:H,ReferendumData!E1758,ADM!I:I,ReferendumData!A1758,ADM!J:J,ReferendumData!B1758)))</f>
        <v>571.08000000000004</v>
      </c>
      <c r="U1758" s="34">
        <f t="shared" si="282"/>
        <v>3.4968830986902009</v>
      </c>
      <c r="V1758" s="47">
        <f>IFERROR(VLOOKUP(C1758,Lookups!J:L,3,FALSE),IF(T1758&gt;=2000,4,IF(AND(T1758&gt;=1000,T1758&lt;2000),5,6)))</f>
        <v>6</v>
      </c>
      <c r="W1758" s="12" t="s">
        <v>20</v>
      </c>
      <c r="X1758" s="39">
        <f t="shared" si="274"/>
        <v>3.4968830986902009</v>
      </c>
      <c r="Y1758" s="38">
        <f t="shared" si="275"/>
        <v>0.55383074611917882</v>
      </c>
      <c r="Z1758" s="40" t="e">
        <f>IF(C1758=ScatterPlots!$A$3,ReferendumData!Y1758,-1)</f>
        <v>#N/A</v>
      </c>
      <c r="AA1758" s="39">
        <f t="shared" si="276"/>
        <v>3.4968830986902009</v>
      </c>
      <c r="AB1758" s="40">
        <f t="shared" si="277"/>
        <v>0.55383074611917882</v>
      </c>
      <c r="AC1758" s="40">
        <f t="shared" si="278"/>
        <v>-1</v>
      </c>
      <c r="AD1758" s="40">
        <f t="shared" si="279"/>
        <v>-1</v>
      </c>
    </row>
    <row r="1759" spans="1:30" x14ac:dyDescent="0.35">
      <c r="A1759">
        <v>2311</v>
      </c>
      <c r="B1759">
        <v>1</v>
      </c>
      <c r="C1759" t="str">
        <f t="shared" si="280"/>
        <v>2311-01</v>
      </c>
      <c r="D1759" t="s">
        <v>476</v>
      </c>
      <c r="E1759">
        <v>2012</v>
      </c>
      <c r="F1759">
        <f>VLOOKUP(E1759,Lookups!A:B,2,FALSE)</f>
        <v>3</v>
      </c>
      <c r="G1759">
        <v>2013</v>
      </c>
      <c r="H1759" s="61">
        <v>1200</v>
      </c>
      <c r="I1759">
        <v>10</v>
      </c>
      <c r="J1759" t="s">
        <v>19</v>
      </c>
      <c r="K1759">
        <v>0</v>
      </c>
      <c r="L1759">
        <v>9</v>
      </c>
      <c r="M1759">
        <v>0</v>
      </c>
      <c r="N1759">
        <v>9</v>
      </c>
      <c r="O1759">
        <v>0</v>
      </c>
      <c r="P1759">
        <f t="shared" si="281"/>
        <v>10</v>
      </c>
      <c r="Q1759">
        <v>731</v>
      </c>
      <c r="R1759">
        <v>762</v>
      </c>
      <c r="S1759" s="14">
        <f t="shared" si="273"/>
        <v>0.48961821835231079</v>
      </c>
      <c r="T1759" s="33">
        <f>IF(E1759&lt;1994,"NA",IF(E1759&gt;2001,SUMIFS(ADM!E:E,ADM!A:A,ReferendumData!E1759,ADM!C:C,ReferendumData!A1759,ADM!D:D,ReferendumData!B1759),SUMIFS(ADM!K:K,ADM!H:H,ReferendumData!E1759,ADM!I:I,ReferendumData!A1759,ADM!J:J,ReferendumData!B1759)))</f>
        <v>442.7</v>
      </c>
      <c r="U1759" s="34">
        <f t="shared" si="282"/>
        <v>3.3724870115202168</v>
      </c>
      <c r="V1759" s="47">
        <f>IFERROR(VLOOKUP(C1759,Lookups!J:L,3,FALSE),IF(T1759&gt;=2000,4,IF(AND(T1759&gt;=1000,T1759&lt;2000),5,6)))</f>
        <v>6</v>
      </c>
      <c r="W1759" s="12" t="s">
        <v>20</v>
      </c>
      <c r="X1759" s="39">
        <f t="shared" si="274"/>
        <v>3.3724870115202168</v>
      </c>
      <c r="Y1759" s="38">
        <f t="shared" si="275"/>
        <v>0.48961821835231079</v>
      </c>
      <c r="Z1759" s="40" t="e">
        <f>IF(C1759=ScatterPlots!$A$3,ReferendumData!Y1759,-1)</f>
        <v>#N/A</v>
      </c>
      <c r="AA1759" s="39">
        <f t="shared" si="276"/>
        <v>3.3724870115202168</v>
      </c>
      <c r="AB1759" s="40">
        <f t="shared" si="277"/>
        <v>0.48961821835231079</v>
      </c>
      <c r="AC1759" s="40">
        <f t="shared" si="278"/>
        <v>-1</v>
      </c>
      <c r="AD1759" s="40">
        <f t="shared" si="279"/>
        <v>-1</v>
      </c>
    </row>
    <row r="1760" spans="1:30" x14ac:dyDescent="0.35">
      <c r="A1760">
        <v>2752</v>
      </c>
      <c r="B1760">
        <v>1</v>
      </c>
      <c r="C1760" t="str">
        <f t="shared" si="280"/>
        <v>2752-01</v>
      </c>
      <c r="D1760" t="s">
        <v>466</v>
      </c>
      <c r="E1760">
        <v>2012</v>
      </c>
      <c r="F1760">
        <f>VLOOKUP(E1760,Lookups!A:B,2,FALSE)</f>
        <v>3</v>
      </c>
      <c r="G1760">
        <v>2013</v>
      </c>
      <c r="H1760" s="61">
        <v>450</v>
      </c>
      <c r="I1760">
        <v>5</v>
      </c>
      <c r="J1760" t="s">
        <v>19</v>
      </c>
      <c r="K1760">
        <v>0</v>
      </c>
      <c r="L1760">
        <v>9</v>
      </c>
      <c r="M1760">
        <v>0</v>
      </c>
      <c r="N1760">
        <v>9</v>
      </c>
      <c r="O1760">
        <v>1</v>
      </c>
      <c r="P1760">
        <f t="shared" si="281"/>
        <v>5</v>
      </c>
      <c r="Q1760">
        <v>4058</v>
      </c>
      <c r="R1760">
        <v>2411</v>
      </c>
      <c r="S1760" s="14">
        <f t="shared" si="273"/>
        <v>0.62729942804142835</v>
      </c>
      <c r="T1760" s="33">
        <f>IF(E1760&lt;1994,"NA",IF(E1760&gt;2001,SUMIFS(ADM!E:E,ADM!A:A,ReferendumData!E1760,ADM!C:C,ReferendumData!A1760,ADM!D:D,ReferendumData!B1760),SUMIFS(ADM!K:K,ADM!H:H,ReferendumData!E1760,ADM!I:I,ReferendumData!A1760,ADM!J:J,ReferendumData!B1760)))</f>
        <v>1773.85</v>
      </c>
      <c r="U1760" s="34">
        <f t="shared" si="282"/>
        <v>3.6468698029709392</v>
      </c>
      <c r="V1760" s="47">
        <f>IFERROR(VLOOKUP(C1760,Lookups!J:L,3,FALSE),IF(T1760&gt;=2000,4,IF(AND(T1760&gt;=1000,T1760&lt;2000),5,6)))</f>
        <v>5</v>
      </c>
      <c r="W1760" s="12" t="s">
        <v>20</v>
      </c>
      <c r="X1760" s="39">
        <f t="shared" si="274"/>
        <v>3.6468698029709392</v>
      </c>
      <c r="Y1760" s="38">
        <f t="shared" si="275"/>
        <v>0.62729942804142835</v>
      </c>
      <c r="Z1760" s="40" t="e">
        <f>IF(C1760=ScatterPlots!$A$3,ReferendumData!Y1760,-1)</f>
        <v>#N/A</v>
      </c>
      <c r="AA1760" s="39">
        <f t="shared" si="276"/>
        <v>3.6468698029709392</v>
      </c>
      <c r="AB1760" s="40">
        <f t="shared" si="277"/>
        <v>0.62729942804142835</v>
      </c>
      <c r="AC1760" s="40">
        <f t="shared" si="278"/>
        <v>-1</v>
      </c>
      <c r="AD1760" s="40">
        <f t="shared" si="279"/>
        <v>-1</v>
      </c>
    </row>
    <row r="1761" spans="1:30" x14ac:dyDescent="0.35">
      <c r="A1761">
        <v>2805</v>
      </c>
      <c r="B1761">
        <v>1</v>
      </c>
      <c r="C1761" t="str">
        <f t="shared" si="280"/>
        <v>2805-01</v>
      </c>
      <c r="D1761" t="s">
        <v>411</v>
      </c>
      <c r="E1761">
        <v>2012</v>
      </c>
      <c r="F1761">
        <f>VLOOKUP(E1761,Lookups!A:B,2,FALSE)</f>
        <v>3</v>
      </c>
      <c r="G1761">
        <v>2013</v>
      </c>
      <c r="H1761" s="61">
        <v>350</v>
      </c>
      <c r="I1761">
        <v>5</v>
      </c>
      <c r="J1761" t="s">
        <v>19</v>
      </c>
      <c r="K1761">
        <v>0</v>
      </c>
      <c r="L1761">
        <v>9</v>
      </c>
      <c r="M1761">
        <v>0</v>
      </c>
      <c r="N1761">
        <v>9</v>
      </c>
      <c r="O1761">
        <v>0</v>
      </c>
      <c r="P1761">
        <f t="shared" si="281"/>
        <v>4</v>
      </c>
      <c r="Q1761">
        <v>1734</v>
      </c>
      <c r="R1761">
        <v>1987</v>
      </c>
      <c r="S1761" s="14">
        <f t="shared" si="273"/>
        <v>0.46600376242945446</v>
      </c>
      <c r="T1761" s="33">
        <f>IF(E1761&lt;1994,"NA",IF(E1761&gt;2001,SUMIFS(ADM!E:E,ADM!A:A,ReferendumData!E1761,ADM!C:C,ReferendumData!A1761,ADM!D:D,ReferendumData!B1761),SUMIFS(ADM!K:K,ADM!H:H,ReferendumData!E1761,ADM!I:I,ReferendumData!A1761,ADM!J:J,ReferendumData!B1761)))</f>
        <v>1073.42</v>
      </c>
      <c r="U1761" s="34">
        <f t="shared" si="282"/>
        <v>3.466490283393266</v>
      </c>
      <c r="V1761" s="47">
        <f>IFERROR(VLOOKUP(C1761,Lookups!J:L,3,FALSE),IF(T1761&gt;=2000,4,IF(AND(T1761&gt;=1000,T1761&lt;2000),5,6)))</f>
        <v>5</v>
      </c>
      <c r="W1761" s="12" t="s">
        <v>20</v>
      </c>
      <c r="X1761" s="39">
        <f t="shared" si="274"/>
        <v>3.466490283393266</v>
      </c>
      <c r="Y1761" s="38">
        <f t="shared" si="275"/>
        <v>0.46600376242945446</v>
      </c>
      <c r="Z1761" s="40" t="e">
        <f>IF(C1761=ScatterPlots!$A$3,ReferendumData!Y1761,-1)</f>
        <v>#N/A</v>
      </c>
      <c r="AA1761" s="39">
        <f t="shared" si="276"/>
        <v>3.466490283393266</v>
      </c>
      <c r="AB1761" s="40">
        <f t="shared" si="277"/>
        <v>0.46600376242945446</v>
      </c>
      <c r="AC1761" s="40">
        <f t="shared" si="278"/>
        <v>-1</v>
      </c>
      <c r="AD1761" s="40">
        <f t="shared" si="279"/>
        <v>-1</v>
      </c>
    </row>
    <row r="1762" spans="1:30" x14ac:dyDescent="0.35">
      <c r="A1762">
        <v>2856</v>
      </c>
      <c r="B1762">
        <v>1</v>
      </c>
      <c r="C1762" t="str">
        <f t="shared" si="280"/>
        <v>2856-01</v>
      </c>
      <c r="D1762" t="s">
        <v>571</v>
      </c>
      <c r="E1762">
        <v>2012</v>
      </c>
      <c r="F1762">
        <f>VLOOKUP(E1762,Lookups!A:B,2,FALSE)</f>
        <v>3</v>
      </c>
      <c r="G1762">
        <v>2013</v>
      </c>
      <c r="H1762" s="61">
        <v>1000</v>
      </c>
      <c r="I1762">
        <v>7</v>
      </c>
      <c r="J1762" t="s">
        <v>19</v>
      </c>
      <c r="K1762">
        <v>0</v>
      </c>
      <c r="L1762">
        <v>9</v>
      </c>
      <c r="M1762">
        <v>0</v>
      </c>
      <c r="N1762">
        <v>9</v>
      </c>
      <c r="O1762">
        <v>0</v>
      </c>
      <c r="P1762">
        <f t="shared" si="281"/>
        <v>10</v>
      </c>
      <c r="Q1762">
        <v>461</v>
      </c>
      <c r="R1762">
        <v>586</v>
      </c>
      <c r="S1762" s="14">
        <f t="shared" si="273"/>
        <v>0.44030563514804205</v>
      </c>
      <c r="T1762" s="33">
        <f>IF(E1762&lt;1994,"NA",IF(E1762&gt;2001,SUMIFS(ADM!E:E,ADM!A:A,ReferendumData!E1762,ADM!C:C,ReferendumData!A1762,ADM!D:D,ReferendumData!B1762),SUMIFS(ADM!K:K,ADM!H:H,ReferendumData!E1762,ADM!I:I,ReferendumData!A1762,ADM!J:J,ReferendumData!B1762)))</f>
        <v>343.03</v>
      </c>
      <c r="U1762" s="34">
        <f t="shared" si="282"/>
        <v>3.0522111768649975</v>
      </c>
      <c r="V1762" s="47">
        <f>IFERROR(VLOOKUP(C1762,Lookups!J:L,3,FALSE),IF(T1762&gt;=2000,4,IF(AND(T1762&gt;=1000,T1762&lt;2000),5,6)))</f>
        <v>6</v>
      </c>
      <c r="W1762" s="12" t="s">
        <v>20</v>
      </c>
      <c r="X1762" s="39">
        <f t="shared" si="274"/>
        <v>3.0522111768649975</v>
      </c>
      <c r="Y1762" s="38">
        <f t="shared" si="275"/>
        <v>0.44030563514804205</v>
      </c>
      <c r="Z1762" s="40" t="e">
        <f>IF(C1762=ScatterPlots!$A$3,ReferendumData!Y1762,-1)</f>
        <v>#N/A</v>
      </c>
      <c r="AA1762" s="39">
        <f t="shared" si="276"/>
        <v>3.0522111768649975</v>
      </c>
      <c r="AB1762" s="40">
        <f t="shared" si="277"/>
        <v>0.44030563514804205</v>
      </c>
      <c r="AC1762" s="40">
        <f t="shared" si="278"/>
        <v>-1</v>
      </c>
      <c r="AD1762" s="40">
        <f t="shared" si="279"/>
        <v>-1</v>
      </c>
    </row>
    <row r="1763" spans="1:30" x14ac:dyDescent="0.35">
      <c r="A1763">
        <v>2890</v>
      </c>
      <c r="B1763">
        <v>1</v>
      </c>
      <c r="C1763" t="str">
        <f t="shared" si="280"/>
        <v>2890-01</v>
      </c>
      <c r="D1763" t="s">
        <v>575</v>
      </c>
      <c r="E1763">
        <v>2012</v>
      </c>
      <c r="F1763">
        <f>VLOOKUP(E1763,Lookups!A:B,2,FALSE)</f>
        <v>3</v>
      </c>
      <c r="G1763">
        <v>2013</v>
      </c>
      <c r="H1763" s="61">
        <v>300</v>
      </c>
      <c r="I1763">
        <v>3</v>
      </c>
      <c r="J1763" t="s">
        <v>19</v>
      </c>
      <c r="K1763">
        <v>0</v>
      </c>
      <c r="L1763">
        <v>9</v>
      </c>
      <c r="M1763">
        <v>0</v>
      </c>
      <c r="N1763">
        <v>9</v>
      </c>
      <c r="O1763">
        <v>1</v>
      </c>
      <c r="P1763">
        <f t="shared" si="281"/>
        <v>4</v>
      </c>
      <c r="Q1763">
        <v>1201</v>
      </c>
      <c r="R1763">
        <v>859</v>
      </c>
      <c r="S1763" s="14">
        <f t="shared" si="273"/>
        <v>0.58300970873786406</v>
      </c>
      <c r="T1763" s="33">
        <f>IF(E1763&lt;1994,"NA",IF(E1763&gt;2001,SUMIFS(ADM!E:E,ADM!A:A,ReferendumData!E1763,ADM!C:C,ReferendumData!A1763,ADM!D:D,ReferendumData!B1763),SUMIFS(ADM!K:K,ADM!H:H,ReferendumData!E1763,ADM!I:I,ReferendumData!A1763,ADM!J:J,ReferendumData!B1763)))</f>
        <v>508.25</v>
      </c>
      <c r="U1763" s="34">
        <f t="shared" si="282"/>
        <v>4.0531234628627644</v>
      </c>
      <c r="V1763" s="47">
        <f>IFERROR(VLOOKUP(C1763,Lookups!J:L,3,FALSE),IF(T1763&gt;=2000,4,IF(AND(T1763&gt;=1000,T1763&lt;2000),5,6)))</f>
        <v>6</v>
      </c>
      <c r="W1763" s="12" t="s">
        <v>20</v>
      </c>
      <c r="X1763" s="39">
        <f t="shared" si="274"/>
        <v>4.0531234628627644</v>
      </c>
      <c r="Y1763" s="38">
        <f t="shared" si="275"/>
        <v>0.58300970873786406</v>
      </c>
      <c r="Z1763" s="40" t="e">
        <f>IF(C1763=ScatterPlots!$A$3,ReferendumData!Y1763,-1)</f>
        <v>#N/A</v>
      </c>
      <c r="AA1763" s="39">
        <f t="shared" si="276"/>
        <v>4.0531234628627644</v>
      </c>
      <c r="AB1763" s="40">
        <f t="shared" si="277"/>
        <v>0.58300970873786406</v>
      </c>
      <c r="AC1763" s="40">
        <f t="shared" si="278"/>
        <v>-1</v>
      </c>
      <c r="AD1763" s="40">
        <f t="shared" si="279"/>
        <v>-1</v>
      </c>
    </row>
    <row r="1764" spans="1:30" x14ac:dyDescent="0.35">
      <c r="A1764">
        <v>75</v>
      </c>
      <c r="B1764">
        <v>1</v>
      </c>
      <c r="C1764" t="str">
        <f t="shared" si="280"/>
        <v>0075-01</v>
      </c>
      <c r="D1764" t="s">
        <v>212</v>
      </c>
      <c r="E1764">
        <v>2013</v>
      </c>
      <c r="F1764">
        <f>VLOOKUP(E1764,Lookups!A:B,2,FALSE)</f>
        <v>1</v>
      </c>
      <c r="G1764">
        <v>2014</v>
      </c>
      <c r="H1764" s="61">
        <v>301.66000000000003</v>
      </c>
      <c r="I1764">
        <v>5</v>
      </c>
      <c r="J1764" t="s">
        <v>19</v>
      </c>
      <c r="K1764">
        <v>0</v>
      </c>
      <c r="L1764">
        <v>9</v>
      </c>
      <c r="M1764">
        <v>0</v>
      </c>
      <c r="N1764">
        <v>9</v>
      </c>
      <c r="O1764">
        <v>1</v>
      </c>
      <c r="P1764">
        <f t="shared" si="281"/>
        <v>4</v>
      </c>
      <c r="Q1764">
        <v>413</v>
      </c>
      <c r="R1764">
        <v>61</v>
      </c>
      <c r="S1764" s="14">
        <f t="shared" si="273"/>
        <v>0.87130801687763715</v>
      </c>
      <c r="T1764" s="33">
        <f>IF(E1764&lt;1994,"NA",IF(E1764&gt;2001,SUMIFS(ADM!E:E,ADM!A:A,ReferendumData!E1764,ADM!C:C,ReferendumData!A1764,ADM!D:D,ReferendumData!B1764),SUMIFS(ADM!K:K,ADM!H:H,ReferendumData!E1764,ADM!I:I,ReferendumData!A1764,ADM!J:J,ReferendumData!B1764)))</f>
        <v>633.11</v>
      </c>
      <c r="U1764" s="34">
        <f t="shared" si="282"/>
        <v>0.74868506262734758</v>
      </c>
      <c r="V1764" s="47">
        <f>IFERROR(VLOOKUP(C1764,Lookups!J:L,3,FALSE),IF(T1764&gt;=2000,4,IF(AND(T1764&gt;=1000,T1764&lt;2000),5,6)))</f>
        <v>6</v>
      </c>
      <c r="W1764" s="12" t="s">
        <v>20</v>
      </c>
      <c r="X1764" s="39">
        <f t="shared" si="274"/>
        <v>0.74868506262734758</v>
      </c>
      <c r="Y1764" s="38">
        <f t="shared" si="275"/>
        <v>0.87130801687763715</v>
      </c>
      <c r="Z1764" s="40" t="e">
        <f>IF(C1764=ScatterPlots!$A$3,ReferendumData!Y1764,-1)</f>
        <v>#N/A</v>
      </c>
      <c r="AA1764" s="39">
        <f t="shared" si="276"/>
        <v>0.74868506262734758</v>
      </c>
      <c r="AB1764" s="40">
        <f t="shared" si="277"/>
        <v>-1</v>
      </c>
      <c r="AC1764" s="40">
        <f t="shared" si="278"/>
        <v>-1</v>
      </c>
      <c r="AD1764" s="40">
        <f t="shared" si="279"/>
        <v>0.87130801687763715</v>
      </c>
    </row>
    <row r="1765" spans="1:30" x14ac:dyDescent="0.35">
      <c r="A1765">
        <v>85</v>
      </c>
      <c r="B1765">
        <v>1</v>
      </c>
      <c r="C1765" t="str">
        <f t="shared" si="280"/>
        <v>0085-01</v>
      </c>
      <c r="D1765" t="s">
        <v>440</v>
      </c>
      <c r="E1765">
        <v>2013</v>
      </c>
      <c r="F1765">
        <f>VLOOKUP(E1765,Lookups!A:B,2,FALSE)</f>
        <v>1</v>
      </c>
      <c r="G1765">
        <v>2014</v>
      </c>
      <c r="H1765" s="61">
        <v>608.1</v>
      </c>
      <c r="I1765">
        <v>10</v>
      </c>
      <c r="J1765" t="s">
        <v>19</v>
      </c>
      <c r="K1765">
        <v>0</v>
      </c>
      <c r="L1765">
        <v>9</v>
      </c>
      <c r="M1765">
        <v>0</v>
      </c>
      <c r="N1765">
        <v>9</v>
      </c>
      <c r="O1765">
        <v>1</v>
      </c>
      <c r="P1765">
        <f t="shared" si="281"/>
        <v>7</v>
      </c>
      <c r="Q1765">
        <v>429</v>
      </c>
      <c r="R1765">
        <v>76</v>
      </c>
      <c r="S1765" s="14">
        <f t="shared" si="273"/>
        <v>0.84950495049504948</v>
      </c>
      <c r="T1765" s="33">
        <f>IF(E1765&lt;1994,"NA",IF(E1765&gt;2001,SUMIFS(ADM!E:E,ADM!A:A,ReferendumData!E1765,ADM!C:C,ReferendumData!A1765,ADM!D:D,ReferendumData!B1765),SUMIFS(ADM!K:K,ADM!H:H,ReferendumData!E1765,ADM!I:I,ReferendumData!A1765,ADM!J:J,ReferendumData!B1765)))</f>
        <v>608.57000000000005</v>
      </c>
      <c r="U1765" s="34">
        <f t="shared" si="282"/>
        <v>0.8298141544933203</v>
      </c>
      <c r="V1765" s="47">
        <f>IFERROR(VLOOKUP(C1765,Lookups!J:L,3,FALSE),IF(T1765&gt;=2000,4,IF(AND(T1765&gt;=1000,T1765&lt;2000),5,6)))</f>
        <v>6</v>
      </c>
      <c r="W1765" s="12" t="s">
        <v>20</v>
      </c>
      <c r="X1765" s="39">
        <f t="shared" si="274"/>
        <v>0.8298141544933203</v>
      </c>
      <c r="Y1765" s="38">
        <f t="shared" si="275"/>
        <v>0.84950495049504948</v>
      </c>
      <c r="Z1765" s="40" t="e">
        <f>IF(C1765=ScatterPlots!$A$3,ReferendumData!Y1765,-1)</f>
        <v>#N/A</v>
      </c>
      <c r="AA1765" s="39">
        <f t="shared" si="276"/>
        <v>0.8298141544933203</v>
      </c>
      <c r="AB1765" s="40">
        <f t="shared" si="277"/>
        <v>-1</v>
      </c>
      <c r="AC1765" s="40">
        <f t="shared" si="278"/>
        <v>-1</v>
      </c>
      <c r="AD1765" s="40">
        <f t="shared" si="279"/>
        <v>0.84950495049504948</v>
      </c>
    </row>
    <row r="1766" spans="1:30" x14ac:dyDescent="0.35">
      <c r="A1766">
        <v>85</v>
      </c>
      <c r="B1766">
        <v>1</v>
      </c>
      <c r="C1766" t="str">
        <f t="shared" si="280"/>
        <v>0085-01</v>
      </c>
      <c r="D1766" t="s">
        <v>440</v>
      </c>
      <c r="E1766">
        <v>2013</v>
      </c>
      <c r="F1766">
        <f>VLOOKUP(E1766,Lookups!A:B,2,FALSE)</f>
        <v>1</v>
      </c>
      <c r="G1766">
        <v>2014</v>
      </c>
      <c r="H1766" s="61">
        <v>100</v>
      </c>
      <c r="I1766">
        <v>10</v>
      </c>
      <c r="J1766" t="s">
        <v>19</v>
      </c>
      <c r="K1766">
        <v>0</v>
      </c>
      <c r="L1766">
        <v>9</v>
      </c>
      <c r="M1766">
        <v>0</v>
      </c>
      <c r="N1766">
        <v>9</v>
      </c>
      <c r="O1766">
        <v>1</v>
      </c>
      <c r="P1766">
        <f t="shared" si="281"/>
        <v>2</v>
      </c>
      <c r="Q1766">
        <v>362</v>
      </c>
      <c r="R1766">
        <v>142</v>
      </c>
      <c r="S1766" s="14">
        <f t="shared" si="273"/>
        <v>0.71825396825396826</v>
      </c>
      <c r="T1766" s="33">
        <f>IF(E1766&lt;1994,"NA",IF(E1766&gt;2001,SUMIFS(ADM!E:E,ADM!A:A,ReferendumData!E1766,ADM!C:C,ReferendumData!A1766,ADM!D:D,ReferendumData!B1766),SUMIFS(ADM!K:K,ADM!H:H,ReferendumData!E1766,ADM!I:I,ReferendumData!A1766,ADM!J:J,ReferendumData!B1766)))</f>
        <v>608.57000000000005</v>
      </c>
      <c r="U1766" s="34">
        <f t="shared" si="282"/>
        <v>0.82817095814778896</v>
      </c>
      <c r="V1766" s="47">
        <f>IFERROR(VLOOKUP(C1766,Lookups!J:L,3,FALSE),IF(T1766&gt;=2000,4,IF(AND(T1766&gt;=1000,T1766&lt;2000),5,6)))</f>
        <v>6</v>
      </c>
      <c r="W1766" s="12" t="s">
        <v>20</v>
      </c>
      <c r="X1766" s="39">
        <f t="shared" si="274"/>
        <v>0.82817095814778896</v>
      </c>
      <c r="Y1766" s="38">
        <f t="shared" si="275"/>
        <v>0.71825396825396826</v>
      </c>
      <c r="Z1766" s="40" t="e">
        <f>IF(C1766=ScatterPlots!$A$3,ReferendumData!Y1766,-1)</f>
        <v>#N/A</v>
      </c>
      <c r="AA1766" s="39">
        <f t="shared" si="276"/>
        <v>0.82817095814778896</v>
      </c>
      <c r="AB1766" s="40">
        <f t="shared" si="277"/>
        <v>-1</v>
      </c>
      <c r="AC1766" s="40">
        <f t="shared" si="278"/>
        <v>-1</v>
      </c>
      <c r="AD1766" s="40">
        <f t="shared" si="279"/>
        <v>0.71825396825396826</v>
      </c>
    </row>
    <row r="1767" spans="1:30" x14ac:dyDescent="0.35">
      <c r="A1767">
        <v>112</v>
      </c>
      <c r="B1767">
        <v>1</v>
      </c>
      <c r="C1767" t="str">
        <f t="shared" si="280"/>
        <v>0112-01</v>
      </c>
      <c r="D1767" t="s">
        <v>214</v>
      </c>
      <c r="E1767">
        <v>2013</v>
      </c>
      <c r="F1767">
        <f>VLOOKUP(E1767,Lookups!A:B,2,FALSE)</f>
        <v>1</v>
      </c>
      <c r="G1767">
        <v>2014</v>
      </c>
      <c r="H1767" s="61">
        <v>874.35</v>
      </c>
      <c r="I1767">
        <v>10</v>
      </c>
      <c r="J1767" t="s">
        <v>19</v>
      </c>
      <c r="K1767">
        <v>0</v>
      </c>
      <c r="L1767">
        <v>9</v>
      </c>
      <c r="M1767">
        <v>0</v>
      </c>
      <c r="N1767">
        <v>9</v>
      </c>
      <c r="O1767">
        <v>1</v>
      </c>
      <c r="P1767">
        <f t="shared" si="281"/>
        <v>9</v>
      </c>
      <c r="Q1767">
        <v>6126</v>
      </c>
      <c r="R1767">
        <v>1521</v>
      </c>
      <c r="S1767" s="14">
        <f t="shared" si="273"/>
        <v>0.80109846998823064</v>
      </c>
      <c r="T1767" s="33">
        <f>IF(E1767&lt;1994,"NA",IF(E1767&gt;2001,SUMIFS(ADM!E:E,ADM!A:A,ReferendumData!E1767,ADM!C:C,ReferendumData!A1767,ADM!D:D,ReferendumData!B1767),SUMIFS(ADM!K:K,ADM!H:H,ReferendumData!E1767,ADM!I:I,ReferendumData!A1767,ADM!J:J,ReferendumData!B1767)))</f>
        <v>9195.98</v>
      </c>
      <c r="U1767" s="34">
        <f t="shared" si="282"/>
        <v>0.83155900730536603</v>
      </c>
      <c r="V1767" s="47">
        <f>IFERROR(VLOOKUP(C1767,Lookups!J:L,3,FALSE),IF(T1767&gt;=2000,4,IF(AND(T1767&gt;=1000,T1767&lt;2000),5,6)))</f>
        <v>3</v>
      </c>
      <c r="W1767" s="12" t="s">
        <v>20</v>
      </c>
      <c r="X1767" s="39">
        <f t="shared" si="274"/>
        <v>0.83155900730536603</v>
      </c>
      <c r="Y1767" s="38">
        <f t="shared" si="275"/>
        <v>0.80109846998823064</v>
      </c>
      <c r="Z1767" s="40" t="e">
        <f>IF(C1767=ScatterPlots!$A$3,ReferendumData!Y1767,-1)</f>
        <v>#N/A</v>
      </c>
      <c r="AA1767" s="39">
        <f t="shared" si="276"/>
        <v>0.83155900730536603</v>
      </c>
      <c r="AB1767" s="40">
        <f t="shared" si="277"/>
        <v>-1</v>
      </c>
      <c r="AC1767" s="40">
        <f t="shared" si="278"/>
        <v>-1</v>
      </c>
      <c r="AD1767" s="40">
        <f t="shared" si="279"/>
        <v>0.80109846998823064</v>
      </c>
    </row>
    <row r="1768" spans="1:30" x14ac:dyDescent="0.35">
      <c r="A1768">
        <v>182</v>
      </c>
      <c r="B1768">
        <v>1</v>
      </c>
      <c r="C1768" t="str">
        <f t="shared" si="280"/>
        <v>0182-01</v>
      </c>
      <c r="D1768" t="s">
        <v>306</v>
      </c>
      <c r="E1768">
        <v>2013</v>
      </c>
      <c r="F1768">
        <f>VLOOKUP(E1768,Lookups!A:B,2,FALSE)</f>
        <v>1</v>
      </c>
      <c r="G1768">
        <v>2014</v>
      </c>
      <c r="H1768" s="61">
        <v>195.66</v>
      </c>
      <c r="I1768">
        <v>10</v>
      </c>
      <c r="J1768" t="s">
        <v>19</v>
      </c>
      <c r="K1768">
        <v>0</v>
      </c>
      <c r="L1768">
        <v>9</v>
      </c>
      <c r="M1768">
        <v>0</v>
      </c>
      <c r="N1768">
        <v>9</v>
      </c>
      <c r="O1768">
        <v>1</v>
      </c>
      <c r="P1768">
        <f t="shared" si="281"/>
        <v>2</v>
      </c>
      <c r="Q1768">
        <v>655</v>
      </c>
      <c r="R1768">
        <v>303</v>
      </c>
      <c r="S1768" s="14">
        <f t="shared" si="273"/>
        <v>0.68371607515657618</v>
      </c>
      <c r="T1768" s="33">
        <f>IF(E1768&lt;1994,"NA",IF(E1768&gt;2001,SUMIFS(ADM!E:E,ADM!A:A,ReferendumData!E1768,ADM!C:C,ReferendumData!A1768,ADM!D:D,ReferendumData!B1768),SUMIFS(ADM!K:K,ADM!H:H,ReferendumData!E1768,ADM!I:I,ReferendumData!A1768,ADM!J:J,ReferendumData!B1768)))</f>
        <v>1143.24</v>
      </c>
      <c r="U1768" s="34">
        <f t="shared" si="282"/>
        <v>0.83796928029110251</v>
      </c>
      <c r="V1768" s="47">
        <f>IFERROR(VLOOKUP(C1768,Lookups!J:L,3,FALSE),IF(T1768&gt;=2000,4,IF(AND(T1768&gt;=1000,T1768&lt;2000),5,6)))</f>
        <v>5</v>
      </c>
      <c r="W1768" s="12" t="s">
        <v>20</v>
      </c>
      <c r="X1768" s="39">
        <f t="shared" si="274"/>
        <v>0.83796928029110251</v>
      </c>
      <c r="Y1768" s="38">
        <f t="shared" si="275"/>
        <v>0.68371607515657618</v>
      </c>
      <c r="Z1768" s="40" t="e">
        <f>IF(C1768=ScatterPlots!$A$3,ReferendumData!Y1768,-1)</f>
        <v>#N/A</v>
      </c>
      <c r="AA1768" s="39">
        <f t="shared" si="276"/>
        <v>0.83796928029110251</v>
      </c>
      <c r="AB1768" s="40">
        <f t="shared" si="277"/>
        <v>-1</v>
      </c>
      <c r="AC1768" s="40">
        <f t="shared" si="278"/>
        <v>-1</v>
      </c>
      <c r="AD1768" s="40">
        <f t="shared" si="279"/>
        <v>0.68371607515657618</v>
      </c>
    </row>
    <row r="1769" spans="1:30" x14ac:dyDescent="0.35">
      <c r="A1769">
        <v>194</v>
      </c>
      <c r="B1769">
        <v>1</v>
      </c>
      <c r="C1769" t="str">
        <f t="shared" si="280"/>
        <v>0194-01</v>
      </c>
      <c r="D1769" t="s">
        <v>121</v>
      </c>
      <c r="E1769">
        <v>2013</v>
      </c>
      <c r="F1769">
        <f>VLOOKUP(E1769,Lookups!A:B,2,FALSE)</f>
        <v>1</v>
      </c>
      <c r="G1769">
        <v>2014</v>
      </c>
      <c r="H1769" s="61">
        <v>540</v>
      </c>
      <c r="I1769">
        <v>10</v>
      </c>
      <c r="J1769" t="s">
        <v>19</v>
      </c>
      <c r="K1769">
        <v>0</v>
      </c>
      <c r="L1769">
        <v>9</v>
      </c>
      <c r="M1769">
        <v>0</v>
      </c>
      <c r="N1769">
        <v>9</v>
      </c>
      <c r="O1769">
        <v>1</v>
      </c>
      <c r="P1769">
        <f t="shared" si="281"/>
        <v>6</v>
      </c>
      <c r="Q1769">
        <v>8309</v>
      </c>
      <c r="R1769">
        <v>3887</v>
      </c>
      <c r="S1769" s="14">
        <f t="shared" si="273"/>
        <v>0.68128894719580191</v>
      </c>
      <c r="T1769" s="33">
        <f>IF(E1769&lt;1994,"NA",IF(E1769&gt;2001,SUMIFS(ADM!E:E,ADM!A:A,ReferendumData!E1769,ADM!C:C,ReferendumData!A1769,ADM!D:D,ReferendumData!B1769),SUMIFS(ADM!K:K,ADM!H:H,ReferendumData!E1769,ADM!I:I,ReferendumData!A1769,ADM!J:J,ReferendumData!B1769)))</f>
        <v>10766.72</v>
      </c>
      <c r="U1769" s="34">
        <f t="shared" si="282"/>
        <v>1.1327498068121025</v>
      </c>
      <c r="V1769" s="47">
        <f>IFERROR(VLOOKUP(C1769,Lookups!J:L,3,FALSE),IF(T1769&gt;=2000,4,IF(AND(T1769&gt;=1000,T1769&lt;2000),5,6)))</f>
        <v>3</v>
      </c>
      <c r="W1769" s="12" t="s">
        <v>20</v>
      </c>
      <c r="X1769" s="39">
        <f t="shared" si="274"/>
        <v>1.1327498068121025</v>
      </c>
      <c r="Y1769" s="38">
        <f t="shared" si="275"/>
        <v>0.68128894719580191</v>
      </c>
      <c r="Z1769" s="40" t="e">
        <f>IF(C1769=ScatterPlots!$A$3,ReferendumData!Y1769,-1)</f>
        <v>#N/A</v>
      </c>
      <c r="AA1769" s="39">
        <f t="shared" si="276"/>
        <v>1.1327498068121025</v>
      </c>
      <c r="AB1769" s="40">
        <f t="shared" si="277"/>
        <v>-1</v>
      </c>
      <c r="AC1769" s="40">
        <f t="shared" si="278"/>
        <v>-1</v>
      </c>
      <c r="AD1769" s="40">
        <f t="shared" si="279"/>
        <v>0.68128894719580191</v>
      </c>
    </row>
    <row r="1770" spans="1:30" x14ac:dyDescent="0.35">
      <c r="A1770">
        <v>196</v>
      </c>
      <c r="B1770">
        <v>1</v>
      </c>
      <c r="C1770" t="str">
        <f t="shared" si="280"/>
        <v>0196-01</v>
      </c>
      <c r="D1770" t="s">
        <v>216</v>
      </c>
      <c r="E1770">
        <v>2013</v>
      </c>
      <c r="F1770">
        <f>VLOOKUP(E1770,Lookups!A:B,2,FALSE)</f>
        <v>1</v>
      </c>
      <c r="G1770">
        <v>2014</v>
      </c>
      <c r="H1770" s="61">
        <v>391.28</v>
      </c>
      <c r="I1770">
        <v>10</v>
      </c>
      <c r="J1770" t="s">
        <v>19</v>
      </c>
      <c r="K1770">
        <v>0</v>
      </c>
      <c r="L1770">
        <v>9</v>
      </c>
      <c r="M1770">
        <v>0</v>
      </c>
      <c r="N1770">
        <v>9</v>
      </c>
      <c r="O1770">
        <v>1</v>
      </c>
      <c r="P1770">
        <f t="shared" si="281"/>
        <v>4</v>
      </c>
      <c r="Q1770">
        <v>14217</v>
      </c>
      <c r="R1770">
        <v>7124</v>
      </c>
      <c r="S1770" s="14">
        <f t="shared" si="273"/>
        <v>0.6661824656763975</v>
      </c>
      <c r="T1770" s="33">
        <f>IF(E1770&lt;1994,"NA",IF(E1770&gt;2001,SUMIFS(ADM!E:E,ADM!A:A,ReferendumData!E1770,ADM!C:C,ReferendumData!A1770,ADM!D:D,ReferendumData!B1770),SUMIFS(ADM!K:K,ADM!H:H,ReferendumData!E1770,ADM!I:I,ReferendumData!A1770,ADM!J:J,ReferendumData!B1770)))</f>
        <v>26792.81</v>
      </c>
      <c r="U1770" s="34">
        <f t="shared" si="282"/>
        <v>0.79651966329772794</v>
      </c>
      <c r="V1770" s="47">
        <f>IFERROR(VLOOKUP(C1770,Lookups!J:L,3,FALSE),IF(T1770&gt;=2000,4,IF(AND(T1770&gt;=1000,T1770&lt;2000),5,6)))</f>
        <v>3</v>
      </c>
      <c r="W1770" s="12" t="s">
        <v>20</v>
      </c>
      <c r="X1770" s="39">
        <f t="shared" si="274"/>
        <v>0.79651966329772794</v>
      </c>
      <c r="Y1770" s="38">
        <f t="shared" si="275"/>
        <v>0.6661824656763975</v>
      </c>
      <c r="Z1770" s="40" t="e">
        <f>IF(C1770=ScatterPlots!$A$3,ReferendumData!Y1770,-1)</f>
        <v>#N/A</v>
      </c>
      <c r="AA1770" s="39">
        <f t="shared" si="276"/>
        <v>0.79651966329772794</v>
      </c>
      <c r="AB1770" s="40">
        <f t="shared" si="277"/>
        <v>-1</v>
      </c>
      <c r="AC1770" s="40">
        <f t="shared" si="278"/>
        <v>-1</v>
      </c>
      <c r="AD1770" s="40">
        <f t="shared" si="279"/>
        <v>0.6661824656763975</v>
      </c>
    </row>
    <row r="1771" spans="1:30" x14ac:dyDescent="0.35">
      <c r="A1771">
        <v>200</v>
      </c>
      <c r="B1771">
        <v>1</v>
      </c>
      <c r="C1771" t="str">
        <f t="shared" si="280"/>
        <v>0200-01</v>
      </c>
      <c r="D1771" t="s">
        <v>48</v>
      </c>
      <c r="E1771">
        <v>2013</v>
      </c>
      <c r="F1771">
        <f>VLOOKUP(E1771,Lookups!A:B,2,FALSE)</f>
        <v>1</v>
      </c>
      <c r="G1771">
        <v>2014</v>
      </c>
      <c r="H1771" s="61">
        <v>869.85</v>
      </c>
      <c r="I1771">
        <v>10</v>
      </c>
      <c r="J1771" t="s">
        <v>19</v>
      </c>
      <c r="K1771">
        <v>0</v>
      </c>
      <c r="L1771">
        <v>9</v>
      </c>
      <c r="M1771">
        <v>0</v>
      </c>
      <c r="N1771">
        <v>9</v>
      </c>
      <c r="O1771">
        <v>1</v>
      </c>
      <c r="P1771">
        <f t="shared" si="281"/>
        <v>9</v>
      </c>
      <c r="Q1771">
        <v>2622</v>
      </c>
      <c r="R1771">
        <v>1931</v>
      </c>
      <c r="S1771" s="14">
        <f t="shared" si="273"/>
        <v>0.57588403250603992</v>
      </c>
      <c r="T1771" s="33">
        <f>IF(E1771&lt;1994,"NA",IF(E1771&gt;2001,SUMIFS(ADM!E:E,ADM!A:A,ReferendumData!E1771,ADM!C:C,ReferendumData!A1771,ADM!D:D,ReferendumData!B1771),SUMIFS(ADM!K:K,ADM!H:H,ReferendumData!E1771,ADM!I:I,ReferendumData!A1771,ADM!J:J,ReferendumData!B1771)))</f>
        <v>4618.17</v>
      </c>
      <c r="U1771" s="34">
        <f t="shared" si="282"/>
        <v>0.98588834971428074</v>
      </c>
      <c r="V1771" s="47">
        <f>IFERROR(VLOOKUP(C1771,Lookups!J:L,3,FALSE),IF(T1771&gt;=2000,4,IF(AND(T1771&gt;=1000,T1771&lt;2000),5,6)))</f>
        <v>3</v>
      </c>
      <c r="W1771" s="12" t="s">
        <v>20</v>
      </c>
      <c r="X1771" s="39">
        <f t="shared" si="274"/>
        <v>0.98588834971428074</v>
      </c>
      <c r="Y1771" s="38">
        <f t="shared" si="275"/>
        <v>0.57588403250603992</v>
      </c>
      <c r="Z1771" s="40" t="e">
        <f>IF(C1771=ScatterPlots!$A$3,ReferendumData!Y1771,-1)</f>
        <v>#N/A</v>
      </c>
      <c r="AA1771" s="39">
        <f t="shared" si="276"/>
        <v>0.98588834971428074</v>
      </c>
      <c r="AB1771" s="40">
        <f t="shared" si="277"/>
        <v>-1</v>
      </c>
      <c r="AC1771" s="40">
        <f t="shared" si="278"/>
        <v>-1</v>
      </c>
      <c r="AD1771" s="40">
        <f t="shared" si="279"/>
        <v>0.57588403250603992</v>
      </c>
    </row>
    <row r="1772" spans="1:30" x14ac:dyDescent="0.35">
      <c r="A1772">
        <v>242</v>
      </c>
      <c r="B1772">
        <v>1</v>
      </c>
      <c r="C1772" t="str">
        <f t="shared" si="280"/>
        <v>0242-01</v>
      </c>
      <c r="D1772" t="s">
        <v>471</v>
      </c>
      <c r="E1772">
        <v>2013</v>
      </c>
      <c r="F1772">
        <f>VLOOKUP(E1772,Lookups!A:B,2,FALSE)</f>
        <v>1</v>
      </c>
      <c r="G1772">
        <v>2014</v>
      </c>
      <c r="H1772" s="61">
        <v>278.79999999999995</v>
      </c>
      <c r="I1772">
        <v>10</v>
      </c>
      <c r="J1772" t="s">
        <v>19</v>
      </c>
      <c r="K1772">
        <v>0</v>
      </c>
      <c r="L1772">
        <v>9</v>
      </c>
      <c r="M1772">
        <v>0</v>
      </c>
      <c r="N1772">
        <v>9</v>
      </c>
      <c r="O1772">
        <v>1</v>
      </c>
      <c r="P1772">
        <f t="shared" si="281"/>
        <v>3</v>
      </c>
      <c r="Q1772">
        <v>309</v>
      </c>
      <c r="R1772">
        <v>64</v>
      </c>
      <c r="S1772" s="14">
        <f t="shared" si="273"/>
        <v>0.82841823056300268</v>
      </c>
      <c r="T1772" s="33">
        <f>IF(E1772&lt;1994,"NA",IF(E1772&gt;2001,SUMIFS(ADM!E:E,ADM!A:A,ReferendumData!E1772,ADM!C:C,ReferendumData!A1772,ADM!D:D,ReferendumData!B1772),SUMIFS(ADM!K:K,ADM!H:H,ReferendumData!E1772,ADM!I:I,ReferendumData!A1772,ADM!J:J,ReferendumData!B1772)))</f>
        <v>493.27</v>
      </c>
      <c r="U1772" s="34">
        <f t="shared" si="282"/>
        <v>0.75617815800677113</v>
      </c>
      <c r="V1772" s="47">
        <f>IFERROR(VLOOKUP(C1772,Lookups!J:L,3,FALSE),IF(T1772&gt;=2000,4,IF(AND(T1772&gt;=1000,T1772&lt;2000),5,6)))</f>
        <v>6</v>
      </c>
      <c r="W1772" s="12" t="s">
        <v>20</v>
      </c>
      <c r="X1772" s="39">
        <f t="shared" si="274"/>
        <v>0.75617815800677113</v>
      </c>
      <c r="Y1772" s="38">
        <f t="shared" si="275"/>
        <v>0.82841823056300268</v>
      </c>
      <c r="Z1772" s="40" t="e">
        <f>IF(C1772=ScatterPlots!$A$3,ReferendumData!Y1772,-1)</f>
        <v>#N/A</v>
      </c>
      <c r="AA1772" s="39">
        <f t="shared" si="276"/>
        <v>0.75617815800677113</v>
      </c>
      <c r="AB1772" s="40">
        <f t="shared" si="277"/>
        <v>-1</v>
      </c>
      <c r="AC1772" s="40">
        <f t="shared" si="278"/>
        <v>-1</v>
      </c>
      <c r="AD1772" s="40">
        <f t="shared" si="279"/>
        <v>0.82841823056300268</v>
      </c>
    </row>
    <row r="1773" spans="1:30" x14ac:dyDescent="0.35">
      <c r="A1773">
        <v>270</v>
      </c>
      <c r="B1773">
        <v>1</v>
      </c>
      <c r="C1773" t="str">
        <f t="shared" si="280"/>
        <v>0270-01</v>
      </c>
      <c r="D1773" t="s">
        <v>221</v>
      </c>
      <c r="E1773">
        <v>2013</v>
      </c>
      <c r="F1773">
        <f>VLOOKUP(E1773,Lookups!A:B,2,FALSE)</f>
        <v>1</v>
      </c>
      <c r="G1773">
        <v>2014</v>
      </c>
      <c r="H1773" s="61">
        <v>325.55999999999995</v>
      </c>
      <c r="I1773">
        <v>10</v>
      </c>
      <c r="J1773" t="s">
        <v>19</v>
      </c>
      <c r="K1773">
        <v>0</v>
      </c>
      <c r="L1773">
        <v>9</v>
      </c>
      <c r="M1773">
        <v>0</v>
      </c>
      <c r="N1773">
        <v>9</v>
      </c>
      <c r="O1773">
        <v>1</v>
      </c>
      <c r="P1773">
        <f t="shared" si="281"/>
        <v>4</v>
      </c>
      <c r="Q1773">
        <v>4750</v>
      </c>
      <c r="R1773">
        <v>3235</v>
      </c>
      <c r="S1773" s="14">
        <f t="shared" si="273"/>
        <v>0.59486537257357541</v>
      </c>
      <c r="T1773" s="33">
        <f>IF(E1773&lt;1994,"NA",IF(E1773&gt;2001,SUMIFS(ADM!E:E,ADM!A:A,ReferendumData!E1773,ADM!C:C,ReferendumData!A1773,ADM!D:D,ReferendumData!B1773),SUMIFS(ADM!K:K,ADM!H:H,ReferendumData!E1773,ADM!I:I,ReferendumData!A1773,ADM!J:J,ReferendumData!B1773)))</f>
        <v>7037.73</v>
      </c>
      <c r="U1773" s="34">
        <f t="shared" si="282"/>
        <v>1.1345987981920307</v>
      </c>
      <c r="V1773" s="47">
        <f>IFERROR(VLOOKUP(C1773,Lookups!J:L,3,FALSE),IF(T1773&gt;=2000,4,IF(AND(T1773&gt;=1000,T1773&lt;2000),5,6)))</f>
        <v>2</v>
      </c>
      <c r="W1773" s="12" t="s">
        <v>20</v>
      </c>
      <c r="X1773" s="39">
        <f t="shared" si="274"/>
        <v>1.1345987981920307</v>
      </c>
      <c r="Y1773" s="38">
        <f t="shared" si="275"/>
        <v>0.59486537257357541</v>
      </c>
      <c r="Z1773" s="40" t="e">
        <f>IF(C1773=ScatterPlots!$A$3,ReferendumData!Y1773,-1)</f>
        <v>#N/A</v>
      </c>
      <c r="AA1773" s="39">
        <f t="shared" si="276"/>
        <v>1.1345987981920307</v>
      </c>
      <c r="AB1773" s="40">
        <f t="shared" si="277"/>
        <v>-1</v>
      </c>
      <c r="AC1773" s="40">
        <f t="shared" si="278"/>
        <v>-1</v>
      </c>
      <c r="AD1773" s="40">
        <f t="shared" si="279"/>
        <v>0.59486537257357541</v>
      </c>
    </row>
    <row r="1774" spans="1:30" x14ac:dyDescent="0.35">
      <c r="A1774">
        <v>272</v>
      </c>
      <c r="B1774">
        <v>1</v>
      </c>
      <c r="C1774" t="str">
        <f t="shared" si="280"/>
        <v>0272-01</v>
      </c>
      <c r="D1774" t="s">
        <v>307</v>
      </c>
      <c r="E1774">
        <v>2013</v>
      </c>
      <c r="F1774">
        <f>VLOOKUP(E1774,Lookups!A:B,2,FALSE)</f>
        <v>1</v>
      </c>
      <c r="G1774">
        <v>2014</v>
      </c>
      <c r="H1774" s="61">
        <v>958.97</v>
      </c>
      <c r="I1774">
        <v>10</v>
      </c>
      <c r="J1774" t="s">
        <v>19</v>
      </c>
      <c r="K1774">
        <v>0</v>
      </c>
      <c r="L1774">
        <v>9</v>
      </c>
      <c r="M1774">
        <v>0</v>
      </c>
      <c r="N1774">
        <v>9</v>
      </c>
      <c r="O1774">
        <v>0</v>
      </c>
      <c r="P1774">
        <f t="shared" si="281"/>
        <v>10</v>
      </c>
      <c r="Q1774">
        <v>3470</v>
      </c>
      <c r="R1774">
        <v>4394</v>
      </c>
      <c r="S1774" s="14">
        <f t="shared" si="273"/>
        <v>0.44125127161749744</v>
      </c>
      <c r="T1774" s="33">
        <f>IF(E1774&lt;1994,"NA",IF(E1774&gt;2001,SUMIFS(ADM!E:E,ADM!A:A,ReferendumData!E1774,ADM!C:C,ReferendumData!A1774,ADM!D:D,ReferendumData!B1774),SUMIFS(ADM!K:K,ADM!H:H,ReferendumData!E1774,ADM!I:I,ReferendumData!A1774,ADM!J:J,ReferendumData!B1774)))</f>
        <v>9317.23</v>
      </c>
      <c r="U1774" s="34">
        <f t="shared" si="282"/>
        <v>0.84402767775401066</v>
      </c>
      <c r="V1774" s="47">
        <f>IFERROR(VLOOKUP(C1774,Lookups!J:L,3,FALSE),IF(T1774&gt;=2000,4,IF(AND(T1774&gt;=1000,T1774&lt;2000),5,6)))</f>
        <v>3</v>
      </c>
      <c r="W1774" s="12" t="s">
        <v>20</v>
      </c>
      <c r="X1774" s="39">
        <f t="shared" si="274"/>
        <v>0.84402767775401066</v>
      </c>
      <c r="Y1774" s="38">
        <f t="shared" si="275"/>
        <v>0.44125127161749744</v>
      </c>
      <c r="Z1774" s="40" t="e">
        <f>IF(C1774=ScatterPlots!$A$3,ReferendumData!Y1774,-1)</f>
        <v>#N/A</v>
      </c>
      <c r="AA1774" s="39">
        <f t="shared" si="276"/>
        <v>0.84402767775401066</v>
      </c>
      <c r="AB1774" s="40">
        <f t="shared" si="277"/>
        <v>-1</v>
      </c>
      <c r="AC1774" s="40">
        <f t="shared" si="278"/>
        <v>-1</v>
      </c>
      <c r="AD1774" s="40">
        <f t="shared" si="279"/>
        <v>0.44125127161749744</v>
      </c>
    </row>
    <row r="1775" spans="1:30" x14ac:dyDescent="0.35">
      <c r="A1775">
        <v>278</v>
      </c>
      <c r="B1775">
        <v>1</v>
      </c>
      <c r="C1775" t="str">
        <f t="shared" si="280"/>
        <v>0278-01</v>
      </c>
      <c r="D1775" t="s">
        <v>332</v>
      </c>
      <c r="E1775">
        <v>2013</v>
      </c>
      <c r="F1775">
        <f>VLOOKUP(E1775,Lookups!A:B,2,FALSE)</f>
        <v>1</v>
      </c>
      <c r="G1775">
        <v>2014</v>
      </c>
      <c r="H1775" s="61">
        <v>401.07000000000016</v>
      </c>
      <c r="I1775">
        <v>10</v>
      </c>
      <c r="J1775" t="s">
        <v>19</v>
      </c>
      <c r="K1775">
        <v>0</v>
      </c>
      <c r="L1775">
        <v>9</v>
      </c>
      <c r="M1775">
        <v>0</v>
      </c>
      <c r="N1775">
        <v>9</v>
      </c>
      <c r="O1775">
        <v>1</v>
      </c>
      <c r="P1775">
        <f t="shared" si="281"/>
        <v>5</v>
      </c>
      <c r="Q1775">
        <v>1179</v>
      </c>
      <c r="R1775">
        <v>984</v>
      </c>
      <c r="S1775" s="14">
        <f t="shared" si="273"/>
        <v>0.54507628294036059</v>
      </c>
      <c r="T1775" s="33">
        <f>IF(E1775&lt;1994,"NA",IF(E1775&gt;2001,SUMIFS(ADM!E:E,ADM!A:A,ReferendumData!E1775,ADM!C:C,ReferendumData!A1775,ADM!D:D,ReferendumData!B1775),SUMIFS(ADM!K:K,ADM!H:H,ReferendumData!E1775,ADM!I:I,ReferendumData!A1775,ADM!J:J,ReferendumData!B1775)))</f>
        <v>2762.24</v>
      </c>
      <c r="U1775" s="34">
        <f t="shared" si="282"/>
        <v>0.7830601251158481</v>
      </c>
      <c r="V1775" s="47">
        <f>IFERROR(VLOOKUP(C1775,Lookups!J:L,3,FALSE),IF(T1775&gt;=2000,4,IF(AND(T1775&gt;=1000,T1775&lt;2000),5,6)))</f>
        <v>3</v>
      </c>
      <c r="W1775" s="12" t="s">
        <v>20</v>
      </c>
      <c r="X1775" s="39">
        <f t="shared" si="274"/>
        <v>0.7830601251158481</v>
      </c>
      <c r="Y1775" s="38">
        <f t="shared" si="275"/>
        <v>0.54507628294036059</v>
      </c>
      <c r="Z1775" s="40" t="e">
        <f>IF(C1775=ScatterPlots!$A$3,ReferendumData!Y1775,-1)</f>
        <v>#N/A</v>
      </c>
      <c r="AA1775" s="39">
        <f t="shared" si="276"/>
        <v>0.7830601251158481</v>
      </c>
      <c r="AB1775" s="40">
        <f t="shared" si="277"/>
        <v>-1</v>
      </c>
      <c r="AC1775" s="40">
        <f t="shared" si="278"/>
        <v>-1</v>
      </c>
      <c r="AD1775" s="40">
        <f t="shared" si="279"/>
        <v>0.54507628294036059</v>
      </c>
    </row>
    <row r="1776" spans="1:30" x14ac:dyDescent="0.35">
      <c r="A1776">
        <v>279</v>
      </c>
      <c r="B1776">
        <v>1</v>
      </c>
      <c r="C1776" t="str">
        <f t="shared" si="280"/>
        <v>0279-01</v>
      </c>
      <c r="D1776" t="s">
        <v>223</v>
      </c>
      <c r="E1776">
        <v>2013</v>
      </c>
      <c r="F1776">
        <f>VLOOKUP(E1776,Lookups!A:B,2,FALSE)</f>
        <v>1</v>
      </c>
      <c r="G1776">
        <v>2014</v>
      </c>
      <c r="H1776" s="61">
        <v>453.70000000000005</v>
      </c>
      <c r="I1776">
        <v>10</v>
      </c>
      <c r="J1776" t="s">
        <v>19</v>
      </c>
      <c r="K1776">
        <v>0</v>
      </c>
      <c r="L1776">
        <v>9</v>
      </c>
      <c r="M1776">
        <v>0</v>
      </c>
      <c r="N1776">
        <v>9</v>
      </c>
      <c r="O1776">
        <v>1</v>
      </c>
      <c r="P1776">
        <f t="shared" si="281"/>
        <v>5</v>
      </c>
      <c r="Q1776">
        <v>9563</v>
      </c>
      <c r="R1776">
        <v>5547</v>
      </c>
      <c r="S1776" s="14">
        <f t="shared" si="273"/>
        <v>0.63289212442091325</v>
      </c>
      <c r="T1776" s="33">
        <f>IF(E1776&lt;1994,"NA",IF(E1776&gt;2001,SUMIFS(ADM!E:E,ADM!A:A,ReferendumData!E1776,ADM!C:C,ReferendumData!A1776,ADM!D:D,ReferendumData!B1776),SUMIFS(ADM!K:K,ADM!H:H,ReferendumData!E1776,ADM!I:I,ReferendumData!A1776,ADM!J:J,ReferendumData!B1776)))</f>
        <v>20548.919999999998</v>
      </c>
      <c r="U1776" s="34">
        <f t="shared" si="282"/>
        <v>0.73531844982607364</v>
      </c>
      <c r="V1776" s="47">
        <f>IFERROR(VLOOKUP(C1776,Lookups!J:L,3,FALSE),IF(T1776&gt;=2000,4,IF(AND(T1776&gt;=1000,T1776&lt;2000),5,6)))</f>
        <v>3</v>
      </c>
      <c r="W1776" s="12" t="s">
        <v>20</v>
      </c>
      <c r="X1776" s="39">
        <f t="shared" si="274"/>
        <v>0.73531844982607364</v>
      </c>
      <c r="Y1776" s="38">
        <f t="shared" si="275"/>
        <v>0.63289212442091325</v>
      </c>
      <c r="Z1776" s="40" t="e">
        <f>IF(C1776=ScatterPlots!$A$3,ReferendumData!Y1776,-1)</f>
        <v>#N/A</v>
      </c>
      <c r="AA1776" s="39">
        <f t="shared" si="276"/>
        <v>0.73531844982607364</v>
      </c>
      <c r="AB1776" s="40">
        <f t="shared" si="277"/>
        <v>-1</v>
      </c>
      <c r="AC1776" s="40">
        <f t="shared" si="278"/>
        <v>-1</v>
      </c>
      <c r="AD1776" s="40">
        <f t="shared" si="279"/>
        <v>0.63289212442091325</v>
      </c>
    </row>
    <row r="1777" spans="1:30" x14ac:dyDescent="0.35">
      <c r="A1777">
        <v>283</v>
      </c>
      <c r="B1777">
        <v>1</v>
      </c>
      <c r="C1777" t="str">
        <f t="shared" si="280"/>
        <v>0283-01</v>
      </c>
      <c r="D1777" t="s">
        <v>366</v>
      </c>
      <c r="E1777">
        <v>2013</v>
      </c>
      <c r="F1777">
        <f>VLOOKUP(E1777,Lookups!A:B,2,FALSE)</f>
        <v>1</v>
      </c>
      <c r="G1777">
        <v>2014</v>
      </c>
      <c r="H1777" s="61">
        <v>245.81</v>
      </c>
      <c r="I1777">
        <v>10</v>
      </c>
      <c r="J1777" t="s">
        <v>19</v>
      </c>
      <c r="K1777">
        <v>0</v>
      </c>
      <c r="L1777">
        <v>9</v>
      </c>
      <c r="M1777">
        <v>0</v>
      </c>
      <c r="N1777">
        <v>9</v>
      </c>
      <c r="O1777">
        <v>1</v>
      </c>
      <c r="P1777">
        <f t="shared" si="281"/>
        <v>3</v>
      </c>
      <c r="Q1777">
        <v>4399</v>
      </c>
      <c r="R1777">
        <v>1434</v>
      </c>
      <c r="S1777" s="14">
        <f t="shared" si="273"/>
        <v>0.75415738042173841</v>
      </c>
      <c r="T1777" s="33">
        <f>IF(E1777&lt;1994,"NA",IF(E1777&gt;2001,SUMIFS(ADM!E:E,ADM!A:A,ReferendumData!E1777,ADM!C:C,ReferendumData!A1777,ADM!D:D,ReferendumData!B1777),SUMIFS(ADM!K:K,ADM!H:H,ReferendumData!E1777,ADM!I:I,ReferendumData!A1777,ADM!J:J,ReferendumData!B1777)))</f>
        <v>4539.88</v>
      </c>
      <c r="U1777" s="34">
        <f t="shared" si="282"/>
        <v>1.2848357225301108</v>
      </c>
      <c r="V1777" s="47">
        <f>IFERROR(VLOOKUP(C1777,Lookups!J:L,3,FALSE),IF(T1777&gt;=2000,4,IF(AND(T1777&gt;=1000,T1777&lt;2000),5,6)))</f>
        <v>2</v>
      </c>
      <c r="W1777" s="12" t="s">
        <v>20</v>
      </c>
      <c r="X1777" s="39">
        <f t="shared" si="274"/>
        <v>1.2848357225301108</v>
      </c>
      <c r="Y1777" s="38">
        <f t="shared" si="275"/>
        <v>0.75415738042173841</v>
      </c>
      <c r="Z1777" s="40" t="e">
        <f>IF(C1777=ScatterPlots!$A$3,ReferendumData!Y1777,-1)</f>
        <v>#N/A</v>
      </c>
      <c r="AA1777" s="39">
        <f t="shared" si="276"/>
        <v>1.2848357225301108</v>
      </c>
      <c r="AB1777" s="40">
        <f t="shared" si="277"/>
        <v>-1</v>
      </c>
      <c r="AC1777" s="40">
        <f t="shared" si="278"/>
        <v>-1</v>
      </c>
      <c r="AD1777" s="40">
        <f t="shared" si="279"/>
        <v>0.75415738042173841</v>
      </c>
    </row>
    <row r="1778" spans="1:30" x14ac:dyDescent="0.35">
      <c r="A1778">
        <v>314</v>
      </c>
      <c r="B1778">
        <v>1</v>
      </c>
      <c r="C1778" t="str">
        <f t="shared" si="280"/>
        <v>0314-01</v>
      </c>
      <c r="D1778" t="s">
        <v>78</v>
      </c>
      <c r="E1778">
        <v>2013</v>
      </c>
      <c r="F1778">
        <f>VLOOKUP(E1778,Lookups!A:B,2,FALSE)</f>
        <v>1</v>
      </c>
      <c r="G1778">
        <v>2014</v>
      </c>
      <c r="H1778" s="61">
        <v>275.32</v>
      </c>
      <c r="I1778">
        <v>5</v>
      </c>
      <c r="J1778" t="s">
        <v>19</v>
      </c>
      <c r="K1778">
        <v>0</v>
      </c>
      <c r="L1778">
        <v>9</v>
      </c>
      <c r="M1778">
        <v>0</v>
      </c>
      <c r="N1778">
        <v>9</v>
      </c>
      <c r="O1778">
        <v>1</v>
      </c>
      <c r="P1778">
        <f t="shared" si="281"/>
        <v>3</v>
      </c>
      <c r="Q1778">
        <v>433</v>
      </c>
      <c r="R1778">
        <v>93</v>
      </c>
      <c r="S1778" s="14">
        <f t="shared" si="273"/>
        <v>0.82319391634980987</v>
      </c>
      <c r="T1778" s="33">
        <f>IF(E1778&lt;1994,"NA",IF(E1778&gt;2001,SUMIFS(ADM!E:E,ADM!A:A,ReferendumData!E1778,ADM!C:C,ReferendumData!A1778,ADM!D:D,ReferendumData!B1778),SUMIFS(ADM!K:K,ADM!H:H,ReferendumData!E1778,ADM!I:I,ReferendumData!A1778,ADM!J:J,ReferendumData!B1778)))</f>
        <v>829.57</v>
      </c>
      <c r="U1778" s="34">
        <f t="shared" si="282"/>
        <v>0.63406343045192082</v>
      </c>
      <c r="V1778" s="47">
        <f>IFERROR(VLOOKUP(C1778,Lookups!J:L,3,FALSE),IF(T1778&gt;=2000,4,IF(AND(T1778&gt;=1000,T1778&lt;2000),5,6)))</f>
        <v>6</v>
      </c>
      <c r="W1778" s="12" t="s">
        <v>20</v>
      </c>
      <c r="X1778" s="39">
        <f t="shared" si="274"/>
        <v>0.63406343045192082</v>
      </c>
      <c r="Y1778" s="38">
        <f t="shared" si="275"/>
        <v>0.82319391634980987</v>
      </c>
      <c r="Z1778" s="40" t="e">
        <f>IF(C1778=ScatterPlots!$A$3,ReferendumData!Y1778,-1)</f>
        <v>#N/A</v>
      </c>
      <c r="AA1778" s="39">
        <f t="shared" si="276"/>
        <v>0.63406343045192082</v>
      </c>
      <c r="AB1778" s="40">
        <f t="shared" si="277"/>
        <v>-1</v>
      </c>
      <c r="AC1778" s="40">
        <f t="shared" si="278"/>
        <v>-1</v>
      </c>
      <c r="AD1778" s="40">
        <f t="shared" si="279"/>
        <v>0.82319391634980987</v>
      </c>
    </row>
    <row r="1779" spans="1:30" x14ac:dyDescent="0.35">
      <c r="A1779">
        <v>403</v>
      </c>
      <c r="B1779">
        <v>1</v>
      </c>
      <c r="C1779" t="str">
        <f t="shared" si="280"/>
        <v>0403-01</v>
      </c>
      <c r="D1779" t="s">
        <v>85</v>
      </c>
      <c r="E1779">
        <v>2013</v>
      </c>
      <c r="F1779">
        <f>VLOOKUP(E1779,Lookups!A:B,2,FALSE)</f>
        <v>1</v>
      </c>
      <c r="G1779">
        <v>2014</v>
      </c>
      <c r="H1779" s="61">
        <v>471.92000000000007</v>
      </c>
      <c r="I1779">
        <v>10</v>
      </c>
      <c r="J1779" t="s">
        <v>19</v>
      </c>
      <c r="K1779">
        <v>0</v>
      </c>
      <c r="L1779">
        <v>9</v>
      </c>
      <c r="M1779">
        <v>0</v>
      </c>
      <c r="N1779">
        <v>9</v>
      </c>
      <c r="O1779">
        <v>1</v>
      </c>
      <c r="P1779">
        <f t="shared" si="281"/>
        <v>5</v>
      </c>
      <c r="Q1779">
        <v>256</v>
      </c>
      <c r="R1779">
        <v>209</v>
      </c>
      <c r="S1779" s="14">
        <f t="shared" si="273"/>
        <v>0.55053763440860215</v>
      </c>
      <c r="T1779" s="33">
        <f>IF(E1779&lt;1994,"NA",IF(E1779&gt;2001,SUMIFS(ADM!E:E,ADM!A:A,ReferendumData!E1779,ADM!C:C,ReferendumData!A1779,ADM!D:D,ReferendumData!B1779),SUMIFS(ADM!K:K,ADM!H:H,ReferendumData!E1779,ADM!I:I,ReferendumData!A1779,ADM!J:J,ReferendumData!B1779)))</f>
        <v>193.89</v>
      </c>
      <c r="U1779" s="34">
        <f t="shared" si="282"/>
        <v>2.398267058641498</v>
      </c>
      <c r="V1779" s="47">
        <f>IFERROR(VLOOKUP(C1779,Lookups!J:L,3,FALSE),IF(T1779&gt;=2000,4,IF(AND(T1779&gt;=1000,T1779&lt;2000),5,6)))</f>
        <v>6</v>
      </c>
      <c r="W1779" s="12" t="s">
        <v>20</v>
      </c>
      <c r="X1779" s="39">
        <f t="shared" si="274"/>
        <v>2.398267058641498</v>
      </c>
      <c r="Y1779" s="38">
        <f t="shared" si="275"/>
        <v>0.55053763440860215</v>
      </c>
      <c r="Z1779" s="40" t="e">
        <f>IF(C1779=ScatterPlots!$A$3,ReferendumData!Y1779,-1)</f>
        <v>#N/A</v>
      </c>
      <c r="AA1779" s="39">
        <f t="shared" si="276"/>
        <v>2.398267058641498</v>
      </c>
      <c r="AB1779" s="40">
        <f t="shared" si="277"/>
        <v>-1</v>
      </c>
      <c r="AC1779" s="40">
        <f t="shared" si="278"/>
        <v>-1</v>
      </c>
      <c r="AD1779" s="40">
        <f t="shared" si="279"/>
        <v>0.55053763440860215</v>
      </c>
    </row>
    <row r="1780" spans="1:30" x14ac:dyDescent="0.35">
      <c r="A1780">
        <v>413</v>
      </c>
      <c r="B1780">
        <v>1</v>
      </c>
      <c r="C1780" t="str">
        <f t="shared" si="280"/>
        <v>0413-01</v>
      </c>
      <c r="D1780" t="s">
        <v>55</v>
      </c>
      <c r="E1780">
        <v>2013</v>
      </c>
      <c r="F1780">
        <f>VLOOKUP(E1780,Lookups!A:B,2,FALSE)</f>
        <v>1</v>
      </c>
      <c r="G1780">
        <v>2014</v>
      </c>
      <c r="H1780" s="61">
        <v>150</v>
      </c>
      <c r="I1780">
        <v>4</v>
      </c>
      <c r="J1780" t="s">
        <v>19</v>
      </c>
      <c r="K1780">
        <v>0</v>
      </c>
      <c r="L1780">
        <v>9</v>
      </c>
      <c r="M1780">
        <v>0</v>
      </c>
      <c r="N1780">
        <v>9</v>
      </c>
      <c r="O1780">
        <v>0</v>
      </c>
      <c r="P1780">
        <f t="shared" si="281"/>
        <v>2</v>
      </c>
      <c r="Q1780">
        <v>814</v>
      </c>
      <c r="R1780">
        <v>836</v>
      </c>
      <c r="S1780" s="14">
        <f t="shared" si="273"/>
        <v>0.49333333333333335</v>
      </c>
      <c r="T1780" s="33">
        <f>IF(E1780&lt;1994,"NA",IF(E1780&gt;2001,SUMIFS(ADM!E:E,ADM!A:A,ReferendumData!E1780,ADM!C:C,ReferendumData!A1780,ADM!D:D,ReferendumData!B1780),SUMIFS(ADM!K:K,ADM!H:H,ReferendumData!E1780,ADM!I:I,ReferendumData!A1780,ADM!J:J,ReferendumData!B1780)))</f>
        <v>2186.48</v>
      </c>
      <c r="U1780" s="34">
        <f t="shared" si="282"/>
        <v>0.75463759101386707</v>
      </c>
      <c r="V1780" s="47">
        <f>IFERROR(VLOOKUP(C1780,Lookups!J:L,3,FALSE),IF(T1780&gt;=2000,4,IF(AND(T1780&gt;=1000,T1780&lt;2000),5,6)))</f>
        <v>4</v>
      </c>
      <c r="W1780" s="12" t="s">
        <v>20</v>
      </c>
      <c r="X1780" s="39">
        <f t="shared" si="274"/>
        <v>0.75463759101386707</v>
      </c>
      <c r="Y1780" s="38">
        <f t="shared" si="275"/>
        <v>0.49333333333333335</v>
      </c>
      <c r="Z1780" s="40" t="e">
        <f>IF(C1780=ScatterPlots!$A$3,ReferendumData!Y1780,-1)</f>
        <v>#N/A</v>
      </c>
      <c r="AA1780" s="39">
        <f t="shared" si="276"/>
        <v>0.75463759101386707</v>
      </c>
      <c r="AB1780" s="40">
        <f t="shared" si="277"/>
        <v>-1</v>
      </c>
      <c r="AC1780" s="40">
        <f t="shared" si="278"/>
        <v>-1</v>
      </c>
      <c r="AD1780" s="40">
        <f t="shared" si="279"/>
        <v>0.49333333333333335</v>
      </c>
    </row>
    <row r="1781" spans="1:30" x14ac:dyDescent="0.35">
      <c r="A1781">
        <v>423</v>
      </c>
      <c r="B1781">
        <v>1</v>
      </c>
      <c r="C1781" t="str">
        <f t="shared" si="280"/>
        <v>0423-01</v>
      </c>
      <c r="D1781" t="s">
        <v>86</v>
      </c>
      <c r="E1781">
        <v>2013</v>
      </c>
      <c r="F1781">
        <f>VLOOKUP(E1781,Lookups!A:B,2,FALSE)</f>
        <v>1</v>
      </c>
      <c r="G1781">
        <v>2014</v>
      </c>
      <c r="H1781" s="61">
        <v>720.59</v>
      </c>
      <c r="I1781">
        <v>10</v>
      </c>
      <c r="J1781" t="s">
        <v>19</v>
      </c>
      <c r="K1781">
        <v>0</v>
      </c>
      <c r="L1781">
        <v>9</v>
      </c>
      <c r="M1781">
        <v>0</v>
      </c>
      <c r="N1781">
        <v>9</v>
      </c>
      <c r="O1781">
        <v>1</v>
      </c>
      <c r="P1781">
        <f t="shared" si="281"/>
        <v>8</v>
      </c>
      <c r="Q1781">
        <v>1875</v>
      </c>
      <c r="R1781">
        <v>327</v>
      </c>
      <c r="S1781" s="14">
        <f t="shared" si="273"/>
        <v>0.85149863760217981</v>
      </c>
      <c r="T1781" s="33">
        <f>IF(E1781&lt;1994,"NA",IF(E1781&gt;2001,SUMIFS(ADM!E:E,ADM!A:A,ReferendumData!E1781,ADM!C:C,ReferendumData!A1781,ADM!D:D,ReferendumData!B1781),SUMIFS(ADM!K:K,ADM!H:H,ReferendumData!E1781,ADM!I:I,ReferendumData!A1781,ADM!J:J,ReferendumData!B1781)))</f>
        <v>2900.94</v>
      </c>
      <c r="U1781" s="34">
        <f t="shared" si="282"/>
        <v>0.75906430329479413</v>
      </c>
      <c r="V1781" s="47">
        <f>IFERROR(VLOOKUP(C1781,Lookups!J:L,3,FALSE),IF(T1781&gt;=2000,4,IF(AND(T1781&gt;=1000,T1781&lt;2000),5,6)))</f>
        <v>4</v>
      </c>
      <c r="W1781" s="12" t="s">
        <v>20</v>
      </c>
      <c r="X1781" s="39">
        <f t="shared" si="274"/>
        <v>0.75906430329479413</v>
      </c>
      <c r="Y1781" s="38">
        <f t="shared" si="275"/>
        <v>0.85149863760217981</v>
      </c>
      <c r="Z1781" s="40" t="e">
        <f>IF(C1781=ScatterPlots!$A$3,ReferendumData!Y1781,-1)</f>
        <v>#N/A</v>
      </c>
      <c r="AA1781" s="39">
        <f t="shared" si="276"/>
        <v>0.75906430329479413</v>
      </c>
      <c r="AB1781" s="40">
        <f t="shared" si="277"/>
        <v>-1</v>
      </c>
      <c r="AC1781" s="40">
        <f t="shared" si="278"/>
        <v>-1</v>
      </c>
      <c r="AD1781" s="40">
        <f t="shared" si="279"/>
        <v>0.85149863760217981</v>
      </c>
    </row>
    <row r="1782" spans="1:30" x14ac:dyDescent="0.35">
      <c r="A1782">
        <v>423</v>
      </c>
      <c r="B1782">
        <v>1</v>
      </c>
      <c r="C1782" t="str">
        <f t="shared" si="280"/>
        <v>0423-01</v>
      </c>
      <c r="D1782" t="s">
        <v>86</v>
      </c>
      <c r="E1782">
        <v>2013</v>
      </c>
      <c r="F1782">
        <f>VLOOKUP(E1782,Lookups!A:B,2,FALSE)</f>
        <v>1</v>
      </c>
      <c r="G1782">
        <v>2014</v>
      </c>
      <c r="H1782" s="61">
        <v>180</v>
      </c>
      <c r="I1782">
        <v>10</v>
      </c>
      <c r="J1782" t="s">
        <v>19</v>
      </c>
      <c r="K1782">
        <v>0</v>
      </c>
      <c r="L1782">
        <v>9</v>
      </c>
      <c r="M1782">
        <v>0</v>
      </c>
      <c r="N1782">
        <v>9</v>
      </c>
      <c r="O1782">
        <v>1</v>
      </c>
      <c r="P1782">
        <f t="shared" si="281"/>
        <v>2</v>
      </c>
      <c r="Q1782">
        <v>1730</v>
      </c>
      <c r="R1782">
        <v>466</v>
      </c>
      <c r="S1782" s="14">
        <f t="shared" si="273"/>
        <v>0.78779599271402545</v>
      </c>
      <c r="T1782" s="33">
        <f>IF(E1782&lt;1994,"NA",IF(E1782&gt;2001,SUMIFS(ADM!E:E,ADM!A:A,ReferendumData!E1782,ADM!C:C,ReferendumData!A1782,ADM!D:D,ReferendumData!B1782),SUMIFS(ADM!K:K,ADM!H:H,ReferendumData!E1782,ADM!I:I,ReferendumData!A1782,ADM!J:J,ReferendumData!B1782)))</f>
        <v>2900.94</v>
      </c>
      <c r="U1782" s="34">
        <f t="shared" si="282"/>
        <v>0.75699600819044854</v>
      </c>
      <c r="V1782" s="47">
        <f>IFERROR(VLOOKUP(C1782,Lookups!J:L,3,FALSE),IF(T1782&gt;=2000,4,IF(AND(T1782&gt;=1000,T1782&lt;2000),5,6)))</f>
        <v>4</v>
      </c>
      <c r="W1782" s="12" t="s">
        <v>20</v>
      </c>
      <c r="X1782" s="39">
        <f t="shared" si="274"/>
        <v>0.75699600819044854</v>
      </c>
      <c r="Y1782" s="38">
        <f t="shared" si="275"/>
        <v>0.78779599271402545</v>
      </c>
      <c r="Z1782" s="40" t="e">
        <f>IF(C1782=ScatterPlots!$A$3,ReferendumData!Y1782,-1)</f>
        <v>#N/A</v>
      </c>
      <c r="AA1782" s="39">
        <f t="shared" si="276"/>
        <v>0.75699600819044854</v>
      </c>
      <c r="AB1782" s="40">
        <f t="shared" si="277"/>
        <v>-1</v>
      </c>
      <c r="AC1782" s="40">
        <f t="shared" si="278"/>
        <v>-1</v>
      </c>
      <c r="AD1782" s="40">
        <f t="shared" si="279"/>
        <v>0.78779599271402545</v>
      </c>
    </row>
    <row r="1783" spans="1:30" x14ac:dyDescent="0.35">
      <c r="A1783">
        <v>424</v>
      </c>
      <c r="B1783">
        <v>1</v>
      </c>
      <c r="C1783" t="str">
        <f t="shared" si="280"/>
        <v>0424-01</v>
      </c>
      <c r="D1783" t="s">
        <v>311</v>
      </c>
      <c r="E1783">
        <v>2013</v>
      </c>
      <c r="F1783">
        <f>VLOOKUP(E1783,Lookups!A:B,2,FALSE)</f>
        <v>1</v>
      </c>
      <c r="G1783">
        <v>2014</v>
      </c>
      <c r="H1783" s="61">
        <v>351.76</v>
      </c>
      <c r="I1783">
        <v>10</v>
      </c>
      <c r="J1783" t="s">
        <v>19</v>
      </c>
      <c r="K1783">
        <v>0</v>
      </c>
      <c r="L1783">
        <v>9</v>
      </c>
      <c r="M1783">
        <v>0</v>
      </c>
      <c r="N1783">
        <v>9</v>
      </c>
      <c r="O1783">
        <v>1</v>
      </c>
      <c r="P1783">
        <f t="shared" si="281"/>
        <v>4</v>
      </c>
      <c r="Q1783">
        <v>205</v>
      </c>
      <c r="R1783">
        <v>114</v>
      </c>
      <c r="S1783" s="14">
        <f t="shared" si="273"/>
        <v>0.64263322884012541</v>
      </c>
      <c r="T1783" s="33">
        <f>IF(E1783&lt;1994,"NA",IF(E1783&gt;2001,SUMIFS(ADM!E:E,ADM!A:A,ReferendumData!E1783,ADM!C:C,ReferendumData!A1783,ADM!D:D,ReferendumData!B1783),SUMIFS(ADM!K:K,ADM!H:H,ReferendumData!E1783,ADM!I:I,ReferendumData!A1783,ADM!J:J,ReferendumData!B1783)))</f>
        <v>413.95</v>
      </c>
      <c r="U1783" s="34">
        <f t="shared" si="282"/>
        <v>0.77062447155453562</v>
      </c>
      <c r="V1783" s="47">
        <f>IFERROR(VLOOKUP(C1783,Lookups!J:L,3,FALSE),IF(T1783&gt;=2000,4,IF(AND(T1783&gt;=1000,T1783&lt;2000),5,6)))</f>
        <v>6</v>
      </c>
      <c r="W1783" s="12" t="s">
        <v>20</v>
      </c>
      <c r="X1783" s="39">
        <f t="shared" si="274"/>
        <v>0.77062447155453562</v>
      </c>
      <c r="Y1783" s="38">
        <f t="shared" si="275"/>
        <v>0.64263322884012541</v>
      </c>
      <c r="Z1783" s="40" t="e">
        <f>IF(C1783=ScatterPlots!$A$3,ReferendumData!Y1783,-1)</f>
        <v>#N/A</v>
      </c>
      <c r="AA1783" s="39">
        <f t="shared" si="276"/>
        <v>0.77062447155453562</v>
      </c>
      <c r="AB1783" s="40">
        <f t="shared" si="277"/>
        <v>-1</v>
      </c>
      <c r="AC1783" s="40">
        <f t="shared" si="278"/>
        <v>-1</v>
      </c>
      <c r="AD1783" s="40">
        <f t="shared" si="279"/>
        <v>0.64263322884012541</v>
      </c>
    </row>
    <row r="1784" spans="1:30" x14ac:dyDescent="0.35">
      <c r="A1784">
        <v>466</v>
      </c>
      <c r="B1784">
        <v>1</v>
      </c>
      <c r="C1784" t="str">
        <f t="shared" si="280"/>
        <v>0466-01</v>
      </c>
      <c r="D1784" t="s">
        <v>185</v>
      </c>
      <c r="E1784">
        <v>2013</v>
      </c>
      <c r="F1784">
        <f>VLOOKUP(E1784,Lookups!A:B,2,FALSE)</f>
        <v>1</v>
      </c>
      <c r="G1784">
        <v>2014</v>
      </c>
      <c r="H1784" s="61">
        <v>438</v>
      </c>
      <c r="I1784">
        <v>10</v>
      </c>
      <c r="J1784" t="s">
        <v>19</v>
      </c>
      <c r="K1784">
        <v>0</v>
      </c>
      <c r="L1784">
        <v>9</v>
      </c>
      <c r="M1784">
        <v>0</v>
      </c>
      <c r="N1784">
        <v>9</v>
      </c>
      <c r="O1784">
        <v>0</v>
      </c>
      <c r="P1784">
        <f t="shared" si="281"/>
        <v>5</v>
      </c>
      <c r="Q1784">
        <v>337</v>
      </c>
      <c r="R1784">
        <v>1281</v>
      </c>
      <c r="S1784" s="14">
        <f t="shared" si="273"/>
        <v>0.20828182941903584</v>
      </c>
      <c r="T1784" s="33">
        <f>IF(E1784&lt;1994,"NA",IF(E1784&gt;2001,SUMIFS(ADM!E:E,ADM!A:A,ReferendumData!E1784,ADM!C:C,ReferendumData!A1784,ADM!D:D,ReferendumData!B1784),SUMIFS(ADM!K:K,ADM!H:H,ReferendumData!E1784,ADM!I:I,ReferendumData!A1784,ADM!J:J,ReferendumData!B1784)))</f>
        <v>2230.42</v>
      </c>
      <c r="U1784" s="34">
        <f t="shared" si="282"/>
        <v>0.72542391119161409</v>
      </c>
      <c r="V1784" s="47">
        <f>IFERROR(VLOOKUP(C1784,Lookups!J:L,3,FALSE),IF(T1784&gt;=2000,4,IF(AND(T1784&gt;=1000,T1784&lt;2000),5,6)))</f>
        <v>4</v>
      </c>
      <c r="W1784" s="12" t="s">
        <v>20</v>
      </c>
      <c r="X1784" s="39">
        <f t="shared" si="274"/>
        <v>0.72542391119161409</v>
      </c>
      <c r="Y1784" s="38">
        <f t="shared" si="275"/>
        <v>0.20828182941903584</v>
      </c>
      <c r="Z1784" s="40" t="e">
        <f>IF(C1784=ScatterPlots!$A$3,ReferendumData!Y1784,-1)</f>
        <v>#N/A</v>
      </c>
      <c r="AA1784" s="39">
        <f t="shared" si="276"/>
        <v>0.72542391119161409</v>
      </c>
      <c r="AB1784" s="40">
        <f t="shared" si="277"/>
        <v>-1</v>
      </c>
      <c r="AC1784" s="40">
        <f t="shared" si="278"/>
        <v>-1</v>
      </c>
      <c r="AD1784" s="40">
        <f t="shared" si="279"/>
        <v>0.20828182941903584</v>
      </c>
    </row>
    <row r="1785" spans="1:30" x14ac:dyDescent="0.35">
      <c r="A1785">
        <v>473</v>
      </c>
      <c r="B1785">
        <v>1</v>
      </c>
      <c r="C1785" t="str">
        <f t="shared" si="280"/>
        <v>0473-01</v>
      </c>
      <c r="D1785" t="s">
        <v>576</v>
      </c>
      <c r="E1785">
        <v>2013</v>
      </c>
      <c r="F1785">
        <f>VLOOKUP(E1785,Lookups!A:B,2,FALSE)</f>
        <v>1</v>
      </c>
      <c r="G1785">
        <v>2014</v>
      </c>
      <c r="H1785" s="61">
        <v>800</v>
      </c>
      <c r="I1785">
        <v>10</v>
      </c>
      <c r="J1785" t="s">
        <v>19</v>
      </c>
      <c r="K1785">
        <v>0</v>
      </c>
      <c r="L1785">
        <v>9</v>
      </c>
      <c r="M1785">
        <v>0</v>
      </c>
      <c r="N1785">
        <v>9</v>
      </c>
      <c r="O1785">
        <v>0</v>
      </c>
      <c r="P1785">
        <f t="shared" si="281"/>
        <v>9</v>
      </c>
      <c r="Q1785">
        <v>334</v>
      </c>
      <c r="R1785">
        <v>554</v>
      </c>
      <c r="S1785" s="14">
        <f t="shared" si="273"/>
        <v>0.37612612612612611</v>
      </c>
      <c r="T1785" s="33">
        <f>IF(E1785&lt;1994,"NA",IF(E1785&gt;2001,SUMIFS(ADM!E:E,ADM!A:A,ReferendumData!E1785,ADM!C:C,ReferendumData!A1785,ADM!D:D,ReferendumData!B1785),SUMIFS(ADM!K:K,ADM!H:H,ReferendumData!E1785,ADM!I:I,ReferendumData!A1785,ADM!J:J,ReferendumData!B1785)))</f>
        <v>479.44</v>
      </c>
      <c r="U1785" s="34">
        <f t="shared" si="282"/>
        <v>1.8521608543300518</v>
      </c>
      <c r="V1785" s="47">
        <f>IFERROR(VLOOKUP(C1785,Lookups!J:L,3,FALSE),IF(T1785&gt;=2000,4,IF(AND(T1785&gt;=1000,T1785&lt;2000),5,6)))</f>
        <v>6</v>
      </c>
      <c r="W1785" s="12" t="s">
        <v>20</v>
      </c>
      <c r="X1785" s="39">
        <f t="shared" si="274"/>
        <v>1.8521608543300518</v>
      </c>
      <c r="Y1785" s="38">
        <f t="shared" si="275"/>
        <v>0.37612612612612611</v>
      </c>
      <c r="Z1785" s="40" t="e">
        <f>IF(C1785=ScatterPlots!$A$3,ReferendumData!Y1785,-1)</f>
        <v>#N/A</v>
      </c>
      <c r="AA1785" s="39">
        <f t="shared" si="276"/>
        <v>1.8521608543300518</v>
      </c>
      <c r="AB1785" s="40">
        <f t="shared" si="277"/>
        <v>-1</v>
      </c>
      <c r="AC1785" s="40">
        <f t="shared" si="278"/>
        <v>-1</v>
      </c>
      <c r="AD1785" s="40">
        <f t="shared" si="279"/>
        <v>0.37612612612612611</v>
      </c>
    </row>
    <row r="1786" spans="1:30" x14ac:dyDescent="0.35">
      <c r="A1786">
        <v>492</v>
      </c>
      <c r="B1786">
        <v>1</v>
      </c>
      <c r="C1786" t="str">
        <f t="shared" si="280"/>
        <v>0492-01</v>
      </c>
      <c r="D1786" t="s">
        <v>187</v>
      </c>
      <c r="E1786">
        <v>2013</v>
      </c>
      <c r="F1786">
        <f>VLOOKUP(E1786,Lookups!A:B,2,FALSE)</f>
        <v>1</v>
      </c>
      <c r="G1786">
        <v>2014</v>
      </c>
      <c r="H1786" s="61">
        <v>254.7</v>
      </c>
      <c r="I1786">
        <v>10</v>
      </c>
      <c r="J1786" t="s">
        <v>19</v>
      </c>
      <c r="K1786">
        <v>0</v>
      </c>
      <c r="L1786">
        <v>9</v>
      </c>
      <c r="M1786">
        <v>0</v>
      </c>
      <c r="N1786">
        <v>9</v>
      </c>
      <c r="O1786">
        <v>1</v>
      </c>
      <c r="P1786">
        <f t="shared" si="281"/>
        <v>3</v>
      </c>
      <c r="Q1786">
        <v>2316</v>
      </c>
      <c r="R1786">
        <v>571</v>
      </c>
      <c r="S1786" s="14">
        <f t="shared" si="273"/>
        <v>0.80221683408382405</v>
      </c>
      <c r="T1786" s="33">
        <f>IF(E1786&lt;1994,"NA",IF(E1786&gt;2001,SUMIFS(ADM!E:E,ADM!A:A,ReferendumData!E1786,ADM!C:C,ReferendumData!A1786,ADM!D:D,ReferendumData!B1786),SUMIFS(ADM!K:K,ADM!H:H,ReferendumData!E1786,ADM!I:I,ReferendumData!A1786,ADM!J:J,ReferendumData!B1786)))</f>
        <v>4506.92</v>
      </c>
      <c r="U1786" s="34">
        <f t="shared" si="282"/>
        <v>0.64057050047482533</v>
      </c>
      <c r="V1786" s="47">
        <f>IFERROR(VLOOKUP(C1786,Lookups!J:L,3,FALSE),IF(T1786&gt;=2000,4,IF(AND(T1786&gt;=1000,T1786&lt;2000),5,6)))</f>
        <v>4</v>
      </c>
      <c r="W1786" s="12" t="s">
        <v>20</v>
      </c>
      <c r="X1786" s="39">
        <f t="shared" si="274"/>
        <v>0.64057050047482533</v>
      </c>
      <c r="Y1786" s="38">
        <f t="shared" si="275"/>
        <v>0.80221683408382405</v>
      </c>
      <c r="Z1786" s="40" t="e">
        <f>IF(C1786=ScatterPlots!$A$3,ReferendumData!Y1786,-1)</f>
        <v>#N/A</v>
      </c>
      <c r="AA1786" s="39">
        <f t="shared" si="276"/>
        <v>0.64057050047482533</v>
      </c>
      <c r="AB1786" s="40">
        <f t="shared" si="277"/>
        <v>-1</v>
      </c>
      <c r="AC1786" s="40">
        <f t="shared" si="278"/>
        <v>-1</v>
      </c>
      <c r="AD1786" s="40">
        <f t="shared" si="279"/>
        <v>0.80221683408382405</v>
      </c>
    </row>
    <row r="1787" spans="1:30" x14ac:dyDescent="0.35">
      <c r="A1787">
        <v>507</v>
      </c>
      <c r="B1787">
        <v>1</v>
      </c>
      <c r="C1787" t="str">
        <f t="shared" si="280"/>
        <v>0507-01</v>
      </c>
      <c r="D1787" t="s">
        <v>133</v>
      </c>
      <c r="E1787">
        <v>2013</v>
      </c>
      <c r="F1787">
        <f>VLOOKUP(E1787,Lookups!A:B,2,FALSE)</f>
        <v>1</v>
      </c>
      <c r="G1787">
        <v>2014</v>
      </c>
      <c r="H1787" s="61">
        <v>450</v>
      </c>
      <c r="I1787">
        <v>3</v>
      </c>
      <c r="J1787" t="s">
        <v>19</v>
      </c>
      <c r="K1787">
        <v>0</v>
      </c>
      <c r="L1787">
        <v>9</v>
      </c>
      <c r="M1787">
        <v>0</v>
      </c>
      <c r="N1787">
        <v>9</v>
      </c>
      <c r="O1787">
        <v>1</v>
      </c>
      <c r="P1787">
        <f t="shared" si="281"/>
        <v>5</v>
      </c>
      <c r="Q1787">
        <v>339</v>
      </c>
      <c r="R1787">
        <v>185</v>
      </c>
      <c r="S1787" s="14">
        <f t="shared" si="273"/>
        <v>0.64694656488549618</v>
      </c>
      <c r="T1787" s="33">
        <f>IF(E1787&lt;1994,"NA",IF(E1787&gt;2001,SUMIFS(ADM!E:E,ADM!A:A,ReferendumData!E1787,ADM!C:C,ReferendumData!A1787,ADM!D:D,ReferendumData!B1787),SUMIFS(ADM!K:K,ADM!H:H,ReferendumData!E1787,ADM!I:I,ReferendumData!A1787,ADM!J:J,ReferendumData!B1787)))</f>
        <v>332.73</v>
      </c>
      <c r="U1787" s="34">
        <f t="shared" si="282"/>
        <v>1.5748504793676554</v>
      </c>
      <c r="V1787" s="47">
        <f>IFERROR(VLOOKUP(C1787,Lookups!J:L,3,FALSE),IF(T1787&gt;=2000,4,IF(AND(T1787&gt;=1000,T1787&lt;2000),5,6)))</f>
        <v>6</v>
      </c>
      <c r="W1787" s="12" t="s">
        <v>20</v>
      </c>
      <c r="X1787" s="39">
        <f t="shared" si="274"/>
        <v>1.5748504793676554</v>
      </c>
      <c r="Y1787" s="38">
        <f t="shared" si="275"/>
        <v>0.64694656488549618</v>
      </c>
      <c r="Z1787" s="40" t="e">
        <f>IF(C1787=ScatterPlots!$A$3,ReferendumData!Y1787,-1)</f>
        <v>#N/A</v>
      </c>
      <c r="AA1787" s="39">
        <f t="shared" si="276"/>
        <v>1.5748504793676554</v>
      </c>
      <c r="AB1787" s="40">
        <f t="shared" si="277"/>
        <v>-1</v>
      </c>
      <c r="AC1787" s="40">
        <f t="shared" si="278"/>
        <v>-1</v>
      </c>
      <c r="AD1787" s="40">
        <f t="shared" si="279"/>
        <v>0.64694656488549618</v>
      </c>
    </row>
    <row r="1788" spans="1:30" x14ac:dyDescent="0.35">
      <c r="A1788">
        <v>514</v>
      </c>
      <c r="B1788">
        <v>1</v>
      </c>
      <c r="C1788" t="str">
        <f t="shared" si="280"/>
        <v>0514-01</v>
      </c>
      <c r="D1788" t="s">
        <v>228</v>
      </c>
      <c r="E1788">
        <v>2013</v>
      </c>
      <c r="F1788">
        <f>VLOOKUP(E1788,Lookups!A:B,2,FALSE)</f>
        <v>1</v>
      </c>
      <c r="G1788">
        <v>2014</v>
      </c>
      <c r="H1788" s="61">
        <v>686.81999999999994</v>
      </c>
      <c r="I1788">
        <v>10</v>
      </c>
      <c r="J1788" t="s">
        <v>19</v>
      </c>
      <c r="K1788">
        <v>0</v>
      </c>
      <c r="L1788">
        <v>9</v>
      </c>
      <c r="M1788">
        <v>0</v>
      </c>
      <c r="N1788">
        <v>9</v>
      </c>
      <c r="O1788">
        <v>1</v>
      </c>
      <c r="P1788">
        <f t="shared" si="281"/>
        <v>7</v>
      </c>
      <c r="Q1788">
        <v>214</v>
      </c>
      <c r="R1788">
        <v>63</v>
      </c>
      <c r="S1788" s="14">
        <f t="shared" si="273"/>
        <v>0.77256317689530685</v>
      </c>
      <c r="T1788" s="33">
        <f>IF(E1788&lt;1994,"NA",IF(E1788&gt;2001,SUMIFS(ADM!E:E,ADM!A:A,ReferendumData!E1788,ADM!C:C,ReferendumData!A1788,ADM!D:D,ReferendumData!B1788),SUMIFS(ADM!K:K,ADM!H:H,ReferendumData!E1788,ADM!I:I,ReferendumData!A1788,ADM!J:J,ReferendumData!B1788)))</f>
        <v>170.97</v>
      </c>
      <c r="U1788" s="34">
        <f t="shared" si="282"/>
        <v>1.6201672808094987</v>
      </c>
      <c r="V1788" s="47">
        <f>IFERROR(VLOOKUP(C1788,Lookups!J:L,3,FALSE),IF(T1788&gt;=2000,4,IF(AND(T1788&gt;=1000,T1788&lt;2000),5,6)))</f>
        <v>6</v>
      </c>
      <c r="W1788" s="12" t="s">
        <v>20</v>
      </c>
      <c r="X1788" s="39">
        <f t="shared" si="274"/>
        <v>1.6201672808094987</v>
      </c>
      <c r="Y1788" s="38">
        <f t="shared" si="275"/>
        <v>0.77256317689530685</v>
      </c>
      <c r="Z1788" s="40" t="e">
        <f>IF(C1788=ScatterPlots!$A$3,ReferendumData!Y1788,-1)</f>
        <v>#N/A</v>
      </c>
      <c r="AA1788" s="39">
        <f t="shared" si="276"/>
        <v>1.6201672808094987</v>
      </c>
      <c r="AB1788" s="40">
        <f t="shared" si="277"/>
        <v>-1</v>
      </c>
      <c r="AC1788" s="40">
        <f t="shared" si="278"/>
        <v>-1</v>
      </c>
      <c r="AD1788" s="40">
        <f t="shared" si="279"/>
        <v>0.77256317689530685</v>
      </c>
    </row>
    <row r="1789" spans="1:30" x14ac:dyDescent="0.35">
      <c r="A1789">
        <v>518</v>
      </c>
      <c r="B1789">
        <v>1</v>
      </c>
      <c r="C1789" t="str">
        <f t="shared" si="280"/>
        <v>0518-01</v>
      </c>
      <c r="D1789" t="s">
        <v>59</v>
      </c>
      <c r="E1789">
        <v>2013</v>
      </c>
      <c r="F1789">
        <f>VLOOKUP(E1789,Lookups!A:B,2,FALSE)</f>
        <v>1</v>
      </c>
      <c r="G1789">
        <v>2014</v>
      </c>
      <c r="H1789" s="61">
        <v>-56.460000000000036</v>
      </c>
      <c r="I1789">
        <v>10</v>
      </c>
      <c r="J1789" t="s">
        <v>19</v>
      </c>
      <c r="K1789">
        <v>0</v>
      </c>
      <c r="L1789">
        <v>9</v>
      </c>
      <c r="M1789">
        <v>0</v>
      </c>
      <c r="N1789">
        <v>9</v>
      </c>
      <c r="O1789">
        <v>0</v>
      </c>
      <c r="P1789">
        <f t="shared" si="281"/>
        <v>1</v>
      </c>
      <c r="Q1789">
        <v>965</v>
      </c>
      <c r="R1789">
        <v>1758</v>
      </c>
      <c r="S1789" s="14">
        <f t="shared" si="273"/>
        <v>0.35438854204921044</v>
      </c>
      <c r="T1789" s="33">
        <f>IF(E1789&lt;1994,"NA",IF(E1789&gt;2001,SUMIFS(ADM!E:E,ADM!A:A,ReferendumData!E1789,ADM!C:C,ReferendumData!A1789,ADM!D:D,ReferendumData!B1789),SUMIFS(ADM!K:K,ADM!H:H,ReferendumData!E1789,ADM!I:I,ReferendumData!A1789,ADM!J:J,ReferendumData!B1789)))</f>
        <v>2693.91</v>
      </c>
      <c r="U1789" s="34">
        <f t="shared" si="282"/>
        <v>1.0107984305340565</v>
      </c>
      <c r="V1789" s="47">
        <f>IFERROR(VLOOKUP(C1789,Lookups!J:L,3,FALSE),IF(T1789&gt;=2000,4,IF(AND(T1789&gt;=1000,T1789&lt;2000),5,6)))</f>
        <v>4</v>
      </c>
      <c r="W1789" s="12" t="s">
        <v>20</v>
      </c>
      <c r="X1789" s="39">
        <f t="shared" si="274"/>
        <v>1.0107984305340565</v>
      </c>
      <c r="Y1789" s="38">
        <f t="shared" si="275"/>
        <v>0.35438854204921044</v>
      </c>
      <c r="Z1789" s="40" t="e">
        <f>IF(C1789=ScatterPlots!$A$3,ReferendumData!Y1789,-1)</f>
        <v>#N/A</v>
      </c>
      <c r="AA1789" s="39">
        <f t="shared" si="276"/>
        <v>1.0107984305340565</v>
      </c>
      <c r="AB1789" s="40">
        <f t="shared" si="277"/>
        <v>-1</v>
      </c>
      <c r="AC1789" s="40">
        <f t="shared" si="278"/>
        <v>-1</v>
      </c>
      <c r="AD1789" s="40">
        <f t="shared" si="279"/>
        <v>0.35438854204921044</v>
      </c>
    </row>
    <row r="1790" spans="1:30" x14ac:dyDescent="0.35">
      <c r="A1790">
        <v>561</v>
      </c>
      <c r="B1790">
        <v>1</v>
      </c>
      <c r="C1790" t="str">
        <f t="shared" si="280"/>
        <v>0561-01</v>
      </c>
      <c r="D1790" t="s">
        <v>191</v>
      </c>
      <c r="E1790">
        <v>2013</v>
      </c>
      <c r="F1790">
        <f>VLOOKUP(E1790,Lookups!A:B,2,FALSE)</f>
        <v>1</v>
      </c>
      <c r="G1790">
        <v>2014</v>
      </c>
      <c r="H1790" s="61">
        <v>550</v>
      </c>
      <c r="I1790">
        <v>4</v>
      </c>
      <c r="J1790" t="s">
        <v>19</v>
      </c>
      <c r="K1790">
        <v>0</v>
      </c>
      <c r="L1790">
        <v>9</v>
      </c>
      <c r="M1790">
        <v>0</v>
      </c>
      <c r="N1790">
        <v>9</v>
      </c>
      <c r="O1790">
        <v>1</v>
      </c>
      <c r="P1790">
        <f t="shared" si="281"/>
        <v>6</v>
      </c>
      <c r="Q1790">
        <v>120</v>
      </c>
      <c r="R1790">
        <v>25</v>
      </c>
      <c r="S1790" s="14">
        <f t="shared" si="273"/>
        <v>0.82758620689655171</v>
      </c>
      <c r="T1790" s="33">
        <f>IF(E1790&lt;1994,"NA",IF(E1790&gt;2001,SUMIFS(ADM!E:E,ADM!A:A,ReferendumData!E1790,ADM!C:C,ReferendumData!A1790,ADM!D:D,ReferendumData!B1790),SUMIFS(ADM!K:K,ADM!H:H,ReferendumData!E1790,ADM!I:I,ReferendumData!A1790,ADM!J:J,ReferendumData!B1790)))</f>
        <v>177.82</v>
      </c>
      <c r="U1790" s="34">
        <f t="shared" si="282"/>
        <v>0.81543133505792376</v>
      </c>
      <c r="V1790" s="47">
        <f>IFERROR(VLOOKUP(C1790,Lookups!J:L,3,FALSE),IF(T1790&gt;=2000,4,IF(AND(T1790&gt;=1000,T1790&lt;2000),5,6)))</f>
        <v>6</v>
      </c>
      <c r="W1790" s="12" t="s">
        <v>20</v>
      </c>
      <c r="X1790" s="39">
        <f t="shared" si="274"/>
        <v>0.81543133505792376</v>
      </c>
      <c r="Y1790" s="38">
        <f t="shared" si="275"/>
        <v>0.82758620689655171</v>
      </c>
      <c r="Z1790" s="40" t="e">
        <f>IF(C1790=ScatterPlots!$A$3,ReferendumData!Y1790,-1)</f>
        <v>#N/A</v>
      </c>
      <c r="AA1790" s="39">
        <f t="shared" si="276"/>
        <v>0.81543133505792376</v>
      </c>
      <c r="AB1790" s="40">
        <f t="shared" si="277"/>
        <v>-1</v>
      </c>
      <c r="AC1790" s="40">
        <f t="shared" si="278"/>
        <v>-1</v>
      </c>
      <c r="AD1790" s="40">
        <f t="shared" si="279"/>
        <v>0.82758620689655171</v>
      </c>
    </row>
    <row r="1791" spans="1:30" x14ac:dyDescent="0.35">
      <c r="A1791">
        <v>600</v>
      </c>
      <c r="B1791">
        <v>1</v>
      </c>
      <c r="C1791" t="str">
        <f t="shared" si="280"/>
        <v>0600-01</v>
      </c>
      <c r="D1791" t="s">
        <v>482</v>
      </c>
      <c r="E1791">
        <v>2013</v>
      </c>
      <c r="F1791">
        <f>VLOOKUP(E1791,Lookups!A:B,2,FALSE)</f>
        <v>1</v>
      </c>
      <c r="G1791">
        <v>2014</v>
      </c>
      <c r="H1791" s="61">
        <v>118.16999999999996</v>
      </c>
      <c r="I1791">
        <v>10</v>
      </c>
      <c r="J1791" t="s">
        <v>19</v>
      </c>
      <c r="K1791">
        <v>0</v>
      </c>
      <c r="L1791">
        <v>9</v>
      </c>
      <c r="M1791">
        <v>0</v>
      </c>
      <c r="N1791">
        <v>9</v>
      </c>
      <c r="O1791">
        <v>1</v>
      </c>
      <c r="P1791">
        <f t="shared" si="281"/>
        <v>2</v>
      </c>
      <c r="Q1791">
        <v>81</v>
      </c>
      <c r="R1791">
        <v>42</v>
      </c>
      <c r="S1791" s="14">
        <f t="shared" si="273"/>
        <v>0.65853658536585369</v>
      </c>
      <c r="T1791" s="33">
        <f>IF(E1791&lt;1994,"NA",IF(E1791&gt;2001,SUMIFS(ADM!E:E,ADM!A:A,ReferendumData!E1791,ADM!C:C,ReferendumData!A1791,ADM!D:D,ReferendumData!B1791),SUMIFS(ADM!K:K,ADM!H:H,ReferendumData!E1791,ADM!I:I,ReferendumData!A1791,ADM!J:J,ReferendumData!B1791)))</f>
        <v>264.37</v>
      </c>
      <c r="U1791" s="34">
        <f t="shared" si="282"/>
        <v>0.46525702613761016</v>
      </c>
      <c r="V1791" s="47">
        <f>IFERROR(VLOOKUP(C1791,Lookups!J:L,3,FALSE),IF(T1791&gt;=2000,4,IF(AND(T1791&gt;=1000,T1791&lt;2000),5,6)))</f>
        <v>6</v>
      </c>
      <c r="W1791" s="12" t="s">
        <v>20</v>
      </c>
      <c r="X1791" s="39">
        <f t="shared" si="274"/>
        <v>0.46525702613761016</v>
      </c>
      <c r="Y1791" s="38">
        <f t="shared" si="275"/>
        <v>0.65853658536585369</v>
      </c>
      <c r="Z1791" s="40" t="e">
        <f>IF(C1791=ScatterPlots!$A$3,ReferendumData!Y1791,-1)</f>
        <v>#N/A</v>
      </c>
      <c r="AA1791" s="39">
        <f t="shared" si="276"/>
        <v>0.46525702613761016</v>
      </c>
      <c r="AB1791" s="40">
        <f t="shared" si="277"/>
        <v>-1</v>
      </c>
      <c r="AC1791" s="40">
        <f t="shared" si="278"/>
        <v>-1</v>
      </c>
      <c r="AD1791" s="40">
        <f t="shared" si="279"/>
        <v>0.65853658536585369</v>
      </c>
    </row>
    <row r="1792" spans="1:30" x14ac:dyDescent="0.35">
      <c r="A1792">
        <v>601</v>
      </c>
      <c r="B1792">
        <v>1</v>
      </c>
      <c r="C1792" t="str">
        <f t="shared" si="280"/>
        <v>0601-01</v>
      </c>
      <c r="D1792" t="s">
        <v>95</v>
      </c>
      <c r="E1792">
        <v>2013</v>
      </c>
      <c r="F1792">
        <f>VLOOKUP(E1792,Lookups!A:B,2,FALSE)</f>
        <v>1</v>
      </c>
      <c r="G1792">
        <v>2014</v>
      </c>
      <c r="H1792" s="61">
        <v>466.55999999999995</v>
      </c>
      <c r="I1792">
        <v>10</v>
      </c>
      <c r="J1792" t="s">
        <v>19</v>
      </c>
      <c r="K1792">
        <v>0</v>
      </c>
      <c r="L1792">
        <v>9</v>
      </c>
      <c r="M1792">
        <v>0</v>
      </c>
      <c r="N1792">
        <v>9</v>
      </c>
      <c r="O1792">
        <v>1</v>
      </c>
      <c r="P1792">
        <f t="shared" si="281"/>
        <v>5</v>
      </c>
      <c r="Q1792">
        <v>630</v>
      </c>
      <c r="R1792">
        <v>260</v>
      </c>
      <c r="S1792" s="14">
        <f t="shared" si="273"/>
        <v>0.7078651685393258</v>
      </c>
      <c r="T1792" s="33">
        <f>IF(E1792&lt;1994,"NA",IF(E1792&gt;2001,SUMIFS(ADM!E:E,ADM!A:A,ReferendumData!E1792,ADM!C:C,ReferendumData!A1792,ADM!D:D,ReferendumData!B1792),SUMIFS(ADM!K:K,ADM!H:H,ReferendumData!E1792,ADM!I:I,ReferendumData!A1792,ADM!J:J,ReferendumData!B1792)))</f>
        <v>676.7</v>
      </c>
      <c r="U1792" s="34">
        <f t="shared" si="282"/>
        <v>1.3152061474804195</v>
      </c>
      <c r="V1792" s="47">
        <f>IFERROR(VLOOKUP(C1792,Lookups!J:L,3,FALSE),IF(T1792&gt;=2000,4,IF(AND(T1792&gt;=1000,T1792&lt;2000),5,6)))</f>
        <v>6</v>
      </c>
      <c r="W1792" s="12" t="s">
        <v>20</v>
      </c>
      <c r="X1792" s="39">
        <f t="shared" si="274"/>
        <v>1.3152061474804195</v>
      </c>
      <c r="Y1792" s="38">
        <f t="shared" si="275"/>
        <v>0.7078651685393258</v>
      </c>
      <c r="Z1792" s="40" t="e">
        <f>IF(C1792=ScatterPlots!$A$3,ReferendumData!Y1792,-1)</f>
        <v>#N/A</v>
      </c>
      <c r="AA1792" s="39">
        <f t="shared" si="276"/>
        <v>1.3152061474804195</v>
      </c>
      <c r="AB1792" s="40">
        <f t="shared" si="277"/>
        <v>-1</v>
      </c>
      <c r="AC1792" s="40">
        <f t="shared" si="278"/>
        <v>-1</v>
      </c>
      <c r="AD1792" s="40">
        <f t="shared" si="279"/>
        <v>0.7078651685393258</v>
      </c>
    </row>
    <row r="1793" spans="1:30" x14ac:dyDescent="0.35">
      <c r="A1793">
        <v>623</v>
      </c>
      <c r="B1793">
        <v>1</v>
      </c>
      <c r="C1793" t="str">
        <f t="shared" si="280"/>
        <v>0623-01</v>
      </c>
      <c r="D1793" t="s">
        <v>432</v>
      </c>
      <c r="E1793">
        <v>2013</v>
      </c>
      <c r="F1793">
        <f>VLOOKUP(E1793,Lookups!A:B,2,FALSE)</f>
        <v>1</v>
      </c>
      <c r="G1793">
        <v>2014</v>
      </c>
      <c r="H1793" s="61">
        <v>1505</v>
      </c>
      <c r="I1793">
        <v>8</v>
      </c>
      <c r="J1793" t="s">
        <v>19</v>
      </c>
      <c r="K1793">
        <v>0</v>
      </c>
      <c r="L1793">
        <v>9</v>
      </c>
      <c r="M1793">
        <v>0</v>
      </c>
      <c r="N1793">
        <v>9</v>
      </c>
      <c r="O1793">
        <v>1</v>
      </c>
      <c r="P1793">
        <f t="shared" si="281"/>
        <v>10</v>
      </c>
      <c r="Q1793">
        <v>4113</v>
      </c>
      <c r="R1793">
        <v>1951</v>
      </c>
      <c r="S1793" s="14">
        <f t="shared" si="273"/>
        <v>0.67826517150395782</v>
      </c>
      <c r="T1793" s="33">
        <f>IF(E1793&lt;1994,"NA",IF(E1793&gt;2001,SUMIFS(ADM!E:E,ADM!A:A,ReferendumData!E1793,ADM!C:C,ReferendumData!A1793,ADM!D:D,ReferendumData!B1793),SUMIFS(ADM!K:K,ADM!H:H,ReferendumData!E1793,ADM!I:I,ReferendumData!A1793,ADM!J:J,ReferendumData!B1793)))</f>
        <v>7195.64</v>
      </c>
      <c r="U1793" s="34">
        <f t="shared" si="282"/>
        <v>0.84273254359584415</v>
      </c>
      <c r="V1793" s="47">
        <f>IFERROR(VLOOKUP(C1793,Lookups!J:L,3,FALSE),IF(T1793&gt;=2000,4,IF(AND(T1793&gt;=1000,T1793&lt;2000),5,6)))</f>
        <v>2</v>
      </c>
      <c r="W1793" s="12" t="s">
        <v>20</v>
      </c>
      <c r="X1793" s="39">
        <f t="shared" si="274"/>
        <v>0.84273254359584415</v>
      </c>
      <c r="Y1793" s="38">
        <f t="shared" si="275"/>
        <v>0.67826517150395782</v>
      </c>
      <c r="Z1793" s="40" t="e">
        <f>IF(C1793=ScatterPlots!$A$3,ReferendumData!Y1793,-1)</f>
        <v>#N/A</v>
      </c>
      <c r="AA1793" s="39">
        <f t="shared" si="276"/>
        <v>0.84273254359584415</v>
      </c>
      <c r="AB1793" s="40">
        <f t="shared" si="277"/>
        <v>-1</v>
      </c>
      <c r="AC1793" s="40">
        <f t="shared" si="278"/>
        <v>-1</v>
      </c>
      <c r="AD1793" s="40">
        <f t="shared" si="279"/>
        <v>0.67826517150395782</v>
      </c>
    </row>
    <row r="1794" spans="1:30" x14ac:dyDescent="0.35">
      <c r="A1794">
        <v>640</v>
      </c>
      <c r="B1794">
        <v>1</v>
      </c>
      <c r="C1794" t="str">
        <f t="shared" si="280"/>
        <v>0640-01</v>
      </c>
      <c r="D1794" t="s">
        <v>454</v>
      </c>
      <c r="E1794">
        <v>2013</v>
      </c>
      <c r="F1794">
        <f>VLOOKUP(E1794,Lookups!A:B,2,FALSE)</f>
        <v>1</v>
      </c>
      <c r="G1794">
        <v>2014</v>
      </c>
      <c r="H1794" s="61">
        <v>588.62999999999988</v>
      </c>
      <c r="I1794">
        <v>10</v>
      </c>
      <c r="J1794" t="s">
        <v>19</v>
      </c>
      <c r="K1794">
        <v>0</v>
      </c>
      <c r="L1794">
        <v>9</v>
      </c>
      <c r="M1794">
        <v>0</v>
      </c>
      <c r="N1794">
        <v>9</v>
      </c>
      <c r="O1794">
        <v>1</v>
      </c>
      <c r="P1794">
        <f t="shared" si="281"/>
        <v>6</v>
      </c>
      <c r="Q1794">
        <v>302</v>
      </c>
      <c r="R1794">
        <v>69</v>
      </c>
      <c r="S1794" s="14">
        <f t="shared" si="273"/>
        <v>0.81401617250673852</v>
      </c>
      <c r="T1794" s="33">
        <f>IF(E1794&lt;1994,"NA",IF(E1794&gt;2001,SUMIFS(ADM!E:E,ADM!A:A,ReferendumData!E1794,ADM!C:C,ReferendumData!A1794,ADM!D:D,ReferendumData!B1794),SUMIFS(ADM!K:K,ADM!H:H,ReferendumData!E1794,ADM!I:I,ReferendumData!A1794,ADM!J:J,ReferendumData!B1794)))</f>
        <v>375</v>
      </c>
      <c r="U1794" s="34">
        <f t="shared" si="282"/>
        <v>0.98933333333333329</v>
      </c>
      <c r="V1794" s="47">
        <f>IFERROR(VLOOKUP(C1794,Lookups!J:L,3,FALSE),IF(T1794&gt;=2000,4,IF(AND(T1794&gt;=1000,T1794&lt;2000),5,6)))</f>
        <v>6</v>
      </c>
      <c r="W1794" s="12" t="s">
        <v>20</v>
      </c>
      <c r="X1794" s="39">
        <f t="shared" si="274"/>
        <v>0.98933333333333329</v>
      </c>
      <c r="Y1794" s="38">
        <f t="shared" si="275"/>
        <v>0.81401617250673852</v>
      </c>
      <c r="Z1794" s="40" t="e">
        <f>IF(C1794=ScatterPlots!$A$3,ReferendumData!Y1794,-1)</f>
        <v>#N/A</v>
      </c>
      <c r="AA1794" s="39">
        <f t="shared" si="276"/>
        <v>0.98933333333333329</v>
      </c>
      <c r="AB1794" s="40">
        <f t="shared" si="277"/>
        <v>-1</v>
      </c>
      <c r="AC1794" s="40">
        <f t="shared" si="278"/>
        <v>-1</v>
      </c>
      <c r="AD1794" s="40">
        <f t="shared" si="279"/>
        <v>0.81401617250673852</v>
      </c>
    </row>
    <row r="1795" spans="1:30" x14ac:dyDescent="0.35">
      <c r="A1795">
        <v>656</v>
      </c>
      <c r="B1795">
        <v>1</v>
      </c>
      <c r="C1795" t="str">
        <f t="shared" si="280"/>
        <v>0656-01</v>
      </c>
      <c r="D1795" t="s">
        <v>31</v>
      </c>
      <c r="E1795">
        <v>2013</v>
      </c>
      <c r="F1795">
        <f>VLOOKUP(E1795,Lookups!A:B,2,FALSE)</f>
        <v>1</v>
      </c>
      <c r="G1795">
        <v>2014</v>
      </c>
      <c r="H1795" s="61">
        <v>630.86999999999989</v>
      </c>
      <c r="I1795">
        <v>10</v>
      </c>
      <c r="J1795" t="s">
        <v>19</v>
      </c>
      <c r="K1795">
        <v>0</v>
      </c>
      <c r="L1795">
        <v>9</v>
      </c>
      <c r="M1795">
        <v>0</v>
      </c>
      <c r="N1795">
        <v>9</v>
      </c>
      <c r="O1795">
        <v>1</v>
      </c>
      <c r="P1795">
        <f t="shared" si="281"/>
        <v>7</v>
      </c>
      <c r="Q1795">
        <v>2799</v>
      </c>
      <c r="R1795">
        <v>2576</v>
      </c>
      <c r="S1795" s="14">
        <f t="shared" si="273"/>
        <v>0.52074418604651163</v>
      </c>
      <c r="T1795" s="33">
        <f>IF(E1795&lt;1994,"NA",IF(E1795&gt;2001,SUMIFS(ADM!E:E,ADM!A:A,ReferendumData!E1795,ADM!C:C,ReferendumData!A1795,ADM!D:D,ReferendumData!B1795),SUMIFS(ADM!K:K,ADM!H:H,ReferendumData!E1795,ADM!I:I,ReferendumData!A1795,ADM!J:J,ReferendumData!B1795)))</f>
        <v>3931.86</v>
      </c>
      <c r="U1795" s="34">
        <f t="shared" si="282"/>
        <v>1.367037483531967</v>
      </c>
      <c r="V1795" s="47">
        <f>IFERROR(VLOOKUP(C1795,Lookups!J:L,3,FALSE),IF(T1795&gt;=2000,4,IF(AND(T1795&gt;=1000,T1795&lt;2000),5,6)))</f>
        <v>4</v>
      </c>
      <c r="W1795" s="12" t="s">
        <v>20</v>
      </c>
      <c r="X1795" s="39">
        <f t="shared" si="274"/>
        <v>1.367037483531967</v>
      </c>
      <c r="Y1795" s="38">
        <f t="shared" si="275"/>
        <v>0.52074418604651163</v>
      </c>
      <c r="Z1795" s="40" t="e">
        <f>IF(C1795=ScatterPlots!$A$3,ReferendumData!Y1795,-1)</f>
        <v>#N/A</v>
      </c>
      <c r="AA1795" s="39">
        <f t="shared" si="276"/>
        <v>1.367037483531967</v>
      </c>
      <c r="AB1795" s="40">
        <f t="shared" si="277"/>
        <v>-1</v>
      </c>
      <c r="AC1795" s="40">
        <f t="shared" si="278"/>
        <v>-1</v>
      </c>
      <c r="AD1795" s="40">
        <f t="shared" si="279"/>
        <v>0.52074418604651163</v>
      </c>
    </row>
    <row r="1796" spans="1:30" x14ac:dyDescent="0.35">
      <c r="A1796">
        <v>690</v>
      </c>
      <c r="B1796">
        <v>1</v>
      </c>
      <c r="C1796" t="str">
        <f t="shared" si="280"/>
        <v>0690-01</v>
      </c>
      <c r="D1796" t="s">
        <v>139</v>
      </c>
      <c r="E1796">
        <v>2013</v>
      </c>
      <c r="F1796">
        <f>VLOOKUP(E1796,Lookups!A:B,2,FALSE)</f>
        <v>1</v>
      </c>
      <c r="G1796">
        <v>2014</v>
      </c>
      <c r="H1796" s="61">
        <v>50.139999999999986</v>
      </c>
      <c r="I1796">
        <v>10</v>
      </c>
      <c r="J1796" t="s">
        <v>19</v>
      </c>
      <c r="K1796">
        <v>0</v>
      </c>
      <c r="L1796">
        <v>9</v>
      </c>
      <c r="M1796">
        <v>0</v>
      </c>
      <c r="N1796">
        <v>9</v>
      </c>
      <c r="O1796">
        <v>1</v>
      </c>
      <c r="P1796">
        <f t="shared" si="281"/>
        <v>1</v>
      </c>
      <c r="Q1796">
        <v>436</v>
      </c>
      <c r="R1796">
        <v>241</v>
      </c>
      <c r="S1796" s="14">
        <f t="shared" ref="S1796:S1859" si="283">Q1796/SUM(Q1796:R1796)</f>
        <v>0.64401772525849332</v>
      </c>
      <c r="T1796" s="33">
        <f>IF(E1796&lt;1994,"NA",IF(E1796&gt;2001,SUMIFS(ADM!E:E,ADM!A:A,ReferendumData!E1796,ADM!C:C,ReferendumData!A1796,ADM!D:D,ReferendumData!B1796),SUMIFS(ADM!K:K,ADM!H:H,ReferendumData!E1796,ADM!I:I,ReferendumData!A1796,ADM!J:J,ReferendumData!B1796)))</f>
        <v>990.89</v>
      </c>
      <c r="U1796" s="34">
        <f t="shared" si="282"/>
        <v>0.68322417220882237</v>
      </c>
      <c r="V1796" s="47">
        <f>IFERROR(VLOOKUP(C1796,Lookups!J:L,3,FALSE),IF(T1796&gt;=2000,4,IF(AND(T1796&gt;=1000,T1796&lt;2000),5,6)))</f>
        <v>6</v>
      </c>
      <c r="W1796" s="12" t="s">
        <v>20</v>
      </c>
      <c r="X1796" s="39">
        <f t="shared" ref="X1796:X1859" si="284">IF(A1796=815,0,U1796)</f>
        <v>0.68322417220882237</v>
      </c>
      <c r="Y1796" s="38">
        <f t="shared" ref="Y1796:Y1859" si="285">IF(A1796=815,0,S1796)</f>
        <v>0.64401772525849332</v>
      </c>
      <c r="Z1796" s="40" t="e">
        <f>IF(C1796=ScatterPlots!$A$3,ReferendumData!Y1796,-1)</f>
        <v>#N/A</v>
      </c>
      <c r="AA1796" s="39">
        <f t="shared" ref="AA1796:AA1859" si="286">IF(A1796=815,0,U1796)</f>
        <v>0.68322417220882237</v>
      </c>
      <c r="AB1796" s="40">
        <f t="shared" ref="AB1796:AB1859" si="287">IF(A1796=815,0,IF(F1796=3,S1796,-1))</f>
        <v>-1</v>
      </c>
      <c r="AC1796" s="40">
        <f t="shared" ref="AC1796:AC1859" si="288">IF(A1796=815,0,IF(F1796=2,S1796,-1))</f>
        <v>-1</v>
      </c>
      <c r="AD1796" s="40">
        <f t="shared" ref="AD1796:AD1859" si="289">IF(A1796=815,0,IF(F1796=1,S1796,-1))</f>
        <v>0.64401772525849332</v>
      </c>
    </row>
    <row r="1797" spans="1:30" x14ac:dyDescent="0.35">
      <c r="A1797">
        <v>701</v>
      </c>
      <c r="B1797">
        <v>1</v>
      </c>
      <c r="C1797" t="str">
        <f t="shared" si="280"/>
        <v>0701-01</v>
      </c>
      <c r="D1797" t="s">
        <v>142</v>
      </c>
      <c r="E1797">
        <v>2013</v>
      </c>
      <c r="F1797">
        <f>VLOOKUP(E1797,Lookups!A:B,2,FALSE)</f>
        <v>1</v>
      </c>
      <c r="G1797">
        <v>2014</v>
      </c>
      <c r="H1797" s="61">
        <v>257.33999999999997</v>
      </c>
      <c r="I1797">
        <v>10</v>
      </c>
      <c r="J1797" t="s">
        <v>19</v>
      </c>
      <c r="K1797">
        <v>0</v>
      </c>
      <c r="L1797">
        <v>9</v>
      </c>
      <c r="M1797">
        <v>0</v>
      </c>
      <c r="N1797">
        <v>9</v>
      </c>
      <c r="O1797">
        <v>1</v>
      </c>
      <c r="P1797">
        <f t="shared" si="281"/>
        <v>3</v>
      </c>
      <c r="Q1797">
        <v>1629</v>
      </c>
      <c r="R1797">
        <v>484</v>
      </c>
      <c r="S1797" s="14">
        <f t="shared" si="283"/>
        <v>0.77094178892569809</v>
      </c>
      <c r="T1797" s="33">
        <f>IF(E1797&lt;1994,"NA",IF(E1797&gt;2001,SUMIFS(ADM!E:E,ADM!A:A,ReferendumData!E1797,ADM!C:C,ReferendumData!A1797,ADM!D:D,ReferendumData!B1797),SUMIFS(ADM!K:K,ADM!H:H,ReferendumData!E1797,ADM!I:I,ReferendumData!A1797,ADM!J:J,ReferendumData!B1797)))</f>
        <v>2382.79</v>
      </c>
      <c r="U1797" s="34">
        <f t="shared" si="282"/>
        <v>0.88677558660226041</v>
      </c>
      <c r="V1797" s="47">
        <f>IFERROR(VLOOKUP(C1797,Lookups!J:L,3,FALSE),IF(T1797&gt;=2000,4,IF(AND(T1797&gt;=1000,T1797&lt;2000),5,6)))</f>
        <v>4</v>
      </c>
      <c r="W1797" s="12" t="s">
        <v>20</v>
      </c>
      <c r="X1797" s="39">
        <f t="shared" si="284"/>
        <v>0.88677558660226041</v>
      </c>
      <c r="Y1797" s="38">
        <f t="shared" si="285"/>
        <v>0.77094178892569809</v>
      </c>
      <c r="Z1797" s="40" t="e">
        <f>IF(C1797=ScatterPlots!$A$3,ReferendumData!Y1797,-1)</f>
        <v>#N/A</v>
      </c>
      <c r="AA1797" s="39">
        <f t="shared" si="286"/>
        <v>0.88677558660226041</v>
      </c>
      <c r="AB1797" s="40">
        <f t="shared" si="287"/>
        <v>-1</v>
      </c>
      <c r="AC1797" s="40">
        <f t="shared" si="288"/>
        <v>-1</v>
      </c>
      <c r="AD1797" s="40">
        <f t="shared" si="289"/>
        <v>0.77094178892569809</v>
      </c>
    </row>
    <row r="1798" spans="1:30" x14ac:dyDescent="0.35">
      <c r="A1798">
        <v>709</v>
      </c>
      <c r="B1798">
        <v>1</v>
      </c>
      <c r="C1798" t="str">
        <f t="shared" si="280"/>
        <v>0709-01</v>
      </c>
      <c r="D1798" t="s">
        <v>146</v>
      </c>
      <c r="E1798">
        <v>2013</v>
      </c>
      <c r="F1798">
        <f>VLOOKUP(E1798,Lookups!A:B,2,FALSE)</f>
        <v>1</v>
      </c>
      <c r="G1798">
        <v>2014</v>
      </c>
      <c r="H1798" s="61">
        <v>595.78</v>
      </c>
      <c r="I1798">
        <v>5</v>
      </c>
      <c r="J1798" t="s">
        <v>19</v>
      </c>
      <c r="K1798">
        <v>0</v>
      </c>
      <c r="L1798">
        <v>9</v>
      </c>
      <c r="M1798">
        <v>0</v>
      </c>
      <c r="N1798">
        <v>9</v>
      </c>
      <c r="O1798">
        <v>1</v>
      </c>
      <c r="P1798">
        <f t="shared" si="281"/>
        <v>6</v>
      </c>
      <c r="Q1798">
        <v>12676</v>
      </c>
      <c r="R1798">
        <v>6627</v>
      </c>
      <c r="S1798" s="14">
        <f t="shared" si="283"/>
        <v>0.65668548930218096</v>
      </c>
      <c r="T1798" s="33">
        <f>IF(E1798&lt;1994,"NA",IF(E1798&gt;2001,SUMIFS(ADM!E:E,ADM!A:A,ReferendumData!E1798,ADM!C:C,ReferendumData!A1798,ADM!D:D,ReferendumData!B1798),SUMIFS(ADM!K:K,ADM!H:H,ReferendumData!E1798,ADM!I:I,ReferendumData!A1798,ADM!J:J,ReferendumData!B1798)))</f>
        <v>8515.77</v>
      </c>
      <c r="U1798" s="34">
        <f t="shared" si="282"/>
        <v>2.2667357150322283</v>
      </c>
      <c r="V1798" s="47">
        <f>IFERROR(VLOOKUP(C1798,Lookups!J:L,3,FALSE),IF(T1798&gt;=2000,4,IF(AND(T1798&gt;=1000,T1798&lt;2000),5,6)))</f>
        <v>4</v>
      </c>
      <c r="W1798" s="12" t="s">
        <v>20</v>
      </c>
      <c r="X1798" s="39">
        <f t="shared" si="284"/>
        <v>2.2667357150322283</v>
      </c>
      <c r="Y1798" s="38">
        <f t="shared" si="285"/>
        <v>0.65668548930218096</v>
      </c>
      <c r="Z1798" s="40" t="e">
        <f>IF(C1798=ScatterPlots!$A$3,ReferendumData!Y1798,-1)</f>
        <v>#N/A</v>
      </c>
      <c r="AA1798" s="39">
        <f t="shared" si="286"/>
        <v>2.2667357150322283</v>
      </c>
      <c r="AB1798" s="40">
        <f t="shared" si="287"/>
        <v>-1</v>
      </c>
      <c r="AC1798" s="40">
        <f t="shared" si="288"/>
        <v>-1</v>
      </c>
      <c r="AD1798" s="40">
        <f t="shared" si="289"/>
        <v>0.65668548930218096</v>
      </c>
    </row>
    <row r="1799" spans="1:30" x14ac:dyDescent="0.35">
      <c r="A1799">
        <v>709</v>
      </c>
      <c r="B1799">
        <v>1</v>
      </c>
      <c r="C1799" t="str">
        <f t="shared" si="280"/>
        <v>0709-01</v>
      </c>
      <c r="D1799" t="s">
        <v>146</v>
      </c>
      <c r="E1799">
        <v>2013</v>
      </c>
      <c r="F1799">
        <f>VLOOKUP(E1799,Lookups!A:B,2,FALSE)</f>
        <v>1</v>
      </c>
      <c r="G1799">
        <v>2014</v>
      </c>
      <c r="H1799" s="61">
        <v>200</v>
      </c>
      <c r="I1799">
        <v>5</v>
      </c>
      <c r="J1799" t="s">
        <v>19</v>
      </c>
      <c r="K1799">
        <v>0</v>
      </c>
      <c r="L1799">
        <v>9</v>
      </c>
      <c r="M1799">
        <v>0</v>
      </c>
      <c r="N1799">
        <v>9</v>
      </c>
      <c r="O1799">
        <v>1</v>
      </c>
      <c r="P1799">
        <f t="shared" si="281"/>
        <v>3</v>
      </c>
      <c r="Q1799">
        <v>9781</v>
      </c>
      <c r="R1799">
        <v>9445</v>
      </c>
      <c r="S1799" s="14">
        <f t="shared" si="283"/>
        <v>0.50873816706543218</v>
      </c>
      <c r="T1799" s="33">
        <f>IF(E1799&lt;1994,"NA",IF(E1799&gt;2001,SUMIFS(ADM!E:E,ADM!A:A,ReferendumData!E1799,ADM!C:C,ReferendumData!A1799,ADM!D:D,ReferendumData!B1799),SUMIFS(ADM!K:K,ADM!H:H,ReferendumData!E1799,ADM!I:I,ReferendumData!A1799,ADM!J:J,ReferendumData!B1799)))</f>
        <v>8515.77</v>
      </c>
      <c r="U1799" s="34">
        <f t="shared" si="282"/>
        <v>2.2576936671610435</v>
      </c>
      <c r="V1799" s="47">
        <f>IFERROR(VLOOKUP(C1799,Lookups!J:L,3,FALSE),IF(T1799&gt;=2000,4,IF(AND(T1799&gt;=1000,T1799&lt;2000),5,6)))</f>
        <v>4</v>
      </c>
      <c r="W1799" s="12" t="s">
        <v>20</v>
      </c>
      <c r="X1799" s="39">
        <f t="shared" si="284"/>
        <v>2.2576936671610435</v>
      </c>
      <c r="Y1799" s="38">
        <f t="shared" si="285"/>
        <v>0.50873816706543218</v>
      </c>
      <c r="Z1799" s="40" t="e">
        <f>IF(C1799=ScatterPlots!$A$3,ReferendumData!Y1799,-1)</f>
        <v>#N/A</v>
      </c>
      <c r="AA1799" s="39">
        <f t="shared" si="286"/>
        <v>2.2576936671610435</v>
      </c>
      <c r="AB1799" s="40">
        <f t="shared" si="287"/>
        <v>-1</v>
      </c>
      <c r="AC1799" s="40">
        <f t="shared" si="288"/>
        <v>-1</v>
      </c>
      <c r="AD1799" s="40">
        <f t="shared" si="289"/>
        <v>0.50873816706543218</v>
      </c>
    </row>
    <row r="1800" spans="1:30" x14ac:dyDescent="0.35">
      <c r="A1800">
        <v>761</v>
      </c>
      <c r="B1800">
        <v>1</v>
      </c>
      <c r="C1800" t="str">
        <f t="shared" si="280"/>
        <v>0761-01</v>
      </c>
      <c r="D1800" t="s">
        <v>101</v>
      </c>
      <c r="E1800">
        <v>2013</v>
      </c>
      <c r="F1800">
        <f>VLOOKUP(E1800,Lookups!A:B,2,FALSE)</f>
        <v>1</v>
      </c>
      <c r="G1800">
        <v>2014</v>
      </c>
      <c r="H1800" s="61">
        <v>127.01999999999998</v>
      </c>
      <c r="I1800">
        <v>7</v>
      </c>
      <c r="J1800" t="s">
        <v>19</v>
      </c>
      <c r="K1800">
        <v>0</v>
      </c>
      <c r="L1800">
        <v>9</v>
      </c>
      <c r="M1800">
        <v>0</v>
      </c>
      <c r="N1800">
        <v>9</v>
      </c>
      <c r="O1800">
        <v>1</v>
      </c>
      <c r="P1800">
        <f t="shared" si="281"/>
        <v>2</v>
      </c>
      <c r="Q1800">
        <v>4052</v>
      </c>
      <c r="R1800">
        <v>2890</v>
      </c>
      <c r="S1800" s="14">
        <f t="shared" si="283"/>
        <v>0.58369346009795453</v>
      </c>
      <c r="T1800" s="33">
        <f>IF(E1800&lt;1994,"NA",IF(E1800&gt;2001,SUMIFS(ADM!E:E,ADM!A:A,ReferendumData!E1800,ADM!C:C,ReferendumData!A1800,ADM!D:D,ReferendumData!B1800),SUMIFS(ADM!K:K,ADM!H:H,ReferendumData!E1800,ADM!I:I,ReferendumData!A1800,ADM!J:J,ReferendumData!B1800)))</f>
        <v>4788.13</v>
      </c>
      <c r="U1800" s="34">
        <f t="shared" si="282"/>
        <v>1.4498353219315265</v>
      </c>
      <c r="V1800" s="47">
        <f>IFERROR(VLOOKUP(C1800,Lookups!J:L,3,FALSE),IF(T1800&gt;=2000,4,IF(AND(T1800&gt;=1000,T1800&lt;2000),5,6)))</f>
        <v>4</v>
      </c>
      <c r="W1800" s="12" t="s">
        <v>20</v>
      </c>
      <c r="X1800" s="39">
        <f t="shared" si="284"/>
        <v>1.4498353219315265</v>
      </c>
      <c r="Y1800" s="38">
        <f t="shared" si="285"/>
        <v>0.58369346009795453</v>
      </c>
      <c r="Z1800" s="40" t="e">
        <f>IF(C1800=ScatterPlots!$A$3,ReferendumData!Y1800,-1)</f>
        <v>#N/A</v>
      </c>
      <c r="AA1800" s="39">
        <f t="shared" si="286"/>
        <v>1.4498353219315265</v>
      </c>
      <c r="AB1800" s="40">
        <f t="shared" si="287"/>
        <v>-1</v>
      </c>
      <c r="AC1800" s="40">
        <f t="shared" si="288"/>
        <v>-1</v>
      </c>
      <c r="AD1800" s="40">
        <f t="shared" si="289"/>
        <v>0.58369346009795453</v>
      </c>
    </row>
    <row r="1801" spans="1:30" x14ac:dyDescent="0.35">
      <c r="A1801">
        <v>777</v>
      </c>
      <c r="B1801">
        <v>1</v>
      </c>
      <c r="C1801" t="str">
        <f t="shared" si="280"/>
        <v>0777-01</v>
      </c>
      <c r="D1801" t="s">
        <v>103</v>
      </c>
      <c r="E1801">
        <v>2013</v>
      </c>
      <c r="F1801">
        <f>VLOOKUP(E1801,Lookups!A:B,2,FALSE)</f>
        <v>1</v>
      </c>
      <c r="G1801">
        <v>2014</v>
      </c>
      <c r="H1801" s="61">
        <v>471.55999999999995</v>
      </c>
      <c r="I1801">
        <v>4</v>
      </c>
      <c r="J1801" t="s">
        <v>19</v>
      </c>
      <c r="K1801">
        <v>0</v>
      </c>
      <c r="L1801">
        <v>9</v>
      </c>
      <c r="M1801">
        <v>0</v>
      </c>
      <c r="N1801">
        <v>9</v>
      </c>
      <c r="O1801">
        <v>1</v>
      </c>
      <c r="P1801">
        <f t="shared" si="281"/>
        <v>5</v>
      </c>
      <c r="Q1801">
        <v>653</v>
      </c>
      <c r="R1801">
        <v>520</v>
      </c>
      <c r="S1801" s="14">
        <f t="shared" si="283"/>
        <v>0.55669224211423696</v>
      </c>
      <c r="T1801" s="33">
        <f>IF(E1801&lt;1994,"NA",IF(E1801&gt;2001,SUMIFS(ADM!E:E,ADM!A:A,ReferendumData!E1801,ADM!C:C,ReferendumData!A1801,ADM!D:D,ReferendumData!B1801),SUMIFS(ADM!K:K,ADM!H:H,ReferendumData!E1801,ADM!I:I,ReferendumData!A1801,ADM!J:J,ReferendumData!B1801)))</f>
        <v>864.88</v>
      </c>
      <c r="U1801" s="34">
        <f t="shared" si="282"/>
        <v>1.3562575154934788</v>
      </c>
      <c r="V1801" s="47">
        <f>IFERROR(VLOOKUP(C1801,Lookups!J:L,3,FALSE),IF(T1801&gt;=2000,4,IF(AND(T1801&gt;=1000,T1801&lt;2000),5,6)))</f>
        <v>6</v>
      </c>
      <c r="W1801" s="12" t="s">
        <v>20</v>
      </c>
      <c r="X1801" s="39">
        <f t="shared" si="284"/>
        <v>1.3562575154934788</v>
      </c>
      <c r="Y1801" s="38">
        <f t="shared" si="285"/>
        <v>0.55669224211423696</v>
      </c>
      <c r="Z1801" s="40" t="e">
        <f>IF(C1801=ScatterPlots!$A$3,ReferendumData!Y1801,-1)</f>
        <v>#N/A</v>
      </c>
      <c r="AA1801" s="39">
        <f t="shared" si="286"/>
        <v>1.3562575154934788</v>
      </c>
      <c r="AB1801" s="40">
        <f t="shared" si="287"/>
        <v>-1</v>
      </c>
      <c r="AC1801" s="40">
        <f t="shared" si="288"/>
        <v>-1</v>
      </c>
      <c r="AD1801" s="40">
        <f t="shared" si="289"/>
        <v>0.55669224211423696</v>
      </c>
    </row>
    <row r="1802" spans="1:30" x14ac:dyDescent="0.35">
      <c r="A1802">
        <v>832</v>
      </c>
      <c r="B1802">
        <v>1</v>
      </c>
      <c r="C1802" t="str">
        <f t="shared" si="280"/>
        <v>0832-01</v>
      </c>
      <c r="D1802" t="s">
        <v>35</v>
      </c>
      <c r="E1802">
        <v>2013</v>
      </c>
      <c r="F1802">
        <f>VLOOKUP(E1802,Lookups!A:B,2,FALSE)</f>
        <v>1</v>
      </c>
      <c r="G1802">
        <v>2014</v>
      </c>
      <c r="H1802" s="61">
        <v>364.76</v>
      </c>
      <c r="I1802">
        <v>10</v>
      </c>
      <c r="J1802" t="s">
        <v>19</v>
      </c>
      <c r="K1802">
        <v>0</v>
      </c>
      <c r="L1802">
        <v>9</v>
      </c>
      <c r="M1802">
        <v>0</v>
      </c>
      <c r="N1802">
        <v>9</v>
      </c>
      <c r="O1802">
        <v>0</v>
      </c>
      <c r="P1802">
        <f t="shared" si="281"/>
        <v>4</v>
      </c>
      <c r="Q1802">
        <v>1867</v>
      </c>
      <c r="R1802">
        <v>2354</v>
      </c>
      <c r="S1802" s="14">
        <f t="shared" si="283"/>
        <v>0.44231224828239751</v>
      </c>
      <c r="T1802" s="33">
        <f>IF(E1802&lt;1994,"NA",IF(E1802&gt;2001,SUMIFS(ADM!E:E,ADM!A:A,ReferendumData!E1802,ADM!C:C,ReferendumData!A1802,ADM!D:D,ReferendumData!B1802),SUMIFS(ADM!K:K,ADM!H:H,ReferendumData!E1802,ADM!I:I,ReferendumData!A1802,ADM!J:J,ReferendumData!B1802)))</f>
        <v>3251.88</v>
      </c>
      <c r="U1802" s="34">
        <f t="shared" si="282"/>
        <v>1.2980183770618841</v>
      </c>
      <c r="V1802" s="47">
        <f>IFERROR(VLOOKUP(C1802,Lookups!J:L,3,FALSE),IF(T1802&gt;=2000,4,IF(AND(T1802&gt;=1000,T1802&lt;2000),5,6)))</f>
        <v>3</v>
      </c>
      <c r="W1802" s="12" t="s">
        <v>20</v>
      </c>
      <c r="X1802" s="39">
        <f t="shared" si="284"/>
        <v>1.2980183770618841</v>
      </c>
      <c r="Y1802" s="38">
        <f t="shared" si="285"/>
        <v>0.44231224828239751</v>
      </c>
      <c r="Z1802" s="40" t="e">
        <f>IF(C1802=ScatterPlots!$A$3,ReferendumData!Y1802,-1)</f>
        <v>#N/A</v>
      </c>
      <c r="AA1802" s="39">
        <f t="shared" si="286"/>
        <v>1.2980183770618841</v>
      </c>
      <c r="AB1802" s="40">
        <f t="shared" si="287"/>
        <v>-1</v>
      </c>
      <c r="AC1802" s="40">
        <f t="shared" si="288"/>
        <v>-1</v>
      </c>
      <c r="AD1802" s="40">
        <f t="shared" si="289"/>
        <v>0.44231224828239751</v>
      </c>
    </row>
    <row r="1803" spans="1:30" x14ac:dyDescent="0.35">
      <c r="A1803">
        <v>833</v>
      </c>
      <c r="B1803">
        <v>1</v>
      </c>
      <c r="C1803" t="str">
        <f t="shared" si="280"/>
        <v>0833-01</v>
      </c>
      <c r="D1803" t="s">
        <v>157</v>
      </c>
      <c r="E1803">
        <v>2013</v>
      </c>
      <c r="F1803">
        <f>VLOOKUP(E1803,Lookups!A:B,2,FALSE)</f>
        <v>1</v>
      </c>
      <c r="G1803">
        <v>2014</v>
      </c>
      <c r="H1803" s="61">
        <v>180.35</v>
      </c>
      <c r="I1803">
        <v>10</v>
      </c>
      <c r="J1803" t="s">
        <v>19</v>
      </c>
      <c r="K1803">
        <v>0</v>
      </c>
      <c r="L1803">
        <v>9</v>
      </c>
      <c r="M1803">
        <v>0</v>
      </c>
      <c r="N1803">
        <v>9</v>
      </c>
      <c r="O1803">
        <v>1</v>
      </c>
      <c r="P1803">
        <f t="shared" si="281"/>
        <v>2</v>
      </c>
      <c r="Q1803">
        <v>6631</v>
      </c>
      <c r="R1803">
        <v>3516</v>
      </c>
      <c r="S1803" s="14">
        <f t="shared" si="283"/>
        <v>0.65349364344141125</v>
      </c>
      <c r="T1803" s="33">
        <f>IF(E1803&lt;1994,"NA",IF(E1803&gt;2001,SUMIFS(ADM!E:E,ADM!A:A,ReferendumData!E1803,ADM!C:C,ReferendumData!A1803,ADM!D:D,ReferendumData!B1803),SUMIFS(ADM!K:K,ADM!H:H,ReferendumData!E1803,ADM!I:I,ReferendumData!A1803,ADM!J:J,ReferendumData!B1803)))</f>
        <v>17649.400000000001</v>
      </c>
      <c r="U1803" s="34">
        <f t="shared" si="282"/>
        <v>0.57492039389440996</v>
      </c>
      <c r="V1803" s="47">
        <f>IFERROR(VLOOKUP(C1803,Lookups!J:L,3,FALSE),IF(T1803&gt;=2000,4,IF(AND(T1803&gt;=1000,T1803&lt;2000),5,6)))</f>
        <v>2</v>
      </c>
      <c r="W1803" s="12" t="s">
        <v>20</v>
      </c>
      <c r="X1803" s="39">
        <f t="shared" si="284"/>
        <v>0.57492039389440996</v>
      </c>
      <c r="Y1803" s="38">
        <f t="shared" si="285"/>
        <v>0.65349364344141125</v>
      </c>
      <c r="Z1803" s="40" t="e">
        <f>IF(C1803=ScatterPlots!$A$3,ReferendumData!Y1803,-1)</f>
        <v>#N/A</v>
      </c>
      <c r="AA1803" s="39">
        <f t="shared" si="286"/>
        <v>0.57492039389440996</v>
      </c>
      <c r="AB1803" s="40">
        <f t="shared" si="287"/>
        <v>-1</v>
      </c>
      <c r="AC1803" s="40">
        <f t="shared" si="288"/>
        <v>-1</v>
      </c>
      <c r="AD1803" s="40">
        <f t="shared" si="289"/>
        <v>0.65349364344141125</v>
      </c>
    </row>
    <row r="1804" spans="1:30" x14ac:dyDescent="0.35">
      <c r="A1804">
        <v>833</v>
      </c>
      <c r="B1804">
        <v>1</v>
      </c>
      <c r="C1804" t="str">
        <f t="shared" si="280"/>
        <v>0833-01</v>
      </c>
      <c r="D1804" t="s">
        <v>157</v>
      </c>
      <c r="E1804">
        <v>2013</v>
      </c>
      <c r="F1804">
        <f>VLOOKUP(E1804,Lookups!A:B,2,FALSE)</f>
        <v>1</v>
      </c>
      <c r="G1804">
        <v>2014</v>
      </c>
      <c r="H1804" s="61">
        <v>337</v>
      </c>
      <c r="I1804">
        <v>9</v>
      </c>
      <c r="J1804" t="s">
        <v>19</v>
      </c>
      <c r="K1804">
        <v>0</v>
      </c>
      <c r="L1804">
        <v>9</v>
      </c>
      <c r="M1804">
        <v>0</v>
      </c>
      <c r="N1804">
        <v>9</v>
      </c>
      <c r="O1804">
        <v>1</v>
      </c>
      <c r="P1804">
        <f t="shared" si="281"/>
        <v>4</v>
      </c>
      <c r="Q1804">
        <v>5463</v>
      </c>
      <c r="R1804">
        <v>4663</v>
      </c>
      <c r="S1804" s="14">
        <f t="shared" si="283"/>
        <v>0.53950227138060436</v>
      </c>
      <c r="T1804" s="33">
        <f>IF(E1804&lt;1994,"NA",IF(E1804&gt;2001,SUMIFS(ADM!E:E,ADM!A:A,ReferendumData!E1804,ADM!C:C,ReferendumData!A1804,ADM!D:D,ReferendumData!B1804),SUMIFS(ADM!K:K,ADM!H:H,ReferendumData!E1804,ADM!I:I,ReferendumData!A1804,ADM!J:J,ReferendumData!B1804)))</f>
        <v>17649.400000000001</v>
      </c>
      <c r="U1804" s="34">
        <f t="shared" si="282"/>
        <v>0.57373055174680154</v>
      </c>
      <c r="V1804" s="47">
        <f>IFERROR(VLOOKUP(C1804,Lookups!J:L,3,FALSE),IF(T1804&gt;=2000,4,IF(AND(T1804&gt;=1000,T1804&lt;2000),5,6)))</f>
        <v>2</v>
      </c>
      <c r="W1804" s="12" t="s">
        <v>20</v>
      </c>
      <c r="X1804" s="39">
        <f t="shared" si="284"/>
        <v>0.57373055174680154</v>
      </c>
      <c r="Y1804" s="38">
        <f t="shared" si="285"/>
        <v>0.53950227138060436</v>
      </c>
      <c r="Z1804" s="40" t="e">
        <f>IF(C1804=ScatterPlots!$A$3,ReferendumData!Y1804,-1)</f>
        <v>#N/A</v>
      </c>
      <c r="AA1804" s="39">
        <f t="shared" si="286"/>
        <v>0.57373055174680154</v>
      </c>
      <c r="AB1804" s="40">
        <f t="shared" si="287"/>
        <v>-1</v>
      </c>
      <c r="AC1804" s="40">
        <f t="shared" si="288"/>
        <v>-1</v>
      </c>
      <c r="AD1804" s="40">
        <f t="shared" si="289"/>
        <v>0.53950227138060436</v>
      </c>
    </row>
    <row r="1805" spans="1:30" x14ac:dyDescent="0.35">
      <c r="A1805">
        <v>834</v>
      </c>
      <c r="B1805">
        <v>1</v>
      </c>
      <c r="C1805" t="str">
        <f t="shared" si="280"/>
        <v>0834-01</v>
      </c>
      <c r="D1805" t="s">
        <v>393</v>
      </c>
      <c r="E1805">
        <v>2013</v>
      </c>
      <c r="F1805">
        <f>VLOOKUP(E1805,Lookups!A:B,2,FALSE)</f>
        <v>1</v>
      </c>
      <c r="G1805">
        <v>2014</v>
      </c>
      <c r="H1805" s="61">
        <v>1536.47</v>
      </c>
      <c r="I1805">
        <v>8</v>
      </c>
      <c r="J1805" t="s">
        <v>19</v>
      </c>
      <c r="K1805">
        <v>0</v>
      </c>
      <c r="L1805">
        <v>9</v>
      </c>
      <c r="M1805">
        <v>0</v>
      </c>
      <c r="N1805">
        <v>9</v>
      </c>
      <c r="O1805">
        <v>1</v>
      </c>
      <c r="P1805">
        <f t="shared" si="281"/>
        <v>10</v>
      </c>
      <c r="Q1805">
        <v>9111</v>
      </c>
      <c r="R1805">
        <v>5285</v>
      </c>
      <c r="S1805" s="14">
        <f t="shared" si="283"/>
        <v>0.63288413448180048</v>
      </c>
      <c r="T1805" s="33">
        <f>IF(E1805&lt;1994,"NA",IF(E1805&gt;2001,SUMIFS(ADM!E:E,ADM!A:A,ReferendumData!E1805,ADM!C:C,ReferendumData!A1805,ADM!D:D,ReferendumData!B1805),SUMIFS(ADM!K:K,ADM!H:H,ReferendumData!E1805,ADM!I:I,ReferendumData!A1805,ADM!J:J,ReferendumData!B1805)))</f>
        <v>8488.75</v>
      </c>
      <c r="U1805" s="34">
        <f t="shared" si="282"/>
        <v>1.695891621263437</v>
      </c>
      <c r="V1805" s="47">
        <f>IFERROR(VLOOKUP(C1805,Lookups!J:L,3,FALSE),IF(T1805&gt;=2000,4,IF(AND(T1805&gt;=1000,T1805&lt;2000),5,6)))</f>
        <v>3</v>
      </c>
      <c r="W1805" s="12" t="s">
        <v>20</v>
      </c>
      <c r="X1805" s="39">
        <f t="shared" si="284"/>
        <v>1.695891621263437</v>
      </c>
      <c r="Y1805" s="38">
        <f t="shared" si="285"/>
        <v>0.63288413448180048</v>
      </c>
      <c r="Z1805" s="40" t="e">
        <f>IF(C1805=ScatterPlots!$A$3,ReferendumData!Y1805,-1)</f>
        <v>#N/A</v>
      </c>
      <c r="AA1805" s="39">
        <f t="shared" si="286"/>
        <v>1.695891621263437</v>
      </c>
      <c r="AB1805" s="40">
        <f t="shared" si="287"/>
        <v>-1</v>
      </c>
      <c r="AC1805" s="40">
        <f t="shared" si="288"/>
        <v>-1</v>
      </c>
      <c r="AD1805" s="40">
        <f t="shared" si="289"/>
        <v>0.63288413448180048</v>
      </c>
    </row>
    <row r="1806" spans="1:30" x14ac:dyDescent="0.35">
      <c r="A1806">
        <v>836</v>
      </c>
      <c r="B1806">
        <v>1</v>
      </c>
      <c r="C1806" t="str">
        <f t="shared" si="280"/>
        <v>0836-01</v>
      </c>
      <c r="D1806" t="s">
        <v>109</v>
      </c>
      <c r="E1806">
        <v>2013</v>
      </c>
      <c r="F1806">
        <f>VLOOKUP(E1806,Lookups!A:B,2,FALSE)</f>
        <v>1</v>
      </c>
      <c r="G1806">
        <v>2014</v>
      </c>
      <c r="H1806" s="61">
        <v>455</v>
      </c>
      <c r="I1806">
        <v>10</v>
      </c>
      <c r="J1806" t="s">
        <v>19</v>
      </c>
      <c r="K1806">
        <v>0</v>
      </c>
      <c r="L1806">
        <v>9</v>
      </c>
      <c r="M1806">
        <v>0</v>
      </c>
      <c r="N1806">
        <v>9</v>
      </c>
      <c r="O1806">
        <v>1</v>
      </c>
      <c r="P1806">
        <f t="shared" si="281"/>
        <v>5</v>
      </c>
      <c r="Q1806">
        <v>125</v>
      </c>
      <c r="R1806">
        <v>58</v>
      </c>
      <c r="S1806" s="14">
        <f t="shared" si="283"/>
        <v>0.68306010928961747</v>
      </c>
      <c r="T1806" s="33">
        <f>IF(E1806&lt;1994,"NA",IF(E1806&gt;2001,SUMIFS(ADM!E:E,ADM!A:A,ReferendumData!E1806,ADM!C:C,ReferendumData!A1806,ADM!D:D,ReferendumData!B1806),SUMIFS(ADM!K:K,ADM!H:H,ReferendumData!E1806,ADM!I:I,ReferendumData!A1806,ADM!J:J,ReferendumData!B1806)))</f>
        <v>228.07</v>
      </c>
      <c r="U1806" s="34">
        <f t="shared" si="282"/>
        <v>0.80238523260402506</v>
      </c>
      <c r="V1806" s="47">
        <f>IFERROR(VLOOKUP(C1806,Lookups!J:L,3,FALSE),IF(T1806&gt;=2000,4,IF(AND(T1806&gt;=1000,T1806&lt;2000),5,6)))</f>
        <v>6</v>
      </c>
      <c r="W1806" s="12" t="s">
        <v>20</v>
      </c>
      <c r="X1806" s="39">
        <f t="shared" si="284"/>
        <v>0.80238523260402506</v>
      </c>
      <c r="Y1806" s="38">
        <f t="shared" si="285"/>
        <v>0.68306010928961747</v>
      </c>
      <c r="Z1806" s="40" t="e">
        <f>IF(C1806=ScatterPlots!$A$3,ReferendumData!Y1806,-1)</f>
        <v>#N/A</v>
      </c>
      <c r="AA1806" s="39">
        <f t="shared" si="286"/>
        <v>0.80238523260402506</v>
      </c>
      <c r="AB1806" s="40">
        <f t="shared" si="287"/>
        <v>-1</v>
      </c>
      <c r="AC1806" s="40">
        <f t="shared" si="288"/>
        <v>-1</v>
      </c>
      <c r="AD1806" s="40">
        <f t="shared" si="289"/>
        <v>0.68306010928961747</v>
      </c>
    </row>
    <row r="1807" spans="1:30" x14ac:dyDescent="0.35">
      <c r="A1807">
        <v>846</v>
      </c>
      <c r="B1807">
        <v>1</v>
      </c>
      <c r="C1807" t="str">
        <f t="shared" si="280"/>
        <v>0846-01</v>
      </c>
      <c r="D1807" t="s">
        <v>523</v>
      </c>
      <c r="E1807">
        <v>2013</v>
      </c>
      <c r="F1807">
        <f>VLOOKUP(E1807,Lookups!A:B,2,FALSE)</f>
        <v>1</v>
      </c>
      <c r="G1807">
        <v>2014</v>
      </c>
      <c r="H1807" s="61">
        <v>150</v>
      </c>
      <c r="I1807">
        <v>9</v>
      </c>
      <c r="J1807" t="s">
        <v>19</v>
      </c>
      <c r="K1807">
        <v>1</v>
      </c>
      <c r="L1807">
        <v>9</v>
      </c>
      <c r="M1807">
        <v>0</v>
      </c>
      <c r="N1807">
        <v>9</v>
      </c>
      <c r="O1807">
        <v>1</v>
      </c>
      <c r="P1807">
        <f t="shared" si="281"/>
        <v>2</v>
      </c>
      <c r="Q1807">
        <v>782</v>
      </c>
      <c r="R1807">
        <v>506</v>
      </c>
      <c r="S1807" s="14">
        <f t="shared" si="283"/>
        <v>0.6071428571428571</v>
      </c>
      <c r="T1807" s="33">
        <f>IF(E1807&lt;1994,"NA",IF(E1807&gt;2001,SUMIFS(ADM!E:E,ADM!A:A,ReferendumData!E1807,ADM!C:C,ReferendumData!A1807,ADM!D:D,ReferendumData!B1807),SUMIFS(ADM!K:K,ADM!H:H,ReferendumData!E1807,ADM!I:I,ReferendumData!A1807,ADM!J:J,ReferendumData!B1807)))</f>
        <v>672.2</v>
      </c>
      <c r="U1807" s="34">
        <f t="shared" si="282"/>
        <v>1.9160963998809877</v>
      </c>
      <c r="V1807" s="47">
        <f>IFERROR(VLOOKUP(C1807,Lookups!J:L,3,FALSE),IF(T1807&gt;=2000,4,IF(AND(T1807&gt;=1000,T1807&lt;2000),5,6)))</f>
        <v>6</v>
      </c>
      <c r="W1807" s="12" t="s">
        <v>20</v>
      </c>
      <c r="X1807" s="39">
        <f t="shared" si="284"/>
        <v>1.9160963998809877</v>
      </c>
      <c r="Y1807" s="38">
        <f t="shared" si="285"/>
        <v>0.6071428571428571</v>
      </c>
      <c r="Z1807" s="40" t="e">
        <f>IF(C1807=ScatterPlots!$A$3,ReferendumData!Y1807,-1)</f>
        <v>#N/A</v>
      </c>
      <c r="AA1807" s="39">
        <f t="shared" si="286"/>
        <v>1.9160963998809877</v>
      </c>
      <c r="AB1807" s="40">
        <f t="shared" si="287"/>
        <v>-1</v>
      </c>
      <c r="AC1807" s="40">
        <f t="shared" si="288"/>
        <v>-1</v>
      </c>
      <c r="AD1807" s="40">
        <f t="shared" si="289"/>
        <v>0.6071428571428571</v>
      </c>
    </row>
    <row r="1808" spans="1:30" x14ac:dyDescent="0.35">
      <c r="A1808">
        <v>846</v>
      </c>
      <c r="B1808">
        <v>1</v>
      </c>
      <c r="C1808" t="str">
        <f t="shared" si="280"/>
        <v>0846-01</v>
      </c>
      <c r="D1808" t="s">
        <v>523</v>
      </c>
      <c r="E1808">
        <v>2013</v>
      </c>
      <c r="F1808">
        <f>VLOOKUP(E1808,Lookups!A:B,2,FALSE)</f>
        <v>1</v>
      </c>
      <c r="G1808">
        <v>2014</v>
      </c>
      <c r="H1808" s="61">
        <v>333</v>
      </c>
      <c r="I1808">
        <v>9</v>
      </c>
      <c r="J1808" t="s">
        <v>19</v>
      </c>
      <c r="K1808">
        <v>1</v>
      </c>
      <c r="L1808">
        <v>9</v>
      </c>
      <c r="M1808">
        <v>0</v>
      </c>
      <c r="N1808">
        <v>9</v>
      </c>
      <c r="O1808">
        <v>1</v>
      </c>
      <c r="P1808">
        <f t="shared" si="281"/>
        <v>4</v>
      </c>
      <c r="Q1808">
        <v>749</v>
      </c>
      <c r="R1808">
        <v>541</v>
      </c>
      <c r="S1808" s="14">
        <f t="shared" si="283"/>
        <v>0.58062015503875974</v>
      </c>
      <c r="T1808" s="33">
        <f>IF(E1808&lt;1994,"NA",IF(E1808&gt;2001,SUMIFS(ADM!E:E,ADM!A:A,ReferendumData!E1808,ADM!C:C,ReferendumData!A1808,ADM!D:D,ReferendumData!B1808),SUMIFS(ADM!K:K,ADM!H:H,ReferendumData!E1808,ADM!I:I,ReferendumData!A1808,ADM!J:J,ReferendumData!B1808)))</f>
        <v>672.2</v>
      </c>
      <c r="U1808" s="34">
        <f t="shared" si="282"/>
        <v>1.919071704849747</v>
      </c>
      <c r="V1808" s="47">
        <f>IFERROR(VLOOKUP(C1808,Lookups!J:L,3,FALSE),IF(T1808&gt;=2000,4,IF(AND(T1808&gt;=1000,T1808&lt;2000),5,6)))</f>
        <v>6</v>
      </c>
      <c r="W1808" s="12" t="s">
        <v>257</v>
      </c>
      <c r="X1808" s="39">
        <f t="shared" si="284"/>
        <v>1.919071704849747</v>
      </c>
      <c r="Y1808" s="38">
        <f t="shared" si="285"/>
        <v>0.58062015503875974</v>
      </c>
      <c r="Z1808" s="40" t="e">
        <f>IF(C1808=ScatterPlots!$A$3,ReferendumData!Y1808,-1)</f>
        <v>#N/A</v>
      </c>
      <c r="AA1808" s="39">
        <f t="shared" si="286"/>
        <v>1.919071704849747</v>
      </c>
      <c r="AB1808" s="40">
        <f t="shared" si="287"/>
        <v>-1</v>
      </c>
      <c r="AC1808" s="40">
        <f t="shared" si="288"/>
        <v>-1</v>
      </c>
      <c r="AD1808" s="40">
        <f t="shared" si="289"/>
        <v>0.58062015503875974</v>
      </c>
    </row>
    <row r="1809" spans="1:30" x14ac:dyDescent="0.35">
      <c r="A1809">
        <v>876</v>
      </c>
      <c r="B1809">
        <v>1</v>
      </c>
      <c r="C1809" t="str">
        <f t="shared" si="280"/>
        <v>0876-01</v>
      </c>
      <c r="D1809" t="s">
        <v>158</v>
      </c>
      <c r="E1809">
        <v>2013</v>
      </c>
      <c r="F1809">
        <f>VLOOKUP(E1809,Lookups!A:B,2,FALSE)</f>
        <v>1</v>
      </c>
      <c r="G1809">
        <v>2014</v>
      </c>
      <c r="H1809" s="61">
        <v>699.96</v>
      </c>
      <c r="I1809">
        <v>7</v>
      </c>
      <c r="J1809" t="s">
        <v>19</v>
      </c>
      <c r="K1809">
        <v>1</v>
      </c>
      <c r="L1809">
        <v>9</v>
      </c>
      <c r="M1809">
        <v>0</v>
      </c>
      <c r="N1809">
        <v>9</v>
      </c>
      <c r="O1809">
        <v>1</v>
      </c>
      <c r="P1809">
        <f t="shared" si="281"/>
        <v>7</v>
      </c>
      <c r="Q1809">
        <v>882</v>
      </c>
      <c r="R1809">
        <v>317</v>
      </c>
      <c r="S1809" s="14">
        <f t="shared" si="283"/>
        <v>0.73561301084236863</v>
      </c>
      <c r="T1809" s="33">
        <f>IF(E1809&lt;1994,"NA",IF(E1809&gt;2001,SUMIFS(ADM!E:E,ADM!A:A,ReferendumData!E1809,ADM!C:C,ReferendumData!A1809,ADM!D:D,ReferendumData!B1809),SUMIFS(ADM!K:K,ADM!H:H,ReferendumData!E1809,ADM!I:I,ReferendumData!A1809,ADM!J:J,ReferendumData!B1809)))</f>
        <v>1652.19</v>
      </c>
      <c r="U1809" s="34">
        <f t="shared" si="282"/>
        <v>0.7257034602557817</v>
      </c>
      <c r="V1809" s="47">
        <f>IFERROR(VLOOKUP(C1809,Lookups!J:L,3,FALSE),IF(T1809&gt;=2000,4,IF(AND(T1809&gt;=1000,T1809&lt;2000),5,6)))</f>
        <v>5</v>
      </c>
      <c r="W1809" s="12" t="s">
        <v>257</v>
      </c>
      <c r="X1809" s="39">
        <f t="shared" si="284"/>
        <v>0.7257034602557817</v>
      </c>
      <c r="Y1809" s="38">
        <f t="shared" si="285"/>
        <v>0.73561301084236863</v>
      </c>
      <c r="Z1809" s="40" t="e">
        <f>IF(C1809=ScatterPlots!$A$3,ReferendumData!Y1809,-1)</f>
        <v>#N/A</v>
      </c>
      <c r="AA1809" s="39">
        <f t="shared" si="286"/>
        <v>0.7257034602557817</v>
      </c>
      <c r="AB1809" s="40">
        <f t="shared" si="287"/>
        <v>-1</v>
      </c>
      <c r="AC1809" s="40">
        <f t="shared" si="288"/>
        <v>-1</v>
      </c>
      <c r="AD1809" s="40">
        <f t="shared" si="289"/>
        <v>0.73561301084236863</v>
      </c>
    </row>
    <row r="1810" spans="1:30" x14ac:dyDescent="0.35">
      <c r="A1810">
        <v>2135</v>
      </c>
      <c r="B1810">
        <v>1</v>
      </c>
      <c r="C1810" t="str">
        <f t="shared" si="280"/>
        <v>2135-01</v>
      </c>
      <c r="D1810" t="s">
        <v>461</v>
      </c>
      <c r="E1810">
        <v>2013</v>
      </c>
      <c r="F1810">
        <f>VLOOKUP(E1810,Lookups!A:B,2,FALSE)</f>
        <v>1</v>
      </c>
      <c r="G1810">
        <v>2014</v>
      </c>
      <c r="H1810" s="61">
        <v>107.99000000000001</v>
      </c>
      <c r="I1810">
        <v>10</v>
      </c>
      <c r="J1810" t="s">
        <v>19</v>
      </c>
      <c r="K1810">
        <v>0</v>
      </c>
      <c r="L1810">
        <v>9</v>
      </c>
      <c r="M1810">
        <v>0</v>
      </c>
      <c r="N1810">
        <v>9</v>
      </c>
      <c r="O1810">
        <v>1</v>
      </c>
      <c r="P1810">
        <f t="shared" si="281"/>
        <v>2</v>
      </c>
      <c r="Q1810">
        <v>548</v>
      </c>
      <c r="R1810">
        <v>120</v>
      </c>
      <c r="S1810" s="14">
        <f t="shared" si="283"/>
        <v>0.82035928143712578</v>
      </c>
      <c r="T1810" s="33">
        <f>IF(E1810&lt;1994,"NA",IF(E1810&gt;2001,SUMIFS(ADM!E:E,ADM!A:A,ReferendumData!E1810,ADM!C:C,ReferendumData!A1810,ADM!D:D,ReferendumData!B1810),SUMIFS(ADM!K:K,ADM!H:H,ReferendumData!E1810,ADM!I:I,ReferendumData!A1810,ADM!J:J,ReferendumData!B1810)))</f>
        <v>1028.1600000000001</v>
      </c>
      <c r="U1810" s="34">
        <f t="shared" si="282"/>
        <v>0.64970432617491436</v>
      </c>
      <c r="V1810" s="47">
        <f>IFERROR(VLOOKUP(C1810,Lookups!J:L,3,FALSE),IF(T1810&gt;=2000,4,IF(AND(T1810&gt;=1000,T1810&lt;2000),5,6)))</f>
        <v>5</v>
      </c>
      <c r="W1810" s="12" t="s">
        <v>20</v>
      </c>
      <c r="X1810" s="39">
        <f t="shared" si="284"/>
        <v>0.64970432617491436</v>
      </c>
      <c r="Y1810" s="38">
        <f t="shared" si="285"/>
        <v>0.82035928143712578</v>
      </c>
      <c r="Z1810" s="40" t="e">
        <f>IF(C1810=ScatterPlots!$A$3,ReferendumData!Y1810,-1)</f>
        <v>#N/A</v>
      </c>
      <c r="AA1810" s="39">
        <f t="shared" si="286"/>
        <v>0.64970432617491436</v>
      </c>
      <c r="AB1810" s="40">
        <f t="shared" si="287"/>
        <v>-1</v>
      </c>
      <c r="AC1810" s="40">
        <f t="shared" si="288"/>
        <v>-1</v>
      </c>
      <c r="AD1810" s="40">
        <f t="shared" si="289"/>
        <v>0.82035928143712578</v>
      </c>
    </row>
    <row r="1811" spans="1:30" x14ac:dyDescent="0.35">
      <c r="A1811">
        <v>2144</v>
      </c>
      <c r="B1811">
        <v>1</v>
      </c>
      <c r="C1811" t="str">
        <f t="shared" si="280"/>
        <v>2144-01</v>
      </c>
      <c r="D1811" t="s">
        <v>398</v>
      </c>
      <c r="E1811">
        <v>2013</v>
      </c>
      <c r="F1811">
        <f>VLOOKUP(E1811,Lookups!A:B,2,FALSE)</f>
        <v>1</v>
      </c>
      <c r="G1811">
        <v>2014</v>
      </c>
      <c r="H1811" s="61">
        <v>225</v>
      </c>
      <c r="I1811">
        <v>10</v>
      </c>
      <c r="J1811" t="s">
        <v>19</v>
      </c>
      <c r="K1811">
        <v>0</v>
      </c>
      <c r="L1811">
        <v>9</v>
      </c>
      <c r="M1811">
        <v>0</v>
      </c>
      <c r="N1811">
        <v>9</v>
      </c>
      <c r="O1811">
        <v>1</v>
      </c>
      <c r="P1811">
        <f t="shared" si="281"/>
        <v>3</v>
      </c>
      <c r="Q1811">
        <v>1599</v>
      </c>
      <c r="R1811">
        <v>1525</v>
      </c>
      <c r="S1811" s="14">
        <f t="shared" si="283"/>
        <v>0.51184379001280411</v>
      </c>
      <c r="T1811" s="33">
        <f>IF(E1811&lt;1994,"NA",IF(E1811&gt;2001,SUMIFS(ADM!E:E,ADM!A:A,ReferendumData!E1811,ADM!C:C,ReferendumData!A1811,ADM!D:D,ReferendumData!B1811),SUMIFS(ADM!K:K,ADM!H:H,ReferendumData!E1811,ADM!I:I,ReferendumData!A1811,ADM!J:J,ReferendumData!B1811)))</f>
        <v>3324.47</v>
      </c>
      <c r="U1811" s="34">
        <f t="shared" si="282"/>
        <v>0.93969865873357261</v>
      </c>
      <c r="V1811" s="47">
        <f>IFERROR(VLOOKUP(C1811,Lookups!J:L,3,FALSE),IF(T1811&gt;=2000,4,IF(AND(T1811&gt;=1000,T1811&lt;2000),5,6)))</f>
        <v>4</v>
      </c>
      <c r="W1811" s="12" t="s">
        <v>20</v>
      </c>
      <c r="X1811" s="39">
        <f t="shared" si="284"/>
        <v>0.93969865873357261</v>
      </c>
      <c r="Y1811" s="38">
        <f t="shared" si="285"/>
        <v>0.51184379001280411</v>
      </c>
      <c r="Z1811" s="40" t="e">
        <f>IF(C1811=ScatterPlots!$A$3,ReferendumData!Y1811,-1)</f>
        <v>#N/A</v>
      </c>
      <c r="AA1811" s="39">
        <f t="shared" si="286"/>
        <v>0.93969865873357261</v>
      </c>
      <c r="AB1811" s="40">
        <f t="shared" si="287"/>
        <v>-1</v>
      </c>
      <c r="AC1811" s="40">
        <f t="shared" si="288"/>
        <v>-1</v>
      </c>
      <c r="AD1811" s="40">
        <f t="shared" si="289"/>
        <v>0.51184379001280411</v>
      </c>
    </row>
    <row r="1812" spans="1:30" x14ac:dyDescent="0.35">
      <c r="A1812">
        <v>2164</v>
      </c>
      <c r="B1812">
        <v>1</v>
      </c>
      <c r="C1812" t="str">
        <f t="shared" si="280"/>
        <v>2164-01</v>
      </c>
      <c r="D1812" t="s">
        <v>283</v>
      </c>
      <c r="E1812">
        <v>2013</v>
      </c>
      <c r="F1812">
        <f>VLOOKUP(E1812,Lookups!A:B,2,FALSE)</f>
        <v>1</v>
      </c>
      <c r="G1812">
        <v>2014</v>
      </c>
      <c r="H1812" s="61">
        <v>133.37</v>
      </c>
      <c r="I1812">
        <v>10</v>
      </c>
      <c r="J1812" t="s">
        <v>19</v>
      </c>
      <c r="K1812">
        <v>0</v>
      </c>
      <c r="L1812">
        <v>9</v>
      </c>
      <c r="M1812">
        <v>0</v>
      </c>
      <c r="N1812">
        <v>9</v>
      </c>
      <c r="O1812">
        <v>1</v>
      </c>
      <c r="P1812">
        <f t="shared" si="281"/>
        <v>2</v>
      </c>
      <c r="Q1812">
        <v>471</v>
      </c>
      <c r="R1812">
        <v>177</v>
      </c>
      <c r="S1812" s="14">
        <f t="shared" si="283"/>
        <v>0.72685185185185186</v>
      </c>
      <c r="T1812" s="33">
        <f>IF(E1812&lt;1994,"NA",IF(E1812&gt;2001,SUMIFS(ADM!E:E,ADM!A:A,ReferendumData!E1812,ADM!C:C,ReferendumData!A1812,ADM!D:D,ReferendumData!B1812),SUMIFS(ADM!K:K,ADM!H:H,ReferendumData!E1812,ADM!I:I,ReferendumData!A1812,ADM!J:J,ReferendumData!B1812)))</f>
        <v>1472.35</v>
      </c>
      <c r="U1812" s="34">
        <f t="shared" si="282"/>
        <v>0.44011274493157199</v>
      </c>
      <c r="V1812" s="47">
        <f>IFERROR(VLOOKUP(C1812,Lookups!J:L,3,FALSE),IF(T1812&gt;=2000,4,IF(AND(T1812&gt;=1000,T1812&lt;2000),5,6)))</f>
        <v>5</v>
      </c>
      <c r="W1812" s="12" t="s">
        <v>20</v>
      </c>
      <c r="X1812" s="39">
        <f t="shared" si="284"/>
        <v>0.44011274493157199</v>
      </c>
      <c r="Y1812" s="38">
        <f t="shared" si="285"/>
        <v>0.72685185185185186</v>
      </c>
      <c r="Z1812" s="40" t="e">
        <f>IF(C1812=ScatterPlots!$A$3,ReferendumData!Y1812,-1)</f>
        <v>#N/A</v>
      </c>
      <c r="AA1812" s="39">
        <f t="shared" si="286"/>
        <v>0.44011274493157199</v>
      </c>
      <c r="AB1812" s="40">
        <f t="shared" si="287"/>
        <v>-1</v>
      </c>
      <c r="AC1812" s="40">
        <f t="shared" si="288"/>
        <v>-1</v>
      </c>
      <c r="AD1812" s="40">
        <f t="shared" si="289"/>
        <v>0.72685185185185186</v>
      </c>
    </row>
    <row r="1813" spans="1:30" x14ac:dyDescent="0.35">
      <c r="A1813">
        <v>2164</v>
      </c>
      <c r="B1813">
        <v>1</v>
      </c>
      <c r="C1813" t="str">
        <f t="shared" si="280"/>
        <v>2164-01</v>
      </c>
      <c r="D1813" t="s">
        <v>283</v>
      </c>
      <c r="E1813">
        <v>2013</v>
      </c>
      <c r="F1813">
        <f>VLOOKUP(E1813,Lookups!A:B,2,FALSE)</f>
        <v>1</v>
      </c>
      <c r="G1813">
        <v>2014</v>
      </c>
      <c r="H1813" s="61">
        <v>166.63</v>
      </c>
      <c r="I1813">
        <v>10</v>
      </c>
      <c r="J1813" t="s">
        <v>19</v>
      </c>
      <c r="K1813">
        <v>0</v>
      </c>
      <c r="L1813">
        <v>9</v>
      </c>
      <c r="M1813">
        <v>0</v>
      </c>
      <c r="N1813">
        <v>9</v>
      </c>
      <c r="O1813">
        <v>1</v>
      </c>
      <c r="P1813">
        <f t="shared" si="281"/>
        <v>2</v>
      </c>
      <c r="Q1813">
        <v>410</v>
      </c>
      <c r="R1813">
        <v>239</v>
      </c>
      <c r="S1813" s="14">
        <f t="shared" si="283"/>
        <v>0.63174114021571648</v>
      </c>
      <c r="T1813" s="33">
        <f>IF(E1813&lt;1994,"NA",IF(E1813&gt;2001,SUMIFS(ADM!E:E,ADM!A:A,ReferendumData!E1813,ADM!C:C,ReferendumData!A1813,ADM!D:D,ReferendumData!B1813),SUMIFS(ADM!K:K,ADM!H:H,ReferendumData!E1813,ADM!I:I,ReferendumData!A1813,ADM!J:J,ReferendumData!B1813)))</f>
        <v>1472.35</v>
      </c>
      <c r="U1813" s="34">
        <f t="shared" si="282"/>
        <v>0.44079193126634297</v>
      </c>
      <c r="V1813" s="47">
        <f>IFERROR(VLOOKUP(C1813,Lookups!J:L,3,FALSE),IF(T1813&gt;=2000,4,IF(AND(T1813&gt;=1000,T1813&lt;2000),5,6)))</f>
        <v>5</v>
      </c>
      <c r="W1813" s="12" t="s">
        <v>20</v>
      </c>
      <c r="X1813" s="39">
        <f t="shared" si="284"/>
        <v>0.44079193126634297</v>
      </c>
      <c r="Y1813" s="38">
        <f t="shared" si="285"/>
        <v>0.63174114021571648</v>
      </c>
      <c r="Z1813" s="40" t="e">
        <f>IF(C1813=ScatterPlots!$A$3,ReferendumData!Y1813,-1)</f>
        <v>#N/A</v>
      </c>
      <c r="AA1813" s="39">
        <f t="shared" si="286"/>
        <v>0.44079193126634297</v>
      </c>
      <c r="AB1813" s="40">
        <f t="shared" si="287"/>
        <v>-1</v>
      </c>
      <c r="AC1813" s="40">
        <f t="shared" si="288"/>
        <v>-1</v>
      </c>
      <c r="AD1813" s="40">
        <f t="shared" si="289"/>
        <v>0.63174114021571648</v>
      </c>
    </row>
    <row r="1814" spans="1:30" x14ac:dyDescent="0.35">
      <c r="A1814">
        <v>2170</v>
      </c>
      <c r="B1814">
        <v>1</v>
      </c>
      <c r="C1814" t="str">
        <f t="shared" si="280"/>
        <v>2170-01</v>
      </c>
      <c r="D1814" t="s">
        <v>284</v>
      </c>
      <c r="E1814">
        <v>2013</v>
      </c>
      <c r="F1814">
        <f>VLOOKUP(E1814,Lookups!A:B,2,FALSE)</f>
        <v>1</v>
      </c>
      <c r="G1814">
        <v>2014</v>
      </c>
      <c r="H1814" s="61">
        <v>285.25</v>
      </c>
      <c r="I1814">
        <v>10</v>
      </c>
      <c r="J1814" t="s">
        <v>19</v>
      </c>
      <c r="K1814">
        <v>0</v>
      </c>
      <c r="L1814">
        <v>9</v>
      </c>
      <c r="M1814">
        <v>0</v>
      </c>
      <c r="N1814">
        <v>9</v>
      </c>
      <c r="O1814">
        <v>1</v>
      </c>
      <c r="P1814">
        <f t="shared" si="281"/>
        <v>3</v>
      </c>
      <c r="Q1814">
        <v>872</v>
      </c>
      <c r="R1814">
        <v>390</v>
      </c>
      <c r="S1814" s="14">
        <f t="shared" si="283"/>
        <v>0.69096671949286848</v>
      </c>
      <c r="T1814" s="33">
        <f>IF(E1814&lt;1994,"NA",IF(E1814&gt;2001,SUMIFS(ADM!E:E,ADM!A:A,ReferendumData!E1814,ADM!C:C,ReferendumData!A1814,ADM!D:D,ReferendumData!B1814),SUMIFS(ADM!K:K,ADM!H:H,ReferendumData!E1814,ADM!I:I,ReferendumData!A1814,ADM!J:J,ReferendumData!B1814)))</f>
        <v>1171.21</v>
      </c>
      <c r="U1814" s="34">
        <f t="shared" si="282"/>
        <v>1.077518122283792</v>
      </c>
      <c r="V1814" s="47">
        <f>IFERROR(VLOOKUP(C1814,Lookups!J:L,3,FALSE),IF(T1814&gt;=2000,4,IF(AND(T1814&gt;=1000,T1814&lt;2000),5,6)))</f>
        <v>5</v>
      </c>
      <c r="W1814" s="12" t="s">
        <v>20</v>
      </c>
      <c r="X1814" s="39">
        <f t="shared" si="284"/>
        <v>1.077518122283792</v>
      </c>
      <c r="Y1814" s="38">
        <f t="shared" si="285"/>
        <v>0.69096671949286848</v>
      </c>
      <c r="Z1814" s="40" t="e">
        <f>IF(C1814=ScatterPlots!$A$3,ReferendumData!Y1814,-1)</f>
        <v>#N/A</v>
      </c>
      <c r="AA1814" s="39">
        <f t="shared" si="286"/>
        <v>1.077518122283792</v>
      </c>
      <c r="AB1814" s="40">
        <f t="shared" si="287"/>
        <v>-1</v>
      </c>
      <c r="AC1814" s="40">
        <f t="shared" si="288"/>
        <v>-1</v>
      </c>
      <c r="AD1814" s="40">
        <f t="shared" si="289"/>
        <v>0.69096671949286848</v>
      </c>
    </row>
    <row r="1815" spans="1:30" x14ac:dyDescent="0.35">
      <c r="A1815">
        <v>2170</v>
      </c>
      <c r="B1815">
        <v>1</v>
      </c>
      <c r="C1815" t="str">
        <f t="shared" si="280"/>
        <v>2170-01</v>
      </c>
      <c r="D1815" t="s">
        <v>284</v>
      </c>
      <c r="E1815">
        <v>2013</v>
      </c>
      <c r="F1815">
        <f>VLOOKUP(E1815,Lookups!A:B,2,FALSE)</f>
        <v>1</v>
      </c>
      <c r="G1815">
        <v>2014</v>
      </c>
      <c r="H1815" s="61">
        <v>185</v>
      </c>
      <c r="I1815">
        <v>10</v>
      </c>
      <c r="J1815" t="s">
        <v>19</v>
      </c>
      <c r="K1815">
        <v>0</v>
      </c>
      <c r="L1815">
        <v>9</v>
      </c>
      <c r="M1815">
        <v>0</v>
      </c>
      <c r="N1815">
        <v>9</v>
      </c>
      <c r="O1815">
        <v>1</v>
      </c>
      <c r="P1815">
        <f t="shared" si="281"/>
        <v>2</v>
      </c>
      <c r="Q1815">
        <v>778</v>
      </c>
      <c r="R1815">
        <v>477</v>
      </c>
      <c r="S1815" s="14">
        <f t="shared" si="283"/>
        <v>0.61992031872509956</v>
      </c>
      <c r="T1815" s="33">
        <f>IF(E1815&lt;1994,"NA",IF(E1815&gt;2001,SUMIFS(ADM!E:E,ADM!A:A,ReferendumData!E1815,ADM!C:C,ReferendumData!A1815,ADM!D:D,ReferendumData!B1815),SUMIFS(ADM!K:K,ADM!H:H,ReferendumData!E1815,ADM!I:I,ReferendumData!A1815,ADM!J:J,ReferendumData!B1815)))</f>
        <v>1171.21</v>
      </c>
      <c r="U1815" s="34">
        <f t="shared" si="282"/>
        <v>1.0715413973582875</v>
      </c>
      <c r="V1815" s="47">
        <f>IFERROR(VLOOKUP(C1815,Lookups!J:L,3,FALSE),IF(T1815&gt;=2000,4,IF(AND(T1815&gt;=1000,T1815&lt;2000),5,6)))</f>
        <v>5</v>
      </c>
      <c r="W1815" s="12" t="s">
        <v>20</v>
      </c>
      <c r="X1815" s="39">
        <f t="shared" si="284"/>
        <v>1.0715413973582875</v>
      </c>
      <c r="Y1815" s="38">
        <f t="shared" si="285"/>
        <v>0.61992031872509956</v>
      </c>
      <c r="Z1815" s="40" t="e">
        <f>IF(C1815=ScatterPlots!$A$3,ReferendumData!Y1815,-1)</f>
        <v>#N/A</v>
      </c>
      <c r="AA1815" s="39">
        <f t="shared" si="286"/>
        <v>1.0715413973582875</v>
      </c>
      <c r="AB1815" s="40">
        <f t="shared" si="287"/>
        <v>-1</v>
      </c>
      <c r="AC1815" s="40">
        <f t="shared" si="288"/>
        <v>-1</v>
      </c>
      <c r="AD1815" s="40">
        <f t="shared" si="289"/>
        <v>0.61992031872509956</v>
      </c>
    </row>
    <row r="1816" spans="1:30" x14ac:dyDescent="0.35">
      <c r="A1816">
        <v>2172</v>
      </c>
      <c r="B1816">
        <v>1</v>
      </c>
      <c r="C1816" t="str">
        <f t="shared" si="280"/>
        <v>2172-01</v>
      </c>
      <c r="D1816" t="s">
        <v>264</v>
      </c>
      <c r="E1816">
        <v>2013</v>
      </c>
      <c r="F1816">
        <f>VLOOKUP(E1816,Lookups!A:B,2,FALSE)</f>
        <v>1</v>
      </c>
      <c r="G1816">
        <v>2014</v>
      </c>
      <c r="H1816" s="61">
        <v>682.58</v>
      </c>
      <c r="I1816">
        <v>8</v>
      </c>
      <c r="J1816" t="s">
        <v>19</v>
      </c>
      <c r="K1816">
        <v>0</v>
      </c>
      <c r="L1816">
        <v>9</v>
      </c>
      <c r="M1816">
        <v>0</v>
      </c>
      <c r="N1816">
        <v>9</v>
      </c>
      <c r="O1816">
        <v>1</v>
      </c>
      <c r="P1816">
        <f t="shared" si="281"/>
        <v>7</v>
      </c>
      <c r="Q1816">
        <v>633</v>
      </c>
      <c r="R1816">
        <v>205</v>
      </c>
      <c r="S1816" s="14">
        <f t="shared" si="283"/>
        <v>0.75536992840095463</v>
      </c>
      <c r="T1816" s="33">
        <f>IF(E1816&lt;1994,"NA",IF(E1816&gt;2001,SUMIFS(ADM!E:E,ADM!A:A,ReferendumData!E1816,ADM!C:C,ReferendumData!A1816,ADM!D:D,ReferendumData!B1816),SUMIFS(ADM!K:K,ADM!H:H,ReferendumData!E1816,ADM!I:I,ReferendumData!A1816,ADM!J:J,ReferendumData!B1816)))</f>
        <v>841.32</v>
      </c>
      <c r="U1816" s="34">
        <f t="shared" si="282"/>
        <v>0.99605382018732458</v>
      </c>
      <c r="V1816" s="47">
        <f>IFERROR(VLOOKUP(C1816,Lookups!J:L,3,FALSE),IF(T1816&gt;=2000,4,IF(AND(T1816&gt;=1000,T1816&lt;2000),5,6)))</f>
        <v>6</v>
      </c>
      <c r="W1816" s="12" t="s">
        <v>20</v>
      </c>
      <c r="X1816" s="39">
        <f t="shared" si="284"/>
        <v>0.99605382018732458</v>
      </c>
      <c r="Y1816" s="38">
        <f t="shared" si="285"/>
        <v>0.75536992840095463</v>
      </c>
      <c r="Z1816" s="40" t="e">
        <f>IF(C1816=ScatterPlots!$A$3,ReferendumData!Y1816,-1)</f>
        <v>#N/A</v>
      </c>
      <c r="AA1816" s="39">
        <f t="shared" si="286"/>
        <v>0.99605382018732458</v>
      </c>
      <c r="AB1816" s="40">
        <f t="shared" si="287"/>
        <v>-1</v>
      </c>
      <c r="AC1816" s="40">
        <f t="shared" si="288"/>
        <v>-1</v>
      </c>
      <c r="AD1816" s="40">
        <f t="shared" si="289"/>
        <v>0.75536992840095463</v>
      </c>
    </row>
    <row r="1817" spans="1:30" x14ac:dyDescent="0.35">
      <c r="A1817">
        <v>2176</v>
      </c>
      <c r="B1817">
        <v>1</v>
      </c>
      <c r="C1817" t="str">
        <f t="shared" si="280"/>
        <v>2176-01</v>
      </c>
      <c r="D1817" t="s">
        <v>475</v>
      </c>
      <c r="E1817">
        <v>2013</v>
      </c>
      <c r="F1817">
        <f>VLOOKUP(E1817,Lookups!A:B,2,FALSE)</f>
        <v>1</v>
      </c>
      <c r="G1817">
        <v>2014</v>
      </c>
      <c r="H1817" s="61">
        <v>316.69000000000005</v>
      </c>
      <c r="I1817">
        <v>10</v>
      </c>
      <c r="J1817" t="s">
        <v>19</v>
      </c>
      <c r="K1817">
        <v>0</v>
      </c>
      <c r="L1817">
        <v>9</v>
      </c>
      <c r="M1817">
        <v>0</v>
      </c>
      <c r="N1817">
        <v>9</v>
      </c>
      <c r="O1817">
        <v>0</v>
      </c>
      <c r="P1817">
        <f t="shared" si="281"/>
        <v>4</v>
      </c>
      <c r="Q1817">
        <v>500</v>
      </c>
      <c r="R1817">
        <v>509</v>
      </c>
      <c r="S1817" s="14">
        <f t="shared" si="283"/>
        <v>0.49554013875123887</v>
      </c>
      <c r="T1817" s="33">
        <f>IF(E1817&lt;1994,"NA",IF(E1817&gt;2001,SUMIFS(ADM!E:E,ADM!A:A,ReferendumData!E1817,ADM!C:C,ReferendumData!A1817,ADM!D:D,ReferendumData!B1817),SUMIFS(ADM!K:K,ADM!H:H,ReferendumData!E1817,ADM!I:I,ReferendumData!A1817,ADM!J:J,ReferendumData!B1817)))</f>
        <v>416.46</v>
      </c>
      <c r="U1817" s="34">
        <f t="shared" si="282"/>
        <v>2.4228017096479855</v>
      </c>
      <c r="V1817" s="47">
        <f>IFERROR(VLOOKUP(C1817,Lookups!J:L,3,FALSE),IF(T1817&gt;=2000,4,IF(AND(T1817&gt;=1000,T1817&lt;2000),5,6)))</f>
        <v>6</v>
      </c>
      <c r="W1817" s="12" t="s">
        <v>20</v>
      </c>
      <c r="X1817" s="39">
        <f t="shared" si="284"/>
        <v>2.4228017096479855</v>
      </c>
      <c r="Y1817" s="38">
        <f t="shared" si="285"/>
        <v>0.49554013875123887</v>
      </c>
      <c r="Z1817" s="40" t="e">
        <f>IF(C1817=ScatterPlots!$A$3,ReferendumData!Y1817,-1)</f>
        <v>#N/A</v>
      </c>
      <c r="AA1817" s="39">
        <f t="shared" si="286"/>
        <v>2.4228017096479855</v>
      </c>
      <c r="AB1817" s="40">
        <f t="shared" si="287"/>
        <v>-1</v>
      </c>
      <c r="AC1817" s="40">
        <f t="shared" si="288"/>
        <v>-1</v>
      </c>
      <c r="AD1817" s="40">
        <f t="shared" si="289"/>
        <v>0.49554013875123887</v>
      </c>
    </row>
    <row r="1818" spans="1:30" x14ac:dyDescent="0.35">
      <c r="A1818">
        <v>2753</v>
      </c>
      <c r="B1818">
        <v>1</v>
      </c>
      <c r="C1818" t="str">
        <f t="shared" si="280"/>
        <v>2753-01</v>
      </c>
      <c r="D1818" t="s">
        <v>268</v>
      </c>
      <c r="E1818">
        <v>2013</v>
      </c>
      <c r="F1818">
        <f>VLOOKUP(E1818,Lookups!A:B,2,FALSE)</f>
        <v>1</v>
      </c>
      <c r="G1818">
        <v>2014</v>
      </c>
      <c r="H1818" s="61">
        <v>100</v>
      </c>
      <c r="I1818">
        <v>9</v>
      </c>
      <c r="J1818" t="s">
        <v>19</v>
      </c>
      <c r="K1818">
        <v>0</v>
      </c>
      <c r="L1818">
        <v>9</v>
      </c>
      <c r="M1818">
        <v>0</v>
      </c>
      <c r="N1818">
        <v>9</v>
      </c>
      <c r="O1818">
        <v>1</v>
      </c>
      <c r="P1818">
        <f t="shared" si="281"/>
        <v>2</v>
      </c>
      <c r="Q1818">
        <v>289</v>
      </c>
      <c r="R1818">
        <v>207</v>
      </c>
      <c r="S1818" s="14">
        <f t="shared" si="283"/>
        <v>0.58266129032258063</v>
      </c>
      <c r="T1818" s="33">
        <f>IF(E1818&lt;1994,"NA",IF(E1818&gt;2001,SUMIFS(ADM!E:E,ADM!A:A,ReferendumData!E1818,ADM!C:C,ReferendumData!A1818,ADM!D:D,ReferendumData!B1818),SUMIFS(ADM!K:K,ADM!H:H,ReferendumData!E1818,ADM!I:I,ReferendumData!A1818,ADM!J:J,ReferendumData!B1818)))</f>
        <v>939.15</v>
      </c>
      <c r="U1818" s="34">
        <f t="shared" si="282"/>
        <v>0.52813714529095457</v>
      </c>
      <c r="V1818" s="47">
        <f>IFERROR(VLOOKUP(C1818,Lookups!J:L,3,FALSE),IF(T1818&gt;=2000,4,IF(AND(T1818&gt;=1000,T1818&lt;2000),5,6)))</f>
        <v>6</v>
      </c>
      <c r="W1818" s="12" t="s">
        <v>20</v>
      </c>
      <c r="X1818" s="39">
        <f t="shared" si="284"/>
        <v>0.52813714529095457</v>
      </c>
      <c r="Y1818" s="38">
        <f t="shared" si="285"/>
        <v>0.58266129032258063</v>
      </c>
      <c r="Z1818" s="40" t="e">
        <f>IF(C1818=ScatterPlots!$A$3,ReferendumData!Y1818,-1)</f>
        <v>#N/A</v>
      </c>
      <c r="AA1818" s="39">
        <f t="shared" si="286"/>
        <v>0.52813714529095457</v>
      </c>
      <c r="AB1818" s="40">
        <f t="shared" si="287"/>
        <v>-1</v>
      </c>
      <c r="AC1818" s="40">
        <f t="shared" si="288"/>
        <v>-1</v>
      </c>
      <c r="AD1818" s="40">
        <f t="shared" si="289"/>
        <v>0.58266129032258063</v>
      </c>
    </row>
    <row r="1819" spans="1:30" x14ac:dyDescent="0.35">
      <c r="A1819">
        <v>2805</v>
      </c>
      <c r="B1819">
        <v>1</v>
      </c>
      <c r="C1819" t="str">
        <f t="shared" si="280"/>
        <v>2805-01</v>
      </c>
      <c r="D1819" t="s">
        <v>411</v>
      </c>
      <c r="E1819">
        <v>2013</v>
      </c>
      <c r="F1819">
        <f>VLOOKUP(E1819,Lookups!A:B,2,FALSE)</f>
        <v>1</v>
      </c>
      <c r="G1819">
        <v>2014</v>
      </c>
      <c r="H1819" s="61">
        <v>350</v>
      </c>
      <c r="I1819">
        <v>10</v>
      </c>
      <c r="J1819" t="s">
        <v>19</v>
      </c>
      <c r="K1819">
        <v>0</v>
      </c>
      <c r="L1819">
        <v>9</v>
      </c>
      <c r="M1819">
        <v>0</v>
      </c>
      <c r="N1819">
        <v>9</v>
      </c>
      <c r="O1819">
        <v>1</v>
      </c>
      <c r="P1819">
        <f t="shared" si="281"/>
        <v>4</v>
      </c>
      <c r="Q1819">
        <v>1069</v>
      </c>
      <c r="R1819">
        <v>522</v>
      </c>
      <c r="S1819" s="14">
        <f t="shared" si="283"/>
        <v>0.67190446260213699</v>
      </c>
      <c r="T1819" s="33">
        <f>IF(E1819&lt;1994,"NA",IF(E1819&gt;2001,SUMIFS(ADM!E:E,ADM!A:A,ReferendumData!E1819,ADM!C:C,ReferendumData!A1819,ADM!D:D,ReferendumData!B1819),SUMIFS(ADM!K:K,ADM!H:H,ReferendumData!E1819,ADM!I:I,ReferendumData!A1819,ADM!J:J,ReferendumData!B1819)))</f>
        <v>1082.77</v>
      </c>
      <c r="U1819" s="34">
        <f t="shared" si="282"/>
        <v>1.4693794619355911</v>
      </c>
      <c r="V1819" s="47">
        <f>IFERROR(VLOOKUP(C1819,Lookups!J:L,3,FALSE),IF(T1819&gt;=2000,4,IF(AND(T1819&gt;=1000,T1819&lt;2000),5,6)))</f>
        <v>5</v>
      </c>
      <c r="W1819" s="12" t="s">
        <v>20</v>
      </c>
      <c r="X1819" s="39">
        <f t="shared" si="284"/>
        <v>1.4693794619355911</v>
      </c>
      <c r="Y1819" s="38">
        <f t="shared" si="285"/>
        <v>0.67190446260213699</v>
      </c>
      <c r="Z1819" s="40" t="e">
        <f>IF(C1819=ScatterPlots!$A$3,ReferendumData!Y1819,-1)</f>
        <v>#N/A</v>
      </c>
      <c r="AA1819" s="39">
        <f t="shared" si="286"/>
        <v>1.4693794619355911</v>
      </c>
      <c r="AB1819" s="40">
        <f t="shared" si="287"/>
        <v>-1</v>
      </c>
      <c r="AC1819" s="40">
        <f t="shared" si="288"/>
        <v>-1</v>
      </c>
      <c r="AD1819" s="40">
        <f t="shared" si="289"/>
        <v>0.67190446260213699</v>
      </c>
    </row>
    <row r="1820" spans="1:30" x14ac:dyDescent="0.35">
      <c r="A1820">
        <v>2856</v>
      </c>
      <c r="B1820">
        <v>1</v>
      </c>
      <c r="C1820" t="str">
        <f t="shared" si="280"/>
        <v>2856-01</v>
      </c>
      <c r="D1820" t="s">
        <v>571</v>
      </c>
      <c r="E1820">
        <v>2013</v>
      </c>
      <c r="F1820">
        <f>VLOOKUP(E1820,Lookups!A:B,2,FALSE)</f>
        <v>1</v>
      </c>
      <c r="G1820">
        <v>2014</v>
      </c>
      <c r="H1820" s="61">
        <v>700.08999999999992</v>
      </c>
      <c r="I1820">
        <v>8</v>
      </c>
      <c r="J1820" t="s">
        <v>19</v>
      </c>
      <c r="K1820">
        <v>0</v>
      </c>
      <c r="L1820">
        <v>9</v>
      </c>
      <c r="M1820">
        <v>0</v>
      </c>
      <c r="N1820">
        <v>9</v>
      </c>
      <c r="O1820">
        <v>1</v>
      </c>
      <c r="P1820">
        <f t="shared" si="281"/>
        <v>8</v>
      </c>
      <c r="Q1820">
        <v>598</v>
      </c>
      <c r="R1820">
        <v>147</v>
      </c>
      <c r="S1820" s="14">
        <f t="shared" si="283"/>
        <v>0.80268456375838926</v>
      </c>
      <c r="T1820" s="33">
        <f>IF(E1820&lt;1994,"NA",IF(E1820&gt;2001,SUMIFS(ADM!E:E,ADM!A:A,ReferendumData!E1820,ADM!C:C,ReferendumData!A1820,ADM!D:D,ReferendumData!B1820),SUMIFS(ADM!K:K,ADM!H:H,ReferendumData!E1820,ADM!I:I,ReferendumData!A1820,ADM!J:J,ReferendumData!B1820)))</f>
        <v>320.7</v>
      </c>
      <c r="U1820" s="34">
        <f t="shared" si="282"/>
        <v>2.3230433426878703</v>
      </c>
      <c r="V1820" s="47">
        <f>IFERROR(VLOOKUP(C1820,Lookups!J:L,3,FALSE),IF(T1820&gt;=2000,4,IF(AND(T1820&gt;=1000,T1820&lt;2000),5,6)))</f>
        <v>6</v>
      </c>
      <c r="W1820" s="12" t="s">
        <v>20</v>
      </c>
      <c r="X1820" s="39">
        <f t="shared" si="284"/>
        <v>2.3230433426878703</v>
      </c>
      <c r="Y1820" s="38">
        <f t="shared" si="285"/>
        <v>0.80268456375838926</v>
      </c>
      <c r="Z1820" s="40" t="e">
        <f>IF(C1820=ScatterPlots!$A$3,ReferendumData!Y1820,-1)</f>
        <v>#N/A</v>
      </c>
      <c r="AA1820" s="39">
        <f t="shared" si="286"/>
        <v>2.3230433426878703</v>
      </c>
      <c r="AB1820" s="40">
        <f t="shared" si="287"/>
        <v>-1</v>
      </c>
      <c r="AC1820" s="40">
        <f t="shared" si="288"/>
        <v>-1</v>
      </c>
      <c r="AD1820" s="40">
        <f t="shared" si="289"/>
        <v>0.80268456375838926</v>
      </c>
    </row>
    <row r="1821" spans="1:30" x14ac:dyDescent="0.35">
      <c r="A1821">
        <v>150</v>
      </c>
      <c r="B1821">
        <v>1</v>
      </c>
      <c r="C1821" t="str">
        <f t="shared" ref="C1821:C1884" si="290">TEXT(A1821,"0000")&amp;"-"&amp;TEXT(B1821,"00")</f>
        <v>0150-01</v>
      </c>
      <c r="D1821" t="s">
        <v>119</v>
      </c>
      <c r="E1821">
        <v>2013</v>
      </c>
      <c r="F1821">
        <f>VLOOKUP(E1821,Lookups!A:B,2,FALSE)</f>
        <v>1</v>
      </c>
      <c r="G1821">
        <v>2015</v>
      </c>
      <c r="H1821" s="61">
        <v>500</v>
      </c>
      <c r="I1821">
        <v>10</v>
      </c>
      <c r="J1821" t="s">
        <v>19</v>
      </c>
      <c r="K1821">
        <v>0</v>
      </c>
      <c r="L1821">
        <v>9</v>
      </c>
      <c r="M1821">
        <v>1</v>
      </c>
      <c r="N1821">
        <v>9</v>
      </c>
      <c r="O1821">
        <v>1</v>
      </c>
      <c r="P1821">
        <f t="shared" ref="P1821:P1884" si="291">MAX(1,MIN(10,INT(H1821/100)+1))</f>
        <v>6</v>
      </c>
      <c r="Q1821">
        <v>729</v>
      </c>
      <c r="R1821">
        <v>81</v>
      </c>
      <c r="S1821" s="14">
        <f t="shared" si="283"/>
        <v>0.9</v>
      </c>
      <c r="T1821" s="33">
        <f>IF(E1821&lt;1994,"NA",IF(E1821&gt;2001,SUMIFS(ADM!E:E,ADM!A:A,ReferendumData!E1821,ADM!C:C,ReferendumData!A1821,ADM!D:D,ReferendumData!B1821),SUMIFS(ADM!K:K,ADM!H:H,ReferendumData!E1821,ADM!I:I,ReferendumData!A1821,ADM!J:J,ReferendumData!B1821)))</f>
        <v>934.61</v>
      </c>
      <c r="U1821" s="34">
        <f t="shared" ref="U1821:U1884" si="292">IFERROR((Q1821+R1821)/T1821,"NA")</f>
        <v>0.86667165983672334</v>
      </c>
      <c r="V1821" s="47">
        <f>IFERROR(VLOOKUP(C1821,Lookups!J:L,3,FALSE),IF(T1821&gt;=2000,4,IF(AND(T1821&gt;=1000,T1821&lt;2000),5,6)))</f>
        <v>6</v>
      </c>
      <c r="W1821" s="12" t="s">
        <v>20</v>
      </c>
      <c r="X1821" s="39">
        <f t="shared" si="284"/>
        <v>0.86667165983672334</v>
      </c>
      <c r="Y1821" s="38">
        <f t="shared" si="285"/>
        <v>0.9</v>
      </c>
      <c r="Z1821" s="40" t="e">
        <f>IF(C1821=ScatterPlots!$A$3,ReferendumData!Y1821,-1)</f>
        <v>#N/A</v>
      </c>
      <c r="AA1821" s="39">
        <f t="shared" si="286"/>
        <v>0.86667165983672334</v>
      </c>
      <c r="AB1821" s="40">
        <f t="shared" si="287"/>
        <v>-1</v>
      </c>
      <c r="AC1821" s="40">
        <f t="shared" si="288"/>
        <v>-1</v>
      </c>
      <c r="AD1821" s="40">
        <f t="shared" si="289"/>
        <v>0.9</v>
      </c>
    </row>
    <row r="1822" spans="1:30" x14ac:dyDescent="0.35">
      <c r="A1822">
        <v>177</v>
      </c>
      <c r="B1822">
        <v>1</v>
      </c>
      <c r="C1822" t="str">
        <f t="shared" si="290"/>
        <v>0177-01</v>
      </c>
      <c r="D1822" t="s">
        <v>174</v>
      </c>
      <c r="E1822">
        <v>2013</v>
      </c>
      <c r="F1822">
        <f>VLOOKUP(E1822,Lookups!A:B,2,FALSE)</f>
        <v>1</v>
      </c>
      <c r="G1822">
        <v>2015</v>
      </c>
      <c r="H1822" s="61">
        <v>1337.41</v>
      </c>
      <c r="I1822">
        <v>7</v>
      </c>
      <c r="J1822" t="s">
        <v>19</v>
      </c>
      <c r="K1822">
        <v>0</v>
      </c>
      <c r="L1822">
        <v>9</v>
      </c>
      <c r="M1822">
        <v>1</v>
      </c>
      <c r="N1822">
        <v>9</v>
      </c>
      <c r="O1822">
        <v>1</v>
      </c>
      <c r="P1822">
        <f t="shared" si="291"/>
        <v>10</v>
      </c>
      <c r="Q1822">
        <v>678</v>
      </c>
      <c r="R1822">
        <v>150</v>
      </c>
      <c r="S1822" s="14">
        <f t="shared" si="283"/>
        <v>0.8188405797101449</v>
      </c>
      <c r="T1822" s="33">
        <f>IF(E1822&lt;1994,"NA",IF(E1822&gt;2001,SUMIFS(ADM!E:E,ADM!A:A,ReferendumData!E1822,ADM!C:C,ReferendumData!A1822,ADM!D:D,ReferendumData!B1822),SUMIFS(ADM!K:K,ADM!H:H,ReferendumData!E1822,ADM!I:I,ReferendumData!A1822,ADM!J:J,ReferendumData!B1822)))</f>
        <v>985.77</v>
      </c>
      <c r="U1822" s="34">
        <f t="shared" si="292"/>
        <v>0.83995252442253265</v>
      </c>
      <c r="V1822" s="47">
        <f>IFERROR(VLOOKUP(C1822,Lookups!J:L,3,FALSE),IF(T1822&gt;=2000,4,IF(AND(T1822&gt;=1000,T1822&lt;2000),5,6)))</f>
        <v>6</v>
      </c>
      <c r="W1822" s="12" t="s">
        <v>20</v>
      </c>
      <c r="X1822" s="39">
        <f t="shared" si="284"/>
        <v>0.83995252442253265</v>
      </c>
      <c r="Y1822" s="38">
        <f t="shared" si="285"/>
        <v>0.8188405797101449</v>
      </c>
      <c r="Z1822" s="40" t="e">
        <f>IF(C1822=ScatterPlots!$A$3,ReferendumData!Y1822,-1)</f>
        <v>#N/A</v>
      </c>
      <c r="AA1822" s="39">
        <f t="shared" si="286"/>
        <v>0.83995252442253265</v>
      </c>
      <c r="AB1822" s="40">
        <f t="shared" si="287"/>
        <v>-1</v>
      </c>
      <c r="AC1822" s="40">
        <f t="shared" si="288"/>
        <v>-1</v>
      </c>
      <c r="AD1822" s="40">
        <f t="shared" si="289"/>
        <v>0.8188405797101449</v>
      </c>
    </row>
    <row r="1823" spans="1:30" x14ac:dyDescent="0.35">
      <c r="A1823">
        <v>241</v>
      </c>
      <c r="B1823">
        <v>1</v>
      </c>
      <c r="C1823" t="str">
        <f t="shared" si="290"/>
        <v>0241-01</v>
      </c>
      <c r="D1823" t="s">
        <v>74</v>
      </c>
      <c r="E1823">
        <v>2013</v>
      </c>
      <c r="F1823">
        <f>VLOOKUP(E1823,Lookups!A:B,2,FALSE)</f>
        <v>1</v>
      </c>
      <c r="G1823">
        <v>2015</v>
      </c>
      <c r="H1823" s="61">
        <v>1165.74</v>
      </c>
      <c r="I1823">
        <v>7</v>
      </c>
      <c r="J1823" t="s">
        <v>19</v>
      </c>
      <c r="K1823">
        <v>0</v>
      </c>
      <c r="L1823">
        <v>9</v>
      </c>
      <c r="M1823">
        <v>1</v>
      </c>
      <c r="N1823">
        <v>9</v>
      </c>
      <c r="O1823">
        <v>1</v>
      </c>
      <c r="P1823">
        <f t="shared" si="291"/>
        <v>10</v>
      </c>
      <c r="Q1823">
        <v>1649</v>
      </c>
      <c r="R1823">
        <v>895</v>
      </c>
      <c r="S1823" s="14">
        <f t="shared" si="283"/>
        <v>0.64819182389937102</v>
      </c>
      <c r="T1823" s="33">
        <f>IF(E1823&lt;1994,"NA",IF(E1823&gt;2001,SUMIFS(ADM!E:E,ADM!A:A,ReferendumData!E1823,ADM!C:C,ReferendumData!A1823,ADM!D:D,ReferendumData!B1823),SUMIFS(ADM!K:K,ADM!H:H,ReferendumData!E1823,ADM!I:I,ReferendumData!A1823,ADM!J:J,ReferendumData!B1823)))</f>
        <v>3224.96</v>
      </c>
      <c r="U1823" s="34">
        <f t="shared" si="292"/>
        <v>0.78884699345108156</v>
      </c>
      <c r="V1823" s="47">
        <f>IFERROR(VLOOKUP(C1823,Lookups!J:L,3,FALSE),IF(T1823&gt;=2000,4,IF(AND(T1823&gt;=1000,T1823&lt;2000),5,6)))</f>
        <v>4</v>
      </c>
      <c r="W1823" s="12" t="s">
        <v>20</v>
      </c>
      <c r="X1823" s="39">
        <f t="shared" si="284"/>
        <v>0.78884699345108156</v>
      </c>
      <c r="Y1823" s="38">
        <f t="shared" si="285"/>
        <v>0.64819182389937102</v>
      </c>
      <c r="Z1823" s="40" t="e">
        <f>IF(C1823=ScatterPlots!$A$3,ReferendumData!Y1823,-1)</f>
        <v>#N/A</v>
      </c>
      <c r="AA1823" s="39">
        <f t="shared" si="286"/>
        <v>0.78884699345108156</v>
      </c>
      <c r="AB1823" s="40">
        <f t="shared" si="287"/>
        <v>-1</v>
      </c>
      <c r="AC1823" s="40">
        <f t="shared" si="288"/>
        <v>-1</v>
      </c>
      <c r="AD1823" s="40">
        <f t="shared" si="289"/>
        <v>0.64819182389937102</v>
      </c>
    </row>
    <row r="1824" spans="1:30" x14ac:dyDescent="0.35">
      <c r="A1824">
        <v>482</v>
      </c>
      <c r="B1824">
        <v>1</v>
      </c>
      <c r="C1824" t="str">
        <f t="shared" si="290"/>
        <v>0482-01</v>
      </c>
      <c r="D1824" t="s">
        <v>186</v>
      </c>
      <c r="E1824">
        <v>2013</v>
      </c>
      <c r="F1824">
        <f>VLOOKUP(E1824,Lookups!A:B,2,FALSE)</f>
        <v>1</v>
      </c>
      <c r="G1824">
        <v>2015</v>
      </c>
      <c r="H1824" s="61">
        <v>948.11</v>
      </c>
      <c r="I1824">
        <v>10</v>
      </c>
      <c r="J1824" t="s">
        <v>19</v>
      </c>
      <c r="K1824">
        <v>0</v>
      </c>
      <c r="L1824">
        <v>9</v>
      </c>
      <c r="M1824">
        <v>1</v>
      </c>
      <c r="N1824">
        <v>9</v>
      </c>
      <c r="O1824">
        <v>1</v>
      </c>
      <c r="P1824">
        <f t="shared" si="291"/>
        <v>10</v>
      </c>
      <c r="Q1824">
        <v>1246</v>
      </c>
      <c r="R1824">
        <v>505</v>
      </c>
      <c r="S1824" s="14">
        <f t="shared" si="283"/>
        <v>0.71159337521416333</v>
      </c>
      <c r="T1824" s="33">
        <f>IF(E1824&lt;1994,"NA",IF(E1824&gt;2001,SUMIFS(ADM!E:E,ADM!A:A,ReferendumData!E1824,ADM!C:C,ReferendumData!A1824,ADM!D:D,ReferendumData!B1824),SUMIFS(ADM!K:K,ADM!H:H,ReferendumData!E1824,ADM!I:I,ReferendumData!A1824,ADM!J:J,ReferendumData!B1824)))</f>
        <v>2464.12</v>
      </c>
      <c r="U1824" s="34">
        <f t="shared" si="292"/>
        <v>0.71059850981283379</v>
      </c>
      <c r="V1824" s="47">
        <f>IFERROR(VLOOKUP(C1824,Lookups!J:L,3,FALSE),IF(T1824&gt;=2000,4,IF(AND(T1824&gt;=1000,T1824&lt;2000),5,6)))</f>
        <v>4</v>
      </c>
      <c r="W1824" s="12" t="s">
        <v>20</v>
      </c>
      <c r="X1824" s="39">
        <f t="shared" si="284"/>
        <v>0.71059850981283379</v>
      </c>
      <c r="Y1824" s="38">
        <f t="shared" si="285"/>
        <v>0.71159337521416333</v>
      </c>
      <c r="Z1824" s="40" t="e">
        <f>IF(C1824=ScatterPlots!$A$3,ReferendumData!Y1824,-1)</f>
        <v>#N/A</v>
      </c>
      <c r="AA1824" s="39">
        <f t="shared" si="286"/>
        <v>0.71059850981283379</v>
      </c>
      <c r="AB1824" s="40">
        <f t="shared" si="287"/>
        <v>-1</v>
      </c>
      <c r="AC1824" s="40">
        <f t="shared" si="288"/>
        <v>-1</v>
      </c>
      <c r="AD1824" s="40">
        <f t="shared" si="289"/>
        <v>0.71159337521416333</v>
      </c>
    </row>
    <row r="1825" spans="1:30" x14ac:dyDescent="0.35">
      <c r="A1825">
        <v>534</v>
      </c>
      <c r="B1825">
        <v>1</v>
      </c>
      <c r="C1825" t="str">
        <f t="shared" si="290"/>
        <v>0534-01</v>
      </c>
      <c r="D1825" t="s">
        <v>92</v>
      </c>
      <c r="E1825">
        <v>2013</v>
      </c>
      <c r="F1825">
        <f>VLOOKUP(E1825,Lookups!A:B,2,FALSE)</f>
        <v>1</v>
      </c>
      <c r="G1825">
        <v>2015</v>
      </c>
      <c r="H1825" s="61">
        <v>558</v>
      </c>
      <c r="I1825">
        <v>10</v>
      </c>
      <c r="J1825" t="s">
        <v>19</v>
      </c>
      <c r="K1825">
        <v>0</v>
      </c>
      <c r="L1825">
        <v>9</v>
      </c>
      <c r="M1825">
        <v>1</v>
      </c>
      <c r="N1825">
        <v>9</v>
      </c>
      <c r="O1825">
        <v>1</v>
      </c>
      <c r="P1825">
        <f t="shared" si="291"/>
        <v>6</v>
      </c>
      <c r="Q1825">
        <v>971</v>
      </c>
      <c r="R1825">
        <v>207</v>
      </c>
      <c r="S1825" s="14">
        <f t="shared" si="283"/>
        <v>0.82427843803056022</v>
      </c>
      <c r="T1825" s="33">
        <f>IF(E1825&lt;1994,"NA",IF(E1825&gt;2001,SUMIFS(ADM!E:E,ADM!A:A,ReferendumData!E1825,ADM!C:C,ReferendumData!A1825,ADM!D:D,ReferendumData!B1825),SUMIFS(ADM!K:K,ADM!H:H,ReferendumData!E1825,ADM!I:I,ReferendumData!A1825,ADM!J:J,ReferendumData!B1825)))</f>
        <v>1941.77</v>
      </c>
      <c r="U1825" s="34">
        <f t="shared" si="292"/>
        <v>0.60666299304243032</v>
      </c>
      <c r="V1825" s="47">
        <f>IFERROR(VLOOKUP(C1825,Lookups!J:L,3,FALSE),IF(T1825&gt;=2000,4,IF(AND(T1825&gt;=1000,T1825&lt;2000),5,6)))</f>
        <v>5</v>
      </c>
      <c r="W1825" s="12" t="s">
        <v>20</v>
      </c>
      <c r="X1825" s="39">
        <f t="shared" si="284"/>
        <v>0.60666299304243032</v>
      </c>
      <c r="Y1825" s="38">
        <f t="shared" si="285"/>
        <v>0.82427843803056022</v>
      </c>
      <c r="Z1825" s="40" t="e">
        <f>IF(C1825=ScatterPlots!$A$3,ReferendumData!Y1825,-1)</f>
        <v>#N/A</v>
      </c>
      <c r="AA1825" s="39">
        <f t="shared" si="286"/>
        <v>0.60666299304243032</v>
      </c>
      <c r="AB1825" s="40">
        <f t="shared" si="287"/>
        <v>-1</v>
      </c>
      <c r="AC1825" s="40">
        <f t="shared" si="288"/>
        <v>-1</v>
      </c>
      <c r="AD1825" s="40">
        <f t="shared" si="289"/>
        <v>0.82427843803056022</v>
      </c>
    </row>
    <row r="1826" spans="1:30" x14ac:dyDescent="0.35">
      <c r="A1826">
        <v>621</v>
      </c>
      <c r="B1826">
        <v>1</v>
      </c>
      <c r="C1826" t="str">
        <f t="shared" si="290"/>
        <v>0621-01</v>
      </c>
      <c r="D1826" t="s">
        <v>387</v>
      </c>
      <c r="E1826">
        <v>2013</v>
      </c>
      <c r="F1826">
        <f>VLOOKUP(E1826,Lookups!A:B,2,FALSE)</f>
        <v>1</v>
      </c>
      <c r="G1826">
        <v>2015</v>
      </c>
      <c r="H1826" s="61">
        <v>1024.3499999999999</v>
      </c>
      <c r="I1826">
        <v>8</v>
      </c>
      <c r="J1826" t="s">
        <v>19</v>
      </c>
      <c r="K1826">
        <v>0</v>
      </c>
      <c r="L1826">
        <v>9</v>
      </c>
      <c r="M1826">
        <v>1</v>
      </c>
      <c r="N1826">
        <v>9</v>
      </c>
      <c r="O1826">
        <v>1</v>
      </c>
      <c r="P1826">
        <f t="shared" si="291"/>
        <v>10</v>
      </c>
      <c r="Q1826">
        <v>7642</v>
      </c>
      <c r="R1826">
        <v>2989</v>
      </c>
      <c r="S1826" s="14">
        <f t="shared" si="283"/>
        <v>0.71884112501175812</v>
      </c>
      <c r="T1826" s="33">
        <f>IF(E1826&lt;1994,"NA",IF(E1826&gt;2001,SUMIFS(ADM!E:E,ADM!A:A,ReferendumData!E1826,ADM!C:C,ReferendumData!A1826,ADM!D:D,ReferendumData!B1826),SUMIFS(ADM!K:K,ADM!H:H,ReferendumData!E1826,ADM!I:I,ReferendumData!A1826,ADM!J:J,ReferendumData!B1826)))</f>
        <v>10232.42</v>
      </c>
      <c r="U1826" s="34">
        <f t="shared" si="292"/>
        <v>1.0389526622245764</v>
      </c>
      <c r="V1826" s="47">
        <f>IFERROR(VLOOKUP(C1826,Lookups!J:L,3,FALSE),IF(T1826&gt;=2000,4,IF(AND(T1826&gt;=1000,T1826&lt;2000),5,6)))</f>
        <v>3</v>
      </c>
      <c r="W1826" s="12" t="s">
        <v>20</v>
      </c>
      <c r="X1826" s="39">
        <f t="shared" si="284"/>
        <v>1.0389526622245764</v>
      </c>
      <c r="Y1826" s="38">
        <f t="shared" si="285"/>
        <v>0.71884112501175812</v>
      </c>
      <c r="Z1826" s="40" t="e">
        <f>IF(C1826=ScatterPlots!$A$3,ReferendumData!Y1826,-1)</f>
        <v>#N/A</v>
      </c>
      <c r="AA1826" s="39">
        <f t="shared" si="286"/>
        <v>1.0389526622245764</v>
      </c>
      <c r="AB1826" s="40">
        <f t="shared" si="287"/>
        <v>-1</v>
      </c>
      <c r="AC1826" s="40">
        <f t="shared" si="288"/>
        <v>-1</v>
      </c>
      <c r="AD1826" s="40">
        <f t="shared" si="289"/>
        <v>0.71884112501175812</v>
      </c>
    </row>
    <row r="1827" spans="1:30" x14ac:dyDescent="0.35">
      <c r="A1827">
        <v>743</v>
      </c>
      <c r="B1827">
        <v>1</v>
      </c>
      <c r="C1827" t="str">
        <f t="shared" si="290"/>
        <v>0743-01</v>
      </c>
      <c r="D1827" t="s">
        <v>261</v>
      </c>
      <c r="E1827">
        <v>2013</v>
      </c>
      <c r="F1827">
        <f>VLOOKUP(E1827,Lookups!A:B,2,FALSE)</f>
        <v>1</v>
      </c>
      <c r="G1827">
        <v>2015</v>
      </c>
      <c r="H1827" s="61">
        <v>1310.76</v>
      </c>
      <c r="I1827">
        <v>6</v>
      </c>
      <c r="J1827" t="s">
        <v>19</v>
      </c>
      <c r="K1827">
        <v>0</v>
      </c>
      <c r="L1827">
        <v>9</v>
      </c>
      <c r="M1827">
        <v>1</v>
      </c>
      <c r="N1827">
        <v>9</v>
      </c>
      <c r="O1827">
        <v>1</v>
      </c>
      <c r="P1827">
        <f t="shared" si="291"/>
        <v>10</v>
      </c>
      <c r="Q1827">
        <v>615</v>
      </c>
      <c r="R1827">
        <v>241</v>
      </c>
      <c r="S1827" s="14">
        <f t="shared" si="283"/>
        <v>0.71845794392523366</v>
      </c>
      <c r="T1827" s="33">
        <f>IF(E1827&lt;1994,"NA",IF(E1827&gt;2001,SUMIFS(ADM!E:E,ADM!A:A,ReferendumData!E1827,ADM!C:C,ReferendumData!A1827,ADM!D:D,ReferendumData!B1827),SUMIFS(ADM!K:K,ADM!H:H,ReferendumData!E1827,ADM!I:I,ReferendumData!A1827,ADM!J:J,ReferendumData!B1827)))</f>
        <v>953.64</v>
      </c>
      <c r="U1827" s="34">
        <f t="shared" si="292"/>
        <v>0.89761335514449903</v>
      </c>
      <c r="V1827" s="47">
        <f>IFERROR(VLOOKUP(C1827,Lookups!J:L,3,FALSE),IF(T1827&gt;=2000,4,IF(AND(T1827&gt;=1000,T1827&lt;2000),5,6)))</f>
        <v>6</v>
      </c>
      <c r="W1827" s="12" t="s">
        <v>20</v>
      </c>
      <c r="X1827" s="39">
        <f t="shared" si="284"/>
        <v>0.89761335514449903</v>
      </c>
      <c r="Y1827" s="38">
        <f t="shared" si="285"/>
        <v>0.71845794392523366</v>
      </c>
      <c r="Z1827" s="40" t="e">
        <f>IF(C1827=ScatterPlots!$A$3,ReferendumData!Y1827,-1)</f>
        <v>#N/A</v>
      </c>
      <c r="AA1827" s="39">
        <f t="shared" si="286"/>
        <v>0.89761335514449903</v>
      </c>
      <c r="AB1827" s="40">
        <f t="shared" si="287"/>
        <v>-1</v>
      </c>
      <c r="AC1827" s="40">
        <f t="shared" si="288"/>
        <v>-1</v>
      </c>
      <c r="AD1827" s="40">
        <f t="shared" si="289"/>
        <v>0.71845794392523366</v>
      </c>
    </row>
    <row r="1828" spans="1:30" x14ac:dyDescent="0.35">
      <c r="A1828">
        <v>771</v>
      </c>
      <c r="B1828">
        <v>1</v>
      </c>
      <c r="C1828" t="str">
        <f t="shared" si="290"/>
        <v>0771-01</v>
      </c>
      <c r="D1828" t="s">
        <v>282</v>
      </c>
      <c r="E1828">
        <v>2013</v>
      </c>
      <c r="F1828">
        <f>VLOOKUP(E1828,Lookups!A:B,2,FALSE)</f>
        <v>1</v>
      </c>
      <c r="G1828">
        <v>2015</v>
      </c>
      <c r="H1828" s="61">
        <v>2392.38</v>
      </c>
      <c r="I1828">
        <v>10</v>
      </c>
      <c r="J1828" t="s">
        <v>19</v>
      </c>
      <c r="K1828">
        <v>0</v>
      </c>
      <c r="L1828">
        <v>9</v>
      </c>
      <c r="M1828">
        <v>1</v>
      </c>
      <c r="N1828">
        <v>9</v>
      </c>
      <c r="O1828">
        <v>1</v>
      </c>
      <c r="P1828">
        <f t="shared" si="291"/>
        <v>10</v>
      </c>
      <c r="Q1828">
        <v>171</v>
      </c>
      <c r="R1828">
        <v>47</v>
      </c>
      <c r="S1828" s="14">
        <f t="shared" si="283"/>
        <v>0.7844036697247706</v>
      </c>
      <c r="T1828" s="33">
        <f>IF(E1828&lt;1994,"NA",IF(E1828&gt;2001,SUMIFS(ADM!E:E,ADM!A:A,ReferendumData!E1828,ADM!C:C,ReferendumData!A1828,ADM!D:D,ReferendumData!B1828),SUMIFS(ADM!K:K,ADM!H:H,ReferendumData!E1828,ADM!I:I,ReferendumData!A1828,ADM!J:J,ReferendumData!B1828)))</f>
        <v>150.59</v>
      </c>
      <c r="U1828" s="34">
        <f t="shared" si="292"/>
        <v>1.4476392854771232</v>
      </c>
      <c r="V1828" s="47">
        <f>IFERROR(VLOOKUP(C1828,Lookups!J:L,3,FALSE),IF(T1828&gt;=2000,4,IF(AND(T1828&gt;=1000,T1828&lt;2000),5,6)))</f>
        <v>6</v>
      </c>
      <c r="W1828" s="12" t="s">
        <v>20</v>
      </c>
      <c r="X1828" s="39">
        <f t="shared" si="284"/>
        <v>1.4476392854771232</v>
      </c>
      <c r="Y1828" s="38">
        <f t="shared" si="285"/>
        <v>0.7844036697247706</v>
      </c>
      <c r="Z1828" s="40" t="e">
        <f>IF(C1828=ScatterPlots!$A$3,ReferendumData!Y1828,-1)</f>
        <v>#N/A</v>
      </c>
      <c r="AA1828" s="39">
        <f t="shared" si="286"/>
        <v>1.4476392854771232</v>
      </c>
      <c r="AB1828" s="40">
        <f t="shared" si="287"/>
        <v>-1</v>
      </c>
      <c r="AC1828" s="40">
        <f t="shared" si="288"/>
        <v>-1</v>
      </c>
      <c r="AD1828" s="40">
        <f t="shared" si="289"/>
        <v>0.7844036697247706</v>
      </c>
    </row>
    <row r="1829" spans="1:30" x14ac:dyDescent="0.35">
      <c r="A1829">
        <v>771</v>
      </c>
      <c r="B1829">
        <v>1</v>
      </c>
      <c r="C1829" t="str">
        <f t="shared" si="290"/>
        <v>0771-01</v>
      </c>
      <c r="D1829" t="s">
        <v>282</v>
      </c>
      <c r="E1829">
        <v>2013</v>
      </c>
      <c r="F1829">
        <f>VLOOKUP(E1829,Lookups!A:B,2,FALSE)</f>
        <v>1</v>
      </c>
      <c r="G1829">
        <v>2015</v>
      </c>
      <c r="H1829" s="61">
        <v>1025.31</v>
      </c>
      <c r="I1829">
        <v>10</v>
      </c>
      <c r="J1829" t="s">
        <v>19</v>
      </c>
      <c r="K1829">
        <v>0</v>
      </c>
      <c r="L1829">
        <v>9</v>
      </c>
      <c r="M1829">
        <v>1</v>
      </c>
      <c r="N1829">
        <v>9</v>
      </c>
      <c r="O1829">
        <v>1</v>
      </c>
      <c r="P1829">
        <f t="shared" si="291"/>
        <v>10</v>
      </c>
      <c r="Q1829">
        <v>167</v>
      </c>
      <c r="R1829">
        <v>53</v>
      </c>
      <c r="S1829" s="14">
        <f t="shared" si="283"/>
        <v>0.75909090909090904</v>
      </c>
      <c r="T1829" s="33">
        <f>IF(E1829&lt;1994,"NA",IF(E1829&gt;2001,SUMIFS(ADM!E:E,ADM!A:A,ReferendumData!E1829,ADM!C:C,ReferendumData!A1829,ADM!D:D,ReferendumData!B1829),SUMIFS(ADM!K:K,ADM!H:H,ReferendumData!E1829,ADM!I:I,ReferendumData!A1829,ADM!J:J,ReferendumData!B1829)))</f>
        <v>150.59</v>
      </c>
      <c r="U1829" s="34">
        <f t="shared" si="292"/>
        <v>1.4609203798392987</v>
      </c>
      <c r="V1829" s="47">
        <f>IFERROR(VLOOKUP(C1829,Lookups!J:L,3,FALSE),IF(T1829&gt;=2000,4,IF(AND(T1829&gt;=1000,T1829&lt;2000),5,6)))</f>
        <v>6</v>
      </c>
      <c r="W1829" s="12" t="s">
        <v>20</v>
      </c>
      <c r="X1829" s="39">
        <f t="shared" si="284"/>
        <v>1.4609203798392987</v>
      </c>
      <c r="Y1829" s="38">
        <f t="shared" si="285"/>
        <v>0.75909090909090904</v>
      </c>
      <c r="Z1829" s="40" t="e">
        <f>IF(C1829=ScatterPlots!$A$3,ReferendumData!Y1829,-1)</f>
        <v>#N/A</v>
      </c>
      <c r="AA1829" s="39">
        <f t="shared" si="286"/>
        <v>1.4609203798392987</v>
      </c>
      <c r="AB1829" s="40">
        <f t="shared" si="287"/>
        <v>-1</v>
      </c>
      <c r="AC1829" s="40">
        <f t="shared" si="288"/>
        <v>-1</v>
      </c>
      <c r="AD1829" s="40">
        <f t="shared" si="289"/>
        <v>0.75909090909090904</v>
      </c>
    </row>
    <row r="1830" spans="1:30" x14ac:dyDescent="0.35">
      <c r="A1830">
        <v>820</v>
      </c>
      <c r="B1830">
        <v>1</v>
      </c>
      <c r="C1830" t="str">
        <f t="shared" si="290"/>
        <v>0820-01</v>
      </c>
      <c r="D1830" t="s">
        <v>155</v>
      </c>
      <c r="E1830">
        <v>2013</v>
      </c>
      <c r="F1830">
        <f>VLOOKUP(E1830,Lookups!A:B,2,FALSE)</f>
        <v>1</v>
      </c>
      <c r="G1830">
        <v>2015</v>
      </c>
      <c r="H1830" s="61">
        <v>856.67</v>
      </c>
      <c r="I1830">
        <v>10</v>
      </c>
      <c r="J1830" t="s">
        <v>19</v>
      </c>
      <c r="K1830">
        <v>0</v>
      </c>
      <c r="L1830">
        <v>9</v>
      </c>
      <c r="M1830">
        <v>1</v>
      </c>
      <c r="N1830">
        <v>9</v>
      </c>
      <c r="O1830">
        <v>1</v>
      </c>
      <c r="P1830">
        <f t="shared" si="291"/>
        <v>9</v>
      </c>
      <c r="Q1830">
        <v>201</v>
      </c>
      <c r="R1830">
        <v>38</v>
      </c>
      <c r="S1830" s="14">
        <f t="shared" si="283"/>
        <v>0.84100418410041844</v>
      </c>
      <c r="T1830" s="33">
        <f>IF(E1830&lt;1994,"NA",IF(E1830&gt;2001,SUMIFS(ADM!E:E,ADM!A:A,ReferendumData!E1830,ADM!C:C,ReferendumData!A1830,ADM!D:D,ReferendumData!B1830),SUMIFS(ADM!K:K,ADM!H:H,ReferendumData!E1830,ADM!I:I,ReferendumData!A1830,ADM!J:J,ReferendumData!B1830)))</f>
        <v>507.48</v>
      </c>
      <c r="U1830" s="34">
        <f t="shared" si="292"/>
        <v>0.4709545203751872</v>
      </c>
      <c r="V1830" s="47">
        <f>IFERROR(VLOOKUP(C1830,Lookups!J:L,3,FALSE),IF(T1830&gt;=2000,4,IF(AND(T1830&gt;=1000,T1830&lt;2000),5,6)))</f>
        <v>6</v>
      </c>
      <c r="W1830" s="12" t="s">
        <v>20</v>
      </c>
      <c r="X1830" s="39">
        <f t="shared" si="284"/>
        <v>0.4709545203751872</v>
      </c>
      <c r="Y1830" s="38">
        <f t="shared" si="285"/>
        <v>0.84100418410041844</v>
      </c>
      <c r="Z1830" s="40" t="e">
        <f>IF(C1830=ScatterPlots!$A$3,ReferendumData!Y1830,-1)</f>
        <v>#N/A</v>
      </c>
      <c r="AA1830" s="39">
        <f t="shared" si="286"/>
        <v>0.4709545203751872</v>
      </c>
      <c r="AB1830" s="40">
        <f t="shared" si="287"/>
        <v>-1</v>
      </c>
      <c r="AC1830" s="40">
        <f t="shared" si="288"/>
        <v>-1</v>
      </c>
      <c r="AD1830" s="40">
        <f t="shared" si="289"/>
        <v>0.84100418410041844</v>
      </c>
    </row>
    <row r="1831" spans="1:30" x14ac:dyDescent="0.35">
      <c r="A1831">
        <v>846</v>
      </c>
      <c r="B1831">
        <v>1</v>
      </c>
      <c r="C1831" t="str">
        <f t="shared" si="290"/>
        <v>0846-01</v>
      </c>
      <c r="D1831" t="s">
        <v>523</v>
      </c>
      <c r="E1831">
        <v>2013</v>
      </c>
      <c r="F1831">
        <f>VLOOKUP(E1831,Lookups!A:B,2,FALSE)</f>
        <v>1</v>
      </c>
      <c r="G1831">
        <v>2015</v>
      </c>
      <c r="H1831" s="61">
        <v>760.62</v>
      </c>
      <c r="I1831">
        <v>8</v>
      </c>
      <c r="J1831" t="s">
        <v>19</v>
      </c>
      <c r="K1831">
        <v>1</v>
      </c>
      <c r="L1831">
        <v>9</v>
      </c>
      <c r="M1831">
        <v>1</v>
      </c>
      <c r="N1831">
        <v>9</v>
      </c>
      <c r="O1831">
        <v>1</v>
      </c>
      <c r="P1831">
        <f t="shared" si="291"/>
        <v>8</v>
      </c>
      <c r="Q1831">
        <v>1014</v>
      </c>
      <c r="R1831">
        <v>279</v>
      </c>
      <c r="S1831" s="14">
        <f t="shared" si="283"/>
        <v>0.78422273781902552</v>
      </c>
      <c r="T1831" s="33">
        <f>IF(E1831&lt;1994,"NA",IF(E1831&gt;2001,SUMIFS(ADM!E:E,ADM!A:A,ReferendumData!E1831,ADM!C:C,ReferendumData!A1831,ADM!D:D,ReferendumData!B1831),SUMIFS(ADM!K:K,ADM!H:H,ReferendumData!E1831,ADM!I:I,ReferendumData!A1831,ADM!J:J,ReferendumData!B1831)))</f>
        <v>672.2</v>
      </c>
      <c r="U1831" s="34">
        <f t="shared" si="292"/>
        <v>1.9235346623028859</v>
      </c>
      <c r="V1831" s="47">
        <f>IFERROR(VLOOKUP(C1831,Lookups!J:L,3,FALSE),IF(T1831&gt;=2000,4,IF(AND(T1831&gt;=1000,T1831&lt;2000),5,6)))</f>
        <v>6</v>
      </c>
      <c r="W1831" s="12" t="s">
        <v>20</v>
      </c>
      <c r="X1831" s="39">
        <f t="shared" si="284"/>
        <v>1.9235346623028859</v>
      </c>
      <c r="Y1831" s="38">
        <f t="shared" si="285"/>
        <v>0.78422273781902552</v>
      </c>
      <c r="Z1831" s="40" t="e">
        <f>IF(C1831=ScatterPlots!$A$3,ReferendumData!Y1831,-1)</f>
        <v>#N/A</v>
      </c>
      <c r="AA1831" s="39">
        <f t="shared" si="286"/>
        <v>1.9235346623028859</v>
      </c>
      <c r="AB1831" s="40">
        <f t="shared" si="287"/>
        <v>-1</v>
      </c>
      <c r="AC1831" s="40">
        <f t="shared" si="288"/>
        <v>-1</v>
      </c>
      <c r="AD1831" s="40">
        <f t="shared" si="289"/>
        <v>0.78422273781902552</v>
      </c>
    </row>
    <row r="1832" spans="1:30" x14ac:dyDescent="0.35">
      <c r="A1832">
        <v>2342</v>
      </c>
      <c r="B1832">
        <v>1</v>
      </c>
      <c r="C1832" t="str">
        <f t="shared" si="290"/>
        <v>2342-01</v>
      </c>
      <c r="D1832" t="s">
        <v>245</v>
      </c>
      <c r="E1832">
        <v>2013</v>
      </c>
      <c r="F1832">
        <f>VLOOKUP(E1832,Lookups!A:B,2,FALSE)</f>
        <v>1</v>
      </c>
      <c r="G1832">
        <v>2015</v>
      </c>
      <c r="H1832" s="61">
        <v>0</v>
      </c>
      <c r="I1832">
        <v>10</v>
      </c>
      <c r="J1832" t="s">
        <v>19</v>
      </c>
      <c r="K1832">
        <v>1</v>
      </c>
      <c r="L1832">
        <v>9</v>
      </c>
      <c r="M1832">
        <v>1</v>
      </c>
      <c r="N1832">
        <v>9</v>
      </c>
      <c r="O1832">
        <v>0</v>
      </c>
      <c r="P1832">
        <f t="shared" si="291"/>
        <v>1</v>
      </c>
      <c r="Q1832">
        <v>810</v>
      </c>
      <c r="R1832">
        <v>1157</v>
      </c>
      <c r="S1832" s="14">
        <f t="shared" si="283"/>
        <v>0.4117946110828673</v>
      </c>
      <c r="T1832" s="33">
        <f>IF(E1832&lt;1994,"NA",IF(E1832&gt;2001,SUMIFS(ADM!E:E,ADM!A:A,ReferendumData!E1832,ADM!C:C,ReferendumData!A1832,ADM!D:D,ReferendumData!B1832),SUMIFS(ADM!K:K,ADM!H:H,ReferendumData!E1832,ADM!I:I,ReferendumData!A1832,ADM!J:J,ReferendumData!B1832)))</f>
        <v>718.66</v>
      </c>
      <c r="U1832" s="34">
        <f t="shared" si="292"/>
        <v>2.7370383769793785</v>
      </c>
      <c r="V1832" s="47">
        <f>IFERROR(VLOOKUP(C1832,Lookups!J:L,3,FALSE),IF(T1832&gt;=2000,4,IF(AND(T1832&gt;=1000,T1832&lt;2000),5,6)))</f>
        <v>6</v>
      </c>
      <c r="W1832" s="12" t="s">
        <v>257</v>
      </c>
      <c r="X1832" s="39">
        <f t="shared" si="284"/>
        <v>2.7370383769793785</v>
      </c>
      <c r="Y1832" s="38">
        <f t="shared" si="285"/>
        <v>0.4117946110828673</v>
      </c>
      <c r="Z1832" s="40" t="e">
        <f>IF(C1832=ScatterPlots!$A$3,ReferendumData!Y1832,-1)</f>
        <v>#N/A</v>
      </c>
      <c r="AA1832" s="39">
        <f t="shared" si="286"/>
        <v>2.7370383769793785</v>
      </c>
      <c r="AB1832" s="40">
        <f t="shared" si="287"/>
        <v>-1</v>
      </c>
      <c r="AC1832" s="40">
        <f t="shared" si="288"/>
        <v>-1</v>
      </c>
      <c r="AD1832" s="40">
        <f t="shared" si="289"/>
        <v>0.4117946110828673</v>
      </c>
    </row>
    <row r="1833" spans="1:30" x14ac:dyDescent="0.35">
      <c r="A1833">
        <v>12</v>
      </c>
      <c r="B1833">
        <v>1</v>
      </c>
      <c r="C1833" t="str">
        <f t="shared" si="290"/>
        <v>0012-01</v>
      </c>
      <c r="D1833" t="s">
        <v>290</v>
      </c>
      <c r="E1833">
        <v>2014</v>
      </c>
      <c r="F1833">
        <f>VLOOKUP(E1833,Lookups!A:B,2,FALSE)</f>
        <v>2</v>
      </c>
      <c r="G1833">
        <v>2015</v>
      </c>
      <c r="H1833" s="61">
        <v>770.48</v>
      </c>
      <c r="I1833">
        <v>10</v>
      </c>
      <c r="J1833" t="s">
        <v>19</v>
      </c>
      <c r="K1833">
        <v>0</v>
      </c>
      <c r="L1833">
        <v>0</v>
      </c>
      <c r="M1833">
        <v>0</v>
      </c>
      <c r="N1833">
        <v>9</v>
      </c>
      <c r="O1833">
        <v>0</v>
      </c>
      <c r="P1833">
        <f t="shared" si="291"/>
        <v>8</v>
      </c>
      <c r="Q1833">
        <v>5586</v>
      </c>
      <c r="R1833">
        <v>6086</v>
      </c>
      <c r="S1833" s="14">
        <f t="shared" si="283"/>
        <v>0.47858122001370801</v>
      </c>
      <c r="T1833" s="33">
        <f>IF(E1833&lt;1994,"NA",IF(E1833&gt;2001,SUMIFS(ADM!E:E,ADM!A:A,ReferendumData!E1833,ADM!C:C,ReferendumData!A1833,ADM!D:D,ReferendumData!B1833),SUMIFS(ADM!K:K,ADM!H:H,ReferendumData!E1833,ADM!I:I,ReferendumData!A1833,ADM!J:J,ReferendumData!B1833)))</f>
        <v>6361.38</v>
      </c>
      <c r="U1833" s="34">
        <f t="shared" si="292"/>
        <v>1.8348220040305721</v>
      </c>
      <c r="V1833" s="47">
        <f>IFERROR(VLOOKUP(C1833,Lookups!J:L,3,FALSE),IF(T1833&gt;=2000,4,IF(AND(T1833&gt;=1000,T1833&lt;2000),5,6)))</f>
        <v>3</v>
      </c>
      <c r="W1833" s="12" t="s">
        <v>20</v>
      </c>
      <c r="X1833" s="39">
        <f t="shared" si="284"/>
        <v>1.8348220040305721</v>
      </c>
      <c r="Y1833" s="38">
        <f t="shared" si="285"/>
        <v>0.47858122001370801</v>
      </c>
      <c r="Z1833" s="40" t="e">
        <f>IF(C1833=ScatterPlots!$A$3,ReferendumData!Y1833,-1)</f>
        <v>#N/A</v>
      </c>
      <c r="AA1833" s="39">
        <f t="shared" si="286"/>
        <v>1.8348220040305721</v>
      </c>
      <c r="AB1833" s="40">
        <f t="shared" si="287"/>
        <v>-1</v>
      </c>
      <c r="AC1833" s="40">
        <f t="shared" si="288"/>
        <v>0.47858122001370801</v>
      </c>
      <c r="AD1833" s="40">
        <f t="shared" si="289"/>
        <v>-1</v>
      </c>
    </row>
    <row r="1834" spans="1:30" x14ac:dyDescent="0.35">
      <c r="A1834">
        <v>13</v>
      </c>
      <c r="B1834">
        <v>1</v>
      </c>
      <c r="C1834" t="str">
        <f t="shared" si="290"/>
        <v>0013-01</v>
      </c>
      <c r="D1834" t="s">
        <v>269</v>
      </c>
      <c r="E1834">
        <v>2014</v>
      </c>
      <c r="F1834">
        <f>VLOOKUP(E1834,Lookups!A:B,2,FALSE)</f>
        <v>2</v>
      </c>
      <c r="G1834">
        <v>2016</v>
      </c>
      <c r="H1834" s="61">
        <v>608.92999999999995</v>
      </c>
      <c r="I1834">
        <v>10</v>
      </c>
      <c r="J1834" t="s">
        <v>19</v>
      </c>
      <c r="K1834">
        <v>0</v>
      </c>
      <c r="L1834">
        <v>0</v>
      </c>
      <c r="M1834">
        <v>1</v>
      </c>
      <c r="N1834">
        <v>9</v>
      </c>
      <c r="O1834">
        <v>1</v>
      </c>
      <c r="P1834">
        <f t="shared" si="291"/>
        <v>7</v>
      </c>
      <c r="Q1834">
        <v>4222</v>
      </c>
      <c r="R1834">
        <v>2951</v>
      </c>
      <c r="S1834" s="14">
        <f t="shared" si="283"/>
        <v>0.58859612435522102</v>
      </c>
      <c r="T1834" s="33">
        <f>IF(E1834&lt;1994,"NA",IF(E1834&gt;2001,SUMIFS(ADM!E:E,ADM!A:A,ReferendumData!E1834,ADM!C:C,ReferendumData!A1834,ADM!D:D,ReferendumData!B1834),SUMIFS(ADM!K:K,ADM!H:H,ReferendumData!E1834,ADM!I:I,ReferendumData!A1834,ADM!J:J,ReferendumData!B1834)))</f>
        <v>3264.53</v>
      </c>
      <c r="U1834" s="34">
        <f t="shared" si="292"/>
        <v>2.197253509693585</v>
      </c>
      <c r="V1834" s="47">
        <f>IFERROR(VLOOKUP(C1834,Lookups!J:L,3,FALSE),IF(T1834&gt;=2000,4,IF(AND(T1834&gt;=1000,T1834&lt;2000),5,6)))</f>
        <v>2</v>
      </c>
      <c r="W1834" s="12" t="s">
        <v>577</v>
      </c>
      <c r="X1834" s="39">
        <f t="shared" si="284"/>
        <v>2.197253509693585</v>
      </c>
      <c r="Y1834" s="38">
        <f t="shared" si="285"/>
        <v>0.58859612435522102</v>
      </c>
      <c r="Z1834" s="40" t="e">
        <f>IF(C1834=ScatterPlots!$A$3,ReferendumData!Y1834,-1)</f>
        <v>#N/A</v>
      </c>
      <c r="AA1834" s="39">
        <f t="shared" si="286"/>
        <v>2.197253509693585</v>
      </c>
      <c r="AB1834" s="40">
        <f t="shared" si="287"/>
        <v>-1</v>
      </c>
      <c r="AC1834" s="40">
        <f t="shared" si="288"/>
        <v>0.58859612435522102</v>
      </c>
      <c r="AD1834" s="40">
        <f t="shared" si="289"/>
        <v>-1</v>
      </c>
    </row>
    <row r="1835" spans="1:30" x14ac:dyDescent="0.35">
      <c r="A1835">
        <v>31</v>
      </c>
      <c r="B1835">
        <v>1</v>
      </c>
      <c r="C1835" t="str">
        <f t="shared" si="290"/>
        <v>0031-01</v>
      </c>
      <c r="D1835" t="s">
        <v>271</v>
      </c>
      <c r="E1835">
        <v>2014</v>
      </c>
      <c r="F1835">
        <f>VLOOKUP(E1835,Lookups!A:B,2,FALSE)</f>
        <v>2</v>
      </c>
      <c r="G1835">
        <v>2016</v>
      </c>
      <c r="H1835" s="61">
        <v>180</v>
      </c>
      <c r="I1835">
        <v>10</v>
      </c>
      <c r="J1835" t="s">
        <v>19</v>
      </c>
      <c r="K1835">
        <v>0</v>
      </c>
      <c r="L1835">
        <v>0</v>
      </c>
      <c r="M1835">
        <v>1</v>
      </c>
      <c r="N1835">
        <v>9</v>
      </c>
      <c r="O1835">
        <v>1</v>
      </c>
      <c r="P1835">
        <f t="shared" si="291"/>
        <v>2</v>
      </c>
      <c r="Q1835">
        <v>6814</v>
      </c>
      <c r="R1835">
        <v>6630</v>
      </c>
      <c r="S1835" s="14">
        <f t="shared" si="283"/>
        <v>0.50684320142814643</v>
      </c>
      <c r="T1835" s="33">
        <f>IF(E1835&lt;1994,"NA",IF(E1835&gt;2001,SUMIFS(ADM!E:E,ADM!A:A,ReferendumData!E1835,ADM!C:C,ReferendumData!A1835,ADM!D:D,ReferendumData!B1835),SUMIFS(ADM!K:K,ADM!H:H,ReferendumData!E1835,ADM!I:I,ReferendumData!A1835,ADM!J:J,ReferendumData!B1835)))</f>
        <v>5071.18</v>
      </c>
      <c r="U1835" s="34">
        <f t="shared" si="292"/>
        <v>2.6510595167199744</v>
      </c>
      <c r="V1835" s="47">
        <f>IFERROR(VLOOKUP(C1835,Lookups!J:L,3,FALSE),IF(T1835&gt;=2000,4,IF(AND(T1835&gt;=1000,T1835&lt;2000),5,6)))</f>
        <v>4</v>
      </c>
      <c r="W1835" s="12" t="s">
        <v>578</v>
      </c>
      <c r="X1835" s="39">
        <f t="shared" si="284"/>
        <v>2.6510595167199744</v>
      </c>
      <c r="Y1835" s="38">
        <f t="shared" si="285"/>
        <v>0.50684320142814643</v>
      </c>
      <c r="Z1835" s="40" t="e">
        <f>IF(C1835=ScatterPlots!$A$3,ReferendumData!Y1835,-1)</f>
        <v>#N/A</v>
      </c>
      <c r="AA1835" s="39">
        <f t="shared" si="286"/>
        <v>2.6510595167199744</v>
      </c>
      <c r="AB1835" s="40">
        <f t="shared" si="287"/>
        <v>-1</v>
      </c>
      <c r="AC1835" s="40">
        <f t="shared" si="288"/>
        <v>0.50684320142814643</v>
      </c>
      <c r="AD1835" s="40">
        <f t="shared" si="289"/>
        <v>-1</v>
      </c>
    </row>
    <row r="1836" spans="1:30" x14ac:dyDescent="0.35">
      <c r="A1836">
        <v>146</v>
      </c>
      <c r="B1836">
        <v>1</v>
      </c>
      <c r="C1836" t="str">
        <f t="shared" si="290"/>
        <v>0146-01</v>
      </c>
      <c r="D1836" t="s">
        <v>172</v>
      </c>
      <c r="E1836">
        <v>2014</v>
      </c>
      <c r="F1836">
        <f>VLOOKUP(E1836,Lookups!A:B,2,FALSE)</f>
        <v>2</v>
      </c>
      <c r="G1836">
        <v>2016</v>
      </c>
      <c r="H1836" s="61">
        <v>552.16999999999996</v>
      </c>
      <c r="I1836">
        <v>10</v>
      </c>
      <c r="J1836" t="s">
        <v>19</v>
      </c>
      <c r="K1836">
        <v>0</v>
      </c>
      <c r="L1836">
        <v>0</v>
      </c>
      <c r="M1836">
        <v>1</v>
      </c>
      <c r="N1836">
        <v>9</v>
      </c>
      <c r="O1836">
        <v>1</v>
      </c>
      <c r="P1836">
        <f t="shared" si="291"/>
        <v>6</v>
      </c>
      <c r="Q1836">
        <v>907</v>
      </c>
      <c r="R1836">
        <v>519</v>
      </c>
      <c r="S1836" s="14">
        <f t="shared" si="283"/>
        <v>0.63604488078541377</v>
      </c>
      <c r="T1836" s="33">
        <f>IF(E1836&lt;1994,"NA",IF(E1836&gt;2001,SUMIFS(ADM!E:E,ADM!A:A,ReferendumData!E1836,ADM!C:C,ReferendumData!A1836,ADM!D:D,ReferendumData!B1836),SUMIFS(ADM!K:K,ADM!H:H,ReferendumData!E1836,ADM!I:I,ReferendumData!A1836,ADM!J:J,ReferendumData!B1836)))</f>
        <v>859.63</v>
      </c>
      <c r="U1836" s="34">
        <f t="shared" si="292"/>
        <v>1.6588532275513883</v>
      </c>
      <c r="V1836" s="47">
        <f>IFERROR(VLOOKUP(C1836,Lookups!J:L,3,FALSE),IF(T1836&gt;=2000,4,IF(AND(T1836&gt;=1000,T1836&lt;2000),5,6)))</f>
        <v>6</v>
      </c>
      <c r="W1836" s="12" t="s">
        <v>579</v>
      </c>
      <c r="X1836" s="39">
        <f t="shared" si="284"/>
        <v>1.6588532275513883</v>
      </c>
      <c r="Y1836" s="38">
        <f t="shared" si="285"/>
        <v>0.63604488078541377</v>
      </c>
      <c r="Z1836" s="40" t="e">
        <f>IF(C1836=ScatterPlots!$A$3,ReferendumData!Y1836,-1)</f>
        <v>#N/A</v>
      </c>
      <c r="AA1836" s="39">
        <f t="shared" si="286"/>
        <v>1.6588532275513883</v>
      </c>
      <c r="AB1836" s="40">
        <f t="shared" si="287"/>
        <v>-1</v>
      </c>
      <c r="AC1836" s="40">
        <f t="shared" si="288"/>
        <v>0.63604488078541377</v>
      </c>
      <c r="AD1836" s="40">
        <f t="shared" si="289"/>
        <v>-1</v>
      </c>
    </row>
    <row r="1837" spans="1:30" x14ac:dyDescent="0.35">
      <c r="A1837">
        <v>261</v>
      </c>
      <c r="B1837">
        <v>1</v>
      </c>
      <c r="C1837" t="str">
        <f t="shared" si="290"/>
        <v>0261-01</v>
      </c>
      <c r="D1837" t="s">
        <v>548</v>
      </c>
      <c r="E1837">
        <v>2014</v>
      </c>
      <c r="F1837">
        <f>VLOOKUP(E1837,Lookups!A:B,2,FALSE)</f>
        <v>2</v>
      </c>
      <c r="G1837">
        <v>2015</v>
      </c>
      <c r="H1837" s="61">
        <v>903.11</v>
      </c>
      <c r="I1837">
        <v>5</v>
      </c>
      <c r="J1837" t="s">
        <v>19</v>
      </c>
      <c r="K1837">
        <v>0</v>
      </c>
      <c r="L1837">
        <v>0</v>
      </c>
      <c r="M1837">
        <v>0</v>
      </c>
      <c r="N1837">
        <v>9</v>
      </c>
      <c r="O1837">
        <v>1</v>
      </c>
      <c r="P1837">
        <f t="shared" si="291"/>
        <v>10</v>
      </c>
      <c r="Q1837">
        <v>485</v>
      </c>
      <c r="R1837">
        <v>246</v>
      </c>
      <c r="S1837" s="14">
        <f t="shared" si="283"/>
        <v>0.66347469220246236</v>
      </c>
      <c r="T1837" s="33">
        <f>IF(E1837&lt;1994,"NA",IF(E1837&gt;2001,SUMIFS(ADM!E:E,ADM!A:A,ReferendumData!E1837,ADM!C:C,ReferendumData!A1837,ADM!D:D,ReferendumData!B1837),SUMIFS(ADM!K:K,ADM!H:H,ReferendumData!E1837,ADM!I:I,ReferendumData!A1837,ADM!J:J,ReferendumData!B1837)))</f>
        <v>253.39</v>
      </c>
      <c r="U1837" s="34">
        <f t="shared" si="292"/>
        <v>2.884881013457516</v>
      </c>
      <c r="V1837" s="47">
        <f>IFERROR(VLOOKUP(C1837,Lookups!J:L,3,FALSE),IF(T1837&gt;=2000,4,IF(AND(T1837&gt;=1000,T1837&lt;2000),5,6)))</f>
        <v>6</v>
      </c>
      <c r="W1837" s="12" t="s">
        <v>578</v>
      </c>
      <c r="X1837" s="39">
        <f t="shared" si="284"/>
        <v>2.884881013457516</v>
      </c>
      <c r="Y1837" s="38">
        <f t="shared" si="285"/>
        <v>0.66347469220246236</v>
      </c>
      <c r="Z1837" s="40" t="e">
        <f>IF(C1837=ScatterPlots!$A$3,ReferendumData!Y1837,-1)</f>
        <v>#N/A</v>
      </c>
      <c r="AA1837" s="39">
        <f t="shared" si="286"/>
        <v>2.884881013457516</v>
      </c>
      <c r="AB1837" s="40">
        <f t="shared" si="287"/>
        <v>-1</v>
      </c>
      <c r="AC1837" s="40">
        <f t="shared" si="288"/>
        <v>0.66347469220246236</v>
      </c>
      <c r="AD1837" s="40">
        <f t="shared" si="289"/>
        <v>-1</v>
      </c>
    </row>
    <row r="1838" spans="1:30" x14ac:dyDescent="0.35">
      <c r="A1838">
        <v>264</v>
      </c>
      <c r="B1838">
        <v>1</v>
      </c>
      <c r="C1838" t="str">
        <f t="shared" si="290"/>
        <v>0264-01</v>
      </c>
      <c r="D1838" t="s">
        <v>76</v>
      </c>
      <c r="E1838">
        <v>2014</v>
      </c>
      <c r="F1838">
        <f>VLOOKUP(E1838,Lookups!A:B,2,FALSE)</f>
        <v>2</v>
      </c>
      <c r="G1838">
        <v>2015</v>
      </c>
      <c r="H1838" s="61">
        <v>654.80999999999995</v>
      </c>
      <c r="I1838">
        <v>7</v>
      </c>
      <c r="J1838" t="s">
        <v>19</v>
      </c>
      <c r="K1838">
        <v>0</v>
      </c>
      <c r="L1838">
        <v>0</v>
      </c>
      <c r="M1838">
        <v>0</v>
      </c>
      <c r="N1838">
        <v>9</v>
      </c>
      <c r="O1838">
        <v>1</v>
      </c>
      <c r="P1838">
        <f t="shared" si="291"/>
        <v>7</v>
      </c>
      <c r="Q1838">
        <v>333</v>
      </c>
      <c r="R1838">
        <v>98</v>
      </c>
      <c r="S1838" s="14">
        <f t="shared" si="283"/>
        <v>0.77262180974477956</v>
      </c>
      <c r="T1838" s="33">
        <f>IF(E1838&lt;1994,"NA",IF(E1838&gt;2001,SUMIFS(ADM!E:E,ADM!A:A,ReferendumData!E1838,ADM!C:C,ReferendumData!A1838,ADM!D:D,ReferendumData!B1838),SUMIFS(ADM!K:K,ADM!H:H,ReferendumData!E1838,ADM!I:I,ReferendumData!A1838,ADM!J:J,ReferendumData!B1838)))</f>
        <v>87.3</v>
      </c>
      <c r="U1838" s="34">
        <f t="shared" si="292"/>
        <v>4.9369988545246279</v>
      </c>
      <c r="V1838" s="47">
        <f>IFERROR(VLOOKUP(C1838,Lookups!J:L,3,FALSE),IF(T1838&gt;=2000,4,IF(AND(T1838&gt;=1000,T1838&lt;2000),5,6)))</f>
        <v>6</v>
      </c>
      <c r="W1838" s="12" t="s">
        <v>578</v>
      </c>
      <c r="X1838" s="39">
        <f t="shared" si="284"/>
        <v>4.9369988545246279</v>
      </c>
      <c r="Y1838" s="38">
        <f t="shared" si="285"/>
        <v>0.77262180974477956</v>
      </c>
      <c r="Z1838" s="40" t="e">
        <f>IF(C1838=ScatterPlots!$A$3,ReferendumData!Y1838,-1)</f>
        <v>#N/A</v>
      </c>
      <c r="AA1838" s="39">
        <f t="shared" si="286"/>
        <v>4.9369988545246279</v>
      </c>
      <c r="AB1838" s="40">
        <f t="shared" si="287"/>
        <v>-1</v>
      </c>
      <c r="AC1838" s="40">
        <f t="shared" si="288"/>
        <v>0.77262180974477956</v>
      </c>
      <c r="AD1838" s="40">
        <f t="shared" si="289"/>
        <v>-1</v>
      </c>
    </row>
    <row r="1839" spans="1:30" x14ac:dyDescent="0.35">
      <c r="A1839">
        <v>272</v>
      </c>
      <c r="B1839">
        <v>1</v>
      </c>
      <c r="C1839" t="str">
        <f t="shared" si="290"/>
        <v>0272-01</v>
      </c>
      <c r="D1839" t="s">
        <v>307</v>
      </c>
      <c r="E1839">
        <v>2014</v>
      </c>
      <c r="F1839">
        <f>VLOOKUP(E1839,Lookups!A:B,2,FALSE)</f>
        <v>2</v>
      </c>
      <c r="G1839">
        <v>2015</v>
      </c>
      <c r="H1839" s="61">
        <v>1289.33</v>
      </c>
      <c r="I1839">
        <v>10</v>
      </c>
      <c r="J1839" t="s">
        <v>19</v>
      </c>
      <c r="K1839">
        <v>0</v>
      </c>
      <c r="L1839">
        <v>1</v>
      </c>
      <c r="M1839">
        <v>0</v>
      </c>
      <c r="N1839">
        <v>9</v>
      </c>
      <c r="O1839">
        <v>1</v>
      </c>
      <c r="P1839">
        <f t="shared" si="291"/>
        <v>10</v>
      </c>
      <c r="Q1839">
        <v>15534</v>
      </c>
      <c r="R1839">
        <v>8912</v>
      </c>
      <c r="S1839" s="14">
        <f t="shared" si="283"/>
        <v>0.63544138100302705</v>
      </c>
      <c r="T1839" s="33">
        <f>IF(E1839&lt;1994,"NA",IF(E1839&gt;2001,SUMIFS(ADM!E:E,ADM!A:A,ReferendumData!E1839,ADM!C:C,ReferendumData!A1839,ADM!D:D,ReferendumData!B1839),SUMIFS(ADM!K:K,ADM!H:H,ReferendumData!E1839,ADM!I:I,ReferendumData!A1839,ADM!J:J,ReferendumData!B1839)))</f>
        <v>9163.27</v>
      </c>
      <c r="U1839" s="34">
        <f t="shared" si="292"/>
        <v>2.6678249140317809</v>
      </c>
      <c r="V1839" s="47">
        <f>IFERROR(VLOOKUP(C1839,Lookups!J:L,3,FALSE),IF(T1839&gt;=2000,4,IF(AND(T1839&gt;=1000,T1839&lt;2000),5,6)))</f>
        <v>3</v>
      </c>
      <c r="W1839" s="12" t="s">
        <v>578</v>
      </c>
      <c r="X1839" s="39">
        <f t="shared" si="284"/>
        <v>2.6678249140317809</v>
      </c>
      <c r="Y1839" s="38">
        <f t="shared" si="285"/>
        <v>0.63544138100302705</v>
      </c>
      <c r="Z1839" s="40" t="e">
        <f>IF(C1839=ScatterPlots!$A$3,ReferendumData!Y1839,-1)</f>
        <v>#N/A</v>
      </c>
      <c r="AA1839" s="39">
        <f t="shared" si="286"/>
        <v>2.6678249140317809</v>
      </c>
      <c r="AB1839" s="40">
        <f t="shared" si="287"/>
        <v>-1</v>
      </c>
      <c r="AC1839" s="40">
        <f t="shared" si="288"/>
        <v>0.63544138100302705</v>
      </c>
      <c r="AD1839" s="40">
        <f t="shared" si="289"/>
        <v>-1</v>
      </c>
    </row>
    <row r="1840" spans="1:30" x14ac:dyDescent="0.35">
      <c r="A1840">
        <v>272</v>
      </c>
      <c r="B1840">
        <v>1</v>
      </c>
      <c r="C1840" t="str">
        <f t="shared" si="290"/>
        <v>0272-01</v>
      </c>
      <c r="D1840" t="s">
        <v>307</v>
      </c>
      <c r="E1840">
        <v>2014</v>
      </c>
      <c r="F1840">
        <f>VLOOKUP(E1840,Lookups!A:B,2,FALSE)</f>
        <v>2</v>
      </c>
      <c r="G1840">
        <v>2015</v>
      </c>
      <c r="H1840" s="61">
        <v>150</v>
      </c>
      <c r="I1840">
        <v>10</v>
      </c>
      <c r="J1840" t="s">
        <v>19</v>
      </c>
      <c r="K1840">
        <v>0</v>
      </c>
      <c r="L1840">
        <v>1</v>
      </c>
      <c r="M1840">
        <v>0</v>
      </c>
      <c r="N1840">
        <v>9</v>
      </c>
      <c r="O1840">
        <v>1</v>
      </c>
      <c r="P1840">
        <f t="shared" si="291"/>
        <v>2</v>
      </c>
      <c r="Q1840">
        <v>13594</v>
      </c>
      <c r="R1840">
        <v>10810</v>
      </c>
      <c r="S1840" s="14">
        <f t="shared" si="283"/>
        <v>0.55703982953614162</v>
      </c>
      <c r="T1840" s="33">
        <f>IF(E1840&lt;1994,"NA",IF(E1840&gt;2001,SUMIFS(ADM!E:E,ADM!A:A,ReferendumData!E1840,ADM!C:C,ReferendumData!A1840,ADM!D:D,ReferendumData!B1840),SUMIFS(ADM!K:K,ADM!H:H,ReferendumData!E1840,ADM!I:I,ReferendumData!A1840,ADM!J:J,ReferendumData!B1840)))</f>
        <v>9163.27</v>
      </c>
      <c r="U1840" s="34">
        <f t="shared" si="292"/>
        <v>2.6632413974487275</v>
      </c>
      <c r="V1840" s="47">
        <f>IFERROR(VLOOKUP(C1840,Lookups!J:L,3,FALSE),IF(T1840&gt;=2000,4,IF(AND(T1840&gt;=1000,T1840&lt;2000),5,6)))</f>
        <v>3</v>
      </c>
      <c r="W1840" s="12" t="s">
        <v>580</v>
      </c>
      <c r="X1840" s="39">
        <f t="shared" si="284"/>
        <v>2.6632413974487275</v>
      </c>
      <c r="Y1840" s="38">
        <f t="shared" si="285"/>
        <v>0.55703982953614162</v>
      </c>
      <c r="Z1840" s="40" t="e">
        <f>IF(C1840=ScatterPlots!$A$3,ReferendumData!Y1840,-1)</f>
        <v>#N/A</v>
      </c>
      <c r="AA1840" s="39">
        <f t="shared" si="286"/>
        <v>2.6632413974487275</v>
      </c>
      <c r="AB1840" s="40">
        <f t="shared" si="287"/>
        <v>-1</v>
      </c>
      <c r="AC1840" s="40">
        <f t="shared" si="288"/>
        <v>0.55703982953614162</v>
      </c>
      <c r="AD1840" s="40">
        <f t="shared" si="289"/>
        <v>-1</v>
      </c>
    </row>
    <row r="1841" spans="1:30" x14ac:dyDescent="0.35">
      <c r="A1841">
        <v>277</v>
      </c>
      <c r="B1841">
        <v>1</v>
      </c>
      <c r="C1841" t="str">
        <f t="shared" si="290"/>
        <v>0277-01</v>
      </c>
      <c r="D1841" t="s">
        <v>178</v>
      </c>
      <c r="E1841">
        <v>2014</v>
      </c>
      <c r="F1841">
        <f>VLOOKUP(E1841,Lookups!A:B,2,FALSE)</f>
        <v>2</v>
      </c>
      <c r="G1841">
        <v>2016</v>
      </c>
      <c r="H1841" s="61">
        <v>674.44</v>
      </c>
      <c r="I1841">
        <v>10</v>
      </c>
      <c r="J1841" t="s">
        <v>19</v>
      </c>
      <c r="K1841">
        <v>0</v>
      </c>
      <c r="L1841">
        <v>0</v>
      </c>
      <c r="M1841">
        <v>1</v>
      </c>
      <c r="N1841">
        <v>9</v>
      </c>
      <c r="O1841">
        <v>1</v>
      </c>
      <c r="P1841">
        <f t="shared" si="291"/>
        <v>7</v>
      </c>
      <c r="Q1841">
        <v>4830</v>
      </c>
      <c r="R1841">
        <v>2878</v>
      </c>
      <c r="S1841" s="14">
        <f t="shared" si="283"/>
        <v>0.62662169174883242</v>
      </c>
      <c r="T1841" s="33">
        <f>IF(E1841&lt;1994,"NA",IF(E1841&gt;2001,SUMIFS(ADM!E:E,ADM!A:A,ReferendumData!E1841,ADM!C:C,ReferendumData!A1841,ADM!D:D,ReferendumData!B1841),SUMIFS(ADM!K:K,ADM!H:H,ReferendumData!E1841,ADM!I:I,ReferendumData!A1841,ADM!J:J,ReferendumData!B1841)))</f>
        <v>2201.38</v>
      </c>
      <c r="U1841" s="34">
        <f t="shared" si="292"/>
        <v>3.5014400058145343</v>
      </c>
      <c r="V1841" s="47">
        <f>IFERROR(VLOOKUP(C1841,Lookups!J:L,3,FALSE),IF(T1841&gt;=2000,4,IF(AND(T1841&gt;=1000,T1841&lt;2000),5,6)))</f>
        <v>3</v>
      </c>
      <c r="W1841" s="12" t="s">
        <v>581</v>
      </c>
      <c r="X1841" s="39">
        <f t="shared" si="284"/>
        <v>3.5014400058145343</v>
      </c>
      <c r="Y1841" s="38">
        <f t="shared" si="285"/>
        <v>0.62662169174883242</v>
      </c>
      <c r="Z1841" s="40" t="e">
        <f>IF(C1841=ScatterPlots!$A$3,ReferendumData!Y1841,-1)</f>
        <v>#N/A</v>
      </c>
      <c r="AA1841" s="39">
        <f t="shared" si="286"/>
        <v>3.5014400058145343</v>
      </c>
      <c r="AB1841" s="40">
        <f t="shared" si="287"/>
        <v>-1</v>
      </c>
      <c r="AC1841" s="40">
        <f t="shared" si="288"/>
        <v>0.62662169174883242</v>
      </c>
      <c r="AD1841" s="40">
        <f t="shared" si="289"/>
        <v>-1</v>
      </c>
    </row>
    <row r="1842" spans="1:30" x14ac:dyDescent="0.35">
      <c r="A1842">
        <v>281</v>
      </c>
      <c r="B1842">
        <v>1</v>
      </c>
      <c r="C1842" t="str">
        <f t="shared" si="290"/>
        <v>0281-01</v>
      </c>
      <c r="D1842" t="s">
        <v>365</v>
      </c>
      <c r="E1842">
        <v>2014</v>
      </c>
      <c r="F1842">
        <f>VLOOKUP(E1842,Lookups!A:B,2,FALSE)</f>
        <v>2</v>
      </c>
      <c r="G1842">
        <v>2016</v>
      </c>
      <c r="H1842" s="61">
        <v>1418.94</v>
      </c>
      <c r="I1842">
        <v>10</v>
      </c>
      <c r="J1842" t="s">
        <v>19</v>
      </c>
      <c r="K1842">
        <v>0</v>
      </c>
      <c r="L1842">
        <v>1</v>
      </c>
      <c r="M1842">
        <v>1</v>
      </c>
      <c r="N1842">
        <v>9</v>
      </c>
      <c r="O1842">
        <v>1</v>
      </c>
      <c r="P1842">
        <f t="shared" si="291"/>
        <v>10</v>
      </c>
      <c r="Q1842">
        <v>25052</v>
      </c>
      <c r="R1842">
        <v>11165</v>
      </c>
      <c r="S1842" s="14">
        <f t="shared" si="283"/>
        <v>0.69171935831239473</v>
      </c>
      <c r="T1842" s="33">
        <f>IF(E1842&lt;1994,"NA",IF(E1842&gt;2001,SUMIFS(ADM!E:E,ADM!A:A,ReferendumData!E1842,ADM!C:C,ReferendumData!A1842,ADM!D:D,ReferendumData!B1842),SUMIFS(ADM!K:K,ADM!H:H,ReferendumData!E1842,ADM!I:I,ReferendumData!A1842,ADM!J:J,ReferendumData!B1842)))</f>
        <v>12300.13</v>
      </c>
      <c r="U1842" s="34">
        <f t="shared" si="292"/>
        <v>2.9444404246133984</v>
      </c>
      <c r="V1842" s="47">
        <f>IFERROR(VLOOKUP(C1842,Lookups!J:L,3,FALSE),IF(T1842&gt;=2000,4,IF(AND(T1842&gt;=1000,T1842&lt;2000),5,6)))</f>
        <v>2</v>
      </c>
      <c r="W1842" s="12" t="s">
        <v>578</v>
      </c>
      <c r="X1842" s="39">
        <f t="shared" si="284"/>
        <v>2.9444404246133984</v>
      </c>
      <c r="Y1842" s="38">
        <f t="shared" si="285"/>
        <v>0.69171935831239473</v>
      </c>
      <c r="Z1842" s="40" t="e">
        <f>IF(C1842=ScatterPlots!$A$3,ReferendumData!Y1842,-1)</f>
        <v>#N/A</v>
      </c>
      <c r="AA1842" s="39">
        <f t="shared" si="286"/>
        <v>2.9444404246133984</v>
      </c>
      <c r="AB1842" s="40">
        <f t="shared" si="287"/>
        <v>-1</v>
      </c>
      <c r="AC1842" s="40">
        <f t="shared" si="288"/>
        <v>0.69171935831239473</v>
      </c>
      <c r="AD1842" s="40">
        <f t="shared" si="289"/>
        <v>-1</v>
      </c>
    </row>
    <row r="1843" spans="1:30" x14ac:dyDescent="0.35">
      <c r="A1843">
        <v>282</v>
      </c>
      <c r="B1843">
        <v>1</v>
      </c>
      <c r="C1843" t="str">
        <f t="shared" si="290"/>
        <v>0282-01</v>
      </c>
      <c r="D1843" t="s">
        <v>445</v>
      </c>
      <c r="E1843">
        <v>2014</v>
      </c>
      <c r="F1843">
        <f>VLOOKUP(E1843,Lookups!A:B,2,FALSE)</f>
        <v>2</v>
      </c>
      <c r="G1843">
        <v>2015</v>
      </c>
      <c r="H1843" s="61">
        <v>1068.3499999999999</v>
      </c>
      <c r="I1843">
        <v>10</v>
      </c>
      <c r="J1843" t="s">
        <v>19</v>
      </c>
      <c r="K1843">
        <v>0</v>
      </c>
      <c r="L1843">
        <v>0</v>
      </c>
      <c r="M1843">
        <v>0</v>
      </c>
      <c r="N1843">
        <v>9</v>
      </c>
      <c r="O1843">
        <v>1</v>
      </c>
      <c r="P1843">
        <f t="shared" si="291"/>
        <v>10</v>
      </c>
      <c r="Q1843">
        <v>2648</v>
      </c>
      <c r="R1843">
        <v>2053</v>
      </c>
      <c r="S1843" s="14">
        <f t="shared" si="283"/>
        <v>0.5632844075728568</v>
      </c>
      <c r="T1843" s="33">
        <f>IF(E1843&lt;1994,"NA",IF(E1843&gt;2001,SUMIFS(ADM!E:E,ADM!A:A,ReferendumData!E1843,ADM!C:C,ReferendumData!A1843,ADM!D:D,ReferendumData!B1843),SUMIFS(ADM!K:K,ADM!H:H,ReferendumData!E1843,ADM!I:I,ReferendumData!A1843,ADM!J:J,ReferendumData!B1843)))</f>
        <v>1710.46</v>
      </c>
      <c r="U1843" s="34">
        <f t="shared" si="292"/>
        <v>2.7483834757901384</v>
      </c>
      <c r="V1843" s="47">
        <f>IFERROR(VLOOKUP(C1843,Lookups!J:L,3,FALSE),IF(T1843&gt;=2000,4,IF(AND(T1843&gt;=1000,T1843&lt;2000),5,6)))</f>
        <v>2</v>
      </c>
      <c r="W1843" s="12" t="s">
        <v>578</v>
      </c>
      <c r="X1843" s="39">
        <f t="shared" si="284"/>
        <v>2.7483834757901384</v>
      </c>
      <c r="Y1843" s="38">
        <f t="shared" si="285"/>
        <v>0.5632844075728568</v>
      </c>
      <c r="Z1843" s="40" t="e">
        <f>IF(C1843=ScatterPlots!$A$3,ReferendumData!Y1843,-1)</f>
        <v>#N/A</v>
      </c>
      <c r="AA1843" s="39">
        <f t="shared" si="286"/>
        <v>2.7483834757901384</v>
      </c>
      <c r="AB1843" s="40">
        <f t="shared" si="287"/>
        <v>-1</v>
      </c>
      <c r="AC1843" s="40">
        <f t="shared" si="288"/>
        <v>0.5632844075728568</v>
      </c>
      <c r="AD1843" s="40">
        <f t="shared" si="289"/>
        <v>-1</v>
      </c>
    </row>
    <row r="1844" spans="1:30" x14ac:dyDescent="0.35">
      <c r="A1844">
        <v>297</v>
      </c>
      <c r="B1844">
        <v>1</v>
      </c>
      <c r="C1844" t="str">
        <f t="shared" si="290"/>
        <v>0297-01</v>
      </c>
      <c r="D1844" t="s">
        <v>37</v>
      </c>
      <c r="E1844">
        <v>2014</v>
      </c>
      <c r="F1844">
        <f>VLOOKUP(E1844,Lookups!A:B,2,FALSE)</f>
        <v>2</v>
      </c>
      <c r="G1844">
        <v>2015</v>
      </c>
      <c r="H1844" s="61">
        <v>1217.5</v>
      </c>
      <c r="I1844">
        <v>10</v>
      </c>
      <c r="J1844" t="s">
        <v>19</v>
      </c>
      <c r="K1844">
        <v>0</v>
      </c>
      <c r="L1844">
        <v>0</v>
      </c>
      <c r="M1844">
        <v>0</v>
      </c>
      <c r="N1844">
        <v>9</v>
      </c>
      <c r="O1844">
        <v>1</v>
      </c>
      <c r="P1844">
        <f t="shared" si="291"/>
        <v>10</v>
      </c>
      <c r="Q1844">
        <v>642</v>
      </c>
      <c r="R1844">
        <v>270</v>
      </c>
      <c r="S1844" s="14">
        <f t="shared" si="283"/>
        <v>0.70394736842105265</v>
      </c>
      <c r="T1844" s="33">
        <f>IF(E1844&lt;1994,"NA",IF(E1844&gt;2001,SUMIFS(ADM!E:E,ADM!A:A,ReferendumData!E1844,ADM!C:C,ReferendumData!A1844,ADM!D:D,ReferendumData!B1844),SUMIFS(ADM!K:K,ADM!H:H,ReferendumData!E1844,ADM!I:I,ReferendumData!A1844,ADM!J:J,ReferendumData!B1844)))</f>
        <v>364.45</v>
      </c>
      <c r="U1844" s="34">
        <f t="shared" si="292"/>
        <v>2.5024008780353957</v>
      </c>
      <c r="V1844" s="47">
        <f>IFERROR(VLOOKUP(C1844,Lookups!J:L,3,FALSE),IF(T1844&gt;=2000,4,IF(AND(T1844&gt;=1000,T1844&lt;2000),5,6)))</f>
        <v>6</v>
      </c>
      <c r="W1844" s="12" t="s">
        <v>577</v>
      </c>
      <c r="X1844" s="39">
        <f t="shared" si="284"/>
        <v>2.5024008780353957</v>
      </c>
      <c r="Y1844" s="38">
        <f t="shared" si="285"/>
        <v>0.70394736842105265</v>
      </c>
      <c r="Z1844" s="40" t="e">
        <f>IF(C1844=ScatterPlots!$A$3,ReferendumData!Y1844,-1)</f>
        <v>#N/A</v>
      </c>
      <c r="AA1844" s="39">
        <f t="shared" si="286"/>
        <v>2.5024008780353957</v>
      </c>
      <c r="AB1844" s="40">
        <f t="shared" si="287"/>
        <v>-1</v>
      </c>
      <c r="AC1844" s="40">
        <f t="shared" si="288"/>
        <v>0.70394736842105265</v>
      </c>
      <c r="AD1844" s="40">
        <f t="shared" si="289"/>
        <v>-1</v>
      </c>
    </row>
    <row r="1845" spans="1:30" x14ac:dyDescent="0.35">
      <c r="A1845">
        <v>356</v>
      </c>
      <c r="B1845">
        <v>1</v>
      </c>
      <c r="C1845" t="str">
        <f t="shared" si="290"/>
        <v>0356-01</v>
      </c>
      <c r="D1845" t="s">
        <v>430</v>
      </c>
      <c r="E1845">
        <v>2014</v>
      </c>
      <c r="F1845">
        <f>VLOOKUP(E1845,Lookups!A:B,2,FALSE)</f>
        <v>2</v>
      </c>
      <c r="G1845">
        <v>2015</v>
      </c>
      <c r="H1845" s="61">
        <v>800</v>
      </c>
      <c r="I1845">
        <v>10</v>
      </c>
      <c r="J1845" t="s">
        <v>19</v>
      </c>
      <c r="K1845">
        <v>0</v>
      </c>
      <c r="L1845">
        <v>1</v>
      </c>
      <c r="M1845">
        <v>0</v>
      </c>
      <c r="N1845">
        <v>9</v>
      </c>
      <c r="O1845">
        <v>1</v>
      </c>
      <c r="P1845">
        <f t="shared" si="291"/>
        <v>9</v>
      </c>
      <c r="Q1845">
        <v>257</v>
      </c>
      <c r="R1845">
        <v>130</v>
      </c>
      <c r="S1845" s="14">
        <f t="shared" si="283"/>
        <v>0.66408268733850129</v>
      </c>
      <c r="T1845" s="33">
        <f>IF(E1845&lt;1994,"NA",IF(E1845&gt;2001,SUMIFS(ADM!E:E,ADM!A:A,ReferendumData!E1845,ADM!C:C,ReferendumData!A1845,ADM!D:D,ReferendumData!B1845),SUMIFS(ADM!K:K,ADM!H:H,ReferendumData!E1845,ADM!I:I,ReferendumData!A1845,ADM!J:J,ReferendumData!B1845)))</f>
        <v>151.6</v>
      </c>
      <c r="U1845" s="34">
        <f t="shared" si="292"/>
        <v>2.552770448548813</v>
      </c>
      <c r="V1845" s="47">
        <f>IFERROR(VLOOKUP(C1845,Lookups!J:L,3,FALSE),IF(T1845&gt;=2000,4,IF(AND(T1845&gt;=1000,T1845&lt;2000),5,6)))</f>
        <v>6</v>
      </c>
      <c r="W1845" s="12" t="s">
        <v>577</v>
      </c>
      <c r="X1845" s="39">
        <f t="shared" si="284"/>
        <v>2.552770448548813</v>
      </c>
      <c r="Y1845" s="38">
        <f t="shared" si="285"/>
        <v>0.66408268733850129</v>
      </c>
      <c r="Z1845" s="40" t="e">
        <f>IF(C1845=ScatterPlots!$A$3,ReferendumData!Y1845,-1)</f>
        <v>#N/A</v>
      </c>
      <c r="AA1845" s="39">
        <f t="shared" si="286"/>
        <v>2.552770448548813</v>
      </c>
      <c r="AB1845" s="40">
        <f t="shared" si="287"/>
        <v>-1</v>
      </c>
      <c r="AC1845" s="40">
        <f t="shared" si="288"/>
        <v>0.66408268733850129</v>
      </c>
      <c r="AD1845" s="40">
        <f t="shared" si="289"/>
        <v>-1</v>
      </c>
    </row>
    <row r="1846" spans="1:30" x14ac:dyDescent="0.35">
      <c r="A1846">
        <v>415</v>
      </c>
      <c r="B1846">
        <v>1</v>
      </c>
      <c r="C1846" t="str">
        <f t="shared" si="290"/>
        <v>0415-01</v>
      </c>
      <c r="D1846" t="s">
        <v>128</v>
      </c>
      <c r="E1846">
        <v>2014</v>
      </c>
      <c r="F1846">
        <f>VLOOKUP(E1846,Lookups!A:B,2,FALSE)</f>
        <v>2</v>
      </c>
      <c r="G1846">
        <v>2016</v>
      </c>
      <c r="H1846" s="61">
        <v>1615</v>
      </c>
      <c r="I1846">
        <v>10</v>
      </c>
      <c r="J1846" t="s">
        <v>19</v>
      </c>
      <c r="K1846">
        <v>0</v>
      </c>
      <c r="L1846">
        <v>1</v>
      </c>
      <c r="M1846">
        <v>1</v>
      </c>
      <c r="N1846">
        <v>9</v>
      </c>
      <c r="O1846">
        <v>0</v>
      </c>
      <c r="P1846">
        <f t="shared" si="291"/>
        <v>10</v>
      </c>
      <c r="Q1846">
        <v>130</v>
      </c>
      <c r="R1846">
        <v>240</v>
      </c>
      <c r="S1846" s="14">
        <f t="shared" si="283"/>
        <v>0.35135135135135137</v>
      </c>
      <c r="T1846" s="33">
        <f>IF(E1846&lt;1994,"NA",IF(E1846&gt;2001,SUMIFS(ADM!E:E,ADM!A:A,ReferendumData!E1846,ADM!C:C,ReferendumData!A1846,ADM!D:D,ReferendumData!B1846),SUMIFS(ADM!K:K,ADM!H:H,ReferendumData!E1846,ADM!I:I,ReferendumData!A1846,ADM!J:J,ReferendumData!B1846)))</f>
        <v>170.89</v>
      </c>
      <c r="U1846" s="34">
        <f t="shared" si="292"/>
        <v>2.165135467259641</v>
      </c>
      <c r="V1846" s="47">
        <f>IFERROR(VLOOKUP(C1846,Lookups!J:L,3,FALSE),IF(T1846&gt;=2000,4,IF(AND(T1846&gt;=1000,T1846&lt;2000),5,6)))</f>
        <v>6</v>
      </c>
      <c r="W1846" s="12" t="s">
        <v>581</v>
      </c>
      <c r="X1846" s="39">
        <f t="shared" si="284"/>
        <v>2.165135467259641</v>
      </c>
      <c r="Y1846" s="38">
        <f t="shared" si="285"/>
        <v>0.35135135135135137</v>
      </c>
      <c r="Z1846" s="40" t="e">
        <f>IF(C1846=ScatterPlots!$A$3,ReferendumData!Y1846,-1)</f>
        <v>#N/A</v>
      </c>
      <c r="AA1846" s="39">
        <f t="shared" si="286"/>
        <v>2.165135467259641</v>
      </c>
      <c r="AB1846" s="40">
        <f t="shared" si="287"/>
        <v>-1</v>
      </c>
      <c r="AC1846" s="40">
        <f t="shared" si="288"/>
        <v>0.35135135135135137</v>
      </c>
      <c r="AD1846" s="40">
        <f t="shared" si="289"/>
        <v>-1</v>
      </c>
    </row>
    <row r="1847" spans="1:30" x14ac:dyDescent="0.35">
      <c r="A1847">
        <v>441</v>
      </c>
      <c r="B1847">
        <v>1</v>
      </c>
      <c r="C1847" t="str">
        <f t="shared" si="290"/>
        <v>0441-01</v>
      </c>
      <c r="D1847" t="s">
        <v>582</v>
      </c>
      <c r="E1847">
        <v>2014</v>
      </c>
      <c r="F1847">
        <f>VLOOKUP(E1847,Lookups!A:B,2,FALSE)</f>
        <v>2</v>
      </c>
      <c r="G1847">
        <v>2015</v>
      </c>
      <c r="H1847" s="61">
        <v>529.83000000000004</v>
      </c>
      <c r="I1847">
        <v>10</v>
      </c>
      <c r="J1847" t="s">
        <v>19</v>
      </c>
      <c r="K1847">
        <v>0</v>
      </c>
      <c r="L1847">
        <v>0</v>
      </c>
      <c r="M1847">
        <v>0</v>
      </c>
      <c r="N1847">
        <v>9</v>
      </c>
      <c r="O1847">
        <v>1</v>
      </c>
      <c r="P1847">
        <f t="shared" si="291"/>
        <v>6</v>
      </c>
      <c r="Q1847">
        <v>478</v>
      </c>
      <c r="R1847">
        <v>215</v>
      </c>
      <c r="S1847" s="14">
        <f t="shared" si="283"/>
        <v>0.68975468975468979</v>
      </c>
      <c r="T1847" s="33">
        <f>IF(E1847&lt;1994,"NA",IF(E1847&gt;2001,SUMIFS(ADM!E:E,ADM!A:A,ReferendumData!E1847,ADM!C:C,ReferendumData!A1847,ADM!D:D,ReferendumData!B1847),SUMIFS(ADM!K:K,ADM!H:H,ReferendumData!E1847,ADM!I:I,ReferendumData!A1847,ADM!J:J,ReferendumData!B1847)))</f>
        <v>385.28</v>
      </c>
      <c r="U1847" s="34">
        <f t="shared" si="292"/>
        <v>1.7986918604651163</v>
      </c>
      <c r="V1847" s="47">
        <f>IFERROR(VLOOKUP(C1847,Lookups!J:L,3,FALSE),IF(T1847&gt;=2000,4,IF(AND(T1847&gt;=1000,T1847&lt;2000),5,6)))</f>
        <v>6</v>
      </c>
      <c r="W1847" s="12" t="s">
        <v>578</v>
      </c>
      <c r="X1847" s="39">
        <f t="shared" si="284"/>
        <v>1.7986918604651163</v>
      </c>
      <c r="Y1847" s="38">
        <f t="shared" si="285"/>
        <v>0.68975468975468979</v>
      </c>
      <c r="Z1847" s="40" t="e">
        <f>IF(C1847=ScatterPlots!$A$3,ReferendumData!Y1847,-1)</f>
        <v>#N/A</v>
      </c>
      <c r="AA1847" s="39">
        <f t="shared" si="286"/>
        <v>1.7986918604651163</v>
      </c>
      <c r="AB1847" s="40">
        <f t="shared" si="287"/>
        <v>-1</v>
      </c>
      <c r="AC1847" s="40">
        <f t="shared" si="288"/>
        <v>0.68975468975468979</v>
      </c>
      <c r="AD1847" s="40">
        <f t="shared" si="289"/>
        <v>-1</v>
      </c>
    </row>
    <row r="1848" spans="1:30" x14ac:dyDescent="0.35">
      <c r="A1848">
        <v>458</v>
      </c>
      <c r="B1848">
        <v>1</v>
      </c>
      <c r="C1848" t="str">
        <f t="shared" si="290"/>
        <v>0458-01</v>
      </c>
      <c r="D1848" t="s">
        <v>335</v>
      </c>
      <c r="E1848">
        <v>2014</v>
      </c>
      <c r="F1848">
        <f>VLOOKUP(E1848,Lookups!A:B,2,FALSE)</f>
        <v>2</v>
      </c>
      <c r="G1848">
        <v>2015</v>
      </c>
      <c r="H1848" s="61">
        <v>454.17</v>
      </c>
      <c r="I1848">
        <v>10</v>
      </c>
      <c r="J1848" t="s">
        <v>19</v>
      </c>
      <c r="K1848">
        <v>0</v>
      </c>
      <c r="L1848">
        <v>0</v>
      </c>
      <c r="M1848">
        <v>0</v>
      </c>
      <c r="N1848">
        <v>9</v>
      </c>
      <c r="O1848">
        <v>0</v>
      </c>
      <c r="P1848">
        <f t="shared" si="291"/>
        <v>5</v>
      </c>
      <c r="Q1848">
        <v>447</v>
      </c>
      <c r="R1848">
        <v>451</v>
      </c>
      <c r="S1848" s="14">
        <f t="shared" si="283"/>
        <v>0.49777282850779508</v>
      </c>
      <c r="T1848" s="33">
        <f>IF(E1848&lt;1994,"NA",IF(E1848&gt;2001,SUMIFS(ADM!E:E,ADM!A:A,ReferendumData!E1848,ADM!C:C,ReferendumData!A1848,ADM!D:D,ReferendumData!B1848),SUMIFS(ADM!K:K,ADM!H:H,ReferendumData!E1848,ADM!I:I,ReferendumData!A1848,ADM!J:J,ReferendumData!B1848)))</f>
        <v>206.6</v>
      </c>
      <c r="U1848" s="34">
        <f t="shared" si="292"/>
        <v>4.346563407550823</v>
      </c>
      <c r="V1848" s="47">
        <f>IFERROR(VLOOKUP(C1848,Lookups!J:L,3,FALSE),IF(T1848&gt;=2000,4,IF(AND(T1848&gt;=1000,T1848&lt;2000),5,6)))</f>
        <v>6</v>
      </c>
      <c r="W1848" s="12" t="s">
        <v>578</v>
      </c>
      <c r="X1848" s="39">
        <f t="shared" si="284"/>
        <v>4.346563407550823</v>
      </c>
      <c r="Y1848" s="38">
        <f t="shared" si="285"/>
        <v>0.49777282850779508</v>
      </c>
      <c r="Z1848" s="40" t="e">
        <f>IF(C1848=ScatterPlots!$A$3,ReferendumData!Y1848,-1)</f>
        <v>#N/A</v>
      </c>
      <c r="AA1848" s="39">
        <f t="shared" si="286"/>
        <v>4.346563407550823</v>
      </c>
      <c r="AB1848" s="40">
        <f t="shared" si="287"/>
        <v>-1</v>
      </c>
      <c r="AC1848" s="40">
        <f t="shared" si="288"/>
        <v>0.49777282850779508</v>
      </c>
      <c r="AD1848" s="40">
        <f t="shared" si="289"/>
        <v>-1</v>
      </c>
    </row>
    <row r="1849" spans="1:30" x14ac:dyDescent="0.35">
      <c r="A1849">
        <v>486</v>
      </c>
      <c r="B1849">
        <v>1</v>
      </c>
      <c r="C1849" t="str">
        <f t="shared" si="290"/>
        <v>0486-01</v>
      </c>
      <c r="D1849" t="s">
        <v>90</v>
      </c>
      <c r="E1849">
        <v>2014</v>
      </c>
      <c r="F1849">
        <f>VLOOKUP(E1849,Lookups!A:B,2,FALSE)</f>
        <v>2</v>
      </c>
      <c r="G1849">
        <v>2015</v>
      </c>
      <c r="H1849" s="61">
        <v>361.57</v>
      </c>
      <c r="I1849">
        <v>10</v>
      </c>
      <c r="J1849" t="s">
        <v>19</v>
      </c>
      <c r="K1849">
        <v>0</v>
      </c>
      <c r="L1849">
        <v>0</v>
      </c>
      <c r="M1849">
        <v>0</v>
      </c>
      <c r="N1849">
        <v>9</v>
      </c>
      <c r="O1849">
        <v>0</v>
      </c>
      <c r="P1849">
        <f t="shared" si="291"/>
        <v>4</v>
      </c>
      <c r="Q1849">
        <v>349</v>
      </c>
      <c r="R1849">
        <v>384</v>
      </c>
      <c r="S1849" s="14">
        <f t="shared" si="283"/>
        <v>0.47612551159618011</v>
      </c>
      <c r="T1849" s="33">
        <f>IF(E1849&lt;1994,"NA",IF(E1849&gt;2001,SUMIFS(ADM!E:E,ADM!A:A,ReferendumData!E1849,ADM!C:C,ReferendumData!A1849,ADM!D:D,ReferendumData!B1849),SUMIFS(ADM!K:K,ADM!H:H,ReferendumData!E1849,ADM!I:I,ReferendumData!A1849,ADM!J:J,ReferendumData!B1849)))</f>
        <v>312.5</v>
      </c>
      <c r="U1849" s="34">
        <f t="shared" si="292"/>
        <v>2.3456000000000001</v>
      </c>
      <c r="V1849" s="47">
        <f>IFERROR(VLOOKUP(C1849,Lookups!J:L,3,FALSE),IF(T1849&gt;=2000,4,IF(AND(T1849&gt;=1000,T1849&lt;2000),5,6)))</f>
        <v>6</v>
      </c>
      <c r="W1849" s="12" t="s">
        <v>581</v>
      </c>
      <c r="X1849" s="39">
        <f t="shared" si="284"/>
        <v>2.3456000000000001</v>
      </c>
      <c r="Y1849" s="38">
        <f t="shared" si="285"/>
        <v>0.47612551159618011</v>
      </c>
      <c r="Z1849" s="40" t="e">
        <f>IF(C1849=ScatterPlots!$A$3,ReferendumData!Y1849,-1)</f>
        <v>#N/A</v>
      </c>
      <c r="AA1849" s="39">
        <f t="shared" si="286"/>
        <v>2.3456000000000001</v>
      </c>
      <c r="AB1849" s="40">
        <f t="shared" si="287"/>
        <v>-1</v>
      </c>
      <c r="AC1849" s="40">
        <f t="shared" si="288"/>
        <v>0.47612551159618011</v>
      </c>
      <c r="AD1849" s="40">
        <f t="shared" si="289"/>
        <v>-1</v>
      </c>
    </row>
    <row r="1850" spans="1:30" x14ac:dyDescent="0.35">
      <c r="A1850">
        <v>500</v>
      </c>
      <c r="B1850">
        <v>1</v>
      </c>
      <c r="C1850" t="str">
        <f t="shared" si="290"/>
        <v>0500-01</v>
      </c>
      <c r="D1850" t="s">
        <v>481</v>
      </c>
      <c r="E1850">
        <v>2014</v>
      </c>
      <c r="F1850">
        <f>VLOOKUP(E1850,Lookups!A:B,2,FALSE)</f>
        <v>2</v>
      </c>
      <c r="G1850">
        <v>2015</v>
      </c>
      <c r="H1850" s="61">
        <v>1628.21</v>
      </c>
      <c r="I1850">
        <v>10</v>
      </c>
      <c r="J1850" t="s">
        <v>19</v>
      </c>
      <c r="K1850">
        <v>0</v>
      </c>
      <c r="L1850">
        <v>1</v>
      </c>
      <c r="M1850">
        <v>0</v>
      </c>
      <c r="N1850">
        <v>9</v>
      </c>
      <c r="O1850">
        <v>0</v>
      </c>
      <c r="P1850">
        <f t="shared" si="291"/>
        <v>10</v>
      </c>
      <c r="Q1850">
        <v>455</v>
      </c>
      <c r="R1850">
        <v>793</v>
      </c>
      <c r="S1850" s="14">
        <f t="shared" si="283"/>
        <v>0.36458333333333331</v>
      </c>
      <c r="T1850" s="33">
        <f>IF(E1850&lt;1994,"NA",IF(E1850&gt;2001,SUMIFS(ADM!E:E,ADM!A:A,ReferendumData!E1850,ADM!C:C,ReferendumData!A1850,ADM!D:D,ReferendumData!B1850),SUMIFS(ADM!K:K,ADM!H:H,ReferendumData!E1850,ADM!I:I,ReferendumData!A1850,ADM!J:J,ReferendumData!B1850)))</f>
        <v>457.46</v>
      </c>
      <c r="U1850" s="34">
        <f t="shared" si="292"/>
        <v>2.7281073755082415</v>
      </c>
      <c r="V1850" s="47">
        <f>IFERROR(VLOOKUP(C1850,Lookups!J:L,3,FALSE),IF(T1850&gt;=2000,4,IF(AND(T1850&gt;=1000,T1850&lt;2000),5,6)))</f>
        <v>6</v>
      </c>
      <c r="W1850" s="12" t="s">
        <v>581</v>
      </c>
      <c r="X1850" s="39">
        <f t="shared" si="284"/>
        <v>2.7281073755082415</v>
      </c>
      <c r="Y1850" s="38">
        <f t="shared" si="285"/>
        <v>0.36458333333333331</v>
      </c>
      <c r="Z1850" s="40" t="e">
        <f>IF(C1850=ScatterPlots!$A$3,ReferendumData!Y1850,-1)</f>
        <v>#N/A</v>
      </c>
      <c r="AA1850" s="39">
        <f t="shared" si="286"/>
        <v>2.7281073755082415</v>
      </c>
      <c r="AB1850" s="40">
        <f t="shared" si="287"/>
        <v>-1</v>
      </c>
      <c r="AC1850" s="40">
        <f t="shared" si="288"/>
        <v>0.36458333333333331</v>
      </c>
      <c r="AD1850" s="40">
        <f t="shared" si="289"/>
        <v>-1</v>
      </c>
    </row>
    <row r="1851" spans="1:30" x14ac:dyDescent="0.35">
      <c r="A1851">
        <v>518</v>
      </c>
      <c r="B1851">
        <v>1</v>
      </c>
      <c r="C1851" t="str">
        <f t="shared" si="290"/>
        <v>0518-01</v>
      </c>
      <c r="D1851" t="s">
        <v>59</v>
      </c>
      <c r="E1851">
        <v>2014</v>
      </c>
      <c r="F1851">
        <f>VLOOKUP(E1851,Lookups!A:B,2,FALSE)</f>
        <v>2</v>
      </c>
      <c r="G1851">
        <v>2015</v>
      </c>
      <c r="H1851" s="61">
        <v>500</v>
      </c>
      <c r="I1851">
        <v>10</v>
      </c>
      <c r="J1851" t="s">
        <v>19</v>
      </c>
      <c r="K1851">
        <v>0</v>
      </c>
      <c r="L1851">
        <v>0</v>
      </c>
      <c r="M1851">
        <v>0</v>
      </c>
      <c r="N1851">
        <v>9</v>
      </c>
      <c r="O1851">
        <v>1</v>
      </c>
      <c r="P1851">
        <f t="shared" si="291"/>
        <v>6</v>
      </c>
      <c r="Q1851">
        <v>2375</v>
      </c>
      <c r="R1851">
        <v>1608</v>
      </c>
      <c r="S1851" s="14">
        <f t="shared" si="283"/>
        <v>0.59628420788350489</v>
      </c>
      <c r="T1851" s="33">
        <f>IF(E1851&lt;1994,"NA",IF(E1851&gt;2001,SUMIFS(ADM!E:E,ADM!A:A,ReferendumData!E1851,ADM!C:C,ReferendumData!A1851,ADM!D:D,ReferendumData!B1851),SUMIFS(ADM!K:K,ADM!H:H,ReferendumData!E1851,ADM!I:I,ReferendumData!A1851,ADM!J:J,ReferendumData!B1851)))</f>
        <v>2777.97</v>
      </c>
      <c r="U1851" s="34">
        <f t="shared" si="292"/>
        <v>1.4337807823698601</v>
      </c>
      <c r="V1851" s="47">
        <f>IFERROR(VLOOKUP(C1851,Lookups!J:L,3,FALSE),IF(T1851&gt;=2000,4,IF(AND(T1851&gt;=1000,T1851&lt;2000),5,6)))</f>
        <v>4</v>
      </c>
      <c r="W1851" s="12" t="s">
        <v>583</v>
      </c>
      <c r="X1851" s="39">
        <f t="shared" si="284"/>
        <v>1.4337807823698601</v>
      </c>
      <c r="Y1851" s="38">
        <f t="shared" si="285"/>
        <v>0.59628420788350489</v>
      </c>
      <c r="Z1851" s="40" t="e">
        <f>IF(C1851=ScatterPlots!$A$3,ReferendumData!Y1851,-1)</f>
        <v>#N/A</v>
      </c>
      <c r="AA1851" s="39">
        <f t="shared" si="286"/>
        <v>1.4337807823698601</v>
      </c>
      <c r="AB1851" s="40">
        <f t="shared" si="287"/>
        <v>-1</v>
      </c>
      <c r="AC1851" s="40">
        <f t="shared" si="288"/>
        <v>0.59628420788350489</v>
      </c>
      <c r="AD1851" s="40">
        <f t="shared" si="289"/>
        <v>-1</v>
      </c>
    </row>
    <row r="1852" spans="1:30" x14ac:dyDescent="0.35">
      <c r="A1852">
        <v>727</v>
      </c>
      <c r="B1852">
        <v>1</v>
      </c>
      <c r="C1852" t="str">
        <f t="shared" si="290"/>
        <v>0727-01</v>
      </c>
      <c r="D1852" t="s">
        <v>62</v>
      </c>
      <c r="E1852">
        <v>2014</v>
      </c>
      <c r="F1852">
        <f>VLOOKUP(E1852,Lookups!A:B,2,FALSE)</f>
        <v>2</v>
      </c>
      <c r="G1852">
        <v>2015</v>
      </c>
      <c r="H1852" s="61">
        <v>600</v>
      </c>
      <c r="I1852">
        <v>10</v>
      </c>
      <c r="J1852" t="s">
        <v>19</v>
      </c>
      <c r="K1852">
        <v>0</v>
      </c>
      <c r="L1852">
        <v>1</v>
      </c>
      <c r="M1852">
        <v>0</v>
      </c>
      <c r="N1852">
        <v>9</v>
      </c>
      <c r="O1852">
        <v>0</v>
      </c>
      <c r="P1852">
        <f t="shared" si="291"/>
        <v>7</v>
      </c>
      <c r="Q1852">
        <v>2631</v>
      </c>
      <c r="R1852">
        <v>3080</v>
      </c>
      <c r="S1852" s="14">
        <f t="shared" si="283"/>
        <v>0.46068989669059707</v>
      </c>
      <c r="T1852" s="33">
        <f>IF(E1852&lt;1994,"NA",IF(E1852&gt;2001,SUMIFS(ADM!E:E,ADM!A:A,ReferendumData!E1852,ADM!C:C,ReferendumData!A1852,ADM!D:D,ReferendumData!B1852),SUMIFS(ADM!K:K,ADM!H:H,ReferendumData!E1852,ADM!I:I,ReferendumData!A1852,ADM!J:J,ReferendumData!B1852)))</f>
        <v>3249.57</v>
      </c>
      <c r="U1852" s="34">
        <f t="shared" si="292"/>
        <v>1.7574632951436651</v>
      </c>
      <c r="V1852" s="47">
        <f>IFERROR(VLOOKUP(C1852,Lookups!J:L,3,FALSE),IF(T1852&gt;=2000,4,IF(AND(T1852&gt;=1000,T1852&lt;2000),5,6)))</f>
        <v>4</v>
      </c>
      <c r="W1852" s="12" t="s">
        <v>580</v>
      </c>
      <c r="X1852" s="39">
        <f t="shared" si="284"/>
        <v>1.7574632951436651</v>
      </c>
      <c r="Y1852" s="38">
        <f t="shared" si="285"/>
        <v>0.46068989669059707</v>
      </c>
      <c r="Z1852" s="40" t="e">
        <f>IF(C1852=ScatterPlots!$A$3,ReferendumData!Y1852,-1)</f>
        <v>#N/A</v>
      </c>
      <c r="AA1852" s="39">
        <f t="shared" si="286"/>
        <v>1.7574632951436651</v>
      </c>
      <c r="AB1852" s="40">
        <f t="shared" si="287"/>
        <v>-1</v>
      </c>
      <c r="AC1852" s="40">
        <f t="shared" si="288"/>
        <v>0.46068989669059707</v>
      </c>
      <c r="AD1852" s="40">
        <f t="shared" si="289"/>
        <v>-1</v>
      </c>
    </row>
    <row r="1853" spans="1:30" x14ac:dyDescent="0.35">
      <c r="A1853">
        <v>727</v>
      </c>
      <c r="B1853">
        <v>1</v>
      </c>
      <c r="C1853" t="str">
        <f t="shared" si="290"/>
        <v>0727-01</v>
      </c>
      <c r="D1853" t="s">
        <v>62</v>
      </c>
      <c r="E1853">
        <v>2014</v>
      </c>
      <c r="F1853">
        <f>VLOOKUP(E1853,Lookups!A:B,2,FALSE)</f>
        <v>2</v>
      </c>
      <c r="G1853">
        <v>2015</v>
      </c>
      <c r="H1853" s="61">
        <v>100</v>
      </c>
      <c r="I1853">
        <v>10</v>
      </c>
      <c r="J1853" t="s">
        <v>19</v>
      </c>
      <c r="K1853">
        <v>0</v>
      </c>
      <c r="L1853">
        <v>1</v>
      </c>
      <c r="M1853">
        <v>0</v>
      </c>
      <c r="N1853">
        <v>9</v>
      </c>
      <c r="O1853">
        <v>0</v>
      </c>
      <c r="P1853">
        <f t="shared" si="291"/>
        <v>2</v>
      </c>
      <c r="Q1853">
        <v>2463</v>
      </c>
      <c r="R1853">
        <v>2979</v>
      </c>
      <c r="S1853" s="14">
        <f t="shared" si="283"/>
        <v>0.4525909592061742</v>
      </c>
      <c r="T1853" s="33">
        <f>IF(E1853&lt;1994,"NA",IF(E1853&gt;2001,SUMIFS(ADM!E:E,ADM!A:A,ReferendumData!E1853,ADM!C:C,ReferendumData!A1853,ADM!D:D,ReferendumData!B1853),SUMIFS(ADM!K:K,ADM!H:H,ReferendumData!E1853,ADM!I:I,ReferendumData!A1853,ADM!J:J,ReferendumData!B1853)))</f>
        <v>3249.57</v>
      </c>
      <c r="U1853" s="34">
        <f t="shared" si="292"/>
        <v>1.6746831119194232</v>
      </c>
      <c r="V1853" s="47">
        <f>IFERROR(VLOOKUP(C1853,Lookups!J:L,3,FALSE),IF(T1853&gt;=2000,4,IF(AND(T1853&gt;=1000,T1853&lt;2000),5,6)))</f>
        <v>4</v>
      </c>
      <c r="W1853" s="12" t="s">
        <v>581</v>
      </c>
      <c r="X1853" s="39">
        <f t="shared" si="284"/>
        <v>1.6746831119194232</v>
      </c>
      <c r="Y1853" s="38">
        <f t="shared" si="285"/>
        <v>0.4525909592061742</v>
      </c>
      <c r="Z1853" s="40" t="e">
        <f>IF(C1853=ScatterPlots!$A$3,ReferendumData!Y1853,-1)</f>
        <v>#N/A</v>
      </c>
      <c r="AA1853" s="39">
        <f t="shared" si="286"/>
        <v>1.6746831119194232</v>
      </c>
      <c r="AB1853" s="40">
        <f t="shared" si="287"/>
        <v>-1</v>
      </c>
      <c r="AC1853" s="40">
        <f t="shared" si="288"/>
        <v>0.4525909592061742</v>
      </c>
      <c r="AD1853" s="40">
        <f t="shared" si="289"/>
        <v>-1</v>
      </c>
    </row>
    <row r="1854" spans="1:30" x14ac:dyDescent="0.35">
      <c r="A1854">
        <v>728</v>
      </c>
      <c r="B1854">
        <v>1</v>
      </c>
      <c r="C1854" t="str">
        <f t="shared" si="290"/>
        <v>0728-01</v>
      </c>
      <c r="D1854" t="s">
        <v>148</v>
      </c>
      <c r="E1854">
        <v>2014</v>
      </c>
      <c r="F1854">
        <f>VLOOKUP(E1854,Lookups!A:B,2,FALSE)</f>
        <v>2</v>
      </c>
      <c r="G1854">
        <v>2015</v>
      </c>
      <c r="H1854" s="61">
        <v>409.67</v>
      </c>
      <c r="I1854">
        <v>10</v>
      </c>
      <c r="J1854" t="s">
        <v>19</v>
      </c>
      <c r="K1854">
        <v>0</v>
      </c>
      <c r="L1854">
        <v>0</v>
      </c>
      <c r="M1854">
        <v>0</v>
      </c>
      <c r="N1854">
        <v>9</v>
      </c>
      <c r="O1854">
        <v>1</v>
      </c>
      <c r="P1854">
        <f t="shared" si="291"/>
        <v>5</v>
      </c>
      <c r="Q1854">
        <v>14212</v>
      </c>
      <c r="R1854">
        <v>10104</v>
      </c>
      <c r="S1854" s="14">
        <f t="shared" si="283"/>
        <v>0.58447113012008556</v>
      </c>
      <c r="T1854" s="33">
        <f>IF(E1854&lt;1994,"NA",IF(E1854&gt;2001,SUMIFS(ADM!E:E,ADM!A:A,ReferendumData!E1854,ADM!C:C,ReferendumData!A1854,ADM!D:D,ReferendumData!B1854),SUMIFS(ADM!K:K,ADM!H:H,ReferendumData!E1854,ADM!I:I,ReferendumData!A1854,ADM!J:J,ReferendumData!B1854)))</f>
        <v>12822.01</v>
      </c>
      <c r="U1854" s="34">
        <f t="shared" si="292"/>
        <v>1.8964265353092065</v>
      </c>
      <c r="V1854" s="47">
        <f>IFERROR(VLOOKUP(C1854,Lookups!J:L,3,FALSE),IF(T1854&gt;=2000,4,IF(AND(T1854&gt;=1000,T1854&lt;2000),5,6)))</f>
        <v>4</v>
      </c>
      <c r="W1854" s="12" t="s">
        <v>584</v>
      </c>
      <c r="X1854" s="39">
        <f t="shared" si="284"/>
        <v>1.8964265353092065</v>
      </c>
      <c r="Y1854" s="38">
        <f t="shared" si="285"/>
        <v>0.58447113012008556</v>
      </c>
      <c r="Z1854" s="40" t="e">
        <f>IF(C1854=ScatterPlots!$A$3,ReferendumData!Y1854,-1)</f>
        <v>#N/A</v>
      </c>
      <c r="AA1854" s="39">
        <f t="shared" si="286"/>
        <v>1.8964265353092065</v>
      </c>
      <c r="AB1854" s="40">
        <f t="shared" si="287"/>
        <v>-1</v>
      </c>
      <c r="AC1854" s="40">
        <f t="shared" si="288"/>
        <v>0.58447113012008556</v>
      </c>
      <c r="AD1854" s="40">
        <f t="shared" si="289"/>
        <v>-1</v>
      </c>
    </row>
    <row r="1855" spans="1:30" x14ac:dyDescent="0.35">
      <c r="A1855">
        <v>811</v>
      </c>
      <c r="B1855">
        <v>1</v>
      </c>
      <c r="C1855" t="str">
        <f t="shared" si="290"/>
        <v>0811-01</v>
      </c>
      <c r="D1855" t="s">
        <v>390</v>
      </c>
      <c r="E1855">
        <v>2014</v>
      </c>
      <c r="F1855">
        <f>VLOOKUP(E1855,Lookups!A:B,2,FALSE)</f>
        <v>2</v>
      </c>
      <c r="G1855">
        <v>2016</v>
      </c>
      <c r="H1855" s="61">
        <v>1137.3699999999999</v>
      </c>
      <c r="I1855">
        <v>10</v>
      </c>
      <c r="J1855" t="s">
        <v>19</v>
      </c>
      <c r="K1855">
        <v>0</v>
      </c>
      <c r="L1855">
        <v>0</v>
      </c>
      <c r="M1855">
        <v>1</v>
      </c>
      <c r="N1855">
        <v>9</v>
      </c>
      <c r="O1855">
        <v>1</v>
      </c>
      <c r="P1855">
        <f t="shared" si="291"/>
        <v>10</v>
      </c>
      <c r="Q1855">
        <v>1385</v>
      </c>
      <c r="R1855">
        <v>778</v>
      </c>
      <c r="S1855" s="14">
        <f t="shared" si="283"/>
        <v>0.64031437817845582</v>
      </c>
      <c r="T1855" s="33">
        <f>IF(E1855&lt;1994,"NA",IF(E1855&gt;2001,SUMIFS(ADM!E:E,ADM!A:A,ReferendumData!E1855,ADM!C:C,ReferendumData!A1855,ADM!D:D,ReferendumData!B1855),SUMIFS(ADM!K:K,ADM!H:H,ReferendumData!E1855,ADM!I:I,ReferendumData!A1855,ADM!J:J,ReferendumData!B1855)))</f>
        <v>565.21</v>
      </c>
      <c r="U1855" s="34">
        <f t="shared" si="292"/>
        <v>3.8268961978733564</v>
      </c>
      <c r="V1855" s="47">
        <f>IFERROR(VLOOKUP(C1855,Lookups!J:L,3,FALSE),IF(T1855&gt;=2000,4,IF(AND(T1855&gt;=1000,T1855&lt;2000),5,6)))</f>
        <v>6</v>
      </c>
      <c r="W1855" s="12" t="s">
        <v>581</v>
      </c>
      <c r="X1855" s="39">
        <f t="shared" si="284"/>
        <v>3.8268961978733564</v>
      </c>
      <c r="Y1855" s="38">
        <f t="shared" si="285"/>
        <v>0.64031437817845582</v>
      </c>
      <c r="Z1855" s="40" t="e">
        <f>IF(C1855=ScatterPlots!$A$3,ReferendumData!Y1855,-1)</f>
        <v>#N/A</v>
      </c>
      <c r="AA1855" s="39">
        <f t="shared" si="286"/>
        <v>3.8268961978733564</v>
      </c>
      <c r="AB1855" s="40">
        <f t="shared" si="287"/>
        <v>-1</v>
      </c>
      <c r="AC1855" s="40">
        <f t="shared" si="288"/>
        <v>0.64031437817845582</v>
      </c>
      <c r="AD1855" s="40">
        <f t="shared" si="289"/>
        <v>-1</v>
      </c>
    </row>
    <row r="1856" spans="1:30" x14ac:dyDescent="0.35">
      <c r="A1856">
        <v>813</v>
      </c>
      <c r="B1856">
        <v>1</v>
      </c>
      <c r="C1856" t="str">
        <f t="shared" si="290"/>
        <v>0813-01</v>
      </c>
      <c r="D1856" t="s">
        <v>154</v>
      </c>
      <c r="E1856">
        <v>2014</v>
      </c>
      <c r="F1856">
        <f>VLOOKUP(E1856,Lookups!A:B,2,FALSE)</f>
        <v>2</v>
      </c>
      <c r="G1856">
        <v>2016</v>
      </c>
      <c r="H1856" s="61">
        <v>987.01</v>
      </c>
      <c r="I1856">
        <v>10</v>
      </c>
      <c r="J1856" t="s">
        <v>19</v>
      </c>
      <c r="K1856">
        <v>0</v>
      </c>
      <c r="L1856">
        <v>1</v>
      </c>
      <c r="M1856">
        <v>1</v>
      </c>
      <c r="N1856">
        <v>9</v>
      </c>
      <c r="O1856">
        <v>1</v>
      </c>
      <c r="P1856">
        <f t="shared" si="291"/>
        <v>10</v>
      </c>
      <c r="Q1856">
        <v>2240</v>
      </c>
      <c r="R1856">
        <v>1312</v>
      </c>
      <c r="S1856" s="14">
        <f t="shared" si="283"/>
        <v>0.63063063063063063</v>
      </c>
      <c r="T1856" s="33">
        <f>IF(E1856&lt;1994,"NA",IF(E1856&gt;2001,SUMIFS(ADM!E:E,ADM!A:A,ReferendumData!E1856,ADM!C:C,ReferendumData!A1856,ADM!D:D,ReferendumData!B1856),SUMIFS(ADM!K:K,ADM!H:H,ReferendumData!E1856,ADM!I:I,ReferendumData!A1856,ADM!J:J,ReferendumData!B1856)))</f>
        <v>1260.24</v>
      </c>
      <c r="U1856" s="34">
        <f t="shared" si="292"/>
        <v>2.8185107598552657</v>
      </c>
      <c r="V1856" s="47">
        <f>IFERROR(VLOOKUP(C1856,Lookups!J:L,3,FALSE),IF(T1856&gt;=2000,4,IF(AND(T1856&gt;=1000,T1856&lt;2000),5,6)))</f>
        <v>5</v>
      </c>
      <c r="W1856" s="12" t="s">
        <v>578</v>
      </c>
      <c r="X1856" s="39">
        <f t="shared" si="284"/>
        <v>2.8185107598552657</v>
      </c>
      <c r="Y1856" s="38">
        <f t="shared" si="285"/>
        <v>0.63063063063063063</v>
      </c>
      <c r="Z1856" s="40" t="e">
        <f>IF(C1856=ScatterPlots!$A$3,ReferendumData!Y1856,-1)</f>
        <v>#N/A</v>
      </c>
      <c r="AA1856" s="39">
        <f t="shared" si="286"/>
        <v>2.8185107598552657</v>
      </c>
      <c r="AB1856" s="40">
        <f t="shared" si="287"/>
        <v>-1</v>
      </c>
      <c r="AC1856" s="40">
        <f t="shared" si="288"/>
        <v>0.63063063063063063</v>
      </c>
      <c r="AD1856" s="40">
        <f t="shared" si="289"/>
        <v>-1</v>
      </c>
    </row>
    <row r="1857" spans="1:30" x14ac:dyDescent="0.35">
      <c r="A1857">
        <v>813</v>
      </c>
      <c r="B1857">
        <v>1</v>
      </c>
      <c r="C1857" t="str">
        <f t="shared" si="290"/>
        <v>0813-01</v>
      </c>
      <c r="D1857" t="s">
        <v>154</v>
      </c>
      <c r="E1857">
        <v>2014</v>
      </c>
      <c r="F1857">
        <f>VLOOKUP(E1857,Lookups!A:B,2,FALSE)</f>
        <v>2</v>
      </c>
      <c r="G1857">
        <v>2015</v>
      </c>
      <c r="H1857" s="61">
        <v>152.07</v>
      </c>
      <c r="I1857">
        <v>10</v>
      </c>
      <c r="J1857" t="s">
        <v>19</v>
      </c>
      <c r="K1857">
        <v>0</v>
      </c>
      <c r="L1857">
        <v>1</v>
      </c>
      <c r="M1857">
        <v>0</v>
      </c>
      <c r="N1857">
        <v>9</v>
      </c>
      <c r="O1857">
        <v>0</v>
      </c>
      <c r="P1857">
        <f t="shared" si="291"/>
        <v>2</v>
      </c>
      <c r="Q1857">
        <v>1702</v>
      </c>
      <c r="R1857">
        <v>1822</v>
      </c>
      <c r="S1857" s="14">
        <f t="shared" si="283"/>
        <v>0.48297389330306467</v>
      </c>
      <c r="T1857" s="33">
        <f>IF(E1857&lt;1994,"NA",IF(E1857&gt;2001,SUMIFS(ADM!E:E,ADM!A:A,ReferendumData!E1857,ADM!C:C,ReferendumData!A1857,ADM!D:D,ReferendumData!B1857),SUMIFS(ADM!K:K,ADM!H:H,ReferendumData!E1857,ADM!I:I,ReferendumData!A1857,ADM!J:J,ReferendumData!B1857)))</f>
        <v>1260.24</v>
      </c>
      <c r="U1857" s="34">
        <f t="shared" si="292"/>
        <v>2.7962927696311812</v>
      </c>
      <c r="V1857" s="47">
        <f>IFERROR(VLOOKUP(C1857,Lookups!J:L,3,FALSE),IF(T1857&gt;=2000,4,IF(AND(T1857&gt;=1000,T1857&lt;2000),5,6)))</f>
        <v>5</v>
      </c>
      <c r="W1857" s="12" t="s">
        <v>578</v>
      </c>
      <c r="X1857" s="39">
        <f t="shared" si="284"/>
        <v>2.7962927696311812</v>
      </c>
      <c r="Y1857" s="38">
        <f t="shared" si="285"/>
        <v>0.48297389330306467</v>
      </c>
      <c r="Z1857" s="40" t="e">
        <f>IF(C1857=ScatterPlots!$A$3,ReferendumData!Y1857,-1)</f>
        <v>#N/A</v>
      </c>
      <c r="AA1857" s="39">
        <f t="shared" si="286"/>
        <v>2.7962927696311812</v>
      </c>
      <c r="AB1857" s="40">
        <f t="shared" si="287"/>
        <v>-1</v>
      </c>
      <c r="AC1857" s="40">
        <f t="shared" si="288"/>
        <v>0.48297389330306467</v>
      </c>
      <c r="AD1857" s="40">
        <f t="shared" si="289"/>
        <v>-1</v>
      </c>
    </row>
    <row r="1858" spans="1:30" x14ac:dyDescent="0.35">
      <c r="A1858">
        <v>832</v>
      </c>
      <c r="B1858">
        <v>1</v>
      </c>
      <c r="C1858" t="str">
        <f t="shared" si="290"/>
        <v>0832-01</v>
      </c>
      <c r="D1858" t="s">
        <v>35</v>
      </c>
      <c r="E1858">
        <v>2014</v>
      </c>
      <c r="F1858">
        <f>VLOOKUP(E1858,Lookups!A:B,2,FALSE)</f>
        <v>2</v>
      </c>
      <c r="G1858">
        <v>2015</v>
      </c>
      <c r="H1858" s="61">
        <v>743.74</v>
      </c>
      <c r="I1858">
        <v>10</v>
      </c>
      <c r="J1858" t="s">
        <v>19</v>
      </c>
      <c r="K1858">
        <v>0</v>
      </c>
      <c r="L1858">
        <v>0</v>
      </c>
      <c r="M1858">
        <v>0</v>
      </c>
      <c r="N1858">
        <v>9</v>
      </c>
      <c r="O1858">
        <v>1</v>
      </c>
      <c r="P1858">
        <f t="shared" si="291"/>
        <v>8</v>
      </c>
      <c r="Q1858">
        <v>3755</v>
      </c>
      <c r="R1858">
        <v>3466</v>
      </c>
      <c r="S1858" s="14">
        <f t="shared" si="283"/>
        <v>0.52001107879795039</v>
      </c>
      <c r="T1858" s="33">
        <f>IF(E1858&lt;1994,"NA",IF(E1858&gt;2001,SUMIFS(ADM!E:E,ADM!A:A,ReferendumData!E1858,ADM!C:C,ReferendumData!A1858,ADM!D:D,ReferendumData!B1858),SUMIFS(ADM!K:K,ADM!H:H,ReferendumData!E1858,ADM!I:I,ReferendumData!A1858,ADM!J:J,ReferendumData!B1858)))</f>
        <v>3294.07</v>
      </c>
      <c r="U1858" s="34">
        <f t="shared" si="292"/>
        <v>2.1921209931786514</v>
      </c>
      <c r="V1858" s="47">
        <f>IFERROR(VLOOKUP(C1858,Lookups!J:L,3,FALSE),IF(T1858&gt;=2000,4,IF(AND(T1858&gt;=1000,T1858&lt;2000),5,6)))</f>
        <v>3</v>
      </c>
      <c r="W1858" s="12" t="s">
        <v>585</v>
      </c>
      <c r="X1858" s="39">
        <f t="shared" si="284"/>
        <v>2.1921209931786514</v>
      </c>
      <c r="Y1858" s="38">
        <f t="shared" si="285"/>
        <v>0.52001107879795039</v>
      </c>
      <c r="Z1858" s="40" t="e">
        <f>IF(C1858=ScatterPlots!$A$3,ReferendumData!Y1858,-1)</f>
        <v>#N/A</v>
      </c>
      <c r="AA1858" s="39">
        <f t="shared" si="286"/>
        <v>2.1921209931786514</v>
      </c>
      <c r="AB1858" s="40">
        <f t="shared" si="287"/>
        <v>-1</v>
      </c>
      <c r="AC1858" s="40">
        <f t="shared" si="288"/>
        <v>0.52001107879795039</v>
      </c>
      <c r="AD1858" s="40">
        <f t="shared" si="289"/>
        <v>-1</v>
      </c>
    </row>
    <row r="1859" spans="1:30" x14ac:dyDescent="0.35">
      <c r="A1859">
        <v>857</v>
      </c>
      <c r="B1859">
        <v>1</v>
      </c>
      <c r="C1859" t="str">
        <f t="shared" si="290"/>
        <v>0857-01</v>
      </c>
      <c r="D1859" t="s">
        <v>345</v>
      </c>
      <c r="E1859">
        <v>2014</v>
      </c>
      <c r="F1859">
        <f>VLOOKUP(E1859,Lookups!A:B,2,FALSE)</f>
        <v>2</v>
      </c>
      <c r="G1859">
        <v>2016</v>
      </c>
      <c r="H1859" s="61">
        <v>304.70999999999998</v>
      </c>
      <c r="I1859">
        <v>10</v>
      </c>
      <c r="J1859" t="s">
        <v>19</v>
      </c>
      <c r="K1859">
        <v>0</v>
      </c>
      <c r="L1859">
        <v>0</v>
      </c>
      <c r="M1859">
        <v>1</v>
      </c>
      <c r="N1859">
        <v>9</v>
      </c>
      <c r="O1859">
        <v>1</v>
      </c>
      <c r="P1859">
        <f t="shared" si="291"/>
        <v>4</v>
      </c>
      <c r="Q1859">
        <v>964</v>
      </c>
      <c r="R1859">
        <v>433</v>
      </c>
      <c r="S1859" s="14">
        <f t="shared" si="283"/>
        <v>0.69005010737294203</v>
      </c>
      <c r="T1859" s="33">
        <f>IF(E1859&lt;1994,"NA",IF(E1859&gt;2001,SUMIFS(ADM!E:E,ADM!A:A,ReferendumData!E1859,ADM!C:C,ReferendumData!A1859,ADM!D:D,ReferendumData!B1859),SUMIFS(ADM!K:K,ADM!H:H,ReferendumData!E1859,ADM!I:I,ReferendumData!A1859,ADM!J:J,ReferendumData!B1859)))</f>
        <v>734.26</v>
      </c>
      <c r="U1859" s="34">
        <f t="shared" si="292"/>
        <v>1.9025958107482364</v>
      </c>
      <c r="V1859" s="47">
        <f>IFERROR(VLOOKUP(C1859,Lookups!J:L,3,FALSE),IF(T1859&gt;=2000,4,IF(AND(T1859&gt;=1000,T1859&lt;2000),5,6)))</f>
        <v>6</v>
      </c>
      <c r="W1859" s="12" t="s">
        <v>580</v>
      </c>
      <c r="X1859" s="39">
        <f t="shared" si="284"/>
        <v>1.9025958107482364</v>
      </c>
      <c r="Y1859" s="38">
        <f t="shared" si="285"/>
        <v>0.69005010737294203</v>
      </c>
      <c r="Z1859" s="40" t="e">
        <f>IF(C1859=ScatterPlots!$A$3,ReferendumData!Y1859,-1)</f>
        <v>#N/A</v>
      </c>
      <c r="AA1859" s="39">
        <f t="shared" si="286"/>
        <v>1.9025958107482364</v>
      </c>
      <c r="AB1859" s="40">
        <f t="shared" si="287"/>
        <v>-1</v>
      </c>
      <c r="AC1859" s="40">
        <f t="shared" si="288"/>
        <v>0.69005010737294203</v>
      </c>
      <c r="AD1859" s="40">
        <f t="shared" si="289"/>
        <v>-1</v>
      </c>
    </row>
    <row r="1860" spans="1:30" x14ac:dyDescent="0.35">
      <c r="A1860">
        <v>2071</v>
      </c>
      <c r="B1860">
        <v>1</v>
      </c>
      <c r="C1860" t="str">
        <f t="shared" si="290"/>
        <v>2071-01</v>
      </c>
      <c r="D1860" t="s">
        <v>574</v>
      </c>
      <c r="E1860">
        <v>2014</v>
      </c>
      <c r="F1860">
        <f>VLOOKUP(E1860,Lookups!A:B,2,FALSE)</f>
        <v>2</v>
      </c>
      <c r="G1860">
        <v>2016</v>
      </c>
      <c r="H1860" s="61">
        <v>80.55</v>
      </c>
      <c r="I1860">
        <v>7</v>
      </c>
      <c r="J1860" t="s">
        <v>19</v>
      </c>
      <c r="K1860">
        <v>0</v>
      </c>
      <c r="L1860">
        <v>0</v>
      </c>
      <c r="M1860">
        <v>1</v>
      </c>
      <c r="N1860">
        <v>9</v>
      </c>
      <c r="O1860">
        <v>1</v>
      </c>
      <c r="P1860">
        <f t="shared" si="291"/>
        <v>1</v>
      </c>
      <c r="Q1860">
        <v>1427</v>
      </c>
      <c r="R1860">
        <v>892</v>
      </c>
      <c r="S1860" s="14">
        <f t="shared" ref="S1860:S1923" si="293">Q1860/SUM(Q1860:R1860)</f>
        <v>0.61535144458818458</v>
      </c>
      <c r="T1860" s="33">
        <f>IF(E1860&lt;1994,"NA",IF(E1860&gt;2001,SUMIFS(ADM!E:E,ADM!A:A,ReferendumData!E1860,ADM!C:C,ReferendumData!A1860,ADM!D:D,ReferendumData!B1860),SUMIFS(ADM!K:K,ADM!H:H,ReferendumData!E1860,ADM!I:I,ReferendumData!A1860,ADM!J:J,ReferendumData!B1860)))</f>
        <v>850.22</v>
      </c>
      <c r="U1860" s="34">
        <f t="shared" si="292"/>
        <v>2.7275293453459102</v>
      </c>
      <c r="V1860" s="47">
        <f>IFERROR(VLOOKUP(C1860,Lookups!J:L,3,FALSE),IF(T1860&gt;=2000,4,IF(AND(T1860&gt;=1000,T1860&lt;2000),5,6)))</f>
        <v>6</v>
      </c>
      <c r="W1860" s="12" t="s">
        <v>578</v>
      </c>
      <c r="X1860" s="39">
        <f t="shared" ref="X1860:X1923" si="294">IF(A1860=815,0,U1860)</f>
        <v>2.7275293453459102</v>
      </c>
      <c r="Y1860" s="38">
        <f t="shared" ref="Y1860:Y1923" si="295">IF(A1860=815,0,S1860)</f>
        <v>0.61535144458818458</v>
      </c>
      <c r="Z1860" s="40" t="e">
        <f>IF(C1860=ScatterPlots!$A$3,ReferendumData!Y1860,-1)</f>
        <v>#N/A</v>
      </c>
      <c r="AA1860" s="39">
        <f t="shared" ref="AA1860:AA1923" si="296">IF(A1860=815,0,U1860)</f>
        <v>2.7275293453459102</v>
      </c>
      <c r="AB1860" s="40">
        <f t="shared" ref="AB1860:AB1923" si="297">IF(A1860=815,0,IF(F1860=3,S1860,-1))</f>
        <v>-1</v>
      </c>
      <c r="AC1860" s="40">
        <f t="shared" ref="AC1860:AC1923" si="298">IF(A1860=815,0,IF(F1860=2,S1860,-1))</f>
        <v>0.61535144458818458</v>
      </c>
      <c r="AD1860" s="40">
        <f t="shared" ref="AD1860:AD1923" si="299">IF(A1860=815,0,IF(F1860=1,S1860,-1))</f>
        <v>-1</v>
      </c>
    </row>
    <row r="1861" spans="1:30" x14ac:dyDescent="0.35">
      <c r="A1861">
        <v>2159</v>
      </c>
      <c r="B1861">
        <v>1</v>
      </c>
      <c r="C1861" t="str">
        <f t="shared" si="290"/>
        <v>2159-01</v>
      </c>
      <c r="D1861" t="s">
        <v>462</v>
      </c>
      <c r="E1861">
        <v>2014</v>
      </c>
      <c r="F1861">
        <f>VLOOKUP(E1861,Lookups!A:B,2,FALSE)</f>
        <v>2</v>
      </c>
      <c r="G1861">
        <v>2015</v>
      </c>
      <c r="H1861" s="61">
        <v>180</v>
      </c>
      <c r="I1861">
        <v>10</v>
      </c>
      <c r="J1861" t="s">
        <v>19</v>
      </c>
      <c r="K1861">
        <v>0</v>
      </c>
      <c r="L1861">
        <v>0</v>
      </c>
      <c r="M1861">
        <v>0</v>
      </c>
      <c r="N1861">
        <v>9</v>
      </c>
      <c r="O1861">
        <v>1</v>
      </c>
      <c r="P1861">
        <f t="shared" si="291"/>
        <v>2</v>
      </c>
      <c r="Q1861">
        <v>785</v>
      </c>
      <c r="R1861">
        <v>613</v>
      </c>
      <c r="S1861" s="14">
        <f t="shared" si="293"/>
        <v>0.56151645207439194</v>
      </c>
      <c r="T1861" s="33">
        <f>IF(E1861&lt;1994,"NA",IF(E1861&gt;2001,SUMIFS(ADM!E:E,ADM!A:A,ReferendumData!E1861,ADM!C:C,ReferendumData!A1861,ADM!D:D,ReferendumData!B1861),SUMIFS(ADM!K:K,ADM!H:H,ReferendumData!E1861,ADM!I:I,ReferendumData!A1861,ADM!J:J,ReferendumData!B1861)))</f>
        <v>569.72</v>
      </c>
      <c r="U1861" s="34">
        <f t="shared" si="292"/>
        <v>2.4538369725479181</v>
      </c>
      <c r="V1861" s="47">
        <f>IFERROR(VLOOKUP(C1861,Lookups!J:L,3,FALSE),IF(T1861&gt;=2000,4,IF(AND(T1861&gt;=1000,T1861&lt;2000),5,6)))</f>
        <v>6</v>
      </c>
      <c r="W1861" s="12" t="s">
        <v>578</v>
      </c>
      <c r="X1861" s="39">
        <f t="shared" si="294"/>
        <v>2.4538369725479181</v>
      </c>
      <c r="Y1861" s="38">
        <f t="shared" si="295"/>
        <v>0.56151645207439194</v>
      </c>
      <c r="Z1861" s="40" t="e">
        <f>IF(C1861=ScatterPlots!$A$3,ReferendumData!Y1861,-1)</f>
        <v>#N/A</v>
      </c>
      <c r="AA1861" s="39">
        <f t="shared" si="296"/>
        <v>2.4538369725479181</v>
      </c>
      <c r="AB1861" s="40">
        <f t="shared" si="297"/>
        <v>-1</v>
      </c>
      <c r="AC1861" s="40">
        <f t="shared" si="298"/>
        <v>0.56151645207439194</v>
      </c>
      <c r="AD1861" s="40">
        <f t="shared" si="299"/>
        <v>-1</v>
      </c>
    </row>
    <row r="1862" spans="1:30" x14ac:dyDescent="0.35">
      <c r="A1862">
        <v>2171</v>
      </c>
      <c r="B1862">
        <v>1</v>
      </c>
      <c r="C1862" t="str">
        <f t="shared" si="290"/>
        <v>2171-01</v>
      </c>
      <c r="D1862" t="s">
        <v>484</v>
      </c>
      <c r="E1862">
        <v>2014</v>
      </c>
      <c r="F1862">
        <f>VLOOKUP(E1862,Lookups!A:B,2,FALSE)</f>
        <v>2</v>
      </c>
      <c r="G1862">
        <v>2016</v>
      </c>
      <c r="H1862" s="61">
        <v>3846</v>
      </c>
      <c r="I1862">
        <v>10</v>
      </c>
      <c r="J1862" t="s">
        <v>19</v>
      </c>
      <c r="K1862">
        <v>0</v>
      </c>
      <c r="L1862">
        <v>0</v>
      </c>
      <c r="M1862">
        <v>1</v>
      </c>
      <c r="N1862">
        <v>9</v>
      </c>
      <c r="O1862">
        <v>1</v>
      </c>
      <c r="P1862">
        <f t="shared" si="291"/>
        <v>10</v>
      </c>
      <c r="Q1862">
        <v>488</v>
      </c>
      <c r="R1862">
        <v>413</v>
      </c>
      <c r="S1862" s="14">
        <f t="shared" si="293"/>
        <v>0.54162042175360714</v>
      </c>
      <c r="T1862" s="33">
        <f>IF(E1862&lt;1994,"NA",IF(E1862&gt;2001,SUMIFS(ADM!E:E,ADM!A:A,ReferendumData!E1862,ADM!C:C,ReferendumData!A1862,ADM!D:D,ReferendumData!B1862),SUMIFS(ADM!K:K,ADM!H:H,ReferendumData!E1862,ADM!I:I,ReferendumData!A1862,ADM!J:J,ReferendumData!B1862)))</f>
        <v>281.70999999999998</v>
      </c>
      <c r="U1862" s="34">
        <f t="shared" si="292"/>
        <v>3.1983245181214728</v>
      </c>
      <c r="V1862" s="47">
        <f>IFERROR(VLOOKUP(C1862,Lookups!J:L,3,FALSE),IF(T1862&gt;=2000,4,IF(AND(T1862&gt;=1000,T1862&lt;2000),5,6)))</f>
        <v>6</v>
      </c>
      <c r="W1862" s="12" t="s">
        <v>581</v>
      </c>
      <c r="X1862" s="39">
        <f t="shared" si="294"/>
        <v>3.1983245181214728</v>
      </c>
      <c r="Y1862" s="38">
        <f t="shared" si="295"/>
        <v>0.54162042175360714</v>
      </c>
      <c r="Z1862" s="40" t="e">
        <f>IF(C1862=ScatterPlots!$A$3,ReferendumData!Y1862,-1)</f>
        <v>#N/A</v>
      </c>
      <c r="AA1862" s="39">
        <f t="shared" si="296"/>
        <v>3.1983245181214728</v>
      </c>
      <c r="AB1862" s="40">
        <f t="shared" si="297"/>
        <v>-1</v>
      </c>
      <c r="AC1862" s="40">
        <f t="shared" si="298"/>
        <v>0.54162042175360714</v>
      </c>
      <c r="AD1862" s="40">
        <f t="shared" si="299"/>
        <v>-1</v>
      </c>
    </row>
    <row r="1863" spans="1:30" x14ac:dyDescent="0.35">
      <c r="A1863">
        <v>2176</v>
      </c>
      <c r="B1863">
        <v>1</v>
      </c>
      <c r="C1863" t="str">
        <f t="shared" si="290"/>
        <v>2176-01</v>
      </c>
      <c r="D1863" t="s">
        <v>475</v>
      </c>
      <c r="E1863">
        <v>2014</v>
      </c>
      <c r="F1863">
        <f>VLOOKUP(E1863,Lookups!A:B,2,FALSE)</f>
        <v>2</v>
      </c>
      <c r="G1863">
        <v>2015</v>
      </c>
      <c r="H1863" s="61">
        <v>2200</v>
      </c>
      <c r="I1863">
        <v>10</v>
      </c>
      <c r="J1863" t="s">
        <v>19</v>
      </c>
      <c r="K1863">
        <v>0</v>
      </c>
      <c r="L1863">
        <v>0</v>
      </c>
      <c r="M1863">
        <v>0</v>
      </c>
      <c r="N1863">
        <v>9</v>
      </c>
      <c r="O1863">
        <v>1</v>
      </c>
      <c r="P1863">
        <f t="shared" si="291"/>
        <v>10</v>
      </c>
      <c r="Q1863">
        <v>825</v>
      </c>
      <c r="R1863">
        <v>618</v>
      </c>
      <c r="S1863" s="14">
        <f t="shared" si="293"/>
        <v>0.5717255717255717</v>
      </c>
      <c r="T1863" s="33">
        <f>IF(E1863&lt;1994,"NA",IF(E1863&gt;2001,SUMIFS(ADM!E:E,ADM!A:A,ReferendumData!E1863,ADM!C:C,ReferendumData!A1863,ADM!D:D,ReferendumData!B1863),SUMIFS(ADM!K:K,ADM!H:H,ReferendumData!E1863,ADM!I:I,ReferendumData!A1863,ADM!J:J,ReferendumData!B1863)))</f>
        <v>417.49</v>
      </c>
      <c r="U1863" s="34">
        <f t="shared" si="292"/>
        <v>3.4563702124601785</v>
      </c>
      <c r="V1863" s="47">
        <f>IFERROR(VLOOKUP(C1863,Lookups!J:L,3,FALSE),IF(T1863&gt;=2000,4,IF(AND(T1863&gt;=1000,T1863&lt;2000),5,6)))</f>
        <v>6</v>
      </c>
      <c r="W1863" s="12" t="s">
        <v>580</v>
      </c>
      <c r="X1863" s="39">
        <f t="shared" si="294"/>
        <v>3.4563702124601785</v>
      </c>
      <c r="Y1863" s="38">
        <f t="shared" si="295"/>
        <v>0.5717255717255717</v>
      </c>
      <c r="Z1863" s="40" t="e">
        <f>IF(C1863=ScatterPlots!$A$3,ReferendumData!Y1863,-1)</f>
        <v>#N/A</v>
      </c>
      <c r="AA1863" s="39">
        <f t="shared" si="296"/>
        <v>3.4563702124601785</v>
      </c>
      <c r="AB1863" s="40">
        <f t="shared" si="297"/>
        <v>-1</v>
      </c>
      <c r="AC1863" s="40">
        <f t="shared" si="298"/>
        <v>0.5717255717255717</v>
      </c>
      <c r="AD1863" s="40">
        <f t="shared" si="299"/>
        <v>-1</v>
      </c>
    </row>
    <row r="1864" spans="1:30" x14ac:dyDescent="0.35">
      <c r="A1864">
        <v>2190</v>
      </c>
      <c r="B1864">
        <v>1</v>
      </c>
      <c r="C1864" t="str">
        <f t="shared" si="290"/>
        <v>2190-01</v>
      </c>
      <c r="D1864" t="s">
        <v>244</v>
      </c>
      <c r="E1864">
        <v>2014</v>
      </c>
      <c r="F1864">
        <f>VLOOKUP(E1864,Lookups!A:B,2,FALSE)</f>
        <v>2</v>
      </c>
      <c r="G1864">
        <v>2015</v>
      </c>
      <c r="H1864" s="61">
        <v>695</v>
      </c>
      <c r="I1864">
        <v>10</v>
      </c>
      <c r="J1864" t="s">
        <v>19</v>
      </c>
      <c r="K1864">
        <v>0</v>
      </c>
      <c r="L1864">
        <v>0</v>
      </c>
      <c r="M1864">
        <v>0</v>
      </c>
      <c r="N1864">
        <v>9</v>
      </c>
      <c r="O1864">
        <v>0</v>
      </c>
      <c r="P1864">
        <f t="shared" si="291"/>
        <v>7</v>
      </c>
      <c r="Q1864">
        <v>1097</v>
      </c>
      <c r="R1864">
        <v>1566</v>
      </c>
      <c r="S1864" s="14">
        <f t="shared" si="293"/>
        <v>0.41194141945174617</v>
      </c>
      <c r="T1864" s="33">
        <f>IF(E1864&lt;1994,"NA",IF(E1864&gt;2001,SUMIFS(ADM!E:E,ADM!A:A,ReferendumData!E1864,ADM!C:C,ReferendumData!A1864,ADM!D:D,ReferendumData!B1864),SUMIFS(ADM!K:K,ADM!H:H,ReferendumData!E1864,ADM!I:I,ReferendumData!A1864,ADM!J:J,ReferendumData!B1864)))</f>
        <v>800.75</v>
      </c>
      <c r="U1864" s="34">
        <f t="shared" si="292"/>
        <v>3.3256322197939432</v>
      </c>
      <c r="V1864" s="47">
        <f>IFERROR(VLOOKUP(C1864,Lookups!J:L,3,FALSE),IF(T1864&gt;=2000,4,IF(AND(T1864&gt;=1000,T1864&lt;2000),5,6)))</f>
        <v>6</v>
      </c>
      <c r="W1864" s="12" t="s">
        <v>580</v>
      </c>
      <c r="X1864" s="39">
        <f t="shared" si="294"/>
        <v>3.3256322197939432</v>
      </c>
      <c r="Y1864" s="38">
        <f t="shared" si="295"/>
        <v>0.41194141945174617</v>
      </c>
      <c r="Z1864" s="40" t="e">
        <f>IF(C1864=ScatterPlots!$A$3,ReferendumData!Y1864,-1)</f>
        <v>#N/A</v>
      </c>
      <c r="AA1864" s="39">
        <f t="shared" si="296"/>
        <v>3.3256322197939432</v>
      </c>
      <c r="AB1864" s="40">
        <f t="shared" si="297"/>
        <v>-1</v>
      </c>
      <c r="AC1864" s="40">
        <f t="shared" si="298"/>
        <v>0.41194141945174617</v>
      </c>
      <c r="AD1864" s="40">
        <f t="shared" si="299"/>
        <v>-1</v>
      </c>
    </row>
    <row r="1865" spans="1:30" x14ac:dyDescent="0.35">
      <c r="A1865">
        <v>2215</v>
      </c>
      <c r="B1865">
        <v>1</v>
      </c>
      <c r="C1865" t="str">
        <f t="shared" si="290"/>
        <v>2215-01</v>
      </c>
      <c r="D1865" t="s">
        <v>405</v>
      </c>
      <c r="E1865">
        <v>2014</v>
      </c>
      <c r="F1865">
        <f>VLOOKUP(E1865,Lookups!A:B,2,FALSE)</f>
        <v>2</v>
      </c>
      <c r="G1865">
        <v>2015</v>
      </c>
      <c r="H1865" s="61">
        <v>1863.94</v>
      </c>
      <c r="I1865">
        <v>10</v>
      </c>
      <c r="J1865" t="s">
        <v>19</v>
      </c>
      <c r="K1865">
        <v>0</v>
      </c>
      <c r="L1865">
        <v>0</v>
      </c>
      <c r="M1865">
        <v>0</v>
      </c>
      <c r="N1865">
        <v>9</v>
      </c>
      <c r="O1865">
        <v>1</v>
      </c>
      <c r="P1865">
        <f t="shared" si="291"/>
        <v>10</v>
      </c>
      <c r="Q1865">
        <v>377</v>
      </c>
      <c r="R1865">
        <v>308</v>
      </c>
      <c r="S1865" s="14">
        <f t="shared" si="293"/>
        <v>0.55036496350364961</v>
      </c>
      <c r="T1865" s="33">
        <f>IF(E1865&lt;1994,"NA",IF(E1865&gt;2001,SUMIFS(ADM!E:E,ADM!A:A,ReferendumData!E1865,ADM!C:C,ReferendumData!A1865,ADM!D:D,ReferendumData!B1865),SUMIFS(ADM!K:K,ADM!H:H,ReferendumData!E1865,ADM!I:I,ReferendumData!A1865,ADM!J:J,ReferendumData!B1865)))</f>
        <v>310.01</v>
      </c>
      <c r="U1865" s="34">
        <f t="shared" si="292"/>
        <v>2.2096061417373636</v>
      </c>
      <c r="V1865" s="47">
        <f>IFERROR(VLOOKUP(C1865,Lookups!J:L,3,FALSE),IF(T1865&gt;=2000,4,IF(AND(T1865&gt;=1000,T1865&lt;2000),5,6)))</f>
        <v>6</v>
      </c>
      <c r="W1865" s="12" t="s">
        <v>581</v>
      </c>
      <c r="X1865" s="39">
        <f t="shared" si="294"/>
        <v>2.2096061417373636</v>
      </c>
      <c r="Y1865" s="38">
        <f t="shared" si="295"/>
        <v>0.55036496350364961</v>
      </c>
      <c r="Z1865" s="40" t="e">
        <f>IF(C1865=ScatterPlots!$A$3,ReferendumData!Y1865,-1)</f>
        <v>#N/A</v>
      </c>
      <c r="AA1865" s="39">
        <f t="shared" si="296"/>
        <v>2.2096061417373636</v>
      </c>
      <c r="AB1865" s="40">
        <f t="shared" si="297"/>
        <v>-1</v>
      </c>
      <c r="AC1865" s="40">
        <f t="shared" si="298"/>
        <v>0.55036496350364961</v>
      </c>
      <c r="AD1865" s="40">
        <f t="shared" si="299"/>
        <v>-1</v>
      </c>
    </row>
    <row r="1866" spans="1:30" x14ac:dyDescent="0.35">
      <c r="A1866">
        <v>2311</v>
      </c>
      <c r="B1866">
        <v>1</v>
      </c>
      <c r="C1866" t="str">
        <f t="shared" si="290"/>
        <v>2311-01</v>
      </c>
      <c r="D1866" t="s">
        <v>476</v>
      </c>
      <c r="E1866">
        <v>2014</v>
      </c>
      <c r="F1866">
        <f>VLOOKUP(E1866,Lookups!A:B,2,FALSE)</f>
        <v>2</v>
      </c>
      <c r="G1866">
        <v>2016</v>
      </c>
      <c r="H1866" s="61">
        <v>549.78</v>
      </c>
      <c r="I1866">
        <v>10</v>
      </c>
      <c r="J1866" t="s">
        <v>19</v>
      </c>
      <c r="K1866">
        <v>1</v>
      </c>
      <c r="L1866">
        <v>0</v>
      </c>
      <c r="M1866">
        <v>1</v>
      </c>
      <c r="N1866">
        <v>9</v>
      </c>
      <c r="O1866">
        <v>1</v>
      </c>
      <c r="P1866">
        <f t="shared" si="291"/>
        <v>6</v>
      </c>
      <c r="Q1866">
        <v>562</v>
      </c>
      <c r="R1866">
        <v>374</v>
      </c>
      <c r="S1866" s="14">
        <f t="shared" si="293"/>
        <v>0.6004273504273504</v>
      </c>
      <c r="T1866" s="33">
        <f>IF(E1866&lt;1994,"NA",IF(E1866&gt;2001,SUMIFS(ADM!E:E,ADM!A:A,ReferendumData!E1866,ADM!C:C,ReferendumData!A1866,ADM!D:D,ReferendumData!B1866),SUMIFS(ADM!K:K,ADM!H:H,ReferendumData!E1866,ADM!I:I,ReferendumData!A1866,ADM!J:J,ReferendumData!B1866)))</f>
        <v>434.38</v>
      </c>
      <c r="U1866" s="34">
        <f t="shared" si="292"/>
        <v>2.1547953404852893</v>
      </c>
      <c r="V1866" s="47">
        <f>IFERROR(VLOOKUP(C1866,Lookups!J:L,3,FALSE),IF(T1866&gt;=2000,4,IF(AND(T1866&gt;=1000,T1866&lt;2000),5,6)))</f>
        <v>6</v>
      </c>
      <c r="W1866" s="12" t="s">
        <v>586</v>
      </c>
      <c r="X1866" s="39">
        <f t="shared" si="294"/>
        <v>2.1547953404852893</v>
      </c>
      <c r="Y1866" s="38">
        <f t="shared" si="295"/>
        <v>0.6004273504273504</v>
      </c>
      <c r="Z1866" s="40" t="e">
        <f>IF(C1866=ScatterPlots!$A$3,ReferendumData!Y1866,-1)</f>
        <v>#N/A</v>
      </c>
      <c r="AA1866" s="39">
        <f t="shared" si="296"/>
        <v>2.1547953404852893</v>
      </c>
      <c r="AB1866" s="40">
        <f t="shared" si="297"/>
        <v>-1</v>
      </c>
      <c r="AC1866" s="40">
        <f t="shared" si="298"/>
        <v>0.6004273504273504</v>
      </c>
      <c r="AD1866" s="40">
        <f t="shared" si="299"/>
        <v>-1</v>
      </c>
    </row>
    <row r="1867" spans="1:30" x14ac:dyDescent="0.35">
      <c r="A1867">
        <v>2342</v>
      </c>
      <c r="B1867">
        <v>1</v>
      </c>
      <c r="C1867" t="str">
        <f t="shared" si="290"/>
        <v>2342-01</v>
      </c>
      <c r="D1867" t="s">
        <v>245</v>
      </c>
      <c r="E1867">
        <v>2014</v>
      </c>
      <c r="F1867">
        <f>VLOOKUP(E1867,Lookups!A:B,2,FALSE)</f>
        <v>2</v>
      </c>
      <c r="G1867">
        <v>2015</v>
      </c>
      <c r="H1867" s="61">
        <v>1851</v>
      </c>
      <c r="I1867">
        <v>5</v>
      </c>
      <c r="J1867" t="s">
        <v>19</v>
      </c>
      <c r="K1867">
        <v>0</v>
      </c>
      <c r="L1867">
        <v>0</v>
      </c>
      <c r="M1867">
        <v>0</v>
      </c>
      <c r="N1867">
        <v>9</v>
      </c>
      <c r="O1867">
        <v>1</v>
      </c>
      <c r="P1867">
        <f t="shared" si="291"/>
        <v>10</v>
      </c>
      <c r="Q1867">
        <v>1256</v>
      </c>
      <c r="R1867">
        <v>1165</v>
      </c>
      <c r="S1867" s="14">
        <f t="shared" si="293"/>
        <v>0.51879388682362659</v>
      </c>
      <c r="T1867" s="33">
        <f>IF(E1867&lt;1994,"NA",IF(E1867&gt;2001,SUMIFS(ADM!E:E,ADM!A:A,ReferendumData!E1867,ADM!C:C,ReferendumData!A1867,ADM!D:D,ReferendumData!B1867),SUMIFS(ADM!K:K,ADM!H:H,ReferendumData!E1867,ADM!I:I,ReferendumData!A1867,ADM!J:J,ReferendumData!B1867)))</f>
        <v>741.04</v>
      </c>
      <c r="U1867" s="34">
        <f t="shared" si="292"/>
        <v>3.2670301198315883</v>
      </c>
      <c r="V1867" s="47">
        <f>IFERROR(VLOOKUP(C1867,Lookups!J:L,3,FALSE),IF(T1867&gt;=2000,4,IF(AND(T1867&gt;=1000,T1867&lt;2000),5,6)))</f>
        <v>6</v>
      </c>
      <c r="W1867" s="12" t="s">
        <v>580</v>
      </c>
      <c r="X1867" s="39">
        <f t="shared" si="294"/>
        <v>3.2670301198315883</v>
      </c>
      <c r="Y1867" s="38">
        <f t="shared" si="295"/>
        <v>0.51879388682362659</v>
      </c>
      <c r="Z1867" s="40" t="e">
        <f>IF(C1867=ScatterPlots!$A$3,ReferendumData!Y1867,-1)</f>
        <v>#N/A</v>
      </c>
      <c r="AA1867" s="39">
        <f t="shared" si="296"/>
        <v>3.2670301198315883</v>
      </c>
      <c r="AB1867" s="40">
        <f t="shared" si="297"/>
        <v>-1</v>
      </c>
      <c r="AC1867" s="40">
        <f t="shared" si="298"/>
        <v>0.51879388682362659</v>
      </c>
      <c r="AD1867" s="40">
        <f t="shared" si="299"/>
        <v>-1</v>
      </c>
    </row>
    <row r="1868" spans="1:30" x14ac:dyDescent="0.35">
      <c r="A1868">
        <v>2396</v>
      </c>
      <c r="B1868">
        <v>1</v>
      </c>
      <c r="C1868" t="str">
        <f t="shared" si="290"/>
        <v>2396-01</v>
      </c>
      <c r="D1868" t="s">
        <v>505</v>
      </c>
      <c r="E1868">
        <v>2014</v>
      </c>
      <c r="F1868">
        <f>VLOOKUP(E1868,Lookups!A:B,2,FALSE)</f>
        <v>2</v>
      </c>
      <c r="G1868">
        <v>2016</v>
      </c>
      <c r="H1868" s="61">
        <v>804.65</v>
      </c>
      <c r="I1868">
        <v>10</v>
      </c>
      <c r="J1868" t="s">
        <v>19</v>
      </c>
      <c r="K1868">
        <v>0</v>
      </c>
      <c r="L1868">
        <v>0</v>
      </c>
      <c r="M1868">
        <v>1</v>
      </c>
      <c r="N1868">
        <v>9</v>
      </c>
      <c r="O1868">
        <v>1</v>
      </c>
      <c r="P1868">
        <f t="shared" si="291"/>
        <v>9</v>
      </c>
      <c r="Q1868">
        <v>1264</v>
      </c>
      <c r="R1868">
        <v>991</v>
      </c>
      <c r="S1868" s="14">
        <f t="shared" si="293"/>
        <v>0.56053215077605323</v>
      </c>
      <c r="T1868" s="33">
        <f>IF(E1868&lt;1994,"NA",IF(E1868&gt;2001,SUMIFS(ADM!E:E,ADM!A:A,ReferendumData!E1868,ADM!C:C,ReferendumData!A1868,ADM!D:D,ReferendumData!B1868),SUMIFS(ADM!K:K,ADM!H:H,ReferendumData!E1868,ADM!I:I,ReferendumData!A1868,ADM!J:J,ReferendumData!B1868)))</f>
        <v>784.88</v>
      </c>
      <c r="U1868" s="34">
        <f t="shared" si="292"/>
        <v>2.8730506574253387</v>
      </c>
      <c r="V1868" s="47">
        <f>IFERROR(VLOOKUP(C1868,Lookups!J:L,3,FALSE),IF(T1868&gt;=2000,4,IF(AND(T1868&gt;=1000,T1868&lt;2000),5,6)))</f>
        <v>6</v>
      </c>
      <c r="W1868" s="12" t="s">
        <v>583</v>
      </c>
      <c r="X1868" s="39">
        <f t="shared" si="294"/>
        <v>2.8730506574253387</v>
      </c>
      <c r="Y1868" s="38">
        <f t="shared" si="295"/>
        <v>0.56053215077605323</v>
      </c>
      <c r="Z1868" s="40" t="e">
        <f>IF(C1868=ScatterPlots!$A$3,ReferendumData!Y1868,-1)</f>
        <v>#N/A</v>
      </c>
      <c r="AA1868" s="39">
        <f t="shared" si="296"/>
        <v>2.8730506574253387</v>
      </c>
      <c r="AB1868" s="40">
        <f t="shared" si="297"/>
        <v>-1</v>
      </c>
      <c r="AC1868" s="40">
        <f t="shared" si="298"/>
        <v>0.56053215077605323</v>
      </c>
      <c r="AD1868" s="40">
        <f t="shared" si="299"/>
        <v>-1</v>
      </c>
    </row>
    <row r="1869" spans="1:30" x14ac:dyDescent="0.35">
      <c r="A1869">
        <v>2527</v>
      </c>
      <c r="B1869">
        <v>1</v>
      </c>
      <c r="C1869" t="str">
        <f t="shared" si="290"/>
        <v>2527-01</v>
      </c>
      <c r="D1869" t="s">
        <v>477</v>
      </c>
      <c r="E1869">
        <v>2014</v>
      </c>
      <c r="F1869">
        <f>VLOOKUP(E1869,Lookups!A:B,2,FALSE)</f>
        <v>2</v>
      </c>
      <c r="G1869">
        <v>2016</v>
      </c>
      <c r="H1869" s="61">
        <v>951.86</v>
      </c>
      <c r="I1869">
        <v>10</v>
      </c>
      <c r="J1869" t="s">
        <v>19</v>
      </c>
      <c r="K1869">
        <v>0</v>
      </c>
      <c r="L1869">
        <v>0</v>
      </c>
      <c r="M1869">
        <v>1</v>
      </c>
      <c r="N1869">
        <v>9</v>
      </c>
      <c r="O1869">
        <v>1</v>
      </c>
      <c r="P1869">
        <f t="shared" si="291"/>
        <v>10</v>
      </c>
      <c r="Q1869">
        <v>357</v>
      </c>
      <c r="R1869">
        <v>123</v>
      </c>
      <c r="S1869" s="14">
        <f t="shared" si="293"/>
        <v>0.74375000000000002</v>
      </c>
      <c r="T1869" s="33">
        <f>IF(E1869&lt;1994,"NA",IF(E1869&gt;2001,SUMIFS(ADM!E:E,ADM!A:A,ReferendumData!E1869,ADM!C:C,ReferendumData!A1869,ADM!D:D,ReferendumData!B1869),SUMIFS(ADM!K:K,ADM!H:H,ReferendumData!E1869,ADM!I:I,ReferendumData!A1869,ADM!J:J,ReferendumData!B1869)))</f>
        <v>284.58999999999997</v>
      </c>
      <c r="U1869" s="34">
        <f t="shared" si="292"/>
        <v>1.6866369162655048</v>
      </c>
      <c r="V1869" s="47">
        <f>IFERROR(VLOOKUP(C1869,Lookups!J:L,3,FALSE),IF(T1869&gt;=2000,4,IF(AND(T1869&gt;=1000,T1869&lt;2000),5,6)))</f>
        <v>6</v>
      </c>
      <c r="W1869" s="12" t="s">
        <v>578</v>
      </c>
      <c r="X1869" s="39">
        <f t="shared" si="294"/>
        <v>1.6866369162655048</v>
      </c>
      <c r="Y1869" s="38">
        <f t="shared" si="295"/>
        <v>0.74375000000000002</v>
      </c>
      <c r="Z1869" s="40" t="e">
        <f>IF(C1869=ScatterPlots!$A$3,ReferendumData!Y1869,-1)</f>
        <v>#N/A</v>
      </c>
      <c r="AA1869" s="39">
        <f t="shared" si="296"/>
        <v>1.6866369162655048</v>
      </c>
      <c r="AB1869" s="40">
        <f t="shared" si="297"/>
        <v>-1</v>
      </c>
      <c r="AC1869" s="40">
        <f t="shared" si="298"/>
        <v>0.74375000000000002</v>
      </c>
      <c r="AD1869" s="40">
        <f t="shared" si="299"/>
        <v>-1</v>
      </c>
    </row>
    <row r="1870" spans="1:30" x14ac:dyDescent="0.35">
      <c r="A1870">
        <v>2689</v>
      </c>
      <c r="B1870">
        <v>1</v>
      </c>
      <c r="C1870" t="str">
        <f t="shared" si="290"/>
        <v>2689-01</v>
      </c>
      <c r="D1870" t="s">
        <v>349</v>
      </c>
      <c r="E1870">
        <v>2014</v>
      </c>
      <c r="F1870">
        <f>VLOOKUP(E1870,Lookups!A:B,2,FALSE)</f>
        <v>2</v>
      </c>
      <c r="G1870">
        <v>2015</v>
      </c>
      <c r="H1870" s="61">
        <v>1845</v>
      </c>
      <c r="I1870">
        <v>10</v>
      </c>
      <c r="J1870" t="s">
        <v>19</v>
      </c>
      <c r="K1870">
        <v>0</v>
      </c>
      <c r="L1870">
        <v>0</v>
      </c>
      <c r="M1870">
        <v>0</v>
      </c>
      <c r="N1870">
        <v>9</v>
      </c>
      <c r="O1870">
        <v>0</v>
      </c>
      <c r="P1870">
        <f t="shared" si="291"/>
        <v>10</v>
      </c>
      <c r="Q1870">
        <v>837</v>
      </c>
      <c r="R1870">
        <v>1870</v>
      </c>
      <c r="S1870" s="14">
        <f t="shared" si="293"/>
        <v>0.3091983745844108</v>
      </c>
      <c r="T1870" s="33">
        <f>IF(E1870&lt;1994,"NA",IF(E1870&gt;2001,SUMIFS(ADM!E:E,ADM!A:A,ReferendumData!E1870,ADM!C:C,ReferendumData!A1870,ADM!D:D,ReferendumData!B1870),SUMIFS(ADM!K:K,ADM!H:H,ReferendumData!E1870,ADM!I:I,ReferendumData!A1870,ADM!J:J,ReferendumData!B1870)))</f>
        <v>1129.44</v>
      </c>
      <c r="U1870" s="34">
        <f t="shared" si="292"/>
        <v>2.3967629975917268</v>
      </c>
      <c r="V1870" s="47">
        <f>IFERROR(VLOOKUP(C1870,Lookups!J:L,3,FALSE),IF(T1870&gt;=2000,4,IF(AND(T1870&gt;=1000,T1870&lt;2000),5,6)))</f>
        <v>5</v>
      </c>
      <c r="W1870" s="12" t="s">
        <v>587</v>
      </c>
      <c r="X1870" s="39">
        <f t="shared" si="294"/>
        <v>2.3967629975917268</v>
      </c>
      <c r="Y1870" s="38">
        <f t="shared" si="295"/>
        <v>0.3091983745844108</v>
      </c>
      <c r="Z1870" s="40" t="e">
        <f>IF(C1870=ScatterPlots!$A$3,ReferendumData!Y1870,-1)</f>
        <v>#N/A</v>
      </c>
      <c r="AA1870" s="39">
        <f t="shared" si="296"/>
        <v>2.3967629975917268</v>
      </c>
      <c r="AB1870" s="40">
        <f t="shared" si="297"/>
        <v>-1</v>
      </c>
      <c r="AC1870" s="40">
        <f t="shared" si="298"/>
        <v>0.3091983745844108</v>
      </c>
      <c r="AD1870" s="40">
        <f t="shared" si="299"/>
        <v>-1</v>
      </c>
    </row>
    <row r="1871" spans="1:30" x14ac:dyDescent="0.35">
      <c r="A1871">
        <v>2853</v>
      </c>
      <c r="B1871">
        <v>1</v>
      </c>
      <c r="C1871" t="str">
        <f t="shared" si="290"/>
        <v>2853-01</v>
      </c>
      <c r="D1871" t="s">
        <v>555</v>
      </c>
      <c r="E1871">
        <v>2014</v>
      </c>
      <c r="F1871">
        <f>VLOOKUP(E1871,Lookups!A:B,2,FALSE)</f>
        <v>2</v>
      </c>
      <c r="G1871">
        <v>2016</v>
      </c>
      <c r="H1871" s="61">
        <v>866</v>
      </c>
      <c r="I1871">
        <v>10</v>
      </c>
      <c r="J1871" t="s">
        <v>19</v>
      </c>
      <c r="K1871">
        <v>0</v>
      </c>
      <c r="L1871">
        <v>0</v>
      </c>
      <c r="M1871">
        <v>1</v>
      </c>
      <c r="N1871">
        <v>9</v>
      </c>
      <c r="O1871">
        <v>1</v>
      </c>
      <c r="P1871">
        <f t="shared" si="291"/>
        <v>9</v>
      </c>
      <c r="Q1871">
        <v>1751</v>
      </c>
      <c r="R1871">
        <v>859</v>
      </c>
      <c r="S1871" s="14">
        <f t="shared" si="293"/>
        <v>0.67088122605363987</v>
      </c>
      <c r="T1871" s="33">
        <f>IF(E1871&lt;1994,"NA",IF(E1871&gt;2001,SUMIFS(ADM!E:E,ADM!A:A,ReferendumData!E1871,ADM!C:C,ReferendumData!A1871,ADM!D:D,ReferendumData!B1871),SUMIFS(ADM!K:K,ADM!H:H,ReferendumData!E1871,ADM!I:I,ReferendumData!A1871,ADM!J:J,ReferendumData!B1871)))</f>
        <v>765.19</v>
      </c>
      <c r="U1871" s="34">
        <f t="shared" si="292"/>
        <v>3.4109175498895699</v>
      </c>
      <c r="V1871" s="47">
        <f>IFERROR(VLOOKUP(C1871,Lookups!J:L,3,FALSE),IF(T1871&gt;=2000,4,IF(AND(T1871&gt;=1000,T1871&lt;2000),5,6)))</f>
        <v>6</v>
      </c>
      <c r="W1871" s="12" t="s">
        <v>583</v>
      </c>
      <c r="X1871" s="39">
        <f t="shared" si="294"/>
        <v>3.4109175498895699</v>
      </c>
      <c r="Y1871" s="38">
        <f t="shared" si="295"/>
        <v>0.67088122605363987</v>
      </c>
      <c r="Z1871" s="40" t="e">
        <f>IF(C1871=ScatterPlots!$A$3,ReferendumData!Y1871,-1)</f>
        <v>#N/A</v>
      </c>
      <c r="AA1871" s="39">
        <f t="shared" si="296"/>
        <v>3.4109175498895699</v>
      </c>
      <c r="AB1871" s="40">
        <f t="shared" si="297"/>
        <v>-1</v>
      </c>
      <c r="AC1871" s="40">
        <f t="shared" si="298"/>
        <v>0.67088122605363987</v>
      </c>
      <c r="AD1871" s="40">
        <f t="shared" si="299"/>
        <v>-1</v>
      </c>
    </row>
    <row r="1872" spans="1:30" x14ac:dyDescent="0.35">
      <c r="A1872">
        <v>2888</v>
      </c>
      <c r="B1872">
        <v>1</v>
      </c>
      <c r="C1872" t="str">
        <f t="shared" si="290"/>
        <v>2888-01</v>
      </c>
      <c r="D1872" t="s">
        <v>415</v>
      </c>
      <c r="E1872">
        <v>2014</v>
      </c>
      <c r="F1872">
        <f>VLOOKUP(E1872,Lookups!A:B,2,FALSE)</f>
        <v>2</v>
      </c>
      <c r="G1872">
        <v>2015</v>
      </c>
      <c r="H1872" s="61">
        <v>673.11</v>
      </c>
      <c r="I1872">
        <v>10</v>
      </c>
      <c r="J1872" t="s">
        <v>19</v>
      </c>
      <c r="K1872">
        <v>0</v>
      </c>
      <c r="L1872">
        <v>0</v>
      </c>
      <c r="M1872">
        <v>0</v>
      </c>
      <c r="N1872">
        <v>9</v>
      </c>
      <c r="O1872">
        <v>1</v>
      </c>
      <c r="P1872">
        <f t="shared" si="291"/>
        <v>7</v>
      </c>
      <c r="Q1872">
        <v>728</v>
      </c>
      <c r="R1872">
        <v>269</v>
      </c>
      <c r="S1872" s="14">
        <f t="shared" si="293"/>
        <v>0.73019057171514545</v>
      </c>
      <c r="T1872" s="33">
        <f>IF(E1872&lt;1994,"NA",IF(E1872&gt;2001,SUMIFS(ADM!E:E,ADM!A:A,ReferendumData!E1872,ADM!C:C,ReferendumData!A1872,ADM!D:D,ReferendumData!B1872),SUMIFS(ADM!K:K,ADM!H:H,ReferendumData!E1872,ADM!I:I,ReferendumData!A1872,ADM!J:J,ReferendumData!B1872)))</f>
        <v>333.15</v>
      </c>
      <c r="U1872" s="34">
        <f t="shared" si="292"/>
        <v>2.9926459552754019</v>
      </c>
      <c r="V1872" s="47">
        <f>IFERROR(VLOOKUP(C1872,Lookups!J:L,3,FALSE),IF(T1872&gt;=2000,4,IF(AND(T1872&gt;=1000,T1872&lt;2000),5,6)))</f>
        <v>6</v>
      </c>
      <c r="W1872" s="12" t="s">
        <v>578</v>
      </c>
      <c r="X1872" s="39">
        <f t="shared" si="294"/>
        <v>2.9926459552754019</v>
      </c>
      <c r="Y1872" s="38">
        <f t="shared" si="295"/>
        <v>0.73019057171514545</v>
      </c>
      <c r="Z1872" s="40" t="e">
        <f>IF(C1872=ScatterPlots!$A$3,ReferendumData!Y1872,-1)</f>
        <v>#N/A</v>
      </c>
      <c r="AA1872" s="39">
        <f t="shared" si="296"/>
        <v>2.9926459552754019</v>
      </c>
      <c r="AB1872" s="40">
        <f t="shared" si="297"/>
        <v>-1</v>
      </c>
      <c r="AC1872" s="40">
        <f t="shared" si="298"/>
        <v>0.73019057171514545</v>
      </c>
      <c r="AD1872" s="40">
        <f t="shared" si="299"/>
        <v>-1</v>
      </c>
    </row>
    <row r="1873" spans="1:30" x14ac:dyDescent="0.35">
      <c r="A1873">
        <v>2906</v>
      </c>
      <c r="B1873">
        <v>1</v>
      </c>
      <c r="C1873" t="str">
        <f t="shared" si="290"/>
        <v>2906-01</v>
      </c>
      <c r="D1873" t="s">
        <v>588</v>
      </c>
      <c r="E1873">
        <v>2014</v>
      </c>
      <c r="F1873">
        <f>VLOOKUP(E1873,Lookups!A:B,2,FALSE)</f>
        <v>2</v>
      </c>
      <c r="G1873">
        <v>2016</v>
      </c>
      <c r="H1873" s="61">
        <v>1084.55</v>
      </c>
      <c r="I1873">
        <v>10</v>
      </c>
      <c r="J1873" t="s">
        <v>19</v>
      </c>
      <c r="K1873">
        <v>0</v>
      </c>
      <c r="L1873">
        <v>0</v>
      </c>
      <c r="M1873">
        <v>1</v>
      </c>
      <c r="N1873">
        <v>9</v>
      </c>
      <c r="O1873">
        <v>1</v>
      </c>
      <c r="P1873">
        <f t="shared" si="291"/>
        <v>10</v>
      </c>
      <c r="Q1873">
        <v>538</v>
      </c>
      <c r="R1873">
        <v>145</v>
      </c>
      <c r="S1873" s="14">
        <f t="shared" si="293"/>
        <v>0.78770131771595897</v>
      </c>
      <c r="T1873" s="33">
        <f>IF(E1873&lt;1994,"NA",IF(E1873&gt;2001,SUMIFS(ADM!E:E,ADM!A:A,ReferendumData!E1873,ADM!C:C,ReferendumData!A1873,ADM!D:D,ReferendumData!B1873),SUMIFS(ADM!K:K,ADM!H:H,ReferendumData!E1873,ADM!I:I,ReferendumData!A1873,ADM!J:J,ReferendumData!B1873)))</f>
        <v>372.32</v>
      </c>
      <c r="U1873" s="34">
        <f t="shared" si="292"/>
        <v>1.8344434894714226</v>
      </c>
      <c r="V1873" s="47">
        <f>IFERROR(VLOOKUP(C1873,Lookups!J:L,3,FALSE),IF(T1873&gt;=2000,4,IF(AND(T1873&gt;=1000,T1873&lt;2000),5,6)))</f>
        <v>6</v>
      </c>
      <c r="W1873" s="12" t="s">
        <v>578</v>
      </c>
      <c r="X1873" s="39">
        <f t="shared" si="294"/>
        <v>1.8344434894714226</v>
      </c>
      <c r="Y1873" s="38">
        <f t="shared" si="295"/>
        <v>0.78770131771595897</v>
      </c>
      <c r="Z1873" s="40" t="e">
        <f>IF(C1873=ScatterPlots!$A$3,ReferendumData!Y1873,-1)</f>
        <v>#N/A</v>
      </c>
      <c r="AA1873" s="39">
        <f t="shared" si="296"/>
        <v>1.8344434894714226</v>
      </c>
      <c r="AB1873" s="40">
        <f t="shared" si="297"/>
        <v>-1</v>
      </c>
      <c r="AC1873" s="40">
        <f t="shared" si="298"/>
        <v>0.78770131771595897</v>
      </c>
      <c r="AD1873" s="40">
        <f t="shared" si="299"/>
        <v>-1</v>
      </c>
    </row>
    <row r="1874" spans="1:30" x14ac:dyDescent="0.35">
      <c r="A1874">
        <v>2907</v>
      </c>
      <c r="B1874">
        <v>1</v>
      </c>
      <c r="C1874" t="str">
        <f t="shared" si="290"/>
        <v>2907-01</v>
      </c>
      <c r="D1874" t="s">
        <v>589</v>
      </c>
      <c r="E1874">
        <v>2014</v>
      </c>
      <c r="F1874">
        <f>VLOOKUP(E1874,Lookups!A:B,2,FALSE)</f>
        <v>2</v>
      </c>
      <c r="G1874">
        <v>2015</v>
      </c>
      <c r="H1874" s="61">
        <v>1547.52</v>
      </c>
      <c r="I1874">
        <v>10</v>
      </c>
      <c r="J1874" t="s">
        <v>19</v>
      </c>
      <c r="K1874">
        <v>0</v>
      </c>
      <c r="L1874">
        <v>1</v>
      </c>
      <c r="M1874">
        <v>0</v>
      </c>
      <c r="N1874">
        <v>9</v>
      </c>
      <c r="O1874">
        <v>0</v>
      </c>
      <c r="P1874">
        <f t="shared" si="291"/>
        <v>10</v>
      </c>
      <c r="Q1874">
        <v>244</v>
      </c>
      <c r="R1874">
        <v>334</v>
      </c>
      <c r="S1874" s="14">
        <f t="shared" si="293"/>
        <v>0.42214532871972316</v>
      </c>
      <c r="T1874" s="33">
        <f>IF(E1874&lt;1994,"NA",IF(E1874&gt;2001,SUMIFS(ADM!E:E,ADM!A:A,ReferendumData!E1874,ADM!C:C,ReferendumData!A1874,ADM!D:D,ReferendumData!B1874),SUMIFS(ADM!K:K,ADM!H:H,ReferendumData!E1874,ADM!I:I,ReferendumData!A1874,ADM!J:J,ReferendumData!B1874)))</f>
        <v>242.83</v>
      </c>
      <c r="U1874" s="34">
        <f t="shared" si="292"/>
        <v>2.3802660297327347</v>
      </c>
      <c r="V1874" s="47">
        <f>IFERROR(VLOOKUP(C1874,Lookups!J:L,3,FALSE),IF(T1874&gt;=2000,4,IF(AND(T1874&gt;=1000,T1874&lt;2000),5,6)))</f>
        <v>6</v>
      </c>
      <c r="W1874" s="12" t="s">
        <v>578</v>
      </c>
      <c r="X1874" s="39">
        <f t="shared" si="294"/>
        <v>2.3802660297327347</v>
      </c>
      <c r="Y1874" s="38">
        <f t="shared" si="295"/>
        <v>0.42214532871972316</v>
      </c>
      <c r="Z1874" s="40" t="e">
        <f>IF(C1874=ScatterPlots!$A$3,ReferendumData!Y1874,-1)</f>
        <v>#N/A</v>
      </c>
      <c r="AA1874" s="39">
        <f t="shared" si="296"/>
        <v>2.3802660297327347</v>
      </c>
      <c r="AB1874" s="40">
        <f t="shared" si="297"/>
        <v>-1</v>
      </c>
      <c r="AC1874" s="40">
        <f t="shared" si="298"/>
        <v>0.42214532871972316</v>
      </c>
      <c r="AD1874" s="40">
        <f t="shared" si="299"/>
        <v>-1</v>
      </c>
    </row>
    <row r="1875" spans="1:30" x14ac:dyDescent="0.35">
      <c r="A1875">
        <v>12</v>
      </c>
      <c r="B1875">
        <v>1</v>
      </c>
      <c r="C1875" t="str">
        <f t="shared" si="290"/>
        <v>0012-01</v>
      </c>
      <c r="D1875" t="s">
        <v>290</v>
      </c>
      <c r="E1875">
        <v>2015</v>
      </c>
      <c r="F1875">
        <f>VLOOKUP(E1875,Lookups!A:B,2,FALSE)</f>
        <v>1</v>
      </c>
      <c r="G1875">
        <v>2016</v>
      </c>
      <c r="H1875" s="61">
        <v>164.19</v>
      </c>
      <c r="I1875">
        <v>10</v>
      </c>
      <c r="J1875" t="s">
        <v>19</v>
      </c>
      <c r="K1875">
        <v>0</v>
      </c>
      <c r="L1875">
        <v>0</v>
      </c>
      <c r="M1875">
        <v>0</v>
      </c>
      <c r="N1875">
        <v>9</v>
      </c>
      <c r="O1875">
        <v>1</v>
      </c>
      <c r="P1875">
        <f t="shared" si="291"/>
        <v>2</v>
      </c>
      <c r="Q1875">
        <v>3524</v>
      </c>
      <c r="R1875">
        <v>2298</v>
      </c>
      <c r="S1875" s="14">
        <f t="shared" si="293"/>
        <v>0.60529027825489523</v>
      </c>
      <c r="T1875" s="33">
        <f>IF(E1875&lt;1994,"NA",IF(E1875&gt;2001,SUMIFS(ADM!E:E,ADM!A:A,ReferendumData!E1875,ADM!C:C,ReferendumData!A1875,ADM!D:D,ReferendumData!B1875),SUMIFS(ADM!K:K,ADM!H:H,ReferendumData!E1875,ADM!I:I,ReferendumData!A1875,ADM!J:J,ReferendumData!B1875)))</f>
        <v>6393.57</v>
      </c>
      <c r="U1875" s="34">
        <f t="shared" si="292"/>
        <v>0.91060237081943274</v>
      </c>
      <c r="V1875" s="47">
        <f>IFERROR(VLOOKUP(C1875,Lookups!J:L,3,FALSE),IF(T1875&gt;=2000,4,IF(AND(T1875&gt;=1000,T1875&lt;2000),5,6)))</f>
        <v>3</v>
      </c>
      <c r="W1875" s="12" t="s">
        <v>587</v>
      </c>
      <c r="X1875" s="39">
        <f t="shared" si="294"/>
        <v>0.91060237081943274</v>
      </c>
      <c r="Y1875" s="38">
        <f t="shared" si="295"/>
        <v>0.60529027825489523</v>
      </c>
      <c r="Z1875" s="40" t="e">
        <f>IF(C1875=ScatterPlots!$A$3,ReferendumData!Y1875,-1)</f>
        <v>#N/A</v>
      </c>
      <c r="AA1875" s="39">
        <f t="shared" si="296"/>
        <v>0.91060237081943274</v>
      </c>
      <c r="AB1875" s="40">
        <f t="shared" si="297"/>
        <v>-1</v>
      </c>
      <c r="AC1875" s="40">
        <f t="shared" si="298"/>
        <v>-1</v>
      </c>
      <c r="AD1875" s="40">
        <f t="shared" si="299"/>
        <v>0.60529027825489523</v>
      </c>
    </row>
    <row r="1876" spans="1:30" x14ac:dyDescent="0.35">
      <c r="A1876">
        <v>12</v>
      </c>
      <c r="B1876">
        <v>1</v>
      </c>
      <c r="C1876" t="str">
        <f t="shared" si="290"/>
        <v>0012-01</v>
      </c>
      <c r="D1876" t="s">
        <v>290</v>
      </c>
      <c r="E1876">
        <v>2015</v>
      </c>
      <c r="F1876">
        <f>VLOOKUP(E1876,Lookups!A:B,2,FALSE)</f>
        <v>1</v>
      </c>
      <c r="G1876">
        <v>2016</v>
      </c>
      <c r="H1876" s="61">
        <v>549</v>
      </c>
      <c r="I1876">
        <v>10</v>
      </c>
      <c r="J1876" t="s">
        <v>19</v>
      </c>
      <c r="K1876">
        <v>0</v>
      </c>
      <c r="L1876">
        <v>0</v>
      </c>
      <c r="M1876">
        <v>0</v>
      </c>
      <c r="N1876">
        <v>9</v>
      </c>
      <c r="O1876">
        <v>0</v>
      </c>
      <c r="P1876">
        <f t="shared" si="291"/>
        <v>6</v>
      </c>
      <c r="Q1876">
        <v>2411</v>
      </c>
      <c r="R1876">
        <v>3391</v>
      </c>
      <c r="S1876" s="14">
        <f t="shared" si="293"/>
        <v>0.41554636332299205</v>
      </c>
      <c r="T1876" s="33">
        <f>IF(E1876&lt;1994,"NA",IF(E1876&gt;2001,SUMIFS(ADM!E:E,ADM!A:A,ReferendumData!E1876,ADM!C:C,ReferendumData!A1876,ADM!D:D,ReferendumData!B1876),SUMIFS(ADM!K:K,ADM!H:H,ReferendumData!E1876,ADM!I:I,ReferendumData!A1876,ADM!J:J,ReferendumData!B1876)))</f>
        <v>6393.57</v>
      </c>
      <c r="U1876" s="34">
        <f t="shared" si="292"/>
        <v>0.90747422801345734</v>
      </c>
      <c r="V1876" s="47">
        <f>IFERROR(VLOOKUP(C1876,Lookups!J:L,3,FALSE),IF(T1876&gt;=2000,4,IF(AND(T1876&gt;=1000,T1876&lt;2000),5,6)))</f>
        <v>3</v>
      </c>
      <c r="W1876" s="12" t="s">
        <v>590</v>
      </c>
      <c r="X1876" s="39">
        <f t="shared" si="294"/>
        <v>0.90747422801345734</v>
      </c>
      <c r="Y1876" s="38">
        <f t="shared" si="295"/>
        <v>0.41554636332299205</v>
      </c>
      <c r="Z1876" s="40" t="e">
        <f>IF(C1876=ScatterPlots!$A$3,ReferendumData!Y1876,-1)</f>
        <v>#N/A</v>
      </c>
      <c r="AA1876" s="39">
        <f t="shared" si="296"/>
        <v>0.90747422801345734</v>
      </c>
      <c r="AB1876" s="40">
        <f t="shared" si="297"/>
        <v>-1</v>
      </c>
      <c r="AC1876" s="40">
        <f t="shared" si="298"/>
        <v>-1</v>
      </c>
      <c r="AD1876" s="40">
        <f t="shared" si="299"/>
        <v>0.41554636332299205</v>
      </c>
    </row>
    <row r="1877" spans="1:30" x14ac:dyDescent="0.35">
      <c r="A1877">
        <v>14</v>
      </c>
      <c r="B1877">
        <v>1</v>
      </c>
      <c r="C1877" t="str">
        <f t="shared" si="290"/>
        <v>0014-01</v>
      </c>
      <c r="D1877" t="s">
        <v>66</v>
      </c>
      <c r="E1877">
        <v>2015</v>
      </c>
      <c r="F1877">
        <f>VLOOKUP(E1877,Lookups!A:B,2,FALSE)</f>
        <v>1</v>
      </c>
      <c r="G1877">
        <v>2016</v>
      </c>
      <c r="H1877" s="61">
        <v>152.53</v>
      </c>
      <c r="I1877">
        <v>10</v>
      </c>
      <c r="J1877" t="s">
        <v>19</v>
      </c>
      <c r="K1877">
        <v>0</v>
      </c>
      <c r="L1877">
        <v>1</v>
      </c>
      <c r="M1877">
        <v>0</v>
      </c>
      <c r="N1877">
        <v>9</v>
      </c>
      <c r="O1877">
        <v>1</v>
      </c>
      <c r="P1877">
        <f t="shared" si="291"/>
        <v>2</v>
      </c>
      <c r="Q1877">
        <v>1213</v>
      </c>
      <c r="R1877">
        <v>340</v>
      </c>
      <c r="S1877" s="14">
        <f t="shared" si="293"/>
        <v>0.78106889890534448</v>
      </c>
      <c r="T1877" s="33">
        <f>IF(E1877&lt;1994,"NA",IF(E1877&gt;2001,SUMIFS(ADM!E:E,ADM!A:A,ReferendumData!E1877,ADM!C:C,ReferendumData!A1877,ADM!D:D,ReferendumData!B1877),SUMIFS(ADM!K:K,ADM!H:H,ReferendumData!E1877,ADM!I:I,ReferendumData!A1877,ADM!J:J,ReferendumData!B1877)))</f>
        <v>2966.23</v>
      </c>
      <c r="U1877" s="34">
        <f t="shared" si="292"/>
        <v>0.52356020942408377</v>
      </c>
      <c r="V1877" s="47">
        <f>IFERROR(VLOOKUP(C1877,Lookups!J:L,3,FALSE),IF(T1877&gt;=2000,4,IF(AND(T1877&gt;=1000,T1877&lt;2000),5,6)))</f>
        <v>3</v>
      </c>
      <c r="W1877" s="12" t="s">
        <v>591</v>
      </c>
      <c r="X1877" s="39">
        <f t="shared" si="294"/>
        <v>0.52356020942408377</v>
      </c>
      <c r="Y1877" s="38">
        <f t="shared" si="295"/>
        <v>0.78106889890534448</v>
      </c>
      <c r="Z1877" s="40" t="e">
        <f>IF(C1877=ScatterPlots!$A$3,ReferendumData!Y1877,-1)</f>
        <v>#N/A</v>
      </c>
      <c r="AA1877" s="39">
        <f t="shared" si="296"/>
        <v>0.52356020942408377</v>
      </c>
      <c r="AB1877" s="40">
        <f t="shared" si="297"/>
        <v>-1</v>
      </c>
      <c r="AC1877" s="40">
        <f t="shared" si="298"/>
        <v>-1</v>
      </c>
      <c r="AD1877" s="40">
        <f t="shared" si="299"/>
        <v>0.78106889890534448</v>
      </c>
    </row>
    <row r="1878" spans="1:30" x14ac:dyDescent="0.35">
      <c r="A1878">
        <v>81</v>
      </c>
      <c r="B1878">
        <v>1</v>
      </c>
      <c r="C1878" t="str">
        <f t="shared" si="290"/>
        <v>0081-01</v>
      </c>
      <c r="D1878" t="s">
        <v>325</v>
      </c>
      <c r="E1878">
        <v>2015</v>
      </c>
      <c r="F1878">
        <f>VLOOKUP(E1878,Lookups!A:B,2,FALSE)</f>
        <v>1</v>
      </c>
      <c r="G1878">
        <v>2016</v>
      </c>
      <c r="H1878" s="61">
        <v>624.12</v>
      </c>
      <c r="I1878">
        <v>10</v>
      </c>
      <c r="J1878" t="s">
        <v>19</v>
      </c>
      <c r="K1878">
        <v>0</v>
      </c>
      <c r="L1878">
        <v>1</v>
      </c>
      <c r="M1878">
        <v>0</v>
      </c>
      <c r="N1878">
        <v>9</v>
      </c>
      <c r="O1878">
        <v>1</v>
      </c>
      <c r="P1878">
        <f t="shared" si="291"/>
        <v>7</v>
      </c>
      <c r="Q1878">
        <v>183</v>
      </c>
      <c r="R1878">
        <v>14</v>
      </c>
      <c r="S1878" s="14">
        <f t="shared" si="293"/>
        <v>0.92893401015228427</v>
      </c>
      <c r="T1878" s="33">
        <f>IF(E1878&lt;1994,"NA",IF(E1878&gt;2001,SUMIFS(ADM!E:E,ADM!A:A,ReferendumData!E1878,ADM!C:C,ReferendumData!A1878,ADM!D:D,ReferendumData!B1878),SUMIFS(ADM!K:K,ADM!H:H,ReferendumData!E1878,ADM!I:I,ReferendumData!A1878,ADM!J:J,ReferendumData!B1878)))</f>
        <v>151.21</v>
      </c>
      <c r="U1878" s="34">
        <f t="shared" si="292"/>
        <v>1.3028238873090403</v>
      </c>
      <c r="V1878" s="47">
        <f>IFERROR(VLOOKUP(C1878,Lookups!J:L,3,FALSE),IF(T1878&gt;=2000,4,IF(AND(T1878&gt;=1000,T1878&lt;2000),5,6)))</f>
        <v>6</v>
      </c>
      <c r="W1878" s="12" t="s">
        <v>592</v>
      </c>
      <c r="X1878" s="39">
        <f t="shared" si="294"/>
        <v>1.3028238873090403</v>
      </c>
      <c r="Y1878" s="38">
        <f t="shared" si="295"/>
        <v>0.92893401015228427</v>
      </c>
      <c r="Z1878" s="40" t="e">
        <f>IF(C1878=ScatterPlots!$A$3,ReferendumData!Y1878,-1)</f>
        <v>#N/A</v>
      </c>
      <c r="AA1878" s="39">
        <f t="shared" si="296"/>
        <v>1.3028238873090403</v>
      </c>
      <c r="AB1878" s="40">
        <f t="shared" si="297"/>
        <v>-1</v>
      </c>
      <c r="AC1878" s="40">
        <f t="shared" si="298"/>
        <v>-1</v>
      </c>
      <c r="AD1878" s="40">
        <f t="shared" si="299"/>
        <v>0.92893401015228427</v>
      </c>
    </row>
    <row r="1879" spans="1:30" x14ac:dyDescent="0.35">
      <c r="A1879">
        <v>112</v>
      </c>
      <c r="B1879">
        <v>1</v>
      </c>
      <c r="C1879" t="str">
        <f t="shared" si="290"/>
        <v>0112-01</v>
      </c>
      <c r="D1879" t="s">
        <v>214</v>
      </c>
      <c r="E1879">
        <v>2015</v>
      </c>
      <c r="F1879">
        <f>VLOOKUP(E1879,Lookups!A:B,2,FALSE)</f>
        <v>1</v>
      </c>
      <c r="G1879">
        <v>2016</v>
      </c>
      <c r="H1879" s="61">
        <v>829.19</v>
      </c>
      <c r="I1879">
        <v>10</v>
      </c>
      <c r="J1879" t="s">
        <v>19</v>
      </c>
      <c r="K1879">
        <v>0</v>
      </c>
      <c r="L1879">
        <v>1</v>
      </c>
      <c r="M1879">
        <v>0</v>
      </c>
      <c r="N1879">
        <v>9</v>
      </c>
      <c r="O1879">
        <v>1</v>
      </c>
      <c r="P1879">
        <f t="shared" si="291"/>
        <v>9</v>
      </c>
      <c r="Q1879">
        <v>5638</v>
      </c>
      <c r="R1879">
        <v>2475</v>
      </c>
      <c r="S1879" s="14">
        <f t="shared" si="293"/>
        <v>0.69493405645260697</v>
      </c>
      <c r="T1879" s="33">
        <f>IF(E1879&lt;1994,"NA",IF(E1879&gt;2001,SUMIFS(ADM!E:E,ADM!A:A,ReferendumData!E1879,ADM!C:C,ReferendumData!A1879,ADM!D:D,ReferendumData!B1879),SUMIFS(ADM!K:K,ADM!H:H,ReferendumData!E1879,ADM!I:I,ReferendumData!A1879,ADM!J:J,ReferendumData!B1879)))</f>
        <v>9332.52</v>
      </c>
      <c r="U1879" s="34">
        <f t="shared" si="292"/>
        <v>0.8693257555301247</v>
      </c>
      <c r="V1879" s="47">
        <f>IFERROR(VLOOKUP(C1879,Lookups!J:L,3,FALSE),IF(T1879&gt;=2000,4,IF(AND(T1879&gt;=1000,T1879&lt;2000),5,6)))</f>
        <v>3</v>
      </c>
      <c r="W1879" s="12" t="s">
        <v>593</v>
      </c>
      <c r="X1879" s="39">
        <f t="shared" si="294"/>
        <v>0.8693257555301247</v>
      </c>
      <c r="Y1879" s="38">
        <f t="shared" si="295"/>
        <v>0.69493405645260697</v>
      </c>
      <c r="Z1879" s="40" t="e">
        <f>IF(C1879=ScatterPlots!$A$3,ReferendumData!Y1879,-1)</f>
        <v>#N/A</v>
      </c>
      <c r="AA1879" s="39">
        <f t="shared" si="296"/>
        <v>0.8693257555301247</v>
      </c>
      <c r="AB1879" s="40">
        <f t="shared" si="297"/>
        <v>-1</v>
      </c>
      <c r="AC1879" s="40">
        <f t="shared" si="298"/>
        <v>-1</v>
      </c>
      <c r="AD1879" s="40">
        <f t="shared" si="299"/>
        <v>0.69493405645260697</v>
      </c>
    </row>
    <row r="1880" spans="1:30" x14ac:dyDescent="0.35">
      <c r="A1880">
        <v>166</v>
      </c>
      <c r="B1880">
        <v>1</v>
      </c>
      <c r="C1880" t="str">
        <f t="shared" si="290"/>
        <v>0166-01</v>
      </c>
      <c r="D1880" t="s">
        <v>360</v>
      </c>
      <c r="E1880">
        <v>2015</v>
      </c>
      <c r="F1880">
        <f>VLOOKUP(E1880,Lookups!A:B,2,FALSE)</f>
        <v>1</v>
      </c>
      <c r="G1880">
        <v>2016</v>
      </c>
      <c r="H1880" s="61">
        <v>1276</v>
      </c>
      <c r="I1880">
        <v>5</v>
      </c>
      <c r="J1880" t="s">
        <v>19</v>
      </c>
      <c r="K1880">
        <v>0</v>
      </c>
      <c r="L1880">
        <v>0</v>
      </c>
      <c r="M1880">
        <v>0</v>
      </c>
      <c r="N1880">
        <v>9</v>
      </c>
      <c r="O1880">
        <v>0</v>
      </c>
      <c r="P1880">
        <f t="shared" si="291"/>
        <v>10</v>
      </c>
      <c r="Q1880">
        <v>1039</v>
      </c>
      <c r="R1880">
        <v>1140</v>
      </c>
      <c r="S1880" s="14">
        <f t="shared" si="293"/>
        <v>0.47682423129876089</v>
      </c>
      <c r="T1880" s="33">
        <f>IF(E1880&lt;1994,"NA",IF(E1880&gt;2001,SUMIFS(ADM!E:E,ADM!A:A,ReferendumData!E1880,ADM!C:C,ReferendumData!A1880,ADM!D:D,ReferendumData!B1880),SUMIFS(ADM!K:K,ADM!H:H,ReferendumData!E1880,ADM!I:I,ReferendumData!A1880,ADM!J:J,ReferendumData!B1880)))</f>
        <v>444.34</v>
      </c>
      <c r="U1880" s="34">
        <f t="shared" si="292"/>
        <v>4.9039024170680117</v>
      </c>
      <c r="V1880" s="47">
        <f>IFERROR(VLOOKUP(C1880,Lookups!J:L,3,FALSE),IF(T1880&gt;=2000,4,IF(AND(T1880&gt;=1000,T1880&lt;2000),5,6)))</f>
        <v>6</v>
      </c>
      <c r="W1880" s="12" t="s">
        <v>594</v>
      </c>
      <c r="X1880" s="39">
        <f t="shared" si="294"/>
        <v>4.9039024170680117</v>
      </c>
      <c r="Y1880" s="38">
        <f t="shared" si="295"/>
        <v>0.47682423129876089</v>
      </c>
      <c r="Z1880" s="40" t="e">
        <f>IF(C1880=ScatterPlots!$A$3,ReferendumData!Y1880,-1)</f>
        <v>#N/A</v>
      </c>
      <c r="AA1880" s="39">
        <f t="shared" si="296"/>
        <v>4.9039024170680117</v>
      </c>
      <c r="AB1880" s="40">
        <f t="shared" si="297"/>
        <v>-1</v>
      </c>
      <c r="AC1880" s="40">
        <f t="shared" si="298"/>
        <v>-1</v>
      </c>
      <c r="AD1880" s="40">
        <f t="shared" si="299"/>
        <v>0.47682423129876089</v>
      </c>
    </row>
    <row r="1881" spans="1:30" x14ac:dyDescent="0.35">
      <c r="A1881">
        <v>173</v>
      </c>
      <c r="B1881">
        <v>1</v>
      </c>
      <c r="C1881" t="str">
        <f t="shared" si="290"/>
        <v>0173-01</v>
      </c>
      <c r="D1881" t="s">
        <v>173</v>
      </c>
      <c r="E1881">
        <v>2015</v>
      </c>
      <c r="F1881">
        <f>VLOOKUP(E1881,Lookups!A:B,2,FALSE)</f>
        <v>1</v>
      </c>
      <c r="G1881">
        <v>2017</v>
      </c>
      <c r="H1881" s="61">
        <v>1699.21</v>
      </c>
      <c r="I1881">
        <v>10</v>
      </c>
      <c r="J1881" t="s">
        <v>19</v>
      </c>
      <c r="K1881">
        <v>0</v>
      </c>
      <c r="L1881">
        <v>0</v>
      </c>
      <c r="M1881">
        <v>1</v>
      </c>
      <c r="N1881">
        <v>9</v>
      </c>
      <c r="O1881">
        <v>1</v>
      </c>
      <c r="P1881">
        <f t="shared" si="291"/>
        <v>10</v>
      </c>
      <c r="Q1881">
        <v>350</v>
      </c>
      <c r="R1881">
        <v>67</v>
      </c>
      <c r="S1881" s="14">
        <f t="shared" si="293"/>
        <v>0.83932853717026379</v>
      </c>
      <c r="T1881" s="33">
        <f>IF(E1881&lt;1994,"NA",IF(E1881&gt;2001,SUMIFS(ADM!E:E,ADM!A:A,ReferendumData!E1881,ADM!C:C,ReferendumData!A1881,ADM!D:D,ReferendumData!B1881),SUMIFS(ADM!K:K,ADM!H:H,ReferendumData!E1881,ADM!I:I,ReferendumData!A1881,ADM!J:J,ReferendumData!B1881)))</f>
        <v>495.06</v>
      </c>
      <c r="U1881" s="34">
        <f t="shared" si="292"/>
        <v>0.84232214277057327</v>
      </c>
      <c r="V1881" s="47">
        <f>IFERROR(VLOOKUP(C1881,Lookups!J:L,3,FALSE),IF(T1881&gt;=2000,4,IF(AND(T1881&gt;=1000,T1881&lt;2000),5,6)))</f>
        <v>6</v>
      </c>
      <c r="W1881" s="12" t="s">
        <v>595</v>
      </c>
      <c r="X1881" s="39">
        <f t="shared" si="294"/>
        <v>0.84232214277057327</v>
      </c>
      <c r="Y1881" s="38">
        <f t="shared" si="295"/>
        <v>0.83932853717026379</v>
      </c>
      <c r="Z1881" s="40" t="e">
        <f>IF(C1881=ScatterPlots!$A$3,ReferendumData!Y1881,-1)</f>
        <v>#N/A</v>
      </c>
      <c r="AA1881" s="39">
        <f t="shared" si="296"/>
        <v>0.84232214277057327</v>
      </c>
      <c r="AB1881" s="40">
        <f t="shared" si="297"/>
        <v>-1</v>
      </c>
      <c r="AC1881" s="40">
        <f t="shared" si="298"/>
        <v>-1</v>
      </c>
      <c r="AD1881" s="40">
        <f t="shared" si="299"/>
        <v>0.83932853717026379</v>
      </c>
    </row>
    <row r="1882" spans="1:30" x14ac:dyDescent="0.35">
      <c r="A1882">
        <v>192</v>
      </c>
      <c r="B1882">
        <v>1</v>
      </c>
      <c r="C1882" t="str">
        <f t="shared" si="290"/>
        <v>0192-01</v>
      </c>
      <c r="D1882" t="s">
        <v>120</v>
      </c>
      <c r="E1882">
        <v>2015</v>
      </c>
      <c r="F1882">
        <f>VLOOKUP(E1882,Lookups!A:B,2,FALSE)</f>
        <v>1</v>
      </c>
      <c r="G1882">
        <v>2016</v>
      </c>
      <c r="H1882" s="61">
        <v>759.93</v>
      </c>
      <c r="I1882">
        <v>10</v>
      </c>
      <c r="J1882" t="s">
        <v>19</v>
      </c>
      <c r="K1882">
        <v>0</v>
      </c>
      <c r="L1882">
        <v>1</v>
      </c>
      <c r="M1882">
        <v>0</v>
      </c>
      <c r="N1882">
        <v>9</v>
      </c>
      <c r="O1882">
        <v>1</v>
      </c>
      <c r="P1882">
        <f t="shared" si="291"/>
        <v>8</v>
      </c>
      <c r="Q1882">
        <v>2334</v>
      </c>
      <c r="R1882">
        <v>1776</v>
      </c>
      <c r="S1882" s="14">
        <f t="shared" si="293"/>
        <v>0.56788321167883216</v>
      </c>
      <c r="T1882" s="33">
        <f>IF(E1882&lt;1994,"NA",IF(E1882&gt;2001,SUMIFS(ADM!E:E,ADM!A:A,ReferendumData!E1882,ADM!C:C,ReferendumData!A1882,ADM!D:D,ReferendumData!B1882),SUMIFS(ADM!K:K,ADM!H:H,ReferendumData!E1882,ADM!I:I,ReferendumData!A1882,ADM!J:J,ReferendumData!B1882)))</f>
        <v>7086.99</v>
      </c>
      <c r="U1882" s="34">
        <f t="shared" si="292"/>
        <v>0.57993591073220085</v>
      </c>
      <c r="V1882" s="47">
        <f>IFERROR(VLOOKUP(C1882,Lookups!J:L,3,FALSE),IF(T1882&gt;=2000,4,IF(AND(T1882&gt;=1000,T1882&lt;2000),5,6)))</f>
        <v>3</v>
      </c>
      <c r="W1882" s="12" t="s">
        <v>596</v>
      </c>
      <c r="X1882" s="39">
        <f t="shared" si="294"/>
        <v>0.57993591073220085</v>
      </c>
      <c r="Y1882" s="38">
        <f t="shared" si="295"/>
        <v>0.56788321167883216</v>
      </c>
      <c r="Z1882" s="40" t="e">
        <f>IF(C1882=ScatterPlots!$A$3,ReferendumData!Y1882,-1)</f>
        <v>#N/A</v>
      </c>
      <c r="AA1882" s="39">
        <f t="shared" si="296"/>
        <v>0.57993591073220085</v>
      </c>
      <c r="AB1882" s="40">
        <f t="shared" si="297"/>
        <v>-1</v>
      </c>
      <c r="AC1882" s="40">
        <f t="shared" si="298"/>
        <v>-1</v>
      </c>
      <c r="AD1882" s="40">
        <f t="shared" si="299"/>
        <v>0.56788321167883216</v>
      </c>
    </row>
    <row r="1883" spans="1:30" x14ac:dyDescent="0.35">
      <c r="A1883">
        <v>194</v>
      </c>
      <c r="B1883">
        <v>1</v>
      </c>
      <c r="C1883" t="str">
        <f t="shared" si="290"/>
        <v>0194-01</v>
      </c>
      <c r="D1883" t="s">
        <v>121</v>
      </c>
      <c r="E1883">
        <v>2015</v>
      </c>
      <c r="F1883">
        <f>VLOOKUP(E1883,Lookups!A:B,2,FALSE)</f>
        <v>1</v>
      </c>
      <c r="G1883">
        <v>2016</v>
      </c>
      <c r="H1883" s="61">
        <v>100</v>
      </c>
      <c r="I1883">
        <v>10</v>
      </c>
      <c r="J1883" t="s">
        <v>19</v>
      </c>
      <c r="K1883">
        <v>0</v>
      </c>
      <c r="L1883">
        <v>1</v>
      </c>
      <c r="M1883">
        <v>0</v>
      </c>
      <c r="N1883">
        <v>9</v>
      </c>
      <c r="O1883">
        <v>1</v>
      </c>
      <c r="P1883">
        <f t="shared" si="291"/>
        <v>2</v>
      </c>
      <c r="Q1883">
        <v>5012</v>
      </c>
      <c r="R1883">
        <v>3545</v>
      </c>
      <c r="S1883" s="14">
        <f t="shared" si="293"/>
        <v>0.58571929414514434</v>
      </c>
      <c r="T1883" s="33">
        <f>IF(E1883&lt;1994,"NA",IF(E1883&gt;2001,SUMIFS(ADM!E:E,ADM!A:A,ReferendumData!E1883,ADM!C:C,ReferendumData!A1883,ADM!D:D,ReferendumData!B1883),SUMIFS(ADM!K:K,ADM!H:H,ReferendumData!E1883,ADM!I:I,ReferendumData!A1883,ADM!J:J,ReferendumData!B1883)))</f>
        <v>10839.58</v>
      </c>
      <c r="U1883" s="34">
        <f t="shared" si="292"/>
        <v>0.7894217303622465</v>
      </c>
      <c r="V1883" s="47">
        <f>IFERROR(VLOOKUP(C1883,Lookups!J:L,3,FALSE),IF(T1883&gt;=2000,4,IF(AND(T1883&gt;=1000,T1883&lt;2000),5,6)))</f>
        <v>3</v>
      </c>
      <c r="W1883" s="12" t="s">
        <v>597</v>
      </c>
      <c r="X1883" s="39">
        <f t="shared" si="294"/>
        <v>0.7894217303622465</v>
      </c>
      <c r="Y1883" s="38">
        <f t="shared" si="295"/>
        <v>0.58571929414514434</v>
      </c>
      <c r="Z1883" s="40" t="e">
        <f>IF(C1883=ScatterPlots!$A$3,ReferendumData!Y1883,-1)</f>
        <v>#N/A</v>
      </c>
      <c r="AA1883" s="39">
        <f t="shared" si="296"/>
        <v>0.7894217303622465</v>
      </c>
      <c r="AB1883" s="40">
        <f t="shared" si="297"/>
        <v>-1</v>
      </c>
      <c r="AC1883" s="40">
        <f t="shared" si="298"/>
        <v>-1</v>
      </c>
      <c r="AD1883" s="40">
        <f t="shared" si="299"/>
        <v>0.58571929414514434</v>
      </c>
    </row>
    <row r="1884" spans="1:30" x14ac:dyDescent="0.35">
      <c r="A1884">
        <v>203</v>
      </c>
      <c r="B1884">
        <v>1</v>
      </c>
      <c r="C1884" t="str">
        <f t="shared" si="290"/>
        <v>0203-01</v>
      </c>
      <c r="D1884" t="s">
        <v>49</v>
      </c>
      <c r="E1884">
        <v>2015</v>
      </c>
      <c r="F1884">
        <f>VLOOKUP(E1884,Lookups!A:B,2,FALSE)</f>
        <v>1</v>
      </c>
      <c r="G1884">
        <v>2017</v>
      </c>
      <c r="H1884" s="61">
        <v>851.78</v>
      </c>
      <c r="I1884">
        <v>5</v>
      </c>
      <c r="J1884" t="s">
        <v>19</v>
      </c>
      <c r="K1884">
        <v>0</v>
      </c>
      <c r="L1884">
        <v>0</v>
      </c>
      <c r="M1884">
        <v>1</v>
      </c>
      <c r="N1884">
        <v>9</v>
      </c>
      <c r="O1884">
        <v>1</v>
      </c>
      <c r="P1884">
        <f t="shared" si="291"/>
        <v>9</v>
      </c>
      <c r="Q1884">
        <v>389</v>
      </c>
      <c r="R1884">
        <v>297</v>
      </c>
      <c r="S1884" s="14">
        <f t="shared" si="293"/>
        <v>0.56705539358600587</v>
      </c>
      <c r="T1884" s="33">
        <f>IF(E1884&lt;1994,"NA",IF(E1884&gt;2001,SUMIFS(ADM!E:E,ADM!A:A,ReferendumData!E1884,ADM!C:C,ReferendumData!A1884,ADM!D:D,ReferendumData!B1884),SUMIFS(ADM!K:K,ADM!H:H,ReferendumData!E1884,ADM!I:I,ReferendumData!A1884,ADM!J:J,ReferendumData!B1884)))</f>
        <v>757.79</v>
      </c>
      <c r="U1884" s="34">
        <f t="shared" si="292"/>
        <v>0.9052639913432482</v>
      </c>
      <c r="V1884" s="47">
        <f>IFERROR(VLOOKUP(C1884,Lookups!J:L,3,FALSE),IF(T1884&gt;=2000,4,IF(AND(T1884&gt;=1000,T1884&lt;2000),5,6)))</f>
        <v>6</v>
      </c>
      <c r="W1884" s="12" t="s">
        <v>598</v>
      </c>
      <c r="X1884" s="39">
        <f t="shared" si="294"/>
        <v>0.9052639913432482</v>
      </c>
      <c r="Y1884" s="38">
        <f t="shared" si="295"/>
        <v>0.56705539358600587</v>
      </c>
      <c r="Z1884" s="40" t="e">
        <f>IF(C1884=ScatterPlots!$A$3,ReferendumData!Y1884,-1)</f>
        <v>#N/A</v>
      </c>
      <c r="AA1884" s="39">
        <f t="shared" si="296"/>
        <v>0.9052639913432482</v>
      </c>
      <c r="AB1884" s="40">
        <f t="shared" si="297"/>
        <v>-1</v>
      </c>
      <c r="AC1884" s="40">
        <f t="shared" si="298"/>
        <v>-1</v>
      </c>
      <c r="AD1884" s="40">
        <f t="shared" si="299"/>
        <v>0.56705539358600587</v>
      </c>
    </row>
    <row r="1885" spans="1:30" x14ac:dyDescent="0.35">
      <c r="A1885">
        <v>227</v>
      </c>
      <c r="B1885">
        <v>1</v>
      </c>
      <c r="C1885" t="str">
        <f t="shared" ref="C1885:C1948" si="300">TEXT(A1885,"0000")&amp;"-"&amp;TEXT(B1885,"00")</f>
        <v>0227-01</v>
      </c>
      <c r="D1885" t="s">
        <v>218</v>
      </c>
      <c r="E1885">
        <v>2015</v>
      </c>
      <c r="F1885">
        <f>VLOOKUP(E1885,Lookups!A:B,2,FALSE)</f>
        <v>1</v>
      </c>
      <c r="G1885">
        <v>2016</v>
      </c>
      <c r="H1885" s="61">
        <v>476</v>
      </c>
      <c r="I1885">
        <v>6</v>
      </c>
      <c r="J1885" t="s">
        <v>19</v>
      </c>
      <c r="K1885">
        <v>0</v>
      </c>
      <c r="L1885">
        <v>0</v>
      </c>
      <c r="M1885">
        <v>0</v>
      </c>
      <c r="N1885">
        <v>9</v>
      </c>
      <c r="O1885">
        <v>1</v>
      </c>
      <c r="P1885">
        <f t="shared" ref="P1885:P1948" si="301">MAX(1,MIN(10,INT(H1885/100)+1))</f>
        <v>5</v>
      </c>
      <c r="Q1885">
        <v>789</v>
      </c>
      <c r="R1885">
        <v>692</v>
      </c>
      <c r="S1885" s="14">
        <f t="shared" si="293"/>
        <v>0.53274814314652263</v>
      </c>
      <c r="T1885" s="33">
        <f>IF(E1885&lt;1994,"NA",IF(E1885&gt;2001,SUMIFS(ADM!E:E,ADM!A:A,ReferendumData!E1885,ADM!C:C,ReferendumData!A1885,ADM!D:D,ReferendumData!B1885),SUMIFS(ADM!K:K,ADM!H:H,ReferendumData!E1885,ADM!I:I,ReferendumData!A1885,ADM!J:J,ReferendumData!B1885)))</f>
        <v>892.2</v>
      </c>
      <c r="U1885" s="34">
        <f t="shared" ref="U1885:U1948" si="302">IFERROR((Q1885+R1885)/T1885,"NA")</f>
        <v>1.6599417171037882</v>
      </c>
      <c r="V1885" s="47">
        <f>IFERROR(VLOOKUP(C1885,Lookups!J:L,3,FALSE),IF(T1885&gt;=2000,4,IF(AND(T1885&gt;=1000,T1885&lt;2000),5,6)))</f>
        <v>6</v>
      </c>
      <c r="W1885" s="12" t="s">
        <v>599</v>
      </c>
      <c r="X1885" s="39">
        <f t="shared" si="294"/>
        <v>1.6599417171037882</v>
      </c>
      <c r="Y1885" s="38">
        <f t="shared" si="295"/>
        <v>0.53274814314652263</v>
      </c>
      <c r="Z1885" s="40" t="e">
        <f>IF(C1885=ScatterPlots!$A$3,ReferendumData!Y1885,-1)</f>
        <v>#N/A</v>
      </c>
      <c r="AA1885" s="39">
        <f t="shared" si="296"/>
        <v>1.6599417171037882</v>
      </c>
      <c r="AB1885" s="40">
        <f t="shared" si="297"/>
        <v>-1</v>
      </c>
      <c r="AC1885" s="40">
        <f t="shared" si="298"/>
        <v>-1</v>
      </c>
      <c r="AD1885" s="40">
        <f t="shared" si="299"/>
        <v>0.53274814314652263</v>
      </c>
    </row>
    <row r="1886" spans="1:30" x14ac:dyDescent="0.35">
      <c r="A1886">
        <v>252</v>
      </c>
      <c r="B1886">
        <v>1</v>
      </c>
      <c r="C1886" t="str">
        <f t="shared" si="300"/>
        <v>0252-01</v>
      </c>
      <c r="D1886" t="s">
        <v>75</v>
      </c>
      <c r="E1886">
        <v>2015</v>
      </c>
      <c r="F1886">
        <f>VLOOKUP(E1886,Lookups!A:B,2,FALSE)</f>
        <v>1</v>
      </c>
      <c r="G1886">
        <v>2016</v>
      </c>
      <c r="H1886" s="61">
        <v>500</v>
      </c>
      <c r="I1886">
        <v>10</v>
      </c>
      <c r="J1886" t="s">
        <v>19</v>
      </c>
      <c r="K1886">
        <v>0</v>
      </c>
      <c r="L1886">
        <v>0</v>
      </c>
      <c r="M1886">
        <v>0</v>
      </c>
      <c r="N1886">
        <v>9</v>
      </c>
      <c r="O1886">
        <v>1</v>
      </c>
      <c r="P1886">
        <f t="shared" si="301"/>
        <v>6</v>
      </c>
      <c r="Q1886">
        <v>960</v>
      </c>
      <c r="R1886">
        <v>514</v>
      </c>
      <c r="S1886" s="14">
        <f t="shared" si="293"/>
        <v>0.65128900949796475</v>
      </c>
      <c r="T1886" s="33">
        <f>IF(E1886&lt;1994,"NA",IF(E1886&gt;2001,SUMIFS(ADM!E:E,ADM!A:A,ReferendumData!E1886,ADM!C:C,ReferendumData!A1886,ADM!D:D,ReferendumData!B1886),SUMIFS(ADM!K:K,ADM!H:H,ReferendumData!E1886,ADM!I:I,ReferendumData!A1886,ADM!J:J,ReferendumData!B1886)))</f>
        <v>1152.29</v>
      </c>
      <c r="U1886" s="34">
        <f t="shared" si="302"/>
        <v>1.2791918701021445</v>
      </c>
      <c r="V1886" s="47">
        <f>IFERROR(VLOOKUP(C1886,Lookups!J:L,3,FALSE),IF(T1886&gt;=2000,4,IF(AND(T1886&gt;=1000,T1886&lt;2000),5,6)))</f>
        <v>5</v>
      </c>
      <c r="W1886" s="12" t="s">
        <v>598</v>
      </c>
      <c r="X1886" s="39">
        <f t="shared" si="294"/>
        <v>1.2791918701021445</v>
      </c>
      <c r="Y1886" s="38">
        <f t="shared" si="295"/>
        <v>0.65128900949796475</v>
      </c>
      <c r="Z1886" s="40" t="e">
        <f>IF(C1886=ScatterPlots!$A$3,ReferendumData!Y1886,-1)</f>
        <v>#N/A</v>
      </c>
      <c r="AA1886" s="39">
        <f t="shared" si="296"/>
        <v>1.2791918701021445</v>
      </c>
      <c r="AB1886" s="40">
        <f t="shared" si="297"/>
        <v>-1</v>
      </c>
      <c r="AC1886" s="40">
        <f t="shared" si="298"/>
        <v>-1</v>
      </c>
      <c r="AD1886" s="40">
        <f t="shared" si="299"/>
        <v>0.65128900949796475</v>
      </c>
    </row>
    <row r="1887" spans="1:30" x14ac:dyDescent="0.35">
      <c r="A1887">
        <v>276</v>
      </c>
      <c r="B1887">
        <v>1</v>
      </c>
      <c r="C1887" t="str">
        <f t="shared" si="300"/>
        <v>0276-01</v>
      </c>
      <c r="D1887" t="s">
        <v>363</v>
      </c>
      <c r="E1887">
        <v>2015</v>
      </c>
      <c r="F1887">
        <f>VLOOKUP(E1887,Lookups!A:B,2,FALSE)</f>
        <v>1</v>
      </c>
      <c r="G1887">
        <v>2016</v>
      </c>
      <c r="H1887" s="61">
        <v>1590.04</v>
      </c>
      <c r="I1887">
        <v>3</v>
      </c>
      <c r="J1887" t="s">
        <v>19</v>
      </c>
      <c r="K1887">
        <v>0</v>
      </c>
      <c r="L1887">
        <v>0</v>
      </c>
      <c r="M1887">
        <v>0</v>
      </c>
      <c r="N1887">
        <v>9</v>
      </c>
      <c r="O1887">
        <v>1</v>
      </c>
      <c r="P1887">
        <f t="shared" si="301"/>
        <v>10</v>
      </c>
      <c r="Q1887">
        <v>4685</v>
      </c>
      <c r="R1887">
        <v>1860</v>
      </c>
      <c r="S1887" s="14">
        <f t="shared" si="293"/>
        <v>0.71581359816653933</v>
      </c>
      <c r="T1887" s="33">
        <f>IF(E1887&lt;1994,"NA",IF(E1887&gt;2001,SUMIFS(ADM!E:E,ADM!A:A,ReferendumData!E1887,ADM!C:C,ReferendumData!A1887,ADM!D:D,ReferendumData!B1887),SUMIFS(ADM!K:K,ADM!H:H,ReferendumData!E1887,ADM!I:I,ReferendumData!A1887,ADM!J:J,ReferendumData!B1887)))</f>
        <v>9859.26</v>
      </c>
      <c r="U1887" s="34">
        <f t="shared" si="302"/>
        <v>0.66384292533111</v>
      </c>
      <c r="V1887" s="47">
        <f>IFERROR(VLOOKUP(C1887,Lookups!J:L,3,FALSE),IF(T1887&gt;=2000,4,IF(AND(T1887&gt;=1000,T1887&lt;2000),5,6)))</f>
        <v>3</v>
      </c>
      <c r="W1887" s="12" t="s">
        <v>598</v>
      </c>
      <c r="X1887" s="39">
        <f t="shared" si="294"/>
        <v>0.66384292533111</v>
      </c>
      <c r="Y1887" s="38">
        <f t="shared" si="295"/>
        <v>0.71581359816653933</v>
      </c>
      <c r="Z1887" s="40" t="e">
        <f>IF(C1887=ScatterPlots!$A$3,ReferendumData!Y1887,-1)</f>
        <v>#N/A</v>
      </c>
      <c r="AA1887" s="39">
        <f t="shared" si="296"/>
        <v>0.66384292533111</v>
      </c>
      <c r="AB1887" s="40">
        <f t="shared" si="297"/>
        <v>-1</v>
      </c>
      <c r="AC1887" s="40">
        <f t="shared" si="298"/>
        <v>-1</v>
      </c>
      <c r="AD1887" s="40">
        <f t="shared" si="299"/>
        <v>0.71581359816653933</v>
      </c>
    </row>
    <row r="1888" spans="1:30" x14ac:dyDescent="0.35">
      <c r="A1888">
        <v>276</v>
      </c>
      <c r="B1888">
        <v>1</v>
      </c>
      <c r="C1888" t="str">
        <f t="shared" si="300"/>
        <v>0276-01</v>
      </c>
      <c r="D1888" t="s">
        <v>363</v>
      </c>
      <c r="E1888">
        <v>2015</v>
      </c>
      <c r="F1888">
        <f>VLOOKUP(E1888,Lookups!A:B,2,FALSE)</f>
        <v>1</v>
      </c>
      <c r="G1888">
        <v>2019</v>
      </c>
      <c r="H1888" s="61">
        <v>1930.04</v>
      </c>
      <c r="I1888">
        <v>7</v>
      </c>
      <c r="J1888" t="s">
        <v>19</v>
      </c>
      <c r="K1888">
        <v>0</v>
      </c>
      <c r="L1888">
        <v>0</v>
      </c>
      <c r="M1888">
        <v>1</v>
      </c>
      <c r="N1888">
        <v>9</v>
      </c>
      <c r="O1888">
        <v>1</v>
      </c>
      <c r="P1888">
        <f t="shared" si="301"/>
        <v>10</v>
      </c>
      <c r="Q1888">
        <v>4685</v>
      </c>
      <c r="R1888">
        <v>1860</v>
      </c>
      <c r="S1888" s="14">
        <f t="shared" si="293"/>
        <v>0.71581359816653933</v>
      </c>
      <c r="T1888" s="33">
        <f>IF(E1888&lt;1994,"NA",IF(E1888&gt;2001,SUMIFS(ADM!E:E,ADM!A:A,ReferendumData!E1888,ADM!C:C,ReferendumData!A1888,ADM!D:D,ReferendumData!B1888),SUMIFS(ADM!K:K,ADM!H:H,ReferendumData!E1888,ADM!I:I,ReferendumData!A1888,ADM!J:J,ReferendumData!B1888)))</f>
        <v>9859.26</v>
      </c>
      <c r="U1888" s="34">
        <f t="shared" si="302"/>
        <v>0.66384292533111</v>
      </c>
      <c r="V1888" s="47">
        <f>IFERROR(VLOOKUP(C1888,Lookups!J:L,3,FALSE),IF(T1888&gt;=2000,4,IF(AND(T1888&gt;=1000,T1888&lt;2000),5,6)))</f>
        <v>3</v>
      </c>
      <c r="W1888" s="12" t="s">
        <v>600</v>
      </c>
      <c r="X1888" s="39">
        <f t="shared" si="294"/>
        <v>0.66384292533111</v>
      </c>
      <c r="Y1888" s="38">
        <f t="shared" si="295"/>
        <v>0.71581359816653933</v>
      </c>
      <c r="Z1888" s="40" t="e">
        <f>IF(C1888=ScatterPlots!$A$3,ReferendumData!Y1888,-1)</f>
        <v>#N/A</v>
      </c>
      <c r="AA1888" s="39">
        <f t="shared" si="296"/>
        <v>0.66384292533111</v>
      </c>
      <c r="AB1888" s="40">
        <f t="shared" si="297"/>
        <v>-1</v>
      </c>
      <c r="AC1888" s="40">
        <f t="shared" si="298"/>
        <v>-1</v>
      </c>
      <c r="AD1888" s="40">
        <f t="shared" si="299"/>
        <v>0.71581359816653933</v>
      </c>
    </row>
    <row r="1889" spans="1:30" x14ac:dyDescent="0.35">
      <c r="A1889">
        <v>280</v>
      </c>
      <c r="B1889">
        <v>1</v>
      </c>
      <c r="C1889" t="str">
        <f t="shared" si="300"/>
        <v>0280-01</v>
      </c>
      <c r="D1889" t="s">
        <v>364</v>
      </c>
      <c r="E1889">
        <v>2015</v>
      </c>
      <c r="F1889">
        <f>VLOOKUP(E1889,Lookups!A:B,2,FALSE)</f>
        <v>1</v>
      </c>
      <c r="G1889">
        <v>2016</v>
      </c>
      <c r="H1889" s="61">
        <v>933.66</v>
      </c>
      <c r="I1889">
        <v>10</v>
      </c>
      <c r="J1889" t="s">
        <v>19</v>
      </c>
      <c r="K1889">
        <v>0</v>
      </c>
      <c r="L1889">
        <v>1</v>
      </c>
      <c r="M1889">
        <v>0</v>
      </c>
      <c r="N1889">
        <v>9</v>
      </c>
      <c r="O1889">
        <v>1</v>
      </c>
      <c r="P1889">
        <f t="shared" si="301"/>
        <v>10</v>
      </c>
      <c r="Q1889">
        <v>3377</v>
      </c>
      <c r="R1889">
        <v>629</v>
      </c>
      <c r="S1889" s="14">
        <f t="shared" si="293"/>
        <v>0.84298552171742391</v>
      </c>
      <c r="T1889" s="33">
        <f>IF(E1889&lt;1994,"NA",IF(E1889&gt;2001,SUMIFS(ADM!E:E,ADM!A:A,ReferendumData!E1889,ADM!C:C,ReferendumData!A1889,ADM!D:D,ReferendumData!B1889),SUMIFS(ADM!K:K,ADM!H:H,ReferendumData!E1889,ADM!I:I,ReferendumData!A1889,ADM!J:J,ReferendumData!B1889)))</f>
        <v>4371.66</v>
      </c>
      <c r="U1889" s="34">
        <f t="shared" si="302"/>
        <v>0.91635671575557109</v>
      </c>
      <c r="V1889" s="47">
        <f>IFERROR(VLOOKUP(C1889,Lookups!J:L,3,FALSE),IF(T1889&gt;=2000,4,IF(AND(T1889&gt;=1000,T1889&lt;2000),5,6)))</f>
        <v>2</v>
      </c>
      <c r="W1889" s="12" t="s">
        <v>601</v>
      </c>
      <c r="X1889" s="39">
        <f t="shared" si="294"/>
        <v>0.91635671575557109</v>
      </c>
      <c r="Y1889" s="38">
        <f t="shared" si="295"/>
        <v>0.84298552171742391</v>
      </c>
      <c r="Z1889" s="40" t="e">
        <f>IF(C1889=ScatterPlots!$A$3,ReferendumData!Y1889,-1)</f>
        <v>#N/A</v>
      </c>
      <c r="AA1889" s="39">
        <f t="shared" si="296"/>
        <v>0.91635671575557109</v>
      </c>
      <c r="AB1889" s="40">
        <f t="shared" si="297"/>
        <v>-1</v>
      </c>
      <c r="AC1889" s="40">
        <f t="shared" si="298"/>
        <v>-1</v>
      </c>
      <c r="AD1889" s="40">
        <f t="shared" si="299"/>
        <v>0.84298552171742391</v>
      </c>
    </row>
    <row r="1890" spans="1:30" x14ac:dyDescent="0.35">
      <c r="A1890">
        <v>323</v>
      </c>
      <c r="B1890">
        <v>2</v>
      </c>
      <c r="C1890" t="str">
        <f t="shared" si="300"/>
        <v>0323-02</v>
      </c>
      <c r="D1890" t="s">
        <v>369</v>
      </c>
      <c r="E1890">
        <v>2015</v>
      </c>
      <c r="F1890">
        <f>VLOOKUP(E1890,Lookups!A:B,2,FALSE)</f>
        <v>1</v>
      </c>
      <c r="G1890">
        <v>2016</v>
      </c>
      <c r="H1890" s="61">
        <v>1607.12</v>
      </c>
      <c r="I1890">
        <v>10</v>
      </c>
      <c r="J1890" t="s">
        <v>19</v>
      </c>
      <c r="K1890">
        <v>0</v>
      </c>
      <c r="L1890">
        <v>1</v>
      </c>
      <c r="M1890">
        <v>0</v>
      </c>
      <c r="N1890">
        <v>9</v>
      </c>
      <c r="O1890">
        <v>1</v>
      </c>
      <c r="P1890">
        <f t="shared" si="301"/>
        <v>10</v>
      </c>
      <c r="Q1890">
        <v>36</v>
      </c>
      <c r="R1890">
        <v>21</v>
      </c>
      <c r="S1890" s="14">
        <f t="shared" si="293"/>
        <v>0.63157894736842102</v>
      </c>
      <c r="T1890" s="33">
        <f>IF(E1890&lt;1994,"NA",IF(E1890&gt;2001,SUMIFS(ADM!E:E,ADM!A:A,ReferendumData!E1890,ADM!C:C,ReferendumData!A1890,ADM!D:D,ReferendumData!B1890),SUMIFS(ADM!K:K,ADM!H:H,ReferendumData!E1890,ADM!I:I,ReferendumData!A1890,ADM!J:J,ReferendumData!B1890)))</f>
        <v>29</v>
      </c>
      <c r="U1890" s="34">
        <f t="shared" si="302"/>
        <v>1.9655172413793103</v>
      </c>
      <c r="V1890" s="47">
        <f>IFERROR(VLOOKUP(C1890,Lookups!J:L,3,FALSE),IF(T1890&gt;=2000,4,IF(AND(T1890&gt;=1000,T1890&lt;2000),5,6)))</f>
        <v>6</v>
      </c>
      <c r="W1890" s="12" t="s">
        <v>602</v>
      </c>
      <c r="X1890" s="39">
        <f t="shared" si="294"/>
        <v>1.9655172413793103</v>
      </c>
      <c r="Y1890" s="38">
        <f t="shared" si="295"/>
        <v>0.63157894736842102</v>
      </c>
      <c r="Z1890" s="40" t="e">
        <f>IF(C1890=ScatterPlots!$A$3,ReferendumData!Y1890,-1)</f>
        <v>#N/A</v>
      </c>
      <c r="AA1890" s="39">
        <f t="shared" si="296"/>
        <v>1.9655172413793103</v>
      </c>
      <c r="AB1890" s="40">
        <f t="shared" si="297"/>
        <v>-1</v>
      </c>
      <c r="AC1890" s="40">
        <f t="shared" si="298"/>
        <v>-1</v>
      </c>
      <c r="AD1890" s="40">
        <f t="shared" si="299"/>
        <v>0.63157894736842102</v>
      </c>
    </row>
    <row r="1891" spans="1:30" x14ac:dyDescent="0.35">
      <c r="A1891">
        <v>391</v>
      </c>
      <c r="B1891">
        <v>1</v>
      </c>
      <c r="C1891" t="str">
        <f t="shared" si="300"/>
        <v>0391-01</v>
      </c>
      <c r="D1891" t="s">
        <v>127</v>
      </c>
      <c r="E1891">
        <v>2015</v>
      </c>
      <c r="F1891">
        <f>VLOOKUP(E1891,Lookups!A:B,2,FALSE)</f>
        <v>1</v>
      </c>
      <c r="G1891">
        <v>2016</v>
      </c>
      <c r="H1891" s="61">
        <v>512.4</v>
      </c>
      <c r="I1891">
        <v>10</v>
      </c>
      <c r="J1891" t="s">
        <v>19</v>
      </c>
      <c r="K1891">
        <v>0</v>
      </c>
      <c r="L1891">
        <v>0</v>
      </c>
      <c r="M1891">
        <v>0</v>
      </c>
      <c r="N1891">
        <v>9</v>
      </c>
      <c r="O1891">
        <v>1</v>
      </c>
      <c r="P1891">
        <f t="shared" si="301"/>
        <v>6</v>
      </c>
      <c r="Q1891">
        <v>360</v>
      </c>
      <c r="R1891">
        <v>257</v>
      </c>
      <c r="S1891" s="14">
        <f t="shared" si="293"/>
        <v>0.58346839546191243</v>
      </c>
      <c r="T1891" s="33">
        <f>IF(E1891&lt;1994,"NA",IF(E1891&gt;2001,SUMIFS(ADM!E:E,ADM!A:A,ReferendumData!E1891,ADM!C:C,ReferendumData!A1891,ADM!D:D,ReferendumData!B1891),SUMIFS(ADM!K:K,ADM!H:H,ReferendumData!E1891,ADM!I:I,ReferendumData!A1891,ADM!J:J,ReferendumData!B1891)))</f>
        <v>437.39</v>
      </c>
      <c r="U1891" s="34">
        <f t="shared" si="302"/>
        <v>1.4106403895836668</v>
      </c>
      <c r="V1891" s="47">
        <f>IFERROR(VLOOKUP(C1891,Lookups!J:L,3,FALSE),IF(T1891&gt;=2000,4,IF(AND(T1891&gt;=1000,T1891&lt;2000),5,6)))</f>
        <v>6</v>
      </c>
      <c r="W1891" s="12" t="s">
        <v>603</v>
      </c>
      <c r="X1891" s="39">
        <f t="shared" si="294"/>
        <v>1.4106403895836668</v>
      </c>
      <c r="Y1891" s="38">
        <f t="shared" si="295"/>
        <v>0.58346839546191243</v>
      </c>
      <c r="Z1891" s="40" t="e">
        <f>IF(C1891=ScatterPlots!$A$3,ReferendumData!Y1891,-1)</f>
        <v>#N/A</v>
      </c>
      <c r="AA1891" s="39">
        <f t="shared" si="296"/>
        <v>1.4106403895836668</v>
      </c>
      <c r="AB1891" s="40">
        <f t="shared" si="297"/>
        <v>-1</v>
      </c>
      <c r="AC1891" s="40">
        <f t="shared" si="298"/>
        <v>-1</v>
      </c>
      <c r="AD1891" s="40">
        <f t="shared" si="299"/>
        <v>0.58346839546191243</v>
      </c>
    </row>
    <row r="1892" spans="1:30" x14ac:dyDescent="0.35">
      <c r="A1892">
        <v>404</v>
      </c>
      <c r="B1892">
        <v>1</v>
      </c>
      <c r="C1892" t="str">
        <f t="shared" si="300"/>
        <v>0404-01</v>
      </c>
      <c r="D1892" t="s">
        <v>334</v>
      </c>
      <c r="E1892">
        <v>2015</v>
      </c>
      <c r="F1892">
        <f>VLOOKUP(E1892,Lookups!A:B,2,FALSE)</f>
        <v>1</v>
      </c>
      <c r="G1892">
        <v>2017</v>
      </c>
      <c r="H1892" s="61">
        <v>1850.54</v>
      </c>
      <c r="I1892">
        <v>10</v>
      </c>
      <c r="J1892" t="s">
        <v>19</v>
      </c>
      <c r="K1892">
        <v>0</v>
      </c>
      <c r="L1892">
        <v>0</v>
      </c>
      <c r="M1892">
        <v>1</v>
      </c>
      <c r="N1892">
        <v>9</v>
      </c>
      <c r="O1892">
        <v>1</v>
      </c>
      <c r="P1892">
        <f t="shared" si="301"/>
        <v>10</v>
      </c>
      <c r="Q1892">
        <v>130</v>
      </c>
      <c r="R1892">
        <v>25</v>
      </c>
      <c r="S1892" s="14">
        <f t="shared" si="293"/>
        <v>0.83870967741935487</v>
      </c>
      <c r="T1892" s="33">
        <f>IF(E1892&lt;1994,"NA",IF(E1892&gt;2001,SUMIFS(ADM!E:E,ADM!A:A,ReferendumData!E1892,ADM!C:C,ReferendumData!A1892,ADM!D:D,ReferendumData!B1892),SUMIFS(ADM!K:K,ADM!H:H,ReferendumData!E1892,ADM!I:I,ReferendumData!A1892,ADM!J:J,ReferendumData!B1892)))</f>
        <v>188.89</v>
      </c>
      <c r="U1892" s="34">
        <f t="shared" si="302"/>
        <v>0.82058340833289223</v>
      </c>
      <c r="V1892" s="47">
        <f>IFERROR(VLOOKUP(C1892,Lookups!J:L,3,FALSE),IF(T1892&gt;=2000,4,IF(AND(T1892&gt;=1000,T1892&lt;2000),5,6)))</f>
        <v>6</v>
      </c>
      <c r="W1892" s="12" t="s">
        <v>604</v>
      </c>
      <c r="X1892" s="39">
        <f t="shared" si="294"/>
        <v>0.82058340833289223</v>
      </c>
      <c r="Y1892" s="38">
        <f t="shared" si="295"/>
        <v>0.83870967741935487</v>
      </c>
      <c r="Z1892" s="40" t="e">
        <f>IF(C1892=ScatterPlots!$A$3,ReferendumData!Y1892,-1)</f>
        <v>#N/A</v>
      </c>
      <c r="AA1892" s="39">
        <f t="shared" si="296"/>
        <v>0.82058340833289223</v>
      </c>
      <c r="AB1892" s="40">
        <f t="shared" si="297"/>
        <v>-1</v>
      </c>
      <c r="AC1892" s="40">
        <f t="shared" si="298"/>
        <v>-1</v>
      </c>
      <c r="AD1892" s="40">
        <f t="shared" si="299"/>
        <v>0.83870967741935487</v>
      </c>
    </row>
    <row r="1893" spans="1:30" x14ac:dyDescent="0.35">
      <c r="A1893">
        <v>415</v>
      </c>
      <c r="B1893">
        <v>1</v>
      </c>
      <c r="C1893" t="str">
        <f t="shared" si="300"/>
        <v>0415-01</v>
      </c>
      <c r="D1893" t="s">
        <v>128</v>
      </c>
      <c r="E1893">
        <v>2015</v>
      </c>
      <c r="F1893">
        <f>VLOOKUP(E1893,Lookups!A:B,2,FALSE)</f>
        <v>1</v>
      </c>
      <c r="G1893">
        <v>2016</v>
      </c>
      <c r="H1893" s="61">
        <v>1047.3499999999999</v>
      </c>
      <c r="I1893">
        <v>10</v>
      </c>
      <c r="J1893" t="s">
        <v>19</v>
      </c>
      <c r="K1893">
        <v>0</v>
      </c>
      <c r="L1893">
        <v>0</v>
      </c>
      <c r="M1893">
        <v>0</v>
      </c>
      <c r="N1893">
        <v>9</v>
      </c>
      <c r="O1893">
        <v>1</v>
      </c>
      <c r="P1893">
        <f t="shared" si="301"/>
        <v>10</v>
      </c>
      <c r="Q1893">
        <v>79</v>
      </c>
      <c r="R1893">
        <v>34</v>
      </c>
      <c r="S1893" s="14">
        <f t="shared" si="293"/>
        <v>0.69911504424778759</v>
      </c>
      <c r="T1893" s="33">
        <f>IF(E1893&lt;1994,"NA",IF(E1893&gt;2001,SUMIFS(ADM!E:E,ADM!A:A,ReferendumData!E1893,ADM!C:C,ReferendumData!A1893,ADM!D:D,ReferendumData!B1893),SUMIFS(ADM!K:K,ADM!H:H,ReferendumData!E1893,ADM!I:I,ReferendumData!A1893,ADM!J:J,ReferendumData!B1893)))</f>
        <v>187.69</v>
      </c>
      <c r="U1893" s="34">
        <f t="shared" si="302"/>
        <v>0.60205658266290163</v>
      </c>
      <c r="V1893" s="47">
        <f>IFERROR(VLOOKUP(C1893,Lookups!J:L,3,FALSE),IF(T1893&gt;=2000,4,IF(AND(T1893&gt;=1000,T1893&lt;2000),5,6)))</f>
        <v>6</v>
      </c>
      <c r="W1893" s="12" t="s">
        <v>605</v>
      </c>
      <c r="X1893" s="39">
        <f t="shared" si="294"/>
        <v>0.60205658266290163</v>
      </c>
      <c r="Y1893" s="38">
        <f t="shared" si="295"/>
        <v>0.69911504424778759</v>
      </c>
      <c r="Z1893" s="40" t="e">
        <f>IF(C1893=ScatterPlots!$A$3,ReferendumData!Y1893,-1)</f>
        <v>#N/A</v>
      </c>
      <c r="AA1893" s="39">
        <f t="shared" si="296"/>
        <v>0.60205658266290163</v>
      </c>
      <c r="AB1893" s="40">
        <f t="shared" si="297"/>
        <v>-1</v>
      </c>
      <c r="AC1893" s="40">
        <f t="shared" si="298"/>
        <v>-1</v>
      </c>
      <c r="AD1893" s="40">
        <f t="shared" si="299"/>
        <v>0.69911504424778759</v>
      </c>
    </row>
    <row r="1894" spans="1:30" x14ac:dyDescent="0.35">
      <c r="A1894">
        <v>424</v>
      </c>
      <c r="B1894">
        <v>1</v>
      </c>
      <c r="C1894" t="str">
        <f t="shared" si="300"/>
        <v>0424-01</v>
      </c>
      <c r="D1894" t="s">
        <v>311</v>
      </c>
      <c r="E1894">
        <v>2015</v>
      </c>
      <c r="F1894">
        <f>VLOOKUP(E1894,Lookups!A:B,2,FALSE)</f>
        <v>1</v>
      </c>
      <c r="G1894">
        <v>2016</v>
      </c>
      <c r="H1894" s="61">
        <v>375</v>
      </c>
      <c r="I1894">
        <v>10</v>
      </c>
      <c r="J1894" t="s">
        <v>19</v>
      </c>
      <c r="K1894">
        <v>0</v>
      </c>
      <c r="L1894">
        <v>0</v>
      </c>
      <c r="M1894">
        <v>0</v>
      </c>
      <c r="N1894">
        <v>9</v>
      </c>
      <c r="O1894">
        <v>1</v>
      </c>
      <c r="P1894">
        <f t="shared" si="301"/>
        <v>4</v>
      </c>
      <c r="Q1894">
        <v>210</v>
      </c>
      <c r="R1894">
        <v>150</v>
      </c>
      <c r="S1894" s="14">
        <f t="shared" si="293"/>
        <v>0.58333333333333337</v>
      </c>
      <c r="T1894" s="33">
        <f>IF(E1894&lt;1994,"NA",IF(E1894&gt;2001,SUMIFS(ADM!E:E,ADM!A:A,ReferendumData!E1894,ADM!C:C,ReferendumData!A1894,ADM!D:D,ReferendumData!B1894),SUMIFS(ADM!K:K,ADM!H:H,ReferendumData!E1894,ADM!I:I,ReferendumData!A1894,ADM!J:J,ReferendumData!B1894)))</f>
        <v>420.77</v>
      </c>
      <c r="U1894" s="34">
        <f t="shared" si="302"/>
        <v>0.85557430425172898</v>
      </c>
      <c r="V1894" s="47">
        <f>IFERROR(VLOOKUP(C1894,Lookups!J:L,3,FALSE),IF(T1894&gt;=2000,4,IF(AND(T1894&gt;=1000,T1894&lt;2000),5,6)))</f>
        <v>6</v>
      </c>
      <c r="W1894" s="12" t="s">
        <v>578</v>
      </c>
      <c r="X1894" s="39">
        <f t="shared" si="294"/>
        <v>0.85557430425172898</v>
      </c>
      <c r="Y1894" s="38">
        <f t="shared" si="295"/>
        <v>0.58333333333333337</v>
      </c>
      <c r="Z1894" s="40" t="e">
        <f>IF(C1894=ScatterPlots!$A$3,ReferendumData!Y1894,-1)</f>
        <v>#N/A</v>
      </c>
      <c r="AA1894" s="39">
        <f t="shared" si="296"/>
        <v>0.85557430425172898</v>
      </c>
      <c r="AB1894" s="40">
        <f t="shared" si="297"/>
        <v>-1</v>
      </c>
      <c r="AC1894" s="40">
        <f t="shared" si="298"/>
        <v>-1</v>
      </c>
      <c r="AD1894" s="40">
        <f t="shared" si="299"/>
        <v>0.58333333333333337</v>
      </c>
    </row>
    <row r="1895" spans="1:30" x14ac:dyDescent="0.35">
      <c r="A1895">
        <v>424</v>
      </c>
      <c r="B1895">
        <v>1</v>
      </c>
      <c r="C1895" t="str">
        <f t="shared" si="300"/>
        <v>0424-01</v>
      </c>
      <c r="D1895" t="s">
        <v>311</v>
      </c>
      <c r="E1895">
        <v>2015</v>
      </c>
      <c r="F1895">
        <f>VLOOKUP(E1895,Lookups!A:B,2,FALSE)</f>
        <v>1</v>
      </c>
      <c r="G1895">
        <v>2017</v>
      </c>
      <c r="H1895" s="61">
        <v>493.36</v>
      </c>
      <c r="I1895">
        <v>9</v>
      </c>
      <c r="J1895" t="s">
        <v>19</v>
      </c>
      <c r="K1895">
        <v>0</v>
      </c>
      <c r="L1895">
        <v>0</v>
      </c>
      <c r="M1895">
        <v>1</v>
      </c>
      <c r="N1895">
        <v>9</v>
      </c>
      <c r="O1895">
        <v>1</v>
      </c>
      <c r="P1895">
        <f t="shared" si="301"/>
        <v>5</v>
      </c>
      <c r="Q1895">
        <v>252</v>
      </c>
      <c r="R1895">
        <v>110</v>
      </c>
      <c r="S1895" s="14">
        <f t="shared" si="293"/>
        <v>0.69613259668508287</v>
      </c>
      <c r="T1895" s="33">
        <f>IF(E1895&lt;1994,"NA",IF(E1895&gt;2001,SUMIFS(ADM!E:E,ADM!A:A,ReferendumData!E1895,ADM!C:C,ReferendumData!A1895,ADM!D:D,ReferendumData!B1895),SUMIFS(ADM!K:K,ADM!H:H,ReferendumData!E1895,ADM!I:I,ReferendumData!A1895,ADM!J:J,ReferendumData!B1895)))</f>
        <v>420.77</v>
      </c>
      <c r="U1895" s="34">
        <f t="shared" si="302"/>
        <v>0.86032749483090531</v>
      </c>
      <c r="V1895" s="47">
        <f>IFERROR(VLOOKUP(C1895,Lookups!J:L,3,FALSE),IF(T1895&gt;=2000,4,IF(AND(T1895&gt;=1000,T1895&lt;2000),5,6)))</f>
        <v>6</v>
      </c>
      <c r="W1895" s="12" t="s">
        <v>605</v>
      </c>
      <c r="X1895" s="39">
        <f t="shared" si="294"/>
        <v>0.86032749483090531</v>
      </c>
      <c r="Y1895" s="38">
        <f t="shared" si="295"/>
        <v>0.69613259668508287</v>
      </c>
      <c r="Z1895" s="40" t="e">
        <f>IF(C1895=ScatterPlots!$A$3,ReferendumData!Y1895,-1)</f>
        <v>#N/A</v>
      </c>
      <c r="AA1895" s="39">
        <f t="shared" si="296"/>
        <v>0.86032749483090531</v>
      </c>
      <c r="AB1895" s="40">
        <f t="shared" si="297"/>
        <v>-1</v>
      </c>
      <c r="AC1895" s="40">
        <f t="shared" si="298"/>
        <v>-1</v>
      </c>
      <c r="AD1895" s="40">
        <f t="shared" si="299"/>
        <v>0.69613259668508287</v>
      </c>
    </row>
    <row r="1896" spans="1:30" x14ac:dyDescent="0.35">
      <c r="A1896">
        <v>458</v>
      </c>
      <c r="B1896">
        <v>1</v>
      </c>
      <c r="C1896" t="str">
        <f t="shared" si="300"/>
        <v>0458-01</v>
      </c>
      <c r="D1896" t="s">
        <v>335</v>
      </c>
      <c r="E1896">
        <v>2015</v>
      </c>
      <c r="F1896">
        <f>VLOOKUP(E1896,Lookups!A:B,2,FALSE)</f>
        <v>1</v>
      </c>
      <c r="G1896">
        <v>2016</v>
      </c>
      <c r="H1896" s="61">
        <v>498.66</v>
      </c>
      <c r="I1896">
        <v>10</v>
      </c>
      <c r="J1896" t="s">
        <v>19</v>
      </c>
      <c r="K1896">
        <v>0</v>
      </c>
      <c r="L1896">
        <v>0</v>
      </c>
      <c r="M1896">
        <v>0</v>
      </c>
      <c r="N1896">
        <v>9</v>
      </c>
      <c r="O1896">
        <v>1</v>
      </c>
      <c r="P1896">
        <f t="shared" si="301"/>
        <v>5</v>
      </c>
      <c r="Q1896">
        <v>398</v>
      </c>
      <c r="R1896">
        <v>143</v>
      </c>
      <c r="S1896" s="14">
        <f t="shared" si="293"/>
        <v>0.73567467652495377</v>
      </c>
      <c r="T1896" s="33">
        <f>IF(E1896&lt;1994,"NA",IF(E1896&gt;2001,SUMIFS(ADM!E:E,ADM!A:A,ReferendumData!E1896,ADM!C:C,ReferendumData!A1896,ADM!D:D,ReferendumData!B1896),SUMIFS(ADM!K:K,ADM!H:H,ReferendumData!E1896,ADM!I:I,ReferendumData!A1896,ADM!J:J,ReferendumData!B1896)))</f>
        <v>187.99</v>
      </c>
      <c r="U1896" s="34">
        <f t="shared" si="302"/>
        <v>2.8778126496090217</v>
      </c>
      <c r="V1896" s="47">
        <f>IFERROR(VLOOKUP(C1896,Lookups!J:L,3,FALSE),IF(T1896&gt;=2000,4,IF(AND(T1896&gt;=1000,T1896&lt;2000),5,6)))</f>
        <v>6</v>
      </c>
      <c r="W1896" s="12" t="s">
        <v>598</v>
      </c>
      <c r="X1896" s="39">
        <f t="shared" si="294"/>
        <v>2.8778126496090217</v>
      </c>
      <c r="Y1896" s="38">
        <f t="shared" si="295"/>
        <v>0.73567467652495377</v>
      </c>
      <c r="Z1896" s="40" t="e">
        <f>IF(C1896=ScatterPlots!$A$3,ReferendumData!Y1896,-1)</f>
        <v>#N/A</v>
      </c>
      <c r="AA1896" s="39">
        <f t="shared" si="296"/>
        <v>2.8778126496090217</v>
      </c>
      <c r="AB1896" s="40">
        <f t="shared" si="297"/>
        <v>-1</v>
      </c>
      <c r="AC1896" s="40">
        <f t="shared" si="298"/>
        <v>-1</v>
      </c>
      <c r="AD1896" s="40">
        <f t="shared" si="299"/>
        <v>0.73567467652495377</v>
      </c>
    </row>
    <row r="1897" spans="1:30" x14ac:dyDescent="0.35">
      <c r="A1897">
        <v>463</v>
      </c>
      <c r="B1897">
        <v>1</v>
      </c>
      <c r="C1897" t="str">
        <f t="shared" si="300"/>
        <v>0463-01</v>
      </c>
      <c r="D1897" t="s">
        <v>184</v>
      </c>
      <c r="E1897">
        <v>2015</v>
      </c>
      <c r="F1897">
        <f>VLOOKUP(E1897,Lookups!A:B,2,FALSE)</f>
        <v>1</v>
      </c>
      <c r="G1897">
        <v>2017</v>
      </c>
      <c r="H1897" s="61">
        <v>307.8</v>
      </c>
      <c r="I1897">
        <v>10</v>
      </c>
      <c r="J1897" t="s">
        <v>19</v>
      </c>
      <c r="K1897">
        <v>0</v>
      </c>
      <c r="L1897">
        <v>0</v>
      </c>
      <c r="M1897">
        <v>1</v>
      </c>
      <c r="N1897">
        <v>9</v>
      </c>
      <c r="O1897">
        <v>1</v>
      </c>
      <c r="P1897">
        <f t="shared" si="301"/>
        <v>4</v>
      </c>
      <c r="Q1897">
        <v>302</v>
      </c>
      <c r="R1897">
        <v>64</v>
      </c>
      <c r="S1897" s="14">
        <f t="shared" si="293"/>
        <v>0.82513661202185795</v>
      </c>
      <c r="T1897" s="33">
        <f>IF(E1897&lt;1994,"NA",IF(E1897&gt;2001,SUMIFS(ADM!E:E,ADM!A:A,ReferendumData!E1897,ADM!C:C,ReferendumData!A1897,ADM!D:D,ReferendumData!B1897),SUMIFS(ADM!K:K,ADM!H:H,ReferendumData!E1897,ADM!I:I,ReferendumData!A1897,ADM!J:J,ReferendumData!B1897)))</f>
        <v>949.69</v>
      </c>
      <c r="U1897" s="34">
        <f t="shared" si="302"/>
        <v>0.3853889163832408</v>
      </c>
      <c r="V1897" s="47">
        <f>IFERROR(VLOOKUP(C1897,Lookups!J:L,3,FALSE),IF(T1897&gt;=2000,4,IF(AND(T1897&gt;=1000,T1897&lt;2000),5,6)))</f>
        <v>6</v>
      </c>
      <c r="W1897" s="12" t="s">
        <v>598</v>
      </c>
      <c r="X1897" s="39">
        <f t="shared" si="294"/>
        <v>0.3853889163832408</v>
      </c>
      <c r="Y1897" s="38">
        <f t="shared" si="295"/>
        <v>0.82513661202185795</v>
      </c>
      <c r="Z1897" s="40" t="e">
        <f>IF(C1897=ScatterPlots!$A$3,ReferendumData!Y1897,-1)</f>
        <v>#N/A</v>
      </c>
      <c r="AA1897" s="39">
        <f t="shared" si="296"/>
        <v>0.3853889163832408</v>
      </c>
      <c r="AB1897" s="40">
        <f t="shared" si="297"/>
        <v>-1</v>
      </c>
      <c r="AC1897" s="40">
        <f t="shared" si="298"/>
        <v>-1</v>
      </c>
      <c r="AD1897" s="40">
        <f t="shared" si="299"/>
        <v>0.82513661202185795</v>
      </c>
    </row>
    <row r="1898" spans="1:30" x14ac:dyDescent="0.35">
      <c r="A1898">
        <v>486</v>
      </c>
      <c r="B1898">
        <v>1</v>
      </c>
      <c r="C1898" t="str">
        <f t="shared" si="300"/>
        <v>0486-01</v>
      </c>
      <c r="D1898" t="s">
        <v>90</v>
      </c>
      <c r="E1898">
        <v>2015</v>
      </c>
      <c r="F1898">
        <f>VLOOKUP(E1898,Lookups!A:B,2,FALSE)</f>
        <v>1</v>
      </c>
      <c r="G1898">
        <v>2016</v>
      </c>
      <c r="H1898" s="61">
        <v>374.66</v>
      </c>
      <c r="I1898">
        <v>10</v>
      </c>
      <c r="J1898" t="s">
        <v>19</v>
      </c>
      <c r="K1898">
        <v>0</v>
      </c>
      <c r="L1898">
        <v>0</v>
      </c>
      <c r="M1898">
        <v>0</v>
      </c>
      <c r="N1898">
        <v>9</v>
      </c>
      <c r="O1898">
        <v>1</v>
      </c>
      <c r="P1898">
        <f t="shared" si="301"/>
        <v>4</v>
      </c>
      <c r="Q1898">
        <v>484</v>
      </c>
      <c r="R1898">
        <v>124</v>
      </c>
      <c r="S1898" s="14">
        <f t="shared" si="293"/>
        <v>0.79605263157894735</v>
      </c>
      <c r="T1898" s="33">
        <f>IF(E1898&lt;1994,"NA",IF(E1898&gt;2001,SUMIFS(ADM!E:E,ADM!A:A,ReferendumData!E1898,ADM!C:C,ReferendumData!A1898,ADM!D:D,ReferendumData!B1898),SUMIFS(ADM!K:K,ADM!H:H,ReferendumData!E1898,ADM!I:I,ReferendumData!A1898,ADM!J:J,ReferendumData!B1898)))</f>
        <v>303.3</v>
      </c>
      <c r="U1898" s="34">
        <f t="shared" si="302"/>
        <v>2.0046158918562478</v>
      </c>
      <c r="V1898" s="47">
        <f>IFERROR(VLOOKUP(C1898,Lookups!J:L,3,FALSE),IF(T1898&gt;=2000,4,IF(AND(T1898&gt;=1000,T1898&lt;2000),5,6)))</f>
        <v>6</v>
      </c>
      <c r="W1898" s="12" t="s">
        <v>606</v>
      </c>
      <c r="X1898" s="39">
        <f t="shared" si="294"/>
        <v>2.0046158918562478</v>
      </c>
      <c r="Y1898" s="38">
        <f t="shared" si="295"/>
        <v>0.79605263157894735</v>
      </c>
      <c r="Z1898" s="40" t="e">
        <f>IF(C1898=ScatterPlots!$A$3,ReferendumData!Y1898,-1)</f>
        <v>#N/A</v>
      </c>
      <c r="AA1898" s="39">
        <f t="shared" si="296"/>
        <v>2.0046158918562478</v>
      </c>
      <c r="AB1898" s="40">
        <f t="shared" si="297"/>
        <v>-1</v>
      </c>
      <c r="AC1898" s="40">
        <f t="shared" si="298"/>
        <v>-1</v>
      </c>
      <c r="AD1898" s="40">
        <f t="shared" si="299"/>
        <v>0.79605263157894735</v>
      </c>
    </row>
    <row r="1899" spans="1:30" x14ac:dyDescent="0.35">
      <c r="A1899">
        <v>499</v>
      </c>
      <c r="B1899">
        <v>1</v>
      </c>
      <c r="C1899" t="str">
        <f t="shared" si="300"/>
        <v>0499-01</v>
      </c>
      <c r="D1899" t="s">
        <v>277</v>
      </c>
      <c r="E1899">
        <v>2015</v>
      </c>
      <c r="F1899">
        <f>VLOOKUP(E1899,Lookups!A:B,2,FALSE)</f>
        <v>1</v>
      </c>
      <c r="G1899">
        <v>2016</v>
      </c>
      <c r="H1899" s="61">
        <v>1578.63</v>
      </c>
      <c r="I1899">
        <v>10</v>
      </c>
      <c r="J1899" t="s">
        <v>19</v>
      </c>
      <c r="K1899">
        <v>0</v>
      </c>
      <c r="L1899">
        <v>1</v>
      </c>
      <c r="M1899">
        <v>0</v>
      </c>
      <c r="N1899">
        <v>9</v>
      </c>
      <c r="O1899">
        <v>1</v>
      </c>
      <c r="P1899">
        <f t="shared" si="301"/>
        <v>10</v>
      </c>
      <c r="Q1899">
        <v>258</v>
      </c>
      <c r="R1899">
        <v>32</v>
      </c>
      <c r="S1899" s="14">
        <f t="shared" si="293"/>
        <v>0.8896551724137931</v>
      </c>
      <c r="T1899" s="33">
        <f>IF(E1899&lt;1994,"NA",IF(E1899&gt;2001,SUMIFS(ADM!E:E,ADM!A:A,ReferendumData!E1899,ADM!C:C,ReferendumData!A1899,ADM!D:D,ReferendumData!B1899),SUMIFS(ADM!K:K,ADM!H:H,ReferendumData!E1899,ADM!I:I,ReferendumData!A1899,ADM!J:J,ReferendumData!B1899)))</f>
        <v>284.55</v>
      </c>
      <c r="U1899" s="34">
        <f t="shared" si="302"/>
        <v>1.0191530486733438</v>
      </c>
      <c r="V1899" s="47">
        <f>IFERROR(VLOOKUP(C1899,Lookups!J:L,3,FALSE),IF(T1899&gt;=2000,4,IF(AND(T1899&gt;=1000,T1899&lt;2000),5,6)))</f>
        <v>6</v>
      </c>
      <c r="W1899" s="12" t="s">
        <v>598</v>
      </c>
      <c r="X1899" s="39">
        <f t="shared" si="294"/>
        <v>1.0191530486733438</v>
      </c>
      <c r="Y1899" s="38">
        <f t="shared" si="295"/>
        <v>0.8896551724137931</v>
      </c>
      <c r="Z1899" s="40" t="e">
        <f>IF(C1899=ScatterPlots!$A$3,ReferendumData!Y1899,-1)</f>
        <v>#N/A</v>
      </c>
      <c r="AA1899" s="39">
        <f t="shared" si="296"/>
        <v>1.0191530486733438</v>
      </c>
      <c r="AB1899" s="40">
        <f t="shared" si="297"/>
        <v>-1</v>
      </c>
      <c r="AC1899" s="40">
        <f t="shared" si="298"/>
        <v>-1</v>
      </c>
      <c r="AD1899" s="40">
        <f t="shared" si="299"/>
        <v>0.8896551724137931</v>
      </c>
    </row>
    <row r="1900" spans="1:30" x14ac:dyDescent="0.35">
      <c r="A1900">
        <v>500</v>
      </c>
      <c r="B1900">
        <v>1</v>
      </c>
      <c r="C1900" t="str">
        <f t="shared" si="300"/>
        <v>0500-01</v>
      </c>
      <c r="D1900" t="s">
        <v>481</v>
      </c>
      <c r="E1900">
        <v>2015</v>
      </c>
      <c r="F1900">
        <f>VLOOKUP(E1900,Lookups!A:B,2,FALSE)</f>
        <v>1</v>
      </c>
      <c r="G1900">
        <v>2016</v>
      </c>
      <c r="H1900" s="61">
        <v>1550</v>
      </c>
      <c r="I1900">
        <v>10</v>
      </c>
      <c r="J1900" t="s">
        <v>19</v>
      </c>
      <c r="K1900">
        <v>0</v>
      </c>
      <c r="L1900">
        <v>1</v>
      </c>
      <c r="M1900">
        <v>0</v>
      </c>
      <c r="N1900">
        <v>9</v>
      </c>
      <c r="O1900">
        <v>1</v>
      </c>
      <c r="P1900">
        <f t="shared" si="301"/>
        <v>10</v>
      </c>
      <c r="Q1900">
        <v>710</v>
      </c>
      <c r="R1900">
        <v>311</v>
      </c>
      <c r="S1900" s="14">
        <f t="shared" si="293"/>
        <v>0.69539666993143978</v>
      </c>
      <c r="T1900" s="33">
        <f>IF(E1900&lt;1994,"NA",IF(E1900&gt;2001,SUMIFS(ADM!E:E,ADM!A:A,ReferendumData!E1900,ADM!C:C,ReferendumData!A1900,ADM!D:D,ReferendumData!B1900),SUMIFS(ADM!K:K,ADM!H:H,ReferendumData!E1900,ADM!I:I,ReferendumData!A1900,ADM!J:J,ReferendumData!B1900)))</f>
        <v>438.62</v>
      </c>
      <c r="U1900" s="34">
        <f t="shared" si="302"/>
        <v>2.3277552323195478</v>
      </c>
      <c r="V1900" s="47">
        <f>IFERROR(VLOOKUP(C1900,Lookups!J:L,3,FALSE),IF(T1900&gt;=2000,4,IF(AND(T1900&gt;=1000,T1900&lt;2000),5,6)))</f>
        <v>6</v>
      </c>
      <c r="W1900" s="12" t="s">
        <v>607</v>
      </c>
      <c r="X1900" s="39">
        <f t="shared" si="294"/>
        <v>2.3277552323195478</v>
      </c>
      <c r="Y1900" s="38">
        <f t="shared" si="295"/>
        <v>0.69539666993143978</v>
      </c>
      <c r="Z1900" s="40" t="e">
        <f>IF(C1900=ScatterPlots!$A$3,ReferendumData!Y1900,-1)</f>
        <v>#N/A</v>
      </c>
      <c r="AA1900" s="39">
        <f t="shared" si="296"/>
        <v>2.3277552323195478</v>
      </c>
      <c r="AB1900" s="40">
        <f t="shared" si="297"/>
        <v>-1</v>
      </c>
      <c r="AC1900" s="40">
        <f t="shared" si="298"/>
        <v>-1</v>
      </c>
      <c r="AD1900" s="40">
        <f t="shared" si="299"/>
        <v>0.69539666993143978</v>
      </c>
    </row>
    <row r="1901" spans="1:30" x14ac:dyDescent="0.35">
      <c r="A1901">
        <v>505</v>
      </c>
      <c r="B1901">
        <v>1</v>
      </c>
      <c r="C1901" t="str">
        <f t="shared" si="300"/>
        <v>0505-01</v>
      </c>
      <c r="D1901" t="s">
        <v>380</v>
      </c>
      <c r="E1901">
        <v>2015</v>
      </c>
      <c r="F1901">
        <f>VLOOKUP(E1901,Lookups!A:B,2,FALSE)</f>
        <v>1</v>
      </c>
      <c r="G1901">
        <v>2016</v>
      </c>
      <c r="H1901" s="61">
        <v>2300</v>
      </c>
      <c r="I1901">
        <v>10</v>
      </c>
      <c r="J1901" t="s">
        <v>19</v>
      </c>
      <c r="K1901">
        <v>1</v>
      </c>
      <c r="L1901">
        <v>0</v>
      </c>
      <c r="M1901">
        <v>0</v>
      </c>
      <c r="N1901">
        <v>9</v>
      </c>
      <c r="O1901">
        <v>1</v>
      </c>
      <c r="P1901">
        <f t="shared" si="301"/>
        <v>10</v>
      </c>
      <c r="Q1901">
        <v>495</v>
      </c>
      <c r="R1901">
        <v>400</v>
      </c>
      <c r="S1901" s="14">
        <f t="shared" si="293"/>
        <v>0.55307262569832405</v>
      </c>
      <c r="T1901" s="33">
        <f>IF(E1901&lt;1994,"NA",IF(E1901&gt;2001,SUMIFS(ADM!E:E,ADM!A:A,ReferendumData!E1901,ADM!C:C,ReferendumData!A1901,ADM!D:D,ReferendumData!B1901),SUMIFS(ADM!K:K,ADM!H:H,ReferendumData!E1901,ADM!I:I,ReferendumData!A1901,ADM!J:J,ReferendumData!B1901)))</f>
        <v>326.42</v>
      </c>
      <c r="U1901" s="34">
        <f t="shared" si="302"/>
        <v>2.7418663072115677</v>
      </c>
      <c r="V1901" s="47">
        <f>IFERROR(VLOOKUP(C1901,Lookups!J:L,3,FALSE),IF(T1901&gt;=2000,4,IF(AND(T1901&gt;=1000,T1901&lt;2000),5,6)))</f>
        <v>6</v>
      </c>
      <c r="W1901" s="12" t="s">
        <v>597</v>
      </c>
      <c r="X1901" s="39">
        <f t="shared" si="294"/>
        <v>2.7418663072115677</v>
      </c>
      <c r="Y1901" s="38">
        <f t="shared" si="295"/>
        <v>0.55307262569832405</v>
      </c>
      <c r="Z1901" s="40" t="e">
        <f>IF(C1901=ScatterPlots!$A$3,ReferendumData!Y1901,-1)</f>
        <v>#N/A</v>
      </c>
      <c r="AA1901" s="39">
        <f t="shared" si="296"/>
        <v>2.7418663072115677</v>
      </c>
      <c r="AB1901" s="40">
        <f t="shared" si="297"/>
        <v>-1</v>
      </c>
      <c r="AC1901" s="40">
        <f t="shared" si="298"/>
        <v>-1</v>
      </c>
      <c r="AD1901" s="40">
        <f t="shared" si="299"/>
        <v>0.55307262569832405</v>
      </c>
    </row>
    <row r="1902" spans="1:30" x14ac:dyDescent="0.35">
      <c r="A1902">
        <v>535</v>
      </c>
      <c r="B1902">
        <v>1</v>
      </c>
      <c r="C1902" t="str">
        <f t="shared" si="300"/>
        <v>0535-01</v>
      </c>
      <c r="D1902" t="s">
        <v>338</v>
      </c>
      <c r="E1902">
        <v>2015</v>
      </c>
      <c r="F1902">
        <f>VLOOKUP(E1902,Lookups!A:B,2,FALSE)</f>
        <v>1</v>
      </c>
      <c r="G1902">
        <v>2016</v>
      </c>
      <c r="H1902" s="61">
        <v>836.82</v>
      </c>
      <c r="I1902">
        <v>10</v>
      </c>
      <c r="J1902" t="s">
        <v>19</v>
      </c>
      <c r="K1902">
        <v>1</v>
      </c>
      <c r="L1902">
        <v>1</v>
      </c>
      <c r="M1902">
        <v>0</v>
      </c>
      <c r="N1902">
        <v>9</v>
      </c>
      <c r="O1902">
        <v>1</v>
      </c>
      <c r="P1902">
        <f t="shared" si="301"/>
        <v>9</v>
      </c>
      <c r="Q1902">
        <v>10306</v>
      </c>
      <c r="R1902">
        <v>10059</v>
      </c>
      <c r="S1902" s="14">
        <f t="shared" si="293"/>
        <v>0.50606432604959495</v>
      </c>
      <c r="T1902" s="33">
        <f>IF(E1902&lt;1994,"NA",IF(E1902&gt;2001,SUMIFS(ADM!E:E,ADM!A:A,ReferendumData!E1902,ADM!C:C,ReferendumData!A1902,ADM!D:D,ReferendumData!B1902),SUMIFS(ADM!K:K,ADM!H:H,ReferendumData!E1902,ADM!I:I,ReferendumData!A1902,ADM!J:J,ReferendumData!B1902)))</f>
        <v>16690.84</v>
      </c>
      <c r="U1902" s="34">
        <f t="shared" si="302"/>
        <v>1.2201303229795504</v>
      </c>
      <c r="V1902" s="47">
        <f>IFERROR(VLOOKUP(C1902,Lookups!J:L,3,FALSE),IF(T1902&gt;=2000,4,IF(AND(T1902&gt;=1000,T1902&lt;2000),5,6)))</f>
        <v>4</v>
      </c>
      <c r="W1902" s="12" t="s">
        <v>608</v>
      </c>
      <c r="X1902" s="39">
        <f t="shared" si="294"/>
        <v>1.2201303229795504</v>
      </c>
      <c r="Y1902" s="38">
        <f t="shared" si="295"/>
        <v>0.50606432604959495</v>
      </c>
      <c r="Z1902" s="40" t="e">
        <f>IF(C1902=ScatterPlots!$A$3,ReferendumData!Y1902,-1)</f>
        <v>#N/A</v>
      </c>
      <c r="AA1902" s="39">
        <f t="shared" si="296"/>
        <v>1.2201303229795504</v>
      </c>
      <c r="AB1902" s="40">
        <f t="shared" si="297"/>
        <v>-1</v>
      </c>
      <c r="AC1902" s="40">
        <f t="shared" si="298"/>
        <v>-1</v>
      </c>
      <c r="AD1902" s="40">
        <f t="shared" si="299"/>
        <v>0.50606432604959495</v>
      </c>
    </row>
    <row r="1903" spans="1:30" x14ac:dyDescent="0.35">
      <c r="A1903">
        <v>622</v>
      </c>
      <c r="B1903">
        <v>1</v>
      </c>
      <c r="C1903" t="str">
        <f t="shared" si="300"/>
        <v>0622-01</v>
      </c>
      <c r="D1903" t="s">
        <v>233</v>
      </c>
      <c r="E1903">
        <v>2015</v>
      </c>
      <c r="F1903">
        <f>VLOOKUP(E1903,Lookups!A:B,2,FALSE)</f>
        <v>1</v>
      </c>
      <c r="G1903">
        <v>2016</v>
      </c>
      <c r="H1903" s="61">
        <v>1389.86</v>
      </c>
      <c r="I1903">
        <v>10</v>
      </c>
      <c r="J1903" t="s">
        <v>19</v>
      </c>
      <c r="K1903">
        <v>0</v>
      </c>
      <c r="L1903">
        <v>0</v>
      </c>
      <c r="M1903">
        <v>0</v>
      </c>
      <c r="N1903">
        <v>9</v>
      </c>
      <c r="O1903">
        <v>0</v>
      </c>
      <c r="P1903">
        <f t="shared" si="301"/>
        <v>10</v>
      </c>
      <c r="Q1903">
        <v>4415</v>
      </c>
      <c r="R1903">
        <v>6421</v>
      </c>
      <c r="S1903" s="14">
        <f t="shared" si="293"/>
        <v>0.40743816906607605</v>
      </c>
      <c r="T1903" s="33">
        <f>IF(E1903&lt;1994,"NA",IF(E1903&gt;2001,SUMIFS(ADM!E:E,ADM!A:A,ReferendumData!E1903,ADM!C:C,ReferendumData!A1903,ADM!D:D,ReferendumData!B1903),SUMIFS(ADM!K:K,ADM!H:H,ReferendumData!E1903,ADM!I:I,ReferendumData!A1903,ADM!J:J,ReferendumData!B1903)))</f>
        <v>10715.36</v>
      </c>
      <c r="U1903" s="34">
        <f t="shared" si="302"/>
        <v>1.0112586044705918</v>
      </c>
      <c r="V1903" s="47">
        <f>IFERROR(VLOOKUP(C1903,Lookups!J:L,3,FALSE),IF(T1903&gt;=2000,4,IF(AND(T1903&gt;=1000,T1903&lt;2000),5,6)))</f>
        <v>2</v>
      </c>
      <c r="W1903" s="12" t="s">
        <v>609</v>
      </c>
      <c r="X1903" s="39">
        <f t="shared" si="294"/>
        <v>1.0112586044705918</v>
      </c>
      <c r="Y1903" s="38">
        <f t="shared" si="295"/>
        <v>0.40743816906607605</v>
      </c>
      <c r="Z1903" s="40" t="e">
        <f>IF(C1903=ScatterPlots!$A$3,ReferendumData!Y1903,-1)</f>
        <v>#N/A</v>
      </c>
      <c r="AA1903" s="39">
        <f t="shared" si="296"/>
        <v>1.0112586044705918</v>
      </c>
      <c r="AB1903" s="40">
        <f t="shared" si="297"/>
        <v>-1</v>
      </c>
      <c r="AC1903" s="40">
        <f t="shared" si="298"/>
        <v>-1</v>
      </c>
      <c r="AD1903" s="40">
        <f t="shared" si="299"/>
        <v>0.40743816906607605</v>
      </c>
    </row>
    <row r="1904" spans="1:30" x14ac:dyDescent="0.35">
      <c r="A1904">
        <v>630</v>
      </c>
      <c r="B1904">
        <v>1</v>
      </c>
      <c r="C1904" t="str">
        <f t="shared" si="300"/>
        <v>0630-01</v>
      </c>
      <c r="D1904" t="s">
        <v>195</v>
      </c>
      <c r="E1904">
        <v>2015</v>
      </c>
      <c r="F1904">
        <f>VLOOKUP(E1904,Lookups!A:B,2,FALSE)</f>
        <v>1</v>
      </c>
      <c r="G1904">
        <v>2016</v>
      </c>
      <c r="H1904" s="61">
        <v>2000</v>
      </c>
      <c r="I1904">
        <v>5</v>
      </c>
      <c r="J1904" t="s">
        <v>19</v>
      </c>
      <c r="K1904">
        <v>0</v>
      </c>
      <c r="L1904">
        <v>0</v>
      </c>
      <c r="M1904">
        <v>0</v>
      </c>
      <c r="N1904">
        <v>9</v>
      </c>
      <c r="O1904">
        <v>1</v>
      </c>
      <c r="P1904">
        <f t="shared" si="301"/>
        <v>10</v>
      </c>
      <c r="Q1904">
        <v>273</v>
      </c>
      <c r="R1904">
        <v>206</v>
      </c>
      <c r="S1904" s="14">
        <f t="shared" si="293"/>
        <v>0.56993736951983298</v>
      </c>
      <c r="T1904" s="33">
        <f>IF(E1904&lt;1994,"NA",IF(E1904&gt;2001,SUMIFS(ADM!E:E,ADM!A:A,ReferendumData!E1904,ADM!C:C,ReferendumData!A1904,ADM!D:D,ReferendumData!B1904),SUMIFS(ADM!K:K,ADM!H:H,ReferendumData!E1904,ADM!I:I,ReferendumData!A1904,ADM!J:J,ReferendumData!B1904)))</f>
        <v>356.58</v>
      </c>
      <c r="U1904" s="34">
        <f t="shared" si="302"/>
        <v>1.3433170676986932</v>
      </c>
      <c r="V1904" s="47">
        <f>IFERROR(VLOOKUP(C1904,Lookups!J:L,3,FALSE),IF(T1904&gt;=2000,4,IF(AND(T1904&gt;=1000,T1904&lt;2000),5,6)))</f>
        <v>6</v>
      </c>
      <c r="W1904" s="12" t="s">
        <v>609</v>
      </c>
      <c r="X1904" s="39">
        <f t="shared" si="294"/>
        <v>1.3433170676986932</v>
      </c>
      <c r="Y1904" s="38">
        <f t="shared" si="295"/>
        <v>0.56993736951983298</v>
      </c>
      <c r="Z1904" s="40" t="e">
        <f>IF(C1904=ScatterPlots!$A$3,ReferendumData!Y1904,-1)</f>
        <v>#N/A</v>
      </c>
      <c r="AA1904" s="39">
        <f t="shared" si="296"/>
        <v>1.3433170676986932</v>
      </c>
      <c r="AB1904" s="40">
        <f t="shared" si="297"/>
        <v>-1</v>
      </c>
      <c r="AC1904" s="40">
        <f t="shared" si="298"/>
        <v>-1</v>
      </c>
      <c r="AD1904" s="40">
        <f t="shared" si="299"/>
        <v>0.56993736951983298</v>
      </c>
    </row>
    <row r="1905" spans="1:30" x14ac:dyDescent="0.35">
      <c r="A1905">
        <v>635</v>
      </c>
      <c r="B1905">
        <v>1</v>
      </c>
      <c r="C1905" t="str">
        <f t="shared" si="300"/>
        <v>0635-01</v>
      </c>
      <c r="D1905" t="s">
        <v>97</v>
      </c>
      <c r="E1905">
        <v>2015</v>
      </c>
      <c r="F1905">
        <f>VLOOKUP(E1905,Lookups!A:B,2,FALSE)</f>
        <v>1</v>
      </c>
      <c r="G1905">
        <v>2017</v>
      </c>
      <c r="H1905" s="61">
        <v>3466.88</v>
      </c>
      <c r="I1905">
        <v>10</v>
      </c>
      <c r="J1905" t="s">
        <v>19</v>
      </c>
      <c r="K1905">
        <v>0</v>
      </c>
      <c r="L1905">
        <v>0</v>
      </c>
      <c r="M1905">
        <v>1</v>
      </c>
      <c r="N1905">
        <v>9</v>
      </c>
      <c r="O1905">
        <v>1</v>
      </c>
      <c r="P1905">
        <f t="shared" si="301"/>
        <v>10</v>
      </c>
      <c r="Q1905">
        <v>84</v>
      </c>
      <c r="R1905">
        <v>18</v>
      </c>
      <c r="S1905" s="14">
        <f t="shared" si="293"/>
        <v>0.82352941176470584</v>
      </c>
      <c r="T1905" s="33">
        <f>IF(E1905&lt;1994,"NA",IF(E1905&gt;2001,SUMIFS(ADM!E:E,ADM!A:A,ReferendumData!E1905,ADM!C:C,ReferendumData!A1905,ADM!D:D,ReferendumData!B1905),SUMIFS(ADM!K:K,ADM!H:H,ReferendumData!E1905,ADM!I:I,ReferendumData!A1905,ADM!J:J,ReferendumData!B1905)))</f>
        <v>48.66</v>
      </c>
      <c r="U1905" s="34">
        <f t="shared" si="302"/>
        <v>2.0961775585696674</v>
      </c>
      <c r="V1905" s="47">
        <f>IFERROR(VLOOKUP(C1905,Lookups!J:L,3,FALSE),IF(T1905&gt;=2000,4,IF(AND(T1905&gt;=1000,T1905&lt;2000),5,6)))</f>
        <v>6</v>
      </c>
      <c r="W1905" s="12" t="s">
        <v>597</v>
      </c>
      <c r="X1905" s="39">
        <f t="shared" si="294"/>
        <v>2.0961775585696674</v>
      </c>
      <c r="Y1905" s="38">
        <f t="shared" si="295"/>
        <v>0.82352941176470584</v>
      </c>
      <c r="Z1905" s="40" t="e">
        <f>IF(C1905=ScatterPlots!$A$3,ReferendumData!Y1905,-1)</f>
        <v>#N/A</v>
      </c>
      <c r="AA1905" s="39">
        <f t="shared" si="296"/>
        <v>2.0961775585696674</v>
      </c>
      <c r="AB1905" s="40">
        <f t="shared" si="297"/>
        <v>-1</v>
      </c>
      <c r="AC1905" s="40">
        <f t="shared" si="298"/>
        <v>-1</v>
      </c>
      <c r="AD1905" s="40">
        <f t="shared" si="299"/>
        <v>0.82352941176470584</v>
      </c>
    </row>
    <row r="1906" spans="1:30" x14ac:dyDescent="0.35">
      <c r="A1906">
        <v>682</v>
      </c>
      <c r="B1906">
        <v>1</v>
      </c>
      <c r="C1906" t="str">
        <f t="shared" si="300"/>
        <v>0682-01</v>
      </c>
      <c r="D1906" t="s">
        <v>138</v>
      </c>
      <c r="E1906">
        <v>2015</v>
      </c>
      <c r="F1906">
        <f>VLOOKUP(E1906,Lookups!A:B,2,FALSE)</f>
        <v>1</v>
      </c>
      <c r="G1906">
        <v>2016</v>
      </c>
      <c r="H1906" s="61">
        <v>26.84</v>
      </c>
      <c r="I1906">
        <v>10</v>
      </c>
      <c r="J1906" t="s">
        <v>19</v>
      </c>
      <c r="K1906">
        <v>0</v>
      </c>
      <c r="L1906">
        <v>0</v>
      </c>
      <c r="M1906">
        <v>0</v>
      </c>
      <c r="N1906">
        <v>9</v>
      </c>
      <c r="O1906">
        <v>1</v>
      </c>
      <c r="P1906">
        <f t="shared" si="301"/>
        <v>1</v>
      </c>
      <c r="Q1906">
        <v>615</v>
      </c>
      <c r="R1906">
        <v>103</v>
      </c>
      <c r="S1906" s="14">
        <f t="shared" si="293"/>
        <v>0.85654596100278546</v>
      </c>
      <c r="T1906" s="33">
        <f>IF(E1906&lt;1994,"NA",IF(E1906&gt;2001,SUMIFS(ADM!E:E,ADM!A:A,ReferendumData!E1906,ADM!C:C,ReferendumData!A1906,ADM!D:D,ReferendumData!B1906),SUMIFS(ADM!K:K,ADM!H:H,ReferendumData!E1906,ADM!I:I,ReferendumData!A1906,ADM!J:J,ReferendumData!B1906)))</f>
        <v>1156.26</v>
      </c>
      <c r="U1906" s="34">
        <f t="shared" si="302"/>
        <v>0.62096760244235727</v>
      </c>
      <c r="V1906" s="47">
        <f>IFERROR(VLOOKUP(C1906,Lookups!J:L,3,FALSE),IF(T1906&gt;=2000,4,IF(AND(T1906&gt;=1000,T1906&lt;2000),5,6)))</f>
        <v>5</v>
      </c>
      <c r="W1906" s="12" t="s">
        <v>578</v>
      </c>
      <c r="X1906" s="39">
        <f t="shared" si="294"/>
        <v>0.62096760244235727</v>
      </c>
      <c r="Y1906" s="38">
        <f t="shared" si="295"/>
        <v>0.85654596100278546</v>
      </c>
      <c r="Z1906" s="40" t="e">
        <f>IF(C1906=ScatterPlots!$A$3,ReferendumData!Y1906,-1)</f>
        <v>#N/A</v>
      </c>
      <c r="AA1906" s="39">
        <f t="shared" si="296"/>
        <v>0.62096760244235727</v>
      </c>
      <c r="AB1906" s="40">
        <f t="shared" si="297"/>
        <v>-1</v>
      </c>
      <c r="AC1906" s="40">
        <f t="shared" si="298"/>
        <v>-1</v>
      </c>
      <c r="AD1906" s="40">
        <f t="shared" si="299"/>
        <v>0.85654596100278546</v>
      </c>
    </row>
    <row r="1907" spans="1:30" x14ac:dyDescent="0.35">
      <c r="A1907">
        <v>682</v>
      </c>
      <c r="B1907">
        <v>1</v>
      </c>
      <c r="C1907" t="str">
        <f t="shared" si="300"/>
        <v>0682-01</v>
      </c>
      <c r="D1907" t="s">
        <v>138</v>
      </c>
      <c r="E1907">
        <v>2015</v>
      </c>
      <c r="F1907">
        <f>VLOOKUP(E1907,Lookups!A:B,2,FALSE)</f>
        <v>1</v>
      </c>
      <c r="G1907">
        <v>2016</v>
      </c>
      <c r="H1907" s="61">
        <v>200</v>
      </c>
      <c r="I1907">
        <v>10</v>
      </c>
      <c r="J1907" t="s">
        <v>19</v>
      </c>
      <c r="K1907">
        <v>0</v>
      </c>
      <c r="L1907">
        <v>0</v>
      </c>
      <c r="M1907">
        <v>0</v>
      </c>
      <c r="N1907">
        <v>9</v>
      </c>
      <c r="O1907">
        <v>1</v>
      </c>
      <c r="P1907">
        <f t="shared" si="301"/>
        <v>3</v>
      </c>
      <c r="Q1907">
        <v>503</v>
      </c>
      <c r="R1907">
        <v>213</v>
      </c>
      <c r="S1907" s="14">
        <f t="shared" si="293"/>
        <v>0.70251396648044695</v>
      </c>
      <c r="T1907" s="33">
        <f>IF(E1907&lt;1994,"NA",IF(E1907&gt;2001,SUMIFS(ADM!E:E,ADM!A:A,ReferendumData!E1907,ADM!C:C,ReferendumData!A1907,ADM!D:D,ReferendumData!B1907),SUMIFS(ADM!K:K,ADM!H:H,ReferendumData!E1907,ADM!I:I,ReferendumData!A1907,ADM!J:J,ReferendumData!B1907)))</f>
        <v>1156.26</v>
      </c>
      <c r="U1907" s="34">
        <f t="shared" si="302"/>
        <v>0.6192378876723228</v>
      </c>
      <c r="V1907" s="47">
        <f>IFERROR(VLOOKUP(C1907,Lookups!J:L,3,FALSE),IF(T1907&gt;=2000,4,IF(AND(T1907&gt;=1000,T1907&lt;2000),5,6)))</f>
        <v>5</v>
      </c>
      <c r="W1907" s="12" t="s">
        <v>610</v>
      </c>
      <c r="X1907" s="39">
        <f t="shared" si="294"/>
        <v>0.6192378876723228</v>
      </c>
      <c r="Y1907" s="38">
        <f t="shared" si="295"/>
        <v>0.70251396648044695</v>
      </c>
      <c r="Z1907" s="40" t="e">
        <f>IF(C1907=ScatterPlots!$A$3,ReferendumData!Y1907,-1)</f>
        <v>#N/A</v>
      </c>
      <c r="AA1907" s="39">
        <f t="shared" si="296"/>
        <v>0.6192378876723228</v>
      </c>
      <c r="AB1907" s="40">
        <f t="shared" si="297"/>
        <v>-1</v>
      </c>
      <c r="AC1907" s="40">
        <f t="shared" si="298"/>
        <v>-1</v>
      </c>
      <c r="AD1907" s="40">
        <f t="shared" si="299"/>
        <v>0.70251396648044695</v>
      </c>
    </row>
    <row r="1908" spans="1:30" x14ac:dyDescent="0.35">
      <c r="A1908">
        <v>726</v>
      </c>
      <c r="B1908">
        <v>1</v>
      </c>
      <c r="C1908" t="str">
        <f t="shared" si="300"/>
        <v>0726-01</v>
      </c>
      <c r="D1908" t="s">
        <v>315</v>
      </c>
      <c r="E1908">
        <v>2015</v>
      </c>
      <c r="F1908">
        <f>VLOOKUP(E1908,Lookups!A:B,2,FALSE)</f>
        <v>1</v>
      </c>
      <c r="G1908">
        <v>2016</v>
      </c>
      <c r="H1908" s="61">
        <v>460</v>
      </c>
      <c r="I1908">
        <v>10</v>
      </c>
      <c r="J1908" t="s">
        <v>19</v>
      </c>
      <c r="K1908">
        <v>0</v>
      </c>
      <c r="L1908">
        <v>1</v>
      </c>
      <c r="M1908">
        <v>0</v>
      </c>
      <c r="N1908">
        <v>9</v>
      </c>
      <c r="O1908">
        <v>1</v>
      </c>
      <c r="P1908">
        <f t="shared" si="301"/>
        <v>5</v>
      </c>
      <c r="Q1908">
        <v>1197</v>
      </c>
      <c r="R1908">
        <v>732</v>
      </c>
      <c r="S1908" s="14">
        <f t="shared" si="293"/>
        <v>0.62052877138413687</v>
      </c>
      <c r="T1908" s="33">
        <f>IF(E1908&lt;1994,"NA",IF(E1908&gt;2001,SUMIFS(ADM!E:E,ADM!A:A,ReferendumData!E1908,ADM!C:C,ReferendumData!A1908,ADM!D:D,ReferendumData!B1908),SUMIFS(ADM!K:K,ADM!H:H,ReferendumData!E1908,ADM!I:I,ReferendumData!A1908,ADM!J:J,ReferendumData!B1908)))</f>
        <v>2739.16</v>
      </c>
      <c r="U1908" s="34">
        <f t="shared" si="302"/>
        <v>0.70423049402006455</v>
      </c>
      <c r="V1908" s="47">
        <f>IFERROR(VLOOKUP(C1908,Lookups!J:L,3,FALSE),IF(T1908&gt;=2000,4,IF(AND(T1908&gt;=1000,T1908&lt;2000),5,6)))</f>
        <v>4</v>
      </c>
      <c r="W1908" s="12" t="s">
        <v>598</v>
      </c>
      <c r="X1908" s="39">
        <f t="shared" si="294"/>
        <v>0.70423049402006455</v>
      </c>
      <c r="Y1908" s="38">
        <f t="shared" si="295"/>
        <v>0.62052877138413687</v>
      </c>
      <c r="Z1908" s="40" t="e">
        <f>IF(C1908=ScatterPlots!$A$3,ReferendumData!Y1908,-1)</f>
        <v>#N/A</v>
      </c>
      <c r="AA1908" s="39">
        <f t="shared" si="296"/>
        <v>0.70423049402006455</v>
      </c>
      <c r="AB1908" s="40">
        <f t="shared" si="297"/>
        <v>-1</v>
      </c>
      <c r="AC1908" s="40">
        <f t="shared" si="298"/>
        <v>-1</v>
      </c>
      <c r="AD1908" s="40">
        <f t="shared" si="299"/>
        <v>0.62052877138413687</v>
      </c>
    </row>
    <row r="1909" spans="1:30" x14ac:dyDescent="0.35">
      <c r="A1909">
        <v>726</v>
      </c>
      <c r="B1909">
        <v>1</v>
      </c>
      <c r="C1909" t="str">
        <f t="shared" si="300"/>
        <v>0726-01</v>
      </c>
      <c r="D1909" t="s">
        <v>315</v>
      </c>
      <c r="E1909">
        <v>2015</v>
      </c>
      <c r="F1909">
        <f>VLOOKUP(E1909,Lookups!A:B,2,FALSE)</f>
        <v>1</v>
      </c>
      <c r="G1909">
        <v>2016</v>
      </c>
      <c r="H1909" s="61">
        <v>80</v>
      </c>
      <c r="I1909">
        <v>10</v>
      </c>
      <c r="J1909" t="s">
        <v>19</v>
      </c>
      <c r="K1909">
        <v>0</v>
      </c>
      <c r="L1909">
        <v>1</v>
      </c>
      <c r="M1909">
        <v>0</v>
      </c>
      <c r="N1909">
        <v>9</v>
      </c>
      <c r="O1909">
        <v>1</v>
      </c>
      <c r="P1909">
        <f t="shared" si="301"/>
        <v>1</v>
      </c>
      <c r="Q1909">
        <v>1080</v>
      </c>
      <c r="R1909">
        <v>847</v>
      </c>
      <c r="S1909" s="14">
        <f t="shared" si="293"/>
        <v>0.56045666839647124</v>
      </c>
      <c r="T1909" s="33">
        <f>IF(E1909&lt;1994,"NA",IF(E1909&gt;2001,SUMIFS(ADM!E:E,ADM!A:A,ReferendumData!E1909,ADM!C:C,ReferendumData!A1909,ADM!D:D,ReferendumData!B1909),SUMIFS(ADM!K:K,ADM!H:H,ReferendumData!E1909,ADM!I:I,ReferendumData!A1909,ADM!J:J,ReferendumData!B1909)))</f>
        <v>2739.16</v>
      </c>
      <c r="U1909" s="34">
        <f t="shared" si="302"/>
        <v>0.70350034317089916</v>
      </c>
      <c r="V1909" s="47">
        <f>IFERROR(VLOOKUP(C1909,Lookups!J:L,3,FALSE),IF(T1909&gt;=2000,4,IF(AND(T1909&gt;=1000,T1909&lt;2000),5,6)))</f>
        <v>4</v>
      </c>
      <c r="W1909" s="12" t="s">
        <v>598</v>
      </c>
      <c r="X1909" s="39">
        <f t="shared" si="294"/>
        <v>0.70350034317089916</v>
      </c>
      <c r="Y1909" s="38">
        <f t="shared" si="295"/>
        <v>0.56045666839647124</v>
      </c>
      <c r="Z1909" s="40" t="e">
        <f>IF(C1909=ScatterPlots!$A$3,ReferendumData!Y1909,-1)</f>
        <v>#N/A</v>
      </c>
      <c r="AA1909" s="39">
        <f t="shared" si="296"/>
        <v>0.70350034317089916</v>
      </c>
      <c r="AB1909" s="40">
        <f t="shared" si="297"/>
        <v>-1</v>
      </c>
      <c r="AC1909" s="40">
        <f t="shared" si="298"/>
        <v>-1</v>
      </c>
      <c r="AD1909" s="40">
        <f t="shared" si="299"/>
        <v>0.56045666839647124</v>
      </c>
    </row>
    <row r="1910" spans="1:30" x14ac:dyDescent="0.35">
      <c r="A1910">
        <v>727</v>
      </c>
      <c r="B1910">
        <v>1</v>
      </c>
      <c r="C1910" t="str">
        <f t="shared" si="300"/>
        <v>0727-01</v>
      </c>
      <c r="D1910" t="s">
        <v>62</v>
      </c>
      <c r="E1910">
        <v>2015</v>
      </c>
      <c r="F1910">
        <f>VLOOKUP(E1910,Lookups!A:B,2,FALSE)</f>
        <v>1</v>
      </c>
      <c r="G1910">
        <v>2016</v>
      </c>
      <c r="H1910" s="61">
        <v>653.96</v>
      </c>
      <c r="I1910">
        <v>10</v>
      </c>
      <c r="J1910" t="s">
        <v>19</v>
      </c>
      <c r="K1910">
        <v>0</v>
      </c>
      <c r="L1910">
        <v>1</v>
      </c>
      <c r="M1910">
        <v>0</v>
      </c>
      <c r="N1910">
        <v>9</v>
      </c>
      <c r="O1910">
        <v>1</v>
      </c>
      <c r="P1910">
        <f t="shared" si="301"/>
        <v>7</v>
      </c>
      <c r="Q1910">
        <v>1853</v>
      </c>
      <c r="R1910">
        <v>771</v>
      </c>
      <c r="S1910" s="14">
        <f t="shared" si="293"/>
        <v>0.70617378048780488</v>
      </c>
      <c r="T1910" s="33">
        <f>IF(E1910&lt;1994,"NA",IF(E1910&gt;2001,SUMIFS(ADM!E:E,ADM!A:A,ReferendumData!E1910,ADM!C:C,ReferendumData!A1910,ADM!D:D,ReferendumData!B1910),SUMIFS(ADM!K:K,ADM!H:H,ReferendumData!E1910,ADM!I:I,ReferendumData!A1910,ADM!J:J,ReferendumData!B1910)))</f>
        <v>3258.57</v>
      </c>
      <c r="U1910" s="34">
        <f t="shared" si="302"/>
        <v>0.8052612035340655</v>
      </c>
      <c r="V1910" s="47">
        <f>IFERROR(VLOOKUP(C1910,Lookups!J:L,3,FALSE),IF(T1910&gt;=2000,4,IF(AND(T1910&gt;=1000,T1910&lt;2000),5,6)))</f>
        <v>4</v>
      </c>
      <c r="W1910" s="12" t="s">
        <v>598</v>
      </c>
      <c r="X1910" s="39">
        <f t="shared" si="294"/>
        <v>0.8052612035340655</v>
      </c>
      <c r="Y1910" s="38">
        <f t="shared" si="295"/>
        <v>0.70617378048780488</v>
      </c>
      <c r="Z1910" s="40" t="e">
        <f>IF(C1910=ScatterPlots!$A$3,ReferendumData!Y1910,-1)</f>
        <v>#N/A</v>
      </c>
      <c r="AA1910" s="39">
        <f t="shared" si="296"/>
        <v>0.8052612035340655</v>
      </c>
      <c r="AB1910" s="40">
        <f t="shared" si="297"/>
        <v>-1</v>
      </c>
      <c r="AC1910" s="40">
        <f t="shared" si="298"/>
        <v>-1</v>
      </c>
      <c r="AD1910" s="40">
        <f t="shared" si="299"/>
        <v>0.70617378048780488</v>
      </c>
    </row>
    <row r="1911" spans="1:30" x14ac:dyDescent="0.35">
      <c r="A1911">
        <v>739</v>
      </c>
      <c r="B1911">
        <v>1</v>
      </c>
      <c r="C1911" t="str">
        <f t="shared" si="300"/>
        <v>0739-01</v>
      </c>
      <c r="D1911" t="s">
        <v>202</v>
      </c>
      <c r="E1911">
        <v>2015</v>
      </c>
      <c r="F1911">
        <f>VLOOKUP(E1911,Lookups!A:B,2,FALSE)</f>
        <v>1</v>
      </c>
      <c r="G1911">
        <v>2016</v>
      </c>
      <c r="H1911" s="61">
        <v>760</v>
      </c>
      <c r="I1911">
        <v>10</v>
      </c>
      <c r="J1911" t="s">
        <v>19</v>
      </c>
      <c r="K1911">
        <v>0</v>
      </c>
      <c r="L1911">
        <v>1</v>
      </c>
      <c r="M1911">
        <v>0</v>
      </c>
      <c r="N1911">
        <v>9</v>
      </c>
      <c r="O1911">
        <v>1</v>
      </c>
      <c r="P1911">
        <f t="shared" si="301"/>
        <v>8</v>
      </c>
      <c r="Q1911">
        <v>494</v>
      </c>
      <c r="R1911">
        <v>416</v>
      </c>
      <c r="S1911" s="14">
        <f t="shared" si="293"/>
        <v>0.54285714285714282</v>
      </c>
      <c r="T1911" s="33">
        <f>IF(E1911&lt;1994,"NA",IF(E1911&gt;2001,SUMIFS(ADM!E:E,ADM!A:A,ReferendumData!E1911,ADM!C:C,ReferendumData!A1911,ADM!D:D,ReferendumData!B1911),SUMIFS(ADM!K:K,ADM!H:H,ReferendumData!E1911,ADM!I:I,ReferendumData!A1911,ADM!J:J,ReferendumData!B1911)))</f>
        <v>681.53</v>
      </c>
      <c r="U1911" s="34">
        <f t="shared" si="302"/>
        <v>1.335231024312943</v>
      </c>
      <c r="V1911" s="47">
        <f>IFERROR(VLOOKUP(C1911,Lookups!J:L,3,FALSE),IF(T1911&gt;=2000,4,IF(AND(T1911&gt;=1000,T1911&lt;2000),5,6)))</f>
        <v>6</v>
      </c>
      <c r="W1911" s="12" t="s">
        <v>597</v>
      </c>
      <c r="X1911" s="39">
        <f t="shared" si="294"/>
        <v>1.335231024312943</v>
      </c>
      <c r="Y1911" s="38">
        <f t="shared" si="295"/>
        <v>0.54285714285714282</v>
      </c>
      <c r="Z1911" s="40" t="e">
        <f>IF(C1911=ScatterPlots!$A$3,ReferendumData!Y1911,-1)</f>
        <v>#N/A</v>
      </c>
      <c r="AA1911" s="39">
        <f t="shared" si="296"/>
        <v>1.335231024312943</v>
      </c>
      <c r="AB1911" s="40">
        <f t="shared" si="297"/>
        <v>-1</v>
      </c>
      <c r="AC1911" s="40">
        <f t="shared" si="298"/>
        <v>-1</v>
      </c>
      <c r="AD1911" s="40">
        <f t="shared" si="299"/>
        <v>0.54285714285714282</v>
      </c>
    </row>
    <row r="1912" spans="1:30" x14ac:dyDescent="0.35">
      <c r="A1912">
        <v>786</v>
      </c>
      <c r="B1912">
        <v>1</v>
      </c>
      <c r="C1912" t="str">
        <f t="shared" si="300"/>
        <v>0786-01</v>
      </c>
      <c r="D1912" t="s">
        <v>105</v>
      </c>
      <c r="E1912">
        <v>2015</v>
      </c>
      <c r="F1912">
        <f>VLOOKUP(E1912,Lookups!A:B,2,FALSE)</f>
        <v>1</v>
      </c>
      <c r="G1912">
        <v>2016</v>
      </c>
      <c r="H1912" s="61">
        <v>760</v>
      </c>
      <c r="I1912">
        <v>10</v>
      </c>
      <c r="J1912" t="s">
        <v>19</v>
      </c>
      <c r="K1912">
        <v>0</v>
      </c>
      <c r="L1912">
        <v>1</v>
      </c>
      <c r="M1912">
        <v>0</v>
      </c>
      <c r="N1912">
        <v>9</v>
      </c>
      <c r="O1912">
        <v>1</v>
      </c>
      <c r="P1912">
        <f t="shared" si="301"/>
        <v>8</v>
      </c>
      <c r="Q1912">
        <v>190</v>
      </c>
      <c r="R1912">
        <v>150</v>
      </c>
      <c r="S1912" s="14">
        <f t="shared" si="293"/>
        <v>0.55882352941176472</v>
      </c>
      <c r="T1912" s="33">
        <f>IF(E1912&lt;1994,"NA",IF(E1912&gt;2001,SUMIFS(ADM!E:E,ADM!A:A,ReferendumData!E1912,ADM!C:C,ReferendumData!A1912,ADM!D:D,ReferendumData!B1912),SUMIFS(ADM!K:K,ADM!H:H,ReferendumData!E1912,ADM!I:I,ReferendumData!A1912,ADM!J:J,ReferendumData!B1912)))</f>
        <v>413.75</v>
      </c>
      <c r="U1912" s="34">
        <f t="shared" si="302"/>
        <v>0.82175226586102723</v>
      </c>
      <c r="V1912" s="47">
        <f>IFERROR(VLOOKUP(C1912,Lookups!J:L,3,FALSE),IF(T1912&gt;=2000,4,IF(AND(T1912&gt;=1000,T1912&lt;2000),5,6)))</f>
        <v>6</v>
      </c>
      <c r="W1912" s="12" t="s">
        <v>597</v>
      </c>
      <c r="X1912" s="39">
        <f t="shared" si="294"/>
        <v>0.82175226586102723</v>
      </c>
      <c r="Y1912" s="38">
        <f t="shared" si="295"/>
        <v>0.55882352941176472</v>
      </c>
      <c r="Z1912" s="40" t="e">
        <f>IF(C1912=ScatterPlots!$A$3,ReferendumData!Y1912,-1)</f>
        <v>#N/A</v>
      </c>
      <c r="AA1912" s="39">
        <f t="shared" si="296"/>
        <v>0.82175226586102723</v>
      </c>
      <c r="AB1912" s="40">
        <f t="shared" si="297"/>
        <v>-1</v>
      </c>
      <c r="AC1912" s="40">
        <f t="shared" si="298"/>
        <v>-1</v>
      </c>
      <c r="AD1912" s="40">
        <f t="shared" si="299"/>
        <v>0.55882352941176472</v>
      </c>
    </row>
    <row r="1913" spans="1:30" x14ac:dyDescent="0.35">
      <c r="A1913">
        <v>833</v>
      </c>
      <c r="B1913">
        <v>1</v>
      </c>
      <c r="C1913" t="str">
        <f t="shared" si="300"/>
        <v>0833-01</v>
      </c>
      <c r="D1913" t="s">
        <v>157</v>
      </c>
      <c r="E1913">
        <v>2015</v>
      </c>
      <c r="F1913">
        <f>VLOOKUP(E1913,Lookups!A:B,2,FALSE)</f>
        <v>1</v>
      </c>
      <c r="G1913">
        <v>2016</v>
      </c>
      <c r="H1913" s="61">
        <v>525</v>
      </c>
      <c r="I1913">
        <v>10</v>
      </c>
      <c r="J1913" t="s">
        <v>19</v>
      </c>
      <c r="K1913">
        <v>0</v>
      </c>
      <c r="L1913">
        <v>0</v>
      </c>
      <c r="M1913">
        <v>0</v>
      </c>
      <c r="N1913">
        <v>9</v>
      </c>
      <c r="O1913">
        <v>1</v>
      </c>
      <c r="P1913">
        <f t="shared" si="301"/>
        <v>6</v>
      </c>
      <c r="Q1913">
        <v>7694</v>
      </c>
      <c r="R1913">
        <v>5988</v>
      </c>
      <c r="S1913" s="14">
        <f t="shared" si="293"/>
        <v>0.56234468644934954</v>
      </c>
      <c r="T1913" s="33">
        <f>IF(E1913&lt;1994,"NA",IF(E1913&gt;2001,SUMIFS(ADM!E:E,ADM!A:A,ReferendumData!E1913,ADM!C:C,ReferendumData!A1913,ADM!D:D,ReferendumData!B1913),SUMIFS(ADM!K:K,ADM!H:H,ReferendumData!E1913,ADM!I:I,ReferendumData!A1913,ADM!J:J,ReferendumData!B1913)))</f>
        <v>17773.02</v>
      </c>
      <c r="U1913" s="34">
        <f t="shared" si="302"/>
        <v>0.7698185226821328</v>
      </c>
      <c r="V1913" s="47">
        <f>IFERROR(VLOOKUP(C1913,Lookups!J:L,3,FALSE),IF(T1913&gt;=2000,4,IF(AND(T1913&gt;=1000,T1913&lt;2000),5,6)))</f>
        <v>2</v>
      </c>
      <c r="W1913" s="12" t="s">
        <v>597</v>
      </c>
      <c r="X1913" s="39">
        <f t="shared" si="294"/>
        <v>0.7698185226821328</v>
      </c>
      <c r="Y1913" s="38">
        <f t="shared" si="295"/>
        <v>0.56234468644934954</v>
      </c>
      <c r="Z1913" s="40" t="e">
        <f>IF(C1913=ScatterPlots!$A$3,ReferendumData!Y1913,-1)</f>
        <v>#N/A</v>
      </c>
      <c r="AA1913" s="39">
        <f t="shared" si="296"/>
        <v>0.7698185226821328</v>
      </c>
      <c r="AB1913" s="40">
        <f t="shared" si="297"/>
        <v>-1</v>
      </c>
      <c r="AC1913" s="40">
        <f t="shared" si="298"/>
        <v>-1</v>
      </c>
      <c r="AD1913" s="40">
        <f t="shared" si="299"/>
        <v>0.56234468644934954</v>
      </c>
    </row>
    <row r="1914" spans="1:30" x14ac:dyDescent="0.35">
      <c r="A1914">
        <v>837</v>
      </c>
      <c r="B1914">
        <v>1</v>
      </c>
      <c r="C1914" t="str">
        <f t="shared" si="300"/>
        <v>0837-01</v>
      </c>
      <c r="D1914" t="s">
        <v>36</v>
      </c>
      <c r="E1914">
        <v>2015</v>
      </c>
      <c r="F1914">
        <f>VLOOKUP(E1914,Lookups!A:B,2,FALSE)</f>
        <v>1</v>
      </c>
      <c r="G1914">
        <v>2016</v>
      </c>
      <c r="H1914" s="61">
        <v>727.69</v>
      </c>
      <c r="I1914">
        <v>10</v>
      </c>
      <c r="J1914" t="s">
        <v>19</v>
      </c>
      <c r="K1914">
        <v>0</v>
      </c>
      <c r="L1914">
        <v>0</v>
      </c>
      <c r="M1914">
        <v>0</v>
      </c>
      <c r="N1914">
        <v>9</v>
      </c>
      <c r="O1914">
        <v>1</v>
      </c>
      <c r="P1914">
        <f t="shared" si="301"/>
        <v>8</v>
      </c>
      <c r="Q1914">
        <v>472</v>
      </c>
      <c r="R1914">
        <v>75</v>
      </c>
      <c r="S1914" s="14">
        <f t="shared" si="293"/>
        <v>0.86288848263254114</v>
      </c>
      <c r="T1914" s="33">
        <f>IF(E1914&lt;1994,"NA",IF(E1914&gt;2001,SUMIFS(ADM!E:E,ADM!A:A,ReferendumData!E1914,ADM!C:C,ReferendumData!A1914,ADM!D:D,ReferendumData!B1914),SUMIFS(ADM!K:K,ADM!H:H,ReferendumData!E1914,ADM!I:I,ReferendumData!A1914,ADM!J:J,ReferendumData!B1914)))</f>
        <v>513.53</v>
      </c>
      <c r="U1914" s="34">
        <f t="shared" si="302"/>
        <v>1.065176328549452</v>
      </c>
      <c r="V1914" s="47">
        <f>IFERROR(VLOOKUP(C1914,Lookups!J:L,3,FALSE),IF(T1914&gt;=2000,4,IF(AND(T1914&gt;=1000,T1914&lt;2000),5,6)))</f>
        <v>6</v>
      </c>
      <c r="W1914" s="12" t="s">
        <v>598</v>
      </c>
      <c r="X1914" s="39">
        <f t="shared" si="294"/>
        <v>1.065176328549452</v>
      </c>
      <c r="Y1914" s="38">
        <f t="shared" si="295"/>
        <v>0.86288848263254114</v>
      </c>
      <c r="Z1914" s="40" t="e">
        <f>IF(C1914=ScatterPlots!$A$3,ReferendumData!Y1914,-1)</f>
        <v>#N/A</v>
      </c>
      <c r="AA1914" s="39">
        <f t="shared" si="296"/>
        <v>1.065176328549452</v>
      </c>
      <c r="AB1914" s="40">
        <f t="shared" si="297"/>
        <v>-1</v>
      </c>
      <c r="AC1914" s="40">
        <f t="shared" si="298"/>
        <v>-1</v>
      </c>
      <c r="AD1914" s="40">
        <f t="shared" si="299"/>
        <v>0.86288848263254114</v>
      </c>
    </row>
    <row r="1915" spans="1:30" x14ac:dyDescent="0.35">
      <c r="A1915">
        <v>837</v>
      </c>
      <c r="B1915">
        <v>1</v>
      </c>
      <c r="C1915" t="str">
        <f t="shared" si="300"/>
        <v>0837-01</v>
      </c>
      <c r="D1915" t="s">
        <v>36</v>
      </c>
      <c r="E1915">
        <v>2015</v>
      </c>
      <c r="F1915">
        <f>VLOOKUP(E1915,Lookups!A:B,2,FALSE)</f>
        <v>1</v>
      </c>
      <c r="G1915">
        <v>2016</v>
      </c>
      <c r="H1915" s="61">
        <v>165.31</v>
      </c>
      <c r="I1915">
        <v>10</v>
      </c>
      <c r="J1915" t="s">
        <v>19</v>
      </c>
      <c r="K1915">
        <v>0</v>
      </c>
      <c r="L1915">
        <v>0</v>
      </c>
      <c r="M1915">
        <v>0</v>
      </c>
      <c r="N1915">
        <v>9</v>
      </c>
      <c r="O1915">
        <v>1</v>
      </c>
      <c r="P1915">
        <f t="shared" si="301"/>
        <v>2</v>
      </c>
      <c r="Q1915">
        <v>448</v>
      </c>
      <c r="R1915">
        <v>96</v>
      </c>
      <c r="S1915" s="14">
        <f t="shared" si="293"/>
        <v>0.82352941176470584</v>
      </c>
      <c r="T1915" s="33">
        <f>IF(E1915&lt;1994,"NA",IF(E1915&gt;2001,SUMIFS(ADM!E:E,ADM!A:A,ReferendumData!E1915,ADM!C:C,ReferendumData!A1915,ADM!D:D,ReferendumData!B1915),SUMIFS(ADM!K:K,ADM!H:H,ReferendumData!E1915,ADM!I:I,ReferendumData!A1915,ADM!J:J,ReferendumData!B1915)))</f>
        <v>513.53</v>
      </c>
      <c r="U1915" s="34">
        <f t="shared" si="302"/>
        <v>1.0593344108425993</v>
      </c>
      <c r="V1915" s="47">
        <f>IFERROR(VLOOKUP(C1915,Lookups!J:L,3,FALSE),IF(T1915&gt;=2000,4,IF(AND(T1915&gt;=1000,T1915&lt;2000),5,6)))</f>
        <v>6</v>
      </c>
      <c r="W1915" s="12" t="s">
        <v>578</v>
      </c>
      <c r="X1915" s="39">
        <f t="shared" si="294"/>
        <v>1.0593344108425993</v>
      </c>
      <c r="Y1915" s="38">
        <f t="shared" si="295"/>
        <v>0.82352941176470584</v>
      </c>
      <c r="Z1915" s="40" t="e">
        <f>IF(C1915=ScatterPlots!$A$3,ReferendumData!Y1915,-1)</f>
        <v>#N/A</v>
      </c>
      <c r="AA1915" s="39">
        <f t="shared" si="296"/>
        <v>1.0593344108425993</v>
      </c>
      <c r="AB1915" s="40">
        <f t="shared" si="297"/>
        <v>-1</v>
      </c>
      <c r="AC1915" s="40">
        <f t="shared" si="298"/>
        <v>-1</v>
      </c>
      <c r="AD1915" s="40">
        <f t="shared" si="299"/>
        <v>0.82352941176470584</v>
      </c>
    </row>
    <row r="1916" spans="1:30" x14ac:dyDescent="0.35">
      <c r="A1916">
        <v>840</v>
      </c>
      <c r="B1916">
        <v>1</v>
      </c>
      <c r="C1916" t="str">
        <f t="shared" si="300"/>
        <v>0840-01</v>
      </c>
      <c r="D1916" t="s">
        <v>204</v>
      </c>
      <c r="E1916">
        <v>2015</v>
      </c>
      <c r="F1916">
        <f>VLOOKUP(E1916,Lookups!A:B,2,FALSE)</f>
        <v>1</v>
      </c>
      <c r="G1916">
        <v>2016</v>
      </c>
      <c r="H1916" s="61">
        <v>250</v>
      </c>
      <c r="I1916">
        <v>10</v>
      </c>
      <c r="J1916" t="s">
        <v>19</v>
      </c>
      <c r="K1916">
        <v>0</v>
      </c>
      <c r="L1916">
        <v>0</v>
      </c>
      <c r="M1916">
        <v>0</v>
      </c>
      <c r="N1916">
        <v>9</v>
      </c>
      <c r="O1916">
        <v>1</v>
      </c>
      <c r="P1916">
        <f t="shared" si="301"/>
        <v>3</v>
      </c>
      <c r="Q1916">
        <v>1643</v>
      </c>
      <c r="R1916">
        <v>733</v>
      </c>
      <c r="S1916" s="14">
        <f t="shared" si="293"/>
        <v>0.6914983164983165</v>
      </c>
      <c r="T1916" s="33">
        <f>IF(E1916&lt;1994,"NA",IF(E1916&gt;2001,SUMIFS(ADM!E:E,ADM!A:A,ReferendumData!E1916,ADM!C:C,ReferendumData!A1916,ADM!D:D,ReferendumData!B1916),SUMIFS(ADM!K:K,ADM!H:H,ReferendumData!E1916,ADM!I:I,ReferendumData!A1916,ADM!J:J,ReferendumData!B1916)))</f>
        <v>991.44</v>
      </c>
      <c r="U1916" s="34">
        <f t="shared" si="302"/>
        <v>2.3965141612200433</v>
      </c>
      <c r="V1916" s="47">
        <f>IFERROR(VLOOKUP(C1916,Lookups!J:L,3,FALSE),IF(T1916&gt;=2000,4,IF(AND(T1916&gt;=1000,T1916&lt;2000),5,6)))</f>
        <v>6</v>
      </c>
      <c r="W1916" s="12" t="s">
        <v>598</v>
      </c>
      <c r="X1916" s="39">
        <f t="shared" si="294"/>
        <v>2.3965141612200433</v>
      </c>
      <c r="Y1916" s="38">
        <f t="shared" si="295"/>
        <v>0.6914983164983165</v>
      </c>
      <c r="Z1916" s="40" t="e">
        <f>IF(C1916=ScatterPlots!$A$3,ReferendumData!Y1916,-1)</f>
        <v>#N/A</v>
      </c>
      <c r="AA1916" s="39">
        <f t="shared" si="296"/>
        <v>2.3965141612200433</v>
      </c>
      <c r="AB1916" s="40">
        <f t="shared" si="297"/>
        <v>-1</v>
      </c>
      <c r="AC1916" s="40">
        <f t="shared" si="298"/>
        <v>-1</v>
      </c>
      <c r="AD1916" s="40">
        <f t="shared" si="299"/>
        <v>0.6914983164983165</v>
      </c>
    </row>
    <row r="1917" spans="1:30" x14ac:dyDescent="0.35">
      <c r="A1917">
        <v>881</v>
      </c>
      <c r="B1917">
        <v>1</v>
      </c>
      <c r="C1917" t="str">
        <f t="shared" si="300"/>
        <v>0881-01</v>
      </c>
      <c r="D1917" t="s">
        <v>161</v>
      </c>
      <c r="E1917">
        <v>2015</v>
      </c>
      <c r="F1917">
        <f>VLOOKUP(E1917,Lookups!A:B,2,FALSE)</f>
        <v>1</v>
      </c>
      <c r="G1917">
        <v>2016</v>
      </c>
      <c r="H1917" s="61">
        <v>529.6</v>
      </c>
      <c r="I1917">
        <v>10</v>
      </c>
      <c r="J1917" t="s">
        <v>19</v>
      </c>
      <c r="K1917">
        <v>0</v>
      </c>
      <c r="L1917">
        <v>0</v>
      </c>
      <c r="M1917">
        <v>0</v>
      </c>
      <c r="N1917">
        <v>9</v>
      </c>
      <c r="O1917">
        <v>0</v>
      </c>
      <c r="P1917">
        <f t="shared" si="301"/>
        <v>6</v>
      </c>
      <c r="Q1917">
        <v>244</v>
      </c>
      <c r="R1917">
        <v>394</v>
      </c>
      <c r="S1917" s="14">
        <f t="shared" si="293"/>
        <v>0.38244514106583072</v>
      </c>
      <c r="T1917" s="33">
        <f>IF(E1917&lt;1994,"NA",IF(E1917&gt;2001,SUMIFS(ADM!E:E,ADM!A:A,ReferendumData!E1917,ADM!C:C,ReferendumData!A1917,ADM!D:D,ReferendumData!B1917),SUMIFS(ADM!K:K,ADM!H:H,ReferendumData!E1917,ADM!I:I,ReferendumData!A1917,ADM!J:J,ReferendumData!B1917)))</f>
        <v>889.02</v>
      </c>
      <c r="U1917" s="34">
        <f t="shared" si="302"/>
        <v>0.71764414748824545</v>
      </c>
      <c r="V1917" s="47">
        <f>IFERROR(VLOOKUP(C1917,Lookups!J:L,3,FALSE),IF(T1917&gt;=2000,4,IF(AND(T1917&gt;=1000,T1917&lt;2000),5,6)))</f>
        <v>6</v>
      </c>
      <c r="W1917" s="12" t="s">
        <v>598</v>
      </c>
      <c r="X1917" s="39">
        <f t="shared" si="294"/>
        <v>0.71764414748824545</v>
      </c>
      <c r="Y1917" s="38">
        <f t="shared" si="295"/>
        <v>0.38244514106583072</v>
      </c>
      <c r="Z1917" s="40" t="e">
        <f>IF(C1917=ScatterPlots!$A$3,ReferendumData!Y1917,-1)</f>
        <v>#N/A</v>
      </c>
      <c r="AA1917" s="39">
        <f t="shared" si="296"/>
        <v>0.71764414748824545</v>
      </c>
      <c r="AB1917" s="40">
        <f t="shared" si="297"/>
        <v>-1</v>
      </c>
      <c r="AC1917" s="40">
        <f t="shared" si="298"/>
        <v>-1</v>
      </c>
      <c r="AD1917" s="40">
        <f t="shared" si="299"/>
        <v>0.38244514106583072</v>
      </c>
    </row>
    <row r="1918" spans="1:30" x14ac:dyDescent="0.35">
      <c r="A1918">
        <v>882</v>
      </c>
      <c r="B1918">
        <v>1</v>
      </c>
      <c r="C1918" t="str">
        <f t="shared" si="300"/>
        <v>0882-01</v>
      </c>
      <c r="D1918" t="s">
        <v>162</v>
      </c>
      <c r="E1918">
        <v>2015</v>
      </c>
      <c r="F1918">
        <f>VLOOKUP(E1918,Lookups!A:B,2,FALSE)</f>
        <v>1</v>
      </c>
      <c r="G1918">
        <v>2017</v>
      </c>
      <c r="H1918" s="61">
        <v>775</v>
      </c>
      <c r="I1918">
        <v>10</v>
      </c>
      <c r="J1918" t="s">
        <v>19</v>
      </c>
      <c r="K1918">
        <v>0</v>
      </c>
      <c r="L1918">
        <v>0</v>
      </c>
      <c r="M1918">
        <v>1</v>
      </c>
      <c r="N1918">
        <v>9</v>
      </c>
      <c r="O1918">
        <v>1</v>
      </c>
      <c r="P1918">
        <f t="shared" si="301"/>
        <v>8</v>
      </c>
      <c r="Q1918">
        <v>1681</v>
      </c>
      <c r="R1918">
        <v>758</v>
      </c>
      <c r="S1918" s="14">
        <f t="shared" si="293"/>
        <v>0.68921689216892168</v>
      </c>
      <c r="T1918" s="33">
        <f>IF(E1918&lt;1994,"NA",IF(E1918&gt;2001,SUMIFS(ADM!E:E,ADM!A:A,ReferendumData!E1918,ADM!C:C,ReferendumData!A1918,ADM!D:D,ReferendumData!B1918),SUMIFS(ADM!K:K,ADM!H:H,ReferendumData!E1918,ADM!I:I,ReferendumData!A1918,ADM!J:J,ReferendumData!B1918)))</f>
        <v>4114.66</v>
      </c>
      <c r="U1918" s="34">
        <f t="shared" si="302"/>
        <v>0.59275857543515142</v>
      </c>
      <c r="V1918" s="47">
        <f>IFERROR(VLOOKUP(C1918,Lookups!J:L,3,FALSE),IF(T1918&gt;=2000,4,IF(AND(T1918&gt;=1000,T1918&lt;2000),5,6)))</f>
        <v>4</v>
      </c>
      <c r="W1918" s="12" t="s">
        <v>598</v>
      </c>
      <c r="X1918" s="39">
        <f t="shared" si="294"/>
        <v>0.59275857543515142</v>
      </c>
      <c r="Y1918" s="38">
        <f t="shared" si="295"/>
        <v>0.68921689216892168</v>
      </c>
      <c r="Z1918" s="40" t="e">
        <f>IF(C1918=ScatterPlots!$A$3,ReferendumData!Y1918,-1)</f>
        <v>#N/A</v>
      </c>
      <c r="AA1918" s="39">
        <f t="shared" si="296"/>
        <v>0.59275857543515142</v>
      </c>
      <c r="AB1918" s="40">
        <f t="shared" si="297"/>
        <v>-1</v>
      </c>
      <c r="AC1918" s="40">
        <f t="shared" si="298"/>
        <v>-1</v>
      </c>
      <c r="AD1918" s="40">
        <f t="shared" si="299"/>
        <v>0.68921689216892168</v>
      </c>
    </row>
    <row r="1919" spans="1:30" x14ac:dyDescent="0.35">
      <c r="A1919">
        <v>891</v>
      </c>
      <c r="B1919">
        <v>1</v>
      </c>
      <c r="C1919" t="str">
        <f t="shared" si="300"/>
        <v>0891-01</v>
      </c>
      <c r="D1919" t="s">
        <v>165</v>
      </c>
      <c r="E1919">
        <v>2015</v>
      </c>
      <c r="F1919">
        <f>VLOOKUP(E1919,Lookups!A:B,2,FALSE)</f>
        <v>1</v>
      </c>
      <c r="G1919">
        <v>2016</v>
      </c>
      <c r="H1919" s="61">
        <v>976</v>
      </c>
      <c r="I1919">
        <v>10</v>
      </c>
      <c r="J1919" t="s">
        <v>19</v>
      </c>
      <c r="K1919">
        <v>0</v>
      </c>
      <c r="L1919">
        <v>0</v>
      </c>
      <c r="M1919">
        <v>0</v>
      </c>
      <c r="N1919">
        <v>9</v>
      </c>
      <c r="O1919">
        <v>1</v>
      </c>
      <c r="P1919">
        <f t="shared" si="301"/>
        <v>10</v>
      </c>
      <c r="Q1919">
        <v>348</v>
      </c>
      <c r="R1919">
        <v>301</v>
      </c>
      <c r="S1919" s="14">
        <f t="shared" si="293"/>
        <v>0.53620955315870567</v>
      </c>
      <c r="T1919" s="33">
        <f>IF(E1919&lt;1994,"NA",IF(E1919&gt;2001,SUMIFS(ADM!E:E,ADM!A:A,ReferendumData!E1919,ADM!C:C,ReferendumData!A1919,ADM!D:D,ReferendumData!B1919),SUMIFS(ADM!K:K,ADM!H:H,ReferendumData!E1919,ADM!I:I,ReferendumData!A1919,ADM!J:J,ReferendumData!B1919)))</f>
        <v>513.13</v>
      </c>
      <c r="U1919" s="34">
        <f t="shared" si="302"/>
        <v>1.2647867012258103</v>
      </c>
      <c r="V1919" s="47">
        <f>IFERROR(VLOOKUP(C1919,Lookups!J:L,3,FALSE),IF(T1919&gt;=2000,4,IF(AND(T1919&gt;=1000,T1919&lt;2000),5,6)))</f>
        <v>6</v>
      </c>
      <c r="W1919" s="12" t="s">
        <v>597</v>
      </c>
      <c r="X1919" s="39">
        <f t="shared" si="294"/>
        <v>1.2647867012258103</v>
      </c>
      <c r="Y1919" s="38">
        <f t="shared" si="295"/>
        <v>0.53620955315870567</v>
      </c>
      <c r="Z1919" s="40" t="e">
        <f>IF(C1919=ScatterPlots!$A$3,ReferendumData!Y1919,-1)</f>
        <v>#N/A</v>
      </c>
      <c r="AA1919" s="39">
        <f t="shared" si="296"/>
        <v>1.2647867012258103</v>
      </c>
      <c r="AB1919" s="40">
        <f t="shared" si="297"/>
        <v>-1</v>
      </c>
      <c r="AC1919" s="40">
        <f t="shared" si="298"/>
        <v>-1</v>
      </c>
      <c r="AD1919" s="40">
        <f t="shared" si="299"/>
        <v>0.53620955315870567</v>
      </c>
    </row>
    <row r="1920" spans="1:30" x14ac:dyDescent="0.35">
      <c r="A1920">
        <v>914</v>
      </c>
      <c r="B1920">
        <v>1</v>
      </c>
      <c r="C1920" t="str">
        <f t="shared" si="300"/>
        <v>0914-01</v>
      </c>
      <c r="D1920" t="s">
        <v>240</v>
      </c>
      <c r="E1920">
        <v>2015</v>
      </c>
      <c r="F1920">
        <f>VLOOKUP(E1920,Lookups!A:B,2,FALSE)</f>
        <v>1</v>
      </c>
      <c r="G1920">
        <v>2016</v>
      </c>
      <c r="H1920" s="61">
        <v>1762.77</v>
      </c>
      <c r="I1920">
        <v>5</v>
      </c>
      <c r="J1920" t="s">
        <v>19</v>
      </c>
      <c r="K1920">
        <v>0</v>
      </c>
      <c r="L1920">
        <v>0</v>
      </c>
      <c r="M1920">
        <v>0</v>
      </c>
      <c r="N1920">
        <v>9</v>
      </c>
      <c r="O1920">
        <v>1</v>
      </c>
      <c r="P1920">
        <f t="shared" si="301"/>
        <v>10</v>
      </c>
      <c r="Q1920">
        <v>163</v>
      </c>
      <c r="R1920">
        <v>169</v>
      </c>
      <c r="S1920" s="14">
        <f t="shared" si="293"/>
        <v>0.49096385542168675</v>
      </c>
      <c r="T1920" s="33">
        <f>IF(E1920&lt;1994,"NA",IF(E1920&gt;2001,SUMIFS(ADM!E:E,ADM!A:A,ReferendumData!E1920,ADM!C:C,ReferendumData!A1920,ADM!D:D,ReferendumData!B1920),SUMIFS(ADM!K:K,ADM!H:H,ReferendumData!E1920,ADM!I:I,ReferendumData!A1920,ADM!J:J,ReferendumData!B1920)))</f>
        <v>314.94</v>
      </c>
      <c r="U1920" s="34">
        <f t="shared" si="302"/>
        <v>1.0541690480726487</v>
      </c>
      <c r="V1920" s="47">
        <f>IFERROR(VLOOKUP(C1920,Lookups!J:L,3,FALSE),IF(T1920&gt;=2000,4,IF(AND(T1920&gt;=1000,T1920&lt;2000),5,6)))</f>
        <v>6</v>
      </c>
      <c r="W1920" s="12" t="s">
        <v>597</v>
      </c>
      <c r="X1920" s="39">
        <f t="shared" si="294"/>
        <v>1.0541690480726487</v>
      </c>
      <c r="Y1920" s="38">
        <f t="shared" si="295"/>
        <v>0.49096385542168675</v>
      </c>
      <c r="Z1920" s="40" t="e">
        <f>IF(C1920=ScatterPlots!$A$3,ReferendumData!Y1920,-1)</f>
        <v>#N/A</v>
      </c>
      <c r="AA1920" s="39">
        <f t="shared" si="296"/>
        <v>1.0541690480726487</v>
      </c>
      <c r="AB1920" s="40">
        <f t="shared" si="297"/>
        <v>-1</v>
      </c>
      <c r="AC1920" s="40">
        <f t="shared" si="298"/>
        <v>-1</v>
      </c>
      <c r="AD1920" s="40">
        <f t="shared" si="299"/>
        <v>0.49096385542168675</v>
      </c>
    </row>
    <row r="1921" spans="1:30" x14ac:dyDescent="0.35">
      <c r="A1921">
        <v>2143</v>
      </c>
      <c r="B1921">
        <v>1</v>
      </c>
      <c r="C1921" t="str">
        <f t="shared" si="300"/>
        <v>2143-01</v>
      </c>
      <c r="D1921" t="s">
        <v>241</v>
      </c>
      <c r="E1921">
        <v>2015</v>
      </c>
      <c r="F1921">
        <f>VLOOKUP(E1921,Lookups!A:B,2,FALSE)</f>
        <v>1</v>
      </c>
      <c r="G1921">
        <v>2016</v>
      </c>
      <c r="H1921" s="61">
        <v>676.03</v>
      </c>
      <c r="I1921">
        <v>10</v>
      </c>
      <c r="J1921" t="s">
        <v>19</v>
      </c>
      <c r="K1921">
        <v>0</v>
      </c>
      <c r="L1921">
        <v>0</v>
      </c>
      <c r="M1921">
        <v>0</v>
      </c>
      <c r="N1921">
        <v>9</v>
      </c>
      <c r="O1921">
        <v>1</v>
      </c>
      <c r="P1921">
        <f t="shared" si="301"/>
        <v>7</v>
      </c>
      <c r="Q1921">
        <v>1063</v>
      </c>
      <c r="R1921">
        <v>374</v>
      </c>
      <c r="S1921" s="14">
        <f t="shared" si="293"/>
        <v>0.73973556019485043</v>
      </c>
      <c r="T1921" s="33">
        <f>IF(E1921&lt;1994,"NA",IF(E1921&gt;2001,SUMIFS(ADM!E:E,ADM!A:A,ReferendumData!E1921,ADM!C:C,ReferendumData!A1921,ADM!D:D,ReferendumData!B1921),SUMIFS(ADM!K:K,ADM!H:H,ReferendumData!E1921,ADM!I:I,ReferendumData!A1921,ADM!J:J,ReferendumData!B1921)))</f>
        <v>848.72</v>
      </c>
      <c r="U1921" s="34">
        <f t="shared" si="302"/>
        <v>1.6931379017815062</v>
      </c>
      <c r="V1921" s="47">
        <f>IFERROR(VLOOKUP(C1921,Lookups!J:L,3,FALSE),IF(T1921&gt;=2000,4,IF(AND(T1921&gt;=1000,T1921&lt;2000),5,6)))</f>
        <v>6</v>
      </c>
      <c r="W1921" s="12" t="s">
        <v>578</v>
      </c>
      <c r="X1921" s="39">
        <f t="shared" si="294"/>
        <v>1.6931379017815062</v>
      </c>
      <c r="Y1921" s="38">
        <f t="shared" si="295"/>
        <v>0.73973556019485043</v>
      </c>
      <c r="Z1921" s="40" t="e">
        <f>IF(C1921=ScatterPlots!$A$3,ReferendumData!Y1921,-1)</f>
        <v>#N/A</v>
      </c>
      <c r="AA1921" s="39">
        <f t="shared" si="296"/>
        <v>1.6931379017815062</v>
      </c>
      <c r="AB1921" s="40">
        <f t="shared" si="297"/>
        <v>-1</v>
      </c>
      <c r="AC1921" s="40">
        <f t="shared" si="298"/>
        <v>-1</v>
      </c>
      <c r="AD1921" s="40">
        <f t="shared" si="299"/>
        <v>0.73973556019485043</v>
      </c>
    </row>
    <row r="1922" spans="1:30" x14ac:dyDescent="0.35">
      <c r="A1922">
        <v>2143</v>
      </c>
      <c r="B1922">
        <v>1</v>
      </c>
      <c r="C1922" t="str">
        <f t="shared" si="300"/>
        <v>2143-01</v>
      </c>
      <c r="D1922" t="s">
        <v>241</v>
      </c>
      <c r="E1922">
        <v>2015</v>
      </c>
      <c r="F1922">
        <f>VLOOKUP(E1922,Lookups!A:B,2,FALSE)</f>
        <v>1</v>
      </c>
      <c r="G1922">
        <v>2016</v>
      </c>
      <c r="H1922" s="61">
        <v>450</v>
      </c>
      <c r="I1922">
        <v>10</v>
      </c>
      <c r="J1922" t="s">
        <v>19</v>
      </c>
      <c r="K1922">
        <v>0</v>
      </c>
      <c r="L1922">
        <v>0</v>
      </c>
      <c r="M1922">
        <v>0</v>
      </c>
      <c r="N1922">
        <v>9</v>
      </c>
      <c r="O1922">
        <v>1</v>
      </c>
      <c r="P1922">
        <f t="shared" si="301"/>
        <v>5</v>
      </c>
      <c r="Q1922">
        <v>768</v>
      </c>
      <c r="R1922">
        <v>666</v>
      </c>
      <c r="S1922" s="14">
        <f t="shared" si="293"/>
        <v>0.53556485355648531</v>
      </c>
      <c r="T1922" s="33">
        <f>IF(E1922&lt;1994,"NA",IF(E1922&gt;2001,SUMIFS(ADM!E:E,ADM!A:A,ReferendumData!E1922,ADM!C:C,ReferendumData!A1922,ADM!D:D,ReferendumData!B1922),SUMIFS(ADM!K:K,ADM!H:H,ReferendumData!E1922,ADM!I:I,ReferendumData!A1922,ADM!J:J,ReferendumData!B1922)))</f>
        <v>848.72</v>
      </c>
      <c r="U1922" s="34">
        <f t="shared" si="302"/>
        <v>1.6896031671222547</v>
      </c>
      <c r="V1922" s="47">
        <f>IFERROR(VLOOKUP(C1922,Lookups!J:L,3,FALSE),IF(T1922&gt;=2000,4,IF(AND(T1922&gt;=1000,T1922&lt;2000),5,6)))</f>
        <v>6</v>
      </c>
      <c r="W1922" s="12" t="s">
        <v>603</v>
      </c>
      <c r="X1922" s="39">
        <f t="shared" si="294"/>
        <v>1.6896031671222547</v>
      </c>
      <c r="Y1922" s="38">
        <f t="shared" si="295"/>
        <v>0.53556485355648531</v>
      </c>
      <c r="Z1922" s="40" t="e">
        <f>IF(C1922=ScatterPlots!$A$3,ReferendumData!Y1922,-1)</f>
        <v>#N/A</v>
      </c>
      <c r="AA1922" s="39">
        <f t="shared" si="296"/>
        <v>1.6896031671222547</v>
      </c>
      <c r="AB1922" s="40">
        <f t="shared" si="297"/>
        <v>-1</v>
      </c>
      <c r="AC1922" s="40">
        <f t="shared" si="298"/>
        <v>-1</v>
      </c>
      <c r="AD1922" s="40">
        <f t="shared" si="299"/>
        <v>0.53556485355648531</v>
      </c>
    </row>
    <row r="1923" spans="1:30" x14ac:dyDescent="0.35">
      <c r="A1923">
        <v>2184</v>
      </c>
      <c r="B1923">
        <v>1</v>
      </c>
      <c r="C1923" t="str">
        <f t="shared" si="300"/>
        <v>2184-01</v>
      </c>
      <c r="D1923" t="s">
        <v>404</v>
      </c>
      <c r="E1923">
        <v>2015</v>
      </c>
      <c r="F1923">
        <f>VLOOKUP(E1923,Lookups!A:B,2,FALSE)</f>
        <v>1</v>
      </c>
      <c r="G1923">
        <v>2016</v>
      </c>
      <c r="H1923" s="61">
        <v>763.34</v>
      </c>
      <c r="I1923">
        <v>10</v>
      </c>
      <c r="J1923" t="s">
        <v>19</v>
      </c>
      <c r="K1923">
        <v>0</v>
      </c>
      <c r="L1923">
        <v>0</v>
      </c>
      <c r="M1923">
        <v>0</v>
      </c>
      <c r="N1923">
        <v>9</v>
      </c>
      <c r="O1923">
        <v>1</v>
      </c>
      <c r="P1923">
        <f t="shared" si="301"/>
        <v>8</v>
      </c>
      <c r="Q1923">
        <v>498</v>
      </c>
      <c r="R1923">
        <v>93</v>
      </c>
      <c r="S1923" s="14">
        <f t="shared" si="293"/>
        <v>0.84263959390862941</v>
      </c>
      <c r="T1923" s="33">
        <f>IF(E1923&lt;1994,"NA",IF(E1923&gt;2001,SUMIFS(ADM!E:E,ADM!A:A,ReferendumData!E1923,ADM!C:C,ReferendumData!A1923,ADM!D:D,ReferendumData!B1923),SUMIFS(ADM!K:K,ADM!H:H,ReferendumData!E1923,ADM!I:I,ReferendumData!A1923,ADM!J:J,ReferendumData!B1923)))</f>
        <v>1198.83</v>
      </c>
      <c r="U1923" s="34">
        <f t="shared" si="302"/>
        <v>0.4929806561397363</v>
      </c>
      <c r="V1923" s="47">
        <f>IFERROR(VLOOKUP(C1923,Lookups!J:L,3,FALSE),IF(T1923&gt;=2000,4,IF(AND(T1923&gt;=1000,T1923&lt;2000),5,6)))</f>
        <v>5</v>
      </c>
      <c r="W1923" s="12" t="s">
        <v>598</v>
      </c>
      <c r="X1923" s="39">
        <f t="shared" si="294"/>
        <v>0.4929806561397363</v>
      </c>
      <c r="Y1923" s="38">
        <f t="shared" si="295"/>
        <v>0.84263959390862941</v>
      </c>
      <c r="Z1923" s="40" t="e">
        <f>IF(C1923=ScatterPlots!$A$3,ReferendumData!Y1923,-1)</f>
        <v>#N/A</v>
      </c>
      <c r="AA1923" s="39">
        <f t="shared" si="296"/>
        <v>0.4929806561397363</v>
      </c>
      <c r="AB1923" s="40">
        <f t="shared" si="297"/>
        <v>-1</v>
      </c>
      <c r="AC1923" s="40">
        <f t="shared" si="298"/>
        <v>-1</v>
      </c>
      <c r="AD1923" s="40">
        <f t="shared" si="299"/>
        <v>0.84263959390862941</v>
      </c>
    </row>
    <row r="1924" spans="1:30" x14ac:dyDescent="0.35">
      <c r="A1924">
        <v>2190</v>
      </c>
      <c r="B1924">
        <v>1</v>
      </c>
      <c r="C1924" t="str">
        <f t="shared" si="300"/>
        <v>2190-01</v>
      </c>
      <c r="D1924" t="s">
        <v>244</v>
      </c>
      <c r="E1924">
        <v>2015</v>
      </c>
      <c r="F1924">
        <f>VLOOKUP(E1924,Lookups!A:B,2,FALSE)</f>
        <v>1</v>
      </c>
      <c r="G1924">
        <v>2016</v>
      </c>
      <c r="H1924" s="61">
        <v>1168.76</v>
      </c>
      <c r="I1924">
        <v>10</v>
      </c>
      <c r="J1924" t="s">
        <v>19</v>
      </c>
      <c r="K1924">
        <v>0</v>
      </c>
      <c r="L1924">
        <v>1</v>
      </c>
      <c r="M1924">
        <v>0</v>
      </c>
      <c r="N1924">
        <v>9</v>
      </c>
      <c r="O1924">
        <v>1</v>
      </c>
      <c r="P1924">
        <f t="shared" si="301"/>
        <v>10</v>
      </c>
      <c r="Q1924">
        <v>1289</v>
      </c>
      <c r="R1924">
        <v>696</v>
      </c>
      <c r="S1924" s="14">
        <f t="shared" ref="S1924:S1987" si="303">Q1924/SUM(Q1924:R1924)</f>
        <v>0.64937027707808559</v>
      </c>
      <c r="T1924" s="33">
        <f>IF(E1924&lt;1994,"NA",IF(E1924&gt;2001,SUMIFS(ADM!E:E,ADM!A:A,ReferendumData!E1924,ADM!C:C,ReferendumData!A1924,ADM!D:D,ReferendumData!B1924),SUMIFS(ADM!K:K,ADM!H:H,ReferendumData!E1924,ADM!I:I,ReferendumData!A1924,ADM!J:J,ReferendumData!B1924)))</f>
        <v>793.29</v>
      </c>
      <c r="U1924" s="34">
        <f t="shared" si="302"/>
        <v>2.502237517175308</v>
      </c>
      <c r="V1924" s="47">
        <f>IFERROR(VLOOKUP(C1924,Lookups!J:L,3,FALSE),IF(T1924&gt;=2000,4,IF(AND(T1924&gt;=1000,T1924&lt;2000),5,6)))</f>
        <v>6</v>
      </c>
      <c r="W1924" s="12" t="s">
        <v>578</v>
      </c>
      <c r="X1924" s="39">
        <f t="shared" ref="X1924:X1987" si="304">IF(A1924=815,0,U1924)</f>
        <v>2.502237517175308</v>
      </c>
      <c r="Y1924" s="38">
        <f t="shared" ref="Y1924:Y1987" si="305">IF(A1924=815,0,S1924)</f>
        <v>0.64937027707808559</v>
      </c>
      <c r="Z1924" s="40" t="e">
        <f>IF(C1924=ScatterPlots!$A$3,ReferendumData!Y1924,-1)</f>
        <v>#N/A</v>
      </c>
      <c r="AA1924" s="39">
        <f t="shared" ref="AA1924:AA1987" si="306">IF(A1924=815,0,U1924)</f>
        <v>2.502237517175308</v>
      </c>
      <c r="AB1924" s="40">
        <f t="shared" ref="AB1924:AB1987" si="307">IF(A1924=815,0,IF(F1924=3,S1924,-1))</f>
        <v>-1</v>
      </c>
      <c r="AC1924" s="40">
        <f t="shared" ref="AC1924:AC1987" si="308">IF(A1924=815,0,IF(F1924=2,S1924,-1))</f>
        <v>-1</v>
      </c>
      <c r="AD1924" s="40">
        <f t="shared" ref="AD1924:AD1987" si="309">IF(A1924=815,0,IF(F1924=1,S1924,-1))</f>
        <v>0.64937027707808559</v>
      </c>
    </row>
    <row r="1925" spans="1:30" x14ac:dyDescent="0.35">
      <c r="A1925">
        <v>2358</v>
      </c>
      <c r="B1925">
        <v>1</v>
      </c>
      <c r="C1925" t="str">
        <f t="shared" si="300"/>
        <v>2358-01</v>
      </c>
      <c r="D1925" t="s">
        <v>464</v>
      </c>
      <c r="E1925">
        <v>2015</v>
      </c>
      <c r="F1925">
        <f>VLOOKUP(E1925,Lookups!A:B,2,FALSE)</f>
        <v>1</v>
      </c>
      <c r="G1925">
        <v>2016</v>
      </c>
      <c r="H1925" s="61">
        <v>2776</v>
      </c>
      <c r="I1925">
        <v>5</v>
      </c>
      <c r="J1925" t="s">
        <v>19</v>
      </c>
      <c r="K1925">
        <v>0</v>
      </c>
      <c r="L1925">
        <v>0</v>
      </c>
      <c r="M1925">
        <v>0</v>
      </c>
      <c r="N1925">
        <v>9</v>
      </c>
      <c r="O1925">
        <v>1</v>
      </c>
      <c r="P1925">
        <f t="shared" si="301"/>
        <v>10</v>
      </c>
      <c r="Q1925">
        <v>310</v>
      </c>
      <c r="R1925">
        <v>252</v>
      </c>
      <c r="S1925" s="14">
        <f t="shared" si="303"/>
        <v>0.55160142348754448</v>
      </c>
      <c r="T1925" s="33">
        <f>IF(E1925&lt;1994,"NA",IF(E1925&gt;2001,SUMIFS(ADM!E:E,ADM!A:A,ReferendumData!E1925,ADM!C:C,ReferendumData!A1925,ADM!D:D,ReferendumData!B1925),SUMIFS(ADM!K:K,ADM!H:H,ReferendumData!E1925,ADM!I:I,ReferendumData!A1925,ADM!J:J,ReferendumData!B1925)))</f>
        <v>189.15</v>
      </c>
      <c r="U1925" s="34">
        <f t="shared" si="302"/>
        <v>2.971186888712662</v>
      </c>
      <c r="V1925" s="47">
        <f>IFERROR(VLOOKUP(C1925,Lookups!J:L,3,FALSE),IF(T1925&gt;=2000,4,IF(AND(T1925&gt;=1000,T1925&lt;2000),5,6)))</f>
        <v>6</v>
      </c>
      <c r="W1925" s="12" t="s">
        <v>597</v>
      </c>
      <c r="X1925" s="39">
        <f t="shared" si="304"/>
        <v>2.971186888712662</v>
      </c>
      <c r="Y1925" s="38">
        <f t="shared" si="305"/>
        <v>0.55160142348754448</v>
      </c>
      <c r="Z1925" s="40" t="e">
        <f>IF(C1925=ScatterPlots!$A$3,ReferendumData!Y1925,-1)</f>
        <v>#N/A</v>
      </c>
      <c r="AA1925" s="39">
        <f t="shared" si="306"/>
        <v>2.971186888712662</v>
      </c>
      <c r="AB1925" s="40">
        <f t="shared" si="307"/>
        <v>-1</v>
      </c>
      <c r="AC1925" s="40">
        <f t="shared" si="308"/>
        <v>-1</v>
      </c>
      <c r="AD1925" s="40">
        <f t="shared" si="309"/>
        <v>0.55160142348754448</v>
      </c>
    </row>
    <row r="1926" spans="1:30" x14ac:dyDescent="0.35">
      <c r="A1926">
        <v>2448</v>
      </c>
      <c r="B1926">
        <v>1</v>
      </c>
      <c r="C1926" t="str">
        <f t="shared" si="300"/>
        <v>2448-01</v>
      </c>
      <c r="D1926" t="s">
        <v>564</v>
      </c>
      <c r="E1926">
        <v>2015</v>
      </c>
      <c r="F1926">
        <f>VLOOKUP(E1926,Lookups!A:B,2,FALSE)</f>
        <v>1</v>
      </c>
      <c r="G1926">
        <v>2016</v>
      </c>
      <c r="H1926" s="61">
        <v>799.18</v>
      </c>
      <c r="I1926">
        <v>10</v>
      </c>
      <c r="J1926" t="s">
        <v>19</v>
      </c>
      <c r="K1926">
        <v>0</v>
      </c>
      <c r="L1926">
        <v>0</v>
      </c>
      <c r="M1926">
        <v>0</v>
      </c>
      <c r="N1926">
        <v>9</v>
      </c>
      <c r="O1926">
        <v>1</v>
      </c>
      <c r="P1926">
        <f t="shared" si="301"/>
        <v>8</v>
      </c>
      <c r="Q1926">
        <v>303</v>
      </c>
      <c r="R1926">
        <v>73</v>
      </c>
      <c r="S1926" s="14">
        <f t="shared" si="303"/>
        <v>0.80585106382978722</v>
      </c>
      <c r="T1926" s="33">
        <f>IF(E1926&lt;1994,"NA",IF(E1926&gt;2001,SUMIFS(ADM!E:E,ADM!A:A,ReferendumData!E1926,ADM!C:C,ReferendumData!A1926,ADM!D:D,ReferendumData!B1926),SUMIFS(ADM!K:K,ADM!H:H,ReferendumData!E1926,ADM!I:I,ReferendumData!A1926,ADM!J:J,ReferendumData!B1926)))</f>
        <v>785.19</v>
      </c>
      <c r="U1926" s="34">
        <f t="shared" si="302"/>
        <v>0.47886498809205413</v>
      </c>
      <c r="V1926" s="47">
        <f>IFERROR(VLOOKUP(C1926,Lookups!J:L,3,FALSE),IF(T1926&gt;=2000,4,IF(AND(T1926&gt;=1000,T1926&lt;2000),5,6)))</f>
        <v>6</v>
      </c>
      <c r="W1926" s="12" t="s">
        <v>597</v>
      </c>
      <c r="X1926" s="39">
        <f t="shared" si="304"/>
        <v>0.47886498809205413</v>
      </c>
      <c r="Y1926" s="38">
        <f t="shared" si="305"/>
        <v>0.80585106382978722</v>
      </c>
      <c r="Z1926" s="40" t="e">
        <f>IF(C1926=ScatterPlots!$A$3,ReferendumData!Y1926,-1)</f>
        <v>#N/A</v>
      </c>
      <c r="AA1926" s="39">
        <f t="shared" si="306"/>
        <v>0.47886498809205413</v>
      </c>
      <c r="AB1926" s="40">
        <f t="shared" si="307"/>
        <v>-1</v>
      </c>
      <c r="AC1926" s="40">
        <f t="shared" si="308"/>
        <v>-1</v>
      </c>
      <c r="AD1926" s="40">
        <f t="shared" si="309"/>
        <v>0.80585106382978722</v>
      </c>
    </row>
    <row r="1927" spans="1:30" x14ac:dyDescent="0.35">
      <c r="A1927">
        <v>2536</v>
      </c>
      <c r="B1927">
        <v>1</v>
      </c>
      <c r="C1927" t="str">
        <f t="shared" si="300"/>
        <v>2536-01</v>
      </c>
      <c r="D1927" t="s">
        <v>209</v>
      </c>
      <c r="E1927">
        <v>2015</v>
      </c>
      <c r="F1927">
        <f>VLOOKUP(E1927,Lookups!A:B,2,FALSE)</f>
        <v>1</v>
      </c>
      <c r="G1927">
        <v>2017</v>
      </c>
      <c r="H1927" s="61">
        <v>3208.8</v>
      </c>
      <c r="I1927">
        <v>10</v>
      </c>
      <c r="J1927" t="s">
        <v>19</v>
      </c>
      <c r="K1927">
        <v>0</v>
      </c>
      <c r="L1927">
        <v>0</v>
      </c>
      <c r="M1927">
        <v>1</v>
      </c>
      <c r="N1927">
        <v>9</v>
      </c>
      <c r="O1927">
        <v>1</v>
      </c>
      <c r="P1927">
        <f t="shared" si="301"/>
        <v>10</v>
      </c>
      <c r="Q1927">
        <v>364</v>
      </c>
      <c r="R1927">
        <v>206</v>
      </c>
      <c r="S1927" s="14">
        <f t="shared" si="303"/>
        <v>0.63859649122807016</v>
      </c>
      <c r="T1927" s="33">
        <f>IF(E1927&lt;1994,"NA",IF(E1927&gt;2001,SUMIFS(ADM!E:E,ADM!A:A,ReferendumData!E1927,ADM!C:C,ReferendumData!A1927,ADM!D:D,ReferendumData!B1927),SUMIFS(ADM!K:K,ADM!H:H,ReferendumData!E1927,ADM!I:I,ReferendumData!A1927,ADM!J:J,ReferendumData!B1927)))</f>
        <v>198.37</v>
      </c>
      <c r="U1927" s="34">
        <f t="shared" si="302"/>
        <v>2.8734183596309926</v>
      </c>
      <c r="V1927" s="47">
        <f>IFERROR(VLOOKUP(C1927,Lookups!J:L,3,FALSE),IF(T1927&gt;=2000,4,IF(AND(T1927&gt;=1000,T1927&lt;2000),5,6)))</f>
        <v>6</v>
      </c>
      <c r="W1927" s="12" t="s">
        <v>578</v>
      </c>
      <c r="X1927" s="39">
        <f t="shared" si="304"/>
        <v>2.8734183596309926</v>
      </c>
      <c r="Y1927" s="38">
        <f t="shared" si="305"/>
        <v>0.63859649122807016</v>
      </c>
      <c r="Z1927" s="40" t="e">
        <f>IF(C1927=ScatterPlots!$A$3,ReferendumData!Y1927,-1)</f>
        <v>#N/A</v>
      </c>
      <c r="AA1927" s="39">
        <f t="shared" si="306"/>
        <v>2.8734183596309926</v>
      </c>
      <c r="AB1927" s="40">
        <f t="shared" si="307"/>
        <v>-1</v>
      </c>
      <c r="AC1927" s="40">
        <f t="shared" si="308"/>
        <v>-1</v>
      </c>
      <c r="AD1927" s="40">
        <f t="shared" si="309"/>
        <v>0.63859649122807016</v>
      </c>
    </row>
    <row r="1928" spans="1:30" x14ac:dyDescent="0.35">
      <c r="A1928">
        <v>2609</v>
      </c>
      <c r="B1928">
        <v>1</v>
      </c>
      <c r="C1928" t="str">
        <f t="shared" si="300"/>
        <v>2609-01</v>
      </c>
      <c r="D1928" t="s">
        <v>287</v>
      </c>
      <c r="E1928">
        <v>2015</v>
      </c>
      <c r="F1928">
        <f>VLOOKUP(E1928,Lookups!A:B,2,FALSE)</f>
        <v>1</v>
      </c>
      <c r="G1928">
        <v>2017</v>
      </c>
      <c r="H1928" s="61">
        <v>678.8</v>
      </c>
      <c r="I1928">
        <v>10</v>
      </c>
      <c r="J1928" t="s">
        <v>19</v>
      </c>
      <c r="K1928">
        <v>0</v>
      </c>
      <c r="L1928">
        <v>0</v>
      </c>
      <c r="M1928">
        <v>1</v>
      </c>
      <c r="N1928">
        <v>9</v>
      </c>
      <c r="O1928">
        <v>1</v>
      </c>
      <c r="P1928">
        <f t="shared" si="301"/>
        <v>7</v>
      </c>
      <c r="Q1928">
        <v>252</v>
      </c>
      <c r="R1928">
        <v>79</v>
      </c>
      <c r="S1928" s="14">
        <f t="shared" si="303"/>
        <v>0.76132930513595165</v>
      </c>
      <c r="T1928" s="33">
        <f>IF(E1928&lt;1994,"NA",IF(E1928&gt;2001,SUMIFS(ADM!E:E,ADM!A:A,ReferendumData!E1928,ADM!C:C,ReferendumData!A1928,ADM!D:D,ReferendumData!B1928),SUMIFS(ADM!K:K,ADM!H:H,ReferendumData!E1928,ADM!I:I,ReferendumData!A1928,ADM!J:J,ReferendumData!B1928)))</f>
        <v>403.98</v>
      </c>
      <c r="U1928" s="34">
        <f t="shared" si="302"/>
        <v>0.81934749245012128</v>
      </c>
      <c r="V1928" s="47">
        <f>IFERROR(VLOOKUP(C1928,Lookups!J:L,3,FALSE),IF(T1928&gt;=2000,4,IF(AND(T1928&gt;=1000,T1928&lt;2000),5,6)))</f>
        <v>6</v>
      </c>
      <c r="W1928" s="12" t="s">
        <v>611</v>
      </c>
      <c r="X1928" s="39">
        <f t="shared" si="304"/>
        <v>0.81934749245012128</v>
      </c>
      <c r="Y1928" s="38">
        <f t="shared" si="305"/>
        <v>0.76132930513595165</v>
      </c>
      <c r="Z1928" s="40" t="e">
        <f>IF(C1928=ScatterPlots!$A$3,ReferendumData!Y1928,-1)</f>
        <v>#N/A</v>
      </c>
      <c r="AA1928" s="39">
        <f t="shared" si="306"/>
        <v>0.81934749245012128</v>
      </c>
      <c r="AB1928" s="40">
        <f t="shared" si="307"/>
        <v>-1</v>
      </c>
      <c r="AC1928" s="40">
        <f t="shared" si="308"/>
        <v>-1</v>
      </c>
      <c r="AD1928" s="40">
        <f t="shared" si="309"/>
        <v>0.76132930513595165</v>
      </c>
    </row>
    <row r="1929" spans="1:30" x14ac:dyDescent="0.35">
      <c r="A1929">
        <v>2609</v>
      </c>
      <c r="B1929">
        <v>1</v>
      </c>
      <c r="C1929" t="str">
        <f t="shared" si="300"/>
        <v>2609-01</v>
      </c>
      <c r="D1929" t="s">
        <v>287</v>
      </c>
      <c r="E1929">
        <v>2015</v>
      </c>
      <c r="F1929">
        <f>VLOOKUP(E1929,Lookups!A:B,2,FALSE)</f>
        <v>1</v>
      </c>
      <c r="G1929">
        <v>2017</v>
      </c>
      <c r="H1929" s="61">
        <v>81.2</v>
      </c>
      <c r="I1929">
        <v>10</v>
      </c>
      <c r="J1929" t="s">
        <v>19</v>
      </c>
      <c r="K1929">
        <v>0</v>
      </c>
      <c r="L1929">
        <v>0</v>
      </c>
      <c r="M1929">
        <v>1</v>
      </c>
      <c r="N1929">
        <v>9</v>
      </c>
      <c r="O1929">
        <v>1</v>
      </c>
      <c r="P1929">
        <f t="shared" si="301"/>
        <v>1</v>
      </c>
      <c r="Q1929">
        <v>242</v>
      </c>
      <c r="R1929">
        <v>90</v>
      </c>
      <c r="S1929" s="14">
        <f t="shared" si="303"/>
        <v>0.72891566265060237</v>
      </c>
      <c r="T1929" s="33">
        <f>IF(E1929&lt;1994,"NA",IF(E1929&gt;2001,SUMIFS(ADM!E:E,ADM!A:A,ReferendumData!E1929,ADM!C:C,ReferendumData!A1929,ADM!D:D,ReferendumData!B1929),SUMIFS(ADM!K:K,ADM!H:H,ReferendumData!E1929,ADM!I:I,ReferendumData!A1929,ADM!J:J,ReferendumData!B1929)))</f>
        <v>403.98</v>
      </c>
      <c r="U1929" s="34">
        <f t="shared" si="302"/>
        <v>0.82182286251794645</v>
      </c>
      <c r="V1929" s="47">
        <f>IFERROR(VLOOKUP(C1929,Lookups!J:L,3,FALSE),IF(T1929&gt;=2000,4,IF(AND(T1929&gt;=1000,T1929&lt;2000),5,6)))</f>
        <v>6</v>
      </c>
      <c r="W1929" s="12" t="s">
        <v>612</v>
      </c>
      <c r="X1929" s="39">
        <f t="shared" si="304"/>
        <v>0.82182286251794645</v>
      </c>
      <c r="Y1929" s="38">
        <f t="shared" si="305"/>
        <v>0.72891566265060237</v>
      </c>
      <c r="Z1929" s="40" t="e">
        <f>IF(C1929=ScatterPlots!$A$3,ReferendumData!Y1929,-1)</f>
        <v>#N/A</v>
      </c>
      <c r="AA1929" s="39">
        <f t="shared" si="306"/>
        <v>0.82182286251794645</v>
      </c>
      <c r="AB1929" s="40">
        <f t="shared" si="307"/>
        <v>-1</v>
      </c>
      <c r="AC1929" s="40">
        <f t="shared" si="308"/>
        <v>-1</v>
      </c>
      <c r="AD1929" s="40">
        <f t="shared" si="309"/>
        <v>0.72891566265060237</v>
      </c>
    </row>
    <row r="1930" spans="1:30" x14ac:dyDescent="0.35">
      <c r="A1930">
        <v>2683</v>
      </c>
      <c r="B1930">
        <v>1</v>
      </c>
      <c r="C1930" t="str">
        <f t="shared" si="300"/>
        <v>2683-01</v>
      </c>
      <c r="D1930" t="s">
        <v>409</v>
      </c>
      <c r="E1930">
        <v>2015</v>
      </c>
      <c r="F1930">
        <f>VLOOKUP(E1930,Lookups!A:B,2,FALSE)</f>
        <v>1</v>
      </c>
      <c r="G1930">
        <v>2017</v>
      </c>
      <c r="H1930" s="61">
        <v>806.05</v>
      </c>
      <c r="I1930">
        <v>5</v>
      </c>
      <c r="J1930" t="s">
        <v>19</v>
      </c>
      <c r="K1930">
        <v>0</v>
      </c>
      <c r="L1930">
        <v>0</v>
      </c>
      <c r="M1930">
        <v>1</v>
      </c>
      <c r="N1930">
        <v>9</v>
      </c>
      <c r="O1930">
        <v>1</v>
      </c>
      <c r="P1930">
        <f t="shared" si="301"/>
        <v>9</v>
      </c>
      <c r="Q1930">
        <v>810</v>
      </c>
      <c r="R1930">
        <v>738</v>
      </c>
      <c r="S1930" s="14">
        <f t="shared" si="303"/>
        <v>0.52325581395348841</v>
      </c>
      <c r="T1930" s="33">
        <f>IF(E1930&lt;1994,"NA",IF(E1930&gt;2001,SUMIFS(ADM!E:E,ADM!A:A,ReferendumData!E1930,ADM!C:C,ReferendumData!A1930,ADM!D:D,ReferendumData!B1930),SUMIFS(ADM!K:K,ADM!H:H,ReferendumData!E1930,ADM!I:I,ReferendumData!A1930,ADM!J:J,ReferendumData!B1930)))</f>
        <v>421.02</v>
      </c>
      <c r="U1930" s="34">
        <f t="shared" si="302"/>
        <v>3.6767849508336896</v>
      </c>
      <c r="V1930" s="47">
        <f>IFERROR(VLOOKUP(C1930,Lookups!J:L,3,FALSE),IF(T1930&gt;=2000,4,IF(AND(T1930&gt;=1000,T1930&lt;2000),5,6)))</f>
        <v>6</v>
      </c>
      <c r="W1930" s="12" t="s">
        <v>613</v>
      </c>
      <c r="X1930" s="39">
        <f t="shared" si="304"/>
        <v>3.6767849508336896</v>
      </c>
      <c r="Y1930" s="38">
        <f t="shared" si="305"/>
        <v>0.52325581395348841</v>
      </c>
      <c r="Z1930" s="40" t="e">
        <f>IF(C1930=ScatterPlots!$A$3,ReferendumData!Y1930,-1)</f>
        <v>#N/A</v>
      </c>
      <c r="AA1930" s="39">
        <f t="shared" si="306"/>
        <v>3.6767849508336896</v>
      </c>
      <c r="AB1930" s="40">
        <f t="shared" si="307"/>
        <v>-1</v>
      </c>
      <c r="AC1930" s="40">
        <f t="shared" si="308"/>
        <v>-1</v>
      </c>
      <c r="AD1930" s="40">
        <f t="shared" si="309"/>
        <v>0.52325581395348841</v>
      </c>
    </row>
    <row r="1931" spans="1:30" x14ac:dyDescent="0.35">
      <c r="A1931">
        <v>2689</v>
      </c>
      <c r="B1931">
        <v>1</v>
      </c>
      <c r="C1931" t="str">
        <f t="shared" si="300"/>
        <v>2689-01</v>
      </c>
      <c r="D1931" t="s">
        <v>349</v>
      </c>
      <c r="E1931">
        <v>2015</v>
      </c>
      <c r="F1931">
        <f>VLOOKUP(E1931,Lookups!A:B,2,FALSE)</f>
        <v>1</v>
      </c>
      <c r="G1931">
        <v>2016</v>
      </c>
      <c r="H1931" s="61">
        <v>1475</v>
      </c>
      <c r="I1931">
        <v>10</v>
      </c>
      <c r="J1931" t="s">
        <v>19</v>
      </c>
      <c r="K1931">
        <v>0</v>
      </c>
      <c r="L1931">
        <v>0</v>
      </c>
      <c r="M1931">
        <v>0</v>
      </c>
      <c r="N1931">
        <v>9</v>
      </c>
      <c r="O1931">
        <v>0</v>
      </c>
      <c r="P1931">
        <f t="shared" si="301"/>
        <v>10</v>
      </c>
      <c r="Q1931">
        <v>889</v>
      </c>
      <c r="R1931">
        <v>984</v>
      </c>
      <c r="S1931" s="14">
        <f t="shared" si="303"/>
        <v>0.47463961558996265</v>
      </c>
      <c r="T1931" s="33">
        <f>IF(E1931&lt;1994,"NA",IF(E1931&gt;2001,SUMIFS(ADM!E:E,ADM!A:A,ReferendumData!E1931,ADM!C:C,ReferendumData!A1931,ADM!D:D,ReferendumData!B1931),SUMIFS(ADM!K:K,ADM!H:H,ReferendumData!E1931,ADM!I:I,ReferendumData!A1931,ADM!J:J,ReferendumData!B1931)))</f>
        <v>1125.8900000000001</v>
      </c>
      <c r="U1931" s="34">
        <f t="shared" si="302"/>
        <v>1.6635728179484672</v>
      </c>
      <c r="V1931" s="47">
        <f>IFERROR(VLOOKUP(C1931,Lookups!J:L,3,FALSE),IF(T1931&gt;=2000,4,IF(AND(T1931&gt;=1000,T1931&lt;2000),5,6)))</f>
        <v>5</v>
      </c>
      <c r="W1931" s="12" t="s">
        <v>612</v>
      </c>
      <c r="X1931" s="39">
        <f t="shared" si="304"/>
        <v>1.6635728179484672</v>
      </c>
      <c r="Y1931" s="38">
        <f t="shared" si="305"/>
        <v>0.47463961558996265</v>
      </c>
      <c r="Z1931" s="40" t="e">
        <f>IF(C1931=ScatterPlots!$A$3,ReferendumData!Y1931,-1)</f>
        <v>#N/A</v>
      </c>
      <c r="AA1931" s="39">
        <f t="shared" si="306"/>
        <v>1.6635728179484672</v>
      </c>
      <c r="AB1931" s="40">
        <f t="shared" si="307"/>
        <v>-1</v>
      </c>
      <c r="AC1931" s="40">
        <f t="shared" si="308"/>
        <v>-1</v>
      </c>
      <c r="AD1931" s="40">
        <f t="shared" si="309"/>
        <v>0.47463961558996265</v>
      </c>
    </row>
    <row r="1932" spans="1:30" x14ac:dyDescent="0.35">
      <c r="A1932">
        <v>2753</v>
      </c>
      <c r="B1932">
        <v>1</v>
      </c>
      <c r="C1932" t="str">
        <f t="shared" si="300"/>
        <v>2753-01</v>
      </c>
      <c r="D1932" t="s">
        <v>268</v>
      </c>
      <c r="E1932">
        <v>2015</v>
      </c>
      <c r="F1932">
        <f>VLOOKUP(E1932,Lookups!A:B,2,FALSE)</f>
        <v>1</v>
      </c>
      <c r="G1932">
        <v>2017</v>
      </c>
      <c r="H1932" s="61">
        <v>209.24</v>
      </c>
      <c r="I1932">
        <v>10</v>
      </c>
      <c r="J1932" t="s">
        <v>19</v>
      </c>
      <c r="K1932">
        <v>0</v>
      </c>
      <c r="L1932">
        <v>0</v>
      </c>
      <c r="M1932">
        <v>1</v>
      </c>
      <c r="N1932">
        <v>9</v>
      </c>
      <c r="O1932">
        <v>1</v>
      </c>
      <c r="P1932">
        <f t="shared" si="301"/>
        <v>3</v>
      </c>
      <c r="Q1932">
        <v>420</v>
      </c>
      <c r="R1932">
        <v>399</v>
      </c>
      <c r="S1932" s="14">
        <f t="shared" si="303"/>
        <v>0.51282051282051277</v>
      </c>
      <c r="T1932" s="33">
        <f>IF(E1932&lt;1994,"NA",IF(E1932&gt;2001,SUMIFS(ADM!E:E,ADM!A:A,ReferendumData!E1932,ADM!C:C,ReferendumData!A1932,ADM!D:D,ReferendumData!B1932),SUMIFS(ADM!K:K,ADM!H:H,ReferendumData!E1932,ADM!I:I,ReferendumData!A1932,ADM!J:J,ReferendumData!B1932)))</f>
        <v>911.73</v>
      </c>
      <c r="U1932" s="34">
        <f t="shared" si="302"/>
        <v>0.89829225757625608</v>
      </c>
      <c r="V1932" s="47">
        <f>IFERROR(VLOOKUP(C1932,Lookups!J:L,3,FALSE),IF(T1932&gt;=2000,4,IF(AND(T1932&gt;=1000,T1932&lt;2000),5,6)))</f>
        <v>6</v>
      </c>
      <c r="W1932" s="12" t="s">
        <v>597</v>
      </c>
      <c r="X1932" s="39">
        <f t="shared" si="304"/>
        <v>0.89829225757625608</v>
      </c>
      <c r="Y1932" s="38">
        <f t="shared" si="305"/>
        <v>0.51282051282051277</v>
      </c>
      <c r="Z1932" s="40" t="e">
        <f>IF(C1932=ScatterPlots!$A$3,ReferendumData!Y1932,-1)</f>
        <v>#N/A</v>
      </c>
      <c r="AA1932" s="39">
        <f t="shared" si="306"/>
        <v>0.89829225757625608</v>
      </c>
      <c r="AB1932" s="40">
        <f t="shared" si="307"/>
        <v>-1</v>
      </c>
      <c r="AC1932" s="40">
        <f t="shared" si="308"/>
        <v>-1</v>
      </c>
      <c r="AD1932" s="40">
        <f t="shared" si="309"/>
        <v>0.51282051282051277</v>
      </c>
    </row>
    <row r="1933" spans="1:30" x14ac:dyDescent="0.35">
      <c r="A1933">
        <v>2886</v>
      </c>
      <c r="B1933">
        <v>1</v>
      </c>
      <c r="C1933" t="str">
        <f t="shared" si="300"/>
        <v>2886-01</v>
      </c>
      <c r="D1933" t="s">
        <v>437</v>
      </c>
      <c r="E1933">
        <v>2015</v>
      </c>
      <c r="F1933">
        <f>VLOOKUP(E1933,Lookups!A:B,2,FALSE)</f>
        <v>1</v>
      </c>
      <c r="G1933">
        <v>2017</v>
      </c>
      <c r="H1933" s="61">
        <v>1439</v>
      </c>
      <c r="I1933">
        <v>5</v>
      </c>
      <c r="J1933" t="s">
        <v>19</v>
      </c>
      <c r="K1933">
        <v>0</v>
      </c>
      <c r="L1933">
        <v>0</v>
      </c>
      <c r="M1933">
        <v>1</v>
      </c>
      <c r="N1933">
        <v>9</v>
      </c>
      <c r="O1933">
        <v>1</v>
      </c>
      <c r="P1933">
        <f t="shared" si="301"/>
        <v>10</v>
      </c>
      <c r="Q1933">
        <v>315</v>
      </c>
      <c r="R1933">
        <v>221</v>
      </c>
      <c r="S1933" s="14">
        <f t="shared" si="303"/>
        <v>0.58768656716417911</v>
      </c>
      <c r="T1933" s="33">
        <f>IF(E1933&lt;1994,"NA",IF(E1933&gt;2001,SUMIFS(ADM!E:E,ADM!A:A,ReferendumData!E1933,ADM!C:C,ReferendumData!A1933,ADM!D:D,ReferendumData!B1933),SUMIFS(ADM!K:K,ADM!H:H,ReferendumData!E1933,ADM!I:I,ReferendumData!A1933,ADM!J:J,ReferendumData!B1933)))</f>
        <v>322.76</v>
      </c>
      <c r="U1933" s="34">
        <f t="shared" si="302"/>
        <v>1.6606766637749413</v>
      </c>
      <c r="V1933" s="47">
        <f>IFERROR(VLOOKUP(C1933,Lookups!J:L,3,FALSE),IF(T1933&gt;=2000,4,IF(AND(T1933&gt;=1000,T1933&lt;2000),5,6)))</f>
        <v>6</v>
      </c>
      <c r="W1933" s="12" t="s">
        <v>614</v>
      </c>
      <c r="X1933" s="39">
        <f t="shared" si="304"/>
        <v>1.6606766637749413</v>
      </c>
      <c r="Y1933" s="38">
        <f t="shared" si="305"/>
        <v>0.58768656716417911</v>
      </c>
      <c r="Z1933" s="40" t="e">
        <f>IF(C1933=ScatterPlots!$A$3,ReferendumData!Y1933,-1)</f>
        <v>#N/A</v>
      </c>
      <c r="AA1933" s="39">
        <f t="shared" si="306"/>
        <v>1.6606766637749413</v>
      </c>
      <c r="AB1933" s="40">
        <f t="shared" si="307"/>
        <v>-1</v>
      </c>
      <c r="AC1933" s="40">
        <f t="shared" si="308"/>
        <v>-1</v>
      </c>
      <c r="AD1933" s="40">
        <f t="shared" si="309"/>
        <v>0.58768656716417911</v>
      </c>
    </row>
    <row r="1934" spans="1:30" x14ac:dyDescent="0.35">
      <c r="A1934">
        <v>2898</v>
      </c>
      <c r="B1934">
        <v>1</v>
      </c>
      <c r="C1934" t="str">
        <f t="shared" si="300"/>
        <v>2898-01</v>
      </c>
      <c r="D1934" t="s">
        <v>554</v>
      </c>
      <c r="E1934">
        <v>2015</v>
      </c>
      <c r="F1934">
        <f>VLOOKUP(E1934,Lookups!A:B,2,FALSE)</f>
        <v>1</v>
      </c>
      <c r="G1934">
        <v>2016</v>
      </c>
      <c r="H1934" s="61">
        <v>760</v>
      </c>
      <c r="I1934">
        <v>10</v>
      </c>
      <c r="J1934" t="s">
        <v>19</v>
      </c>
      <c r="K1934">
        <v>0</v>
      </c>
      <c r="L1934">
        <v>0</v>
      </c>
      <c r="M1934">
        <v>0</v>
      </c>
      <c r="N1934">
        <v>9</v>
      </c>
      <c r="O1934">
        <v>1</v>
      </c>
      <c r="P1934">
        <f t="shared" si="301"/>
        <v>8</v>
      </c>
      <c r="Q1934">
        <v>339</v>
      </c>
      <c r="R1934">
        <v>36</v>
      </c>
      <c r="S1934" s="14">
        <f t="shared" si="303"/>
        <v>0.90400000000000003</v>
      </c>
      <c r="T1934" s="33">
        <f>IF(E1934&lt;1994,"NA",IF(E1934&gt;2001,SUMIFS(ADM!E:E,ADM!A:A,ReferendumData!E1934,ADM!C:C,ReferendumData!A1934,ADM!D:D,ReferendumData!B1934),SUMIFS(ADM!K:K,ADM!H:H,ReferendumData!E1934,ADM!I:I,ReferendumData!A1934,ADM!J:J,ReferendumData!B1934)))</f>
        <v>398.09</v>
      </c>
      <c r="U1934" s="34">
        <f t="shared" si="302"/>
        <v>0.94199804064407555</v>
      </c>
      <c r="V1934" s="47">
        <f>IFERROR(VLOOKUP(C1934,Lookups!J:L,3,FALSE),IF(T1934&gt;=2000,4,IF(AND(T1934&gt;=1000,T1934&lt;2000),5,6)))</f>
        <v>6</v>
      </c>
      <c r="W1934" s="12" t="s">
        <v>615</v>
      </c>
      <c r="X1934" s="39">
        <f t="shared" si="304"/>
        <v>0.94199804064407555</v>
      </c>
      <c r="Y1934" s="38">
        <f t="shared" si="305"/>
        <v>0.90400000000000003</v>
      </c>
      <c r="Z1934" s="40" t="e">
        <f>IF(C1934=ScatterPlots!$A$3,ReferendumData!Y1934,-1)</f>
        <v>#N/A</v>
      </c>
      <c r="AA1934" s="39">
        <f t="shared" si="306"/>
        <v>0.94199804064407555</v>
      </c>
      <c r="AB1934" s="40">
        <f t="shared" si="307"/>
        <v>-1</v>
      </c>
      <c r="AC1934" s="40">
        <f t="shared" si="308"/>
        <v>-1</v>
      </c>
      <c r="AD1934" s="40">
        <f t="shared" si="309"/>
        <v>0.90400000000000003</v>
      </c>
    </row>
    <row r="1935" spans="1:30" x14ac:dyDescent="0.35">
      <c r="A1935">
        <v>2903</v>
      </c>
      <c r="B1935">
        <v>1</v>
      </c>
      <c r="C1935" t="str">
        <f t="shared" si="300"/>
        <v>2903-01</v>
      </c>
      <c r="D1935" t="s">
        <v>18</v>
      </c>
      <c r="E1935">
        <v>2015</v>
      </c>
      <c r="F1935">
        <f>VLOOKUP(E1935,Lookups!A:B,2,FALSE)</f>
        <v>1</v>
      </c>
      <c r="G1935">
        <v>2016</v>
      </c>
      <c r="H1935" s="61">
        <v>1124.1500000000001</v>
      </c>
      <c r="I1935">
        <v>10</v>
      </c>
      <c r="J1935" t="s">
        <v>19</v>
      </c>
      <c r="K1935">
        <v>0</v>
      </c>
      <c r="L1935">
        <v>0</v>
      </c>
      <c r="M1935">
        <v>0</v>
      </c>
      <c r="N1935">
        <v>9</v>
      </c>
      <c r="O1935">
        <v>0</v>
      </c>
      <c r="P1935">
        <f t="shared" si="301"/>
        <v>10</v>
      </c>
      <c r="Q1935">
        <v>252</v>
      </c>
      <c r="R1935">
        <v>261</v>
      </c>
      <c r="S1935" s="14">
        <f t="shared" si="303"/>
        <v>0.49122807017543857</v>
      </c>
      <c r="T1935" s="33">
        <f>IF(E1935&lt;1994,"NA",IF(E1935&gt;2001,SUMIFS(ADM!E:E,ADM!A:A,ReferendumData!E1935,ADM!C:C,ReferendumData!A1935,ADM!D:D,ReferendumData!B1935),SUMIFS(ADM!K:K,ADM!H:H,ReferendumData!E1935,ADM!I:I,ReferendumData!A1935,ADM!J:J,ReferendumData!B1935)))</f>
        <v>472.19</v>
      </c>
      <c r="U1935" s="34">
        <f t="shared" si="302"/>
        <v>1.086427073847392</v>
      </c>
      <c r="V1935" s="47">
        <f>IFERROR(VLOOKUP(C1935,Lookups!J:L,3,FALSE),IF(T1935&gt;=2000,4,IF(AND(T1935&gt;=1000,T1935&lt;2000),5,6)))</f>
        <v>6</v>
      </c>
      <c r="W1935" s="12" t="s">
        <v>597</v>
      </c>
      <c r="X1935" s="39">
        <f t="shared" si="304"/>
        <v>1.086427073847392</v>
      </c>
      <c r="Y1935" s="38">
        <f t="shared" si="305"/>
        <v>0.49122807017543857</v>
      </c>
      <c r="Z1935" s="40" t="e">
        <f>IF(C1935=ScatterPlots!$A$3,ReferendumData!Y1935,-1)</f>
        <v>#N/A</v>
      </c>
      <c r="AA1935" s="39">
        <f t="shared" si="306"/>
        <v>1.086427073847392</v>
      </c>
      <c r="AB1935" s="40">
        <f t="shared" si="307"/>
        <v>-1</v>
      </c>
      <c r="AC1935" s="40">
        <f t="shared" si="308"/>
        <v>-1</v>
      </c>
      <c r="AD1935" s="40">
        <f t="shared" si="309"/>
        <v>0.49122807017543857</v>
      </c>
    </row>
    <row r="1936" spans="1:30" x14ac:dyDescent="0.35">
      <c r="A1936">
        <v>2907</v>
      </c>
      <c r="B1936">
        <v>1</v>
      </c>
      <c r="C1936" t="str">
        <f t="shared" si="300"/>
        <v>2907-01</v>
      </c>
      <c r="D1936" t="s">
        <v>589</v>
      </c>
      <c r="E1936">
        <v>2015</v>
      </c>
      <c r="F1936">
        <f>VLOOKUP(E1936,Lookups!A:B,2,FALSE)</f>
        <v>1</v>
      </c>
      <c r="G1936">
        <v>2016</v>
      </c>
      <c r="H1936" s="61">
        <v>764.76</v>
      </c>
      <c r="I1936">
        <v>10</v>
      </c>
      <c r="J1936" t="s">
        <v>19</v>
      </c>
      <c r="K1936">
        <v>0</v>
      </c>
      <c r="L1936">
        <v>0</v>
      </c>
      <c r="M1936">
        <v>0</v>
      </c>
      <c r="N1936">
        <v>9</v>
      </c>
      <c r="O1936">
        <v>1</v>
      </c>
      <c r="P1936">
        <f t="shared" si="301"/>
        <v>8</v>
      </c>
      <c r="Q1936">
        <v>242</v>
      </c>
      <c r="R1936">
        <v>17</v>
      </c>
      <c r="S1936" s="14">
        <f t="shared" si="303"/>
        <v>0.93436293436293438</v>
      </c>
      <c r="T1936" s="33">
        <f>IF(E1936&lt;1994,"NA",IF(E1936&gt;2001,SUMIFS(ADM!E:E,ADM!A:A,ReferendumData!E1936,ADM!C:C,ReferendumData!A1936,ADM!D:D,ReferendumData!B1936),SUMIFS(ADM!K:K,ADM!H:H,ReferendumData!E1936,ADM!I:I,ReferendumData!A1936,ADM!J:J,ReferendumData!B1936)))</f>
        <v>270.13</v>
      </c>
      <c r="U1936" s="34">
        <f t="shared" si="302"/>
        <v>0.95879761596268465</v>
      </c>
      <c r="V1936" s="47">
        <f>IFERROR(VLOOKUP(C1936,Lookups!J:L,3,FALSE),IF(T1936&gt;=2000,4,IF(AND(T1936&gt;=1000,T1936&lt;2000),5,6)))</f>
        <v>6</v>
      </c>
      <c r="W1936" s="12" t="s">
        <v>597</v>
      </c>
      <c r="X1936" s="39">
        <f t="shared" si="304"/>
        <v>0.95879761596268465</v>
      </c>
      <c r="Y1936" s="38">
        <f t="shared" si="305"/>
        <v>0.93436293436293438</v>
      </c>
      <c r="Z1936" s="40" t="e">
        <f>IF(C1936=ScatterPlots!$A$3,ReferendumData!Y1936,-1)</f>
        <v>#N/A</v>
      </c>
      <c r="AA1936" s="39">
        <f t="shared" si="306"/>
        <v>0.95879761596268465</v>
      </c>
      <c r="AB1936" s="40">
        <f t="shared" si="307"/>
        <v>-1</v>
      </c>
      <c r="AC1936" s="40">
        <f t="shared" si="308"/>
        <v>-1</v>
      </c>
      <c r="AD1936" s="40">
        <f t="shared" si="309"/>
        <v>0.93436293436293438</v>
      </c>
    </row>
    <row r="1937" spans="1:30" x14ac:dyDescent="0.35">
      <c r="A1937">
        <v>2908</v>
      </c>
      <c r="B1937">
        <v>1</v>
      </c>
      <c r="C1937" t="str">
        <f t="shared" si="300"/>
        <v>2908-01</v>
      </c>
      <c r="D1937" t="s">
        <v>616</v>
      </c>
      <c r="E1937">
        <v>2015</v>
      </c>
      <c r="F1937">
        <f>VLOOKUP(E1937,Lookups!A:B,2,FALSE)</f>
        <v>1</v>
      </c>
      <c r="G1937">
        <v>2016</v>
      </c>
      <c r="H1937" s="61">
        <v>605.13</v>
      </c>
      <c r="I1937">
        <v>10</v>
      </c>
      <c r="J1937" t="s">
        <v>19</v>
      </c>
      <c r="K1937">
        <v>0</v>
      </c>
      <c r="L1937">
        <v>1</v>
      </c>
      <c r="M1937">
        <v>0</v>
      </c>
      <c r="N1937">
        <v>9</v>
      </c>
      <c r="O1937">
        <v>1</v>
      </c>
      <c r="P1937">
        <f t="shared" si="301"/>
        <v>7</v>
      </c>
      <c r="Q1937">
        <v>218</v>
      </c>
      <c r="R1937">
        <v>52</v>
      </c>
      <c r="S1937" s="14">
        <f t="shared" si="303"/>
        <v>0.80740740740740746</v>
      </c>
      <c r="T1937" s="33">
        <f>IF(E1937&lt;1994,"NA",IF(E1937&gt;2001,SUMIFS(ADM!E:E,ADM!A:A,ReferendumData!E1937,ADM!C:C,ReferendumData!A1937,ADM!D:D,ReferendumData!B1937),SUMIFS(ADM!K:K,ADM!H:H,ReferendumData!E1937,ADM!I:I,ReferendumData!A1937,ADM!J:J,ReferendumData!B1937)))</f>
        <v>436.45</v>
      </c>
      <c r="U1937" s="34">
        <f t="shared" si="302"/>
        <v>0.61862756329476465</v>
      </c>
      <c r="V1937" s="47">
        <f>IFERROR(VLOOKUP(C1937,Lookups!J:L,3,FALSE),IF(T1937&gt;=2000,4,IF(AND(T1937&gt;=1000,T1937&lt;2000),5,6)))</f>
        <v>6</v>
      </c>
      <c r="W1937" s="12" t="s">
        <v>592</v>
      </c>
      <c r="X1937" s="39">
        <f t="shared" si="304"/>
        <v>0.61862756329476465</v>
      </c>
      <c r="Y1937" s="38">
        <f t="shared" si="305"/>
        <v>0.80740740740740746</v>
      </c>
      <c r="Z1937" s="40" t="e">
        <f>IF(C1937=ScatterPlots!$A$3,ReferendumData!Y1937,-1)</f>
        <v>#N/A</v>
      </c>
      <c r="AA1937" s="39">
        <f t="shared" si="306"/>
        <v>0.61862756329476465</v>
      </c>
      <c r="AB1937" s="40">
        <f t="shared" si="307"/>
        <v>-1</v>
      </c>
      <c r="AC1937" s="40">
        <f t="shared" si="308"/>
        <v>-1</v>
      </c>
      <c r="AD1937" s="40">
        <f t="shared" si="309"/>
        <v>0.80740740740740746</v>
      </c>
    </row>
    <row r="1938" spans="1:30" x14ac:dyDescent="0.35">
      <c r="A1938">
        <v>1</v>
      </c>
      <c r="B1938">
        <v>3</v>
      </c>
      <c r="C1938" t="str">
        <f t="shared" si="300"/>
        <v>0001-03</v>
      </c>
      <c r="D1938" t="s">
        <v>617</v>
      </c>
      <c r="E1938">
        <v>2016</v>
      </c>
      <c r="F1938">
        <f>VLOOKUP(E1938,Lookups!A:B,2,FALSE)</f>
        <v>3</v>
      </c>
      <c r="G1938">
        <v>2017</v>
      </c>
      <c r="H1938" s="61">
        <v>1604.31</v>
      </c>
      <c r="I1938">
        <v>9</v>
      </c>
      <c r="J1938" t="s">
        <v>19</v>
      </c>
      <c r="K1938">
        <v>0</v>
      </c>
      <c r="L1938">
        <v>1</v>
      </c>
      <c r="M1938">
        <v>0</v>
      </c>
      <c r="N1938">
        <v>0</v>
      </c>
      <c r="O1938">
        <v>1</v>
      </c>
      <c r="P1938">
        <f t="shared" si="301"/>
        <v>10</v>
      </c>
      <c r="Q1938">
        <v>165912</v>
      </c>
      <c r="R1938">
        <v>32948</v>
      </c>
      <c r="S1938" s="14">
        <f t="shared" si="303"/>
        <v>0.83431559891380869</v>
      </c>
      <c r="T1938" s="33">
        <f>IF(E1938&lt;1994,"NA",IF(E1938&gt;2001,SUMIFS(ADM!E:E,ADM!A:A,ReferendumData!E1938,ADM!C:C,ReferendumData!A1938,ADM!D:D,ReferendumData!B1938),SUMIFS(ADM!K:K,ADM!H:H,ReferendumData!E1938,ADM!I:I,ReferendumData!A1938,ADM!J:J,ReferendumData!B1938)))</f>
        <v>35448.699999999997</v>
      </c>
      <c r="U1938" s="34">
        <f t="shared" si="302"/>
        <v>5.6097966921212912</v>
      </c>
      <c r="V1938" s="47">
        <f>IFERROR(VLOOKUP(C1938,Lookups!J:L,3,FALSE),IF(T1938&gt;=2000,4,IF(AND(T1938&gt;=1000,T1938&lt;2000),5,6)))</f>
        <v>1</v>
      </c>
      <c r="W1938" s="12" t="s">
        <v>618</v>
      </c>
      <c r="X1938" s="39">
        <f t="shared" si="304"/>
        <v>5.6097966921212912</v>
      </c>
      <c r="Y1938" s="38">
        <f t="shared" si="305"/>
        <v>0.83431559891380869</v>
      </c>
      <c r="Z1938" s="40" t="e">
        <f>IF(C1938=ScatterPlots!$A$3,ReferendumData!Y1938,-1)</f>
        <v>#N/A</v>
      </c>
      <c r="AA1938" s="39">
        <f t="shared" si="306"/>
        <v>5.6097966921212912</v>
      </c>
      <c r="AB1938" s="40">
        <f t="shared" si="307"/>
        <v>0.83431559891380869</v>
      </c>
      <c r="AC1938" s="40">
        <f t="shared" si="308"/>
        <v>-1</v>
      </c>
      <c r="AD1938" s="40">
        <f t="shared" si="309"/>
        <v>-1</v>
      </c>
    </row>
    <row r="1939" spans="1:30" x14ac:dyDescent="0.35">
      <c r="A1939">
        <v>93</v>
      </c>
      <c r="B1939">
        <v>1</v>
      </c>
      <c r="C1939" t="str">
        <f t="shared" si="300"/>
        <v>0093-01</v>
      </c>
      <c r="D1939" t="s">
        <v>70</v>
      </c>
      <c r="E1939">
        <v>2016</v>
      </c>
      <c r="F1939">
        <f>VLOOKUP(E1939,Lookups!A:B,2,FALSE)</f>
        <v>3</v>
      </c>
      <c r="G1939">
        <v>2018</v>
      </c>
      <c r="H1939" s="61">
        <v>1112.92</v>
      </c>
      <c r="I1939">
        <v>7</v>
      </c>
      <c r="J1939" t="s">
        <v>19</v>
      </c>
      <c r="K1939">
        <v>0</v>
      </c>
      <c r="L1939">
        <v>9</v>
      </c>
      <c r="M1939">
        <v>1</v>
      </c>
      <c r="N1939">
        <v>0</v>
      </c>
      <c r="O1939">
        <v>1</v>
      </c>
      <c r="P1939">
        <f t="shared" si="301"/>
        <v>10</v>
      </c>
      <c r="Q1939">
        <v>1398</v>
      </c>
      <c r="R1939">
        <v>816</v>
      </c>
      <c r="S1939" s="14">
        <f t="shared" si="303"/>
        <v>0.63143631436314362</v>
      </c>
      <c r="T1939" s="33">
        <f>IF(E1939&lt;1994,"NA",IF(E1939&gt;2001,SUMIFS(ADM!E:E,ADM!A:A,ReferendumData!E1939,ADM!C:C,ReferendumData!A1939,ADM!D:D,ReferendumData!B1939),SUMIFS(ADM!K:K,ADM!H:H,ReferendumData!E1939,ADM!I:I,ReferendumData!A1939,ADM!J:J,ReferendumData!B1939)))</f>
        <v>479.11</v>
      </c>
      <c r="U1939" s="34">
        <f t="shared" si="302"/>
        <v>4.6210682306777144</v>
      </c>
      <c r="V1939" s="47">
        <f>IFERROR(VLOOKUP(C1939,Lookups!J:L,3,FALSE),IF(T1939&gt;=2000,4,IF(AND(T1939&gt;=1000,T1939&lt;2000),5,6)))</f>
        <v>6</v>
      </c>
      <c r="W1939" s="12" t="s">
        <v>578</v>
      </c>
      <c r="X1939" s="39">
        <f t="shared" si="304"/>
        <v>4.6210682306777144</v>
      </c>
      <c r="Y1939" s="38">
        <f t="shared" si="305"/>
        <v>0.63143631436314362</v>
      </c>
      <c r="Z1939" s="40" t="e">
        <f>IF(C1939=ScatterPlots!$A$3,ReferendumData!Y1939,-1)</f>
        <v>#N/A</v>
      </c>
      <c r="AA1939" s="39">
        <f t="shared" si="306"/>
        <v>4.6210682306777144</v>
      </c>
      <c r="AB1939" s="40">
        <f t="shared" si="307"/>
        <v>0.63143631436314362</v>
      </c>
      <c r="AC1939" s="40">
        <f t="shared" si="308"/>
        <v>-1</v>
      </c>
      <c r="AD1939" s="40">
        <f t="shared" si="309"/>
        <v>-1</v>
      </c>
    </row>
    <row r="1940" spans="1:30" x14ac:dyDescent="0.35">
      <c r="A1940">
        <v>139</v>
      </c>
      <c r="B1940">
        <v>1</v>
      </c>
      <c r="C1940" t="str">
        <f t="shared" si="300"/>
        <v>0139-01</v>
      </c>
      <c r="D1940" t="s">
        <v>619</v>
      </c>
      <c r="E1940">
        <v>2016</v>
      </c>
      <c r="F1940">
        <f>VLOOKUP(E1940,Lookups!A:B,2,FALSE)</f>
        <v>3</v>
      </c>
      <c r="G1940">
        <v>2017</v>
      </c>
      <c r="H1940" s="61">
        <v>700</v>
      </c>
      <c r="I1940">
        <v>7</v>
      </c>
      <c r="J1940" t="s">
        <v>19</v>
      </c>
      <c r="K1940">
        <v>0</v>
      </c>
      <c r="L1940">
        <v>9</v>
      </c>
      <c r="M1940">
        <v>0</v>
      </c>
      <c r="N1940">
        <v>0</v>
      </c>
      <c r="O1940">
        <v>0</v>
      </c>
      <c r="P1940">
        <f t="shared" si="301"/>
        <v>8</v>
      </c>
      <c r="Q1940">
        <v>1249</v>
      </c>
      <c r="R1940">
        <v>1713</v>
      </c>
      <c r="S1940" s="14">
        <f t="shared" si="303"/>
        <v>0.42167454422687373</v>
      </c>
      <c r="T1940" s="33">
        <f>IF(E1940&lt;1994,"NA",IF(E1940&gt;2001,SUMIFS(ADM!E:E,ADM!A:A,ReferendumData!E1940,ADM!C:C,ReferendumData!A1940,ADM!D:D,ReferendumData!B1940),SUMIFS(ADM!K:K,ADM!H:H,ReferendumData!E1940,ADM!I:I,ReferendumData!A1940,ADM!J:J,ReferendumData!B1940)))</f>
        <v>857.74</v>
      </c>
      <c r="U1940" s="34">
        <f t="shared" si="302"/>
        <v>3.4532608949098793</v>
      </c>
      <c r="V1940" s="47">
        <f>IFERROR(VLOOKUP(C1940,Lookups!J:L,3,FALSE),IF(T1940&gt;=2000,4,IF(AND(T1940&gt;=1000,T1940&lt;2000),5,6)))</f>
        <v>6</v>
      </c>
      <c r="W1940" s="12" t="s">
        <v>620</v>
      </c>
      <c r="X1940" s="39">
        <f t="shared" si="304"/>
        <v>3.4532608949098793</v>
      </c>
      <c r="Y1940" s="38">
        <f t="shared" si="305"/>
        <v>0.42167454422687373</v>
      </c>
      <c r="Z1940" s="40" t="e">
        <f>IF(C1940=ScatterPlots!$A$3,ReferendumData!Y1940,-1)</f>
        <v>#N/A</v>
      </c>
      <c r="AA1940" s="39">
        <f t="shared" si="306"/>
        <v>3.4532608949098793</v>
      </c>
      <c r="AB1940" s="40">
        <f t="shared" si="307"/>
        <v>0.42167454422687373</v>
      </c>
      <c r="AC1940" s="40">
        <f t="shared" si="308"/>
        <v>-1</v>
      </c>
      <c r="AD1940" s="40">
        <f t="shared" si="309"/>
        <v>-1</v>
      </c>
    </row>
    <row r="1941" spans="1:30" x14ac:dyDescent="0.35">
      <c r="A1941">
        <v>152</v>
      </c>
      <c r="B1941">
        <v>1</v>
      </c>
      <c r="C1941" t="str">
        <f t="shared" si="300"/>
        <v>0152-01</v>
      </c>
      <c r="D1941" t="s">
        <v>621</v>
      </c>
      <c r="E1941">
        <v>2016</v>
      </c>
      <c r="F1941">
        <f>VLOOKUP(E1941,Lookups!A:B,2,FALSE)</f>
        <v>3</v>
      </c>
      <c r="G1941">
        <v>2018</v>
      </c>
      <c r="H1941" s="61">
        <v>223.66</v>
      </c>
      <c r="I1941">
        <v>10</v>
      </c>
      <c r="J1941" t="s">
        <v>19</v>
      </c>
      <c r="K1941">
        <v>0</v>
      </c>
      <c r="L1941">
        <v>9</v>
      </c>
      <c r="M1941">
        <v>1</v>
      </c>
      <c r="N1941">
        <v>0</v>
      </c>
      <c r="O1941">
        <v>1</v>
      </c>
      <c r="P1941">
        <f t="shared" si="301"/>
        <v>3</v>
      </c>
      <c r="Q1941">
        <v>12276</v>
      </c>
      <c r="R1941">
        <v>6857</v>
      </c>
      <c r="S1941" s="14">
        <f t="shared" si="303"/>
        <v>0.64161396540009408</v>
      </c>
      <c r="T1941" s="33">
        <f>IF(E1941&lt;1994,"NA",IF(E1941&gt;2001,SUMIFS(ADM!E:E,ADM!A:A,ReferendumData!E1941,ADM!C:C,ReferendumData!A1941,ADM!D:D,ReferendumData!B1941),SUMIFS(ADM!K:K,ADM!H:H,ReferendumData!E1941,ADM!I:I,ReferendumData!A1941,ADM!J:J,ReferendumData!B1941)))</f>
        <v>6230.63</v>
      </c>
      <c r="U1941" s="34">
        <f t="shared" si="302"/>
        <v>3.0707970141061178</v>
      </c>
      <c r="V1941" s="47">
        <f>IFERROR(VLOOKUP(C1941,Lookups!J:L,3,FALSE),IF(T1941&gt;=2000,4,IF(AND(T1941&gt;=1000,T1941&lt;2000),5,6)))</f>
        <v>4</v>
      </c>
      <c r="W1941" s="12" t="s">
        <v>622</v>
      </c>
      <c r="X1941" s="39">
        <f t="shared" si="304"/>
        <v>3.0707970141061178</v>
      </c>
      <c r="Y1941" s="38">
        <f t="shared" si="305"/>
        <v>0.64161396540009408</v>
      </c>
      <c r="Z1941" s="40" t="e">
        <f>IF(C1941=ScatterPlots!$A$3,ReferendumData!Y1941,-1)</f>
        <v>#N/A</v>
      </c>
      <c r="AA1941" s="39">
        <f t="shared" si="306"/>
        <v>3.0707970141061178</v>
      </c>
      <c r="AB1941" s="40">
        <f t="shared" si="307"/>
        <v>0.64161396540009408</v>
      </c>
      <c r="AC1941" s="40">
        <f t="shared" si="308"/>
        <v>-1</v>
      </c>
      <c r="AD1941" s="40">
        <f t="shared" si="309"/>
        <v>-1</v>
      </c>
    </row>
    <row r="1942" spans="1:30" x14ac:dyDescent="0.35">
      <c r="A1942">
        <v>166</v>
      </c>
      <c r="B1942">
        <v>1</v>
      </c>
      <c r="C1942" t="str">
        <f t="shared" si="300"/>
        <v>0166-01</v>
      </c>
      <c r="D1942" t="s">
        <v>360</v>
      </c>
      <c r="E1942">
        <v>2016</v>
      </c>
      <c r="F1942">
        <f>VLOOKUP(E1942,Lookups!A:B,2,FALSE)</f>
        <v>3</v>
      </c>
      <c r="G1942">
        <v>2017</v>
      </c>
      <c r="H1942" s="61">
        <v>800</v>
      </c>
      <c r="I1942">
        <v>6</v>
      </c>
      <c r="J1942" t="s">
        <v>19</v>
      </c>
      <c r="K1942">
        <v>0</v>
      </c>
      <c r="L1942">
        <v>9</v>
      </c>
      <c r="M1942">
        <v>0</v>
      </c>
      <c r="N1942">
        <v>0</v>
      </c>
      <c r="O1942">
        <v>1</v>
      </c>
      <c r="P1942">
        <f t="shared" si="301"/>
        <v>9</v>
      </c>
      <c r="Q1942">
        <v>1945</v>
      </c>
      <c r="R1942">
        <v>1392</v>
      </c>
      <c r="S1942" s="14">
        <f t="shared" si="303"/>
        <v>0.58285885525921488</v>
      </c>
      <c r="T1942" s="33">
        <f>IF(E1942&lt;1994,"NA",IF(E1942&gt;2001,SUMIFS(ADM!E:E,ADM!A:A,ReferendumData!E1942,ADM!C:C,ReferendumData!A1942,ADM!D:D,ReferendumData!B1942),SUMIFS(ADM!K:K,ADM!H:H,ReferendumData!E1942,ADM!I:I,ReferendumData!A1942,ADM!J:J,ReferendumData!B1942)))</f>
        <v>448.17</v>
      </c>
      <c r="U1942" s="34">
        <f t="shared" si="302"/>
        <v>7.4458352857174734</v>
      </c>
      <c r="V1942" s="47">
        <f>IFERROR(VLOOKUP(C1942,Lookups!J:L,3,FALSE),IF(T1942&gt;=2000,4,IF(AND(T1942&gt;=1000,T1942&lt;2000),5,6)))</f>
        <v>6</v>
      </c>
      <c r="W1942" s="12" t="s">
        <v>620</v>
      </c>
      <c r="X1942" s="39">
        <f t="shared" si="304"/>
        <v>7.4458352857174734</v>
      </c>
      <c r="Y1942" s="38">
        <f t="shared" si="305"/>
        <v>0.58285885525921488</v>
      </c>
      <c r="Z1942" s="40" t="e">
        <f>IF(C1942=ScatterPlots!$A$3,ReferendumData!Y1942,-1)</f>
        <v>#N/A</v>
      </c>
      <c r="AA1942" s="39">
        <f t="shared" si="306"/>
        <v>7.4458352857174734</v>
      </c>
      <c r="AB1942" s="40">
        <f t="shared" si="307"/>
        <v>0.58285885525921488</v>
      </c>
      <c r="AC1942" s="40">
        <f t="shared" si="308"/>
        <v>-1</v>
      </c>
      <c r="AD1942" s="40">
        <f t="shared" si="309"/>
        <v>-1</v>
      </c>
    </row>
    <row r="1943" spans="1:30" x14ac:dyDescent="0.35">
      <c r="A1943">
        <v>197</v>
      </c>
      <c r="B1943">
        <v>1</v>
      </c>
      <c r="C1943" t="str">
        <f t="shared" si="300"/>
        <v>0197-01</v>
      </c>
      <c r="D1943" t="s">
        <v>623</v>
      </c>
      <c r="E1943">
        <v>2016</v>
      </c>
      <c r="F1943">
        <f>VLOOKUP(E1943,Lookups!A:B,2,FALSE)</f>
        <v>3</v>
      </c>
      <c r="G1943">
        <v>2018</v>
      </c>
      <c r="H1943" s="61">
        <v>964.82</v>
      </c>
      <c r="I1943">
        <v>10</v>
      </c>
      <c r="J1943" t="s">
        <v>19</v>
      </c>
      <c r="K1943">
        <v>0</v>
      </c>
      <c r="L1943">
        <v>1</v>
      </c>
      <c r="M1943">
        <v>1</v>
      </c>
      <c r="N1943">
        <v>0</v>
      </c>
      <c r="O1943">
        <v>1</v>
      </c>
      <c r="P1943">
        <f t="shared" si="301"/>
        <v>10</v>
      </c>
      <c r="Q1943">
        <v>15170</v>
      </c>
      <c r="R1943">
        <v>8272</v>
      </c>
      <c r="S1943" s="14">
        <f t="shared" si="303"/>
        <v>0.6471290845490999</v>
      </c>
      <c r="T1943" s="33">
        <f>IF(E1943&lt;1994,"NA",IF(E1943&gt;2001,SUMIFS(ADM!E:E,ADM!A:A,ReferendumData!E1943,ADM!C:C,ReferendumData!A1943,ADM!D:D,ReferendumData!B1943),SUMIFS(ADM!K:K,ADM!H:H,ReferendumData!E1943,ADM!I:I,ReferendumData!A1943,ADM!J:J,ReferendumData!B1943)))</f>
        <v>4913.45</v>
      </c>
      <c r="U1943" s="34">
        <f t="shared" si="302"/>
        <v>4.7709857635673512</v>
      </c>
      <c r="V1943" s="47">
        <f>IFERROR(VLOOKUP(C1943,Lookups!J:L,3,FALSE),IF(T1943&gt;=2000,4,IF(AND(T1943&gt;=1000,T1943&lt;2000),5,6)))</f>
        <v>2</v>
      </c>
      <c r="W1943" s="12" t="s">
        <v>622</v>
      </c>
      <c r="X1943" s="39">
        <f t="shared" si="304"/>
        <v>4.7709857635673512</v>
      </c>
      <c r="Y1943" s="38">
        <f t="shared" si="305"/>
        <v>0.6471290845490999</v>
      </c>
      <c r="Z1943" s="40" t="e">
        <f>IF(C1943=ScatterPlots!$A$3,ReferendumData!Y1943,-1)</f>
        <v>#N/A</v>
      </c>
      <c r="AA1943" s="39">
        <f t="shared" si="306"/>
        <v>4.7709857635673512</v>
      </c>
      <c r="AB1943" s="40">
        <f t="shared" si="307"/>
        <v>0.6471290845490999</v>
      </c>
      <c r="AC1943" s="40">
        <f t="shared" si="308"/>
        <v>-1</v>
      </c>
      <c r="AD1943" s="40">
        <f t="shared" si="309"/>
        <v>-1</v>
      </c>
    </row>
    <row r="1944" spans="1:30" x14ac:dyDescent="0.35">
      <c r="A1944">
        <v>238</v>
      </c>
      <c r="B1944">
        <v>1</v>
      </c>
      <c r="C1944" t="str">
        <f t="shared" si="300"/>
        <v>0238-01</v>
      </c>
      <c r="D1944" t="s">
        <v>624</v>
      </c>
      <c r="E1944">
        <v>2016</v>
      </c>
      <c r="F1944">
        <f>VLOOKUP(E1944,Lookups!A:B,2,FALSE)</f>
        <v>3</v>
      </c>
      <c r="G1944">
        <v>2017</v>
      </c>
      <c r="H1944" s="61">
        <v>409.6</v>
      </c>
      <c r="I1944">
        <v>10</v>
      </c>
      <c r="J1944" t="s">
        <v>19</v>
      </c>
      <c r="K1944">
        <v>0</v>
      </c>
      <c r="L1944">
        <v>0</v>
      </c>
      <c r="M1944">
        <v>0</v>
      </c>
      <c r="N1944">
        <v>0</v>
      </c>
      <c r="O1944">
        <v>1</v>
      </c>
      <c r="P1944">
        <f t="shared" si="301"/>
        <v>5</v>
      </c>
      <c r="Q1944">
        <v>546</v>
      </c>
      <c r="R1944">
        <v>372</v>
      </c>
      <c r="S1944" s="14">
        <f t="shared" si="303"/>
        <v>0.59477124183006536</v>
      </c>
      <c r="T1944" s="33">
        <f>IF(E1944&lt;1994,"NA",IF(E1944&gt;2001,SUMIFS(ADM!E:E,ADM!A:A,ReferendumData!E1944,ADM!C:C,ReferendumData!A1944,ADM!D:D,ReferendumData!B1944),SUMIFS(ADM!K:K,ADM!H:H,ReferendumData!E1944,ADM!I:I,ReferendumData!A1944,ADM!J:J,ReferendumData!B1944)))</f>
        <v>243.51</v>
      </c>
      <c r="U1944" s="34">
        <f t="shared" si="302"/>
        <v>3.7698657139337195</v>
      </c>
      <c r="V1944" s="47">
        <f>IFERROR(VLOOKUP(C1944,Lookups!J:L,3,FALSE),IF(T1944&gt;=2000,4,IF(AND(T1944&gt;=1000,T1944&lt;2000),5,6)))</f>
        <v>6</v>
      </c>
      <c r="W1944" s="12" t="s">
        <v>620</v>
      </c>
      <c r="X1944" s="39">
        <f t="shared" si="304"/>
        <v>3.7698657139337195</v>
      </c>
      <c r="Y1944" s="38">
        <f t="shared" si="305"/>
        <v>0.59477124183006536</v>
      </c>
      <c r="Z1944" s="40" t="e">
        <f>IF(C1944=ScatterPlots!$A$3,ReferendumData!Y1944,-1)</f>
        <v>#N/A</v>
      </c>
      <c r="AA1944" s="39">
        <f t="shared" si="306"/>
        <v>3.7698657139337195</v>
      </c>
      <c r="AB1944" s="40">
        <f t="shared" si="307"/>
        <v>0.59477124183006536</v>
      </c>
      <c r="AC1944" s="40">
        <f t="shared" si="308"/>
        <v>-1</v>
      </c>
      <c r="AD1944" s="40">
        <f t="shared" si="309"/>
        <v>-1</v>
      </c>
    </row>
    <row r="1945" spans="1:30" x14ac:dyDescent="0.35">
      <c r="A1945">
        <v>278</v>
      </c>
      <c r="B1945">
        <v>1</v>
      </c>
      <c r="C1945" t="str">
        <f t="shared" si="300"/>
        <v>0278-01</v>
      </c>
      <c r="D1945" t="s">
        <v>625</v>
      </c>
      <c r="E1945">
        <v>2016</v>
      </c>
      <c r="F1945">
        <f>VLOOKUP(E1945,Lookups!A:B,2,FALSE)</f>
        <v>3</v>
      </c>
      <c r="G1945">
        <v>2017</v>
      </c>
      <c r="H1945" s="61">
        <v>1975</v>
      </c>
      <c r="I1945">
        <v>10</v>
      </c>
      <c r="J1945" t="s">
        <v>19</v>
      </c>
      <c r="K1945">
        <v>0</v>
      </c>
      <c r="L1945">
        <v>1</v>
      </c>
      <c r="M1945">
        <v>0</v>
      </c>
      <c r="N1945">
        <v>0</v>
      </c>
      <c r="O1945">
        <v>1</v>
      </c>
      <c r="P1945">
        <f t="shared" si="301"/>
        <v>10</v>
      </c>
      <c r="Q1945">
        <v>4213</v>
      </c>
      <c r="R1945">
        <v>3501</v>
      </c>
      <c r="S1945" s="14">
        <f t="shared" si="303"/>
        <v>0.54614985740212596</v>
      </c>
      <c r="T1945" s="33">
        <f>IF(E1945&lt;1994,"NA",IF(E1945&gt;2001,SUMIFS(ADM!E:E,ADM!A:A,ReferendumData!E1945,ADM!C:C,ReferendumData!A1945,ADM!D:D,ReferendumData!B1945),SUMIFS(ADM!K:K,ADM!H:H,ReferendumData!E1945,ADM!I:I,ReferendumData!A1945,ADM!J:J,ReferendumData!B1945)))</f>
        <v>2814.73</v>
      </c>
      <c r="U1945" s="34">
        <f t="shared" si="302"/>
        <v>2.7405825780803132</v>
      </c>
      <c r="V1945" s="47">
        <f>IFERROR(VLOOKUP(C1945,Lookups!J:L,3,FALSE),IF(T1945&gt;=2000,4,IF(AND(T1945&gt;=1000,T1945&lt;2000),5,6)))</f>
        <v>3</v>
      </c>
      <c r="W1945" s="12" t="s">
        <v>622</v>
      </c>
      <c r="X1945" s="39">
        <f t="shared" si="304"/>
        <v>2.7405825780803132</v>
      </c>
      <c r="Y1945" s="38">
        <f t="shared" si="305"/>
        <v>0.54614985740212596</v>
      </c>
      <c r="Z1945" s="40" t="e">
        <f>IF(C1945=ScatterPlots!$A$3,ReferendumData!Y1945,-1)</f>
        <v>#N/A</v>
      </c>
      <c r="AA1945" s="39">
        <f t="shared" si="306"/>
        <v>2.7405825780803132</v>
      </c>
      <c r="AB1945" s="40">
        <f t="shared" si="307"/>
        <v>0.54614985740212596</v>
      </c>
      <c r="AC1945" s="40">
        <f t="shared" si="308"/>
        <v>-1</v>
      </c>
      <c r="AD1945" s="40">
        <f t="shared" si="309"/>
        <v>-1</v>
      </c>
    </row>
    <row r="1946" spans="1:30" x14ac:dyDescent="0.35">
      <c r="A1946">
        <v>300</v>
      </c>
      <c r="B1946">
        <v>1</v>
      </c>
      <c r="C1946" t="str">
        <f t="shared" si="300"/>
        <v>0300-01</v>
      </c>
      <c r="D1946" t="s">
        <v>448</v>
      </c>
      <c r="E1946">
        <v>2016</v>
      </c>
      <c r="F1946">
        <f>VLOOKUP(E1946,Lookups!A:B,2,FALSE)</f>
        <v>3</v>
      </c>
      <c r="G1946">
        <v>2017</v>
      </c>
      <c r="H1946" s="61">
        <v>626.72</v>
      </c>
      <c r="I1946">
        <v>5</v>
      </c>
      <c r="J1946" t="s">
        <v>19</v>
      </c>
      <c r="K1946">
        <v>0</v>
      </c>
      <c r="L1946">
        <v>1</v>
      </c>
      <c r="M1946">
        <v>0</v>
      </c>
      <c r="N1946">
        <v>0</v>
      </c>
      <c r="O1946">
        <v>0</v>
      </c>
      <c r="P1946">
        <f t="shared" si="301"/>
        <v>7</v>
      </c>
      <c r="Q1946">
        <v>2173</v>
      </c>
      <c r="R1946">
        <v>2476</v>
      </c>
      <c r="S1946" s="14">
        <f t="shared" si="303"/>
        <v>0.46741234674123466</v>
      </c>
      <c r="T1946" s="33">
        <f>IF(E1946&lt;1994,"NA",IF(E1946&gt;2001,SUMIFS(ADM!E:E,ADM!A:A,ReferendumData!E1946,ADM!C:C,ReferendumData!A1946,ADM!D:D,ReferendumData!B1946),SUMIFS(ADM!K:K,ADM!H:H,ReferendumData!E1946,ADM!I:I,ReferendumData!A1946,ADM!J:J,ReferendumData!B1946)))</f>
        <v>1147.45</v>
      </c>
      <c r="U1946" s="34">
        <f t="shared" si="302"/>
        <v>4.0515926619896288</v>
      </c>
      <c r="V1946" s="47">
        <f>IFERROR(VLOOKUP(C1946,Lookups!J:L,3,FALSE),IF(T1946&gt;=2000,4,IF(AND(T1946&gt;=1000,T1946&lt;2000),5,6)))</f>
        <v>5</v>
      </c>
      <c r="W1946" s="12" t="s">
        <v>600</v>
      </c>
      <c r="X1946" s="39">
        <f t="shared" si="304"/>
        <v>4.0515926619896288</v>
      </c>
      <c r="Y1946" s="38">
        <f t="shared" si="305"/>
        <v>0.46741234674123466</v>
      </c>
      <c r="Z1946" s="40" t="e">
        <f>IF(C1946=ScatterPlots!$A$3,ReferendumData!Y1946,-1)</f>
        <v>#N/A</v>
      </c>
      <c r="AA1946" s="39">
        <f t="shared" si="306"/>
        <v>4.0515926619896288</v>
      </c>
      <c r="AB1946" s="40">
        <f t="shared" si="307"/>
        <v>0.46741234674123466</v>
      </c>
      <c r="AC1946" s="40">
        <f t="shared" si="308"/>
        <v>-1</v>
      </c>
      <c r="AD1946" s="40">
        <f t="shared" si="309"/>
        <v>-1</v>
      </c>
    </row>
    <row r="1947" spans="1:30" x14ac:dyDescent="0.35">
      <c r="A1947">
        <v>356</v>
      </c>
      <c r="B1947">
        <v>1</v>
      </c>
      <c r="C1947" t="str">
        <f t="shared" si="300"/>
        <v>0356-01</v>
      </c>
      <c r="D1947" t="s">
        <v>430</v>
      </c>
      <c r="E1947">
        <v>2016</v>
      </c>
      <c r="F1947">
        <f>VLOOKUP(E1947,Lookups!A:B,2,FALSE)</f>
        <v>3</v>
      </c>
      <c r="G1947">
        <v>2017</v>
      </c>
      <c r="H1947" s="61">
        <v>1725.06</v>
      </c>
      <c r="I1947">
        <v>10</v>
      </c>
      <c r="J1947" t="s">
        <v>19</v>
      </c>
      <c r="K1947">
        <v>0</v>
      </c>
      <c r="L1947">
        <v>1</v>
      </c>
      <c r="M1947">
        <v>0</v>
      </c>
      <c r="N1947">
        <v>0</v>
      </c>
      <c r="O1947">
        <v>1</v>
      </c>
      <c r="P1947">
        <f t="shared" si="301"/>
        <v>10</v>
      </c>
      <c r="Q1947">
        <v>295</v>
      </c>
      <c r="R1947">
        <v>162</v>
      </c>
      <c r="S1947" s="14">
        <f t="shared" si="303"/>
        <v>0.64551422319474838</v>
      </c>
      <c r="T1947" s="33">
        <f>IF(E1947&lt;1994,"NA",IF(E1947&gt;2001,SUMIFS(ADM!E:E,ADM!A:A,ReferendumData!E1947,ADM!C:C,ReferendumData!A1947,ADM!D:D,ReferendumData!B1947),SUMIFS(ADM!K:K,ADM!H:H,ReferendumData!E1947,ADM!I:I,ReferendumData!A1947,ADM!J:J,ReferendumData!B1947)))</f>
        <v>156</v>
      </c>
      <c r="U1947" s="34">
        <f t="shared" si="302"/>
        <v>2.9294871794871793</v>
      </c>
      <c r="V1947" s="47">
        <f>IFERROR(VLOOKUP(C1947,Lookups!J:L,3,FALSE),IF(T1947&gt;=2000,4,IF(AND(T1947&gt;=1000,T1947&lt;2000),5,6)))</f>
        <v>6</v>
      </c>
      <c r="W1947" s="12" t="s">
        <v>600</v>
      </c>
      <c r="X1947" s="39">
        <f t="shared" si="304"/>
        <v>2.9294871794871793</v>
      </c>
      <c r="Y1947" s="38">
        <f t="shared" si="305"/>
        <v>0.64551422319474838</v>
      </c>
      <c r="Z1947" s="40" t="e">
        <f>IF(C1947=ScatterPlots!$A$3,ReferendumData!Y1947,-1)</f>
        <v>#N/A</v>
      </c>
      <c r="AA1947" s="39">
        <f t="shared" si="306"/>
        <v>2.9294871794871793</v>
      </c>
      <c r="AB1947" s="40">
        <f t="shared" si="307"/>
        <v>0.64551422319474838</v>
      </c>
      <c r="AC1947" s="40">
        <f t="shared" si="308"/>
        <v>-1</v>
      </c>
      <c r="AD1947" s="40">
        <f t="shared" si="309"/>
        <v>-1</v>
      </c>
    </row>
    <row r="1948" spans="1:30" x14ac:dyDescent="0.35">
      <c r="A1948">
        <v>390</v>
      </c>
      <c r="B1948">
        <v>1</v>
      </c>
      <c r="C1948" t="str">
        <f t="shared" si="300"/>
        <v>0390-01</v>
      </c>
      <c r="D1948" t="s">
        <v>378</v>
      </c>
      <c r="E1948">
        <v>2016</v>
      </c>
      <c r="F1948">
        <f>VLOOKUP(E1948,Lookups!A:B,2,FALSE)</f>
        <v>3</v>
      </c>
      <c r="G1948">
        <v>2018</v>
      </c>
      <c r="H1948" s="61">
        <v>324.24</v>
      </c>
      <c r="I1948">
        <v>10</v>
      </c>
      <c r="J1948" t="s">
        <v>19</v>
      </c>
      <c r="K1948">
        <v>0</v>
      </c>
      <c r="L1948">
        <v>0</v>
      </c>
      <c r="M1948">
        <v>1</v>
      </c>
      <c r="N1948">
        <v>0</v>
      </c>
      <c r="O1948">
        <v>1</v>
      </c>
      <c r="P1948">
        <f t="shared" si="301"/>
        <v>4</v>
      </c>
      <c r="Q1948">
        <v>1209</v>
      </c>
      <c r="R1948">
        <v>651</v>
      </c>
      <c r="S1948" s="14">
        <f t="shared" si="303"/>
        <v>0.65</v>
      </c>
      <c r="T1948" s="33">
        <f>IF(E1948&lt;1994,"NA",IF(E1948&gt;2001,SUMIFS(ADM!E:E,ADM!A:A,ReferendumData!E1948,ADM!C:C,ReferendumData!A1948,ADM!D:D,ReferendumData!B1948),SUMIFS(ADM!K:K,ADM!H:H,ReferendumData!E1948,ADM!I:I,ReferendumData!A1948,ADM!J:J,ReferendumData!B1948)))</f>
        <v>460.79</v>
      </c>
      <c r="U1948" s="34">
        <f t="shared" si="302"/>
        <v>4.036545931986371</v>
      </c>
      <c r="V1948" s="47">
        <f>IFERROR(VLOOKUP(C1948,Lookups!J:L,3,FALSE),IF(T1948&gt;=2000,4,IF(AND(T1948&gt;=1000,T1948&lt;2000),5,6)))</f>
        <v>6</v>
      </c>
      <c r="W1948" s="12" t="s">
        <v>600</v>
      </c>
      <c r="X1948" s="39">
        <f t="shared" si="304"/>
        <v>4.036545931986371</v>
      </c>
      <c r="Y1948" s="38">
        <f t="shared" si="305"/>
        <v>0.65</v>
      </c>
      <c r="Z1948" s="40" t="e">
        <f>IF(C1948=ScatterPlots!$A$3,ReferendumData!Y1948,-1)</f>
        <v>#N/A</v>
      </c>
      <c r="AA1948" s="39">
        <f t="shared" si="306"/>
        <v>4.036545931986371</v>
      </c>
      <c r="AB1948" s="40">
        <f t="shared" si="307"/>
        <v>0.65</v>
      </c>
      <c r="AC1948" s="40">
        <f t="shared" si="308"/>
        <v>-1</v>
      </c>
      <c r="AD1948" s="40">
        <f t="shared" si="309"/>
        <v>-1</v>
      </c>
    </row>
    <row r="1949" spans="1:30" x14ac:dyDescent="0.35">
      <c r="A1949">
        <v>465</v>
      </c>
      <c r="B1949">
        <v>1</v>
      </c>
      <c r="C1949" t="str">
        <f t="shared" ref="C1949:C2012" si="310">TEXT(A1949,"0000")&amp;"-"&amp;TEXT(B1949,"00")</f>
        <v>0465-01</v>
      </c>
      <c r="D1949" t="s">
        <v>626</v>
      </c>
      <c r="E1949">
        <v>2016</v>
      </c>
      <c r="F1949">
        <f>VLOOKUP(E1949,Lookups!A:B,2,FALSE)</f>
        <v>3</v>
      </c>
      <c r="G1949">
        <v>2017</v>
      </c>
      <c r="H1949" s="61">
        <v>600</v>
      </c>
      <c r="I1949">
        <v>10</v>
      </c>
      <c r="J1949" t="s">
        <v>19</v>
      </c>
      <c r="K1949">
        <v>0</v>
      </c>
      <c r="L1949">
        <v>0</v>
      </c>
      <c r="M1949">
        <v>0</v>
      </c>
      <c r="N1949">
        <v>0</v>
      </c>
      <c r="O1949">
        <v>0</v>
      </c>
      <c r="P1949">
        <f t="shared" ref="P1949:P2012" si="311">MAX(1,MIN(10,INT(H1949/100)+1))</f>
        <v>7</v>
      </c>
      <c r="Q1949">
        <v>2311</v>
      </c>
      <c r="R1949">
        <v>3666</v>
      </c>
      <c r="S1949" s="14">
        <f t="shared" si="303"/>
        <v>0.38664882047850091</v>
      </c>
      <c r="T1949" s="33">
        <f>IF(E1949&lt;1994,"NA",IF(E1949&gt;2001,SUMIFS(ADM!E:E,ADM!A:A,ReferendumData!E1949,ADM!C:C,ReferendumData!A1949,ADM!D:D,ReferendumData!B1949),SUMIFS(ADM!K:K,ADM!H:H,ReferendumData!E1949,ADM!I:I,ReferendumData!A1949,ADM!J:J,ReferendumData!B1949)))</f>
        <v>1583.06</v>
      </c>
      <c r="U1949" s="34">
        <f t="shared" ref="U1949:U2012" si="312">IFERROR((Q1949+R1949)/T1949,"NA")</f>
        <v>3.7755991560648368</v>
      </c>
      <c r="V1949" s="47">
        <f>IFERROR(VLOOKUP(C1949,Lookups!J:L,3,FALSE),IF(T1949&gt;=2000,4,IF(AND(T1949&gt;=1000,T1949&lt;2000),5,6)))</f>
        <v>5</v>
      </c>
      <c r="W1949" s="12" t="s">
        <v>620</v>
      </c>
      <c r="X1949" s="39">
        <f t="shared" si="304"/>
        <v>3.7755991560648368</v>
      </c>
      <c r="Y1949" s="38">
        <f t="shared" si="305"/>
        <v>0.38664882047850091</v>
      </c>
      <c r="Z1949" s="40" t="e">
        <f>IF(C1949=ScatterPlots!$A$3,ReferendumData!Y1949,-1)</f>
        <v>#N/A</v>
      </c>
      <c r="AA1949" s="39">
        <f t="shared" si="306"/>
        <v>3.7755991560648368</v>
      </c>
      <c r="AB1949" s="40">
        <f t="shared" si="307"/>
        <v>0.38664882047850091</v>
      </c>
      <c r="AC1949" s="40">
        <f t="shared" si="308"/>
        <v>-1</v>
      </c>
      <c r="AD1949" s="40">
        <f t="shared" si="309"/>
        <v>-1</v>
      </c>
    </row>
    <row r="1950" spans="1:30" x14ac:dyDescent="0.35">
      <c r="A1950">
        <v>473</v>
      </c>
      <c r="B1950">
        <v>1</v>
      </c>
      <c r="C1950" t="str">
        <f t="shared" si="310"/>
        <v>0473-01</v>
      </c>
      <c r="D1950" t="s">
        <v>627</v>
      </c>
      <c r="E1950">
        <v>2016</v>
      </c>
      <c r="F1950">
        <f>VLOOKUP(E1950,Lookups!A:B,2,FALSE)</f>
        <v>3</v>
      </c>
      <c r="G1950">
        <v>2017</v>
      </c>
      <c r="H1950" s="61">
        <v>521.03</v>
      </c>
      <c r="I1950">
        <v>10</v>
      </c>
      <c r="J1950" t="s">
        <v>19</v>
      </c>
      <c r="K1950">
        <v>0</v>
      </c>
      <c r="L1950">
        <v>0</v>
      </c>
      <c r="M1950">
        <v>0</v>
      </c>
      <c r="N1950">
        <v>0</v>
      </c>
      <c r="O1950">
        <v>1</v>
      </c>
      <c r="P1950">
        <f t="shared" si="311"/>
        <v>6</v>
      </c>
      <c r="Q1950">
        <v>1069</v>
      </c>
      <c r="R1950">
        <v>752</v>
      </c>
      <c r="S1950" s="14">
        <f t="shared" si="303"/>
        <v>0.58704008786381112</v>
      </c>
      <c r="T1950" s="33">
        <f>IF(E1950&lt;1994,"NA",IF(E1950&gt;2001,SUMIFS(ADM!E:E,ADM!A:A,ReferendumData!E1950,ADM!C:C,ReferendumData!A1950,ADM!D:D,ReferendumData!B1950),SUMIFS(ADM!K:K,ADM!H:H,ReferendumData!E1950,ADM!I:I,ReferendumData!A1950,ADM!J:J,ReferendumData!B1950)))</f>
        <v>461.93</v>
      </c>
      <c r="U1950" s="34">
        <f t="shared" si="312"/>
        <v>3.9421557378823633</v>
      </c>
      <c r="V1950" s="47">
        <f>IFERROR(VLOOKUP(C1950,Lookups!J:L,3,FALSE),IF(T1950&gt;=2000,4,IF(AND(T1950&gt;=1000,T1950&lt;2000),5,6)))</f>
        <v>6</v>
      </c>
      <c r="W1950" s="12" t="s">
        <v>622</v>
      </c>
      <c r="X1950" s="39">
        <f t="shared" si="304"/>
        <v>3.9421557378823633</v>
      </c>
      <c r="Y1950" s="38">
        <f t="shared" si="305"/>
        <v>0.58704008786381112</v>
      </c>
      <c r="Z1950" s="40" t="e">
        <f>IF(C1950=ScatterPlots!$A$3,ReferendumData!Y1950,-1)</f>
        <v>#N/A</v>
      </c>
      <c r="AA1950" s="39">
        <f t="shared" si="306"/>
        <v>3.9421557378823633</v>
      </c>
      <c r="AB1950" s="40">
        <f t="shared" si="307"/>
        <v>0.58704008786381112</v>
      </c>
      <c r="AC1950" s="40">
        <f t="shared" si="308"/>
        <v>-1</v>
      </c>
      <c r="AD1950" s="40">
        <f t="shared" si="309"/>
        <v>-1</v>
      </c>
    </row>
    <row r="1951" spans="1:30" x14ac:dyDescent="0.35">
      <c r="A1951">
        <v>507</v>
      </c>
      <c r="B1951">
        <v>1</v>
      </c>
      <c r="C1951" t="str">
        <f t="shared" si="310"/>
        <v>0507-01</v>
      </c>
      <c r="D1951" t="s">
        <v>628</v>
      </c>
      <c r="E1951">
        <v>2016</v>
      </c>
      <c r="F1951">
        <f>VLOOKUP(E1951,Lookups!A:B,2,FALSE)</f>
        <v>3</v>
      </c>
      <c r="G1951">
        <v>2017</v>
      </c>
      <c r="H1951" s="61">
        <v>1118.1099999999999</v>
      </c>
      <c r="I1951">
        <v>5</v>
      </c>
      <c r="J1951" t="s">
        <v>19</v>
      </c>
      <c r="K1951">
        <v>0</v>
      </c>
      <c r="L1951">
        <v>0</v>
      </c>
      <c r="M1951">
        <v>0</v>
      </c>
      <c r="N1951">
        <v>0</v>
      </c>
      <c r="O1951">
        <v>1</v>
      </c>
      <c r="P1951">
        <f t="shared" si="311"/>
        <v>10</v>
      </c>
      <c r="Q1951">
        <v>912</v>
      </c>
      <c r="R1951">
        <v>460</v>
      </c>
      <c r="S1951" s="14">
        <f t="shared" si="303"/>
        <v>0.66472303206997085</v>
      </c>
      <c r="T1951" s="33">
        <f>IF(E1951&lt;1994,"NA",IF(E1951&gt;2001,SUMIFS(ADM!E:E,ADM!A:A,ReferendumData!E1951,ADM!C:C,ReferendumData!A1951,ADM!D:D,ReferendumData!B1951),SUMIFS(ADM!K:K,ADM!H:H,ReferendumData!E1951,ADM!I:I,ReferendumData!A1951,ADM!J:J,ReferendumData!B1951)))</f>
        <v>360.72</v>
      </c>
      <c r="U1951" s="34">
        <f t="shared" si="312"/>
        <v>3.8035041029053001</v>
      </c>
      <c r="V1951" s="47">
        <f>IFERROR(VLOOKUP(C1951,Lookups!J:L,3,FALSE),IF(T1951&gt;=2000,4,IF(AND(T1951&gt;=1000,T1951&lt;2000),5,6)))</f>
        <v>6</v>
      </c>
      <c r="W1951" s="12" t="s">
        <v>622</v>
      </c>
      <c r="X1951" s="39">
        <f t="shared" si="304"/>
        <v>3.8035041029053001</v>
      </c>
      <c r="Y1951" s="38">
        <f t="shared" si="305"/>
        <v>0.66472303206997085</v>
      </c>
      <c r="Z1951" s="40" t="e">
        <f>IF(C1951=ScatterPlots!$A$3,ReferendumData!Y1951,-1)</f>
        <v>#N/A</v>
      </c>
      <c r="AA1951" s="39">
        <f t="shared" si="306"/>
        <v>3.8035041029053001</v>
      </c>
      <c r="AB1951" s="40">
        <f t="shared" si="307"/>
        <v>0.66472303206997085</v>
      </c>
      <c r="AC1951" s="40">
        <f t="shared" si="308"/>
        <v>-1</v>
      </c>
      <c r="AD1951" s="40">
        <f t="shared" si="309"/>
        <v>-1</v>
      </c>
    </row>
    <row r="1952" spans="1:30" x14ac:dyDescent="0.35">
      <c r="A1952">
        <v>542</v>
      </c>
      <c r="B1952">
        <v>1</v>
      </c>
      <c r="C1952" t="str">
        <f t="shared" si="310"/>
        <v>0542-01</v>
      </c>
      <c r="D1952" t="s">
        <v>93</v>
      </c>
      <c r="E1952">
        <v>2016</v>
      </c>
      <c r="F1952">
        <f>VLOOKUP(E1952,Lookups!A:B,2,FALSE)</f>
        <v>3</v>
      </c>
      <c r="G1952">
        <v>2018</v>
      </c>
      <c r="H1952" s="61">
        <v>400</v>
      </c>
      <c r="I1952">
        <v>10</v>
      </c>
      <c r="J1952" t="s">
        <v>19</v>
      </c>
      <c r="K1952">
        <v>0</v>
      </c>
      <c r="L1952">
        <v>0</v>
      </c>
      <c r="M1952">
        <v>1</v>
      </c>
      <c r="N1952">
        <v>0</v>
      </c>
      <c r="O1952">
        <v>1</v>
      </c>
      <c r="P1952">
        <f t="shared" si="311"/>
        <v>5</v>
      </c>
      <c r="Q1952">
        <v>1277</v>
      </c>
      <c r="R1952">
        <v>1268</v>
      </c>
      <c r="S1952" s="14">
        <f t="shared" si="303"/>
        <v>0.50176817288801567</v>
      </c>
      <c r="T1952" s="33">
        <f>IF(E1952&lt;1994,"NA",IF(E1952&gt;2001,SUMIFS(ADM!E:E,ADM!A:A,ReferendumData!E1952,ADM!C:C,ReferendumData!A1952,ADM!D:D,ReferendumData!B1952),SUMIFS(ADM!K:K,ADM!H:H,ReferendumData!E1952,ADM!I:I,ReferendumData!A1952,ADM!J:J,ReferendumData!B1952)))</f>
        <v>467.86</v>
      </c>
      <c r="U1952" s="34">
        <f t="shared" si="312"/>
        <v>5.4396614371820631</v>
      </c>
      <c r="V1952" s="47">
        <f>IFERROR(VLOOKUP(C1952,Lookups!J:L,3,FALSE),IF(T1952&gt;=2000,4,IF(AND(T1952&gt;=1000,T1952&lt;2000),5,6)))</f>
        <v>6</v>
      </c>
      <c r="W1952" s="12" t="s">
        <v>578</v>
      </c>
      <c r="X1952" s="39">
        <f t="shared" si="304"/>
        <v>5.4396614371820631</v>
      </c>
      <c r="Y1952" s="38">
        <f t="shared" si="305"/>
        <v>0.50176817288801567</v>
      </c>
      <c r="Z1952" s="40" t="e">
        <f>IF(C1952=ScatterPlots!$A$3,ReferendumData!Y1952,-1)</f>
        <v>#N/A</v>
      </c>
      <c r="AA1952" s="39">
        <f t="shared" si="306"/>
        <v>5.4396614371820631</v>
      </c>
      <c r="AB1952" s="40">
        <f t="shared" si="307"/>
        <v>0.50176817288801567</v>
      </c>
      <c r="AC1952" s="40">
        <f t="shared" si="308"/>
        <v>-1</v>
      </c>
      <c r="AD1952" s="40">
        <f t="shared" si="309"/>
        <v>-1</v>
      </c>
    </row>
    <row r="1953" spans="1:30" x14ac:dyDescent="0.35">
      <c r="A1953">
        <v>622</v>
      </c>
      <c r="B1953">
        <v>1</v>
      </c>
      <c r="C1953" t="str">
        <f t="shared" si="310"/>
        <v>0622-01</v>
      </c>
      <c r="D1953" t="s">
        <v>629</v>
      </c>
      <c r="E1953">
        <v>2016</v>
      </c>
      <c r="F1953">
        <f>VLOOKUP(E1953,Lookups!A:B,2,FALSE)</f>
        <v>3</v>
      </c>
      <c r="G1953">
        <v>2017</v>
      </c>
      <c r="H1953" s="61">
        <v>630</v>
      </c>
      <c r="I1953">
        <v>10</v>
      </c>
      <c r="J1953" t="s">
        <v>19</v>
      </c>
      <c r="K1953">
        <v>0</v>
      </c>
      <c r="L1953">
        <v>1</v>
      </c>
      <c r="M1953">
        <v>0</v>
      </c>
      <c r="N1953">
        <v>0</v>
      </c>
      <c r="O1953">
        <v>1</v>
      </c>
      <c r="P1953">
        <f t="shared" si="311"/>
        <v>7</v>
      </c>
      <c r="Q1953">
        <v>22182</v>
      </c>
      <c r="R1953">
        <v>18519</v>
      </c>
      <c r="S1953" s="14">
        <f t="shared" si="303"/>
        <v>0.54499889437605953</v>
      </c>
      <c r="T1953" s="33">
        <f>IF(E1953&lt;1994,"NA",IF(E1953&gt;2001,SUMIFS(ADM!E:E,ADM!A:A,ReferendumData!E1953,ADM!C:C,ReferendumData!A1953,ADM!D:D,ReferendumData!B1953),SUMIFS(ADM!K:K,ADM!H:H,ReferendumData!E1953,ADM!I:I,ReferendumData!A1953,ADM!J:J,ReferendumData!B1953)))</f>
        <v>10668.93</v>
      </c>
      <c r="U1953" s="34">
        <f t="shared" si="312"/>
        <v>3.814909273938436</v>
      </c>
      <c r="V1953" s="47">
        <f>IFERROR(VLOOKUP(C1953,Lookups!J:L,3,FALSE),IF(T1953&gt;=2000,4,IF(AND(T1953&gt;=1000,T1953&lt;2000),5,6)))</f>
        <v>2</v>
      </c>
      <c r="W1953" s="12" t="s">
        <v>630</v>
      </c>
      <c r="X1953" s="39">
        <f t="shared" si="304"/>
        <v>3.814909273938436</v>
      </c>
      <c r="Y1953" s="38">
        <f t="shared" si="305"/>
        <v>0.54499889437605953</v>
      </c>
      <c r="Z1953" s="40" t="e">
        <f>IF(C1953=ScatterPlots!$A$3,ReferendumData!Y1953,-1)</f>
        <v>#N/A</v>
      </c>
      <c r="AA1953" s="39">
        <f t="shared" si="306"/>
        <v>3.814909273938436</v>
      </c>
      <c r="AB1953" s="40">
        <f t="shared" si="307"/>
        <v>0.54499889437605953</v>
      </c>
      <c r="AC1953" s="40">
        <f t="shared" si="308"/>
        <v>-1</v>
      </c>
      <c r="AD1953" s="40">
        <f t="shared" si="309"/>
        <v>-1</v>
      </c>
    </row>
    <row r="1954" spans="1:30" x14ac:dyDescent="0.35">
      <c r="A1954">
        <v>696</v>
      </c>
      <c r="B1954">
        <v>1</v>
      </c>
      <c r="C1954" t="str">
        <f t="shared" si="310"/>
        <v>0696-01</v>
      </c>
      <c r="D1954" t="s">
        <v>631</v>
      </c>
      <c r="E1954">
        <v>2016</v>
      </c>
      <c r="F1954">
        <f>VLOOKUP(E1954,Lookups!A:B,2,FALSE)</f>
        <v>3</v>
      </c>
      <c r="G1954">
        <v>2017</v>
      </c>
      <c r="H1954" s="61">
        <v>254.42</v>
      </c>
      <c r="I1954">
        <v>10</v>
      </c>
      <c r="J1954" t="s">
        <v>19</v>
      </c>
      <c r="K1954">
        <v>0</v>
      </c>
      <c r="L1954">
        <v>1</v>
      </c>
      <c r="M1954">
        <v>0</v>
      </c>
      <c r="N1954">
        <v>0</v>
      </c>
      <c r="O1954">
        <v>1</v>
      </c>
      <c r="P1954">
        <f t="shared" si="311"/>
        <v>3</v>
      </c>
      <c r="Q1954">
        <v>1286</v>
      </c>
      <c r="R1954">
        <v>630</v>
      </c>
      <c r="S1954" s="14">
        <f t="shared" si="303"/>
        <v>0.67118997912317324</v>
      </c>
      <c r="T1954" s="33">
        <f>IF(E1954&lt;1994,"NA",IF(E1954&gt;2001,SUMIFS(ADM!E:E,ADM!A:A,ReferendumData!E1954,ADM!C:C,ReferendumData!A1954,ADM!D:D,ReferendumData!B1954),SUMIFS(ADM!K:K,ADM!H:H,ReferendumData!E1954,ADM!I:I,ReferendumData!A1954,ADM!J:J,ReferendumData!B1954)))</f>
        <v>562.46</v>
      </c>
      <c r="U1954" s="34">
        <f t="shared" si="312"/>
        <v>3.4064644596949116</v>
      </c>
      <c r="V1954" s="47">
        <f>IFERROR(VLOOKUP(C1954,Lookups!J:L,3,FALSE),IF(T1954&gt;=2000,4,IF(AND(T1954&gt;=1000,T1954&lt;2000),5,6)))</f>
        <v>6</v>
      </c>
      <c r="W1954" s="12" t="s">
        <v>632</v>
      </c>
      <c r="X1954" s="39">
        <f t="shared" si="304"/>
        <v>3.4064644596949116</v>
      </c>
      <c r="Y1954" s="38">
        <f t="shared" si="305"/>
        <v>0.67118997912317324</v>
      </c>
      <c r="Z1954" s="40" t="e">
        <f>IF(C1954=ScatterPlots!$A$3,ReferendumData!Y1954,-1)</f>
        <v>#N/A</v>
      </c>
      <c r="AA1954" s="39">
        <f t="shared" si="306"/>
        <v>3.4064644596949116</v>
      </c>
      <c r="AB1954" s="40">
        <f t="shared" si="307"/>
        <v>0.67118997912317324</v>
      </c>
      <c r="AC1954" s="40">
        <f t="shared" si="308"/>
        <v>-1</v>
      </c>
      <c r="AD1954" s="40">
        <f t="shared" si="309"/>
        <v>-1</v>
      </c>
    </row>
    <row r="1955" spans="1:30" x14ac:dyDescent="0.35">
      <c r="A1955">
        <v>815</v>
      </c>
      <c r="B1955">
        <v>2</v>
      </c>
      <c r="C1955" t="str">
        <f t="shared" si="310"/>
        <v>0815-02</v>
      </c>
      <c r="D1955" s="7" t="s">
        <v>108</v>
      </c>
      <c r="E1955">
        <v>2016</v>
      </c>
      <c r="F1955">
        <f>VLOOKUP(E1955,Lookups!A:B,2,FALSE)</f>
        <v>3</v>
      </c>
      <c r="G1955">
        <v>2017</v>
      </c>
      <c r="H1955" s="62"/>
      <c r="I1955">
        <v>4</v>
      </c>
      <c r="J1955" t="s">
        <v>19</v>
      </c>
      <c r="K1955">
        <v>0</v>
      </c>
      <c r="L1955">
        <v>0</v>
      </c>
      <c r="M1955">
        <v>0</v>
      </c>
      <c r="N1955">
        <v>0</v>
      </c>
      <c r="O1955">
        <v>1</v>
      </c>
      <c r="P1955">
        <f t="shared" si="311"/>
        <v>1</v>
      </c>
      <c r="Q1955">
        <v>428</v>
      </c>
      <c r="R1955">
        <v>74</v>
      </c>
      <c r="S1955" s="14">
        <f t="shared" si="303"/>
        <v>0.85258964143426297</v>
      </c>
      <c r="T1955" s="33">
        <f>IF(E1955&lt;1994,"NA",IF(E1955&gt;2001,SUMIFS(ADM!E:E,ADM!A:A,ReferendumData!E1955,ADM!C:C,ReferendumData!A1955,ADM!D:D,ReferendumData!B1955),SUMIFS(ADM!K:K,ADM!H:H,ReferendumData!E1955,ADM!I:I,ReferendumData!A1955,ADM!J:J,ReferendumData!B1955)))</f>
        <v>1.96</v>
      </c>
      <c r="U1955" s="34">
        <f t="shared" si="312"/>
        <v>256.12244897959187</v>
      </c>
      <c r="V1955" s="47">
        <f>IFERROR(VLOOKUP(C1955,Lookups!J:L,3,FALSE),IF(T1955&gt;=2000,4,IF(AND(T1955&gt;=1000,T1955&lt;2000),5,6)))</f>
        <v>6</v>
      </c>
      <c r="W1955" s="13" t="s">
        <v>832</v>
      </c>
      <c r="X1955" s="39">
        <f t="shared" si="304"/>
        <v>0</v>
      </c>
      <c r="Y1955" s="38">
        <f t="shared" si="305"/>
        <v>0</v>
      </c>
      <c r="Z1955" s="40" t="e">
        <f>IF(C1955=ScatterPlots!$A$3,ReferendumData!Y1955,-1)</f>
        <v>#N/A</v>
      </c>
      <c r="AA1955" s="39">
        <f t="shared" si="306"/>
        <v>0</v>
      </c>
      <c r="AB1955" s="40">
        <f t="shared" si="307"/>
        <v>0</v>
      </c>
      <c r="AC1955" s="40">
        <f t="shared" si="308"/>
        <v>0</v>
      </c>
      <c r="AD1955" s="40">
        <f t="shared" si="309"/>
        <v>0</v>
      </c>
    </row>
    <row r="1956" spans="1:30" x14ac:dyDescent="0.35">
      <c r="A1956">
        <v>850</v>
      </c>
      <c r="B1956">
        <v>1</v>
      </c>
      <c r="C1956" t="str">
        <f t="shared" si="310"/>
        <v>0850-01</v>
      </c>
      <c r="D1956" t="s">
        <v>239</v>
      </c>
      <c r="E1956">
        <v>2016</v>
      </c>
      <c r="F1956">
        <f>VLOOKUP(E1956,Lookups!A:B,2,FALSE)</f>
        <v>3</v>
      </c>
      <c r="G1956">
        <v>2017</v>
      </c>
      <c r="H1956" s="62">
        <v>560.11</v>
      </c>
      <c r="I1956">
        <v>10</v>
      </c>
      <c r="J1956" t="s">
        <v>19</v>
      </c>
      <c r="K1956">
        <v>0</v>
      </c>
      <c r="L1956">
        <v>0</v>
      </c>
      <c r="M1956">
        <v>0</v>
      </c>
      <c r="N1956">
        <v>0</v>
      </c>
      <c r="O1956">
        <v>1</v>
      </c>
      <c r="P1956">
        <f t="shared" si="311"/>
        <v>6</v>
      </c>
      <c r="Q1956">
        <v>388</v>
      </c>
      <c r="R1956">
        <v>201</v>
      </c>
      <c r="S1956" s="14">
        <f t="shared" si="303"/>
        <v>0.65874363327674024</v>
      </c>
      <c r="T1956" s="33">
        <f>IF(E1956&lt;1994,"NA",IF(E1956&gt;2001,SUMIFS(ADM!E:E,ADM!A:A,ReferendumData!E1956,ADM!C:C,ReferendumData!A1956,ADM!D:D,ReferendumData!B1956),SUMIFS(ADM!K:K,ADM!H:H,ReferendumData!E1956,ADM!I:I,ReferendumData!A1956,ADM!J:J,ReferendumData!B1956)))</f>
        <v>287.97000000000003</v>
      </c>
      <c r="U1956" s="34">
        <f t="shared" si="312"/>
        <v>2.0453519463833034</v>
      </c>
      <c r="V1956" s="47">
        <f>IFERROR(VLOOKUP(C1956,Lookups!J:L,3,FALSE),IF(T1956&gt;=2000,4,IF(AND(T1956&gt;=1000,T1956&lt;2000),5,6)))</f>
        <v>6</v>
      </c>
      <c r="W1956" s="12" t="s">
        <v>633</v>
      </c>
      <c r="X1956" s="39">
        <f t="shared" si="304"/>
        <v>2.0453519463833034</v>
      </c>
      <c r="Y1956" s="38">
        <f t="shared" si="305"/>
        <v>0.65874363327674024</v>
      </c>
      <c r="Z1956" s="40" t="e">
        <f>IF(C1956=ScatterPlots!$A$3,ReferendumData!Y1956,-1)</f>
        <v>#N/A</v>
      </c>
      <c r="AA1956" s="39">
        <f t="shared" si="306"/>
        <v>2.0453519463833034</v>
      </c>
      <c r="AB1956" s="40">
        <f t="shared" si="307"/>
        <v>0.65874363327674024</v>
      </c>
      <c r="AC1956" s="40">
        <f t="shared" si="308"/>
        <v>-1</v>
      </c>
      <c r="AD1956" s="40">
        <f t="shared" si="309"/>
        <v>-1</v>
      </c>
    </row>
    <row r="1957" spans="1:30" x14ac:dyDescent="0.35">
      <c r="A1957">
        <v>861</v>
      </c>
      <c r="B1957">
        <v>1</v>
      </c>
      <c r="C1957" t="str">
        <f t="shared" si="310"/>
        <v>0861-01</v>
      </c>
      <c r="D1957" t="s">
        <v>634</v>
      </c>
      <c r="E1957">
        <v>2016</v>
      </c>
      <c r="F1957">
        <f>VLOOKUP(E1957,Lookups!A:B,2,FALSE)</f>
        <v>3</v>
      </c>
      <c r="G1957">
        <v>2018</v>
      </c>
      <c r="H1957" s="62">
        <v>1527.67</v>
      </c>
      <c r="I1957">
        <v>10</v>
      </c>
      <c r="J1957" t="s">
        <v>19</v>
      </c>
      <c r="K1957">
        <v>0</v>
      </c>
      <c r="L1957">
        <v>0</v>
      </c>
      <c r="M1957">
        <v>1</v>
      </c>
      <c r="N1957">
        <v>0</v>
      </c>
      <c r="O1957">
        <v>1</v>
      </c>
      <c r="P1957">
        <f t="shared" si="311"/>
        <v>10</v>
      </c>
      <c r="Q1957">
        <v>12942</v>
      </c>
      <c r="R1957">
        <v>6187</v>
      </c>
      <c r="S1957" s="14">
        <f t="shared" si="303"/>
        <v>0.67656437869203823</v>
      </c>
      <c r="T1957" s="33">
        <f>IF(E1957&lt;1994,"NA",IF(E1957&gt;2001,SUMIFS(ADM!E:E,ADM!A:A,ReferendumData!E1957,ADM!C:C,ReferendumData!A1957,ADM!D:D,ReferendumData!B1957),SUMIFS(ADM!K:K,ADM!H:H,ReferendumData!E1957,ADM!I:I,ReferendumData!A1957,ADM!J:J,ReferendumData!B1957)))</f>
        <v>3072.51</v>
      </c>
      <c r="U1957" s="34">
        <f t="shared" si="312"/>
        <v>6.2258544317186919</v>
      </c>
      <c r="V1957" s="47">
        <f>IFERROR(VLOOKUP(C1957,Lookups!J:L,3,FALSE),IF(T1957&gt;=2000,4,IF(AND(T1957&gt;=1000,T1957&lt;2000),5,6)))</f>
        <v>4</v>
      </c>
      <c r="W1957" s="12" t="s">
        <v>578</v>
      </c>
      <c r="X1957" s="39">
        <f t="shared" si="304"/>
        <v>6.2258544317186919</v>
      </c>
      <c r="Y1957" s="38">
        <f t="shared" si="305"/>
        <v>0.67656437869203823</v>
      </c>
      <c r="Z1957" s="40" t="e">
        <f>IF(C1957=ScatterPlots!$A$3,ReferendumData!Y1957,-1)</f>
        <v>#N/A</v>
      </c>
      <c r="AA1957" s="39">
        <f t="shared" si="306"/>
        <v>6.2258544317186919</v>
      </c>
      <c r="AB1957" s="40">
        <f t="shared" si="307"/>
        <v>0.67656437869203823</v>
      </c>
      <c r="AC1957" s="40">
        <f t="shared" si="308"/>
        <v>-1</v>
      </c>
      <c r="AD1957" s="40">
        <f t="shared" si="309"/>
        <v>-1</v>
      </c>
    </row>
    <row r="1958" spans="1:30" x14ac:dyDescent="0.35">
      <c r="A1958">
        <v>881</v>
      </c>
      <c r="B1958">
        <v>1</v>
      </c>
      <c r="C1958" t="str">
        <f t="shared" si="310"/>
        <v>0881-01</v>
      </c>
      <c r="D1958" t="s">
        <v>161</v>
      </c>
      <c r="E1958">
        <v>2016</v>
      </c>
      <c r="F1958">
        <f>VLOOKUP(E1958,Lookups!A:B,2,FALSE)</f>
        <v>3</v>
      </c>
      <c r="G1958">
        <v>2017</v>
      </c>
      <c r="H1958" s="62">
        <v>584.17999999999995</v>
      </c>
      <c r="I1958">
        <v>10</v>
      </c>
      <c r="J1958" t="s">
        <v>19</v>
      </c>
      <c r="K1958">
        <v>0</v>
      </c>
      <c r="L1958">
        <v>1</v>
      </c>
      <c r="M1958">
        <v>0</v>
      </c>
      <c r="N1958">
        <v>0</v>
      </c>
      <c r="O1958">
        <v>0</v>
      </c>
      <c r="P1958">
        <f t="shared" si="311"/>
        <v>6</v>
      </c>
      <c r="Q1958">
        <v>1247</v>
      </c>
      <c r="R1958">
        <v>1511</v>
      </c>
      <c r="S1958" s="14">
        <f t="shared" si="303"/>
        <v>0.45213923132704859</v>
      </c>
      <c r="T1958" s="33">
        <f>IF(E1958&lt;1994,"NA",IF(E1958&gt;2001,SUMIFS(ADM!E:E,ADM!A:A,ReferendumData!E1958,ADM!C:C,ReferendumData!A1958,ADM!D:D,ReferendumData!B1958),SUMIFS(ADM!K:K,ADM!H:H,ReferendumData!E1958,ADM!I:I,ReferendumData!A1958,ADM!J:J,ReferendumData!B1958)))</f>
        <v>877.74</v>
      </c>
      <c r="U1958" s="34">
        <f t="shared" si="312"/>
        <v>3.1421605486818418</v>
      </c>
      <c r="V1958" s="47">
        <f>IFERROR(VLOOKUP(C1958,Lookups!J:L,3,FALSE),IF(T1958&gt;=2000,4,IF(AND(T1958&gt;=1000,T1958&lt;2000),5,6)))</f>
        <v>6</v>
      </c>
      <c r="W1958" s="12" t="s">
        <v>620</v>
      </c>
      <c r="X1958" s="39">
        <f t="shared" si="304"/>
        <v>3.1421605486818418</v>
      </c>
      <c r="Y1958" s="38">
        <f t="shared" si="305"/>
        <v>0.45213923132704859</v>
      </c>
      <c r="Z1958" s="40" t="e">
        <f>IF(C1958=ScatterPlots!$A$3,ReferendumData!Y1958,-1)</f>
        <v>#N/A</v>
      </c>
      <c r="AA1958" s="39">
        <f t="shared" si="306"/>
        <v>3.1421605486818418</v>
      </c>
      <c r="AB1958" s="40">
        <f t="shared" si="307"/>
        <v>0.45213923132704859</v>
      </c>
      <c r="AC1958" s="40">
        <f t="shared" si="308"/>
        <v>-1</v>
      </c>
      <c r="AD1958" s="40">
        <f t="shared" si="309"/>
        <v>-1</v>
      </c>
    </row>
    <row r="1959" spans="1:30" x14ac:dyDescent="0.35">
      <c r="A1959">
        <v>883</v>
      </c>
      <c r="B1959">
        <v>1</v>
      </c>
      <c r="C1959" t="str">
        <f t="shared" si="310"/>
        <v>0883-01</v>
      </c>
      <c r="D1959" t="s">
        <v>635</v>
      </c>
      <c r="E1959">
        <v>2016</v>
      </c>
      <c r="F1959">
        <f>VLOOKUP(E1959,Lookups!A:B,2,FALSE)</f>
        <v>3</v>
      </c>
      <c r="G1959">
        <v>2017</v>
      </c>
      <c r="H1959" s="62">
        <v>1142</v>
      </c>
      <c r="I1959">
        <v>9</v>
      </c>
      <c r="J1959" t="s">
        <v>19</v>
      </c>
      <c r="K1959">
        <v>0</v>
      </c>
      <c r="L1959">
        <v>1</v>
      </c>
      <c r="M1959">
        <v>0</v>
      </c>
      <c r="N1959">
        <v>0</v>
      </c>
      <c r="O1959">
        <v>0</v>
      </c>
      <c r="P1959">
        <f t="shared" si="311"/>
        <v>10</v>
      </c>
      <c r="Q1959">
        <v>2046</v>
      </c>
      <c r="R1959">
        <v>3048</v>
      </c>
      <c r="S1959" s="14">
        <f t="shared" si="303"/>
        <v>0.40164899882214372</v>
      </c>
      <c r="T1959" s="33">
        <f>IF(E1959&lt;1994,"NA",IF(E1959&gt;2001,SUMIFS(ADM!E:E,ADM!A:A,ReferendumData!E1959,ADM!C:C,ReferendumData!A1959,ADM!D:D,ReferendumData!B1959),SUMIFS(ADM!K:K,ADM!H:H,ReferendumData!E1959,ADM!I:I,ReferendumData!A1959,ADM!J:J,ReferendumData!B1959)))</f>
        <v>1684.05</v>
      </c>
      <c r="U1959" s="34">
        <f t="shared" si="312"/>
        <v>3.0248508060924557</v>
      </c>
      <c r="V1959" s="47">
        <f>IFERROR(VLOOKUP(C1959,Lookups!J:L,3,FALSE),IF(T1959&gt;=2000,4,IF(AND(T1959&gt;=1000,T1959&lt;2000),5,6)))</f>
        <v>5</v>
      </c>
      <c r="W1959" s="12" t="s">
        <v>632</v>
      </c>
      <c r="X1959" s="39">
        <f t="shared" si="304"/>
        <v>3.0248508060924557</v>
      </c>
      <c r="Y1959" s="38">
        <f t="shared" si="305"/>
        <v>0.40164899882214372</v>
      </c>
      <c r="Z1959" s="40" t="e">
        <f>IF(C1959=ScatterPlots!$A$3,ReferendumData!Y1959,-1)</f>
        <v>#N/A</v>
      </c>
      <c r="AA1959" s="39">
        <f t="shared" si="306"/>
        <v>3.0248508060924557</v>
      </c>
      <c r="AB1959" s="40">
        <f t="shared" si="307"/>
        <v>0.40164899882214372</v>
      </c>
      <c r="AC1959" s="40">
        <f t="shared" si="308"/>
        <v>-1</v>
      </c>
      <c r="AD1959" s="40">
        <f t="shared" si="309"/>
        <v>-1</v>
      </c>
    </row>
    <row r="1960" spans="1:30" x14ac:dyDescent="0.35">
      <c r="A1960">
        <v>2125</v>
      </c>
      <c r="B1960">
        <v>1</v>
      </c>
      <c r="C1960" t="str">
        <f t="shared" si="310"/>
        <v>2125-01</v>
      </c>
      <c r="D1960" t="s">
        <v>166</v>
      </c>
      <c r="E1960">
        <v>2016</v>
      </c>
      <c r="F1960">
        <f>VLOOKUP(E1960,Lookups!A:B,2,FALSE)</f>
        <v>3</v>
      </c>
      <c r="G1960">
        <v>2017</v>
      </c>
      <c r="H1960" s="62">
        <v>750</v>
      </c>
      <c r="I1960">
        <v>10</v>
      </c>
      <c r="J1960" t="s">
        <v>19</v>
      </c>
      <c r="K1960">
        <v>0</v>
      </c>
      <c r="L1960">
        <v>0</v>
      </c>
      <c r="M1960">
        <v>0</v>
      </c>
      <c r="N1960">
        <v>0</v>
      </c>
      <c r="O1960">
        <v>0</v>
      </c>
      <c r="P1960">
        <f t="shared" si="311"/>
        <v>8</v>
      </c>
      <c r="Q1960">
        <v>1149</v>
      </c>
      <c r="R1960">
        <v>2086</v>
      </c>
      <c r="S1960" s="14">
        <f t="shared" si="303"/>
        <v>0.35517774343122099</v>
      </c>
      <c r="T1960" s="33">
        <f>IF(E1960&lt;1994,"NA",IF(E1960&gt;2001,SUMIFS(ADM!E:E,ADM!A:A,ReferendumData!E1960,ADM!C:C,ReferendumData!A1960,ADM!D:D,ReferendumData!B1960),SUMIFS(ADM!K:K,ADM!H:H,ReferendumData!E1960,ADM!I:I,ReferendumData!A1960,ADM!J:J,ReferendumData!B1960)))</f>
        <v>1153.1199999999999</v>
      </c>
      <c r="U1960" s="34">
        <f t="shared" si="312"/>
        <v>2.805432218676287</v>
      </c>
      <c r="V1960" s="47">
        <f>IFERROR(VLOOKUP(C1960,Lookups!J:L,3,FALSE),IF(T1960&gt;=2000,4,IF(AND(T1960&gt;=1000,T1960&lt;2000),5,6)))</f>
        <v>5</v>
      </c>
      <c r="W1960" s="12" t="s">
        <v>622</v>
      </c>
      <c r="X1960" s="39">
        <f t="shared" si="304"/>
        <v>2.805432218676287</v>
      </c>
      <c r="Y1960" s="38">
        <f t="shared" si="305"/>
        <v>0.35517774343122099</v>
      </c>
      <c r="Z1960" s="40" t="e">
        <f>IF(C1960=ScatterPlots!$A$3,ReferendumData!Y1960,-1)</f>
        <v>#N/A</v>
      </c>
      <c r="AA1960" s="39">
        <f t="shared" si="306"/>
        <v>2.805432218676287</v>
      </c>
      <c r="AB1960" s="40">
        <f t="shared" si="307"/>
        <v>0.35517774343122099</v>
      </c>
      <c r="AC1960" s="40">
        <f t="shared" si="308"/>
        <v>-1</v>
      </c>
      <c r="AD1960" s="40">
        <f t="shared" si="309"/>
        <v>-1</v>
      </c>
    </row>
    <row r="1961" spans="1:30" x14ac:dyDescent="0.35">
      <c r="A1961">
        <v>2137</v>
      </c>
      <c r="B1961">
        <v>1</v>
      </c>
      <c r="C1961" t="str">
        <f t="shared" si="310"/>
        <v>2137-01</v>
      </c>
      <c r="D1961" t="s">
        <v>396</v>
      </c>
      <c r="E1961">
        <v>2016</v>
      </c>
      <c r="F1961">
        <f>VLOOKUP(E1961,Lookups!A:B,2,FALSE)</f>
        <v>3</v>
      </c>
      <c r="G1961">
        <v>2017</v>
      </c>
      <c r="H1961" s="62">
        <v>760</v>
      </c>
      <c r="I1961">
        <v>10</v>
      </c>
      <c r="J1961" t="s">
        <v>19</v>
      </c>
      <c r="K1961">
        <v>0</v>
      </c>
      <c r="L1961">
        <v>1</v>
      </c>
      <c r="M1961">
        <v>0</v>
      </c>
      <c r="N1961">
        <v>0</v>
      </c>
      <c r="O1961">
        <v>0</v>
      </c>
      <c r="P1961">
        <f t="shared" si="311"/>
        <v>8</v>
      </c>
      <c r="Q1961">
        <v>1013</v>
      </c>
      <c r="R1961">
        <v>1722</v>
      </c>
      <c r="S1961" s="14">
        <f t="shared" si="303"/>
        <v>0.37038391224862888</v>
      </c>
      <c r="T1961" s="33">
        <f>IF(E1961&lt;1994,"NA",IF(E1961&gt;2001,SUMIFS(ADM!E:E,ADM!A:A,ReferendumData!E1961,ADM!C:C,ReferendumData!A1961,ADM!D:D,ReferendumData!B1961),SUMIFS(ADM!K:K,ADM!H:H,ReferendumData!E1961,ADM!I:I,ReferendumData!A1961,ADM!J:J,ReferendumData!B1961)))</f>
        <v>600.73</v>
      </c>
      <c r="U1961" s="34">
        <f t="shared" si="312"/>
        <v>4.5527941005110444</v>
      </c>
      <c r="V1961" s="47">
        <f>IFERROR(VLOOKUP(C1961,Lookups!J:L,3,FALSE),IF(T1961&gt;=2000,4,IF(AND(T1961&gt;=1000,T1961&lt;2000),5,6)))</f>
        <v>6</v>
      </c>
      <c r="W1961" s="12" t="s">
        <v>622</v>
      </c>
      <c r="X1961" s="39">
        <f t="shared" si="304"/>
        <v>4.5527941005110444</v>
      </c>
      <c r="Y1961" s="38">
        <f t="shared" si="305"/>
        <v>0.37038391224862888</v>
      </c>
      <c r="Z1961" s="40" t="e">
        <f>IF(C1961=ScatterPlots!$A$3,ReferendumData!Y1961,-1)</f>
        <v>#N/A</v>
      </c>
      <c r="AA1961" s="39">
        <f t="shared" si="306"/>
        <v>4.5527941005110444</v>
      </c>
      <c r="AB1961" s="40">
        <f t="shared" si="307"/>
        <v>0.37038391224862888</v>
      </c>
      <c r="AC1961" s="40">
        <f t="shared" si="308"/>
        <v>-1</v>
      </c>
      <c r="AD1961" s="40">
        <f t="shared" si="309"/>
        <v>-1</v>
      </c>
    </row>
    <row r="1962" spans="1:30" x14ac:dyDescent="0.35">
      <c r="A1962">
        <v>2149</v>
      </c>
      <c r="B1962">
        <v>1</v>
      </c>
      <c r="C1962" t="str">
        <f t="shared" si="310"/>
        <v>2149-01</v>
      </c>
      <c r="D1962" t="s">
        <v>636</v>
      </c>
      <c r="E1962">
        <v>2016</v>
      </c>
      <c r="F1962">
        <f>VLOOKUP(E1962,Lookups!A:B,2,FALSE)</f>
        <v>3</v>
      </c>
      <c r="G1962">
        <v>2017</v>
      </c>
      <c r="H1962" s="62">
        <v>213</v>
      </c>
      <c r="I1962">
        <v>10</v>
      </c>
      <c r="J1962" t="s">
        <v>19</v>
      </c>
      <c r="K1962">
        <v>0</v>
      </c>
      <c r="L1962">
        <v>1</v>
      </c>
      <c r="M1962">
        <v>0</v>
      </c>
      <c r="N1962">
        <v>0</v>
      </c>
      <c r="O1962">
        <v>1</v>
      </c>
      <c r="P1962">
        <f t="shared" si="311"/>
        <v>3</v>
      </c>
      <c r="Q1962">
        <v>2848</v>
      </c>
      <c r="R1962">
        <v>2324</v>
      </c>
      <c r="S1962" s="14">
        <f t="shared" si="303"/>
        <v>0.55065738592420732</v>
      </c>
      <c r="T1962" s="33">
        <f>IF(E1962&lt;1994,"NA",IF(E1962&gt;2001,SUMIFS(ADM!E:E,ADM!A:A,ReferendumData!E1962,ADM!C:C,ReferendumData!A1962,ADM!D:D,ReferendumData!B1962),SUMIFS(ADM!K:K,ADM!H:H,ReferendumData!E1962,ADM!I:I,ReferendumData!A1962,ADM!J:J,ReferendumData!B1962)))</f>
        <v>1131.92</v>
      </c>
      <c r="U1962" s="34">
        <f t="shared" si="312"/>
        <v>4.569227507244328</v>
      </c>
      <c r="V1962" s="47">
        <f>IFERROR(VLOOKUP(C1962,Lookups!J:L,3,FALSE),IF(T1962&gt;=2000,4,IF(AND(T1962&gt;=1000,T1962&lt;2000),5,6)))</f>
        <v>5</v>
      </c>
      <c r="W1962" s="12" t="s">
        <v>600</v>
      </c>
      <c r="X1962" s="39">
        <f t="shared" si="304"/>
        <v>4.569227507244328</v>
      </c>
      <c r="Y1962" s="38">
        <f t="shared" si="305"/>
        <v>0.55065738592420732</v>
      </c>
      <c r="Z1962" s="40" t="e">
        <f>IF(C1962=ScatterPlots!$A$3,ReferendumData!Y1962,-1)</f>
        <v>#N/A</v>
      </c>
      <c r="AA1962" s="39">
        <f t="shared" si="306"/>
        <v>4.569227507244328</v>
      </c>
      <c r="AB1962" s="40">
        <f t="shared" si="307"/>
        <v>0.55065738592420732</v>
      </c>
      <c r="AC1962" s="40">
        <f t="shared" si="308"/>
        <v>-1</v>
      </c>
      <c r="AD1962" s="40">
        <f t="shared" si="309"/>
        <v>-1</v>
      </c>
    </row>
    <row r="1963" spans="1:30" x14ac:dyDescent="0.35">
      <c r="A1963">
        <v>2683</v>
      </c>
      <c r="B1963">
        <v>1</v>
      </c>
      <c r="C1963" t="str">
        <f t="shared" si="310"/>
        <v>2683-01</v>
      </c>
      <c r="D1963" t="s">
        <v>409</v>
      </c>
      <c r="E1963">
        <v>2016</v>
      </c>
      <c r="F1963">
        <f>VLOOKUP(E1963,Lookups!A:B,2,FALSE)</f>
        <v>3</v>
      </c>
      <c r="G1963">
        <v>2017</v>
      </c>
      <c r="H1963" s="62">
        <v>2320</v>
      </c>
      <c r="I1963">
        <v>5</v>
      </c>
      <c r="J1963" t="s">
        <v>19</v>
      </c>
      <c r="K1963">
        <v>0</v>
      </c>
      <c r="L1963">
        <v>0</v>
      </c>
      <c r="M1963">
        <v>0</v>
      </c>
      <c r="N1963">
        <v>0</v>
      </c>
      <c r="O1963">
        <v>0</v>
      </c>
      <c r="P1963">
        <f t="shared" si="311"/>
        <v>10</v>
      </c>
      <c r="Q1963">
        <v>481</v>
      </c>
      <c r="R1963">
        <v>961</v>
      </c>
      <c r="S1963" s="14">
        <f t="shared" si="303"/>
        <v>0.33356449375866853</v>
      </c>
      <c r="T1963" s="33">
        <f>IF(E1963&lt;1994,"NA",IF(E1963&gt;2001,SUMIFS(ADM!E:E,ADM!A:A,ReferendumData!E1963,ADM!C:C,ReferendumData!A1963,ADM!D:D,ReferendumData!B1963),SUMIFS(ADM!K:K,ADM!H:H,ReferendumData!E1963,ADM!I:I,ReferendumData!A1963,ADM!J:J,ReferendumData!B1963)))</f>
        <v>410.38</v>
      </c>
      <c r="U1963" s="34">
        <f t="shared" si="312"/>
        <v>3.5138164627905843</v>
      </c>
      <c r="V1963" s="47">
        <f>IFERROR(VLOOKUP(C1963,Lookups!J:L,3,FALSE),IF(T1963&gt;=2000,4,IF(AND(T1963&gt;=1000,T1963&lt;2000),5,6)))</f>
        <v>6</v>
      </c>
      <c r="W1963" s="12" t="s">
        <v>578</v>
      </c>
      <c r="X1963" s="39">
        <f t="shared" si="304"/>
        <v>3.5138164627905843</v>
      </c>
      <c r="Y1963" s="38">
        <f t="shared" si="305"/>
        <v>0.33356449375866853</v>
      </c>
      <c r="Z1963" s="40" t="e">
        <f>IF(C1963=ScatterPlots!$A$3,ReferendumData!Y1963,-1)</f>
        <v>#N/A</v>
      </c>
      <c r="AA1963" s="39">
        <f t="shared" si="306"/>
        <v>3.5138164627905843</v>
      </c>
      <c r="AB1963" s="40">
        <f t="shared" si="307"/>
        <v>0.33356449375866853</v>
      </c>
      <c r="AC1963" s="40">
        <f t="shared" si="308"/>
        <v>-1</v>
      </c>
      <c r="AD1963" s="40">
        <f t="shared" si="309"/>
        <v>-1</v>
      </c>
    </row>
    <row r="1964" spans="1:30" x14ac:dyDescent="0.35">
      <c r="A1964">
        <v>2752</v>
      </c>
      <c r="B1964">
        <v>1</v>
      </c>
      <c r="C1964" t="str">
        <f t="shared" si="310"/>
        <v>2752-01</v>
      </c>
      <c r="D1964" t="s">
        <v>466</v>
      </c>
      <c r="E1964">
        <v>2016</v>
      </c>
      <c r="F1964">
        <f>VLOOKUP(E1964,Lookups!A:B,2,FALSE)</f>
        <v>3</v>
      </c>
      <c r="G1964">
        <v>2018</v>
      </c>
      <c r="H1964" s="62">
        <v>601.04999999999995</v>
      </c>
      <c r="I1964">
        <v>10</v>
      </c>
      <c r="J1964" t="s">
        <v>19</v>
      </c>
      <c r="K1964">
        <v>0</v>
      </c>
      <c r="L1964">
        <v>0</v>
      </c>
      <c r="M1964">
        <v>1</v>
      </c>
      <c r="N1964">
        <v>0</v>
      </c>
      <c r="O1964">
        <v>1</v>
      </c>
      <c r="P1964">
        <f t="shared" si="311"/>
        <v>7</v>
      </c>
      <c r="Q1964">
        <v>3819</v>
      </c>
      <c r="R1964">
        <v>2083</v>
      </c>
      <c r="S1964" s="14">
        <f t="shared" si="303"/>
        <v>0.64706879024059638</v>
      </c>
      <c r="T1964" s="33">
        <f>IF(E1964&lt;1994,"NA",IF(E1964&gt;2001,SUMIFS(ADM!E:E,ADM!A:A,ReferendumData!E1964,ADM!C:C,ReferendumData!A1964,ADM!D:D,ReferendumData!B1964),SUMIFS(ADM!K:K,ADM!H:H,ReferendumData!E1964,ADM!I:I,ReferendumData!A1964,ADM!J:J,ReferendumData!B1964)))</f>
        <v>1744.09</v>
      </c>
      <c r="U1964" s="34">
        <f t="shared" si="312"/>
        <v>3.3839996789156523</v>
      </c>
      <c r="V1964" s="47">
        <f>IFERROR(VLOOKUP(C1964,Lookups!J:L,3,FALSE),IF(T1964&gt;=2000,4,IF(AND(T1964&gt;=1000,T1964&lt;2000),5,6)))</f>
        <v>5</v>
      </c>
      <c r="W1964" s="12" t="s">
        <v>600</v>
      </c>
      <c r="X1964" s="39">
        <f t="shared" si="304"/>
        <v>3.3839996789156523</v>
      </c>
      <c r="Y1964" s="38">
        <f t="shared" si="305"/>
        <v>0.64706879024059638</v>
      </c>
      <c r="Z1964" s="40" t="e">
        <f>IF(C1964=ScatterPlots!$A$3,ReferendumData!Y1964,-1)</f>
        <v>#N/A</v>
      </c>
      <c r="AA1964" s="39">
        <f t="shared" si="306"/>
        <v>3.3839996789156523</v>
      </c>
      <c r="AB1964" s="40">
        <f t="shared" si="307"/>
        <v>0.64706879024059638</v>
      </c>
      <c r="AC1964" s="40">
        <f t="shared" si="308"/>
        <v>-1</v>
      </c>
      <c r="AD1964" s="40">
        <f t="shared" si="309"/>
        <v>-1</v>
      </c>
    </row>
    <row r="1965" spans="1:30" x14ac:dyDescent="0.35">
      <c r="A1965">
        <v>2854</v>
      </c>
      <c r="B1965">
        <v>1</v>
      </c>
      <c r="C1965" t="str">
        <f t="shared" si="310"/>
        <v>2854-01</v>
      </c>
      <c r="D1965" t="s">
        <v>637</v>
      </c>
      <c r="E1965">
        <v>2016</v>
      </c>
      <c r="F1965">
        <f>VLOOKUP(E1965,Lookups!A:B,2,FALSE)</f>
        <v>3</v>
      </c>
      <c r="G1965">
        <v>2017</v>
      </c>
      <c r="H1965" s="62">
        <v>460</v>
      </c>
      <c r="I1965">
        <v>10</v>
      </c>
      <c r="J1965" t="s">
        <v>19</v>
      </c>
      <c r="K1965">
        <v>0</v>
      </c>
      <c r="L1965">
        <v>1</v>
      </c>
      <c r="M1965">
        <v>0</v>
      </c>
      <c r="N1965">
        <v>0</v>
      </c>
      <c r="O1965">
        <v>0</v>
      </c>
      <c r="P1965">
        <f t="shared" si="311"/>
        <v>5</v>
      </c>
      <c r="Q1965">
        <v>515</v>
      </c>
      <c r="R1965">
        <v>774</v>
      </c>
      <c r="S1965" s="14">
        <f t="shared" si="303"/>
        <v>0.39953452288595809</v>
      </c>
      <c r="T1965" s="33">
        <f>IF(E1965&lt;1994,"NA",IF(E1965&gt;2001,SUMIFS(ADM!E:E,ADM!A:A,ReferendumData!E1965,ADM!C:C,ReferendumData!A1965,ADM!D:D,ReferendumData!B1965),SUMIFS(ADM!K:K,ADM!H:H,ReferendumData!E1965,ADM!I:I,ReferendumData!A1965,ADM!J:J,ReferendumData!B1965)))</f>
        <v>511.59</v>
      </c>
      <c r="U1965" s="34">
        <f t="shared" si="312"/>
        <v>2.5195957700502358</v>
      </c>
      <c r="V1965" s="47">
        <f>IFERROR(VLOOKUP(C1965,Lookups!J:L,3,FALSE),IF(T1965&gt;=2000,4,IF(AND(T1965&gt;=1000,T1965&lt;2000),5,6)))</f>
        <v>6</v>
      </c>
      <c r="W1965" s="12" t="s">
        <v>620</v>
      </c>
      <c r="X1965" s="39">
        <f t="shared" si="304"/>
        <v>2.5195957700502358</v>
      </c>
      <c r="Y1965" s="38">
        <f t="shared" si="305"/>
        <v>0.39953452288595809</v>
      </c>
      <c r="Z1965" s="40" t="e">
        <f>IF(C1965=ScatterPlots!$A$3,ReferendumData!Y1965,-1)</f>
        <v>#N/A</v>
      </c>
      <c r="AA1965" s="39">
        <f t="shared" si="306"/>
        <v>2.5195957700502358</v>
      </c>
      <c r="AB1965" s="40">
        <f t="shared" si="307"/>
        <v>0.39953452288595809</v>
      </c>
      <c r="AC1965" s="40">
        <f t="shared" si="308"/>
        <v>-1</v>
      </c>
      <c r="AD1965" s="40">
        <f t="shared" si="309"/>
        <v>-1</v>
      </c>
    </row>
    <row r="1966" spans="1:30" x14ac:dyDescent="0.35">
      <c r="A1966">
        <v>2889</v>
      </c>
      <c r="B1966">
        <v>1</v>
      </c>
      <c r="C1966" t="str">
        <f t="shared" si="310"/>
        <v>2889-01</v>
      </c>
      <c r="D1966" t="s">
        <v>638</v>
      </c>
      <c r="E1966">
        <v>2016</v>
      </c>
      <c r="F1966">
        <f>VLOOKUP(E1966,Lookups!A:B,2,FALSE)</f>
        <v>3</v>
      </c>
      <c r="G1966">
        <v>2017</v>
      </c>
      <c r="H1966" s="62">
        <v>194.58</v>
      </c>
      <c r="I1966">
        <v>7</v>
      </c>
      <c r="J1966" t="s">
        <v>19</v>
      </c>
      <c r="K1966">
        <v>0</v>
      </c>
      <c r="L1966">
        <v>0</v>
      </c>
      <c r="M1966">
        <v>0</v>
      </c>
      <c r="N1966">
        <v>0</v>
      </c>
      <c r="O1966">
        <v>1</v>
      </c>
      <c r="P1966">
        <f t="shared" si="311"/>
        <v>2</v>
      </c>
      <c r="Q1966">
        <v>1486</v>
      </c>
      <c r="R1966">
        <v>1146</v>
      </c>
      <c r="S1966" s="14">
        <f t="shared" si="303"/>
        <v>0.56458966565349544</v>
      </c>
      <c r="T1966" s="33">
        <f>IF(E1966&lt;1994,"NA",IF(E1966&gt;2001,SUMIFS(ADM!E:E,ADM!A:A,ReferendumData!E1966,ADM!C:C,ReferendumData!A1966,ADM!D:D,ReferendumData!B1966),SUMIFS(ADM!K:K,ADM!H:H,ReferendumData!E1966,ADM!I:I,ReferendumData!A1966,ADM!J:J,ReferendumData!B1966)))</f>
        <v>695.05</v>
      </c>
      <c r="U1966" s="34">
        <f t="shared" si="312"/>
        <v>3.7867779296453494</v>
      </c>
      <c r="V1966" s="47">
        <f>IFERROR(VLOOKUP(C1966,Lookups!J:L,3,FALSE),IF(T1966&gt;=2000,4,IF(AND(T1966&gt;=1000,T1966&lt;2000),5,6)))</f>
        <v>6</v>
      </c>
      <c r="W1966" s="12" t="s">
        <v>622</v>
      </c>
      <c r="X1966" s="39">
        <f t="shared" si="304"/>
        <v>3.7867779296453494</v>
      </c>
      <c r="Y1966" s="38">
        <f t="shared" si="305"/>
        <v>0.56458966565349544</v>
      </c>
      <c r="Z1966" s="40" t="e">
        <f>IF(C1966=ScatterPlots!$A$3,ReferendumData!Y1966,-1)</f>
        <v>#N/A</v>
      </c>
      <c r="AA1966" s="39">
        <f t="shared" si="306"/>
        <v>3.7867779296453494</v>
      </c>
      <c r="AB1966" s="40">
        <f t="shared" si="307"/>
        <v>0.56458966565349544</v>
      </c>
      <c r="AC1966" s="40">
        <f t="shared" si="308"/>
        <v>-1</v>
      </c>
      <c r="AD1966" s="40">
        <f t="shared" si="309"/>
        <v>-1</v>
      </c>
    </row>
    <row r="1967" spans="1:30" x14ac:dyDescent="0.35">
      <c r="A1967">
        <v>2890</v>
      </c>
      <c r="B1967">
        <v>1</v>
      </c>
      <c r="C1967" t="str">
        <f t="shared" si="310"/>
        <v>2890-01</v>
      </c>
      <c r="D1967" t="s">
        <v>351</v>
      </c>
      <c r="E1967">
        <v>2016</v>
      </c>
      <c r="F1967">
        <f>VLOOKUP(E1967,Lookups!A:B,2,FALSE)</f>
        <v>3</v>
      </c>
      <c r="G1967">
        <v>2017</v>
      </c>
      <c r="H1967" s="62">
        <v>1557.92</v>
      </c>
      <c r="I1967">
        <v>10</v>
      </c>
      <c r="J1967" t="s">
        <v>19</v>
      </c>
      <c r="K1967">
        <v>0</v>
      </c>
      <c r="L1967">
        <v>0</v>
      </c>
      <c r="M1967">
        <v>0</v>
      </c>
      <c r="N1967">
        <v>0</v>
      </c>
      <c r="O1967">
        <v>1</v>
      </c>
      <c r="P1967">
        <f t="shared" si="311"/>
        <v>10</v>
      </c>
      <c r="Q1967">
        <v>1194</v>
      </c>
      <c r="R1967">
        <v>887</v>
      </c>
      <c r="S1967" s="14">
        <f t="shared" si="303"/>
        <v>0.57376261412782315</v>
      </c>
      <c r="T1967" s="33">
        <f>IF(E1967&lt;1994,"NA",IF(E1967&gt;2001,SUMIFS(ADM!E:E,ADM!A:A,ReferendumData!E1967,ADM!C:C,ReferendumData!A1967,ADM!D:D,ReferendumData!B1967),SUMIFS(ADM!K:K,ADM!H:H,ReferendumData!E1967,ADM!I:I,ReferendumData!A1967,ADM!J:J,ReferendumData!B1967)))</f>
        <v>496.83</v>
      </c>
      <c r="U1967" s="34">
        <f t="shared" si="312"/>
        <v>4.1885554414991049</v>
      </c>
      <c r="V1967" s="47">
        <f>IFERROR(VLOOKUP(C1967,Lookups!J:L,3,FALSE),IF(T1967&gt;=2000,4,IF(AND(T1967&gt;=1000,T1967&lt;2000),5,6)))</f>
        <v>6</v>
      </c>
      <c r="W1967" s="12" t="s">
        <v>578</v>
      </c>
      <c r="X1967" s="39">
        <f t="shared" si="304"/>
        <v>4.1885554414991049</v>
      </c>
      <c r="Y1967" s="38">
        <f t="shared" si="305"/>
        <v>0.57376261412782315</v>
      </c>
      <c r="Z1967" s="40" t="e">
        <f>IF(C1967=ScatterPlots!$A$3,ReferendumData!Y1967,-1)</f>
        <v>#N/A</v>
      </c>
      <c r="AA1967" s="39">
        <f t="shared" si="306"/>
        <v>4.1885554414991049</v>
      </c>
      <c r="AB1967" s="40">
        <f t="shared" si="307"/>
        <v>0.57376261412782315</v>
      </c>
      <c r="AC1967" s="40">
        <f t="shared" si="308"/>
        <v>-1</v>
      </c>
      <c r="AD1967" s="40">
        <f t="shared" si="309"/>
        <v>-1</v>
      </c>
    </row>
    <row r="1968" spans="1:30" x14ac:dyDescent="0.35">
      <c r="A1968">
        <v>2895</v>
      </c>
      <c r="B1968">
        <v>1</v>
      </c>
      <c r="C1968" t="str">
        <f t="shared" si="310"/>
        <v>2895-01</v>
      </c>
      <c r="D1968" t="s">
        <v>639</v>
      </c>
      <c r="E1968">
        <v>2016</v>
      </c>
      <c r="F1968">
        <f>VLOOKUP(E1968,Lookups!A:B,2,FALSE)</f>
        <v>3</v>
      </c>
      <c r="G1968">
        <v>2018</v>
      </c>
      <c r="H1968" s="62">
        <v>284.87</v>
      </c>
      <c r="I1968">
        <v>10</v>
      </c>
      <c r="J1968">
        <v>1</v>
      </c>
      <c r="K1968">
        <v>0</v>
      </c>
      <c r="L1968">
        <v>0</v>
      </c>
      <c r="M1968">
        <v>1</v>
      </c>
      <c r="N1968">
        <v>0</v>
      </c>
      <c r="O1968">
        <v>1</v>
      </c>
      <c r="P1968">
        <f t="shared" si="311"/>
        <v>3</v>
      </c>
      <c r="Q1968">
        <v>2683</v>
      </c>
      <c r="R1968">
        <v>1281</v>
      </c>
      <c r="S1968" s="14">
        <f t="shared" si="303"/>
        <v>0.67684157416750756</v>
      </c>
      <c r="T1968" s="33">
        <f>IF(E1968&lt;1994,"NA",IF(E1968&gt;2001,SUMIFS(ADM!E:E,ADM!A:A,ReferendumData!E1968,ADM!C:C,ReferendumData!A1968,ADM!D:D,ReferendumData!B1968),SUMIFS(ADM!K:K,ADM!H:H,ReferendumData!E1968,ADM!I:I,ReferendumData!A1968,ADM!J:J,ReferendumData!B1968)))</f>
        <v>1195.78</v>
      </c>
      <c r="U1968" s="34">
        <f t="shared" si="312"/>
        <v>3.3149910518657277</v>
      </c>
      <c r="V1968" s="47">
        <f>IFERROR(VLOOKUP(C1968,Lookups!J:L,3,FALSE),IF(T1968&gt;=2000,4,IF(AND(T1968&gt;=1000,T1968&lt;2000),5,6)))</f>
        <v>5</v>
      </c>
      <c r="W1968" s="12" t="s">
        <v>578</v>
      </c>
      <c r="X1968" s="39">
        <f t="shared" si="304"/>
        <v>3.3149910518657277</v>
      </c>
      <c r="Y1968" s="38">
        <f t="shared" si="305"/>
        <v>0.67684157416750756</v>
      </c>
      <c r="Z1968" s="40" t="e">
        <f>IF(C1968=ScatterPlots!$A$3,ReferendumData!Y1968,-1)</f>
        <v>#N/A</v>
      </c>
      <c r="AA1968" s="39">
        <f t="shared" si="306"/>
        <v>3.3149910518657277</v>
      </c>
      <c r="AB1968" s="40">
        <f t="shared" si="307"/>
        <v>0.67684157416750756</v>
      </c>
      <c r="AC1968" s="40">
        <f t="shared" si="308"/>
        <v>-1</v>
      </c>
      <c r="AD1968" s="40">
        <f t="shared" si="309"/>
        <v>-1</v>
      </c>
    </row>
    <row r="1969" spans="1:30" x14ac:dyDescent="0.35">
      <c r="A1969">
        <v>2895</v>
      </c>
      <c r="B1969">
        <v>1</v>
      </c>
      <c r="C1969" t="str">
        <f t="shared" si="310"/>
        <v>2895-01</v>
      </c>
      <c r="D1969" t="s">
        <v>640</v>
      </c>
      <c r="E1969">
        <v>2016</v>
      </c>
      <c r="F1969">
        <f>VLOOKUP(E1969,Lookups!A:B,2,FALSE)</f>
        <v>3</v>
      </c>
      <c r="G1969">
        <v>2018</v>
      </c>
      <c r="H1969" s="62">
        <v>175.13</v>
      </c>
      <c r="I1969">
        <v>10</v>
      </c>
      <c r="J1969">
        <v>2</v>
      </c>
      <c r="K1969">
        <v>0</v>
      </c>
      <c r="L1969">
        <v>0</v>
      </c>
      <c r="M1969">
        <v>1</v>
      </c>
      <c r="N1969">
        <v>0</v>
      </c>
      <c r="O1969">
        <v>1</v>
      </c>
      <c r="P1969">
        <f t="shared" si="311"/>
        <v>2</v>
      </c>
      <c r="Q1969">
        <v>2016</v>
      </c>
      <c r="R1969">
        <v>1956</v>
      </c>
      <c r="S1969" s="14">
        <f t="shared" si="303"/>
        <v>0.50755287009063443</v>
      </c>
      <c r="T1969" s="33">
        <f>IF(E1969&lt;1994,"NA",IF(E1969&gt;2001,SUMIFS(ADM!E:E,ADM!A:A,ReferendumData!E1969,ADM!C:C,ReferendumData!A1969,ADM!D:D,ReferendumData!B1969),SUMIFS(ADM!K:K,ADM!H:H,ReferendumData!E1969,ADM!I:I,ReferendumData!A1969,ADM!J:J,ReferendumData!B1969)))</f>
        <v>1195.78</v>
      </c>
      <c r="U1969" s="34">
        <f t="shared" si="312"/>
        <v>3.3216812457140947</v>
      </c>
      <c r="V1969" s="47">
        <f>IFERROR(VLOOKUP(C1969,Lookups!J:L,3,FALSE),IF(T1969&gt;=2000,4,IF(AND(T1969&gt;=1000,T1969&lt;2000),5,6)))</f>
        <v>5</v>
      </c>
      <c r="W1969" s="12" t="s">
        <v>620</v>
      </c>
      <c r="X1969" s="39">
        <f t="shared" si="304"/>
        <v>3.3216812457140947</v>
      </c>
      <c r="Y1969" s="38">
        <f t="shared" si="305"/>
        <v>0.50755287009063443</v>
      </c>
      <c r="Z1969" s="40" t="e">
        <f>IF(C1969=ScatterPlots!$A$3,ReferendumData!Y1969,-1)</f>
        <v>#N/A</v>
      </c>
      <c r="AA1969" s="39">
        <f t="shared" si="306"/>
        <v>3.3216812457140947</v>
      </c>
      <c r="AB1969" s="40">
        <f t="shared" si="307"/>
        <v>0.50755287009063443</v>
      </c>
      <c r="AC1969" s="40">
        <f t="shared" si="308"/>
        <v>-1</v>
      </c>
      <c r="AD1969" s="40">
        <f t="shared" si="309"/>
        <v>-1</v>
      </c>
    </row>
    <row r="1970" spans="1:30" x14ac:dyDescent="0.35">
      <c r="A1970">
        <v>2903</v>
      </c>
      <c r="B1970">
        <v>1</v>
      </c>
      <c r="C1970" t="str">
        <f t="shared" si="310"/>
        <v>2903-01</v>
      </c>
      <c r="D1970" t="s">
        <v>641</v>
      </c>
      <c r="E1970">
        <v>2016</v>
      </c>
      <c r="F1970">
        <f>VLOOKUP(E1970,Lookups!A:B,2,FALSE)</f>
        <v>3</v>
      </c>
      <c r="G1970">
        <v>2017</v>
      </c>
      <c r="H1970" s="62">
        <v>1293.4100000000001</v>
      </c>
      <c r="I1970">
        <v>10</v>
      </c>
      <c r="J1970" t="s">
        <v>19</v>
      </c>
      <c r="K1970">
        <v>0</v>
      </c>
      <c r="L1970">
        <v>1</v>
      </c>
      <c r="M1970">
        <v>0</v>
      </c>
      <c r="N1970">
        <v>0</v>
      </c>
      <c r="O1970">
        <v>0</v>
      </c>
      <c r="P1970">
        <f t="shared" si="311"/>
        <v>10</v>
      </c>
      <c r="Q1970">
        <v>757</v>
      </c>
      <c r="R1970">
        <v>1091</v>
      </c>
      <c r="S1970" s="14">
        <f t="shared" si="303"/>
        <v>0.40963203463203463</v>
      </c>
      <c r="T1970" s="33">
        <f>IF(E1970&lt;1994,"NA",IF(E1970&gt;2001,SUMIFS(ADM!E:E,ADM!A:A,ReferendumData!E1970,ADM!C:C,ReferendumData!A1970,ADM!D:D,ReferendumData!B1970),SUMIFS(ADM!K:K,ADM!H:H,ReferendumData!E1970,ADM!I:I,ReferendumData!A1970,ADM!J:J,ReferendumData!B1970)))</f>
        <v>478.65</v>
      </c>
      <c r="U1970" s="34">
        <f t="shared" si="312"/>
        <v>3.8608586649952996</v>
      </c>
      <c r="V1970" s="47">
        <f>IFERROR(VLOOKUP(C1970,Lookups!J:L,3,FALSE),IF(T1970&gt;=2000,4,IF(AND(T1970&gt;=1000,T1970&lt;2000),5,6)))</f>
        <v>6</v>
      </c>
      <c r="W1970" s="12" t="s">
        <v>630</v>
      </c>
      <c r="X1970" s="39">
        <f t="shared" si="304"/>
        <v>3.8608586649952996</v>
      </c>
      <c r="Y1970" s="38">
        <f t="shared" si="305"/>
        <v>0.40963203463203463</v>
      </c>
      <c r="Z1970" s="40" t="e">
        <f>IF(C1970=ScatterPlots!$A$3,ReferendumData!Y1970,-1)</f>
        <v>#N/A</v>
      </c>
      <c r="AA1970" s="39">
        <f t="shared" si="306"/>
        <v>3.8608586649952996</v>
      </c>
      <c r="AB1970" s="40">
        <f t="shared" si="307"/>
        <v>0.40963203463203463</v>
      </c>
      <c r="AC1970" s="40">
        <f t="shared" si="308"/>
        <v>-1</v>
      </c>
      <c r="AD1970" s="40">
        <f t="shared" si="309"/>
        <v>-1</v>
      </c>
    </row>
    <row r="1971" spans="1:30" x14ac:dyDescent="0.35">
      <c r="A1971">
        <v>2904</v>
      </c>
      <c r="B1971">
        <v>1</v>
      </c>
      <c r="C1971" t="str">
        <f t="shared" si="310"/>
        <v>2904-01</v>
      </c>
      <c r="D1971" t="s">
        <v>642</v>
      </c>
      <c r="E1971">
        <v>2016</v>
      </c>
      <c r="F1971">
        <f>VLOOKUP(E1971,Lookups!A:B,2,FALSE)</f>
        <v>3</v>
      </c>
      <c r="G1971">
        <v>2018</v>
      </c>
      <c r="H1971" s="62">
        <v>760</v>
      </c>
      <c r="I1971">
        <v>10</v>
      </c>
      <c r="J1971" t="s">
        <v>19</v>
      </c>
      <c r="K1971">
        <v>0</v>
      </c>
      <c r="L1971">
        <v>1</v>
      </c>
      <c r="M1971">
        <v>1</v>
      </c>
      <c r="N1971">
        <v>0</v>
      </c>
      <c r="O1971">
        <v>1</v>
      </c>
      <c r="P1971">
        <f t="shared" si="311"/>
        <v>8</v>
      </c>
      <c r="Q1971">
        <v>1257</v>
      </c>
      <c r="R1971">
        <v>1222</v>
      </c>
      <c r="S1971" s="14">
        <f t="shared" si="303"/>
        <v>0.50705929810407424</v>
      </c>
      <c r="T1971" s="33">
        <f>IF(E1971&lt;1994,"NA",IF(E1971&gt;2001,SUMIFS(ADM!E:E,ADM!A:A,ReferendumData!E1971,ADM!C:C,ReferendumData!A1971,ADM!D:D,ReferendumData!B1971),SUMIFS(ADM!K:K,ADM!H:H,ReferendumData!E1971,ADM!I:I,ReferendumData!A1971,ADM!J:J,ReferendumData!B1971)))</f>
        <v>742.39</v>
      </c>
      <c r="U1971" s="34">
        <f t="shared" si="312"/>
        <v>3.339215237274209</v>
      </c>
      <c r="V1971" s="47">
        <f>IFERROR(VLOOKUP(C1971,Lookups!J:L,3,FALSE),IF(T1971&gt;=2000,4,IF(AND(T1971&gt;=1000,T1971&lt;2000),5,6)))</f>
        <v>6</v>
      </c>
      <c r="W1971" s="12" t="s">
        <v>643</v>
      </c>
      <c r="X1971" s="39">
        <f t="shared" si="304"/>
        <v>3.339215237274209</v>
      </c>
      <c r="Y1971" s="38">
        <f t="shared" si="305"/>
        <v>0.50705929810407424</v>
      </c>
      <c r="Z1971" s="40" t="e">
        <f>IF(C1971=ScatterPlots!$A$3,ReferendumData!Y1971,-1)</f>
        <v>#N/A</v>
      </c>
      <c r="AA1971" s="39">
        <f t="shared" si="306"/>
        <v>3.339215237274209</v>
      </c>
      <c r="AB1971" s="40">
        <f t="shared" si="307"/>
        <v>0.50705929810407424</v>
      </c>
      <c r="AC1971" s="40">
        <f t="shared" si="308"/>
        <v>-1</v>
      </c>
      <c r="AD1971" s="40">
        <f t="shared" si="309"/>
        <v>-1</v>
      </c>
    </row>
    <row r="1972" spans="1:30" x14ac:dyDescent="0.35">
      <c r="A1972">
        <v>6</v>
      </c>
      <c r="B1972">
        <v>3</v>
      </c>
      <c r="C1972" t="str">
        <f t="shared" si="310"/>
        <v>0006-03</v>
      </c>
      <c r="D1972" t="s">
        <v>644</v>
      </c>
      <c r="E1972">
        <v>2017</v>
      </c>
      <c r="F1972">
        <f>VLOOKUP(E1972,Lookups!A:B,2,FALSE)</f>
        <v>1</v>
      </c>
      <c r="G1972">
        <v>2018</v>
      </c>
      <c r="H1972" s="62">
        <v>921.1</v>
      </c>
      <c r="I1972">
        <v>10</v>
      </c>
      <c r="J1972" t="s">
        <v>19</v>
      </c>
      <c r="K1972">
        <v>0</v>
      </c>
      <c r="L1972">
        <v>1</v>
      </c>
      <c r="M1972">
        <v>0</v>
      </c>
      <c r="N1972">
        <v>0</v>
      </c>
      <c r="O1972">
        <v>1</v>
      </c>
      <c r="P1972">
        <f t="shared" si="311"/>
        <v>10</v>
      </c>
      <c r="Q1972">
        <v>1842</v>
      </c>
      <c r="R1972">
        <v>939</v>
      </c>
      <c r="S1972" s="14">
        <f t="shared" si="303"/>
        <v>0.6623516720604099</v>
      </c>
      <c r="T1972" s="33">
        <f>IF(E1972&lt;1994,"NA",IF(E1972&gt;2001,SUMIFS(ADM!E:E,ADM!A:A,ReferendumData!E1972,ADM!C:C,ReferendumData!A1972,ADM!D:D,ReferendumData!B1972),SUMIFS(ADM!K:K,ADM!H:H,ReferendumData!E1972,ADM!I:I,ReferendumData!A1972,ADM!J:J,ReferendumData!B1972)))</f>
        <v>3525.23</v>
      </c>
      <c r="U1972" s="34">
        <f t="shared" si="312"/>
        <v>0.78888469688502594</v>
      </c>
      <c r="V1972" s="47">
        <f>IFERROR(VLOOKUP(C1972,Lookups!J:L,3,FALSE),IF(T1972&gt;=2000,4,IF(AND(T1972&gt;=1000,T1972&lt;2000),5,6)))</f>
        <v>2</v>
      </c>
      <c r="W1972" s="12" t="s">
        <v>645</v>
      </c>
      <c r="X1972" s="39">
        <f t="shared" si="304"/>
        <v>0.78888469688502594</v>
      </c>
      <c r="Y1972" s="38">
        <f t="shared" si="305"/>
        <v>0.6623516720604099</v>
      </c>
      <c r="Z1972" s="40" t="e">
        <f>IF(C1972=ScatterPlots!$A$3,ReferendumData!Y1972,-1)</f>
        <v>#N/A</v>
      </c>
      <c r="AA1972" s="39">
        <f t="shared" si="306"/>
        <v>0.78888469688502594</v>
      </c>
      <c r="AB1972" s="40">
        <f t="shared" si="307"/>
        <v>-1</v>
      </c>
      <c r="AC1972" s="40">
        <f t="shared" si="308"/>
        <v>-1</v>
      </c>
      <c r="AD1972" s="40">
        <f t="shared" si="309"/>
        <v>0.6623516720604099</v>
      </c>
    </row>
    <row r="1973" spans="1:30" x14ac:dyDescent="0.35">
      <c r="A1973">
        <v>11</v>
      </c>
      <c r="B1973">
        <v>1</v>
      </c>
      <c r="C1973" t="str">
        <f t="shared" si="310"/>
        <v>0011-01</v>
      </c>
      <c r="D1973" t="s">
        <v>646</v>
      </c>
      <c r="E1973">
        <v>2017</v>
      </c>
      <c r="F1973">
        <f>VLOOKUP(E1973,Lookups!A:B,2,FALSE)</f>
        <v>1</v>
      </c>
      <c r="G1973">
        <v>2018</v>
      </c>
      <c r="H1973" s="62">
        <v>226.2</v>
      </c>
      <c r="I1973">
        <v>10</v>
      </c>
      <c r="J1973" t="s">
        <v>19</v>
      </c>
      <c r="K1973">
        <v>0</v>
      </c>
      <c r="L1973">
        <v>1</v>
      </c>
      <c r="M1973">
        <v>0</v>
      </c>
      <c r="N1973">
        <v>0</v>
      </c>
      <c r="O1973">
        <v>1</v>
      </c>
      <c r="P1973">
        <f t="shared" si="311"/>
        <v>3</v>
      </c>
      <c r="Q1973">
        <v>16681</v>
      </c>
      <c r="R1973">
        <v>8586</v>
      </c>
      <c r="S1973" s="14">
        <f t="shared" si="303"/>
        <v>0.66018917956227485</v>
      </c>
      <c r="T1973" s="33">
        <f>IF(E1973&lt;1994,"NA",IF(E1973&gt;2001,SUMIFS(ADM!E:E,ADM!A:A,ReferendumData!E1973,ADM!C:C,ReferendumData!A1973,ADM!D:D,ReferendumData!B1973),SUMIFS(ADM!K:K,ADM!H:H,ReferendumData!E1973,ADM!I:I,ReferendumData!A1973,ADM!J:J,ReferendumData!B1973)))</f>
        <v>38220.620000000003</v>
      </c>
      <c r="U1973" s="34">
        <f t="shared" si="312"/>
        <v>0.6610829442327204</v>
      </c>
      <c r="V1973" s="47">
        <f>IFERROR(VLOOKUP(C1973,Lookups!J:L,3,FALSE),IF(T1973&gt;=2000,4,IF(AND(T1973&gt;=1000,T1973&lt;2000),5,6)))</f>
        <v>3</v>
      </c>
      <c r="W1973" s="12" t="s">
        <v>600</v>
      </c>
      <c r="X1973" s="39">
        <f t="shared" si="304"/>
        <v>0.6610829442327204</v>
      </c>
      <c r="Y1973" s="38">
        <f t="shared" si="305"/>
        <v>0.66018917956227485</v>
      </c>
      <c r="Z1973" s="40" t="e">
        <f>IF(C1973=ScatterPlots!$A$3,ReferendumData!Y1973,-1)</f>
        <v>#N/A</v>
      </c>
      <c r="AA1973" s="39">
        <f t="shared" si="306"/>
        <v>0.6610829442327204</v>
      </c>
      <c r="AB1973" s="40">
        <f t="shared" si="307"/>
        <v>-1</v>
      </c>
      <c r="AC1973" s="40">
        <f t="shared" si="308"/>
        <v>-1</v>
      </c>
      <c r="AD1973" s="40">
        <f t="shared" si="309"/>
        <v>0.66018917956227485</v>
      </c>
    </row>
    <row r="1974" spans="1:30" x14ac:dyDescent="0.35">
      <c r="A1974">
        <v>77</v>
      </c>
      <c r="B1974">
        <v>1</v>
      </c>
      <c r="C1974" t="str">
        <f t="shared" si="310"/>
        <v>0077-01</v>
      </c>
      <c r="D1974" t="s">
        <v>647</v>
      </c>
      <c r="E1974">
        <v>2017</v>
      </c>
      <c r="F1974">
        <f>VLOOKUP(E1974,Lookups!A:B,2,FALSE)</f>
        <v>1</v>
      </c>
      <c r="G1974">
        <v>2018</v>
      </c>
      <c r="H1974" s="62">
        <v>724.61</v>
      </c>
      <c r="I1974">
        <v>10</v>
      </c>
      <c r="J1974" t="s">
        <v>19</v>
      </c>
      <c r="K1974">
        <v>0</v>
      </c>
      <c r="L1974">
        <v>1</v>
      </c>
      <c r="M1974">
        <v>0</v>
      </c>
      <c r="N1974">
        <v>0</v>
      </c>
      <c r="O1974">
        <v>1</v>
      </c>
      <c r="P1974">
        <f t="shared" si="311"/>
        <v>8</v>
      </c>
      <c r="Q1974">
        <v>2878</v>
      </c>
      <c r="R1974">
        <v>2849</v>
      </c>
      <c r="S1974" s="14">
        <f t="shared" si="303"/>
        <v>0.50253186659682203</v>
      </c>
      <c r="T1974" s="33">
        <f>IF(E1974&lt;1994,"NA",IF(E1974&gt;2001,SUMIFS(ADM!E:E,ADM!A:A,ReferendumData!E1974,ADM!C:C,ReferendumData!A1974,ADM!D:D,ReferendumData!B1974),SUMIFS(ADM!K:K,ADM!H:H,ReferendumData!E1974,ADM!I:I,ReferendumData!A1974,ADM!J:J,ReferendumData!B1974)))</f>
        <v>8505.41</v>
      </c>
      <c r="U1974" s="34">
        <f t="shared" si="312"/>
        <v>0.67333614722864621</v>
      </c>
      <c r="V1974" s="47">
        <f>IFERROR(VLOOKUP(C1974,Lookups!J:L,3,FALSE),IF(T1974&gt;=2000,4,IF(AND(T1974&gt;=1000,T1974&lt;2000),5,6)))</f>
        <v>4</v>
      </c>
      <c r="W1974" s="12" t="s">
        <v>622</v>
      </c>
      <c r="X1974" s="39">
        <f t="shared" si="304"/>
        <v>0.67333614722864621</v>
      </c>
      <c r="Y1974" s="38">
        <f t="shared" si="305"/>
        <v>0.50253186659682203</v>
      </c>
      <c r="Z1974" s="40" t="e">
        <f>IF(C1974=ScatterPlots!$A$3,ReferendumData!Y1974,-1)</f>
        <v>#N/A</v>
      </c>
      <c r="AA1974" s="39">
        <f t="shared" si="306"/>
        <v>0.67333614722864621</v>
      </c>
      <c r="AB1974" s="40">
        <f t="shared" si="307"/>
        <v>-1</v>
      </c>
      <c r="AC1974" s="40">
        <f t="shared" si="308"/>
        <v>-1</v>
      </c>
      <c r="AD1974" s="40">
        <f t="shared" si="309"/>
        <v>0.50253186659682203</v>
      </c>
    </row>
    <row r="1975" spans="1:30" x14ac:dyDescent="0.35">
      <c r="A1975">
        <v>81</v>
      </c>
      <c r="B1975">
        <v>1</v>
      </c>
      <c r="C1975" t="str">
        <f t="shared" si="310"/>
        <v>0081-01</v>
      </c>
      <c r="D1975" t="s">
        <v>648</v>
      </c>
      <c r="E1975">
        <v>2017</v>
      </c>
      <c r="F1975">
        <f>VLOOKUP(E1975,Lookups!A:B,2,FALSE)</f>
        <v>1</v>
      </c>
      <c r="G1975">
        <v>2018</v>
      </c>
      <c r="H1975" s="62">
        <v>731.68</v>
      </c>
      <c r="I1975">
        <v>10</v>
      </c>
      <c r="J1975" t="s">
        <v>19</v>
      </c>
      <c r="K1975">
        <v>0</v>
      </c>
      <c r="L1975">
        <v>1</v>
      </c>
      <c r="M1975">
        <v>0</v>
      </c>
      <c r="N1975">
        <v>0</v>
      </c>
      <c r="O1975">
        <v>1</v>
      </c>
      <c r="P1975">
        <f t="shared" si="311"/>
        <v>8</v>
      </c>
      <c r="Q1975">
        <v>116</v>
      </c>
      <c r="R1975">
        <v>8</v>
      </c>
      <c r="S1975" s="14">
        <f t="shared" si="303"/>
        <v>0.93548387096774188</v>
      </c>
      <c r="T1975" s="33">
        <f>IF(E1975&lt;1994,"NA",IF(E1975&gt;2001,SUMIFS(ADM!E:E,ADM!A:A,ReferendumData!E1975,ADM!C:C,ReferendumData!A1975,ADM!D:D,ReferendumData!B1975),SUMIFS(ADM!K:K,ADM!H:H,ReferendumData!E1975,ADM!I:I,ReferendumData!A1975,ADM!J:J,ReferendumData!B1975)))</f>
        <v>151.25</v>
      </c>
      <c r="U1975" s="34">
        <f t="shared" si="312"/>
        <v>0.81983471074380165</v>
      </c>
      <c r="V1975" s="47">
        <f>IFERROR(VLOOKUP(C1975,Lookups!J:L,3,FALSE),IF(T1975&gt;=2000,4,IF(AND(T1975&gt;=1000,T1975&lt;2000),5,6)))</f>
        <v>6</v>
      </c>
      <c r="W1975" s="12" t="s">
        <v>649</v>
      </c>
      <c r="X1975" s="39">
        <f t="shared" si="304"/>
        <v>0.81983471074380165</v>
      </c>
      <c r="Y1975" s="38">
        <f t="shared" si="305"/>
        <v>0.93548387096774188</v>
      </c>
      <c r="Z1975" s="40" t="e">
        <f>IF(C1975=ScatterPlots!$A$3,ReferendumData!Y1975,-1)</f>
        <v>#N/A</v>
      </c>
      <c r="AA1975" s="39">
        <f t="shared" si="306"/>
        <v>0.81983471074380165</v>
      </c>
      <c r="AB1975" s="40">
        <f t="shared" si="307"/>
        <v>-1</v>
      </c>
      <c r="AC1975" s="40">
        <f t="shared" si="308"/>
        <v>-1</v>
      </c>
      <c r="AD1975" s="40">
        <f t="shared" si="309"/>
        <v>0.93548387096774188</v>
      </c>
    </row>
    <row r="1976" spans="1:30" x14ac:dyDescent="0.35">
      <c r="A1976">
        <v>139</v>
      </c>
      <c r="B1976">
        <v>1</v>
      </c>
      <c r="C1976" t="str">
        <f t="shared" si="310"/>
        <v>0139-01</v>
      </c>
      <c r="D1976" t="s">
        <v>650</v>
      </c>
      <c r="E1976">
        <v>2017</v>
      </c>
      <c r="F1976">
        <f>VLOOKUP(E1976,Lookups!A:B,2,FALSE)</f>
        <v>1</v>
      </c>
      <c r="G1976">
        <v>2018</v>
      </c>
      <c r="H1976" s="62">
        <v>600</v>
      </c>
      <c r="I1976">
        <v>8</v>
      </c>
      <c r="J1976" t="s">
        <v>19</v>
      </c>
      <c r="K1976">
        <v>0</v>
      </c>
      <c r="L1976">
        <v>0</v>
      </c>
      <c r="M1976">
        <v>0</v>
      </c>
      <c r="N1976">
        <v>0</v>
      </c>
      <c r="O1976">
        <v>0</v>
      </c>
      <c r="P1976">
        <f t="shared" si="311"/>
        <v>7</v>
      </c>
      <c r="Q1976">
        <v>445</v>
      </c>
      <c r="R1976">
        <v>538</v>
      </c>
      <c r="S1976" s="14">
        <f t="shared" si="303"/>
        <v>0.45269582909460832</v>
      </c>
      <c r="T1976" s="33">
        <f>IF(E1976&lt;1994,"NA",IF(E1976&gt;2001,SUMIFS(ADM!E:E,ADM!A:A,ReferendumData!E1976,ADM!C:C,ReferendumData!A1976,ADM!D:D,ReferendumData!B1976),SUMIFS(ADM!K:K,ADM!H:H,ReferendumData!E1976,ADM!I:I,ReferendumData!A1976,ADM!J:J,ReferendumData!B1976)))</f>
        <v>867.17</v>
      </c>
      <c r="U1976" s="34">
        <f t="shared" si="312"/>
        <v>1.1335724252453383</v>
      </c>
      <c r="V1976" s="47">
        <f>IFERROR(VLOOKUP(C1976,Lookups!J:L,3,FALSE),IF(T1976&gt;=2000,4,IF(AND(T1976&gt;=1000,T1976&lt;2000),5,6)))</f>
        <v>6</v>
      </c>
      <c r="W1976" s="12" t="s">
        <v>651</v>
      </c>
      <c r="X1976" s="39">
        <f t="shared" si="304"/>
        <v>1.1335724252453383</v>
      </c>
      <c r="Y1976" s="38">
        <f t="shared" si="305"/>
        <v>0.45269582909460832</v>
      </c>
      <c r="Z1976" s="40" t="e">
        <f>IF(C1976=ScatterPlots!$A$3,ReferendumData!Y1976,-1)</f>
        <v>#N/A</v>
      </c>
      <c r="AA1976" s="39">
        <f t="shared" si="306"/>
        <v>1.1335724252453383</v>
      </c>
      <c r="AB1976" s="40">
        <f t="shared" si="307"/>
        <v>-1</v>
      </c>
      <c r="AC1976" s="40">
        <f t="shared" si="308"/>
        <v>-1</v>
      </c>
      <c r="AD1976" s="40">
        <f t="shared" si="309"/>
        <v>0.45269582909460832</v>
      </c>
    </row>
    <row r="1977" spans="1:30" x14ac:dyDescent="0.35">
      <c r="A1977">
        <v>191</v>
      </c>
      <c r="B1977">
        <v>1</v>
      </c>
      <c r="C1977" t="str">
        <f t="shared" si="310"/>
        <v>0191-01</v>
      </c>
      <c r="D1977" t="s">
        <v>652</v>
      </c>
      <c r="E1977">
        <v>2017</v>
      </c>
      <c r="F1977">
        <f>VLOOKUP(E1977,Lookups!A:B,2,FALSE)</f>
        <v>1</v>
      </c>
      <c r="G1977">
        <v>2018</v>
      </c>
      <c r="H1977" s="62">
        <v>757.19</v>
      </c>
      <c r="I1977">
        <v>10</v>
      </c>
      <c r="J1977">
        <v>1</v>
      </c>
      <c r="K1977">
        <v>0</v>
      </c>
      <c r="L1977">
        <v>1</v>
      </c>
      <c r="M1977">
        <v>0</v>
      </c>
      <c r="N1977">
        <v>0</v>
      </c>
      <c r="O1977">
        <v>1</v>
      </c>
      <c r="P1977">
        <f t="shared" si="311"/>
        <v>8</v>
      </c>
      <c r="Q1977">
        <v>4924</v>
      </c>
      <c r="R1977">
        <v>1630</v>
      </c>
      <c r="S1977" s="14">
        <f t="shared" si="303"/>
        <v>0.75129691791272502</v>
      </c>
      <c r="T1977" s="33">
        <f>IF(E1977&lt;1994,"NA",IF(E1977&gt;2001,SUMIFS(ADM!E:E,ADM!A:A,ReferendumData!E1977,ADM!C:C,ReferendumData!A1977,ADM!D:D,ReferendumData!B1977),SUMIFS(ADM!K:K,ADM!H:H,ReferendumData!E1977,ADM!I:I,ReferendumData!A1977,ADM!J:J,ReferendumData!B1977)))</f>
        <v>9109.4</v>
      </c>
      <c r="U1977" s="34">
        <f t="shared" si="312"/>
        <v>0.71947658462686903</v>
      </c>
      <c r="V1977" s="47">
        <f>IFERROR(VLOOKUP(C1977,Lookups!J:L,3,FALSE),IF(T1977&gt;=2000,4,IF(AND(T1977&gt;=1000,T1977&lt;2000),5,6)))</f>
        <v>3</v>
      </c>
      <c r="W1977" s="12" t="s">
        <v>622</v>
      </c>
      <c r="X1977" s="39">
        <f t="shared" si="304"/>
        <v>0.71947658462686903</v>
      </c>
      <c r="Y1977" s="38">
        <f t="shared" si="305"/>
        <v>0.75129691791272502</v>
      </c>
      <c r="Z1977" s="40" t="e">
        <f>IF(C1977=ScatterPlots!$A$3,ReferendumData!Y1977,-1)</f>
        <v>#N/A</v>
      </c>
      <c r="AA1977" s="39">
        <f t="shared" si="306"/>
        <v>0.71947658462686903</v>
      </c>
      <c r="AB1977" s="40">
        <f t="shared" si="307"/>
        <v>-1</v>
      </c>
      <c r="AC1977" s="40">
        <f t="shared" si="308"/>
        <v>-1</v>
      </c>
      <c r="AD1977" s="40">
        <f t="shared" si="309"/>
        <v>0.75129691791272502</v>
      </c>
    </row>
    <row r="1978" spans="1:30" x14ac:dyDescent="0.35">
      <c r="A1978">
        <v>191</v>
      </c>
      <c r="B1978">
        <v>1</v>
      </c>
      <c r="C1978" t="str">
        <f t="shared" si="310"/>
        <v>0191-01</v>
      </c>
      <c r="D1978" t="s">
        <v>653</v>
      </c>
      <c r="E1978">
        <v>2017</v>
      </c>
      <c r="F1978">
        <f>VLOOKUP(E1978,Lookups!A:B,2,FALSE)</f>
        <v>1</v>
      </c>
      <c r="G1978">
        <v>2018</v>
      </c>
      <c r="H1978" s="62">
        <v>415</v>
      </c>
      <c r="I1978">
        <v>10</v>
      </c>
      <c r="J1978">
        <v>2</v>
      </c>
      <c r="K1978">
        <v>0</v>
      </c>
      <c r="L1978">
        <v>1</v>
      </c>
      <c r="M1978">
        <v>0</v>
      </c>
      <c r="N1978">
        <v>0</v>
      </c>
      <c r="O1978">
        <v>1</v>
      </c>
      <c r="P1978">
        <f t="shared" si="311"/>
        <v>5</v>
      </c>
      <c r="Q1978">
        <v>4144</v>
      </c>
      <c r="R1978">
        <v>2392</v>
      </c>
      <c r="S1978" s="14">
        <f t="shared" si="303"/>
        <v>0.6340269277845777</v>
      </c>
      <c r="T1978" s="33">
        <f>IF(E1978&lt;1994,"NA",IF(E1978&gt;2001,SUMIFS(ADM!E:E,ADM!A:A,ReferendumData!E1978,ADM!C:C,ReferendumData!A1978,ADM!D:D,ReferendumData!B1978),SUMIFS(ADM!K:K,ADM!H:H,ReferendumData!E1978,ADM!I:I,ReferendumData!A1978,ADM!J:J,ReferendumData!B1978)))</f>
        <v>9109.4</v>
      </c>
      <c r="U1978" s="34">
        <f t="shared" si="312"/>
        <v>0.71750060377192793</v>
      </c>
      <c r="V1978" s="47">
        <f>IFERROR(VLOOKUP(C1978,Lookups!J:L,3,FALSE),IF(T1978&gt;=2000,4,IF(AND(T1978&gt;=1000,T1978&lt;2000),5,6)))</f>
        <v>3</v>
      </c>
      <c r="W1978" s="12" t="s">
        <v>654</v>
      </c>
      <c r="X1978" s="39">
        <f t="shared" si="304"/>
        <v>0.71750060377192793</v>
      </c>
      <c r="Y1978" s="38">
        <f t="shared" si="305"/>
        <v>0.6340269277845777</v>
      </c>
      <c r="Z1978" s="40" t="e">
        <f>IF(C1978=ScatterPlots!$A$3,ReferendumData!Y1978,-1)</f>
        <v>#N/A</v>
      </c>
      <c r="AA1978" s="39">
        <f t="shared" si="306"/>
        <v>0.71750060377192793</v>
      </c>
      <c r="AB1978" s="40">
        <f t="shared" si="307"/>
        <v>-1</v>
      </c>
      <c r="AC1978" s="40">
        <f t="shared" si="308"/>
        <v>-1</v>
      </c>
      <c r="AD1978" s="40">
        <f t="shared" si="309"/>
        <v>0.6340269277845777</v>
      </c>
    </row>
    <row r="1979" spans="1:30" x14ac:dyDescent="0.35">
      <c r="A1979">
        <v>194</v>
      </c>
      <c r="B1979">
        <v>1</v>
      </c>
      <c r="C1979" t="str">
        <f t="shared" si="310"/>
        <v>0194-01</v>
      </c>
      <c r="D1979" t="s">
        <v>655</v>
      </c>
      <c r="E1979">
        <v>2017</v>
      </c>
      <c r="F1979">
        <f>VLOOKUP(E1979,Lookups!A:B,2,FALSE)</f>
        <v>1</v>
      </c>
      <c r="G1979">
        <v>2018</v>
      </c>
      <c r="H1979" s="62">
        <v>692.75</v>
      </c>
      <c r="I1979">
        <v>10</v>
      </c>
      <c r="J1979" t="s">
        <v>19</v>
      </c>
      <c r="K1979">
        <v>0</v>
      </c>
      <c r="L1979">
        <v>1</v>
      </c>
      <c r="M1979">
        <v>0</v>
      </c>
      <c r="N1979">
        <v>0</v>
      </c>
      <c r="O1979">
        <v>1</v>
      </c>
      <c r="P1979">
        <f t="shared" si="311"/>
        <v>7</v>
      </c>
      <c r="Q1979">
        <v>4623</v>
      </c>
      <c r="R1979">
        <v>1568</v>
      </c>
      <c r="S1979" s="14">
        <f t="shared" si="303"/>
        <v>0.7467291229203683</v>
      </c>
      <c r="T1979" s="33">
        <f>IF(E1979&lt;1994,"NA",IF(E1979&gt;2001,SUMIFS(ADM!E:E,ADM!A:A,ReferendumData!E1979,ADM!C:C,ReferendumData!A1979,ADM!D:D,ReferendumData!B1979),SUMIFS(ADM!K:K,ADM!H:H,ReferendumData!E1979,ADM!I:I,ReferendumData!A1979,ADM!J:J,ReferendumData!B1979)))</f>
        <v>10941.07</v>
      </c>
      <c r="U1979" s="34">
        <f t="shared" si="312"/>
        <v>0.56584959240732402</v>
      </c>
      <c r="V1979" s="47">
        <f>IFERROR(VLOOKUP(C1979,Lookups!J:L,3,FALSE),IF(T1979&gt;=2000,4,IF(AND(T1979&gt;=1000,T1979&lt;2000),5,6)))</f>
        <v>3</v>
      </c>
      <c r="W1979" s="12" t="s">
        <v>656</v>
      </c>
      <c r="X1979" s="39">
        <f t="shared" si="304"/>
        <v>0.56584959240732402</v>
      </c>
      <c r="Y1979" s="38">
        <f t="shared" si="305"/>
        <v>0.7467291229203683</v>
      </c>
      <c r="Z1979" s="40" t="e">
        <f>IF(C1979=ScatterPlots!$A$3,ReferendumData!Y1979,-1)</f>
        <v>#N/A</v>
      </c>
      <c r="AA1979" s="39">
        <f t="shared" si="306"/>
        <v>0.56584959240732402</v>
      </c>
      <c r="AB1979" s="40">
        <f t="shared" si="307"/>
        <v>-1</v>
      </c>
      <c r="AC1979" s="40">
        <f t="shared" si="308"/>
        <v>-1</v>
      </c>
      <c r="AD1979" s="40">
        <f t="shared" si="309"/>
        <v>0.7467291229203683</v>
      </c>
    </row>
    <row r="1980" spans="1:30" x14ac:dyDescent="0.35">
      <c r="A1980">
        <v>199</v>
      </c>
      <c r="B1980">
        <v>1</v>
      </c>
      <c r="C1980" t="str">
        <f t="shared" si="310"/>
        <v>0199-01</v>
      </c>
      <c r="D1980" t="s">
        <v>657</v>
      </c>
      <c r="E1980">
        <v>2017</v>
      </c>
      <c r="F1980">
        <f>VLOOKUP(E1980,Lookups!A:B,2,FALSE)</f>
        <v>1</v>
      </c>
      <c r="G1980">
        <v>2018</v>
      </c>
      <c r="H1980" s="62">
        <v>819</v>
      </c>
      <c r="I1980">
        <v>10</v>
      </c>
      <c r="J1980" t="s">
        <v>19</v>
      </c>
      <c r="K1980">
        <v>0</v>
      </c>
      <c r="L1980">
        <v>1</v>
      </c>
      <c r="M1980">
        <v>0</v>
      </c>
      <c r="N1980">
        <v>0</v>
      </c>
      <c r="O1980">
        <v>1</v>
      </c>
      <c r="P1980">
        <f t="shared" si="311"/>
        <v>9</v>
      </c>
      <c r="Q1980">
        <v>2003</v>
      </c>
      <c r="R1980">
        <v>1415</v>
      </c>
      <c r="S1980" s="14">
        <f t="shared" si="303"/>
        <v>0.58601521357519015</v>
      </c>
      <c r="T1980" s="33">
        <f>IF(E1980&lt;1994,"NA",IF(E1980&gt;2001,SUMIFS(ADM!E:E,ADM!A:A,ReferendumData!E1980,ADM!C:C,ReferendumData!A1980,ADM!D:D,ReferendumData!B1980),SUMIFS(ADM!K:K,ADM!H:H,ReferendumData!E1980,ADM!I:I,ReferendumData!A1980,ADM!J:J,ReferendumData!B1980)))</f>
        <v>3618.16</v>
      </c>
      <c r="U1980" s="34">
        <f t="shared" si="312"/>
        <v>0.94467906339133711</v>
      </c>
      <c r="V1980" s="47">
        <f>IFERROR(VLOOKUP(C1980,Lookups!J:L,3,FALSE),IF(T1980&gt;=2000,4,IF(AND(T1980&gt;=1000,T1980&lt;2000),5,6)))</f>
        <v>3</v>
      </c>
      <c r="W1980" s="12" t="s">
        <v>651</v>
      </c>
      <c r="X1980" s="39">
        <f t="shared" si="304"/>
        <v>0.94467906339133711</v>
      </c>
      <c r="Y1980" s="38">
        <f t="shared" si="305"/>
        <v>0.58601521357519015</v>
      </c>
      <c r="Z1980" s="40" t="e">
        <f>IF(C1980=ScatterPlots!$A$3,ReferendumData!Y1980,-1)</f>
        <v>#N/A</v>
      </c>
      <c r="AA1980" s="39">
        <f t="shared" si="306"/>
        <v>0.94467906339133711</v>
      </c>
      <c r="AB1980" s="40">
        <f t="shared" si="307"/>
        <v>-1</v>
      </c>
      <c r="AC1980" s="40">
        <f t="shared" si="308"/>
        <v>-1</v>
      </c>
      <c r="AD1980" s="40">
        <f t="shared" si="309"/>
        <v>0.58601521357519015</v>
      </c>
    </row>
    <row r="1981" spans="1:30" x14ac:dyDescent="0.35">
      <c r="A1981">
        <v>200</v>
      </c>
      <c r="B1981">
        <v>1</v>
      </c>
      <c r="C1981" t="str">
        <f t="shared" si="310"/>
        <v>0200-01</v>
      </c>
      <c r="D1981" t="s">
        <v>658</v>
      </c>
      <c r="E1981">
        <v>2017</v>
      </c>
      <c r="F1981">
        <f>VLOOKUP(E1981,Lookups!A:B,2,FALSE)</f>
        <v>1</v>
      </c>
      <c r="G1981">
        <v>2018</v>
      </c>
      <c r="H1981" s="62">
        <v>773.31</v>
      </c>
      <c r="I1981">
        <v>10</v>
      </c>
      <c r="J1981" t="s">
        <v>19</v>
      </c>
      <c r="K1981">
        <v>0</v>
      </c>
      <c r="L1981">
        <v>1</v>
      </c>
      <c r="M1981">
        <v>0</v>
      </c>
      <c r="N1981">
        <v>0</v>
      </c>
      <c r="O1981">
        <v>1</v>
      </c>
      <c r="P1981">
        <f t="shared" si="311"/>
        <v>8</v>
      </c>
      <c r="Q1981">
        <v>2071</v>
      </c>
      <c r="R1981">
        <v>1667</v>
      </c>
      <c r="S1981" s="14">
        <f t="shared" si="303"/>
        <v>0.55403959336543607</v>
      </c>
      <c r="T1981" s="33">
        <f>IF(E1981&lt;1994,"NA",IF(E1981&gt;2001,SUMIFS(ADM!E:E,ADM!A:A,ReferendumData!E1981,ADM!C:C,ReferendumData!A1981,ADM!D:D,ReferendumData!B1981),SUMIFS(ADM!K:K,ADM!H:H,ReferendumData!E1981,ADM!I:I,ReferendumData!A1981,ADM!J:J,ReferendumData!B1981)))</f>
        <v>4429.1099999999997</v>
      </c>
      <c r="U1981" s="34">
        <f t="shared" si="312"/>
        <v>0.84396187947465751</v>
      </c>
      <c r="V1981" s="47">
        <f>IFERROR(VLOOKUP(C1981,Lookups!J:L,3,FALSE),IF(T1981&gt;=2000,4,IF(AND(T1981&gt;=1000,T1981&lt;2000),5,6)))</f>
        <v>3</v>
      </c>
      <c r="W1981" s="12" t="s">
        <v>600</v>
      </c>
      <c r="X1981" s="39">
        <f t="shared" si="304"/>
        <v>0.84396187947465751</v>
      </c>
      <c r="Y1981" s="38">
        <f t="shared" si="305"/>
        <v>0.55403959336543607</v>
      </c>
      <c r="Z1981" s="40" t="e">
        <f>IF(C1981=ScatterPlots!$A$3,ReferendumData!Y1981,-1)</f>
        <v>#N/A</v>
      </c>
      <c r="AA1981" s="39">
        <f t="shared" si="306"/>
        <v>0.84396187947465751</v>
      </c>
      <c r="AB1981" s="40">
        <f t="shared" si="307"/>
        <v>-1</v>
      </c>
      <c r="AC1981" s="40">
        <f t="shared" si="308"/>
        <v>-1</v>
      </c>
      <c r="AD1981" s="40">
        <f t="shared" si="309"/>
        <v>0.55403959336543607</v>
      </c>
    </row>
    <row r="1982" spans="1:30" x14ac:dyDescent="0.35">
      <c r="A1982">
        <v>256</v>
      </c>
      <c r="B1982">
        <v>1</v>
      </c>
      <c r="C1982" t="str">
        <f t="shared" si="310"/>
        <v>0256-01</v>
      </c>
      <c r="D1982" t="s">
        <v>659</v>
      </c>
      <c r="E1982">
        <v>2017</v>
      </c>
      <c r="F1982">
        <f>VLOOKUP(E1982,Lookups!A:B,2,FALSE)</f>
        <v>1</v>
      </c>
      <c r="G1982">
        <v>2018</v>
      </c>
      <c r="H1982" s="62">
        <v>1235.6400000000001</v>
      </c>
      <c r="I1982">
        <v>10</v>
      </c>
      <c r="J1982" t="s">
        <v>19</v>
      </c>
      <c r="K1982">
        <v>0</v>
      </c>
      <c r="L1982">
        <v>1</v>
      </c>
      <c r="M1982">
        <v>0</v>
      </c>
      <c r="N1982">
        <v>0</v>
      </c>
      <c r="O1982">
        <v>0</v>
      </c>
      <c r="P1982">
        <f t="shared" si="311"/>
        <v>10</v>
      </c>
      <c r="Q1982">
        <v>1463</v>
      </c>
      <c r="R1982">
        <v>1630</v>
      </c>
      <c r="S1982" s="14">
        <f t="shared" si="303"/>
        <v>0.47300355641771741</v>
      </c>
      <c r="T1982" s="33">
        <f>IF(E1982&lt;1994,"NA",IF(E1982&gt;2001,SUMIFS(ADM!E:E,ADM!A:A,ReferendumData!E1982,ADM!C:C,ReferendumData!A1982,ADM!D:D,ReferendumData!B1982),SUMIFS(ADM!K:K,ADM!H:H,ReferendumData!E1982,ADM!I:I,ReferendumData!A1982,ADM!J:J,ReferendumData!B1982)))</f>
        <v>2703.31</v>
      </c>
      <c r="U1982" s="34">
        <f t="shared" si="312"/>
        <v>1.1441529088413833</v>
      </c>
      <c r="V1982" s="47">
        <f>IFERROR(VLOOKUP(C1982,Lookups!J:L,3,FALSE),IF(T1982&gt;=2000,4,IF(AND(T1982&gt;=1000,T1982&lt;2000),5,6)))</f>
        <v>4</v>
      </c>
      <c r="W1982" s="12" t="s">
        <v>600</v>
      </c>
      <c r="X1982" s="39">
        <f t="shared" si="304"/>
        <v>1.1441529088413833</v>
      </c>
      <c r="Y1982" s="38">
        <f t="shared" si="305"/>
        <v>0.47300355641771741</v>
      </c>
      <c r="Z1982" s="40" t="e">
        <f>IF(C1982=ScatterPlots!$A$3,ReferendumData!Y1982,-1)</f>
        <v>#N/A</v>
      </c>
      <c r="AA1982" s="39">
        <f t="shared" si="306"/>
        <v>1.1441529088413833</v>
      </c>
      <c r="AB1982" s="40">
        <f t="shared" si="307"/>
        <v>-1</v>
      </c>
      <c r="AC1982" s="40">
        <f t="shared" si="308"/>
        <v>-1</v>
      </c>
      <c r="AD1982" s="40">
        <f t="shared" si="309"/>
        <v>0.47300355641771741</v>
      </c>
    </row>
    <row r="1983" spans="1:30" x14ac:dyDescent="0.35">
      <c r="A1983">
        <v>256</v>
      </c>
      <c r="B1983">
        <v>1</v>
      </c>
      <c r="C1983" t="str">
        <f t="shared" si="310"/>
        <v>0256-01</v>
      </c>
      <c r="D1983" t="s">
        <v>660</v>
      </c>
      <c r="E1983">
        <v>2017</v>
      </c>
      <c r="F1983">
        <f>VLOOKUP(E1983,Lookups!A:B,2,FALSE)</f>
        <v>1</v>
      </c>
      <c r="G1983">
        <v>2018</v>
      </c>
      <c r="H1983" s="62">
        <v>500</v>
      </c>
      <c r="I1983">
        <v>10</v>
      </c>
      <c r="J1983">
        <v>1</v>
      </c>
      <c r="K1983">
        <v>0</v>
      </c>
      <c r="L1983">
        <v>1</v>
      </c>
      <c r="M1983">
        <v>0</v>
      </c>
      <c r="N1983">
        <v>0</v>
      </c>
      <c r="O1983">
        <v>0</v>
      </c>
      <c r="P1983">
        <f t="shared" si="311"/>
        <v>6</v>
      </c>
      <c r="Q1983">
        <v>1293</v>
      </c>
      <c r="R1983">
        <v>1797</v>
      </c>
      <c r="S1983" s="14">
        <f t="shared" si="303"/>
        <v>0.4184466019417476</v>
      </c>
      <c r="T1983" s="33">
        <f>IF(E1983&lt;1994,"NA",IF(E1983&gt;2001,SUMIFS(ADM!E:E,ADM!A:A,ReferendumData!E1983,ADM!C:C,ReferendumData!A1983,ADM!D:D,ReferendumData!B1983),SUMIFS(ADM!K:K,ADM!H:H,ReferendumData!E1983,ADM!I:I,ReferendumData!A1983,ADM!J:J,ReferendumData!B1983)))</f>
        <v>2703.31</v>
      </c>
      <c r="U1983" s="34">
        <f t="shared" si="312"/>
        <v>1.1430431582023519</v>
      </c>
      <c r="V1983" s="47">
        <f>IFERROR(VLOOKUP(C1983,Lookups!J:L,3,FALSE),IF(T1983&gt;=2000,4,IF(AND(T1983&gt;=1000,T1983&lt;2000),5,6)))</f>
        <v>4</v>
      </c>
      <c r="W1983" s="12" t="s">
        <v>661</v>
      </c>
      <c r="X1983" s="39">
        <f t="shared" si="304"/>
        <v>1.1430431582023519</v>
      </c>
      <c r="Y1983" s="38">
        <f t="shared" si="305"/>
        <v>0.4184466019417476</v>
      </c>
      <c r="Z1983" s="40" t="e">
        <f>IF(C1983=ScatterPlots!$A$3,ReferendumData!Y1983,-1)</f>
        <v>#N/A</v>
      </c>
      <c r="AA1983" s="39">
        <f t="shared" si="306"/>
        <v>1.1430431582023519</v>
      </c>
      <c r="AB1983" s="40">
        <f t="shared" si="307"/>
        <v>-1</v>
      </c>
      <c r="AC1983" s="40">
        <f t="shared" si="308"/>
        <v>-1</v>
      </c>
      <c r="AD1983" s="40">
        <f t="shared" si="309"/>
        <v>0.4184466019417476</v>
      </c>
    </row>
    <row r="1984" spans="1:30" x14ac:dyDescent="0.35">
      <c r="A1984">
        <v>264</v>
      </c>
      <c r="B1984">
        <v>1</v>
      </c>
      <c r="C1984" t="str">
        <f t="shared" si="310"/>
        <v>0264-01</v>
      </c>
      <c r="D1984" t="s">
        <v>76</v>
      </c>
      <c r="E1984">
        <v>2017</v>
      </c>
      <c r="F1984">
        <f>VLOOKUP(E1984,Lookups!A:B,2,FALSE)</f>
        <v>1</v>
      </c>
      <c r="G1984">
        <v>2019</v>
      </c>
      <c r="H1984" s="62">
        <v>1375.08</v>
      </c>
      <c r="I1984">
        <v>10</v>
      </c>
      <c r="J1984">
        <v>2</v>
      </c>
      <c r="K1984">
        <v>0</v>
      </c>
      <c r="L1984">
        <v>0</v>
      </c>
      <c r="M1984">
        <v>1</v>
      </c>
      <c r="N1984">
        <v>0</v>
      </c>
      <c r="O1984">
        <v>1</v>
      </c>
      <c r="P1984">
        <f t="shared" si="311"/>
        <v>10</v>
      </c>
      <c r="Q1984">
        <v>123</v>
      </c>
      <c r="R1984">
        <v>15</v>
      </c>
      <c r="S1984" s="14">
        <f t="shared" si="303"/>
        <v>0.89130434782608692</v>
      </c>
      <c r="T1984" s="33">
        <f>IF(E1984&lt;1994,"NA",IF(E1984&gt;2001,SUMIFS(ADM!E:E,ADM!A:A,ReferendumData!E1984,ADM!C:C,ReferendumData!A1984,ADM!D:D,ReferendumData!B1984),SUMIFS(ADM!K:K,ADM!H:H,ReferendumData!E1984,ADM!I:I,ReferendumData!A1984,ADM!J:J,ReferendumData!B1984)))</f>
        <v>112.73</v>
      </c>
      <c r="U1984" s="34">
        <f t="shared" si="312"/>
        <v>1.2241639315177859</v>
      </c>
      <c r="V1984" s="47">
        <f>IFERROR(VLOOKUP(C1984,Lookups!J:L,3,FALSE),IF(T1984&gt;=2000,4,IF(AND(T1984&gt;=1000,T1984&lt;2000),5,6)))</f>
        <v>6</v>
      </c>
      <c r="W1984" s="12" t="s">
        <v>662</v>
      </c>
      <c r="X1984" s="39">
        <f t="shared" si="304"/>
        <v>1.2241639315177859</v>
      </c>
      <c r="Y1984" s="38">
        <f t="shared" si="305"/>
        <v>0.89130434782608692</v>
      </c>
      <c r="Z1984" s="40" t="e">
        <f>IF(C1984=ScatterPlots!$A$3,ReferendumData!Y1984,-1)</f>
        <v>#N/A</v>
      </c>
      <c r="AA1984" s="39">
        <f t="shared" si="306"/>
        <v>1.2241639315177859</v>
      </c>
      <c r="AB1984" s="40">
        <f t="shared" si="307"/>
        <v>-1</v>
      </c>
      <c r="AC1984" s="40">
        <f t="shared" si="308"/>
        <v>-1</v>
      </c>
      <c r="AD1984" s="40">
        <f t="shared" si="309"/>
        <v>0.89130434782608692</v>
      </c>
    </row>
    <row r="1985" spans="1:30" x14ac:dyDescent="0.35">
      <c r="A1985">
        <v>270</v>
      </c>
      <c r="B1985">
        <v>1</v>
      </c>
      <c r="C1985" t="str">
        <f t="shared" si="310"/>
        <v>0270-01</v>
      </c>
      <c r="D1985" t="s">
        <v>663</v>
      </c>
      <c r="E1985">
        <v>2017</v>
      </c>
      <c r="F1985">
        <f>VLOOKUP(E1985,Lookups!A:B,2,FALSE)</f>
        <v>1</v>
      </c>
      <c r="G1985">
        <v>2018</v>
      </c>
      <c r="H1985" s="62">
        <v>2075</v>
      </c>
      <c r="I1985">
        <v>10</v>
      </c>
      <c r="J1985" t="s">
        <v>19</v>
      </c>
      <c r="K1985">
        <v>0</v>
      </c>
      <c r="L1985">
        <v>1</v>
      </c>
      <c r="M1985">
        <v>0</v>
      </c>
      <c r="N1985">
        <v>0</v>
      </c>
      <c r="O1985">
        <v>1</v>
      </c>
      <c r="P1985">
        <f t="shared" si="311"/>
        <v>10</v>
      </c>
      <c r="Q1985">
        <v>7055</v>
      </c>
      <c r="R1985">
        <v>2090</v>
      </c>
      <c r="S1985" s="14">
        <f t="shared" si="303"/>
        <v>0.7714598141060689</v>
      </c>
      <c r="T1985" s="33">
        <f>IF(E1985&lt;1994,"NA",IF(E1985&gt;2001,SUMIFS(ADM!E:E,ADM!A:A,ReferendumData!E1985,ADM!C:C,ReferendumData!A1985,ADM!D:D,ReferendumData!B1985),SUMIFS(ADM!K:K,ADM!H:H,ReferendumData!E1985,ADM!I:I,ReferendumData!A1985,ADM!J:J,ReferendumData!B1985)))</f>
        <v>6778.89</v>
      </c>
      <c r="U1985" s="34">
        <f t="shared" si="312"/>
        <v>1.3490409196785904</v>
      </c>
      <c r="V1985" s="47">
        <f>IFERROR(VLOOKUP(C1985,Lookups!J:L,3,FALSE),IF(T1985&gt;=2000,4,IF(AND(T1985&gt;=1000,T1985&lt;2000),5,6)))</f>
        <v>2</v>
      </c>
      <c r="W1985" s="12" t="s">
        <v>664</v>
      </c>
      <c r="X1985" s="39">
        <f t="shared" si="304"/>
        <v>1.3490409196785904</v>
      </c>
      <c r="Y1985" s="38">
        <f t="shared" si="305"/>
        <v>0.7714598141060689</v>
      </c>
      <c r="Z1985" s="40" t="e">
        <f>IF(C1985=ScatterPlots!$A$3,ReferendumData!Y1985,-1)</f>
        <v>#N/A</v>
      </c>
      <c r="AA1985" s="39">
        <f t="shared" si="306"/>
        <v>1.3490409196785904</v>
      </c>
      <c r="AB1985" s="40">
        <f t="shared" si="307"/>
        <v>-1</v>
      </c>
      <c r="AC1985" s="40">
        <f t="shared" si="308"/>
        <v>-1</v>
      </c>
      <c r="AD1985" s="40">
        <f t="shared" si="309"/>
        <v>0.7714598141060689</v>
      </c>
    </row>
    <row r="1986" spans="1:30" x14ac:dyDescent="0.35">
      <c r="A1986">
        <v>271</v>
      </c>
      <c r="B1986">
        <v>1</v>
      </c>
      <c r="C1986" t="str">
        <f t="shared" si="310"/>
        <v>0271-01</v>
      </c>
      <c r="D1986" t="s">
        <v>665</v>
      </c>
      <c r="E1986">
        <v>2017</v>
      </c>
      <c r="F1986">
        <f>VLOOKUP(E1986,Lookups!A:B,2,FALSE)</f>
        <v>1</v>
      </c>
      <c r="G1986">
        <v>2018</v>
      </c>
      <c r="H1986" s="62">
        <v>1995</v>
      </c>
      <c r="I1986">
        <v>10</v>
      </c>
      <c r="J1986" t="s">
        <v>19</v>
      </c>
      <c r="K1986">
        <v>0</v>
      </c>
      <c r="L1986">
        <v>1</v>
      </c>
      <c r="M1986">
        <v>0</v>
      </c>
      <c r="N1986">
        <v>0</v>
      </c>
      <c r="O1986">
        <v>1</v>
      </c>
      <c r="P1986">
        <f t="shared" si="311"/>
        <v>10</v>
      </c>
      <c r="Q1986">
        <v>9503</v>
      </c>
      <c r="R1986">
        <v>4205</v>
      </c>
      <c r="S1986" s="14">
        <f t="shared" si="303"/>
        <v>0.69324482054274872</v>
      </c>
      <c r="T1986" s="33">
        <f>IF(E1986&lt;1994,"NA",IF(E1986&gt;2001,SUMIFS(ADM!E:E,ADM!A:A,ReferendumData!E1986,ADM!C:C,ReferendumData!A1986,ADM!D:D,ReferendumData!B1986),SUMIFS(ADM!K:K,ADM!H:H,ReferendumData!E1986,ADM!I:I,ReferendumData!A1986,ADM!J:J,ReferendumData!B1986)))</f>
        <v>10401.52</v>
      </c>
      <c r="U1986" s="34">
        <f t="shared" si="312"/>
        <v>1.3178843092163453</v>
      </c>
      <c r="V1986" s="47">
        <f>IFERROR(VLOOKUP(C1986,Lookups!J:L,3,FALSE),IF(T1986&gt;=2000,4,IF(AND(T1986&gt;=1000,T1986&lt;2000),5,6)))</f>
        <v>3</v>
      </c>
      <c r="W1986" s="12" t="s">
        <v>600</v>
      </c>
      <c r="X1986" s="39">
        <f t="shared" si="304"/>
        <v>1.3178843092163453</v>
      </c>
      <c r="Y1986" s="38">
        <f t="shared" si="305"/>
        <v>0.69324482054274872</v>
      </c>
      <c r="Z1986" s="40" t="e">
        <f>IF(C1986=ScatterPlots!$A$3,ReferendumData!Y1986,-1)</f>
        <v>#N/A</v>
      </c>
      <c r="AA1986" s="39">
        <f t="shared" si="306"/>
        <v>1.3178843092163453</v>
      </c>
      <c r="AB1986" s="40">
        <f t="shared" si="307"/>
        <v>-1</v>
      </c>
      <c r="AC1986" s="40">
        <f t="shared" si="308"/>
        <v>-1</v>
      </c>
      <c r="AD1986" s="40">
        <f t="shared" si="309"/>
        <v>0.69324482054274872</v>
      </c>
    </row>
    <row r="1987" spans="1:30" x14ac:dyDescent="0.35">
      <c r="A1987">
        <v>273</v>
      </c>
      <c r="B1987">
        <v>1</v>
      </c>
      <c r="C1987" t="str">
        <f t="shared" si="310"/>
        <v>0273-01</v>
      </c>
      <c r="D1987" t="s">
        <v>666</v>
      </c>
      <c r="E1987">
        <v>2017</v>
      </c>
      <c r="F1987">
        <f>VLOOKUP(E1987,Lookups!A:B,2,FALSE)</f>
        <v>1</v>
      </c>
      <c r="G1987">
        <v>2018</v>
      </c>
      <c r="H1987" s="62">
        <v>1857.46</v>
      </c>
      <c r="I1987">
        <v>2</v>
      </c>
      <c r="J1987" t="s">
        <v>19</v>
      </c>
      <c r="K1987">
        <v>0</v>
      </c>
      <c r="L1987">
        <v>1</v>
      </c>
      <c r="M1987">
        <v>0</v>
      </c>
      <c r="N1987">
        <v>0</v>
      </c>
      <c r="O1987">
        <v>1</v>
      </c>
      <c r="P1987">
        <f t="shared" si="311"/>
        <v>10</v>
      </c>
      <c r="Q1987">
        <v>7935</v>
      </c>
      <c r="R1987">
        <v>3319</v>
      </c>
      <c r="S1987" s="14">
        <f t="shared" si="303"/>
        <v>0.70508263728452103</v>
      </c>
      <c r="T1987" s="33">
        <f>IF(E1987&lt;1994,"NA",IF(E1987&gt;2001,SUMIFS(ADM!E:E,ADM!A:A,ReferendumData!E1987,ADM!C:C,ReferendumData!A1987,ADM!D:D,ReferendumData!B1987),SUMIFS(ADM!K:K,ADM!H:H,ReferendumData!E1987,ADM!I:I,ReferendumData!A1987,ADM!J:J,ReferendumData!B1987)))</f>
        <v>8479.31</v>
      </c>
      <c r="U1987" s="34">
        <f t="shared" si="312"/>
        <v>1.3272306355116159</v>
      </c>
      <c r="V1987" s="47">
        <f>IFERROR(VLOOKUP(C1987,Lookups!J:L,3,FALSE),IF(T1987&gt;=2000,4,IF(AND(T1987&gt;=1000,T1987&lt;2000),5,6)))</f>
        <v>2</v>
      </c>
      <c r="W1987" s="12" t="s">
        <v>600</v>
      </c>
      <c r="X1987" s="39">
        <f t="shared" si="304"/>
        <v>1.3272306355116159</v>
      </c>
      <c r="Y1987" s="38">
        <f t="shared" si="305"/>
        <v>0.70508263728452103</v>
      </c>
      <c r="Z1987" s="40" t="e">
        <f>IF(C1987=ScatterPlots!$A$3,ReferendumData!Y1987,-1)</f>
        <v>#N/A</v>
      </c>
      <c r="AA1987" s="39">
        <f t="shared" si="306"/>
        <v>1.3272306355116159</v>
      </c>
      <c r="AB1987" s="40">
        <f t="shared" si="307"/>
        <v>-1</v>
      </c>
      <c r="AC1987" s="40">
        <f t="shared" si="308"/>
        <v>-1</v>
      </c>
      <c r="AD1987" s="40">
        <f t="shared" si="309"/>
        <v>0.70508263728452103</v>
      </c>
    </row>
    <row r="1988" spans="1:30" x14ac:dyDescent="0.35">
      <c r="A1988">
        <v>277</v>
      </c>
      <c r="B1988">
        <v>1</v>
      </c>
      <c r="C1988" t="str">
        <f t="shared" si="310"/>
        <v>0277-01</v>
      </c>
      <c r="D1988" t="s">
        <v>667</v>
      </c>
      <c r="E1988">
        <v>2017</v>
      </c>
      <c r="F1988">
        <f>VLOOKUP(E1988,Lookups!A:B,2,FALSE)</f>
        <v>1</v>
      </c>
      <c r="G1988">
        <v>2018</v>
      </c>
      <c r="H1988" s="62">
        <v>453.54</v>
      </c>
      <c r="I1988">
        <v>10</v>
      </c>
      <c r="J1988" t="s">
        <v>19</v>
      </c>
      <c r="K1988">
        <v>0</v>
      </c>
      <c r="L1988">
        <v>1</v>
      </c>
      <c r="M1988">
        <v>0</v>
      </c>
      <c r="N1988">
        <v>0</v>
      </c>
      <c r="O1988">
        <v>1</v>
      </c>
      <c r="P1988">
        <f t="shared" si="311"/>
        <v>5</v>
      </c>
      <c r="Q1988">
        <v>1147</v>
      </c>
      <c r="R1988">
        <v>336</v>
      </c>
      <c r="S1988" s="14">
        <f t="shared" ref="S1988:S2051" si="313">Q1988/SUM(Q1988:R1988)</f>
        <v>0.77343223196223876</v>
      </c>
      <c r="T1988" s="33">
        <f>IF(E1988&lt;1994,"NA",IF(E1988&gt;2001,SUMIFS(ADM!E:E,ADM!A:A,ReferendumData!E1988,ADM!C:C,ReferendumData!A1988,ADM!D:D,ReferendumData!B1988),SUMIFS(ADM!K:K,ADM!H:H,ReferendumData!E1988,ADM!I:I,ReferendumData!A1988,ADM!J:J,ReferendumData!B1988)))</f>
        <v>2327.81</v>
      </c>
      <c r="U1988" s="34">
        <f t="shared" si="312"/>
        <v>0.63707948672786874</v>
      </c>
      <c r="V1988" s="47">
        <f>IFERROR(VLOOKUP(C1988,Lookups!J:L,3,FALSE),IF(T1988&gt;=2000,4,IF(AND(T1988&gt;=1000,T1988&lt;2000),5,6)))</f>
        <v>3</v>
      </c>
      <c r="W1988" s="12" t="s">
        <v>651</v>
      </c>
      <c r="X1988" s="39">
        <f t="shared" ref="X1988:X2051" si="314">IF(A1988=815,0,U1988)</f>
        <v>0.63707948672786874</v>
      </c>
      <c r="Y1988" s="38">
        <f t="shared" ref="Y1988:Y2051" si="315">IF(A1988=815,0,S1988)</f>
        <v>0.77343223196223876</v>
      </c>
      <c r="Z1988" s="40" t="e">
        <f>IF(C1988=ScatterPlots!$A$3,ReferendumData!Y1988,-1)</f>
        <v>#N/A</v>
      </c>
      <c r="AA1988" s="39">
        <f t="shared" ref="AA1988:AA2051" si="316">IF(A1988=815,0,U1988)</f>
        <v>0.63707948672786874</v>
      </c>
      <c r="AB1988" s="40">
        <f t="shared" ref="AB1988:AB2051" si="317">IF(A1988=815,0,IF(F1988=3,S1988,-1))</f>
        <v>-1</v>
      </c>
      <c r="AC1988" s="40">
        <f t="shared" ref="AC1988:AC2051" si="318">IF(A1988=815,0,IF(F1988=2,S1988,-1))</f>
        <v>-1</v>
      </c>
      <c r="AD1988" s="40">
        <f t="shared" ref="AD1988:AD2051" si="319">IF(A1988=815,0,IF(F1988=1,S1988,-1))</f>
        <v>0.77343223196223876</v>
      </c>
    </row>
    <row r="1989" spans="1:30" x14ac:dyDescent="0.35">
      <c r="A1989">
        <v>280</v>
      </c>
      <c r="B1989">
        <v>1</v>
      </c>
      <c r="C1989" t="str">
        <f t="shared" si="310"/>
        <v>0280-01</v>
      </c>
      <c r="D1989" t="s">
        <v>668</v>
      </c>
      <c r="E1989">
        <v>2017</v>
      </c>
      <c r="F1989">
        <f>VLOOKUP(E1989,Lookups!A:B,2,FALSE)</f>
        <v>1</v>
      </c>
      <c r="G1989">
        <v>2018</v>
      </c>
      <c r="H1989" s="62">
        <v>1414.6</v>
      </c>
      <c r="I1989">
        <v>10</v>
      </c>
      <c r="J1989" t="s">
        <v>19</v>
      </c>
      <c r="K1989">
        <v>0</v>
      </c>
      <c r="L1989">
        <v>0</v>
      </c>
      <c r="M1989">
        <v>0</v>
      </c>
      <c r="N1989">
        <v>0</v>
      </c>
      <c r="O1989">
        <v>1</v>
      </c>
      <c r="P1989">
        <f t="shared" si="311"/>
        <v>10</v>
      </c>
      <c r="Q1989">
        <v>3756</v>
      </c>
      <c r="R1989">
        <v>1250</v>
      </c>
      <c r="S1989" s="14">
        <f t="shared" si="313"/>
        <v>0.75029964043148223</v>
      </c>
      <c r="T1989" s="33">
        <f>IF(E1989&lt;1994,"NA",IF(E1989&gt;2001,SUMIFS(ADM!E:E,ADM!A:A,ReferendumData!E1989,ADM!C:C,ReferendumData!A1989,ADM!D:D,ReferendumData!B1989),SUMIFS(ADM!K:K,ADM!H:H,ReferendumData!E1989,ADM!I:I,ReferendumData!A1989,ADM!J:J,ReferendumData!B1989)))</f>
        <v>4378.97</v>
      </c>
      <c r="U1989" s="34">
        <f t="shared" si="312"/>
        <v>1.143191207064675</v>
      </c>
      <c r="V1989" s="47">
        <f>IFERROR(VLOOKUP(C1989,Lookups!J:L,3,FALSE),IF(T1989&gt;=2000,4,IF(AND(T1989&gt;=1000,T1989&lt;2000),5,6)))</f>
        <v>2</v>
      </c>
      <c r="W1989" s="12" t="s">
        <v>600</v>
      </c>
      <c r="X1989" s="39">
        <f t="shared" si="314"/>
        <v>1.143191207064675</v>
      </c>
      <c r="Y1989" s="38">
        <f t="shared" si="315"/>
        <v>0.75029964043148223</v>
      </c>
      <c r="Z1989" s="40" t="e">
        <f>IF(C1989=ScatterPlots!$A$3,ReferendumData!Y1989,-1)</f>
        <v>#N/A</v>
      </c>
      <c r="AA1989" s="39">
        <f t="shared" si="316"/>
        <v>1.143191207064675</v>
      </c>
      <c r="AB1989" s="40">
        <f t="shared" si="317"/>
        <v>-1</v>
      </c>
      <c r="AC1989" s="40">
        <f t="shared" si="318"/>
        <v>-1</v>
      </c>
      <c r="AD1989" s="40">
        <f t="shared" si="319"/>
        <v>0.75029964043148223</v>
      </c>
    </row>
    <row r="1990" spans="1:30" x14ac:dyDescent="0.35">
      <c r="A1990">
        <v>283</v>
      </c>
      <c r="B1990">
        <v>1</v>
      </c>
      <c r="C1990" t="str">
        <f t="shared" si="310"/>
        <v>0283-01</v>
      </c>
      <c r="D1990" t="s">
        <v>669</v>
      </c>
      <c r="E1990">
        <v>2017</v>
      </c>
      <c r="F1990">
        <f>VLOOKUP(E1990,Lookups!A:B,2,FALSE)</f>
        <v>1</v>
      </c>
      <c r="G1990">
        <v>2019</v>
      </c>
      <c r="H1990" s="62">
        <v>2079.9899999999998</v>
      </c>
      <c r="I1990">
        <v>10</v>
      </c>
      <c r="J1990" t="s">
        <v>19</v>
      </c>
      <c r="K1990">
        <v>0</v>
      </c>
      <c r="L1990">
        <v>1</v>
      </c>
      <c r="M1990">
        <v>1</v>
      </c>
      <c r="N1990">
        <v>0</v>
      </c>
      <c r="O1990">
        <v>1</v>
      </c>
      <c r="P1990">
        <f t="shared" si="311"/>
        <v>10</v>
      </c>
      <c r="Q1990">
        <v>6609</v>
      </c>
      <c r="R1990">
        <v>1166</v>
      </c>
      <c r="S1990" s="14">
        <f t="shared" si="313"/>
        <v>0.85003215434083601</v>
      </c>
      <c r="T1990" s="33">
        <f>IF(E1990&lt;1994,"NA",IF(E1990&gt;2001,SUMIFS(ADM!E:E,ADM!A:A,ReferendumData!E1990,ADM!C:C,ReferendumData!A1990,ADM!D:D,ReferendumData!B1990),SUMIFS(ADM!K:K,ADM!H:H,ReferendumData!E1990,ADM!I:I,ReferendumData!A1990,ADM!J:J,ReferendumData!B1990)))</f>
        <v>4658</v>
      </c>
      <c r="U1990" s="34">
        <f t="shared" si="312"/>
        <v>1.6691713181623014</v>
      </c>
      <c r="V1990" s="47">
        <f>IFERROR(VLOOKUP(C1990,Lookups!J:L,3,FALSE),IF(T1990&gt;=2000,4,IF(AND(T1990&gt;=1000,T1990&lt;2000),5,6)))</f>
        <v>2</v>
      </c>
      <c r="W1990" s="12" t="s">
        <v>664</v>
      </c>
      <c r="X1990" s="39">
        <f t="shared" si="314"/>
        <v>1.6691713181623014</v>
      </c>
      <c r="Y1990" s="38">
        <f t="shared" si="315"/>
        <v>0.85003215434083601</v>
      </c>
      <c r="Z1990" s="40" t="e">
        <f>IF(C1990=ScatterPlots!$A$3,ReferendumData!Y1990,-1)</f>
        <v>#N/A</v>
      </c>
      <c r="AA1990" s="39">
        <f t="shared" si="316"/>
        <v>1.6691713181623014</v>
      </c>
      <c r="AB1990" s="40">
        <f t="shared" si="317"/>
        <v>-1</v>
      </c>
      <c r="AC1990" s="40">
        <f t="shared" si="318"/>
        <v>-1</v>
      </c>
      <c r="AD1990" s="40">
        <f t="shared" si="319"/>
        <v>0.85003215434083601</v>
      </c>
    </row>
    <row r="1991" spans="1:30" x14ac:dyDescent="0.35">
      <c r="A1991">
        <v>284</v>
      </c>
      <c r="B1991">
        <v>1</v>
      </c>
      <c r="C1991" t="str">
        <f t="shared" si="310"/>
        <v>0284-01</v>
      </c>
      <c r="D1991" t="s">
        <v>670</v>
      </c>
      <c r="E1991">
        <v>2017</v>
      </c>
      <c r="F1991">
        <f>VLOOKUP(E1991,Lookups!A:B,2,FALSE)</f>
        <v>1</v>
      </c>
      <c r="G1991">
        <v>2018</v>
      </c>
      <c r="H1991" s="62">
        <v>2000</v>
      </c>
      <c r="I1991">
        <v>10</v>
      </c>
      <c r="J1991" t="s">
        <v>19</v>
      </c>
      <c r="K1991">
        <v>0</v>
      </c>
      <c r="L1991">
        <v>1</v>
      </c>
      <c r="M1991">
        <v>0</v>
      </c>
      <c r="N1991">
        <v>0</v>
      </c>
      <c r="O1991">
        <v>1</v>
      </c>
      <c r="P1991">
        <f t="shared" si="311"/>
        <v>10</v>
      </c>
      <c r="Q1991">
        <v>4974</v>
      </c>
      <c r="R1991">
        <v>1495</v>
      </c>
      <c r="S1991" s="14">
        <f t="shared" si="313"/>
        <v>0.76889782037409182</v>
      </c>
      <c r="T1991" s="33">
        <f>IF(E1991&lt;1994,"NA",IF(E1991&gt;2001,SUMIFS(ADM!E:E,ADM!A:A,ReferendumData!E1991,ADM!C:C,ReferendumData!A1991,ADM!D:D,ReferendumData!B1991),SUMIFS(ADM!K:K,ADM!H:H,ReferendumData!E1991,ADM!I:I,ReferendumData!A1991,ADM!J:J,ReferendumData!B1991)))</f>
        <v>11330.29</v>
      </c>
      <c r="U1991" s="34">
        <f t="shared" si="312"/>
        <v>0.57094743382561253</v>
      </c>
      <c r="V1991" s="47">
        <f>IFERROR(VLOOKUP(C1991,Lookups!J:L,3,FALSE),IF(T1991&gt;=2000,4,IF(AND(T1991&gt;=1000,T1991&lt;2000),5,6)))</f>
        <v>3</v>
      </c>
      <c r="W1991" s="12" t="s">
        <v>600</v>
      </c>
      <c r="X1991" s="39">
        <f t="shared" si="314"/>
        <v>0.57094743382561253</v>
      </c>
      <c r="Y1991" s="38">
        <f t="shared" si="315"/>
        <v>0.76889782037409182</v>
      </c>
      <c r="Z1991" s="40" t="e">
        <f>IF(C1991=ScatterPlots!$A$3,ReferendumData!Y1991,-1)</f>
        <v>#N/A</v>
      </c>
      <c r="AA1991" s="39">
        <f t="shared" si="316"/>
        <v>0.57094743382561253</v>
      </c>
      <c r="AB1991" s="40">
        <f t="shared" si="317"/>
        <v>-1</v>
      </c>
      <c r="AC1991" s="40">
        <f t="shared" si="318"/>
        <v>-1</v>
      </c>
      <c r="AD1991" s="40">
        <f t="shared" si="319"/>
        <v>0.76889782037409182</v>
      </c>
    </row>
    <row r="1992" spans="1:30" x14ac:dyDescent="0.35">
      <c r="A1992">
        <v>286</v>
      </c>
      <c r="B1992">
        <v>1</v>
      </c>
      <c r="C1992" t="str">
        <f t="shared" si="310"/>
        <v>0286-01</v>
      </c>
      <c r="D1992" t="s">
        <v>671</v>
      </c>
      <c r="E1992">
        <v>2017</v>
      </c>
      <c r="F1992">
        <f>VLOOKUP(E1992,Lookups!A:B,2,FALSE)</f>
        <v>1</v>
      </c>
      <c r="G1992">
        <v>2018</v>
      </c>
      <c r="H1992" s="62">
        <v>210</v>
      </c>
      <c r="I1992">
        <v>10</v>
      </c>
      <c r="J1992" t="s">
        <v>19</v>
      </c>
      <c r="K1992">
        <v>0</v>
      </c>
      <c r="L1992">
        <v>1</v>
      </c>
      <c r="M1992">
        <v>0</v>
      </c>
      <c r="N1992">
        <v>0</v>
      </c>
      <c r="O1992">
        <v>1</v>
      </c>
      <c r="P1992">
        <f t="shared" si="311"/>
        <v>3</v>
      </c>
      <c r="Q1992">
        <v>280</v>
      </c>
      <c r="R1992">
        <v>233</v>
      </c>
      <c r="S1992" s="14">
        <f t="shared" si="313"/>
        <v>0.54580896686159841</v>
      </c>
      <c r="T1992" s="33">
        <f>IF(E1992&lt;1994,"NA",IF(E1992&gt;2001,SUMIFS(ADM!E:E,ADM!A:A,ReferendumData!E1992,ADM!C:C,ReferendumData!A1992,ADM!D:D,ReferendumData!B1992),SUMIFS(ADM!K:K,ADM!H:H,ReferendumData!E1992,ADM!I:I,ReferendumData!A1992,ADM!J:J,ReferendumData!B1992)))</f>
        <v>2418.75</v>
      </c>
      <c r="U1992" s="34">
        <f t="shared" si="312"/>
        <v>0.21209302325581394</v>
      </c>
      <c r="V1992" s="47">
        <f>IFERROR(VLOOKUP(C1992,Lookups!J:L,3,FALSE),IF(T1992&gt;=2000,4,IF(AND(T1992&gt;=1000,T1992&lt;2000),5,6)))</f>
        <v>2</v>
      </c>
      <c r="W1992" s="12" t="s">
        <v>622</v>
      </c>
      <c r="X1992" s="39">
        <f t="shared" si="314"/>
        <v>0.21209302325581394</v>
      </c>
      <c r="Y1992" s="38">
        <f t="shared" si="315"/>
        <v>0.54580896686159841</v>
      </c>
      <c r="Z1992" s="40" t="e">
        <f>IF(C1992=ScatterPlots!$A$3,ReferendumData!Y1992,-1)</f>
        <v>#N/A</v>
      </c>
      <c r="AA1992" s="39">
        <f t="shared" si="316"/>
        <v>0.21209302325581394</v>
      </c>
      <c r="AB1992" s="40">
        <f t="shared" si="317"/>
        <v>-1</v>
      </c>
      <c r="AC1992" s="40">
        <f t="shared" si="318"/>
        <v>-1</v>
      </c>
      <c r="AD1992" s="40">
        <f t="shared" si="319"/>
        <v>0.54580896686159841</v>
      </c>
    </row>
    <row r="1993" spans="1:30" x14ac:dyDescent="0.35">
      <c r="A1993">
        <v>299</v>
      </c>
      <c r="B1993">
        <v>1</v>
      </c>
      <c r="C1993" t="str">
        <f t="shared" si="310"/>
        <v>0299-01</v>
      </c>
      <c r="D1993" t="s">
        <v>672</v>
      </c>
      <c r="E1993">
        <v>2017</v>
      </c>
      <c r="F1993">
        <f>VLOOKUP(E1993,Lookups!A:B,2,FALSE)</f>
        <v>1</v>
      </c>
      <c r="G1993">
        <v>2018</v>
      </c>
      <c r="H1993" s="62">
        <v>460</v>
      </c>
      <c r="I1993">
        <v>5</v>
      </c>
      <c r="J1993" t="s">
        <v>19</v>
      </c>
      <c r="K1993">
        <v>0</v>
      </c>
      <c r="L1993">
        <v>0</v>
      </c>
      <c r="M1993">
        <v>0</v>
      </c>
      <c r="N1993">
        <v>0</v>
      </c>
      <c r="O1993">
        <v>1</v>
      </c>
      <c r="P1993">
        <f t="shared" si="311"/>
        <v>5</v>
      </c>
      <c r="Q1993">
        <v>645</v>
      </c>
      <c r="R1993">
        <v>210</v>
      </c>
      <c r="S1993" s="14">
        <f t="shared" si="313"/>
        <v>0.75438596491228072</v>
      </c>
      <c r="T1993" s="33">
        <f>IF(E1993&lt;1994,"NA",IF(E1993&gt;2001,SUMIFS(ADM!E:E,ADM!A:A,ReferendumData!E1993,ADM!C:C,ReferendumData!A1993,ADM!D:D,ReferendumData!B1993),SUMIFS(ADM!K:K,ADM!H:H,ReferendumData!E1993,ADM!I:I,ReferendumData!A1993,ADM!J:J,ReferendumData!B1993)))</f>
        <v>668.16</v>
      </c>
      <c r="U1993" s="34">
        <f t="shared" si="312"/>
        <v>1.2796336206896552</v>
      </c>
      <c r="V1993" s="47">
        <f>IFERROR(VLOOKUP(C1993,Lookups!J:L,3,FALSE),IF(T1993&gt;=2000,4,IF(AND(T1993&gt;=1000,T1993&lt;2000),5,6)))</f>
        <v>6</v>
      </c>
      <c r="W1993" s="12" t="s">
        <v>649</v>
      </c>
      <c r="X1993" s="39">
        <f t="shared" si="314"/>
        <v>1.2796336206896552</v>
      </c>
      <c r="Y1993" s="38">
        <f t="shared" si="315"/>
        <v>0.75438596491228072</v>
      </c>
      <c r="Z1993" s="40" t="e">
        <f>IF(C1993=ScatterPlots!$A$3,ReferendumData!Y1993,-1)</f>
        <v>#N/A</v>
      </c>
      <c r="AA1993" s="39">
        <f t="shared" si="316"/>
        <v>1.2796336206896552</v>
      </c>
      <c r="AB1993" s="40">
        <f t="shared" si="317"/>
        <v>-1</v>
      </c>
      <c r="AC1993" s="40">
        <f t="shared" si="318"/>
        <v>-1</v>
      </c>
      <c r="AD1993" s="40">
        <f t="shared" si="319"/>
        <v>0.75438596491228072</v>
      </c>
    </row>
    <row r="1994" spans="1:30" x14ac:dyDescent="0.35">
      <c r="A1994">
        <v>300</v>
      </c>
      <c r="B1994">
        <v>1</v>
      </c>
      <c r="C1994" t="str">
        <f t="shared" si="310"/>
        <v>0300-01</v>
      </c>
      <c r="D1994" t="s">
        <v>673</v>
      </c>
      <c r="E1994">
        <v>2017</v>
      </c>
      <c r="F1994">
        <f>VLOOKUP(E1994,Lookups!A:B,2,FALSE)</f>
        <v>1</v>
      </c>
      <c r="G1994">
        <v>2018</v>
      </c>
      <c r="H1994" s="62">
        <v>850</v>
      </c>
      <c r="I1994">
        <v>10</v>
      </c>
      <c r="J1994" t="s">
        <v>19</v>
      </c>
      <c r="K1994">
        <v>0</v>
      </c>
      <c r="L1994">
        <v>1</v>
      </c>
      <c r="M1994">
        <v>0</v>
      </c>
      <c r="N1994">
        <v>0</v>
      </c>
      <c r="O1994">
        <v>1</v>
      </c>
      <c r="P1994">
        <f t="shared" si="311"/>
        <v>9</v>
      </c>
      <c r="Q1994">
        <v>1797</v>
      </c>
      <c r="R1994">
        <v>854</v>
      </c>
      <c r="S1994" s="14">
        <f t="shared" si="313"/>
        <v>0.67785741229724628</v>
      </c>
      <c r="T1994" s="33">
        <f>IF(E1994&lt;1994,"NA",IF(E1994&gt;2001,SUMIFS(ADM!E:E,ADM!A:A,ReferendumData!E1994,ADM!C:C,ReferendumData!A1994,ADM!D:D,ReferendumData!B1994),SUMIFS(ADM!K:K,ADM!H:H,ReferendumData!E1994,ADM!I:I,ReferendumData!A1994,ADM!J:J,ReferendumData!B1994)))</f>
        <v>1143.99</v>
      </c>
      <c r="U1994" s="34">
        <f t="shared" si="312"/>
        <v>2.3173279486708798</v>
      </c>
      <c r="V1994" s="47">
        <f>IFERROR(VLOOKUP(C1994,Lookups!J:L,3,FALSE),IF(T1994&gt;=2000,4,IF(AND(T1994&gt;=1000,T1994&lt;2000),5,6)))</f>
        <v>5</v>
      </c>
      <c r="W1994" s="12" t="s">
        <v>649</v>
      </c>
      <c r="X1994" s="39">
        <f t="shared" si="314"/>
        <v>2.3173279486708798</v>
      </c>
      <c r="Y1994" s="38">
        <f t="shared" si="315"/>
        <v>0.67785741229724628</v>
      </c>
      <c r="Z1994" s="40" t="e">
        <f>IF(C1994=ScatterPlots!$A$3,ReferendumData!Y1994,-1)</f>
        <v>#N/A</v>
      </c>
      <c r="AA1994" s="39">
        <f t="shared" si="316"/>
        <v>2.3173279486708798</v>
      </c>
      <c r="AB1994" s="40">
        <f t="shared" si="317"/>
        <v>-1</v>
      </c>
      <c r="AC1994" s="40">
        <f t="shared" si="318"/>
        <v>-1</v>
      </c>
      <c r="AD1994" s="40">
        <f t="shared" si="319"/>
        <v>0.67785741229724628</v>
      </c>
    </row>
    <row r="1995" spans="1:30" x14ac:dyDescent="0.35">
      <c r="A1995">
        <v>361</v>
      </c>
      <c r="B1995">
        <v>1</v>
      </c>
      <c r="C1995" t="str">
        <f t="shared" si="310"/>
        <v>0361-01</v>
      </c>
      <c r="D1995" t="s">
        <v>450</v>
      </c>
      <c r="E1995">
        <v>2017</v>
      </c>
      <c r="F1995">
        <f>VLOOKUP(E1995,Lookups!A:B,2,FALSE)</f>
        <v>1</v>
      </c>
      <c r="G1995">
        <v>2018</v>
      </c>
      <c r="H1995" s="62">
        <v>834</v>
      </c>
      <c r="I1995">
        <v>10</v>
      </c>
      <c r="J1995" t="s">
        <v>19</v>
      </c>
      <c r="K1995">
        <v>0</v>
      </c>
      <c r="L1995">
        <v>1</v>
      </c>
      <c r="M1995">
        <v>0</v>
      </c>
      <c r="N1995">
        <v>0</v>
      </c>
      <c r="O1995">
        <v>1</v>
      </c>
      <c r="P1995">
        <f t="shared" si="311"/>
        <v>9</v>
      </c>
      <c r="Q1995">
        <v>1052</v>
      </c>
      <c r="R1995">
        <v>579</v>
      </c>
      <c r="S1995" s="14">
        <f t="shared" si="313"/>
        <v>0.64500306560392395</v>
      </c>
      <c r="T1995" s="33">
        <f>IF(E1995&lt;1994,"NA",IF(E1995&gt;2001,SUMIFS(ADM!E:E,ADM!A:A,ReferendumData!E1995,ADM!C:C,ReferendumData!A1995,ADM!D:D,ReferendumData!B1995),SUMIFS(ADM!K:K,ADM!H:H,ReferendumData!E1995,ADM!I:I,ReferendumData!A1995,ADM!J:J,ReferendumData!B1995)))</f>
        <v>1134.27</v>
      </c>
      <c r="U1995" s="34">
        <f t="shared" si="312"/>
        <v>1.4379292408333113</v>
      </c>
      <c r="V1995" s="47">
        <f>IFERROR(VLOOKUP(C1995,Lookups!J:L,3,FALSE),IF(T1995&gt;=2000,4,IF(AND(T1995&gt;=1000,T1995&lt;2000),5,6)))</f>
        <v>5</v>
      </c>
      <c r="W1995" s="12" t="s">
        <v>600</v>
      </c>
      <c r="X1995" s="39">
        <f t="shared" si="314"/>
        <v>1.4379292408333113</v>
      </c>
      <c r="Y1995" s="38">
        <f t="shared" si="315"/>
        <v>0.64500306560392395</v>
      </c>
      <c r="Z1995" s="40" t="e">
        <f>IF(C1995=ScatterPlots!$A$3,ReferendumData!Y1995,-1)</f>
        <v>#N/A</v>
      </c>
      <c r="AA1995" s="39">
        <f t="shared" si="316"/>
        <v>1.4379292408333113</v>
      </c>
      <c r="AB1995" s="40">
        <f t="shared" si="317"/>
        <v>-1</v>
      </c>
      <c r="AC1995" s="40">
        <f t="shared" si="318"/>
        <v>-1</v>
      </c>
      <c r="AD1995" s="40">
        <f t="shared" si="319"/>
        <v>0.64500306560392395</v>
      </c>
    </row>
    <row r="1996" spans="1:30" x14ac:dyDescent="0.35">
      <c r="A1996">
        <v>458</v>
      </c>
      <c r="B1996">
        <v>1</v>
      </c>
      <c r="C1996" t="str">
        <f t="shared" si="310"/>
        <v>0458-01</v>
      </c>
      <c r="D1996" t="s">
        <v>674</v>
      </c>
      <c r="E1996">
        <v>2017</v>
      </c>
      <c r="F1996">
        <f>VLOOKUP(E1996,Lookups!A:B,2,FALSE)</f>
        <v>1</v>
      </c>
      <c r="G1996">
        <v>2018</v>
      </c>
      <c r="H1996" s="62">
        <v>1158.31</v>
      </c>
      <c r="I1996">
        <v>10</v>
      </c>
      <c r="J1996" t="s">
        <v>19</v>
      </c>
      <c r="K1996">
        <v>0</v>
      </c>
      <c r="L1996">
        <v>0</v>
      </c>
      <c r="M1996">
        <v>0</v>
      </c>
      <c r="N1996">
        <v>0</v>
      </c>
      <c r="O1996">
        <v>1</v>
      </c>
      <c r="P1996">
        <f t="shared" si="311"/>
        <v>10</v>
      </c>
      <c r="Q1996">
        <v>268</v>
      </c>
      <c r="R1996">
        <v>54</v>
      </c>
      <c r="S1996" s="14">
        <f t="shared" si="313"/>
        <v>0.83229813664596275</v>
      </c>
      <c r="T1996" s="33">
        <f>IF(E1996&lt;1994,"NA",IF(E1996&gt;2001,SUMIFS(ADM!E:E,ADM!A:A,ReferendumData!E1996,ADM!C:C,ReferendumData!A1996,ADM!D:D,ReferendumData!B1996),SUMIFS(ADM!K:K,ADM!H:H,ReferendumData!E1996,ADM!I:I,ReferendumData!A1996,ADM!J:J,ReferendumData!B1996)))</f>
        <v>211.97</v>
      </c>
      <c r="U1996" s="34">
        <f t="shared" si="312"/>
        <v>1.5190828890880785</v>
      </c>
      <c r="V1996" s="47">
        <f>IFERROR(VLOOKUP(C1996,Lookups!J:L,3,FALSE),IF(T1996&gt;=2000,4,IF(AND(T1996&gt;=1000,T1996&lt;2000),5,6)))</f>
        <v>6</v>
      </c>
      <c r="W1996" s="12" t="s">
        <v>622</v>
      </c>
      <c r="X1996" s="39">
        <f t="shared" si="314"/>
        <v>1.5190828890880785</v>
      </c>
      <c r="Y1996" s="38">
        <f t="shared" si="315"/>
        <v>0.83229813664596275</v>
      </c>
      <c r="Z1996" s="40" t="e">
        <f>IF(C1996=ScatterPlots!$A$3,ReferendumData!Y1996,-1)</f>
        <v>#N/A</v>
      </c>
      <c r="AA1996" s="39">
        <f t="shared" si="316"/>
        <v>1.5190828890880785</v>
      </c>
      <c r="AB1996" s="40">
        <f t="shared" si="317"/>
        <v>-1</v>
      </c>
      <c r="AC1996" s="40">
        <f t="shared" si="318"/>
        <v>-1</v>
      </c>
      <c r="AD1996" s="40">
        <f t="shared" si="319"/>
        <v>0.83229813664596275</v>
      </c>
    </row>
    <row r="1997" spans="1:30" x14ac:dyDescent="0.35">
      <c r="A1997">
        <v>480</v>
      </c>
      <c r="B1997">
        <v>1</v>
      </c>
      <c r="C1997" t="str">
        <f t="shared" si="310"/>
        <v>0480-01</v>
      </c>
      <c r="D1997" t="s">
        <v>675</v>
      </c>
      <c r="E1997">
        <v>2017</v>
      </c>
      <c r="F1997">
        <f>VLOOKUP(E1997,Lookups!A:B,2,FALSE)</f>
        <v>1</v>
      </c>
      <c r="G1997">
        <v>2018</v>
      </c>
      <c r="H1997" s="62">
        <v>426</v>
      </c>
      <c r="I1997">
        <v>10</v>
      </c>
      <c r="J1997" t="s">
        <v>19</v>
      </c>
      <c r="K1997">
        <v>0</v>
      </c>
      <c r="L1997">
        <v>0</v>
      </c>
      <c r="M1997">
        <v>0</v>
      </c>
      <c r="N1997">
        <v>0</v>
      </c>
      <c r="O1997">
        <v>0</v>
      </c>
      <c r="P1997">
        <f t="shared" si="311"/>
        <v>5</v>
      </c>
      <c r="Q1997">
        <v>297</v>
      </c>
      <c r="R1997">
        <v>519</v>
      </c>
      <c r="S1997" s="14">
        <f t="shared" si="313"/>
        <v>0.3639705882352941</v>
      </c>
      <c r="T1997" s="33">
        <f>IF(E1997&lt;1994,"NA",IF(E1997&gt;2001,SUMIFS(ADM!E:E,ADM!A:A,ReferendumData!E1997,ADM!C:C,ReferendumData!A1997,ADM!D:D,ReferendumData!B1997),SUMIFS(ADM!K:K,ADM!H:H,ReferendumData!E1997,ADM!I:I,ReferendumData!A1997,ADM!J:J,ReferendumData!B1997)))</f>
        <v>596</v>
      </c>
      <c r="U1997" s="34">
        <f t="shared" si="312"/>
        <v>1.3691275167785235</v>
      </c>
      <c r="V1997" s="47">
        <f>IFERROR(VLOOKUP(C1997,Lookups!J:L,3,FALSE),IF(T1997&gt;=2000,4,IF(AND(T1997&gt;=1000,T1997&lt;2000),5,6)))</f>
        <v>6</v>
      </c>
      <c r="W1997" s="12" t="s">
        <v>649</v>
      </c>
      <c r="X1997" s="39">
        <f t="shared" si="314"/>
        <v>1.3691275167785235</v>
      </c>
      <c r="Y1997" s="38">
        <f t="shared" si="315"/>
        <v>0.3639705882352941</v>
      </c>
      <c r="Z1997" s="40" t="e">
        <f>IF(C1997=ScatterPlots!$A$3,ReferendumData!Y1997,-1)</f>
        <v>#N/A</v>
      </c>
      <c r="AA1997" s="39">
        <f t="shared" si="316"/>
        <v>1.3691275167785235</v>
      </c>
      <c r="AB1997" s="40">
        <f t="shared" si="317"/>
        <v>-1</v>
      </c>
      <c r="AC1997" s="40">
        <f t="shared" si="318"/>
        <v>-1</v>
      </c>
      <c r="AD1997" s="40">
        <f t="shared" si="319"/>
        <v>0.3639705882352941</v>
      </c>
    </row>
    <row r="1998" spans="1:30" x14ac:dyDescent="0.35">
      <c r="A1998">
        <v>487</v>
      </c>
      <c r="B1998">
        <v>1</v>
      </c>
      <c r="C1998" t="str">
        <f t="shared" si="310"/>
        <v>0487-01</v>
      </c>
      <c r="D1998" t="s">
        <v>676</v>
      </c>
      <c r="E1998">
        <v>2017</v>
      </c>
      <c r="F1998">
        <f>VLOOKUP(E1998,Lookups!A:B,2,FALSE)</f>
        <v>1</v>
      </c>
      <c r="G1998">
        <v>2018</v>
      </c>
      <c r="H1998" s="62">
        <v>206.54</v>
      </c>
      <c r="I1998">
        <v>10</v>
      </c>
      <c r="J1998" t="s">
        <v>19</v>
      </c>
      <c r="K1998">
        <v>0</v>
      </c>
      <c r="L1998">
        <v>0</v>
      </c>
      <c r="M1998">
        <v>0</v>
      </c>
      <c r="N1998">
        <v>0</v>
      </c>
      <c r="O1998">
        <v>1</v>
      </c>
      <c r="P1998">
        <f t="shared" si="311"/>
        <v>3</v>
      </c>
      <c r="Q1998">
        <v>178</v>
      </c>
      <c r="R1998">
        <v>52</v>
      </c>
      <c r="S1998" s="14">
        <f t="shared" si="313"/>
        <v>0.77391304347826084</v>
      </c>
      <c r="T1998" s="33">
        <f>IF(E1998&lt;1994,"NA",IF(E1998&gt;2001,SUMIFS(ADM!E:E,ADM!A:A,ReferendumData!E1998,ADM!C:C,ReferendumData!A1998,ADM!D:D,ReferendumData!B1998),SUMIFS(ADM!K:K,ADM!H:H,ReferendumData!E1998,ADM!I:I,ReferendumData!A1998,ADM!J:J,ReferendumData!B1998)))</f>
        <v>360.81</v>
      </c>
      <c r="U1998" s="34">
        <f t="shared" si="312"/>
        <v>0.63745461600288245</v>
      </c>
      <c r="V1998" s="47">
        <f>IFERROR(VLOOKUP(C1998,Lookups!J:L,3,FALSE),IF(T1998&gt;=2000,4,IF(AND(T1998&gt;=1000,T1998&lt;2000),5,6)))</f>
        <v>6</v>
      </c>
      <c r="W1998" s="12" t="s">
        <v>651</v>
      </c>
      <c r="X1998" s="39">
        <f t="shared" si="314"/>
        <v>0.63745461600288245</v>
      </c>
      <c r="Y1998" s="38">
        <f t="shared" si="315"/>
        <v>0.77391304347826084</v>
      </c>
      <c r="Z1998" s="40" t="e">
        <f>IF(C1998=ScatterPlots!$A$3,ReferendumData!Y1998,-1)</f>
        <v>#N/A</v>
      </c>
      <c r="AA1998" s="39">
        <f t="shared" si="316"/>
        <v>0.63745461600288245</v>
      </c>
      <c r="AB1998" s="40">
        <f t="shared" si="317"/>
        <v>-1</v>
      </c>
      <c r="AC1998" s="40">
        <f t="shared" si="318"/>
        <v>-1</v>
      </c>
      <c r="AD1998" s="40">
        <f t="shared" si="319"/>
        <v>0.77391304347826084</v>
      </c>
    </row>
    <row r="1999" spans="1:30" x14ac:dyDescent="0.35">
      <c r="A1999">
        <v>495</v>
      </c>
      <c r="B1999">
        <v>1</v>
      </c>
      <c r="C1999" t="str">
        <f t="shared" si="310"/>
        <v>0495-01</v>
      </c>
      <c r="D1999" t="s">
        <v>677</v>
      </c>
      <c r="E1999">
        <v>2017</v>
      </c>
      <c r="F1999">
        <f>VLOOKUP(E1999,Lookups!A:B,2,FALSE)</f>
        <v>1</v>
      </c>
      <c r="G1999">
        <v>2019</v>
      </c>
      <c r="H1999" s="62">
        <v>899.24</v>
      </c>
      <c r="I1999">
        <v>10</v>
      </c>
      <c r="J1999" t="s">
        <v>19</v>
      </c>
      <c r="K1999">
        <v>0</v>
      </c>
      <c r="L1999">
        <v>1</v>
      </c>
      <c r="M1999">
        <v>1</v>
      </c>
      <c r="N1999">
        <v>0</v>
      </c>
      <c r="O1999">
        <v>1</v>
      </c>
      <c r="P1999">
        <f t="shared" si="311"/>
        <v>9</v>
      </c>
      <c r="Q1999">
        <v>195</v>
      </c>
      <c r="R1999">
        <v>37</v>
      </c>
      <c r="S1999" s="14">
        <f t="shared" si="313"/>
        <v>0.84051724137931039</v>
      </c>
      <c r="T1999" s="33">
        <f>IF(E1999&lt;1994,"NA",IF(E1999&gt;2001,SUMIFS(ADM!E:E,ADM!A:A,ReferendumData!E1999,ADM!C:C,ReferendumData!A1999,ADM!D:D,ReferendumData!B1999),SUMIFS(ADM!K:K,ADM!H:H,ReferendumData!E1999,ADM!I:I,ReferendumData!A1999,ADM!J:J,ReferendumData!B1999)))</f>
        <v>439.19</v>
      </c>
      <c r="U1999" s="34">
        <f t="shared" si="312"/>
        <v>0.52824517862428566</v>
      </c>
      <c r="V1999" s="47">
        <f>IFERROR(VLOOKUP(C1999,Lookups!J:L,3,FALSE),IF(T1999&gt;=2000,4,IF(AND(T1999&gt;=1000,T1999&lt;2000),5,6)))</f>
        <v>6</v>
      </c>
      <c r="W1999" s="12" t="s">
        <v>651</v>
      </c>
      <c r="X1999" s="39">
        <f t="shared" si="314"/>
        <v>0.52824517862428566</v>
      </c>
      <c r="Y1999" s="38">
        <f t="shared" si="315"/>
        <v>0.84051724137931039</v>
      </c>
      <c r="Z1999" s="40" t="e">
        <f>IF(C1999=ScatterPlots!$A$3,ReferendumData!Y1999,-1)</f>
        <v>#N/A</v>
      </c>
      <c r="AA1999" s="39">
        <f t="shared" si="316"/>
        <v>0.52824517862428566</v>
      </c>
      <c r="AB1999" s="40">
        <f t="shared" si="317"/>
        <v>-1</v>
      </c>
      <c r="AC1999" s="40">
        <f t="shared" si="318"/>
        <v>-1</v>
      </c>
      <c r="AD1999" s="40">
        <f t="shared" si="319"/>
        <v>0.84051724137931039</v>
      </c>
    </row>
    <row r="2000" spans="1:30" x14ac:dyDescent="0.35">
      <c r="A2000">
        <v>561</v>
      </c>
      <c r="B2000">
        <v>1</v>
      </c>
      <c r="C2000" t="str">
        <f t="shared" si="310"/>
        <v>0561-01</v>
      </c>
      <c r="D2000" t="s">
        <v>678</v>
      </c>
      <c r="E2000">
        <v>2017</v>
      </c>
      <c r="F2000">
        <f>VLOOKUP(E2000,Lookups!A:B,2,FALSE)</f>
        <v>1</v>
      </c>
      <c r="G2000">
        <v>2018</v>
      </c>
      <c r="H2000" s="62">
        <v>1927.43</v>
      </c>
      <c r="I2000">
        <v>7</v>
      </c>
      <c r="J2000" t="s">
        <v>19</v>
      </c>
      <c r="K2000">
        <v>0</v>
      </c>
      <c r="L2000">
        <v>0</v>
      </c>
      <c r="M2000">
        <v>0</v>
      </c>
      <c r="N2000">
        <v>0</v>
      </c>
      <c r="O2000">
        <v>1</v>
      </c>
      <c r="P2000">
        <f t="shared" si="311"/>
        <v>10</v>
      </c>
      <c r="Q2000">
        <v>76</v>
      </c>
      <c r="R2000">
        <v>10</v>
      </c>
      <c r="S2000" s="14">
        <f t="shared" si="313"/>
        <v>0.88372093023255816</v>
      </c>
      <c r="T2000" s="33">
        <f>IF(E2000&lt;1994,"NA",IF(E2000&gt;2001,SUMIFS(ADM!E:E,ADM!A:A,ReferendumData!E2000,ADM!C:C,ReferendumData!A2000,ADM!D:D,ReferendumData!B2000),SUMIFS(ADM!K:K,ADM!H:H,ReferendumData!E2000,ADM!I:I,ReferendumData!A2000,ADM!J:J,ReferendumData!B2000)))</f>
        <v>214.52</v>
      </c>
      <c r="U2000" s="34">
        <f t="shared" si="312"/>
        <v>0.40089502144322203</v>
      </c>
      <c r="V2000" s="47">
        <f>IFERROR(VLOOKUP(C2000,Lookups!J:L,3,FALSE),IF(T2000&gt;=2000,4,IF(AND(T2000&gt;=1000,T2000&lt;2000),5,6)))</f>
        <v>6</v>
      </c>
      <c r="W2000" s="12" t="s">
        <v>651</v>
      </c>
      <c r="X2000" s="39">
        <f t="shared" si="314"/>
        <v>0.40089502144322203</v>
      </c>
      <c r="Y2000" s="38">
        <f t="shared" si="315"/>
        <v>0.88372093023255816</v>
      </c>
      <c r="Z2000" s="40" t="e">
        <f>IF(C2000=ScatterPlots!$A$3,ReferendumData!Y2000,-1)</f>
        <v>#N/A</v>
      </c>
      <c r="AA2000" s="39">
        <f t="shared" si="316"/>
        <v>0.40089502144322203</v>
      </c>
      <c r="AB2000" s="40">
        <f t="shared" si="317"/>
        <v>-1</v>
      </c>
      <c r="AC2000" s="40">
        <f t="shared" si="318"/>
        <v>-1</v>
      </c>
      <c r="AD2000" s="40">
        <f t="shared" si="319"/>
        <v>0.88372093023255816</v>
      </c>
    </row>
    <row r="2001" spans="1:30" x14ac:dyDescent="0.35">
      <c r="A2001">
        <v>624</v>
      </c>
      <c r="B2001">
        <v>1</v>
      </c>
      <c r="C2001" t="str">
        <f t="shared" si="310"/>
        <v>0624-01</v>
      </c>
      <c r="D2001" t="s">
        <v>679</v>
      </c>
      <c r="E2001">
        <v>2017</v>
      </c>
      <c r="F2001">
        <f>VLOOKUP(E2001,Lookups!A:B,2,FALSE)</f>
        <v>1</v>
      </c>
      <c r="G2001">
        <v>2019</v>
      </c>
      <c r="H2001" s="62">
        <v>1538.31</v>
      </c>
      <c r="I2001">
        <v>10</v>
      </c>
      <c r="J2001" t="s">
        <v>19</v>
      </c>
      <c r="K2001">
        <v>0</v>
      </c>
      <c r="L2001">
        <v>1</v>
      </c>
      <c r="M2001">
        <v>1</v>
      </c>
      <c r="N2001">
        <v>0</v>
      </c>
      <c r="O2001">
        <v>1</v>
      </c>
      <c r="P2001">
        <f t="shared" si="311"/>
        <v>10</v>
      </c>
      <c r="Q2001">
        <v>5574</v>
      </c>
      <c r="R2001">
        <v>1392</v>
      </c>
      <c r="S2001" s="14">
        <f t="shared" si="313"/>
        <v>0.80017226528854435</v>
      </c>
      <c r="T2001" s="33">
        <f>IF(E2001&lt;1994,"NA",IF(E2001&gt;2001,SUMIFS(ADM!E:E,ADM!A:A,ReferendumData!E2001,ADM!C:C,ReferendumData!A2001,ADM!D:D,ReferendumData!B2001),SUMIFS(ADM!K:K,ADM!H:H,ReferendumData!E2001,ADM!I:I,ReferendumData!A2001,ADM!J:J,ReferendumData!B2001)))</f>
        <v>8405.27</v>
      </c>
      <c r="U2001" s="34">
        <f t="shared" si="312"/>
        <v>0.82876576243237865</v>
      </c>
      <c r="V2001" s="47">
        <f>IFERROR(VLOOKUP(C2001,Lookups!J:L,3,FALSE),IF(T2001&gt;=2000,4,IF(AND(T2001&gt;=1000,T2001&lt;2000),5,6)))</f>
        <v>3</v>
      </c>
      <c r="W2001" s="12" t="s">
        <v>651</v>
      </c>
      <c r="X2001" s="39">
        <f t="shared" si="314"/>
        <v>0.82876576243237865</v>
      </c>
      <c r="Y2001" s="38">
        <f t="shared" si="315"/>
        <v>0.80017226528854435</v>
      </c>
      <c r="Z2001" s="40" t="e">
        <f>IF(C2001=ScatterPlots!$A$3,ReferendumData!Y2001,-1)</f>
        <v>#N/A</v>
      </c>
      <c r="AA2001" s="39">
        <f t="shared" si="316"/>
        <v>0.82876576243237865</v>
      </c>
      <c r="AB2001" s="40">
        <f t="shared" si="317"/>
        <v>-1</v>
      </c>
      <c r="AC2001" s="40">
        <f t="shared" si="318"/>
        <v>-1</v>
      </c>
      <c r="AD2001" s="40">
        <f t="shared" si="319"/>
        <v>0.80017226528854435</v>
      </c>
    </row>
    <row r="2002" spans="1:30" x14ac:dyDescent="0.35">
      <c r="A2002">
        <v>656</v>
      </c>
      <c r="B2002">
        <v>1</v>
      </c>
      <c r="C2002" t="str">
        <f t="shared" si="310"/>
        <v>0656-01</v>
      </c>
      <c r="D2002" t="s">
        <v>680</v>
      </c>
      <c r="E2002">
        <v>2017</v>
      </c>
      <c r="F2002">
        <f>VLOOKUP(E2002,Lookups!A:B,2,FALSE)</f>
        <v>1</v>
      </c>
      <c r="G2002">
        <v>2018</v>
      </c>
      <c r="H2002" s="62">
        <v>1040</v>
      </c>
      <c r="I2002">
        <v>10</v>
      </c>
      <c r="J2002" t="s">
        <v>19</v>
      </c>
      <c r="K2002">
        <v>0</v>
      </c>
      <c r="L2002">
        <v>1</v>
      </c>
      <c r="M2002">
        <v>0</v>
      </c>
      <c r="N2002">
        <v>0</v>
      </c>
      <c r="O2002">
        <v>0</v>
      </c>
      <c r="P2002">
        <f t="shared" si="311"/>
        <v>10</v>
      </c>
      <c r="Q2002">
        <v>1483</v>
      </c>
      <c r="R2002">
        <v>3997</v>
      </c>
      <c r="S2002" s="14">
        <f t="shared" si="313"/>
        <v>0.27062043795620438</v>
      </c>
      <c r="T2002" s="33">
        <f>IF(E2002&lt;1994,"NA",IF(E2002&gt;2001,SUMIFS(ADM!E:E,ADM!A:A,ReferendumData!E2002,ADM!C:C,ReferendumData!A2002,ADM!D:D,ReferendumData!B2002),SUMIFS(ADM!K:K,ADM!H:H,ReferendumData!E2002,ADM!I:I,ReferendumData!A2002,ADM!J:J,ReferendumData!B2002)))</f>
        <v>3796.7</v>
      </c>
      <c r="U2002" s="34">
        <f t="shared" si="312"/>
        <v>1.4433587062448969</v>
      </c>
      <c r="V2002" s="47">
        <f>IFERROR(VLOOKUP(C2002,Lookups!J:L,3,FALSE),IF(T2002&gt;=2000,4,IF(AND(T2002&gt;=1000,T2002&lt;2000),5,6)))</f>
        <v>4</v>
      </c>
      <c r="W2002" s="12" t="s">
        <v>600</v>
      </c>
      <c r="X2002" s="39">
        <f t="shared" si="314"/>
        <v>1.4433587062448969</v>
      </c>
      <c r="Y2002" s="38">
        <f t="shared" si="315"/>
        <v>0.27062043795620438</v>
      </c>
      <c r="Z2002" s="40" t="e">
        <f>IF(C2002=ScatterPlots!$A$3,ReferendumData!Y2002,-1)</f>
        <v>#N/A</v>
      </c>
      <c r="AA2002" s="39">
        <f t="shared" si="316"/>
        <v>1.4433587062448969</v>
      </c>
      <c r="AB2002" s="40">
        <f t="shared" si="317"/>
        <v>-1</v>
      </c>
      <c r="AC2002" s="40">
        <f t="shared" si="318"/>
        <v>-1</v>
      </c>
      <c r="AD2002" s="40">
        <f t="shared" si="319"/>
        <v>0.27062043795620438</v>
      </c>
    </row>
    <row r="2003" spans="1:30" x14ac:dyDescent="0.35">
      <c r="A2003">
        <v>659</v>
      </c>
      <c r="B2003">
        <v>1</v>
      </c>
      <c r="C2003" t="str">
        <f t="shared" si="310"/>
        <v>0659-01</v>
      </c>
      <c r="D2003" t="s">
        <v>681</v>
      </c>
      <c r="E2003">
        <v>2017</v>
      </c>
      <c r="F2003">
        <f>VLOOKUP(E2003,Lookups!A:B,2,FALSE)</f>
        <v>1</v>
      </c>
      <c r="G2003">
        <v>2018</v>
      </c>
      <c r="H2003" s="62">
        <v>1967.32</v>
      </c>
      <c r="I2003">
        <v>10</v>
      </c>
      <c r="J2003" t="s">
        <v>19</v>
      </c>
      <c r="K2003">
        <v>0</v>
      </c>
      <c r="L2003">
        <v>1</v>
      </c>
      <c r="M2003">
        <v>0</v>
      </c>
      <c r="N2003">
        <v>0</v>
      </c>
      <c r="O2003">
        <v>1</v>
      </c>
      <c r="P2003">
        <f t="shared" si="311"/>
        <v>10</v>
      </c>
      <c r="Q2003">
        <v>4085</v>
      </c>
      <c r="R2003">
        <v>3831</v>
      </c>
      <c r="S2003" s="14">
        <f t="shared" si="313"/>
        <v>0.51604345629105608</v>
      </c>
      <c r="T2003" s="33">
        <f>IF(E2003&lt;1994,"NA",IF(E2003&gt;2001,SUMIFS(ADM!E:E,ADM!A:A,ReferendumData!E2003,ADM!C:C,ReferendumData!A2003,ADM!D:D,ReferendumData!B2003),SUMIFS(ADM!K:K,ADM!H:H,ReferendumData!E2003,ADM!I:I,ReferendumData!A2003,ADM!J:J,ReferendumData!B2003)))</f>
        <v>3996.95</v>
      </c>
      <c r="U2003" s="34">
        <f t="shared" si="312"/>
        <v>1.9805101389809732</v>
      </c>
      <c r="V2003" s="47">
        <f>IFERROR(VLOOKUP(C2003,Lookups!J:L,3,FALSE),IF(T2003&gt;=2000,4,IF(AND(T2003&gt;=1000,T2003&lt;2000),5,6)))</f>
        <v>3</v>
      </c>
      <c r="W2003" s="12" t="s">
        <v>600</v>
      </c>
      <c r="X2003" s="39">
        <f t="shared" si="314"/>
        <v>1.9805101389809732</v>
      </c>
      <c r="Y2003" s="38">
        <f t="shared" si="315"/>
        <v>0.51604345629105608</v>
      </c>
      <c r="Z2003" s="40" t="e">
        <f>IF(C2003=ScatterPlots!$A$3,ReferendumData!Y2003,-1)</f>
        <v>#N/A</v>
      </c>
      <c r="AA2003" s="39">
        <f t="shared" si="316"/>
        <v>1.9805101389809732</v>
      </c>
      <c r="AB2003" s="40">
        <f t="shared" si="317"/>
        <v>-1</v>
      </c>
      <c r="AC2003" s="40">
        <f t="shared" si="318"/>
        <v>-1</v>
      </c>
      <c r="AD2003" s="40">
        <f t="shared" si="319"/>
        <v>0.51604345629105608</v>
      </c>
    </row>
    <row r="2004" spans="1:30" x14ac:dyDescent="0.35">
      <c r="A2004">
        <v>707</v>
      </c>
      <c r="B2004">
        <v>1</v>
      </c>
      <c r="C2004" t="str">
        <f t="shared" si="310"/>
        <v>0707-01</v>
      </c>
      <c r="D2004" t="s">
        <v>682</v>
      </c>
      <c r="E2004">
        <v>2017</v>
      </c>
      <c r="F2004">
        <f>VLOOKUP(E2004,Lookups!A:B,2,FALSE)</f>
        <v>1</v>
      </c>
      <c r="G2004">
        <v>2018</v>
      </c>
      <c r="H2004" s="62">
        <v>1547</v>
      </c>
      <c r="I2004">
        <v>10</v>
      </c>
      <c r="J2004" t="s">
        <v>19</v>
      </c>
      <c r="K2004">
        <v>0</v>
      </c>
      <c r="L2004">
        <v>1</v>
      </c>
      <c r="M2004">
        <v>0</v>
      </c>
      <c r="N2004">
        <v>0</v>
      </c>
      <c r="O2004">
        <v>1</v>
      </c>
      <c r="P2004">
        <f t="shared" si="311"/>
        <v>10</v>
      </c>
      <c r="Q2004">
        <v>14</v>
      </c>
      <c r="R2004">
        <v>3</v>
      </c>
      <c r="S2004" s="14">
        <f t="shared" si="313"/>
        <v>0.82352941176470584</v>
      </c>
      <c r="T2004" s="33">
        <f>IF(E2004&lt;1994,"NA",IF(E2004&gt;2001,SUMIFS(ADM!E:E,ADM!A:A,ReferendumData!E2004,ADM!C:C,ReferendumData!A2004,ADM!D:D,ReferendumData!B2004),SUMIFS(ADM!K:K,ADM!H:H,ReferendumData!E2004,ADM!I:I,ReferendumData!A2004,ADM!J:J,ReferendumData!B2004)))</f>
        <v>100.21</v>
      </c>
      <c r="U2004" s="34">
        <f t="shared" si="312"/>
        <v>0.16964374812892927</v>
      </c>
      <c r="V2004" s="47">
        <f>IFERROR(VLOOKUP(C2004,Lookups!J:L,3,FALSE),IF(T2004&gt;=2000,4,IF(AND(T2004&gt;=1000,T2004&lt;2000),5,6)))</f>
        <v>6</v>
      </c>
      <c r="W2004" s="12" t="s">
        <v>600</v>
      </c>
      <c r="X2004" s="39">
        <f t="shared" si="314"/>
        <v>0.16964374812892927</v>
      </c>
      <c r="Y2004" s="38">
        <f t="shared" si="315"/>
        <v>0.82352941176470584</v>
      </c>
      <c r="Z2004" s="40" t="e">
        <f>IF(C2004=ScatterPlots!$A$3,ReferendumData!Y2004,-1)</f>
        <v>#N/A</v>
      </c>
      <c r="AA2004" s="39">
        <f t="shared" si="316"/>
        <v>0.16964374812892927</v>
      </c>
      <c r="AB2004" s="40">
        <f t="shared" si="317"/>
        <v>-1</v>
      </c>
      <c r="AC2004" s="40">
        <f t="shared" si="318"/>
        <v>-1</v>
      </c>
      <c r="AD2004" s="40">
        <f t="shared" si="319"/>
        <v>0.82352941176470584</v>
      </c>
    </row>
    <row r="2005" spans="1:30" x14ac:dyDescent="0.35">
      <c r="A2005">
        <v>719</v>
      </c>
      <c r="B2005">
        <v>1</v>
      </c>
      <c r="C2005" t="str">
        <f t="shared" si="310"/>
        <v>0719-01</v>
      </c>
      <c r="D2005" t="s">
        <v>683</v>
      </c>
      <c r="E2005">
        <v>2017</v>
      </c>
      <c r="F2005">
        <f>VLOOKUP(E2005,Lookups!A:B,2,FALSE)</f>
        <v>1</v>
      </c>
      <c r="G2005">
        <v>2018</v>
      </c>
      <c r="H2005" s="62">
        <v>923.97</v>
      </c>
      <c r="I2005">
        <v>10</v>
      </c>
      <c r="J2005" t="s">
        <v>19</v>
      </c>
      <c r="K2005">
        <v>0</v>
      </c>
      <c r="L2005">
        <v>0</v>
      </c>
      <c r="M2005">
        <v>0</v>
      </c>
      <c r="N2005">
        <v>0</v>
      </c>
      <c r="O2005">
        <v>1</v>
      </c>
      <c r="P2005">
        <f t="shared" si="311"/>
        <v>10</v>
      </c>
      <c r="Q2005">
        <v>7259</v>
      </c>
      <c r="R2005">
        <v>4370</v>
      </c>
      <c r="S2005" s="14">
        <f t="shared" si="313"/>
        <v>0.62421532375956656</v>
      </c>
      <c r="T2005" s="33">
        <f>IF(E2005&lt;1994,"NA",IF(E2005&gt;2001,SUMIFS(ADM!E:E,ADM!A:A,ReferendumData!E2005,ADM!C:C,ReferendumData!A2005,ADM!D:D,ReferendumData!B2005),SUMIFS(ADM!K:K,ADM!H:H,ReferendumData!E2005,ADM!I:I,ReferendumData!A2005,ADM!J:J,ReferendumData!B2005)))</f>
        <v>8385.98</v>
      </c>
      <c r="U2005" s="34">
        <f t="shared" si="312"/>
        <v>1.3867192623879381</v>
      </c>
      <c r="V2005" s="47">
        <f>IFERROR(VLOOKUP(C2005,Lookups!J:L,3,FALSE),IF(T2005&gt;=2000,4,IF(AND(T2005&gt;=1000,T2005&lt;2000),5,6)))</f>
        <v>3</v>
      </c>
      <c r="W2005" s="12" t="s">
        <v>600</v>
      </c>
      <c r="X2005" s="39">
        <f t="shared" si="314"/>
        <v>1.3867192623879381</v>
      </c>
      <c r="Y2005" s="38">
        <f t="shared" si="315"/>
        <v>0.62421532375956656</v>
      </c>
      <c r="Z2005" s="40" t="e">
        <f>IF(C2005=ScatterPlots!$A$3,ReferendumData!Y2005,-1)</f>
        <v>#N/A</v>
      </c>
      <c r="AA2005" s="39">
        <f t="shared" si="316"/>
        <v>1.3867192623879381</v>
      </c>
      <c r="AB2005" s="40">
        <f t="shared" si="317"/>
        <v>-1</v>
      </c>
      <c r="AC2005" s="40">
        <f t="shared" si="318"/>
        <v>-1</v>
      </c>
      <c r="AD2005" s="40">
        <f t="shared" si="319"/>
        <v>0.62421532375956656</v>
      </c>
    </row>
    <row r="2006" spans="1:30" x14ac:dyDescent="0.35">
      <c r="A2006">
        <v>721</v>
      </c>
      <c r="B2006">
        <v>1</v>
      </c>
      <c r="C2006" t="str">
        <f t="shared" si="310"/>
        <v>0721-01</v>
      </c>
      <c r="D2006" t="s">
        <v>455</v>
      </c>
      <c r="E2006">
        <v>2017</v>
      </c>
      <c r="F2006">
        <f>VLOOKUP(E2006,Lookups!A:B,2,FALSE)</f>
        <v>1</v>
      </c>
      <c r="G2006">
        <v>2018</v>
      </c>
      <c r="H2006" s="62">
        <v>246.7</v>
      </c>
      <c r="I2006">
        <v>6</v>
      </c>
      <c r="J2006" t="s">
        <v>19</v>
      </c>
      <c r="K2006">
        <v>0</v>
      </c>
      <c r="L2006">
        <v>0</v>
      </c>
      <c r="M2006">
        <v>0</v>
      </c>
      <c r="N2006">
        <v>0</v>
      </c>
      <c r="O2006">
        <v>1</v>
      </c>
      <c r="P2006">
        <f t="shared" si="311"/>
        <v>3</v>
      </c>
      <c r="Q2006">
        <v>1685</v>
      </c>
      <c r="R2006">
        <v>1168</v>
      </c>
      <c r="S2006" s="14">
        <f t="shared" si="313"/>
        <v>0.59060637924991233</v>
      </c>
      <c r="T2006" s="33">
        <f>IF(E2006&lt;1994,"NA",IF(E2006&gt;2001,SUMIFS(ADM!E:E,ADM!A:A,ReferendumData!E2006,ADM!C:C,ReferendumData!A2006,ADM!D:D,ReferendumData!B2006),SUMIFS(ADM!K:K,ADM!H:H,ReferendumData!E2006,ADM!I:I,ReferendumData!A2006,ADM!J:J,ReferendumData!B2006)))</f>
        <v>4110.6099999999997</v>
      </c>
      <c r="U2006" s="34">
        <f t="shared" si="312"/>
        <v>0.69405757296362347</v>
      </c>
      <c r="V2006" s="47">
        <f>IFERROR(VLOOKUP(C2006,Lookups!J:L,3,FALSE),IF(T2006&gt;=2000,4,IF(AND(T2006&gt;=1000,T2006&lt;2000),5,6)))</f>
        <v>3</v>
      </c>
      <c r="W2006" s="12" t="s">
        <v>649</v>
      </c>
      <c r="X2006" s="39">
        <f t="shared" si="314"/>
        <v>0.69405757296362347</v>
      </c>
      <c r="Y2006" s="38">
        <f t="shared" si="315"/>
        <v>0.59060637924991233</v>
      </c>
      <c r="Z2006" s="40" t="e">
        <f>IF(C2006=ScatterPlots!$A$3,ReferendumData!Y2006,-1)</f>
        <v>#N/A</v>
      </c>
      <c r="AA2006" s="39">
        <f t="shared" si="316"/>
        <v>0.69405757296362347</v>
      </c>
      <c r="AB2006" s="40">
        <f t="shared" si="317"/>
        <v>-1</v>
      </c>
      <c r="AC2006" s="40">
        <f t="shared" si="318"/>
        <v>-1</v>
      </c>
      <c r="AD2006" s="40">
        <f t="shared" si="319"/>
        <v>0.59060637924991233</v>
      </c>
    </row>
    <row r="2007" spans="1:30" x14ac:dyDescent="0.35">
      <c r="A2007">
        <v>738</v>
      </c>
      <c r="B2007">
        <v>1</v>
      </c>
      <c r="C2007" t="str">
        <f t="shared" si="310"/>
        <v>0738-01</v>
      </c>
      <c r="D2007" t="s">
        <v>684</v>
      </c>
      <c r="E2007">
        <v>2017</v>
      </c>
      <c r="F2007">
        <f>VLOOKUP(E2007,Lookups!A:B,2,FALSE)</f>
        <v>1</v>
      </c>
      <c r="G2007">
        <v>2018</v>
      </c>
      <c r="H2007" s="62">
        <v>200</v>
      </c>
      <c r="I2007">
        <v>10</v>
      </c>
      <c r="J2007" t="s">
        <v>19</v>
      </c>
      <c r="K2007">
        <v>0</v>
      </c>
      <c r="L2007">
        <v>0</v>
      </c>
      <c r="M2007">
        <v>0</v>
      </c>
      <c r="N2007">
        <v>0</v>
      </c>
      <c r="O2007">
        <v>0</v>
      </c>
      <c r="P2007">
        <f t="shared" si="311"/>
        <v>3</v>
      </c>
      <c r="Q2007">
        <v>574</v>
      </c>
      <c r="R2007">
        <v>649</v>
      </c>
      <c r="S2007" s="14">
        <f t="shared" si="313"/>
        <v>0.46933769419460342</v>
      </c>
      <c r="T2007" s="33">
        <f>IF(E2007&lt;1994,"NA",IF(E2007&gt;2001,SUMIFS(ADM!E:E,ADM!A:A,ReferendumData!E2007,ADM!C:C,ReferendumData!A2007,ADM!D:D,ReferendumData!B2007),SUMIFS(ADM!K:K,ADM!H:H,ReferendumData!E2007,ADM!I:I,ReferendumData!A2007,ADM!J:J,ReferendumData!B2007)))</f>
        <v>1083</v>
      </c>
      <c r="U2007" s="34">
        <f t="shared" si="312"/>
        <v>1.1292705447830103</v>
      </c>
      <c r="V2007" s="47">
        <f>IFERROR(VLOOKUP(C2007,Lookups!J:L,3,FALSE),IF(T2007&gt;=2000,4,IF(AND(T2007&gt;=1000,T2007&lt;2000),5,6)))</f>
        <v>5</v>
      </c>
      <c r="W2007" s="12" t="s">
        <v>622</v>
      </c>
      <c r="X2007" s="39">
        <f t="shared" si="314"/>
        <v>1.1292705447830103</v>
      </c>
      <c r="Y2007" s="38">
        <f t="shared" si="315"/>
        <v>0.46933769419460342</v>
      </c>
      <c r="Z2007" s="40" t="e">
        <f>IF(C2007=ScatterPlots!$A$3,ReferendumData!Y2007,-1)</f>
        <v>#N/A</v>
      </c>
      <c r="AA2007" s="39">
        <f t="shared" si="316"/>
        <v>1.1292705447830103</v>
      </c>
      <c r="AB2007" s="40">
        <f t="shared" si="317"/>
        <v>-1</v>
      </c>
      <c r="AC2007" s="40">
        <f t="shared" si="318"/>
        <v>-1</v>
      </c>
      <c r="AD2007" s="40">
        <f t="shared" si="319"/>
        <v>0.46933769419460342</v>
      </c>
    </row>
    <row r="2008" spans="1:30" x14ac:dyDescent="0.35">
      <c r="A2008">
        <v>740</v>
      </c>
      <c r="B2008">
        <v>1</v>
      </c>
      <c r="C2008" t="str">
        <f t="shared" si="310"/>
        <v>0740-01</v>
      </c>
      <c r="D2008" t="s">
        <v>685</v>
      </c>
      <c r="E2008">
        <v>2017</v>
      </c>
      <c r="F2008">
        <f>VLOOKUP(E2008,Lookups!A:B,2,FALSE)</f>
        <v>1</v>
      </c>
      <c r="G2008">
        <v>2018</v>
      </c>
      <c r="H2008" s="62">
        <v>200</v>
      </c>
      <c r="I2008">
        <v>6</v>
      </c>
      <c r="J2008" t="s">
        <v>19</v>
      </c>
      <c r="K2008">
        <v>0</v>
      </c>
      <c r="L2008">
        <v>0</v>
      </c>
      <c r="M2008">
        <v>0</v>
      </c>
      <c r="N2008">
        <v>0</v>
      </c>
      <c r="O2008">
        <v>1</v>
      </c>
      <c r="P2008">
        <f t="shared" si="311"/>
        <v>3</v>
      </c>
      <c r="Q2008">
        <v>620</v>
      </c>
      <c r="R2008">
        <v>570</v>
      </c>
      <c r="S2008" s="14">
        <f t="shared" si="313"/>
        <v>0.52100840336134457</v>
      </c>
      <c r="T2008" s="33">
        <f>IF(E2008&lt;1994,"NA",IF(E2008&gt;2001,SUMIFS(ADM!E:E,ADM!A:A,ReferendumData!E2008,ADM!C:C,ReferendumData!A2008,ADM!D:D,ReferendumData!B2008),SUMIFS(ADM!K:K,ADM!H:H,ReferendumData!E2008,ADM!I:I,ReferendumData!A2008,ADM!J:J,ReferendumData!B2008)))</f>
        <v>1376.86</v>
      </c>
      <c r="U2008" s="34">
        <f t="shared" si="312"/>
        <v>0.86428540301846235</v>
      </c>
      <c r="V2008" s="47">
        <f>IFERROR(VLOOKUP(C2008,Lookups!J:L,3,FALSE),IF(T2008&gt;=2000,4,IF(AND(T2008&gt;=1000,T2008&lt;2000),5,6)))</f>
        <v>5</v>
      </c>
      <c r="W2008" s="12" t="s">
        <v>649</v>
      </c>
      <c r="X2008" s="39">
        <f t="shared" si="314"/>
        <v>0.86428540301846235</v>
      </c>
      <c r="Y2008" s="38">
        <f t="shared" si="315"/>
        <v>0.52100840336134457</v>
      </c>
      <c r="Z2008" s="40" t="e">
        <f>IF(C2008=ScatterPlots!$A$3,ReferendumData!Y2008,-1)</f>
        <v>#N/A</v>
      </c>
      <c r="AA2008" s="39">
        <f t="shared" si="316"/>
        <v>0.86428540301846235</v>
      </c>
      <c r="AB2008" s="40">
        <f t="shared" si="317"/>
        <v>-1</v>
      </c>
      <c r="AC2008" s="40">
        <f t="shared" si="318"/>
        <v>-1</v>
      </c>
      <c r="AD2008" s="40">
        <f t="shared" si="319"/>
        <v>0.52100840336134457</v>
      </c>
    </row>
    <row r="2009" spans="1:30" x14ac:dyDescent="0.35">
      <c r="A2009">
        <v>756</v>
      </c>
      <c r="B2009">
        <v>1</v>
      </c>
      <c r="C2009" t="str">
        <f t="shared" si="310"/>
        <v>0756-01</v>
      </c>
      <c r="D2009" t="s">
        <v>686</v>
      </c>
      <c r="E2009">
        <v>2017</v>
      </c>
      <c r="F2009">
        <f>VLOOKUP(E2009,Lookups!A:B,2,FALSE)</f>
        <v>1</v>
      </c>
      <c r="G2009">
        <v>2019</v>
      </c>
      <c r="H2009" s="62">
        <v>436</v>
      </c>
      <c r="I2009">
        <v>10</v>
      </c>
      <c r="J2009">
        <v>1</v>
      </c>
      <c r="K2009">
        <v>0</v>
      </c>
      <c r="L2009">
        <v>1</v>
      </c>
      <c r="M2009">
        <v>1</v>
      </c>
      <c r="N2009">
        <v>0</v>
      </c>
      <c r="O2009">
        <v>1</v>
      </c>
      <c r="P2009">
        <f t="shared" si="311"/>
        <v>5</v>
      </c>
      <c r="Q2009">
        <v>393</v>
      </c>
      <c r="R2009">
        <v>206</v>
      </c>
      <c r="S2009" s="14">
        <f t="shared" si="313"/>
        <v>0.65609348914858101</v>
      </c>
      <c r="T2009" s="33">
        <f>IF(E2009&lt;1994,"NA",IF(E2009&gt;2001,SUMIFS(ADM!E:E,ADM!A:A,ReferendumData!E2009,ADM!C:C,ReferendumData!A2009,ADM!D:D,ReferendumData!B2009),SUMIFS(ADM!K:K,ADM!H:H,ReferendumData!E2009,ADM!I:I,ReferendumData!A2009,ADM!J:J,ReferendumData!B2009)))</f>
        <v>737.17</v>
      </c>
      <c r="U2009" s="34">
        <f t="shared" si="312"/>
        <v>0.8125669791228618</v>
      </c>
      <c r="V2009" s="47">
        <f>IFERROR(VLOOKUP(C2009,Lookups!J:L,3,FALSE),IF(T2009&gt;=2000,4,IF(AND(T2009&gt;=1000,T2009&lt;2000),5,6)))</f>
        <v>6</v>
      </c>
      <c r="W2009" s="12" t="s">
        <v>687</v>
      </c>
      <c r="X2009" s="39">
        <f t="shared" si="314"/>
        <v>0.8125669791228618</v>
      </c>
      <c r="Y2009" s="38">
        <f t="shared" si="315"/>
        <v>0.65609348914858101</v>
      </c>
      <c r="Z2009" s="40" t="e">
        <f>IF(C2009=ScatterPlots!$A$3,ReferendumData!Y2009,-1)</f>
        <v>#N/A</v>
      </c>
      <c r="AA2009" s="39">
        <f t="shared" si="316"/>
        <v>0.8125669791228618</v>
      </c>
      <c r="AB2009" s="40">
        <f t="shared" si="317"/>
        <v>-1</v>
      </c>
      <c r="AC2009" s="40">
        <f t="shared" si="318"/>
        <v>-1</v>
      </c>
      <c r="AD2009" s="40">
        <f t="shared" si="319"/>
        <v>0.65609348914858101</v>
      </c>
    </row>
    <row r="2010" spans="1:30" x14ac:dyDescent="0.35">
      <c r="A2010">
        <v>756</v>
      </c>
      <c r="B2010">
        <v>1</v>
      </c>
      <c r="C2010" t="str">
        <f t="shared" si="310"/>
        <v>0756-01</v>
      </c>
      <c r="D2010" t="s">
        <v>688</v>
      </c>
      <c r="E2010">
        <v>2017</v>
      </c>
      <c r="F2010">
        <f>VLOOKUP(E2010,Lookups!A:B,2,FALSE)</f>
        <v>1</v>
      </c>
      <c r="G2010">
        <v>2019</v>
      </c>
      <c r="H2010" s="62">
        <v>100</v>
      </c>
      <c r="I2010">
        <v>10</v>
      </c>
      <c r="J2010">
        <v>2</v>
      </c>
      <c r="K2010">
        <v>0</v>
      </c>
      <c r="L2010">
        <v>1</v>
      </c>
      <c r="M2010">
        <v>1</v>
      </c>
      <c r="N2010">
        <v>0</v>
      </c>
      <c r="O2010">
        <v>1</v>
      </c>
      <c r="P2010">
        <f t="shared" si="311"/>
        <v>2</v>
      </c>
      <c r="Q2010">
        <v>364</v>
      </c>
      <c r="R2010">
        <v>234</v>
      </c>
      <c r="S2010" s="14">
        <f t="shared" si="313"/>
        <v>0.60869565217391308</v>
      </c>
      <c r="T2010" s="33">
        <f>IF(E2010&lt;1994,"NA",IF(E2010&gt;2001,SUMIFS(ADM!E:E,ADM!A:A,ReferendumData!E2010,ADM!C:C,ReferendumData!A2010,ADM!D:D,ReferendumData!B2010),SUMIFS(ADM!K:K,ADM!H:H,ReferendumData!E2010,ADM!I:I,ReferendumData!A2010,ADM!J:J,ReferendumData!B2010)))</f>
        <v>737.17</v>
      </c>
      <c r="U2010" s="34">
        <f t="shared" si="312"/>
        <v>0.81121043992566166</v>
      </c>
      <c r="V2010" s="47">
        <f>IFERROR(VLOOKUP(C2010,Lookups!J:L,3,FALSE),IF(T2010&gt;=2000,4,IF(AND(T2010&gt;=1000,T2010&lt;2000),5,6)))</f>
        <v>6</v>
      </c>
      <c r="W2010" s="12" t="s">
        <v>662</v>
      </c>
      <c r="X2010" s="39">
        <f t="shared" si="314"/>
        <v>0.81121043992566166</v>
      </c>
      <c r="Y2010" s="38">
        <f t="shared" si="315"/>
        <v>0.60869565217391308</v>
      </c>
      <c r="Z2010" s="40" t="e">
        <f>IF(C2010=ScatterPlots!$A$3,ReferendumData!Y2010,-1)</f>
        <v>#N/A</v>
      </c>
      <c r="AA2010" s="39">
        <f t="shared" si="316"/>
        <v>0.81121043992566166</v>
      </c>
      <c r="AB2010" s="40">
        <f t="shared" si="317"/>
        <v>-1</v>
      </c>
      <c r="AC2010" s="40">
        <f t="shared" si="318"/>
        <v>-1</v>
      </c>
      <c r="AD2010" s="40">
        <f t="shared" si="319"/>
        <v>0.60869565217391308</v>
      </c>
    </row>
    <row r="2011" spans="1:30" x14ac:dyDescent="0.35">
      <c r="A2011">
        <v>756</v>
      </c>
      <c r="B2011">
        <v>1</v>
      </c>
      <c r="C2011" t="str">
        <f t="shared" si="310"/>
        <v>0756-01</v>
      </c>
      <c r="D2011" t="s">
        <v>689</v>
      </c>
      <c r="E2011">
        <v>2017</v>
      </c>
      <c r="F2011">
        <f>VLOOKUP(E2011,Lookups!A:B,2,FALSE)</f>
        <v>1</v>
      </c>
      <c r="G2011">
        <v>2019</v>
      </c>
      <c r="H2011" s="62">
        <v>60</v>
      </c>
      <c r="I2011">
        <v>10</v>
      </c>
      <c r="J2011">
        <v>3</v>
      </c>
      <c r="K2011">
        <v>0</v>
      </c>
      <c r="L2011">
        <v>1</v>
      </c>
      <c r="M2011">
        <v>1</v>
      </c>
      <c r="N2011">
        <v>0</v>
      </c>
      <c r="O2011">
        <v>1</v>
      </c>
      <c r="P2011">
        <f t="shared" si="311"/>
        <v>1</v>
      </c>
      <c r="Q2011">
        <v>363</v>
      </c>
      <c r="R2011">
        <v>234</v>
      </c>
      <c r="S2011" s="14">
        <f t="shared" si="313"/>
        <v>0.60804020100502509</v>
      </c>
      <c r="T2011" s="33">
        <f>IF(E2011&lt;1994,"NA",IF(E2011&gt;2001,SUMIFS(ADM!E:E,ADM!A:A,ReferendumData!E2011,ADM!C:C,ReferendumData!A2011,ADM!D:D,ReferendumData!B2011),SUMIFS(ADM!K:K,ADM!H:H,ReferendumData!E2011,ADM!I:I,ReferendumData!A2011,ADM!J:J,ReferendumData!B2011)))</f>
        <v>737.17</v>
      </c>
      <c r="U2011" s="34">
        <f t="shared" si="312"/>
        <v>0.80985390072846164</v>
      </c>
      <c r="V2011" s="47">
        <f>IFERROR(VLOOKUP(C2011,Lookups!J:L,3,FALSE),IF(T2011&gt;=2000,4,IF(AND(T2011&gt;=1000,T2011&lt;2000),5,6)))</f>
        <v>6</v>
      </c>
      <c r="W2011" s="12" t="s">
        <v>690</v>
      </c>
      <c r="X2011" s="39">
        <f t="shared" si="314"/>
        <v>0.80985390072846164</v>
      </c>
      <c r="Y2011" s="38">
        <f t="shared" si="315"/>
        <v>0.60804020100502509</v>
      </c>
      <c r="Z2011" s="40" t="e">
        <f>IF(C2011=ScatterPlots!$A$3,ReferendumData!Y2011,-1)</f>
        <v>#N/A</v>
      </c>
      <c r="AA2011" s="39">
        <f t="shared" si="316"/>
        <v>0.80985390072846164</v>
      </c>
      <c r="AB2011" s="40">
        <f t="shared" si="317"/>
        <v>-1</v>
      </c>
      <c r="AC2011" s="40">
        <f t="shared" si="318"/>
        <v>-1</v>
      </c>
      <c r="AD2011" s="40">
        <f t="shared" si="319"/>
        <v>0.60804020100502509</v>
      </c>
    </row>
    <row r="2012" spans="1:30" x14ac:dyDescent="0.35">
      <c r="A2012">
        <v>777</v>
      </c>
      <c r="B2012">
        <v>1</v>
      </c>
      <c r="C2012" t="str">
        <f t="shared" si="310"/>
        <v>0777-01</v>
      </c>
      <c r="D2012" t="s">
        <v>691</v>
      </c>
      <c r="E2012">
        <v>2017</v>
      </c>
      <c r="F2012">
        <f>VLOOKUP(E2012,Lookups!A:B,2,FALSE)</f>
        <v>1</v>
      </c>
      <c r="G2012">
        <v>2018</v>
      </c>
      <c r="H2012" s="62">
        <v>530.36</v>
      </c>
      <c r="I2012">
        <v>6</v>
      </c>
      <c r="J2012" t="s">
        <v>19</v>
      </c>
      <c r="K2012">
        <v>0</v>
      </c>
      <c r="L2012">
        <v>1</v>
      </c>
      <c r="M2012">
        <v>0</v>
      </c>
      <c r="N2012">
        <v>0</v>
      </c>
      <c r="O2012">
        <v>1</v>
      </c>
      <c r="P2012">
        <f t="shared" si="311"/>
        <v>6</v>
      </c>
      <c r="Q2012">
        <v>827</v>
      </c>
      <c r="R2012">
        <v>150</v>
      </c>
      <c r="S2012" s="14">
        <f t="shared" si="313"/>
        <v>0.84646878198567044</v>
      </c>
      <c r="T2012" s="33">
        <f>IF(E2012&lt;1994,"NA",IF(E2012&gt;2001,SUMIFS(ADM!E:E,ADM!A:A,ReferendumData!E2012,ADM!C:C,ReferendumData!A2012,ADM!D:D,ReferendumData!B2012),SUMIFS(ADM!K:K,ADM!H:H,ReferendumData!E2012,ADM!I:I,ReferendumData!A2012,ADM!J:J,ReferendumData!B2012)))</f>
        <v>828.17</v>
      </c>
      <c r="U2012" s="34">
        <f t="shared" si="312"/>
        <v>1.1797094799376939</v>
      </c>
      <c r="V2012" s="47">
        <f>IFERROR(VLOOKUP(C2012,Lookups!J:L,3,FALSE),IF(T2012&gt;=2000,4,IF(AND(T2012&gt;=1000,T2012&lt;2000),5,6)))</f>
        <v>6</v>
      </c>
      <c r="W2012" s="12" t="s">
        <v>651</v>
      </c>
      <c r="X2012" s="39">
        <f t="shared" si="314"/>
        <v>1.1797094799376939</v>
      </c>
      <c r="Y2012" s="38">
        <f t="shared" si="315"/>
        <v>0.84646878198567044</v>
      </c>
      <c r="Z2012" s="40" t="e">
        <f>IF(C2012=ScatterPlots!$A$3,ReferendumData!Y2012,-1)</f>
        <v>#N/A</v>
      </c>
      <c r="AA2012" s="39">
        <f t="shared" si="316"/>
        <v>1.1797094799376939</v>
      </c>
      <c r="AB2012" s="40">
        <f t="shared" si="317"/>
        <v>-1</v>
      </c>
      <c r="AC2012" s="40">
        <f t="shared" si="318"/>
        <v>-1</v>
      </c>
      <c r="AD2012" s="40">
        <f t="shared" si="319"/>
        <v>0.84646878198567044</v>
      </c>
    </row>
    <row r="2013" spans="1:30" x14ac:dyDescent="0.35">
      <c r="A2013">
        <v>801</v>
      </c>
      <c r="B2013">
        <v>1</v>
      </c>
      <c r="C2013" t="str">
        <f t="shared" ref="C2013:C2076" si="320">TEXT(A2013,"0000")&amp;"-"&amp;TEXT(B2013,"00")</f>
        <v>0801-01</v>
      </c>
      <c r="D2013" t="s">
        <v>692</v>
      </c>
      <c r="E2013">
        <v>2017</v>
      </c>
      <c r="F2013">
        <f>VLOOKUP(E2013,Lookups!A:B,2,FALSE)</f>
        <v>1</v>
      </c>
      <c r="G2013">
        <v>2019</v>
      </c>
      <c r="H2013" s="62">
        <v>1035.44</v>
      </c>
      <c r="I2013">
        <v>10</v>
      </c>
      <c r="J2013" t="s">
        <v>19</v>
      </c>
      <c r="K2013">
        <v>0</v>
      </c>
      <c r="L2013">
        <v>0</v>
      </c>
      <c r="M2013">
        <v>1</v>
      </c>
      <c r="N2013">
        <v>0</v>
      </c>
      <c r="O2013">
        <v>1</v>
      </c>
      <c r="P2013">
        <f t="shared" ref="P2013:P2076" si="321">MAX(1,MIN(10,INT(H2013/100)+1))</f>
        <v>10</v>
      </c>
      <c r="Q2013">
        <v>82</v>
      </c>
      <c r="R2013">
        <v>28</v>
      </c>
      <c r="S2013" s="14">
        <f t="shared" si="313"/>
        <v>0.74545454545454548</v>
      </c>
      <c r="T2013" s="33">
        <f>IF(E2013&lt;1994,"NA",IF(E2013&gt;2001,SUMIFS(ADM!E:E,ADM!A:A,ReferendumData!E2013,ADM!C:C,ReferendumData!A2013,ADM!D:D,ReferendumData!B2013),SUMIFS(ADM!K:K,ADM!H:H,ReferendumData!E2013,ADM!I:I,ReferendumData!A2013,ADM!J:J,ReferendumData!B2013)))</f>
        <v>144.08000000000001</v>
      </c>
      <c r="U2013" s="34">
        <f t="shared" ref="U2013:U2076" si="322">IFERROR((Q2013+R2013)/T2013,"NA")</f>
        <v>0.76346474181010548</v>
      </c>
      <c r="V2013" s="47">
        <f>IFERROR(VLOOKUP(C2013,Lookups!J:L,3,FALSE),IF(T2013&gt;=2000,4,IF(AND(T2013&gt;=1000,T2013&lt;2000),5,6)))</f>
        <v>6</v>
      </c>
      <c r="W2013" s="12" t="s">
        <v>664</v>
      </c>
      <c r="X2013" s="39">
        <f t="shared" si="314"/>
        <v>0.76346474181010548</v>
      </c>
      <c r="Y2013" s="38">
        <f t="shared" si="315"/>
        <v>0.74545454545454548</v>
      </c>
      <c r="Z2013" s="40" t="e">
        <f>IF(C2013=ScatterPlots!$A$3,ReferendumData!Y2013,-1)</f>
        <v>#N/A</v>
      </c>
      <c r="AA2013" s="39">
        <f t="shared" si="316"/>
        <v>0.76346474181010548</v>
      </c>
      <c r="AB2013" s="40">
        <f t="shared" si="317"/>
        <v>-1</v>
      </c>
      <c r="AC2013" s="40">
        <f t="shared" si="318"/>
        <v>-1</v>
      </c>
      <c r="AD2013" s="40">
        <f t="shared" si="319"/>
        <v>0.74545454545454548</v>
      </c>
    </row>
    <row r="2014" spans="1:30" x14ac:dyDescent="0.35">
      <c r="A2014">
        <v>831</v>
      </c>
      <c r="B2014">
        <v>1</v>
      </c>
      <c r="C2014" t="str">
        <f t="shared" si="320"/>
        <v>0831-01</v>
      </c>
      <c r="D2014" t="s">
        <v>693</v>
      </c>
      <c r="E2014">
        <v>2017</v>
      </c>
      <c r="F2014">
        <f>VLOOKUP(E2014,Lookups!A:B,2,FALSE)</f>
        <v>1</v>
      </c>
      <c r="G2014">
        <v>2018</v>
      </c>
      <c r="H2014" s="62">
        <v>1211.67</v>
      </c>
      <c r="I2014">
        <v>8</v>
      </c>
      <c r="J2014" t="s">
        <v>19</v>
      </c>
      <c r="K2014">
        <v>0</v>
      </c>
      <c r="L2014">
        <v>0</v>
      </c>
      <c r="M2014">
        <v>0</v>
      </c>
      <c r="N2014">
        <v>0</v>
      </c>
      <c r="O2014">
        <v>0</v>
      </c>
      <c r="P2014">
        <f t="shared" si="321"/>
        <v>10</v>
      </c>
      <c r="Q2014">
        <v>4179</v>
      </c>
      <c r="R2014">
        <v>5648</v>
      </c>
      <c r="S2014" s="14">
        <f t="shared" si="313"/>
        <v>0.42525694515111429</v>
      </c>
      <c r="T2014" s="33">
        <f>IF(E2014&lt;1994,"NA",IF(E2014&gt;2001,SUMIFS(ADM!E:E,ADM!A:A,ReferendumData!E2014,ADM!C:C,ReferendumData!A2014,ADM!D:D,ReferendumData!B2014),SUMIFS(ADM!K:K,ADM!H:H,ReferendumData!E2014,ADM!I:I,ReferendumData!A2014,ADM!J:J,ReferendumData!B2014)))</f>
        <v>6292.66</v>
      </c>
      <c r="U2014" s="34">
        <f t="shared" si="322"/>
        <v>1.5616607285313366</v>
      </c>
      <c r="V2014" s="47">
        <f>IFERROR(VLOOKUP(C2014,Lookups!J:L,3,FALSE),IF(T2014&gt;=2000,4,IF(AND(T2014&gt;=1000,T2014&lt;2000),5,6)))</f>
        <v>3</v>
      </c>
      <c r="W2014" s="12" t="s">
        <v>600</v>
      </c>
      <c r="X2014" s="39">
        <f t="shared" si="314"/>
        <v>1.5616607285313366</v>
      </c>
      <c r="Y2014" s="38">
        <f t="shared" si="315"/>
        <v>0.42525694515111429</v>
      </c>
      <c r="Z2014" s="40" t="e">
        <f>IF(C2014=ScatterPlots!$A$3,ReferendumData!Y2014,-1)</f>
        <v>#N/A</v>
      </c>
      <c r="AA2014" s="39">
        <f t="shared" si="316"/>
        <v>1.5616607285313366</v>
      </c>
      <c r="AB2014" s="40">
        <f t="shared" si="317"/>
        <v>-1</v>
      </c>
      <c r="AC2014" s="40">
        <f t="shared" si="318"/>
        <v>-1</v>
      </c>
      <c r="AD2014" s="40">
        <f t="shared" si="319"/>
        <v>0.42525694515111429</v>
      </c>
    </row>
    <row r="2015" spans="1:30" x14ac:dyDescent="0.35">
      <c r="A2015">
        <v>833</v>
      </c>
      <c r="B2015">
        <v>1</v>
      </c>
      <c r="C2015" t="str">
        <f t="shared" si="320"/>
        <v>0833-01</v>
      </c>
      <c r="D2015" t="s">
        <v>694</v>
      </c>
      <c r="E2015">
        <v>2017</v>
      </c>
      <c r="F2015">
        <f>VLOOKUP(E2015,Lookups!A:B,2,FALSE)</f>
        <v>1</v>
      </c>
      <c r="G2015">
        <v>2018</v>
      </c>
      <c r="H2015" s="62">
        <v>780.72</v>
      </c>
      <c r="I2015">
        <v>10</v>
      </c>
      <c r="J2015">
        <v>1</v>
      </c>
      <c r="K2015">
        <v>0</v>
      </c>
      <c r="L2015">
        <v>0</v>
      </c>
      <c r="M2015">
        <v>0</v>
      </c>
      <c r="N2015">
        <v>0</v>
      </c>
      <c r="O2015">
        <v>1</v>
      </c>
      <c r="P2015">
        <f t="shared" si="321"/>
        <v>8</v>
      </c>
      <c r="Q2015">
        <v>8793</v>
      </c>
      <c r="R2015">
        <v>4123</v>
      </c>
      <c r="S2015" s="14">
        <f t="shared" si="313"/>
        <v>0.68078352431093214</v>
      </c>
      <c r="T2015" s="33">
        <f>IF(E2015&lt;1994,"NA",IF(E2015&gt;2001,SUMIFS(ADM!E:E,ADM!A:A,ReferendumData!E2015,ADM!C:C,ReferendumData!A2015,ADM!D:D,ReferendumData!B2015),SUMIFS(ADM!K:K,ADM!H:H,ReferendumData!E2015,ADM!I:I,ReferendumData!A2015,ADM!J:J,ReferendumData!B2015)))</f>
        <v>18177.990000000002</v>
      </c>
      <c r="U2015" s="34">
        <f t="shared" si="322"/>
        <v>0.71052960200770265</v>
      </c>
      <c r="V2015" s="47">
        <f>IFERROR(VLOOKUP(C2015,Lookups!J:L,3,FALSE),IF(T2015&gt;=2000,4,IF(AND(T2015&gt;=1000,T2015&lt;2000),5,6)))</f>
        <v>2</v>
      </c>
      <c r="W2015" s="12" t="s">
        <v>654</v>
      </c>
      <c r="X2015" s="39">
        <f t="shared" si="314"/>
        <v>0.71052960200770265</v>
      </c>
      <c r="Y2015" s="38">
        <f t="shared" si="315"/>
        <v>0.68078352431093214</v>
      </c>
      <c r="Z2015" s="40" t="e">
        <f>IF(C2015=ScatterPlots!$A$3,ReferendumData!Y2015,-1)</f>
        <v>#N/A</v>
      </c>
      <c r="AA2015" s="39">
        <f t="shared" si="316"/>
        <v>0.71052960200770265</v>
      </c>
      <c r="AB2015" s="40">
        <f t="shared" si="317"/>
        <v>-1</v>
      </c>
      <c r="AC2015" s="40">
        <f t="shared" si="318"/>
        <v>-1</v>
      </c>
      <c r="AD2015" s="40">
        <f t="shared" si="319"/>
        <v>0.68078352431093214</v>
      </c>
    </row>
    <row r="2016" spans="1:30" x14ac:dyDescent="0.35">
      <c r="A2016">
        <v>833</v>
      </c>
      <c r="B2016">
        <v>1</v>
      </c>
      <c r="C2016" t="str">
        <f t="shared" si="320"/>
        <v>0833-01</v>
      </c>
      <c r="D2016" t="s">
        <v>695</v>
      </c>
      <c r="E2016">
        <v>2017</v>
      </c>
      <c r="F2016">
        <f>VLOOKUP(E2016,Lookups!A:B,2,FALSE)</f>
        <v>1</v>
      </c>
      <c r="G2016">
        <v>2018</v>
      </c>
      <c r="H2016" s="62">
        <v>375</v>
      </c>
      <c r="I2016">
        <v>10</v>
      </c>
      <c r="J2016">
        <v>2</v>
      </c>
      <c r="K2016">
        <v>0</v>
      </c>
      <c r="L2016">
        <v>0</v>
      </c>
      <c r="M2016">
        <v>0</v>
      </c>
      <c r="N2016">
        <v>0</v>
      </c>
      <c r="O2016">
        <v>1</v>
      </c>
      <c r="P2016">
        <f t="shared" si="321"/>
        <v>4</v>
      </c>
      <c r="Q2016">
        <v>6705</v>
      </c>
      <c r="R2016">
        <v>6199</v>
      </c>
      <c r="S2016" s="14">
        <f t="shared" si="313"/>
        <v>0.51960632362058279</v>
      </c>
      <c r="T2016" s="33">
        <f>IF(E2016&lt;1994,"NA",IF(E2016&gt;2001,SUMIFS(ADM!E:E,ADM!A:A,ReferendumData!E2016,ADM!C:C,ReferendumData!A2016,ADM!D:D,ReferendumData!B2016),SUMIFS(ADM!K:K,ADM!H:H,ReferendumData!E2016,ADM!I:I,ReferendumData!A2016,ADM!J:J,ReferendumData!B2016)))</f>
        <v>18177.990000000002</v>
      </c>
      <c r="U2016" s="34">
        <f t="shared" si="322"/>
        <v>0.70986946301543785</v>
      </c>
      <c r="V2016" s="47">
        <f>IFERROR(VLOOKUP(C2016,Lookups!J:L,3,FALSE),IF(T2016&gt;=2000,4,IF(AND(T2016&gt;=1000,T2016&lt;2000),5,6)))</f>
        <v>2</v>
      </c>
      <c r="W2016" s="12" t="s">
        <v>662</v>
      </c>
      <c r="X2016" s="39">
        <f t="shared" si="314"/>
        <v>0.70986946301543785</v>
      </c>
      <c r="Y2016" s="38">
        <f t="shared" si="315"/>
        <v>0.51960632362058279</v>
      </c>
      <c r="Z2016" s="40" t="e">
        <f>IF(C2016=ScatterPlots!$A$3,ReferendumData!Y2016,-1)</f>
        <v>#N/A</v>
      </c>
      <c r="AA2016" s="39">
        <f t="shared" si="316"/>
        <v>0.70986946301543785</v>
      </c>
      <c r="AB2016" s="40">
        <f t="shared" si="317"/>
        <v>-1</v>
      </c>
      <c r="AC2016" s="40">
        <f t="shared" si="318"/>
        <v>-1</v>
      </c>
      <c r="AD2016" s="40">
        <f t="shared" si="319"/>
        <v>0.51960632362058279</v>
      </c>
    </row>
    <row r="2017" spans="1:30" x14ac:dyDescent="0.35">
      <c r="A2017">
        <v>852</v>
      </c>
      <c r="B2017">
        <v>1</v>
      </c>
      <c r="C2017" t="str">
        <f t="shared" si="320"/>
        <v>0852-01</v>
      </c>
      <c r="D2017" t="s">
        <v>696</v>
      </c>
      <c r="E2017">
        <v>2017</v>
      </c>
      <c r="F2017">
        <f>VLOOKUP(E2017,Lookups!A:B,2,FALSE)</f>
        <v>1</v>
      </c>
      <c r="G2017">
        <v>2019</v>
      </c>
      <c r="H2017" s="62">
        <v>1283.17</v>
      </c>
      <c r="I2017">
        <v>10</v>
      </c>
      <c r="J2017" t="s">
        <v>19</v>
      </c>
      <c r="K2017">
        <v>0</v>
      </c>
      <c r="L2017">
        <v>0</v>
      </c>
      <c r="M2017">
        <v>1</v>
      </c>
      <c r="N2017">
        <v>0</v>
      </c>
      <c r="O2017">
        <v>1</v>
      </c>
      <c r="P2017">
        <f t="shared" si="321"/>
        <v>10</v>
      </c>
      <c r="Q2017">
        <v>88</v>
      </c>
      <c r="R2017">
        <v>11</v>
      </c>
      <c r="S2017" s="14">
        <f t="shared" si="313"/>
        <v>0.88888888888888884</v>
      </c>
      <c r="T2017" s="33">
        <f>IF(E2017&lt;1994,"NA",IF(E2017&gt;2001,SUMIFS(ADM!E:E,ADM!A:A,ReferendumData!E2017,ADM!C:C,ReferendumData!A2017,ADM!D:D,ReferendumData!B2017),SUMIFS(ADM!K:K,ADM!H:H,ReferendumData!E2017,ADM!I:I,ReferendumData!A2017,ADM!J:J,ReferendumData!B2017)))</f>
        <v>143.74</v>
      </c>
      <c r="U2017" s="34">
        <f t="shared" si="322"/>
        <v>0.68874356476972309</v>
      </c>
      <c r="V2017" s="47">
        <f>IFERROR(VLOOKUP(C2017,Lookups!J:L,3,FALSE),IF(T2017&gt;=2000,4,IF(AND(T2017&gt;=1000,T2017&lt;2000),5,6)))</f>
        <v>6</v>
      </c>
      <c r="W2017" s="12" t="s">
        <v>620</v>
      </c>
      <c r="X2017" s="39">
        <f t="shared" si="314"/>
        <v>0.68874356476972309</v>
      </c>
      <c r="Y2017" s="38">
        <f t="shared" si="315"/>
        <v>0.88888888888888884</v>
      </c>
      <c r="Z2017" s="40" t="e">
        <f>IF(C2017=ScatterPlots!$A$3,ReferendumData!Y2017,-1)</f>
        <v>#N/A</v>
      </c>
      <c r="AA2017" s="39">
        <f t="shared" si="316"/>
        <v>0.68874356476972309</v>
      </c>
      <c r="AB2017" s="40">
        <f t="shared" si="317"/>
        <v>-1</v>
      </c>
      <c r="AC2017" s="40">
        <f t="shared" si="318"/>
        <v>-1</v>
      </c>
      <c r="AD2017" s="40">
        <f t="shared" si="319"/>
        <v>0.88888888888888884</v>
      </c>
    </row>
    <row r="2018" spans="1:30" x14ac:dyDescent="0.35">
      <c r="A2018">
        <v>881</v>
      </c>
      <c r="B2018">
        <v>1</v>
      </c>
      <c r="C2018" t="str">
        <f t="shared" si="320"/>
        <v>0881-01</v>
      </c>
      <c r="D2018" t="s">
        <v>697</v>
      </c>
      <c r="E2018">
        <v>2017</v>
      </c>
      <c r="F2018">
        <f>VLOOKUP(E2018,Lookups!A:B,2,FALSE)</f>
        <v>1</v>
      </c>
      <c r="G2018">
        <v>2018</v>
      </c>
      <c r="H2018" s="62">
        <v>600</v>
      </c>
      <c r="I2018">
        <v>10</v>
      </c>
      <c r="J2018" t="s">
        <v>19</v>
      </c>
      <c r="K2018">
        <v>0</v>
      </c>
      <c r="L2018">
        <v>1</v>
      </c>
      <c r="M2018">
        <v>0</v>
      </c>
      <c r="N2018">
        <v>0</v>
      </c>
      <c r="O2018">
        <v>1</v>
      </c>
      <c r="P2018">
        <f t="shared" si="321"/>
        <v>7</v>
      </c>
      <c r="Q2018">
        <v>506</v>
      </c>
      <c r="R2018">
        <v>380</v>
      </c>
      <c r="S2018" s="14">
        <f t="shared" si="313"/>
        <v>0.57110609480812646</v>
      </c>
      <c r="T2018" s="33">
        <f>IF(E2018&lt;1994,"NA",IF(E2018&gt;2001,SUMIFS(ADM!E:E,ADM!A:A,ReferendumData!E2018,ADM!C:C,ReferendumData!A2018,ADM!D:D,ReferendumData!B2018),SUMIFS(ADM!K:K,ADM!H:H,ReferendumData!E2018,ADM!I:I,ReferendumData!A2018,ADM!J:J,ReferendumData!B2018)))</f>
        <v>859.97</v>
      </c>
      <c r="U2018" s="34">
        <f t="shared" si="322"/>
        <v>1.0302684977382932</v>
      </c>
      <c r="V2018" s="47">
        <f>IFERROR(VLOOKUP(C2018,Lookups!J:L,3,FALSE),IF(T2018&gt;=2000,4,IF(AND(T2018&gt;=1000,T2018&lt;2000),5,6)))</f>
        <v>6</v>
      </c>
      <c r="W2018" s="12" t="s">
        <v>698</v>
      </c>
      <c r="X2018" s="39">
        <f t="shared" si="314"/>
        <v>1.0302684977382932</v>
      </c>
      <c r="Y2018" s="38">
        <f t="shared" si="315"/>
        <v>0.57110609480812646</v>
      </c>
      <c r="Z2018" s="40" t="e">
        <f>IF(C2018=ScatterPlots!$A$3,ReferendumData!Y2018,-1)</f>
        <v>#N/A</v>
      </c>
      <c r="AA2018" s="39">
        <f t="shared" si="316"/>
        <v>1.0302684977382932</v>
      </c>
      <c r="AB2018" s="40">
        <f t="shared" si="317"/>
        <v>-1</v>
      </c>
      <c r="AC2018" s="40">
        <f t="shared" si="318"/>
        <v>-1</v>
      </c>
      <c r="AD2018" s="40">
        <f t="shared" si="319"/>
        <v>0.57110609480812646</v>
      </c>
    </row>
    <row r="2019" spans="1:30" x14ac:dyDescent="0.35">
      <c r="A2019">
        <v>883</v>
      </c>
      <c r="B2019">
        <v>1</v>
      </c>
      <c r="C2019" t="str">
        <f t="shared" si="320"/>
        <v>0883-01</v>
      </c>
      <c r="D2019" t="s">
        <v>635</v>
      </c>
      <c r="E2019">
        <v>2017</v>
      </c>
      <c r="F2019">
        <f>VLOOKUP(E2019,Lookups!A:B,2,FALSE)</f>
        <v>1</v>
      </c>
      <c r="G2019">
        <v>2018</v>
      </c>
      <c r="H2019" s="62">
        <v>1142</v>
      </c>
      <c r="I2019">
        <v>10</v>
      </c>
      <c r="J2019" t="s">
        <v>19</v>
      </c>
      <c r="K2019">
        <v>0</v>
      </c>
      <c r="L2019">
        <v>0</v>
      </c>
      <c r="M2019">
        <v>0</v>
      </c>
      <c r="N2019">
        <v>0</v>
      </c>
      <c r="O2019">
        <v>0</v>
      </c>
      <c r="P2019">
        <f t="shared" si="321"/>
        <v>10</v>
      </c>
      <c r="Q2019">
        <v>1031</v>
      </c>
      <c r="R2019">
        <v>1309</v>
      </c>
      <c r="S2019" s="14">
        <f t="shared" si="313"/>
        <v>0.44059829059829059</v>
      </c>
      <c r="T2019" s="33">
        <f>IF(E2019&lt;1994,"NA",IF(E2019&gt;2001,SUMIFS(ADM!E:E,ADM!A:A,ReferendumData!E2019,ADM!C:C,ReferendumData!A2019,ADM!D:D,ReferendumData!B2019),SUMIFS(ADM!K:K,ADM!H:H,ReferendumData!E2019,ADM!I:I,ReferendumData!A2019,ADM!J:J,ReferendumData!B2019)))</f>
        <v>1679.14</v>
      </c>
      <c r="U2019" s="34">
        <f t="shared" si="322"/>
        <v>1.3935705182414806</v>
      </c>
      <c r="V2019" s="47">
        <f>IFERROR(VLOOKUP(C2019,Lookups!J:L,3,FALSE),IF(T2019&gt;=2000,4,IF(AND(T2019&gt;=1000,T2019&lt;2000),5,6)))</f>
        <v>5</v>
      </c>
      <c r="W2019" s="12" t="s">
        <v>622</v>
      </c>
      <c r="X2019" s="39">
        <f t="shared" si="314"/>
        <v>1.3935705182414806</v>
      </c>
      <c r="Y2019" s="38">
        <f t="shared" si="315"/>
        <v>0.44059829059829059</v>
      </c>
      <c r="Z2019" s="40" t="e">
        <f>IF(C2019=ScatterPlots!$A$3,ReferendumData!Y2019,-1)</f>
        <v>#N/A</v>
      </c>
      <c r="AA2019" s="39">
        <f t="shared" si="316"/>
        <v>1.3935705182414806</v>
      </c>
      <c r="AB2019" s="40">
        <f t="shared" si="317"/>
        <v>-1</v>
      </c>
      <c r="AC2019" s="40">
        <f t="shared" si="318"/>
        <v>-1</v>
      </c>
      <c r="AD2019" s="40">
        <f t="shared" si="319"/>
        <v>0.44059829059829059</v>
      </c>
    </row>
    <row r="2020" spans="1:30" x14ac:dyDescent="0.35">
      <c r="A2020">
        <v>2125</v>
      </c>
      <c r="B2020">
        <v>1</v>
      </c>
      <c r="C2020" t="str">
        <f t="shared" si="320"/>
        <v>2125-01</v>
      </c>
      <c r="D2020" t="s">
        <v>699</v>
      </c>
      <c r="E2020">
        <v>2017</v>
      </c>
      <c r="F2020">
        <f>VLOOKUP(E2020,Lookups!A:B,2,FALSE)</f>
        <v>1</v>
      </c>
      <c r="G2020">
        <v>2018</v>
      </c>
      <c r="H2020" s="62">
        <v>750</v>
      </c>
      <c r="I2020">
        <v>10</v>
      </c>
      <c r="J2020" t="s">
        <v>19</v>
      </c>
      <c r="K2020">
        <v>0</v>
      </c>
      <c r="L2020">
        <v>0</v>
      </c>
      <c r="M2020">
        <v>0</v>
      </c>
      <c r="N2020">
        <v>0</v>
      </c>
      <c r="O2020">
        <v>0</v>
      </c>
      <c r="P2020">
        <f t="shared" si="321"/>
        <v>8</v>
      </c>
      <c r="Q2020">
        <v>455</v>
      </c>
      <c r="R2020">
        <v>479</v>
      </c>
      <c r="S2020" s="14">
        <f t="shared" si="313"/>
        <v>0.48715203426124198</v>
      </c>
      <c r="T2020" s="33">
        <f>IF(E2020&lt;1994,"NA",IF(E2020&gt;2001,SUMIFS(ADM!E:E,ADM!A:A,ReferendumData!E2020,ADM!C:C,ReferendumData!A2020,ADM!D:D,ReferendumData!B2020),SUMIFS(ADM!K:K,ADM!H:H,ReferendumData!E2020,ADM!I:I,ReferendumData!A2020,ADM!J:J,ReferendumData!B2020)))</f>
        <v>1162.23</v>
      </c>
      <c r="U2020" s="34">
        <f t="shared" si="322"/>
        <v>0.80362750918492898</v>
      </c>
      <c r="V2020" s="47">
        <f>IFERROR(VLOOKUP(C2020,Lookups!J:L,3,FALSE),IF(T2020&gt;=2000,4,IF(AND(T2020&gt;=1000,T2020&lt;2000),5,6)))</f>
        <v>5</v>
      </c>
      <c r="W2020" s="12" t="s">
        <v>622</v>
      </c>
      <c r="X2020" s="39">
        <f t="shared" si="314"/>
        <v>0.80362750918492898</v>
      </c>
      <c r="Y2020" s="38">
        <f t="shared" si="315"/>
        <v>0.48715203426124198</v>
      </c>
      <c r="Z2020" s="40" t="e">
        <f>IF(C2020=ScatterPlots!$A$3,ReferendumData!Y2020,-1)</f>
        <v>#N/A</v>
      </c>
      <c r="AA2020" s="39">
        <f t="shared" si="316"/>
        <v>0.80362750918492898</v>
      </c>
      <c r="AB2020" s="40">
        <f t="shared" si="317"/>
        <v>-1</v>
      </c>
      <c r="AC2020" s="40">
        <f t="shared" si="318"/>
        <v>-1</v>
      </c>
      <c r="AD2020" s="40">
        <f t="shared" si="319"/>
        <v>0.48715203426124198</v>
      </c>
    </row>
    <row r="2021" spans="1:30" x14ac:dyDescent="0.35">
      <c r="A2021">
        <v>2155</v>
      </c>
      <c r="B2021">
        <v>1</v>
      </c>
      <c r="C2021" t="str">
        <f t="shared" si="320"/>
        <v>2155-01</v>
      </c>
      <c r="D2021" t="s">
        <v>700</v>
      </c>
      <c r="E2021">
        <v>2017</v>
      </c>
      <c r="F2021">
        <f>VLOOKUP(E2021,Lookups!A:B,2,FALSE)</f>
        <v>1</v>
      </c>
      <c r="G2021">
        <v>2018</v>
      </c>
      <c r="H2021" s="62">
        <v>863.29</v>
      </c>
      <c r="I2021">
        <v>6</v>
      </c>
      <c r="J2021" t="s">
        <v>19</v>
      </c>
      <c r="K2021">
        <v>0</v>
      </c>
      <c r="L2021">
        <v>0</v>
      </c>
      <c r="M2021">
        <v>0</v>
      </c>
      <c r="N2021">
        <v>0</v>
      </c>
      <c r="O2021">
        <v>1</v>
      </c>
      <c r="P2021">
        <f t="shared" si="321"/>
        <v>9</v>
      </c>
      <c r="Q2021">
        <v>612</v>
      </c>
      <c r="R2021">
        <v>393</v>
      </c>
      <c r="S2021" s="14">
        <f t="shared" si="313"/>
        <v>0.60895522388059697</v>
      </c>
      <c r="T2021" s="33">
        <f>IF(E2021&lt;1994,"NA",IF(E2021&gt;2001,SUMIFS(ADM!E:E,ADM!A:A,ReferendumData!E2021,ADM!C:C,ReferendumData!A2021,ADM!D:D,ReferendumData!B2021),SUMIFS(ADM!K:K,ADM!H:H,ReferendumData!E2021,ADM!I:I,ReferendumData!A2021,ADM!J:J,ReferendumData!B2021)))</f>
        <v>1016.38</v>
      </c>
      <c r="U2021" s="34">
        <f t="shared" si="322"/>
        <v>0.98880340030303626</v>
      </c>
      <c r="V2021" s="47">
        <f>IFERROR(VLOOKUP(C2021,Lookups!J:L,3,FALSE),IF(T2021&gt;=2000,4,IF(AND(T2021&gt;=1000,T2021&lt;2000),5,6)))</f>
        <v>5</v>
      </c>
      <c r="W2021" s="12" t="s">
        <v>600</v>
      </c>
      <c r="X2021" s="39">
        <f t="shared" si="314"/>
        <v>0.98880340030303626</v>
      </c>
      <c r="Y2021" s="38">
        <f t="shared" si="315"/>
        <v>0.60895522388059697</v>
      </c>
      <c r="Z2021" s="40" t="e">
        <f>IF(C2021=ScatterPlots!$A$3,ReferendumData!Y2021,-1)</f>
        <v>#N/A</v>
      </c>
      <c r="AA2021" s="39">
        <f t="shared" si="316"/>
        <v>0.98880340030303626</v>
      </c>
      <c r="AB2021" s="40">
        <f t="shared" si="317"/>
        <v>-1</v>
      </c>
      <c r="AC2021" s="40">
        <f t="shared" si="318"/>
        <v>-1</v>
      </c>
      <c r="AD2021" s="40">
        <f t="shared" si="319"/>
        <v>0.60895522388059697</v>
      </c>
    </row>
    <row r="2022" spans="1:30" x14ac:dyDescent="0.35">
      <c r="A2022">
        <v>2180</v>
      </c>
      <c r="B2022">
        <v>1</v>
      </c>
      <c r="C2022" t="str">
        <f t="shared" si="320"/>
        <v>2180-01</v>
      </c>
      <c r="D2022" t="s">
        <v>701</v>
      </c>
      <c r="E2022">
        <v>2017</v>
      </c>
      <c r="F2022">
        <f>VLOOKUP(E2022,Lookups!A:B,2,FALSE)</f>
        <v>1</v>
      </c>
      <c r="G2022">
        <v>2018</v>
      </c>
      <c r="H2022" s="62">
        <v>342.36</v>
      </c>
      <c r="I2022">
        <v>10</v>
      </c>
      <c r="J2022" t="s">
        <v>19</v>
      </c>
      <c r="K2022">
        <v>0</v>
      </c>
      <c r="L2022">
        <v>1</v>
      </c>
      <c r="M2022">
        <v>0</v>
      </c>
      <c r="N2022">
        <v>0</v>
      </c>
      <c r="O2022">
        <v>1</v>
      </c>
      <c r="P2022">
        <f t="shared" si="321"/>
        <v>4</v>
      </c>
      <c r="Q2022">
        <v>506</v>
      </c>
      <c r="R2022">
        <v>57</v>
      </c>
      <c r="S2022" s="14">
        <f t="shared" si="313"/>
        <v>0.89875666074600358</v>
      </c>
      <c r="T2022" s="33">
        <f>IF(E2022&lt;1994,"NA",IF(E2022&gt;2001,SUMIFS(ADM!E:E,ADM!A:A,ReferendumData!E2022,ADM!C:C,ReferendumData!A2022,ADM!D:D,ReferendumData!B2022),SUMIFS(ADM!K:K,ADM!H:H,ReferendumData!E2022,ADM!I:I,ReferendumData!A2022,ADM!J:J,ReferendumData!B2022)))</f>
        <v>695.88</v>
      </c>
      <c r="U2022" s="34">
        <f t="shared" si="322"/>
        <v>0.80904753693165488</v>
      </c>
      <c r="V2022" s="47">
        <f>IFERROR(VLOOKUP(C2022,Lookups!J:L,3,FALSE),IF(T2022&gt;=2000,4,IF(AND(T2022&gt;=1000,T2022&lt;2000),5,6)))</f>
        <v>6</v>
      </c>
      <c r="W2022" s="12" t="s">
        <v>651</v>
      </c>
      <c r="X2022" s="39">
        <f t="shared" si="314"/>
        <v>0.80904753693165488</v>
      </c>
      <c r="Y2022" s="38">
        <f t="shared" si="315"/>
        <v>0.89875666074600358</v>
      </c>
      <c r="Z2022" s="40" t="e">
        <f>IF(C2022=ScatterPlots!$A$3,ReferendumData!Y2022,-1)</f>
        <v>#N/A</v>
      </c>
      <c r="AA2022" s="39">
        <f t="shared" si="316"/>
        <v>0.80904753693165488</v>
      </c>
      <c r="AB2022" s="40">
        <f t="shared" si="317"/>
        <v>-1</v>
      </c>
      <c r="AC2022" s="40">
        <f t="shared" si="318"/>
        <v>-1</v>
      </c>
      <c r="AD2022" s="40">
        <f t="shared" si="319"/>
        <v>0.89875666074600358</v>
      </c>
    </row>
    <row r="2023" spans="1:30" x14ac:dyDescent="0.35">
      <c r="A2023">
        <v>2397</v>
      </c>
      <c r="B2023">
        <v>1</v>
      </c>
      <c r="C2023" t="str">
        <f t="shared" si="320"/>
        <v>2397-01</v>
      </c>
      <c r="D2023" t="s">
        <v>702</v>
      </c>
      <c r="E2023">
        <v>2017</v>
      </c>
      <c r="F2023">
        <f>VLOOKUP(E2023,Lookups!A:B,2,FALSE)</f>
        <v>1</v>
      </c>
      <c r="G2023">
        <v>2018</v>
      </c>
      <c r="H2023" s="62">
        <v>190.09</v>
      </c>
      <c r="I2023">
        <v>10</v>
      </c>
      <c r="J2023">
        <v>1</v>
      </c>
      <c r="K2023">
        <v>0</v>
      </c>
      <c r="L2023">
        <v>0</v>
      </c>
      <c r="M2023">
        <v>0</v>
      </c>
      <c r="N2023">
        <v>0</v>
      </c>
      <c r="O2023">
        <v>1</v>
      </c>
      <c r="P2023">
        <f t="shared" si="321"/>
        <v>2</v>
      </c>
      <c r="Q2023">
        <v>842</v>
      </c>
      <c r="R2023">
        <v>330</v>
      </c>
      <c r="S2023" s="14">
        <f t="shared" si="313"/>
        <v>0.71843003412969286</v>
      </c>
      <c r="T2023" s="33">
        <f>IF(E2023&lt;1994,"NA",IF(E2023&gt;2001,SUMIFS(ADM!E:E,ADM!A:A,ReferendumData!E2023,ADM!C:C,ReferendumData!A2023,ADM!D:D,ReferendumData!B2023),SUMIFS(ADM!K:K,ADM!H:H,ReferendumData!E2023,ADM!I:I,ReferendumData!A2023,ADM!J:J,ReferendumData!B2023)))</f>
        <v>1018.72</v>
      </c>
      <c r="U2023" s="34">
        <f t="shared" si="322"/>
        <v>1.1504633265274069</v>
      </c>
      <c r="V2023" s="47">
        <f>IFERROR(VLOOKUP(C2023,Lookups!J:L,3,FALSE),IF(T2023&gt;=2000,4,IF(AND(T2023&gt;=1000,T2023&lt;2000),5,6)))</f>
        <v>5</v>
      </c>
      <c r="W2023" s="12" t="s">
        <v>654</v>
      </c>
      <c r="X2023" s="39">
        <f t="shared" si="314"/>
        <v>1.1504633265274069</v>
      </c>
      <c r="Y2023" s="38">
        <f t="shared" si="315"/>
        <v>0.71843003412969286</v>
      </c>
      <c r="Z2023" s="40" t="e">
        <f>IF(C2023=ScatterPlots!$A$3,ReferendumData!Y2023,-1)</f>
        <v>#N/A</v>
      </c>
      <c r="AA2023" s="39">
        <f t="shared" si="316"/>
        <v>1.1504633265274069</v>
      </c>
      <c r="AB2023" s="40">
        <f t="shared" si="317"/>
        <v>-1</v>
      </c>
      <c r="AC2023" s="40">
        <f t="shared" si="318"/>
        <v>-1</v>
      </c>
      <c r="AD2023" s="40">
        <f t="shared" si="319"/>
        <v>0.71843003412969286</v>
      </c>
    </row>
    <row r="2024" spans="1:30" x14ac:dyDescent="0.35">
      <c r="A2024">
        <v>2397</v>
      </c>
      <c r="B2024">
        <v>1</v>
      </c>
      <c r="C2024" t="str">
        <f t="shared" si="320"/>
        <v>2397-01</v>
      </c>
      <c r="D2024" t="s">
        <v>703</v>
      </c>
      <c r="E2024">
        <v>2017</v>
      </c>
      <c r="F2024">
        <f>VLOOKUP(E2024,Lookups!A:B,2,FALSE)</f>
        <v>1</v>
      </c>
      <c r="G2024">
        <v>2018</v>
      </c>
      <c r="H2024" s="62">
        <v>100</v>
      </c>
      <c r="I2024">
        <v>10</v>
      </c>
      <c r="J2024">
        <v>2</v>
      </c>
      <c r="K2024">
        <v>0</v>
      </c>
      <c r="L2024">
        <v>0</v>
      </c>
      <c r="M2024">
        <v>0</v>
      </c>
      <c r="N2024">
        <v>0</v>
      </c>
      <c r="O2024">
        <v>1</v>
      </c>
      <c r="P2024">
        <f t="shared" si="321"/>
        <v>2</v>
      </c>
      <c r="Q2024">
        <v>680</v>
      </c>
      <c r="R2024">
        <v>492</v>
      </c>
      <c r="S2024" s="14">
        <f t="shared" si="313"/>
        <v>0.58020477815699656</v>
      </c>
      <c r="T2024" s="33">
        <f>IF(E2024&lt;1994,"NA",IF(E2024&gt;2001,SUMIFS(ADM!E:E,ADM!A:A,ReferendumData!E2024,ADM!C:C,ReferendumData!A2024,ADM!D:D,ReferendumData!B2024),SUMIFS(ADM!K:K,ADM!H:H,ReferendumData!E2024,ADM!I:I,ReferendumData!A2024,ADM!J:J,ReferendumData!B2024)))</f>
        <v>1018.72</v>
      </c>
      <c r="U2024" s="34">
        <f t="shared" si="322"/>
        <v>1.1504633265274069</v>
      </c>
      <c r="V2024" s="47">
        <f>IFERROR(VLOOKUP(C2024,Lookups!J:L,3,FALSE),IF(T2024&gt;=2000,4,IF(AND(T2024&gt;=1000,T2024&lt;2000),5,6)))</f>
        <v>5</v>
      </c>
      <c r="W2024" s="12" t="s">
        <v>662</v>
      </c>
      <c r="X2024" s="39">
        <f t="shared" si="314"/>
        <v>1.1504633265274069</v>
      </c>
      <c r="Y2024" s="38">
        <f t="shared" si="315"/>
        <v>0.58020477815699656</v>
      </c>
      <c r="Z2024" s="40" t="e">
        <f>IF(C2024=ScatterPlots!$A$3,ReferendumData!Y2024,-1)</f>
        <v>#N/A</v>
      </c>
      <c r="AA2024" s="39">
        <f t="shared" si="316"/>
        <v>1.1504633265274069</v>
      </c>
      <c r="AB2024" s="40">
        <f t="shared" si="317"/>
        <v>-1</v>
      </c>
      <c r="AC2024" s="40">
        <f t="shared" si="318"/>
        <v>-1</v>
      </c>
      <c r="AD2024" s="40">
        <f t="shared" si="319"/>
        <v>0.58020477815699656</v>
      </c>
    </row>
    <row r="2025" spans="1:30" x14ac:dyDescent="0.35">
      <c r="A2025">
        <v>2683</v>
      </c>
      <c r="B2025">
        <v>1</v>
      </c>
      <c r="C2025" t="str">
        <f t="shared" si="320"/>
        <v>2683-01</v>
      </c>
      <c r="D2025" t="s">
        <v>704</v>
      </c>
      <c r="E2025">
        <v>2017</v>
      </c>
      <c r="F2025">
        <f>VLOOKUP(E2025,Lookups!A:B,2,FALSE)</f>
        <v>1</v>
      </c>
      <c r="G2025">
        <v>2018</v>
      </c>
      <c r="H2025" s="62">
        <v>1825</v>
      </c>
      <c r="I2025">
        <v>10</v>
      </c>
      <c r="J2025" t="s">
        <v>19</v>
      </c>
      <c r="K2025">
        <v>0</v>
      </c>
      <c r="L2025">
        <v>1</v>
      </c>
      <c r="M2025">
        <v>0</v>
      </c>
      <c r="N2025">
        <v>0</v>
      </c>
      <c r="O2025">
        <v>0</v>
      </c>
      <c r="P2025">
        <f t="shared" si="321"/>
        <v>10</v>
      </c>
      <c r="Q2025">
        <v>289</v>
      </c>
      <c r="R2025">
        <v>722</v>
      </c>
      <c r="S2025" s="14">
        <f t="shared" si="313"/>
        <v>0.28585558852621168</v>
      </c>
      <c r="T2025" s="33">
        <f>IF(E2025&lt;1994,"NA",IF(E2025&gt;2001,SUMIFS(ADM!E:E,ADM!A:A,ReferendumData!E2025,ADM!C:C,ReferendumData!A2025,ADM!D:D,ReferendumData!B2025),SUMIFS(ADM!K:K,ADM!H:H,ReferendumData!E2025,ADM!I:I,ReferendumData!A2025,ADM!J:J,ReferendumData!B2025)))</f>
        <v>374.21</v>
      </c>
      <c r="U2025" s="34">
        <f t="shared" si="322"/>
        <v>2.7016915635605678</v>
      </c>
      <c r="V2025" s="47">
        <f>IFERROR(VLOOKUP(C2025,Lookups!J:L,3,FALSE),IF(T2025&gt;=2000,4,IF(AND(T2025&gt;=1000,T2025&lt;2000),5,6)))</f>
        <v>6</v>
      </c>
      <c r="W2025" s="12" t="s">
        <v>600</v>
      </c>
      <c r="X2025" s="39">
        <f t="shared" si="314"/>
        <v>2.7016915635605678</v>
      </c>
      <c r="Y2025" s="38">
        <f t="shared" si="315"/>
        <v>0.28585558852621168</v>
      </c>
      <c r="Z2025" s="40" t="e">
        <f>IF(C2025=ScatterPlots!$A$3,ReferendumData!Y2025,-1)</f>
        <v>#N/A</v>
      </c>
      <c r="AA2025" s="39">
        <f t="shared" si="316"/>
        <v>2.7016915635605678</v>
      </c>
      <c r="AB2025" s="40">
        <f t="shared" si="317"/>
        <v>-1</v>
      </c>
      <c r="AC2025" s="40">
        <f t="shared" si="318"/>
        <v>-1</v>
      </c>
      <c r="AD2025" s="40">
        <f t="shared" si="319"/>
        <v>0.28585558852621168</v>
      </c>
    </row>
    <row r="2026" spans="1:30" x14ac:dyDescent="0.35">
      <c r="A2026">
        <v>2689</v>
      </c>
      <c r="B2026">
        <v>1</v>
      </c>
      <c r="C2026" t="str">
        <f t="shared" si="320"/>
        <v>2689-01</v>
      </c>
      <c r="D2026" t="s">
        <v>705</v>
      </c>
      <c r="E2026">
        <v>2017</v>
      </c>
      <c r="F2026">
        <f>VLOOKUP(E2026,Lookups!A:B,2,FALSE)</f>
        <v>1</v>
      </c>
      <c r="G2026">
        <v>2018</v>
      </c>
      <c r="H2026" s="62">
        <v>474.26</v>
      </c>
      <c r="I2026">
        <v>10</v>
      </c>
      <c r="J2026">
        <v>1</v>
      </c>
      <c r="K2026">
        <v>0</v>
      </c>
      <c r="L2026">
        <v>0</v>
      </c>
      <c r="M2026">
        <v>0</v>
      </c>
      <c r="N2026">
        <v>0</v>
      </c>
      <c r="O2026">
        <v>1</v>
      </c>
      <c r="P2026">
        <f t="shared" si="321"/>
        <v>5</v>
      </c>
      <c r="Q2026">
        <v>1045</v>
      </c>
      <c r="R2026">
        <v>382</v>
      </c>
      <c r="S2026" s="14">
        <f t="shared" si="313"/>
        <v>0.73230553608969862</v>
      </c>
      <c r="T2026" s="33">
        <f>IF(E2026&lt;1994,"NA",IF(E2026&gt;2001,SUMIFS(ADM!E:E,ADM!A:A,ReferendumData!E2026,ADM!C:C,ReferendumData!A2026,ADM!D:D,ReferendumData!B2026),SUMIFS(ADM!K:K,ADM!H:H,ReferendumData!E2026,ADM!I:I,ReferendumData!A2026,ADM!J:J,ReferendumData!B2026)))</f>
        <v>1135.23</v>
      </c>
      <c r="U2026" s="34">
        <f t="shared" si="322"/>
        <v>1.2570139971635703</v>
      </c>
      <c r="V2026" s="47">
        <f>IFERROR(VLOOKUP(C2026,Lookups!J:L,3,FALSE),IF(T2026&gt;=2000,4,IF(AND(T2026&gt;=1000,T2026&lt;2000),5,6)))</f>
        <v>5</v>
      </c>
      <c r="W2026" s="12" t="s">
        <v>654</v>
      </c>
      <c r="X2026" s="39">
        <f t="shared" si="314"/>
        <v>1.2570139971635703</v>
      </c>
      <c r="Y2026" s="38">
        <f t="shared" si="315"/>
        <v>0.73230553608969862</v>
      </c>
      <c r="Z2026" s="40" t="e">
        <f>IF(C2026=ScatterPlots!$A$3,ReferendumData!Y2026,-1)</f>
        <v>#N/A</v>
      </c>
      <c r="AA2026" s="39">
        <f t="shared" si="316"/>
        <v>1.2570139971635703</v>
      </c>
      <c r="AB2026" s="40">
        <f t="shared" si="317"/>
        <v>-1</v>
      </c>
      <c r="AC2026" s="40">
        <f t="shared" si="318"/>
        <v>-1</v>
      </c>
      <c r="AD2026" s="40">
        <f t="shared" si="319"/>
        <v>0.73230553608969862</v>
      </c>
    </row>
    <row r="2027" spans="1:30" x14ac:dyDescent="0.35">
      <c r="A2027">
        <v>2689</v>
      </c>
      <c r="B2027">
        <v>1</v>
      </c>
      <c r="C2027" t="str">
        <f t="shared" si="320"/>
        <v>2689-01</v>
      </c>
      <c r="D2027" t="s">
        <v>706</v>
      </c>
      <c r="E2027">
        <v>2017</v>
      </c>
      <c r="F2027">
        <f>VLOOKUP(E2027,Lookups!A:B,2,FALSE)</f>
        <v>1</v>
      </c>
      <c r="G2027">
        <v>2018</v>
      </c>
      <c r="H2027" s="62">
        <v>250</v>
      </c>
      <c r="I2027">
        <v>10</v>
      </c>
      <c r="J2027">
        <v>2</v>
      </c>
      <c r="K2027">
        <v>0</v>
      </c>
      <c r="L2027">
        <v>0</v>
      </c>
      <c r="M2027">
        <v>0</v>
      </c>
      <c r="N2027">
        <v>0</v>
      </c>
      <c r="O2027">
        <v>0</v>
      </c>
      <c r="P2027">
        <f t="shared" si="321"/>
        <v>3</v>
      </c>
      <c r="Q2027">
        <v>711</v>
      </c>
      <c r="R2027">
        <v>712</v>
      </c>
      <c r="S2027" s="14">
        <f t="shared" si="313"/>
        <v>0.49964862965565704</v>
      </c>
      <c r="T2027" s="33">
        <f>IF(E2027&lt;1994,"NA",IF(E2027&gt;2001,SUMIFS(ADM!E:E,ADM!A:A,ReferendumData!E2027,ADM!C:C,ReferendumData!A2027,ADM!D:D,ReferendumData!B2027),SUMIFS(ADM!K:K,ADM!H:H,ReferendumData!E2027,ADM!I:I,ReferendumData!A2027,ADM!J:J,ReferendumData!B2027)))</f>
        <v>1135.23</v>
      </c>
      <c r="U2027" s="34">
        <f t="shared" si="322"/>
        <v>1.253490482104948</v>
      </c>
      <c r="V2027" s="47">
        <f>IFERROR(VLOOKUP(C2027,Lookups!J:L,3,FALSE),IF(T2027&gt;=2000,4,IF(AND(T2027&gt;=1000,T2027&lt;2000),5,6)))</f>
        <v>5</v>
      </c>
      <c r="W2027" s="12" t="s">
        <v>662</v>
      </c>
      <c r="X2027" s="39">
        <f t="shared" si="314"/>
        <v>1.253490482104948</v>
      </c>
      <c r="Y2027" s="38">
        <f t="shared" si="315"/>
        <v>0.49964862965565704</v>
      </c>
      <c r="Z2027" s="40" t="e">
        <f>IF(C2027=ScatterPlots!$A$3,ReferendumData!Y2027,-1)</f>
        <v>#N/A</v>
      </c>
      <c r="AA2027" s="39">
        <f t="shared" si="316"/>
        <v>1.253490482104948</v>
      </c>
      <c r="AB2027" s="40">
        <f t="shared" si="317"/>
        <v>-1</v>
      </c>
      <c r="AC2027" s="40">
        <f t="shared" si="318"/>
        <v>-1</v>
      </c>
      <c r="AD2027" s="40">
        <f t="shared" si="319"/>
        <v>0.49964862965565704</v>
      </c>
    </row>
    <row r="2028" spans="1:30" x14ac:dyDescent="0.35">
      <c r="A2028">
        <v>2805</v>
      </c>
      <c r="B2028">
        <v>1</v>
      </c>
      <c r="C2028" t="str">
        <f t="shared" si="320"/>
        <v>2805-01</v>
      </c>
      <c r="D2028" t="s">
        <v>707</v>
      </c>
      <c r="E2028">
        <v>2017</v>
      </c>
      <c r="F2028">
        <f>VLOOKUP(E2028,Lookups!A:B,2,FALSE)</f>
        <v>1</v>
      </c>
      <c r="G2028">
        <v>2018</v>
      </c>
      <c r="H2028" s="62">
        <v>936.37</v>
      </c>
      <c r="I2028">
        <v>10</v>
      </c>
      <c r="J2028">
        <v>1</v>
      </c>
      <c r="K2028">
        <v>0</v>
      </c>
      <c r="L2028">
        <v>1</v>
      </c>
      <c r="M2028">
        <v>0</v>
      </c>
      <c r="N2028">
        <v>0</v>
      </c>
      <c r="O2028">
        <v>1</v>
      </c>
      <c r="P2028">
        <f t="shared" si="321"/>
        <v>10</v>
      </c>
      <c r="Q2028">
        <v>987</v>
      </c>
      <c r="R2028">
        <v>281</v>
      </c>
      <c r="S2028" s="14">
        <f t="shared" si="313"/>
        <v>0.77839116719242907</v>
      </c>
      <c r="T2028" s="33">
        <f>IF(E2028&lt;1994,"NA",IF(E2028&gt;2001,SUMIFS(ADM!E:E,ADM!A:A,ReferendumData!E2028,ADM!C:C,ReferendumData!A2028,ADM!D:D,ReferendumData!B2028),SUMIFS(ADM!K:K,ADM!H:H,ReferendumData!E2028,ADM!I:I,ReferendumData!A2028,ADM!J:J,ReferendumData!B2028)))</f>
        <v>1190.75</v>
      </c>
      <c r="U2028" s="34">
        <f t="shared" si="322"/>
        <v>1.0648750787318917</v>
      </c>
      <c r="V2028" s="47">
        <f>IFERROR(VLOOKUP(C2028,Lookups!J:L,3,FALSE),IF(T2028&gt;=2000,4,IF(AND(T2028&gt;=1000,T2028&lt;2000),5,6)))</f>
        <v>5</v>
      </c>
      <c r="W2028" s="12" t="s">
        <v>654</v>
      </c>
      <c r="X2028" s="39">
        <f t="shared" si="314"/>
        <v>1.0648750787318917</v>
      </c>
      <c r="Y2028" s="38">
        <f t="shared" si="315"/>
        <v>0.77839116719242907</v>
      </c>
      <c r="Z2028" s="40" t="e">
        <f>IF(C2028=ScatterPlots!$A$3,ReferendumData!Y2028,-1)</f>
        <v>#N/A</v>
      </c>
      <c r="AA2028" s="39">
        <f t="shared" si="316"/>
        <v>1.0648750787318917</v>
      </c>
      <c r="AB2028" s="40">
        <f t="shared" si="317"/>
        <v>-1</v>
      </c>
      <c r="AC2028" s="40">
        <f t="shared" si="318"/>
        <v>-1</v>
      </c>
      <c r="AD2028" s="40">
        <f t="shared" si="319"/>
        <v>0.77839116719242907</v>
      </c>
    </row>
    <row r="2029" spans="1:30" x14ac:dyDescent="0.35">
      <c r="A2029">
        <v>2805</v>
      </c>
      <c r="B2029">
        <v>1</v>
      </c>
      <c r="C2029" t="str">
        <f t="shared" si="320"/>
        <v>2805-01</v>
      </c>
      <c r="D2029" t="s">
        <v>708</v>
      </c>
      <c r="E2029">
        <v>2017</v>
      </c>
      <c r="F2029">
        <f>VLOOKUP(E2029,Lookups!A:B,2,FALSE)</f>
        <v>1</v>
      </c>
      <c r="G2029">
        <v>2018</v>
      </c>
      <c r="H2029" s="62">
        <v>313.63</v>
      </c>
      <c r="I2029">
        <v>10</v>
      </c>
      <c r="J2029">
        <v>2</v>
      </c>
      <c r="K2029">
        <v>0</v>
      </c>
      <c r="L2029">
        <v>1</v>
      </c>
      <c r="M2029">
        <v>0</v>
      </c>
      <c r="N2029">
        <v>0</v>
      </c>
      <c r="O2029">
        <v>1</v>
      </c>
      <c r="P2029">
        <f t="shared" si="321"/>
        <v>4</v>
      </c>
      <c r="Q2029">
        <v>842</v>
      </c>
      <c r="R2029">
        <v>419</v>
      </c>
      <c r="S2029" s="14">
        <f t="shared" si="313"/>
        <v>0.66772402854877078</v>
      </c>
      <c r="T2029" s="33">
        <f>IF(E2029&lt;1994,"NA",IF(E2029&gt;2001,SUMIFS(ADM!E:E,ADM!A:A,ReferendumData!E2029,ADM!C:C,ReferendumData!A2029,ADM!D:D,ReferendumData!B2029),SUMIFS(ADM!K:K,ADM!H:H,ReferendumData!E2029,ADM!I:I,ReferendumData!A2029,ADM!J:J,ReferendumData!B2029)))</f>
        <v>1190.75</v>
      </c>
      <c r="U2029" s="34">
        <f t="shared" si="322"/>
        <v>1.0589964308209112</v>
      </c>
      <c r="V2029" s="47">
        <f>IFERROR(VLOOKUP(C2029,Lookups!J:L,3,FALSE),IF(T2029&gt;=2000,4,IF(AND(T2029&gt;=1000,T2029&lt;2000),5,6)))</f>
        <v>5</v>
      </c>
      <c r="W2029" s="12" t="s">
        <v>656</v>
      </c>
      <c r="X2029" s="39">
        <f t="shared" si="314"/>
        <v>1.0589964308209112</v>
      </c>
      <c r="Y2029" s="38">
        <f t="shared" si="315"/>
        <v>0.66772402854877078</v>
      </c>
      <c r="Z2029" s="40" t="e">
        <f>IF(C2029=ScatterPlots!$A$3,ReferendumData!Y2029,-1)</f>
        <v>#N/A</v>
      </c>
      <c r="AA2029" s="39">
        <f t="shared" si="316"/>
        <v>1.0589964308209112</v>
      </c>
      <c r="AB2029" s="40">
        <f t="shared" si="317"/>
        <v>-1</v>
      </c>
      <c r="AC2029" s="40">
        <f t="shared" si="318"/>
        <v>-1</v>
      </c>
      <c r="AD2029" s="40">
        <f t="shared" si="319"/>
        <v>0.66772402854877078</v>
      </c>
    </row>
    <row r="2030" spans="1:30" x14ac:dyDescent="0.35">
      <c r="A2030">
        <v>2888</v>
      </c>
      <c r="B2030">
        <v>1</v>
      </c>
      <c r="C2030" t="str">
        <f t="shared" si="320"/>
        <v>2888-01</v>
      </c>
      <c r="D2030" t="s">
        <v>415</v>
      </c>
      <c r="E2030">
        <v>2017</v>
      </c>
      <c r="F2030">
        <f>VLOOKUP(E2030,Lookups!A:B,2,FALSE)</f>
        <v>1</v>
      </c>
      <c r="G2030">
        <v>2018</v>
      </c>
      <c r="H2030" s="62">
        <v>500</v>
      </c>
      <c r="I2030">
        <v>10</v>
      </c>
      <c r="J2030" t="s">
        <v>19</v>
      </c>
      <c r="K2030">
        <v>0</v>
      </c>
      <c r="L2030">
        <v>0</v>
      </c>
      <c r="M2030">
        <v>0</v>
      </c>
      <c r="N2030">
        <v>0</v>
      </c>
      <c r="O2030">
        <v>1</v>
      </c>
      <c r="P2030">
        <f t="shared" si="321"/>
        <v>6</v>
      </c>
      <c r="Q2030">
        <v>303</v>
      </c>
      <c r="R2030">
        <v>137</v>
      </c>
      <c r="S2030" s="14">
        <f t="shared" si="313"/>
        <v>0.6886363636363636</v>
      </c>
      <c r="T2030" s="33">
        <f>IF(E2030&lt;1994,"NA",IF(E2030&gt;2001,SUMIFS(ADM!E:E,ADM!A:A,ReferendumData!E2030,ADM!C:C,ReferendumData!A2030,ADM!D:D,ReferendumData!B2030),SUMIFS(ADM!K:K,ADM!H:H,ReferendumData!E2030,ADM!I:I,ReferendumData!A2030,ADM!J:J,ReferendumData!B2030)))</f>
        <v>348.83</v>
      </c>
      <c r="U2030" s="34">
        <f t="shared" si="322"/>
        <v>1.2613594014276295</v>
      </c>
      <c r="V2030" s="47">
        <f>IFERROR(VLOOKUP(C2030,Lookups!J:L,3,FALSE),IF(T2030&gt;=2000,4,IF(AND(T2030&gt;=1000,T2030&lt;2000),5,6)))</f>
        <v>6</v>
      </c>
      <c r="W2030" s="12" t="s">
        <v>622</v>
      </c>
      <c r="X2030" s="39">
        <f t="shared" si="314"/>
        <v>1.2613594014276295</v>
      </c>
      <c r="Y2030" s="38">
        <f t="shared" si="315"/>
        <v>0.6886363636363636</v>
      </c>
      <c r="Z2030" s="40" t="e">
        <f>IF(C2030=ScatterPlots!$A$3,ReferendumData!Y2030,-1)</f>
        <v>#N/A</v>
      </c>
      <c r="AA2030" s="39">
        <f t="shared" si="316"/>
        <v>1.2613594014276295</v>
      </c>
      <c r="AB2030" s="40">
        <f t="shared" si="317"/>
        <v>-1</v>
      </c>
      <c r="AC2030" s="40">
        <f t="shared" si="318"/>
        <v>-1</v>
      </c>
      <c r="AD2030" s="40">
        <f t="shared" si="319"/>
        <v>0.6886363636363636</v>
      </c>
    </row>
    <row r="2031" spans="1:30" x14ac:dyDescent="0.35">
      <c r="A2031">
        <v>2898</v>
      </c>
      <c r="B2031">
        <v>1</v>
      </c>
      <c r="C2031" t="str">
        <f t="shared" si="320"/>
        <v>2898-01</v>
      </c>
      <c r="D2031" t="s">
        <v>485</v>
      </c>
      <c r="E2031">
        <v>2017</v>
      </c>
      <c r="F2031">
        <f>VLOOKUP(E2031,Lookups!A:B,2,FALSE)</f>
        <v>1</v>
      </c>
      <c r="G2031">
        <v>2018</v>
      </c>
      <c r="H2031" s="62">
        <v>1750</v>
      </c>
      <c r="I2031">
        <v>10</v>
      </c>
      <c r="J2031" t="s">
        <v>19</v>
      </c>
      <c r="K2031">
        <v>0</v>
      </c>
      <c r="L2031">
        <v>0</v>
      </c>
      <c r="M2031">
        <v>0</v>
      </c>
      <c r="N2031">
        <v>0</v>
      </c>
      <c r="O2031">
        <v>1</v>
      </c>
      <c r="P2031">
        <f t="shared" si="321"/>
        <v>10</v>
      </c>
      <c r="Q2031">
        <v>379</v>
      </c>
      <c r="R2031">
        <v>131</v>
      </c>
      <c r="S2031" s="14">
        <f t="shared" si="313"/>
        <v>0.74313725490196081</v>
      </c>
      <c r="T2031" s="33">
        <f>IF(E2031&lt;1994,"NA",IF(E2031&gt;2001,SUMIFS(ADM!E:E,ADM!A:A,ReferendumData!E2031,ADM!C:C,ReferendumData!A2031,ADM!D:D,ReferendumData!B2031),SUMIFS(ADM!K:K,ADM!H:H,ReferendumData!E2031,ADM!I:I,ReferendumData!A2031,ADM!J:J,ReferendumData!B2031)))</f>
        <v>395.84</v>
      </c>
      <c r="U2031" s="34">
        <f t="shared" si="322"/>
        <v>1.2883993532740503</v>
      </c>
      <c r="V2031" s="47">
        <f>IFERROR(VLOOKUP(C2031,Lookups!J:L,3,FALSE),IF(T2031&gt;=2000,4,IF(AND(T2031&gt;=1000,T2031&lt;2000),5,6)))</f>
        <v>6</v>
      </c>
      <c r="W2031" s="12" t="s">
        <v>600</v>
      </c>
      <c r="X2031" s="39">
        <f t="shared" si="314"/>
        <v>1.2883993532740503</v>
      </c>
      <c r="Y2031" s="38">
        <f t="shared" si="315"/>
        <v>0.74313725490196081</v>
      </c>
      <c r="Z2031" s="40" t="e">
        <f>IF(C2031=ScatterPlots!$A$3,ReferendumData!Y2031,-1)</f>
        <v>#N/A</v>
      </c>
      <c r="AA2031" s="39">
        <f t="shared" si="316"/>
        <v>1.2883993532740503</v>
      </c>
      <c r="AB2031" s="40">
        <f t="shared" si="317"/>
        <v>-1</v>
      </c>
      <c r="AC2031" s="40">
        <f t="shared" si="318"/>
        <v>-1</v>
      </c>
      <c r="AD2031" s="40">
        <f t="shared" si="319"/>
        <v>0.74313725490196081</v>
      </c>
    </row>
    <row r="2032" spans="1:30" x14ac:dyDescent="0.35">
      <c r="A2032">
        <v>2903</v>
      </c>
      <c r="B2032">
        <v>1</v>
      </c>
      <c r="C2032" t="str">
        <f t="shared" si="320"/>
        <v>2903-01</v>
      </c>
      <c r="D2032" t="s">
        <v>709</v>
      </c>
      <c r="E2032">
        <v>2017</v>
      </c>
      <c r="F2032">
        <f>VLOOKUP(E2032,Lookups!A:B,2,FALSE)</f>
        <v>1</v>
      </c>
      <c r="G2032">
        <v>2018</v>
      </c>
      <c r="H2032" s="62">
        <v>302</v>
      </c>
      <c r="I2032">
        <v>10</v>
      </c>
      <c r="J2032">
        <v>1</v>
      </c>
      <c r="K2032">
        <v>0</v>
      </c>
      <c r="L2032">
        <v>1</v>
      </c>
      <c r="M2032">
        <v>0</v>
      </c>
      <c r="N2032">
        <v>0</v>
      </c>
      <c r="O2032">
        <v>1</v>
      </c>
      <c r="P2032">
        <f t="shared" si="321"/>
        <v>4</v>
      </c>
      <c r="Q2032">
        <v>496</v>
      </c>
      <c r="R2032">
        <v>302</v>
      </c>
      <c r="S2032" s="14">
        <f t="shared" si="313"/>
        <v>0.62155388471177941</v>
      </c>
      <c r="T2032" s="33">
        <f>IF(E2032&lt;1994,"NA",IF(E2032&gt;2001,SUMIFS(ADM!E:E,ADM!A:A,ReferendumData!E2032,ADM!C:C,ReferendumData!A2032,ADM!D:D,ReferendumData!B2032),SUMIFS(ADM!K:K,ADM!H:H,ReferendumData!E2032,ADM!I:I,ReferendumData!A2032,ADM!J:J,ReferendumData!B2032)))</f>
        <v>492.42</v>
      </c>
      <c r="U2032" s="34">
        <f t="shared" si="322"/>
        <v>1.6205678079688071</v>
      </c>
      <c r="V2032" s="47">
        <f>IFERROR(VLOOKUP(C2032,Lookups!J:L,3,FALSE),IF(T2032&gt;=2000,4,IF(AND(T2032&gt;=1000,T2032&lt;2000),5,6)))</f>
        <v>6</v>
      </c>
      <c r="W2032" s="12" t="s">
        <v>710</v>
      </c>
      <c r="X2032" s="39">
        <f t="shared" si="314"/>
        <v>1.6205678079688071</v>
      </c>
      <c r="Y2032" s="38">
        <f t="shared" si="315"/>
        <v>0.62155388471177941</v>
      </c>
      <c r="Z2032" s="40" t="e">
        <f>IF(C2032=ScatterPlots!$A$3,ReferendumData!Y2032,-1)</f>
        <v>#N/A</v>
      </c>
      <c r="AA2032" s="39">
        <f t="shared" si="316"/>
        <v>1.6205678079688071</v>
      </c>
      <c r="AB2032" s="40">
        <f t="shared" si="317"/>
        <v>-1</v>
      </c>
      <c r="AC2032" s="40">
        <f t="shared" si="318"/>
        <v>-1</v>
      </c>
      <c r="AD2032" s="40">
        <f t="shared" si="319"/>
        <v>0.62155388471177941</v>
      </c>
    </row>
    <row r="2033" spans="1:30" x14ac:dyDescent="0.35">
      <c r="A2033">
        <v>2903</v>
      </c>
      <c r="B2033">
        <v>1</v>
      </c>
      <c r="C2033" t="str">
        <f t="shared" si="320"/>
        <v>2903-01</v>
      </c>
      <c r="D2033" t="s">
        <v>711</v>
      </c>
      <c r="E2033">
        <v>2017</v>
      </c>
      <c r="F2033">
        <f>VLOOKUP(E2033,Lookups!A:B,2,FALSE)</f>
        <v>1</v>
      </c>
      <c r="G2033">
        <v>2018</v>
      </c>
      <c r="H2033" s="62">
        <v>158</v>
      </c>
      <c r="I2033">
        <v>10</v>
      </c>
      <c r="J2033">
        <v>3</v>
      </c>
      <c r="K2033">
        <v>0</v>
      </c>
      <c r="L2033">
        <v>1</v>
      </c>
      <c r="M2033">
        <v>0</v>
      </c>
      <c r="N2033">
        <v>0</v>
      </c>
      <c r="O2033">
        <v>1</v>
      </c>
      <c r="P2033">
        <f t="shared" si="321"/>
        <v>2</v>
      </c>
      <c r="Q2033">
        <v>510</v>
      </c>
      <c r="R2033">
        <v>290</v>
      </c>
      <c r="S2033" s="14">
        <f t="shared" si="313"/>
        <v>0.63749999999999996</v>
      </c>
      <c r="T2033" s="33">
        <f>IF(E2033&lt;1994,"NA",IF(E2033&gt;2001,SUMIFS(ADM!E:E,ADM!A:A,ReferendumData!E2033,ADM!C:C,ReferendumData!A2033,ADM!D:D,ReferendumData!B2033),SUMIFS(ADM!K:K,ADM!H:H,ReferendumData!E2033,ADM!I:I,ReferendumData!A2033,ADM!J:J,ReferendumData!B2033)))</f>
        <v>492.42</v>
      </c>
      <c r="U2033" s="34">
        <f t="shared" si="322"/>
        <v>1.6246293814223629</v>
      </c>
      <c r="V2033" s="47">
        <f>IFERROR(VLOOKUP(C2033,Lookups!J:L,3,FALSE),IF(T2033&gt;=2000,4,IF(AND(T2033&gt;=1000,T2033&lt;2000),5,6)))</f>
        <v>6</v>
      </c>
      <c r="W2033" s="12" t="s">
        <v>690</v>
      </c>
      <c r="X2033" s="39">
        <f t="shared" si="314"/>
        <v>1.6246293814223629</v>
      </c>
      <c r="Y2033" s="38">
        <f t="shared" si="315"/>
        <v>0.63749999999999996</v>
      </c>
      <c r="Z2033" s="40" t="e">
        <f>IF(C2033=ScatterPlots!$A$3,ReferendumData!Y2033,-1)</f>
        <v>#N/A</v>
      </c>
      <c r="AA2033" s="39">
        <f t="shared" si="316"/>
        <v>1.6246293814223629</v>
      </c>
      <c r="AB2033" s="40">
        <f t="shared" si="317"/>
        <v>-1</v>
      </c>
      <c r="AC2033" s="40">
        <f t="shared" si="318"/>
        <v>-1</v>
      </c>
      <c r="AD2033" s="40">
        <f t="shared" si="319"/>
        <v>0.63749999999999996</v>
      </c>
    </row>
    <row r="2034" spans="1:30" x14ac:dyDescent="0.35">
      <c r="A2034">
        <v>1</v>
      </c>
      <c r="B2034">
        <v>3</v>
      </c>
      <c r="C2034" t="str">
        <f t="shared" si="320"/>
        <v>0001-03</v>
      </c>
      <c r="D2034" t="s">
        <v>617</v>
      </c>
      <c r="E2034">
        <v>2018</v>
      </c>
      <c r="F2034">
        <f>VLOOKUP(E2034,Lookups!A:B,2,FALSE)</f>
        <v>2</v>
      </c>
      <c r="G2034">
        <v>2019</v>
      </c>
      <c r="H2034" s="62">
        <v>490</v>
      </c>
      <c r="I2034">
        <v>7</v>
      </c>
      <c r="J2034">
        <v>1</v>
      </c>
      <c r="K2034">
        <v>0</v>
      </c>
      <c r="L2034">
        <v>1</v>
      </c>
      <c r="M2034">
        <v>0</v>
      </c>
      <c r="N2034">
        <v>0</v>
      </c>
      <c r="O2034">
        <v>1</v>
      </c>
      <c r="P2034">
        <f t="shared" si="321"/>
        <v>5</v>
      </c>
      <c r="Q2034">
        <v>148475</v>
      </c>
      <c r="R2034">
        <v>42412</v>
      </c>
      <c r="S2034" s="14">
        <f t="shared" si="313"/>
        <v>0.77781619492160281</v>
      </c>
      <c r="T2034" s="33">
        <f>IF(E2034&lt;1994,"NA",IF(E2034&gt;2001,SUMIFS(ADM!E:E,ADM!A:A,ReferendumData!E2034,ADM!C:C,ReferendumData!A2034,ADM!D:D,ReferendumData!B2034),SUMIFS(ADM!K:K,ADM!H:H,ReferendumData!E2034,ADM!I:I,ReferendumData!A2034,ADM!J:J,ReferendumData!B2034)))</f>
        <v>35021.35</v>
      </c>
      <c r="U2034" s="34">
        <f t="shared" si="322"/>
        <v>5.450589426164326</v>
      </c>
      <c r="V2034" s="47">
        <f>IFERROR(VLOOKUP(C2034,Lookups!J:L,3,FALSE),IF(T2034&gt;=2000,4,IF(AND(T2034&gt;=1000,T2034&lt;2000),5,6)))</f>
        <v>1</v>
      </c>
      <c r="W2034" s="12" t="s">
        <v>712</v>
      </c>
      <c r="X2034" s="39">
        <f t="shared" si="314"/>
        <v>5.450589426164326</v>
      </c>
      <c r="Y2034" s="38">
        <f t="shared" si="315"/>
        <v>0.77781619492160281</v>
      </c>
      <c r="Z2034" s="40" t="e">
        <f>IF(C2034=ScatterPlots!$A$3,ReferendumData!Y2034,-1)</f>
        <v>#N/A</v>
      </c>
      <c r="AA2034" s="39">
        <f t="shared" si="316"/>
        <v>5.450589426164326</v>
      </c>
      <c r="AB2034" s="40">
        <f t="shared" si="317"/>
        <v>-1</v>
      </c>
      <c r="AC2034" s="40">
        <f t="shared" si="318"/>
        <v>0.77781619492160281</v>
      </c>
      <c r="AD2034" s="40">
        <f t="shared" si="319"/>
        <v>-1</v>
      </c>
    </row>
    <row r="2035" spans="1:30" x14ac:dyDescent="0.35">
      <c r="A2035">
        <v>12</v>
      </c>
      <c r="B2035">
        <v>1</v>
      </c>
      <c r="C2035" t="str">
        <f t="shared" si="320"/>
        <v>0012-01</v>
      </c>
      <c r="D2035" t="s">
        <v>713</v>
      </c>
      <c r="E2035">
        <v>2018</v>
      </c>
      <c r="F2035">
        <f>VLOOKUP(E2035,Lookups!A:B,2,FALSE)</f>
        <v>2</v>
      </c>
      <c r="G2035">
        <v>2019</v>
      </c>
      <c r="H2035" s="62">
        <v>650</v>
      </c>
      <c r="I2035">
        <v>10</v>
      </c>
      <c r="J2035">
        <v>1</v>
      </c>
      <c r="K2035">
        <v>0</v>
      </c>
      <c r="L2035">
        <v>1</v>
      </c>
      <c r="M2035">
        <v>0</v>
      </c>
      <c r="N2035">
        <v>0</v>
      </c>
      <c r="O2035">
        <v>1</v>
      </c>
      <c r="P2035">
        <f t="shared" si="321"/>
        <v>7</v>
      </c>
      <c r="Q2035">
        <v>9739</v>
      </c>
      <c r="R2035">
        <v>6638</v>
      </c>
      <c r="S2035" s="14">
        <f t="shared" si="313"/>
        <v>0.59467545948586431</v>
      </c>
      <c r="T2035" s="33">
        <f>IF(E2035&lt;1994,"NA",IF(E2035&gt;2001,SUMIFS(ADM!E:E,ADM!A:A,ReferendumData!E2035,ADM!C:C,ReferendumData!A2035,ADM!D:D,ReferendumData!B2035),SUMIFS(ADM!K:K,ADM!H:H,ReferendumData!E2035,ADM!I:I,ReferendumData!A2035,ADM!J:J,ReferendumData!B2035)))</f>
        <v>6560.17</v>
      </c>
      <c r="U2035" s="34">
        <f t="shared" si="322"/>
        <v>2.4964292083894168</v>
      </c>
      <c r="V2035" s="47">
        <f>IFERROR(VLOOKUP(C2035,Lookups!J:L,3,FALSE),IF(T2035&gt;=2000,4,IF(AND(T2035&gt;=1000,T2035&lt;2000),5,6)))</f>
        <v>3</v>
      </c>
      <c r="W2035" s="12" t="s">
        <v>712</v>
      </c>
      <c r="X2035" s="39">
        <f t="shared" si="314"/>
        <v>2.4964292083894168</v>
      </c>
      <c r="Y2035" s="38">
        <f t="shared" si="315"/>
        <v>0.59467545948586431</v>
      </c>
      <c r="Z2035" s="40" t="e">
        <f>IF(C2035=ScatterPlots!$A$3,ReferendumData!Y2035,-1)</f>
        <v>#N/A</v>
      </c>
      <c r="AA2035" s="39">
        <f t="shared" si="316"/>
        <v>2.4964292083894168</v>
      </c>
      <c r="AB2035" s="40">
        <f t="shared" si="317"/>
        <v>-1</v>
      </c>
      <c r="AC2035" s="40">
        <f t="shared" si="318"/>
        <v>0.59467545948586431</v>
      </c>
      <c r="AD2035" s="40">
        <f t="shared" si="319"/>
        <v>-1</v>
      </c>
    </row>
    <row r="2036" spans="1:30" x14ac:dyDescent="0.35">
      <c r="A2036">
        <v>110</v>
      </c>
      <c r="B2036">
        <v>1</v>
      </c>
      <c r="C2036" t="str">
        <f t="shared" si="320"/>
        <v>0110-01</v>
      </c>
      <c r="D2036" t="s">
        <v>714</v>
      </c>
      <c r="E2036">
        <v>2018</v>
      </c>
      <c r="F2036">
        <f>VLOOKUP(E2036,Lookups!A:B,2,FALSE)</f>
        <v>2</v>
      </c>
      <c r="G2036">
        <v>2019</v>
      </c>
      <c r="H2036" s="62">
        <v>525</v>
      </c>
      <c r="I2036">
        <v>10</v>
      </c>
      <c r="J2036" t="s">
        <v>19</v>
      </c>
      <c r="K2036">
        <v>0</v>
      </c>
      <c r="L2036">
        <v>1</v>
      </c>
      <c r="M2036">
        <v>0</v>
      </c>
      <c r="N2036">
        <v>0</v>
      </c>
      <c r="O2036">
        <v>1</v>
      </c>
      <c r="P2036">
        <f t="shared" si="321"/>
        <v>6</v>
      </c>
      <c r="Q2036">
        <v>5954</v>
      </c>
      <c r="R2036">
        <v>4263</v>
      </c>
      <c r="S2036" s="14">
        <f t="shared" si="313"/>
        <v>0.58275423314084374</v>
      </c>
      <c r="T2036" s="33">
        <f>IF(E2036&lt;1994,"NA",IF(E2036&gt;2001,SUMIFS(ADM!E:E,ADM!A:A,ReferendumData!E2036,ADM!C:C,ReferendumData!A2036,ADM!D:D,ReferendumData!B2036),SUMIFS(ADM!K:K,ADM!H:H,ReferendumData!E2036,ADM!I:I,ReferendumData!A2036,ADM!J:J,ReferendumData!B2036)))</f>
        <v>4038.8</v>
      </c>
      <c r="U2036" s="34">
        <f t="shared" si="322"/>
        <v>2.5297117955828461</v>
      </c>
      <c r="V2036" s="47">
        <f>IFERROR(VLOOKUP(C2036,Lookups!J:L,3,FALSE),IF(T2036&gt;=2000,4,IF(AND(T2036&gt;=1000,T2036&lt;2000),5,6)))</f>
        <v>3</v>
      </c>
      <c r="W2036" s="12" t="s">
        <v>715</v>
      </c>
      <c r="X2036" s="39">
        <f t="shared" si="314"/>
        <v>2.5297117955828461</v>
      </c>
      <c r="Y2036" s="38">
        <f t="shared" si="315"/>
        <v>0.58275423314084374</v>
      </c>
      <c r="Z2036" s="40" t="e">
        <f>IF(C2036=ScatterPlots!$A$3,ReferendumData!Y2036,-1)</f>
        <v>#N/A</v>
      </c>
      <c r="AA2036" s="39">
        <f t="shared" si="316"/>
        <v>2.5297117955828461</v>
      </c>
      <c r="AB2036" s="40">
        <f t="shared" si="317"/>
        <v>-1</v>
      </c>
      <c r="AC2036" s="40">
        <f t="shared" si="318"/>
        <v>0.58275423314084374</v>
      </c>
      <c r="AD2036" s="40">
        <f t="shared" si="319"/>
        <v>-1</v>
      </c>
    </row>
    <row r="2037" spans="1:30" x14ac:dyDescent="0.35">
      <c r="A2037">
        <v>139</v>
      </c>
      <c r="B2037">
        <v>1</v>
      </c>
      <c r="C2037" t="str">
        <f t="shared" si="320"/>
        <v>0139-01</v>
      </c>
      <c r="D2037" t="s">
        <v>650</v>
      </c>
      <c r="E2037">
        <v>2018</v>
      </c>
      <c r="F2037">
        <f>VLOOKUP(E2037,Lookups!A:B,2,FALSE)</f>
        <v>2</v>
      </c>
      <c r="G2037">
        <v>2019</v>
      </c>
      <c r="H2037" s="62">
        <v>900</v>
      </c>
      <c r="I2037">
        <v>7</v>
      </c>
      <c r="J2037" t="s">
        <v>19</v>
      </c>
      <c r="K2037">
        <v>0</v>
      </c>
      <c r="L2037">
        <v>0</v>
      </c>
      <c r="M2037">
        <v>0</v>
      </c>
      <c r="N2037">
        <v>0</v>
      </c>
      <c r="O2037">
        <v>1</v>
      </c>
      <c r="P2037">
        <f t="shared" si="321"/>
        <v>10</v>
      </c>
      <c r="Q2037">
        <v>1346</v>
      </c>
      <c r="R2037">
        <v>1249</v>
      </c>
      <c r="S2037" s="14">
        <f t="shared" si="313"/>
        <v>0.51868978805394994</v>
      </c>
      <c r="T2037" s="33">
        <f>IF(E2037&lt;1994,"NA",IF(E2037&gt;2001,SUMIFS(ADM!E:E,ADM!A:A,ReferendumData!E2037,ADM!C:C,ReferendumData!A2037,ADM!D:D,ReferendumData!B2037),SUMIFS(ADM!K:K,ADM!H:H,ReferendumData!E2037,ADM!I:I,ReferendumData!A2037,ADM!J:J,ReferendumData!B2037)))</f>
        <v>870.57</v>
      </c>
      <c r="U2037" s="34">
        <f t="shared" si="322"/>
        <v>2.9808056790378714</v>
      </c>
      <c r="V2037" s="47">
        <f>IFERROR(VLOOKUP(C2037,Lookups!J:L,3,FALSE),IF(T2037&gt;=2000,4,IF(AND(T2037&gt;=1000,T2037&lt;2000),5,6)))</f>
        <v>6</v>
      </c>
      <c r="W2037" s="12" t="s">
        <v>622</v>
      </c>
      <c r="X2037" s="39">
        <f t="shared" si="314"/>
        <v>2.9808056790378714</v>
      </c>
      <c r="Y2037" s="38">
        <f t="shared" si="315"/>
        <v>0.51868978805394994</v>
      </c>
      <c r="Z2037" s="40" t="e">
        <f>IF(C2037=ScatterPlots!$A$3,ReferendumData!Y2037,-1)</f>
        <v>#N/A</v>
      </c>
      <c r="AA2037" s="39">
        <f t="shared" si="316"/>
        <v>2.9808056790378714</v>
      </c>
      <c r="AB2037" s="40">
        <f t="shared" si="317"/>
        <v>-1</v>
      </c>
      <c r="AC2037" s="40">
        <f t="shared" si="318"/>
        <v>0.51868978805394994</v>
      </c>
      <c r="AD2037" s="40">
        <f t="shared" si="319"/>
        <v>-1</v>
      </c>
    </row>
    <row r="2038" spans="1:30" x14ac:dyDescent="0.35">
      <c r="A2038">
        <v>239</v>
      </c>
      <c r="B2038">
        <v>1</v>
      </c>
      <c r="C2038" t="str">
        <f t="shared" si="320"/>
        <v>0239-01</v>
      </c>
      <c r="D2038" t="s">
        <v>716</v>
      </c>
      <c r="E2038">
        <v>2018</v>
      </c>
      <c r="F2038">
        <f>VLOOKUP(E2038,Lookups!A:B,2,FALSE)</f>
        <v>2</v>
      </c>
      <c r="G2038">
        <v>2020</v>
      </c>
      <c r="H2038" s="62">
        <v>440.64</v>
      </c>
      <c r="I2038">
        <v>10</v>
      </c>
      <c r="J2038" t="s">
        <v>19</v>
      </c>
      <c r="K2038">
        <v>0</v>
      </c>
      <c r="L2038">
        <v>0</v>
      </c>
      <c r="M2038">
        <v>1</v>
      </c>
      <c r="N2038">
        <v>0</v>
      </c>
      <c r="O2038">
        <v>1</v>
      </c>
      <c r="P2038">
        <f t="shared" si="321"/>
        <v>5</v>
      </c>
      <c r="Q2038">
        <v>958</v>
      </c>
      <c r="R2038">
        <v>820</v>
      </c>
      <c r="S2038" s="14">
        <f t="shared" si="313"/>
        <v>0.53880764904386946</v>
      </c>
      <c r="T2038" s="33">
        <f>IF(E2038&lt;1994,"NA",IF(E2038&gt;2001,SUMIFS(ADM!E:E,ADM!A:A,ReferendumData!E2038,ADM!C:C,ReferendumData!A2038,ADM!D:D,ReferendumData!B2038),SUMIFS(ADM!K:K,ADM!H:H,ReferendumData!E2038,ADM!I:I,ReferendumData!A2038,ADM!J:J,ReferendumData!B2038)))</f>
        <v>662.28</v>
      </c>
      <c r="U2038" s="34">
        <f t="shared" si="322"/>
        <v>2.6846650963338772</v>
      </c>
      <c r="V2038" s="47">
        <f>IFERROR(VLOOKUP(C2038,Lookups!J:L,3,FALSE),IF(T2038&gt;=2000,4,IF(AND(T2038&gt;=1000,T2038&lt;2000),5,6)))</f>
        <v>6</v>
      </c>
      <c r="W2038" s="12" t="s">
        <v>717</v>
      </c>
      <c r="X2038" s="39">
        <f t="shared" si="314"/>
        <v>2.6846650963338772</v>
      </c>
      <c r="Y2038" s="38">
        <f t="shared" si="315"/>
        <v>0.53880764904386946</v>
      </c>
      <c r="Z2038" s="40" t="e">
        <f>IF(C2038=ScatterPlots!$A$3,ReferendumData!Y2038,-1)</f>
        <v>#N/A</v>
      </c>
      <c r="AA2038" s="39">
        <f t="shared" si="316"/>
        <v>2.6846650963338772</v>
      </c>
      <c r="AB2038" s="40">
        <f t="shared" si="317"/>
        <v>-1</v>
      </c>
      <c r="AC2038" s="40">
        <f t="shared" si="318"/>
        <v>0.53880764904386946</v>
      </c>
      <c r="AD2038" s="40">
        <f t="shared" si="319"/>
        <v>-1</v>
      </c>
    </row>
    <row r="2039" spans="1:30" x14ac:dyDescent="0.35">
      <c r="A2039">
        <v>239</v>
      </c>
      <c r="B2039">
        <v>1</v>
      </c>
      <c r="C2039" t="str">
        <f t="shared" si="320"/>
        <v>0239-01</v>
      </c>
      <c r="D2039" t="s">
        <v>716</v>
      </c>
      <c r="E2039">
        <v>2018</v>
      </c>
      <c r="F2039">
        <f>VLOOKUP(E2039,Lookups!A:B,2,FALSE)</f>
        <v>2</v>
      </c>
      <c r="G2039">
        <v>2020</v>
      </c>
      <c r="H2039" s="62">
        <v>100</v>
      </c>
      <c r="I2039">
        <v>10</v>
      </c>
      <c r="J2039" t="s">
        <v>19</v>
      </c>
      <c r="K2039">
        <v>0</v>
      </c>
      <c r="L2039">
        <v>0</v>
      </c>
      <c r="M2039">
        <v>1</v>
      </c>
      <c r="N2039">
        <v>0</v>
      </c>
      <c r="O2039">
        <v>0</v>
      </c>
      <c r="P2039">
        <f t="shared" si="321"/>
        <v>2</v>
      </c>
      <c r="Q2039">
        <v>709</v>
      </c>
      <c r="R2039">
        <v>1071</v>
      </c>
      <c r="S2039" s="14">
        <f t="shared" si="313"/>
        <v>0.39831460674157304</v>
      </c>
      <c r="T2039" s="33">
        <f>IF(E2039&lt;1994,"NA",IF(E2039&gt;2001,SUMIFS(ADM!E:E,ADM!A:A,ReferendumData!E2039,ADM!C:C,ReferendumData!A2039,ADM!D:D,ReferendumData!B2039),SUMIFS(ADM!K:K,ADM!H:H,ReferendumData!E2039,ADM!I:I,ReferendumData!A2039,ADM!J:J,ReferendumData!B2039)))</f>
        <v>662.28</v>
      </c>
      <c r="U2039" s="34">
        <f t="shared" si="322"/>
        <v>2.6876849670834089</v>
      </c>
      <c r="V2039" s="47">
        <f>IFERROR(VLOOKUP(C2039,Lookups!J:L,3,FALSE),IF(T2039&gt;=2000,4,IF(AND(T2039&gt;=1000,T2039&lt;2000),5,6)))</f>
        <v>6</v>
      </c>
      <c r="W2039" s="12" t="s">
        <v>718</v>
      </c>
      <c r="X2039" s="39">
        <f t="shared" si="314"/>
        <v>2.6876849670834089</v>
      </c>
      <c r="Y2039" s="38">
        <f t="shared" si="315"/>
        <v>0.39831460674157304</v>
      </c>
      <c r="Z2039" s="40" t="e">
        <f>IF(C2039=ScatterPlots!$A$3,ReferendumData!Y2039,-1)</f>
        <v>#N/A</v>
      </c>
      <c r="AA2039" s="39">
        <f t="shared" si="316"/>
        <v>2.6876849670834089</v>
      </c>
      <c r="AB2039" s="40">
        <f t="shared" si="317"/>
        <v>-1</v>
      </c>
      <c r="AC2039" s="40">
        <f t="shared" si="318"/>
        <v>0.39831460674157304</v>
      </c>
      <c r="AD2039" s="40">
        <f t="shared" si="319"/>
        <v>-1</v>
      </c>
    </row>
    <row r="2040" spans="1:30" x14ac:dyDescent="0.35">
      <c r="A2040">
        <v>256</v>
      </c>
      <c r="B2040">
        <v>1</v>
      </c>
      <c r="C2040" t="str">
        <f t="shared" si="320"/>
        <v>0256-01</v>
      </c>
      <c r="D2040" t="s">
        <v>719</v>
      </c>
      <c r="E2040">
        <v>2018</v>
      </c>
      <c r="F2040">
        <f>VLOOKUP(E2040,Lookups!A:B,2,FALSE)</f>
        <v>2</v>
      </c>
      <c r="G2040">
        <v>2019</v>
      </c>
      <c r="H2040" s="62">
        <v>1200</v>
      </c>
      <c r="I2040">
        <v>5</v>
      </c>
      <c r="J2040" t="s">
        <v>19</v>
      </c>
      <c r="K2040">
        <v>0</v>
      </c>
      <c r="L2040">
        <v>0</v>
      </c>
      <c r="M2040">
        <v>0</v>
      </c>
      <c r="N2040">
        <v>0</v>
      </c>
      <c r="O2040">
        <v>1</v>
      </c>
      <c r="P2040">
        <f t="shared" si="321"/>
        <v>10</v>
      </c>
      <c r="Q2040">
        <v>5478</v>
      </c>
      <c r="R2040">
        <v>3601</v>
      </c>
      <c r="S2040" s="14">
        <f t="shared" si="313"/>
        <v>0.60337041524396962</v>
      </c>
      <c r="T2040" s="33">
        <f>IF(E2040&lt;1994,"NA",IF(E2040&gt;2001,SUMIFS(ADM!E:E,ADM!A:A,ReferendumData!E2040,ADM!C:C,ReferendumData!A2040,ADM!D:D,ReferendumData!B2040),SUMIFS(ADM!K:K,ADM!H:H,ReferendumData!E2040,ADM!I:I,ReferendumData!A2040,ADM!J:J,ReferendumData!B2040)))</f>
        <v>2739.67</v>
      </c>
      <c r="U2040" s="34">
        <f t="shared" si="322"/>
        <v>3.3139027693116323</v>
      </c>
      <c r="V2040" s="47">
        <f>IFERROR(VLOOKUP(C2040,Lookups!J:L,3,FALSE),IF(T2040&gt;=2000,4,IF(AND(T2040&gt;=1000,T2040&lt;2000),5,6)))</f>
        <v>4</v>
      </c>
      <c r="W2040" s="12" t="s">
        <v>720</v>
      </c>
      <c r="X2040" s="39">
        <f t="shared" si="314"/>
        <v>3.3139027693116323</v>
      </c>
      <c r="Y2040" s="38">
        <f t="shared" si="315"/>
        <v>0.60337041524396962</v>
      </c>
      <c r="Z2040" s="40" t="e">
        <f>IF(C2040=ScatterPlots!$A$3,ReferendumData!Y2040,-1)</f>
        <v>#N/A</v>
      </c>
      <c r="AA2040" s="39">
        <f t="shared" si="316"/>
        <v>3.3139027693116323</v>
      </c>
      <c r="AB2040" s="40">
        <f t="shared" si="317"/>
        <v>-1</v>
      </c>
      <c r="AC2040" s="40">
        <f t="shared" si="318"/>
        <v>0.60337041524396962</v>
      </c>
      <c r="AD2040" s="40">
        <f t="shared" si="319"/>
        <v>-1</v>
      </c>
    </row>
    <row r="2041" spans="1:30" x14ac:dyDescent="0.35">
      <c r="A2041">
        <v>256</v>
      </c>
      <c r="B2041">
        <v>1</v>
      </c>
      <c r="C2041" t="str">
        <f t="shared" si="320"/>
        <v>0256-01</v>
      </c>
      <c r="D2041" t="s">
        <v>719</v>
      </c>
      <c r="E2041">
        <v>2018</v>
      </c>
      <c r="F2041">
        <f>VLOOKUP(E2041,Lookups!A:B,2,FALSE)</f>
        <v>2</v>
      </c>
      <c r="G2041">
        <v>2019</v>
      </c>
      <c r="H2041" s="62">
        <v>450</v>
      </c>
      <c r="I2041">
        <v>5</v>
      </c>
      <c r="J2041" t="s">
        <v>19</v>
      </c>
      <c r="K2041">
        <v>0</v>
      </c>
      <c r="L2041">
        <v>0</v>
      </c>
      <c r="M2041">
        <v>0</v>
      </c>
      <c r="N2041">
        <v>0</v>
      </c>
      <c r="O2041">
        <v>1</v>
      </c>
      <c r="P2041">
        <f t="shared" si="321"/>
        <v>5</v>
      </c>
      <c r="Q2041">
        <v>5134</v>
      </c>
      <c r="R2041">
        <v>3944</v>
      </c>
      <c r="S2041" s="14">
        <f t="shared" si="313"/>
        <v>0.56554307116104874</v>
      </c>
      <c r="T2041" s="33">
        <f>IF(E2041&lt;1994,"NA",IF(E2041&gt;2001,SUMIFS(ADM!E:E,ADM!A:A,ReferendumData!E2041,ADM!C:C,ReferendumData!A2041,ADM!D:D,ReferendumData!B2041),SUMIFS(ADM!K:K,ADM!H:H,ReferendumData!E2041,ADM!I:I,ReferendumData!A2041,ADM!J:J,ReferendumData!B2041)))</f>
        <v>2739.67</v>
      </c>
      <c r="U2041" s="34">
        <f t="shared" si="322"/>
        <v>3.3135377618472295</v>
      </c>
      <c r="V2041" s="47">
        <f>IFERROR(VLOOKUP(C2041,Lookups!J:L,3,FALSE),IF(T2041&gt;=2000,4,IF(AND(T2041&gt;=1000,T2041&lt;2000),5,6)))</f>
        <v>4</v>
      </c>
      <c r="W2041" s="12" t="s">
        <v>662</v>
      </c>
      <c r="X2041" s="39">
        <f t="shared" si="314"/>
        <v>3.3135377618472295</v>
      </c>
      <c r="Y2041" s="38">
        <f t="shared" si="315"/>
        <v>0.56554307116104874</v>
      </c>
      <c r="Z2041" s="40" t="e">
        <f>IF(C2041=ScatterPlots!$A$3,ReferendumData!Y2041,-1)</f>
        <v>#N/A</v>
      </c>
      <c r="AA2041" s="39">
        <f t="shared" si="316"/>
        <v>3.3135377618472295</v>
      </c>
      <c r="AB2041" s="40">
        <f t="shared" si="317"/>
        <v>-1</v>
      </c>
      <c r="AC2041" s="40">
        <f t="shared" si="318"/>
        <v>0.56554307116104874</v>
      </c>
      <c r="AD2041" s="40">
        <f t="shared" si="319"/>
        <v>-1</v>
      </c>
    </row>
    <row r="2042" spans="1:30" x14ac:dyDescent="0.35">
      <c r="A2042">
        <v>281</v>
      </c>
      <c r="B2042">
        <v>1</v>
      </c>
      <c r="C2042" t="str">
        <f t="shared" si="320"/>
        <v>0281-01</v>
      </c>
      <c r="D2042" t="s">
        <v>721</v>
      </c>
      <c r="E2042">
        <v>2018</v>
      </c>
      <c r="F2042">
        <f>VLOOKUP(E2042,Lookups!A:B,2,FALSE)</f>
        <v>2</v>
      </c>
      <c r="G2042">
        <v>2019</v>
      </c>
      <c r="H2042" s="62">
        <v>515</v>
      </c>
      <c r="I2042">
        <v>10</v>
      </c>
      <c r="J2042" t="s">
        <v>19</v>
      </c>
      <c r="K2042">
        <v>0</v>
      </c>
      <c r="L2042">
        <v>1</v>
      </c>
      <c r="M2042">
        <v>0</v>
      </c>
      <c r="N2042">
        <v>0</v>
      </c>
      <c r="O2042">
        <v>1</v>
      </c>
      <c r="P2042">
        <f t="shared" si="321"/>
        <v>6</v>
      </c>
      <c r="Q2042">
        <v>29166</v>
      </c>
      <c r="R2042">
        <v>18242</v>
      </c>
      <c r="S2042" s="14">
        <f t="shared" si="313"/>
        <v>0.61521262234222074</v>
      </c>
      <c r="T2042" s="33">
        <f>IF(E2042&lt;1994,"NA",IF(E2042&gt;2001,SUMIFS(ADM!E:E,ADM!A:A,ReferendumData!E2042,ADM!C:C,ReferendumData!A2042,ADM!D:D,ReferendumData!B2042),SUMIFS(ADM!K:K,ADM!H:H,ReferendumData!E2042,ADM!I:I,ReferendumData!A2042,ADM!J:J,ReferendumData!B2042)))</f>
        <v>12308.67</v>
      </c>
      <c r="U2042" s="34">
        <f t="shared" si="322"/>
        <v>3.851594038998527</v>
      </c>
      <c r="V2042" s="47">
        <f>IFERROR(VLOOKUP(C2042,Lookups!J:L,3,FALSE),IF(T2042&gt;=2000,4,IF(AND(T2042&gt;=1000,T2042&lt;2000),5,6)))</f>
        <v>2</v>
      </c>
      <c r="W2042" s="12" t="s">
        <v>715</v>
      </c>
      <c r="X2042" s="39">
        <f t="shared" si="314"/>
        <v>3.851594038998527</v>
      </c>
      <c r="Y2042" s="38">
        <f t="shared" si="315"/>
        <v>0.61521262234222074</v>
      </c>
      <c r="Z2042" s="40" t="e">
        <f>IF(C2042=ScatterPlots!$A$3,ReferendumData!Y2042,-1)</f>
        <v>#N/A</v>
      </c>
      <c r="AA2042" s="39">
        <f t="shared" si="316"/>
        <v>3.851594038998527</v>
      </c>
      <c r="AB2042" s="40">
        <f t="shared" si="317"/>
        <v>-1</v>
      </c>
      <c r="AC2042" s="40">
        <f t="shared" si="318"/>
        <v>0.61521262234222074</v>
      </c>
      <c r="AD2042" s="40">
        <f t="shared" si="319"/>
        <v>-1</v>
      </c>
    </row>
    <row r="2043" spans="1:30" x14ac:dyDescent="0.35">
      <c r="A2043">
        <v>314</v>
      </c>
      <c r="B2043">
        <v>1</v>
      </c>
      <c r="C2043" t="str">
        <f t="shared" si="320"/>
        <v>0314-01</v>
      </c>
      <c r="D2043" t="s">
        <v>722</v>
      </c>
      <c r="E2043">
        <v>2018</v>
      </c>
      <c r="F2043">
        <f>VLOOKUP(E2043,Lookups!A:B,2,FALSE)</f>
        <v>2</v>
      </c>
      <c r="G2043">
        <v>2019</v>
      </c>
      <c r="H2043" s="62">
        <v>460</v>
      </c>
      <c r="I2043">
        <v>10</v>
      </c>
      <c r="J2043" t="s">
        <v>19</v>
      </c>
      <c r="K2043">
        <v>0</v>
      </c>
      <c r="L2043">
        <v>0</v>
      </c>
      <c r="M2043">
        <v>0</v>
      </c>
      <c r="N2043">
        <v>0</v>
      </c>
      <c r="O2043">
        <v>1</v>
      </c>
      <c r="P2043">
        <f t="shared" si="321"/>
        <v>5</v>
      </c>
      <c r="Q2043">
        <v>1285</v>
      </c>
      <c r="R2043">
        <v>1185</v>
      </c>
      <c r="S2043" s="14">
        <f t="shared" si="313"/>
        <v>0.52024291497975705</v>
      </c>
      <c r="T2043" s="33">
        <f>IF(E2043&lt;1994,"NA",IF(E2043&gt;2001,SUMIFS(ADM!E:E,ADM!A:A,ReferendumData!E2043,ADM!C:C,ReferendumData!A2043,ADM!D:D,ReferendumData!B2043),SUMIFS(ADM!K:K,ADM!H:H,ReferendumData!E2043,ADM!I:I,ReferendumData!A2043,ADM!J:J,ReferendumData!B2043)))</f>
        <v>738.66</v>
      </c>
      <c r="U2043" s="34">
        <f t="shared" si="322"/>
        <v>3.3438929954241465</v>
      </c>
      <c r="V2043" s="47">
        <f>IFERROR(VLOOKUP(C2043,Lookups!J:L,3,FALSE),IF(T2043&gt;=2000,4,IF(AND(T2043&gt;=1000,T2043&lt;2000),5,6)))</f>
        <v>6</v>
      </c>
      <c r="W2043" s="12" t="s">
        <v>622</v>
      </c>
      <c r="X2043" s="39">
        <f t="shared" si="314"/>
        <v>3.3438929954241465</v>
      </c>
      <c r="Y2043" s="38">
        <f t="shared" si="315"/>
        <v>0.52024291497975705</v>
      </c>
      <c r="Z2043" s="40" t="e">
        <f>IF(C2043=ScatterPlots!$A$3,ReferendumData!Y2043,-1)</f>
        <v>#N/A</v>
      </c>
      <c r="AA2043" s="39">
        <f t="shared" si="316"/>
        <v>3.3438929954241465</v>
      </c>
      <c r="AB2043" s="40">
        <f t="shared" si="317"/>
        <v>-1</v>
      </c>
      <c r="AC2043" s="40">
        <f t="shared" si="318"/>
        <v>0.52024291497975705</v>
      </c>
      <c r="AD2043" s="40">
        <f t="shared" si="319"/>
        <v>-1</v>
      </c>
    </row>
    <row r="2044" spans="1:30" x14ac:dyDescent="0.35">
      <c r="A2044">
        <v>330</v>
      </c>
      <c r="B2044">
        <v>1</v>
      </c>
      <c r="C2044" t="str">
        <f t="shared" si="320"/>
        <v>0330-01</v>
      </c>
      <c r="D2044" t="s">
        <v>723</v>
      </c>
      <c r="E2044">
        <v>2018</v>
      </c>
      <c r="F2044">
        <f>VLOOKUP(E2044,Lookups!A:B,2,FALSE)</f>
        <v>2</v>
      </c>
      <c r="G2044">
        <v>2020</v>
      </c>
      <c r="H2044" s="62">
        <v>1603</v>
      </c>
      <c r="I2044">
        <v>10</v>
      </c>
      <c r="J2044" t="s">
        <v>19</v>
      </c>
      <c r="K2044">
        <v>0</v>
      </c>
      <c r="L2044">
        <v>0</v>
      </c>
      <c r="M2044">
        <v>1</v>
      </c>
      <c r="N2044">
        <v>0</v>
      </c>
      <c r="O2044">
        <v>1</v>
      </c>
      <c r="P2044">
        <f t="shared" si="321"/>
        <v>10</v>
      </c>
      <c r="Q2044">
        <v>435</v>
      </c>
      <c r="R2044">
        <v>167</v>
      </c>
      <c r="S2044" s="14">
        <f t="shared" si="313"/>
        <v>0.72259136212624586</v>
      </c>
      <c r="T2044" s="33">
        <f>IF(E2044&lt;1994,"NA",IF(E2044&gt;2001,SUMIFS(ADM!E:E,ADM!A:A,ReferendumData!E2044,ADM!C:C,ReferendumData!A2044,ADM!D:D,ReferendumData!B2044),SUMIFS(ADM!K:K,ADM!H:H,ReferendumData!E2044,ADM!I:I,ReferendumData!A2044,ADM!J:J,ReferendumData!B2044)))</f>
        <v>286.02999999999997</v>
      </c>
      <c r="U2044" s="34">
        <f t="shared" si="322"/>
        <v>2.1046743348599799</v>
      </c>
      <c r="V2044" s="47">
        <f>IFERROR(VLOOKUP(C2044,Lookups!J:L,3,FALSE),IF(T2044&gt;=2000,4,IF(AND(T2044&gt;=1000,T2044&lt;2000),5,6)))</f>
        <v>6</v>
      </c>
      <c r="W2044" s="12" t="s">
        <v>612</v>
      </c>
      <c r="X2044" s="39">
        <f t="shared" si="314"/>
        <v>2.1046743348599799</v>
      </c>
      <c r="Y2044" s="38">
        <f t="shared" si="315"/>
        <v>0.72259136212624586</v>
      </c>
      <c r="Z2044" s="40" t="e">
        <f>IF(C2044=ScatterPlots!$A$3,ReferendumData!Y2044,-1)</f>
        <v>#N/A</v>
      </c>
      <c r="AA2044" s="39">
        <f t="shared" si="316"/>
        <v>2.1046743348599799</v>
      </c>
      <c r="AB2044" s="40">
        <f t="shared" si="317"/>
        <v>-1</v>
      </c>
      <c r="AC2044" s="40">
        <f t="shared" si="318"/>
        <v>0.72259136212624586</v>
      </c>
      <c r="AD2044" s="40">
        <f t="shared" si="319"/>
        <v>-1</v>
      </c>
    </row>
    <row r="2045" spans="1:30" x14ac:dyDescent="0.35">
      <c r="A2045">
        <v>347</v>
      </c>
      <c r="B2045">
        <v>1</v>
      </c>
      <c r="C2045" t="str">
        <f t="shared" si="320"/>
        <v>0347-01</v>
      </c>
      <c r="D2045" t="s">
        <v>724</v>
      </c>
      <c r="E2045">
        <v>2018</v>
      </c>
      <c r="F2045">
        <f>VLOOKUP(E2045,Lookups!A:B,2,FALSE)</f>
        <v>2</v>
      </c>
      <c r="G2045">
        <v>2019</v>
      </c>
      <c r="H2045" s="62">
        <v>45.1</v>
      </c>
      <c r="I2045">
        <v>10</v>
      </c>
      <c r="J2045" t="s">
        <v>19</v>
      </c>
      <c r="K2045">
        <v>0</v>
      </c>
      <c r="L2045">
        <v>0</v>
      </c>
      <c r="M2045">
        <v>0</v>
      </c>
      <c r="N2045">
        <v>0</v>
      </c>
      <c r="O2045">
        <v>1</v>
      </c>
      <c r="P2045">
        <f t="shared" si="321"/>
        <v>1</v>
      </c>
      <c r="Q2045">
        <v>6047</v>
      </c>
      <c r="R2045">
        <v>3649</v>
      </c>
      <c r="S2045" s="14">
        <f t="shared" si="313"/>
        <v>0.62365924092409242</v>
      </c>
      <c r="T2045" s="33">
        <f>IF(E2045&lt;1994,"NA",IF(E2045&gt;2001,SUMIFS(ADM!E:E,ADM!A:A,ReferendumData!E2045,ADM!C:C,ReferendumData!A2045,ADM!D:D,ReferendumData!B2045),SUMIFS(ADM!K:K,ADM!H:H,ReferendumData!E2045,ADM!I:I,ReferendumData!A2045,ADM!J:J,ReferendumData!B2045)))</f>
        <v>4170.8599999999997</v>
      </c>
      <c r="U2045" s="34">
        <f t="shared" si="322"/>
        <v>2.3247004214958067</v>
      </c>
      <c r="V2045" s="47">
        <f>IFERROR(VLOOKUP(C2045,Lookups!J:L,3,FALSE),IF(T2045&gt;=2000,4,IF(AND(T2045&gt;=1000,T2045&lt;2000),5,6)))</f>
        <v>4</v>
      </c>
      <c r="W2045" s="12" t="s">
        <v>651</v>
      </c>
      <c r="X2045" s="39">
        <f t="shared" si="314"/>
        <v>2.3247004214958067</v>
      </c>
      <c r="Y2045" s="38">
        <f t="shared" si="315"/>
        <v>0.62365924092409242</v>
      </c>
      <c r="Z2045" s="40" t="e">
        <f>IF(C2045=ScatterPlots!$A$3,ReferendumData!Y2045,-1)</f>
        <v>#N/A</v>
      </c>
      <c r="AA2045" s="39">
        <f t="shared" si="316"/>
        <v>2.3247004214958067</v>
      </c>
      <c r="AB2045" s="40">
        <f t="shared" si="317"/>
        <v>-1</v>
      </c>
      <c r="AC2045" s="40">
        <f t="shared" si="318"/>
        <v>0.62365924092409242</v>
      </c>
      <c r="AD2045" s="40">
        <f t="shared" si="319"/>
        <v>-1</v>
      </c>
    </row>
    <row r="2046" spans="1:30" x14ac:dyDescent="0.35">
      <c r="A2046">
        <v>466</v>
      </c>
      <c r="B2046">
        <v>1</v>
      </c>
      <c r="C2046" t="str">
        <f t="shared" si="320"/>
        <v>0466-01</v>
      </c>
      <c r="D2046" t="s">
        <v>725</v>
      </c>
      <c r="E2046">
        <v>2018</v>
      </c>
      <c r="F2046">
        <f>VLOOKUP(E2046,Lookups!A:B,2,FALSE)</f>
        <v>2</v>
      </c>
      <c r="G2046">
        <v>2019</v>
      </c>
      <c r="H2046" s="62">
        <v>650</v>
      </c>
      <c r="I2046">
        <v>10</v>
      </c>
      <c r="J2046">
        <v>1</v>
      </c>
      <c r="K2046">
        <v>0</v>
      </c>
      <c r="L2046">
        <v>1</v>
      </c>
      <c r="M2046">
        <v>0</v>
      </c>
      <c r="N2046">
        <v>0</v>
      </c>
      <c r="O2046">
        <v>1</v>
      </c>
      <c r="P2046">
        <f t="shared" si="321"/>
        <v>7</v>
      </c>
      <c r="Q2046">
        <v>2581</v>
      </c>
      <c r="R2046">
        <v>2300</v>
      </c>
      <c r="S2046" s="14">
        <f t="shared" si="313"/>
        <v>0.5287850850235607</v>
      </c>
      <c r="T2046" s="33">
        <f>IF(E2046&lt;1994,"NA",IF(E2046&gt;2001,SUMIFS(ADM!E:E,ADM!A:A,ReferendumData!E2046,ADM!C:C,ReferendumData!A2046,ADM!D:D,ReferendumData!B2046),SUMIFS(ADM!K:K,ADM!H:H,ReferendumData!E2046,ADM!I:I,ReferendumData!A2046,ADM!J:J,ReferendumData!B2046)))</f>
        <v>2243.5500000000002</v>
      </c>
      <c r="U2046" s="34">
        <f t="shared" si="322"/>
        <v>2.1755699672394195</v>
      </c>
      <c r="V2046" s="47">
        <f>IFERROR(VLOOKUP(C2046,Lookups!J:L,3,FALSE),IF(T2046&gt;=2000,4,IF(AND(T2046&gt;=1000,T2046&lt;2000),5,6)))</f>
        <v>4</v>
      </c>
      <c r="W2046" s="12" t="s">
        <v>712</v>
      </c>
      <c r="X2046" s="39">
        <f t="shared" si="314"/>
        <v>2.1755699672394195</v>
      </c>
      <c r="Y2046" s="38">
        <f t="shared" si="315"/>
        <v>0.5287850850235607</v>
      </c>
      <c r="Z2046" s="40" t="e">
        <f>IF(C2046=ScatterPlots!$A$3,ReferendumData!Y2046,-1)</f>
        <v>#N/A</v>
      </c>
      <c r="AA2046" s="39">
        <f t="shared" si="316"/>
        <v>2.1755699672394195</v>
      </c>
      <c r="AB2046" s="40">
        <f t="shared" si="317"/>
        <v>-1</v>
      </c>
      <c r="AC2046" s="40">
        <f t="shared" si="318"/>
        <v>0.5287850850235607</v>
      </c>
      <c r="AD2046" s="40">
        <f t="shared" si="319"/>
        <v>-1</v>
      </c>
    </row>
    <row r="2047" spans="1:30" x14ac:dyDescent="0.35">
      <c r="A2047">
        <v>499</v>
      </c>
      <c r="B2047">
        <v>1</v>
      </c>
      <c r="C2047" t="str">
        <f t="shared" si="320"/>
        <v>0499-01</v>
      </c>
      <c r="D2047" t="s">
        <v>726</v>
      </c>
      <c r="E2047">
        <v>2018</v>
      </c>
      <c r="F2047">
        <f>VLOOKUP(E2047,Lookups!A:B,2,FALSE)</f>
        <v>2</v>
      </c>
      <c r="G2047">
        <v>2019</v>
      </c>
      <c r="H2047" s="62">
        <v>495</v>
      </c>
      <c r="I2047">
        <v>10</v>
      </c>
      <c r="J2047" t="s">
        <v>19</v>
      </c>
      <c r="K2047">
        <v>0</v>
      </c>
      <c r="L2047">
        <v>1</v>
      </c>
      <c r="M2047">
        <v>0</v>
      </c>
      <c r="N2047">
        <v>0</v>
      </c>
      <c r="O2047">
        <v>1</v>
      </c>
      <c r="P2047">
        <f t="shared" si="321"/>
        <v>5</v>
      </c>
      <c r="Q2047">
        <v>460</v>
      </c>
      <c r="R2047">
        <v>458</v>
      </c>
      <c r="S2047" s="14">
        <f t="shared" si="313"/>
        <v>0.50108932461873634</v>
      </c>
      <c r="T2047" s="33">
        <f>IF(E2047&lt;1994,"NA",IF(E2047&gt;2001,SUMIFS(ADM!E:E,ADM!A:A,ReferendumData!E2047,ADM!C:C,ReferendumData!A2047,ADM!D:D,ReferendumData!B2047),SUMIFS(ADM!K:K,ADM!H:H,ReferendumData!E2047,ADM!I:I,ReferendumData!A2047,ADM!J:J,ReferendumData!B2047)))</f>
        <v>269.49</v>
      </c>
      <c r="U2047" s="34">
        <f t="shared" si="322"/>
        <v>3.406434376043638</v>
      </c>
      <c r="V2047" s="47">
        <f>IFERROR(VLOOKUP(C2047,Lookups!J:L,3,FALSE),IF(T2047&gt;=2000,4,IF(AND(T2047&gt;=1000,T2047&lt;2000),5,6)))</f>
        <v>6</v>
      </c>
      <c r="W2047" s="12" t="s">
        <v>715</v>
      </c>
      <c r="X2047" s="39">
        <f t="shared" si="314"/>
        <v>3.406434376043638</v>
      </c>
      <c r="Y2047" s="38">
        <f t="shared" si="315"/>
        <v>0.50108932461873634</v>
      </c>
      <c r="Z2047" s="40" t="e">
        <f>IF(C2047=ScatterPlots!$A$3,ReferendumData!Y2047,-1)</f>
        <v>#N/A</v>
      </c>
      <c r="AA2047" s="39">
        <f t="shared" si="316"/>
        <v>3.406434376043638</v>
      </c>
      <c r="AB2047" s="40">
        <f t="shared" si="317"/>
        <v>-1</v>
      </c>
      <c r="AC2047" s="40">
        <f t="shared" si="318"/>
        <v>0.50108932461873634</v>
      </c>
      <c r="AD2047" s="40">
        <f t="shared" si="319"/>
        <v>-1</v>
      </c>
    </row>
    <row r="2048" spans="1:30" x14ac:dyDescent="0.35">
      <c r="A2048">
        <v>511</v>
      </c>
      <c r="B2048">
        <v>1</v>
      </c>
      <c r="C2048" t="str">
        <f t="shared" si="320"/>
        <v>0511-01</v>
      </c>
      <c r="D2048" t="s">
        <v>727</v>
      </c>
      <c r="E2048">
        <v>2018</v>
      </c>
      <c r="F2048">
        <f>VLOOKUP(E2048,Lookups!A:B,2,FALSE)</f>
        <v>2</v>
      </c>
      <c r="G2048">
        <v>2019</v>
      </c>
      <c r="H2048" s="62">
        <v>1200</v>
      </c>
      <c r="I2048">
        <v>10</v>
      </c>
      <c r="J2048" t="s">
        <v>19</v>
      </c>
      <c r="K2048">
        <v>0</v>
      </c>
      <c r="L2048">
        <v>0</v>
      </c>
      <c r="M2048">
        <v>0</v>
      </c>
      <c r="N2048">
        <v>0</v>
      </c>
      <c r="O2048">
        <v>0</v>
      </c>
      <c r="P2048">
        <f t="shared" si="321"/>
        <v>10</v>
      </c>
      <c r="Q2048">
        <v>341</v>
      </c>
      <c r="R2048">
        <v>518</v>
      </c>
      <c r="S2048" s="14">
        <f t="shared" si="313"/>
        <v>0.39697322467986029</v>
      </c>
      <c r="T2048" s="33">
        <f>IF(E2048&lt;1994,"NA",IF(E2048&gt;2001,SUMIFS(ADM!E:E,ADM!A:A,ReferendumData!E2048,ADM!C:C,ReferendumData!A2048,ADM!D:D,ReferendumData!B2048),SUMIFS(ADM!K:K,ADM!H:H,ReferendumData!E2048,ADM!I:I,ReferendumData!A2048,ADM!J:J,ReferendumData!B2048)))</f>
        <v>567.9</v>
      </c>
      <c r="U2048" s="34">
        <f t="shared" si="322"/>
        <v>1.5125902447614017</v>
      </c>
      <c r="V2048" s="47">
        <f>IFERROR(VLOOKUP(C2048,Lookups!J:L,3,FALSE),IF(T2048&gt;=2000,4,IF(AND(T2048&gt;=1000,T2048&lt;2000),5,6)))</f>
        <v>6</v>
      </c>
      <c r="W2048" s="12" t="s">
        <v>600</v>
      </c>
      <c r="X2048" s="39">
        <f t="shared" si="314"/>
        <v>1.5125902447614017</v>
      </c>
      <c r="Y2048" s="38">
        <f t="shared" si="315"/>
        <v>0.39697322467986029</v>
      </c>
      <c r="Z2048" s="40" t="e">
        <f>IF(C2048=ScatterPlots!$A$3,ReferendumData!Y2048,-1)</f>
        <v>#N/A</v>
      </c>
      <c r="AA2048" s="39">
        <f t="shared" si="316"/>
        <v>1.5125902447614017</v>
      </c>
      <c r="AB2048" s="40">
        <f t="shared" si="317"/>
        <v>-1</v>
      </c>
      <c r="AC2048" s="40">
        <f t="shared" si="318"/>
        <v>0.39697322467986029</v>
      </c>
      <c r="AD2048" s="40">
        <f t="shared" si="319"/>
        <v>-1</v>
      </c>
    </row>
    <row r="2049" spans="1:30" x14ac:dyDescent="0.35">
      <c r="A2049">
        <v>547</v>
      </c>
      <c r="B2049">
        <v>1</v>
      </c>
      <c r="C2049" t="str">
        <f t="shared" si="320"/>
        <v>0547-01</v>
      </c>
      <c r="D2049" t="s">
        <v>728</v>
      </c>
      <c r="E2049">
        <v>2018</v>
      </c>
      <c r="F2049">
        <f>VLOOKUP(E2049,Lookups!A:B,2,FALSE)</f>
        <v>2</v>
      </c>
      <c r="G2049">
        <v>2019</v>
      </c>
      <c r="H2049" s="62">
        <v>660.75</v>
      </c>
      <c r="I2049">
        <v>10</v>
      </c>
      <c r="J2049" t="s">
        <v>19</v>
      </c>
      <c r="K2049">
        <v>0</v>
      </c>
      <c r="L2049">
        <v>0</v>
      </c>
      <c r="M2049">
        <v>0</v>
      </c>
      <c r="N2049">
        <v>0</v>
      </c>
      <c r="O2049">
        <v>1</v>
      </c>
      <c r="P2049">
        <f t="shared" si="321"/>
        <v>7</v>
      </c>
      <c r="Q2049">
        <v>813</v>
      </c>
      <c r="R2049">
        <v>409</v>
      </c>
      <c r="S2049" s="14">
        <f t="shared" si="313"/>
        <v>0.66530278232405893</v>
      </c>
      <c r="T2049" s="33">
        <f>IF(E2049&lt;1994,"NA",IF(E2049&gt;2001,SUMIFS(ADM!E:E,ADM!A:A,ReferendumData!E2049,ADM!C:C,ReferendumData!A2049,ADM!D:D,ReferendumData!B2049),SUMIFS(ADM!K:K,ADM!H:H,ReferendumData!E2049,ADM!I:I,ReferendumData!A2049,ADM!J:J,ReferendumData!B2049)))</f>
        <v>551.35</v>
      </c>
      <c r="U2049" s="34">
        <f t="shared" si="322"/>
        <v>2.2163779813185815</v>
      </c>
      <c r="V2049" s="47">
        <f>IFERROR(VLOOKUP(C2049,Lookups!J:L,3,FALSE),IF(T2049&gt;=2000,4,IF(AND(T2049&gt;=1000,T2049&lt;2000),5,6)))</f>
        <v>6</v>
      </c>
      <c r="W2049" s="12" t="s">
        <v>651</v>
      </c>
      <c r="X2049" s="39">
        <f t="shared" si="314"/>
        <v>2.2163779813185815</v>
      </c>
      <c r="Y2049" s="38">
        <f t="shared" si="315"/>
        <v>0.66530278232405893</v>
      </c>
      <c r="Z2049" s="40" t="e">
        <f>IF(C2049=ScatterPlots!$A$3,ReferendumData!Y2049,-1)</f>
        <v>#N/A</v>
      </c>
      <c r="AA2049" s="39">
        <f t="shared" si="316"/>
        <v>2.2163779813185815</v>
      </c>
      <c r="AB2049" s="40">
        <f t="shared" si="317"/>
        <v>-1</v>
      </c>
      <c r="AC2049" s="40">
        <f t="shared" si="318"/>
        <v>0.66530278232405893</v>
      </c>
      <c r="AD2049" s="40">
        <f t="shared" si="319"/>
        <v>-1</v>
      </c>
    </row>
    <row r="2050" spans="1:30" x14ac:dyDescent="0.35">
      <c r="A2050">
        <v>581</v>
      </c>
      <c r="B2050">
        <v>1</v>
      </c>
      <c r="C2050" t="str">
        <f t="shared" si="320"/>
        <v>0581-01</v>
      </c>
      <c r="D2050" t="s">
        <v>729</v>
      </c>
      <c r="E2050">
        <v>2018</v>
      </c>
      <c r="F2050">
        <f>VLOOKUP(E2050,Lookups!A:B,2,FALSE)</f>
        <v>2</v>
      </c>
      <c r="G2050">
        <v>2020</v>
      </c>
      <c r="H2050" s="62">
        <v>641.67999999999995</v>
      </c>
      <c r="I2050">
        <v>10</v>
      </c>
      <c r="J2050" t="s">
        <v>19</v>
      </c>
      <c r="K2050">
        <v>0</v>
      </c>
      <c r="L2050">
        <v>1</v>
      </c>
      <c r="M2050">
        <v>1</v>
      </c>
      <c r="N2050">
        <v>0</v>
      </c>
      <c r="O2050">
        <v>1</v>
      </c>
      <c r="P2050">
        <f t="shared" si="321"/>
        <v>7</v>
      </c>
      <c r="Q2050">
        <v>814</v>
      </c>
      <c r="R2050">
        <v>192</v>
      </c>
      <c r="S2050" s="14">
        <f t="shared" si="313"/>
        <v>0.80914512922465209</v>
      </c>
      <c r="T2050" s="33">
        <f>IF(E2050&lt;1994,"NA",IF(E2050&gt;2001,SUMIFS(ADM!E:E,ADM!A:A,ReferendumData!E2050,ADM!C:C,ReferendumData!A2050,ADM!D:D,ReferendumData!B2050),SUMIFS(ADM!K:K,ADM!H:H,ReferendumData!E2050,ADM!I:I,ReferendumData!A2050,ADM!J:J,ReferendumData!B2050)))</f>
        <v>415.35</v>
      </c>
      <c r="U2050" s="34">
        <f t="shared" si="322"/>
        <v>2.4220536896593234</v>
      </c>
      <c r="V2050" s="47">
        <f>IFERROR(VLOOKUP(C2050,Lookups!J:L,3,FALSE),IF(T2050&gt;=2000,4,IF(AND(T2050&gt;=1000,T2050&lt;2000),5,6)))</f>
        <v>6</v>
      </c>
      <c r="W2050" s="12" t="s">
        <v>730</v>
      </c>
      <c r="X2050" s="39">
        <f t="shared" si="314"/>
        <v>2.4220536896593234</v>
      </c>
      <c r="Y2050" s="38">
        <f t="shared" si="315"/>
        <v>0.80914512922465209</v>
      </c>
      <c r="Z2050" s="40" t="e">
        <f>IF(C2050=ScatterPlots!$A$3,ReferendumData!Y2050,-1)</f>
        <v>#N/A</v>
      </c>
      <c r="AA2050" s="39">
        <f t="shared" si="316"/>
        <v>2.4220536896593234</v>
      </c>
      <c r="AB2050" s="40">
        <f t="shared" si="317"/>
        <v>-1</v>
      </c>
      <c r="AC2050" s="40">
        <f t="shared" si="318"/>
        <v>0.80914512922465209</v>
      </c>
      <c r="AD2050" s="40">
        <f t="shared" si="319"/>
        <v>-1</v>
      </c>
    </row>
    <row r="2051" spans="1:30" x14ac:dyDescent="0.35">
      <c r="A2051">
        <v>625</v>
      </c>
      <c r="B2051">
        <v>1</v>
      </c>
      <c r="C2051" t="str">
        <f t="shared" si="320"/>
        <v>0625-01</v>
      </c>
      <c r="D2051" t="s">
        <v>731</v>
      </c>
      <c r="E2051">
        <v>2018</v>
      </c>
      <c r="F2051">
        <f>VLOOKUP(E2051,Lookups!A:B,2,FALSE)</f>
        <v>2</v>
      </c>
      <c r="G2051">
        <v>2019</v>
      </c>
      <c r="H2051" s="62">
        <v>1179.52</v>
      </c>
      <c r="I2051">
        <v>10</v>
      </c>
      <c r="J2051" t="s">
        <v>19</v>
      </c>
      <c r="K2051">
        <v>0</v>
      </c>
      <c r="L2051">
        <v>1</v>
      </c>
      <c r="M2051">
        <v>0</v>
      </c>
      <c r="N2051">
        <v>0</v>
      </c>
      <c r="O2051">
        <v>1</v>
      </c>
      <c r="P2051">
        <f t="shared" si="321"/>
        <v>10</v>
      </c>
      <c r="Q2051">
        <v>76072</v>
      </c>
      <c r="R2051">
        <v>40025</v>
      </c>
      <c r="S2051" s="14">
        <f t="shared" si="313"/>
        <v>0.65524518290739642</v>
      </c>
      <c r="T2051" s="33">
        <f>IF(E2051&lt;1994,"NA",IF(E2051&gt;2001,SUMIFS(ADM!E:E,ADM!A:A,ReferendumData!E2051,ADM!C:C,ReferendumData!A2051,ADM!D:D,ReferendumData!B2051),SUMIFS(ADM!K:K,ADM!H:H,ReferendumData!E2051,ADM!I:I,ReferendumData!A2051,ADM!J:J,ReferendumData!B2051)))</f>
        <v>36399.440000000002</v>
      </c>
      <c r="U2051" s="34">
        <f t="shared" si="322"/>
        <v>3.1895270916255853</v>
      </c>
      <c r="V2051" s="47">
        <f>IFERROR(VLOOKUP(C2051,Lookups!J:L,3,FALSE),IF(T2051&gt;=2000,4,IF(AND(T2051&gt;=1000,T2051&lt;2000),5,6)))</f>
        <v>1</v>
      </c>
      <c r="W2051" s="12" t="s">
        <v>600</v>
      </c>
      <c r="X2051" s="39">
        <f t="shared" si="314"/>
        <v>3.1895270916255853</v>
      </c>
      <c r="Y2051" s="38">
        <f t="shared" si="315"/>
        <v>0.65524518290739642</v>
      </c>
      <c r="Z2051" s="40" t="e">
        <f>IF(C2051=ScatterPlots!$A$3,ReferendumData!Y2051,-1)</f>
        <v>#N/A</v>
      </c>
      <c r="AA2051" s="39">
        <f t="shared" si="316"/>
        <v>3.1895270916255853</v>
      </c>
      <c r="AB2051" s="40">
        <f t="shared" si="317"/>
        <v>-1</v>
      </c>
      <c r="AC2051" s="40">
        <f t="shared" si="318"/>
        <v>0.65524518290739642</v>
      </c>
      <c r="AD2051" s="40">
        <f t="shared" si="319"/>
        <v>-1</v>
      </c>
    </row>
    <row r="2052" spans="1:30" x14ac:dyDescent="0.35">
      <c r="A2052">
        <v>698</v>
      </c>
      <c r="B2052">
        <v>1</v>
      </c>
      <c r="C2052" t="str">
        <f t="shared" si="320"/>
        <v>0698-01</v>
      </c>
      <c r="D2052" t="s">
        <v>732</v>
      </c>
      <c r="E2052">
        <v>2018</v>
      </c>
      <c r="F2052">
        <f>VLOOKUP(E2052,Lookups!A:B,2,FALSE)</f>
        <v>2</v>
      </c>
      <c r="G2052">
        <v>2019</v>
      </c>
      <c r="H2052" s="62">
        <v>1815</v>
      </c>
      <c r="I2052">
        <v>10</v>
      </c>
      <c r="J2052" t="s">
        <v>19</v>
      </c>
      <c r="K2052">
        <v>0</v>
      </c>
      <c r="L2052">
        <v>1</v>
      </c>
      <c r="M2052">
        <v>0</v>
      </c>
      <c r="N2052">
        <v>0</v>
      </c>
      <c r="O2052">
        <v>0</v>
      </c>
      <c r="P2052">
        <f t="shared" si="321"/>
        <v>10</v>
      </c>
      <c r="Q2052">
        <v>316</v>
      </c>
      <c r="R2052">
        <v>378</v>
      </c>
      <c r="S2052" s="14">
        <f t="shared" ref="S2052:S2115" si="323">Q2052/SUM(Q2052:R2052)</f>
        <v>0.45533141210374639</v>
      </c>
      <c r="T2052" s="33">
        <f>IF(E2052&lt;1994,"NA",IF(E2052&gt;2001,SUMIFS(ADM!E:E,ADM!A:A,ReferendumData!E2052,ADM!C:C,ReferendumData!A2052,ADM!D:D,ReferendumData!B2052),SUMIFS(ADM!K:K,ADM!H:H,ReferendumData!E2052,ADM!I:I,ReferendumData!A2052,ADM!J:J,ReferendumData!B2052)))</f>
        <v>222.59</v>
      </c>
      <c r="U2052" s="34">
        <f t="shared" si="322"/>
        <v>3.1178399748416372</v>
      </c>
      <c r="V2052" s="47">
        <f>IFERROR(VLOOKUP(C2052,Lookups!J:L,3,FALSE),IF(T2052&gt;=2000,4,IF(AND(T2052&gt;=1000,T2052&lt;2000),5,6)))</f>
        <v>6</v>
      </c>
      <c r="W2052" s="12" t="s">
        <v>715</v>
      </c>
      <c r="X2052" s="39">
        <f t="shared" ref="X2052:X2115" si="324">IF(A2052=815,0,U2052)</f>
        <v>3.1178399748416372</v>
      </c>
      <c r="Y2052" s="38">
        <f t="shared" ref="Y2052:Y2115" si="325">IF(A2052=815,0,S2052)</f>
        <v>0.45533141210374639</v>
      </c>
      <c r="Z2052" s="40" t="e">
        <f>IF(C2052=ScatterPlots!$A$3,ReferendumData!Y2052,-1)</f>
        <v>#N/A</v>
      </c>
      <c r="AA2052" s="39">
        <f t="shared" ref="AA2052:AA2115" si="326">IF(A2052=815,0,U2052)</f>
        <v>3.1178399748416372</v>
      </c>
      <c r="AB2052" s="40">
        <f t="shared" ref="AB2052:AB2115" si="327">IF(A2052=815,0,IF(F2052=3,S2052,-1))</f>
        <v>-1</v>
      </c>
      <c r="AC2052" s="40">
        <f t="shared" ref="AC2052:AC2115" si="328">IF(A2052=815,0,IF(F2052=2,S2052,-1))</f>
        <v>0.45533141210374639</v>
      </c>
      <c r="AD2052" s="40">
        <f t="shared" ref="AD2052:AD2115" si="329">IF(A2052=815,0,IF(F2052=1,S2052,-1))</f>
        <v>-1</v>
      </c>
    </row>
    <row r="2053" spans="1:30" x14ac:dyDescent="0.35">
      <c r="A2053">
        <v>706</v>
      </c>
      <c r="B2053">
        <v>1</v>
      </c>
      <c r="C2053" t="str">
        <f t="shared" si="320"/>
        <v>0706-01</v>
      </c>
      <c r="D2053" t="s">
        <v>733</v>
      </c>
      <c r="E2053">
        <v>2018</v>
      </c>
      <c r="F2053">
        <f>VLOOKUP(E2053,Lookups!A:B,2,FALSE)</f>
        <v>2</v>
      </c>
      <c r="G2053">
        <v>2020</v>
      </c>
      <c r="H2053" s="62">
        <v>555</v>
      </c>
      <c r="I2053">
        <v>7</v>
      </c>
      <c r="J2053" t="s">
        <v>19</v>
      </c>
      <c r="K2053">
        <v>0</v>
      </c>
      <c r="L2053">
        <v>1</v>
      </c>
      <c r="M2053">
        <v>1</v>
      </c>
      <c r="N2053">
        <v>0</v>
      </c>
      <c r="O2053">
        <v>1</v>
      </c>
      <c r="P2053">
        <f t="shared" si="321"/>
        <v>6</v>
      </c>
      <c r="Q2053">
        <v>2690</v>
      </c>
      <c r="R2053">
        <v>1790</v>
      </c>
      <c r="S2053" s="14">
        <f t="shared" si="323"/>
        <v>0.6004464285714286</v>
      </c>
      <c r="T2053" s="33">
        <f>IF(E2053&lt;1994,"NA",IF(E2053&gt;2001,SUMIFS(ADM!E:E,ADM!A:A,ReferendumData!E2053,ADM!C:C,ReferendumData!A2053,ADM!D:D,ReferendumData!B2053),SUMIFS(ADM!K:K,ADM!H:H,ReferendumData!E2053,ADM!I:I,ReferendumData!A2053,ADM!J:J,ReferendumData!B2053)))</f>
        <v>1737.78</v>
      </c>
      <c r="U2053" s="34">
        <f t="shared" si="322"/>
        <v>2.5780018184119968</v>
      </c>
      <c r="V2053" s="47">
        <f>IFERROR(VLOOKUP(C2053,Lookups!J:L,3,FALSE),IF(T2053&gt;=2000,4,IF(AND(T2053&gt;=1000,T2053&lt;2000),5,6)))</f>
        <v>5</v>
      </c>
      <c r="W2053" s="12" t="s">
        <v>715</v>
      </c>
      <c r="X2053" s="39">
        <f t="shared" si="324"/>
        <v>2.5780018184119968</v>
      </c>
      <c r="Y2053" s="38">
        <f t="shared" si="325"/>
        <v>0.6004464285714286</v>
      </c>
      <c r="Z2053" s="40" t="e">
        <f>IF(C2053=ScatterPlots!$A$3,ReferendumData!Y2053,-1)</f>
        <v>#N/A</v>
      </c>
      <c r="AA2053" s="39">
        <f t="shared" si="326"/>
        <v>2.5780018184119968</v>
      </c>
      <c r="AB2053" s="40">
        <f t="shared" si="327"/>
        <v>-1</v>
      </c>
      <c r="AC2053" s="40">
        <f t="shared" si="328"/>
        <v>0.6004464285714286</v>
      </c>
      <c r="AD2053" s="40">
        <f t="shared" si="329"/>
        <v>-1</v>
      </c>
    </row>
    <row r="2054" spans="1:30" x14ac:dyDescent="0.35">
      <c r="A2054">
        <v>709</v>
      </c>
      <c r="B2054">
        <v>1</v>
      </c>
      <c r="C2054" t="str">
        <f t="shared" si="320"/>
        <v>0709-01</v>
      </c>
      <c r="D2054" t="s">
        <v>734</v>
      </c>
      <c r="E2054">
        <v>2018</v>
      </c>
      <c r="F2054">
        <f>VLOOKUP(E2054,Lookups!A:B,2,FALSE)</f>
        <v>2</v>
      </c>
      <c r="G2054">
        <v>2019</v>
      </c>
      <c r="H2054" s="62">
        <v>371.78</v>
      </c>
      <c r="I2054">
        <v>10</v>
      </c>
      <c r="J2054" t="s">
        <v>19</v>
      </c>
      <c r="K2054">
        <v>0</v>
      </c>
      <c r="L2054">
        <v>0</v>
      </c>
      <c r="M2054">
        <v>0</v>
      </c>
      <c r="N2054">
        <v>0</v>
      </c>
      <c r="O2054">
        <v>1</v>
      </c>
      <c r="P2054">
        <f t="shared" si="321"/>
        <v>4</v>
      </c>
      <c r="Q2054">
        <v>32248</v>
      </c>
      <c r="R2054">
        <v>12314</v>
      </c>
      <c r="S2054" s="14">
        <f t="shared" si="323"/>
        <v>0.72366590368475381</v>
      </c>
      <c r="T2054" s="33">
        <f>IF(E2054&lt;1994,"NA",IF(E2054&gt;2001,SUMIFS(ADM!E:E,ADM!A:A,ReferendumData!E2054,ADM!C:C,ReferendumData!A2054,ADM!D:D,ReferendumData!B2054),SUMIFS(ADM!K:K,ADM!H:H,ReferendumData!E2054,ADM!I:I,ReferendumData!A2054,ADM!J:J,ReferendumData!B2054)))</f>
        <v>8215.3700000000008</v>
      </c>
      <c r="U2054" s="34">
        <f t="shared" si="322"/>
        <v>5.4242231329812283</v>
      </c>
      <c r="V2054" s="47">
        <f>IFERROR(VLOOKUP(C2054,Lookups!J:L,3,FALSE),IF(T2054&gt;=2000,4,IF(AND(T2054&gt;=1000,T2054&lt;2000),5,6)))</f>
        <v>4</v>
      </c>
      <c r="W2054" s="12" t="s">
        <v>654</v>
      </c>
      <c r="X2054" s="39">
        <f t="shared" si="324"/>
        <v>5.4242231329812283</v>
      </c>
      <c r="Y2054" s="38">
        <f t="shared" si="325"/>
        <v>0.72366590368475381</v>
      </c>
      <c r="Z2054" s="40" t="e">
        <f>IF(C2054=ScatterPlots!$A$3,ReferendumData!Y2054,-1)</f>
        <v>#N/A</v>
      </c>
      <c r="AA2054" s="39">
        <f t="shared" si="326"/>
        <v>5.4242231329812283</v>
      </c>
      <c r="AB2054" s="40">
        <f t="shared" si="327"/>
        <v>-1</v>
      </c>
      <c r="AC2054" s="40">
        <f t="shared" si="328"/>
        <v>0.72366590368475381</v>
      </c>
      <c r="AD2054" s="40">
        <f t="shared" si="329"/>
        <v>-1</v>
      </c>
    </row>
    <row r="2055" spans="1:30" x14ac:dyDescent="0.35">
      <c r="A2055">
        <v>709</v>
      </c>
      <c r="B2055">
        <v>1</v>
      </c>
      <c r="C2055" t="str">
        <f t="shared" si="320"/>
        <v>0709-01</v>
      </c>
      <c r="D2055" t="s">
        <v>734</v>
      </c>
      <c r="E2055">
        <v>2018</v>
      </c>
      <c r="F2055">
        <f>VLOOKUP(E2055,Lookups!A:B,2,FALSE)</f>
        <v>2</v>
      </c>
      <c r="G2055">
        <v>2019</v>
      </c>
      <c r="H2055" s="62">
        <v>575</v>
      </c>
      <c r="I2055">
        <v>10</v>
      </c>
      <c r="J2055">
        <v>2</v>
      </c>
      <c r="K2055">
        <v>0</v>
      </c>
      <c r="L2055">
        <v>1</v>
      </c>
      <c r="M2055">
        <v>0</v>
      </c>
      <c r="N2055">
        <v>0</v>
      </c>
      <c r="O2055">
        <v>1</v>
      </c>
      <c r="P2055">
        <f t="shared" si="321"/>
        <v>6</v>
      </c>
      <c r="Q2055">
        <v>23805</v>
      </c>
      <c r="R2055">
        <v>20346</v>
      </c>
      <c r="S2055" s="14">
        <f t="shared" si="323"/>
        <v>0.53917238567642867</v>
      </c>
      <c r="T2055" s="33">
        <f>IF(E2055&lt;1994,"NA",IF(E2055&gt;2001,SUMIFS(ADM!E:E,ADM!A:A,ReferendumData!E2055,ADM!C:C,ReferendumData!A2055,ADM!D:D,ReferendumData!B2055),SUMIFS(ADM!K:K,ADM!H:H,ReferendumData!E2055,ADM!I:I,ReferendumData!A2055,ADM!J:J,ReferendumData!B2055)))</f>
        <v>8215.3700000000008</v>
      </c>
      <c r="U2055" s="34">
        <f t="shared" si="322"/>
        <v>5.3741949540921459</v>
      </c>
      <c r="V2055" s="47">
        <f>IFERROR(VLOOKUP(C2055,Lookups!J:L,3,FALSE),IF(T2055&gt;=2000,4,IF(AND(T2055&gt;=1000,T2055&lt;2000),5,6)))</f>
        <v>4</v>
      </c>
      <c r="W2055" s="12" t="s">
        <v>735</v>
      </c>
      <c r="X2055" s="39">
        <f t="shared" si="324"/>
        <v>5.3741949540921459</v>
      </c>
      <c r="Y2055" s="38">
        <f t="shared" si="325"/>
        <v>0.53917238567642867</v>
      </c>
      <c r="Z2055" s="40" t="e">
        <f>IF(C2055=ScatterPlots!$A$3,ReferendumData!Y2055,-1)</f>
        <v>#N/A</v>
      </c>
      <c r="AA2055" s="39">
        <f t="shared" si="326"/>
        <v>5.3741949540921459</v>
      </c>
      <c r="AB2055" s="40">
        <f t="shared" si="327"/>
        <v>-1</v>
      </c>
      <c r="AC2055" s="40">
        <f t="shared" si="328"/>
        <v>0.53917238567642867</v>
      </c>
      <c r="AD2055" s="40">
        <f t="shared" si="329"/>
        <v>-1</v>
      </c>
    </row>
    <row r="2056" spans="1:30" x14ac:dyDescent="0.35">
      <c r="A2056">
        <v>709</v>
      </c>
      <c r="B2056">
        <v>1</v>
      </c>
      <c r="C2056" t="str">
        <f t="shared" si="320"/>
        <v>0709-01</v>
      </c>
      <c r="D2056" t="s">
        <v>734</v>
      </c>
      <c r="E2056">
        <v>2018</v>
      </c>
      <c r="F2056">
        <f>VLOOKUP(E2056,Lookups!A:B,2,FALSE)</f>
        <v>2</v>
      </c>
      <c r="G2056">
        <v>2019</v>
      </c>
      <c r="H2056" s="62">
        <v>335</v>
      </c>
      <c r="I2056">
        <v>10</v>
      </c>
      <c r="J2056">
        <v>3</v>
      </c>
      <c r="K2056">
        <v>0</v>
      </c>
      <c r="L2056">
        <v>1</v>
      </c>
      <c r="M2056">
        <v>0</v>
      </c>
      <c r="N2056">
        <v>0</v>
      </c>
      <c r="O2056">
        <v>0</v>
      </c>
      <c r="P2056">
        <f t="shared" si="321"/>
        <v>4</v>
      </c>
      <c r="Q2056">
        <v>21387</v>
      </c>
      <c r="R2056">
        <v>22575</v>
      </c>
      <c r="S2056" s="14">
        <f t="shared" si="323"/>
        <v>0.48648833083117238</v>
      </c>
      <c r="T2056" s="33">
        <f>IF(E2056&lt;1994,"NA",IF(E2056&gt;2001,SUMIFS(ADM!E:E,ADM!A:A,ReferendumData!E2056,ADM!C:C,ReferendumData!A2056,ADM!D:D,ReferendumData!B2056),SUMIFS(ADM!K:K,ADM!H:H,ReferendumData!E2056,ADM!I:I,ReferendumData!A2056,ADM!J:J,ReferendumData!B2056)))</f>
        <v>8215.3700000000008</v>
      </c>
      <c r="U2056" s="34">
        <f t="shared" si="322"/>
        <v>5.3511892951869475</v>
      </c>
      <c r="V2056" s="47">
        <f>IFERROR(VLOOKUP(C2056,Lookups!J:L,3,FALSE),IF(T2056&gt;=2000,4,IF(AND(T2056&gt;=1000,T2056&lt;2000),5,6)))</f>
        <v>4</v>
      </c>
      <c r="W2056" s="12" t="s">
        <v>736</v>
      </c>
      <c r="X2056" s="39">
        <f t="shared" si="324"/>
        <v>5.3511892951869475</v>
      </c>
      <c r="Y2056" s="38">
        <f t="shared" si="325"/>
        <v>0.48648833083117238</v>
      </c>
      <c r="Z2056" s="40" t="e">
        <f>IF(C2056=ScatterPlots!$A$3,ReferendumData!Y2056,-1)</f>
        <v>#N/A</v>
      </c>
      <c r="AA2056" s="39">
        <f t="shared" si="326"/>
        <v>5.3511892951869475</v>
      </c>
      <c r="AB2056" s="40">
        <f t="shared" si="327"/>
        <v>-1</v>
      </c>
      <c r="AC2056" s="40">
        <f t="shared" si="328"/>
        <v>0.48648833083117238</v>
      </c>
      <c r="AD2056" s="40">
        <f t="shared" si="329"/>
        <v>-1</v>
      </c>
    </row>
    <row r="2057" spans="1:30" x14ac:dyDescent="0.35">
      <c r="A2057">
        <v>738</v>
      </c>
      <c r="B2057">
        <v>1</v>
      </c>
      <c r="C2057" t="str">
        <f t="shared" si="320"/>
        <v>0738-01</v>
      </c>
      <c r="D2057" t="s">
        <v>684</v>
      </c>
      <c r="E2057">
        <v>2018</v>
      </c>
      <c r="F2057">
        <f>VLOOKUP(E2057,Lookups!A:B,2,FALSE)</f>
        <v>2</v>
      </c>
      <c r="G2057">
        <v>2019</v>
      </c>
      <c r="H2057" s="62">
        <v>200</v>
      </c>
      <c r="I2057">
        <v>10</v>
      </c>
      <c r="J2057" t="s">
        <v>19</v>
      </c>
      <c r="K2057">
        <v>0</v>
      </c>
      <c r="L2057">
        <v>0</v>
      </c>
      <c r="M2057">
        <v>0</v>
      </c>
      <c r="N2057">
        <v>0</v>
      </c>
      <c r="O2057">
        <v>1</v>
      </c>
      <c r="P2057">
        <f t="shared" si="321"/>
        <v>3</v>
      </c>
      <c r="Q2057">
        <v>1235</v>
      </c>
      <c r="R2057">
        <v>1216</v>
      </c>
      <c r="S2057" s="14">
        <f t="shared" si="323"/>
        <v>0.50387596899224807</v>
      </c>
      <c r="T2057" s="33">
        <f>IF(E2057&lt;1994,"NA",IF(E2057&gt;2001,SUMIFS(ADM!E:E,ADM!A:A,ReferendumData!E2057,ADM!C:C,ReferendumData!A2057,ADM!D:D,ReferendumData!B2057),SUMIFS(ADM!K:K,ADM!H:H,ReferendumData!E2057,ADM!I:I,ReferendumData!A2057,ADM!J:J,ReferendumData!B2057)))</f>
        <v>1087.3800000000001</v>
      </c>
      <c r="U2057" s="34">
        <f t="shared" si="322"/>
        <v>2.2540418253048609</v>
      </c>
      <c r="V2057" s="47">
        <f>IFERROR(VLOOKUP(C2057,Lookups!J:L,3,FALSE),IF(T2057&gt;=2000,4,IF(AND(T2057&gt;=1000,T2057&lt;2000),5,6)))</f>
        <v>5</v>
      </c>
      <c r="W2057" s="12" t="s">
        <v>662</v>
      </c>
      <c r="X2057" s="39">
        <f t="shared" si="324"/>
        <v>2.2540418253048609</v>
      </c>
      <c r="Y2057" s="38">
        <f t="shared" si="325"/>
        <v>0.50387596899224807</v>
      </c>
      <c r="Z2057" s="40" t="e">
        <f>IF(C2057=ScatterPlots!$A$3,ReferendumData!Y2057,-1)</f>
        <v>#N/A</v>
      </c>
      <c r="AA2057" s="39">
        <f t="shared" si="326"/>
        <v>2.2540418253048609</v>
      </c>
      <c r="AB2057" s="40">
        <f t="shared" si="327"/>
        <v>-1</v>
      </c>
      <c r="AC2057" s="40">
        <f t="shared" si="328"/>
        <v>0.50387596899224807</v>
      </c>
      <c r="AD2057" s="40">
        <f t="shared" si="329"/>
        <v>-1</v>
      </c>
    </row>
    <row r="2058" spans="1:30" x14ac:dyDescent="0.35">
      <c r="A2058">
        <v>748</v>
      </c>
      <c r="B2058">
        <v>1</v>
      </c>
      <c r="C2058" t="str">
        <f t="shared" si="320"/>
        <v>0748-01</v>
      </c>
      <c r="D2058" t="s">
        <v>737</v>
      </c>
      <c r="E2058">
        <v>2018</v>
      </c>
      <c r="F2058">
        <f>VLOOKUP(E2058,Lookups!A:B,2,FALSE)</f>
        <v>2</v>
      </c>
      <c r="G2058">
        <v>2019</v>
      </c>
      <c r="H2058" s="62">
        <v>760</v>
      </c>
      <c r="I2058">
        <v>10</v>
      </c>
      <c r="J2058" t="s">
        <v>19</v>
      </c>
      <c r="K2058">
        <v>0</v>
      </c>
      <c r="L2058">
        <v>0</v>
      </c>
      <c r="M2058">
        <v>0</v>
      </c>
      <c r="N2058">
        <v>0</v>
      </c>
      <c r="O2058">
        <v>0</v>
      </c>
      <c r="P2058">
        <f t="shared" si="321"/>
        <v>8</v>
      </c>
      <c r="Q2058">
        <v>3230</v>
      </c>
      <c r="R2058">
        <v>4924</v>
      </c>
      <c r="S2058" s="14">
        <f t="shared" si="323"/>
        <v>0.39612460142261469</v>
      </c>
      <c r="T2058" s="33">
        <f>IF(E2058&lt;1994,"NA",IF(E2058&gt;2001,SUMIFS(ADM!E:E,ADM!A:A,ReferendumData!E2058,ADM!C:C,ReferendumData!A2058,ADM!D:D,ReferendumData!B2058),SUMIFS(ADM!K:K,ADM!H:H,ReferendumData!E2058,ADM!I:I,ReferendumData!A2058,ADM!J:J,ReferendumData!B2058)))</f>
        <v>3895.81</v>
      </c>
      <c r="U2058" s="34">
        <f t="shared" si="322"/>
        <v>2.0930178833156647</v>
      </c>
      <c r="V2058" s="47">
        <f>IFERROR(VLOOKUP(C2058,Lookups!J:L,3,FALSE),IF(T2058&gt;=2000,4,IF(AND(T2058&gt;=1000,T2058&lt;2000),5,6)))</f>
        <v>4</v>
      </c>
      <c r="W2058" s="12" t="s">
        <v>600</v>
      </c>
      <c r="X2058" s="39">
        <f t="shared" si="324"/>
        <v>2.0930178833156647</v>
      </c>
      <c r="Y2058" s="38">
        <f t="shared" si="325"/>
        <v>0.39612460142261469</v>
      </c>
      <c r="Z2058" s="40" t="e">
        <f>IF(C2058=ScatterPlots!$A$3,ReferendumData!Y2058,-1)</f>
        <v>#N/A</v>
      </c>
      <c r="AA2058" s="39">
        <f t="shared" si="326"/>
        <v>2.0930178833156647</v>
      </c>
      <c r="AB2058" s="40">
        <f t="shared" si="327"/>
        <v>-1</v>
      </c>
      <c r="AC2058" s="40">
        <f t="shared" si="328"/>
        <v>0.39612460142261469</v>
      </c>
      <c r="AD2058" s="40">
        <f t="shared" si="329"/>
        <v>-1</v>
      </c>
    </row>
    <row r="2059" spans="1:30" x14ac:dyDescent="0.35">
      <c r="A2059">
        <v>831</v>
      </c>
      <c r="B2059">
        <v>1</v>
      </c>
      <c r="C2059" t="str">
        <f t="shared" si="320"/>
        <v>0831-01</v>
      </c>
      <c r="D2059" t="s">
        <v>693</v>
      </c>
      <c r="E2059">
        <v>2018</v>
      </c>
      <c r="F2059">
        <f>VLOOKUP(E2059,Lookups!A:B,2,FALSE)</f>
        <v>2</v>
      </c>
      <c r="G2059">
        <v>2019</v>
      </c>
      <c r="H2059" s="62">
        <v>1286.67</v>
      </c>
      <c r="I2059">
        <v>8</v>
      </c>
      <c r="J2059" t="s">
        <v>19</v>
      </c>
      <c r="K2059">
        <v>0</v>
      </c>
      <c r="L2059">
        <v>0</v>
      </c>
      <c r="M2059">
        <v>0</v>
      </c>
      <c r="N2059">
        <v>0</v>
      </c>
      <c r="O2059">
        <v>1</v>
      </c>
      <c r="P2059">
        <f t="shared" si="321"/>
        <v>10</v>
      </c>
      <c r="Q2059">
        <v>12525</v>
      </c>
      <c r="R2059">
        <v>10963</v>
      </c>
      <c r="S2059" s="14">
        <f t="shared" si="323"/>
        <v>0.53325102179836514</v>
      </c>
      <c r="T2059" s="33">
        <f>IF(E2059&lt;1994,"NA",IF(E2059&gt;2001,SUMIFS(ADM!E:E,ADM!A:A,ReferendumData!E2059,ADM!C:C,ReferendumData!A2059,ADM!D:D,ReferendumData!B2059),SUMIFS(ADM!K:K,ADM!H:H,ReferendumData!E2059,ADM!I:I,ReferendumData!A2059,ADM!J:J,ReferendumData!B2059)))</f>
        <v>6124.12</v>
      </c>
      <c r="U2059" s="34">
        <f t="shared" si="322"/>
        <v>3.8353265448750187</v>
      </c>
      <c r="V2059" s="47">
        <f>IFERROR(VLOOKUP(C2059,Lookups!J:L,3,FALSE),IF(T2059&gt;=2000,4,IF(AND(T2059&gt;=1000,T2059&lt;2000),5,6)))</f>
        <v>3</v>
      </c>
      <c r="W2059" s="12" t="s">
        <v>600</v>
      </c>
      <c r="X2059" s="39">
        <f t="shared" si="324"/>
        <v>3.8353265448750187</v>
      </c>
      <c r="Y2059" s="38">
        <f t="shared" si="325"/>
        <v>0.53325102179836514</v>
      </c>
      <c r="Z2059" s="40" t="e">
        <f>IF(C2059=ScatterPlots!$A$3,ReferendumData!Y2059,-1)</f>
        <v>#N/A</v>
      </c>
      <c r="AA2059" s="39">
        <f t="shared" si="326"/>
        <v>3.8353265448750187</v>
      </c>
      <c r="AB2059" s="40">
        <f t="shared" si="327"/>
        <v>-1</v>
      </c>
      <c r="AC2059" s="40">
        <f t="shared" si="328"/>
        <v>0.53325102179836514</v>
      </c>
      <c r="AD2059" s="40">
        <f t="shared" si="329"/>
        <v>-1</v>
      </c>
    </row>
    <row r="2060" spans="1:30" x14ac:dyDescent="0.35">
      <c r="A2060">
        <v>832</v>
      </c>
      <c r="B2060">
        <v>1</v>
      </c>
      <c r="C2060" t="str">
        <f t="shared" si="320"/>
        <v>0832-01</v>
      </c>
      <c r="D2060" t="s">
        <v>738</v>
      </c>
      <c r="E2060">
        <v>2018</v>
      </c>
      <c r="F2060">
        <f>VLOOKUP(E2060,Lookups!A:B,2,FALSE)</f>
        <v>2</v>
      </c>
      <c r="G2060">
        <v>2019</v>
      </c>
      <c r="H2060" s="62">
        <v>1020</v>
      </c>
      <c r="I2060">
        <v>10</v>
      </c>
      <c r="J2060" t="s">
        <v>19</v>
      </c>
      <c r="K2060">
        <v>0</v>
      </c>
      <c r="L2060">
        <v>0</v>
      </c>
      <c r="M2060">
        <v>0</v>
      </c>
      <c r="N2060">
        <v>1</v>
      </c>
      <c r="O2060">
        <v>1</v>
      </c>
      <c r="P2060">
        <f t="shared" si="321"/>
        <v>10</v>
      </c>
      <c r="Q2060">
        <v>4315</v>
      </c>
      <c r="R2060">
        <v>3516</v>
      </c>
      <c r="S2060" s="14">
        <f t="shared" si="323"/>
        <v>0.55101519601583449</v>
      </c>
      <c r="T2060" s="33">
        <f>IF(E2060&lt;1994,"NA",IF(E2060&gt;2001,SUMIFS(ADM!E:E,ADM!A:A,ReferendumData!E2060,ADM!C:C,ReferendumData!A2060,ADM!D:D,ReferendumData!B2060),SUMIFS(ADM!K:K,ADM!H:H,ReferendumData!E2060,ADM!I:I,ReferendumData!A2060,ADM!J:J,ReferendumData!B2060)))</f>
        <v>3272.62</v>
      </c>
      <c r="U2060" s="34">
        <f t="shared" si="322"/>
        <v>2.3928839889751941</v>
      </c>
      <c r="V2060" s="47">
        <f>IFERROR(VLOOKUP(C2060,Lookups!J:L,3,FALSE),IF(T2060&gt;=2000,4,IF(AND(T2060&gt;=1000,T2060&lt;2000),5,6)))</f>
        <v>3</v>
      </c>
      <c r="W2060" s="12" t="s">
        <v>739</v>
      </c>
      <c r="X2060" s="39">
        <f t="shared" si="324"/>
        <v>2.3928839889751941</v>
      </c>
      <c r="Y2060" s="38">
        <f t="shared" si="325"/>
        <v>0.55101519601583449</v>
      </c>
      <c r="Z2060" s="40" t="e">
        <f>IF(C2060=ScatterPlots!$A$3,ReferendumData!Y2060,-1)</f>
        <v>#N/A</v>
      </c>
      <c r="AA2060" s="39">
        <f t="shared" si="326"/>
        <v>2.3928839889751941</v>
      </c>
      <c r="AB2060" s="40">
        <f t="shared" si="327"/>
        <v>-1</v>
      </c>
      <c r="AC2060" s="40">
        <f t="shared" si="328"/>
        <v>0.55101519601583449</v>
      </c>
      <c r="AD2060" s="40">
        <f t="shared" si="329"/>
        <v>-1</v>
      </c>
    </row>
    <row r="2061" spans="1:30" x14ac:dyDescent="0.35">
      <c r="A2061">
        <v>877</v>
      </c>
      <c r="B2061">
        <v>1</v>
      </c>
      <c r="C2061" t="str">
        <f t="shared" si="320"/>
        <v>0877-01</v>
      </c>
      <c r="D2061" t="s">
        <v>740</v>
      </c>
      <c r="E2061">
        <v>2018</v>
      </c>
      <c r="F2061">
        <f>VLOOKUP(E2061,Lookups!A:B,2,FALSE)</f>
        <v>2</v>
      </c>
      <c r="G2061">
        <v>2019</v>
      </c>
      <c r="H2061" s="62">
        <v>1069.8699999999999</v>
      </c>
      <c r="I2061">
        <v>10</v>
      </c>
      <c r="J2061" t="s">
        <v>19</v>
      </c>
      <c r="K2061">
        <v>0</v>
      </c>
      <c r="L2061">
        <v>1</v>
      </c>
      <c r="M2061">
        <v>0</v>
      </c>
      <c r="N2061">
        <v>0</v>
      </c>
      <c r="O2061">
        <v>0</v>
      </c>
      <c r="P2061">
        <f t="shared" si="321"/>
        <v>10</v>
      </c>
      <c r="Q2061">
        <v>5011</v>
      </c>
      <c r="R2061">
        <v>9476</v>
      </c>
      <c r="S2061" s="14">
        <f t="shared" si="323"/>
        <v>0.34589632083937322</v>
      </c>
      <c r="T2061" s="33">
        <f>IF(E2061&lt;1994,"NA",IF(E2061&gt;2001,SUMIFS(ADM!E:E,ADM!A:A,ReferendumData!E2061,ADM!C:C,ReferendumData!A2061,ADM!D:D,ReferendumData!B2061),SUMIFS(ADM!K:K,ADM!H:H,ReferendumData!E2061,ADM!I:I,ReferendumData!A2061,ADM!J:J,ReferendumData!B2061)))</f>
        <v>5767.38</v>
      </c>
      <c r="U2061" s="34">
        <f t="shared" si="322"/>
        <v>2.5118858129688002</v>
      </c>
      <c r="V2061" s="47">
        <f>IFERROR(VLOOKUP(C2061,Lookups!J:L,3,FALSE),IF(T2061&gt;=2000,4,IF(AND(T2061&gt;=1000,T2061&lt;2000),5,6)))</f>
        <v>4</v>
      </c>
      <c r="W2061" s="12" t="s">
        <v>600</v>
      </c>
      <c r="X2061" s="39">
        <f t="shared" si="324"/>
        <v>2.5118858129688002</v>
      </c>
      <c r="Y2061" s="38">
        <f t="shared" si="325"/>
        <v>0.34589632083937322</v>
      </c>
      <c r="Z2061" s="40" t="e">
        <f>IF(C2061=ScatterPlots!$A$3,ReferendumData!Y2061,-1)</f>
        <v>#N/A</v>
      </c>
      <c r="AA2061" s="39">
        <f t="shared" si="326"/>
        <v>2.5118858129688002</v>
      </c>
      <c r="AB2061" s="40">
        <f t="shared" si="327"/>
        <v>-1</v>
      </c>
      <c r="AC2061" s="40">
        <f t="shared" si="328"/>
        <v>0.34589632083937322</v>
      </c>
      <c r="AD2061" s="40">
        <f t="shared" si="329"/>
        <v>-1</v>
      </c>
    </row>
    <row r="2062" spans="1:30" x14ac:dyDescent="0.35">
      <c r="A2062">
        <v>883</v>
      </c>
      <c r="B2062">
        <v>1</v>
      </c>
      <c r="C2062" t="str">
        <f t="shared" si="320"/>
        <v>0883-01</v>
      </c>
      <c r="D2062" t="s">
        <v>741</v>
      </c>
      <c r="E2062">
        <v>2018</v>
      </c>
      <c r="F2062">
        <f>VLOOKUP(E2062,Lookups!A:B,2,FALSE)</f>
        <v>2</v>
      </c>
      <c r="G2062">
        <v>2019</v>
      </c>
      <c r="H2062" s="62">
        <v>750</v>
      </c>
      <c r="I2062">
        <v>7</v>
      </c>
      <c r="J2062">
        <v>1</v>
      </c>
      <c r="K2062">
        <v>0</v>
      </c>
      <c r="L2062">
        <v>1</v>
      </c>
      <c r="M2062">
        <v>0</v>
      </c>
      <c r="N2062">
        <v>0</v>
      </c>
      <c r="O2062">
        <v>1</v>
      </c>
      <c r="P2062">
        <f t="shared" si="321"/>
        <v>8</v>
      </c>
      <c r="Q2062">
        <v>2481</v>
      </c>
      <c r="R2062">
        <v>2271</v>
      </c>
      <c r="S2062" s="14">
        <f t="shared" si="323"/>
        <v>0.52209595959595956</v>
      </c>
      <c r="T2062" s="33">
        <f>IF(E2062&lt;1994,"NA",IF(E2062&gt;2001,SUMIFS(ADM!E:E,ADM!A:A,ReferendumData!E2062,ADM!C:C,ReferendumData!A2062,ADM!D:D,ReferendumData!B2062),SUMIFS(ADM!K:K,ADM!H:H,ReferendumData!E2062,ADM!I:I,ReferendumData!A2062,ADM!J:J,ReferendumData!B2062)))</f>
        <v>1687.9</v>
      </c>
      <c r="U2062" s="34">
        <f t="shared" si="322"/>
        <v>2.8153326618875525</v>
      </c>
      <c r="V2062" s="47">
        <f>IFERROR(VLOOKUP(C2062,Lookups!J:L,3,FALSE),IF(T2062&gt;=2000,4,IF(AND(T2062&gt;=1000,T2062&lt;2000),5,6)))</f>
        <v>5</v>
      </c>
      <c r="W2062" s="12" t="s">
        <v>712</v>
      </c>
      <c r="X2062" s="39">
        <f t="shared" si="324"/>
        <v>2.8153326618875525</v>
      </c>
      <c r="Y2062" s="38">
        <f t="shared" si="325"/>
        <v>0.52209595959595956</v>
      </c>
      <c r="Z2062" s="40" t="e">
        <f>IF(C2062=ScatterPlots!$A$3,ReferendumData!Y2062,-1)</f>
        <v>#N/A</v>
      </c>
      <c r="AA2062" s="39">
        <f t="shared" si="326"/>
        <v>2.8153326618875525</v>
      </c>
      <c r="AB2062" s="40">
        <f t="shared" si="327"/>
        <v>-1</v>
      </c>
      <c r="AC2062" s="40">
        <f t="shared" si="328"/>
        <v>0.52209595959595956</v>
      </c>
      <c r="AD2062" s="40">
        <f t="shared" si="329"/>
        <v>-1</v>
      </c>
    </row>
    <row r="2063" spans="1:30" x14ac:dyDescent="0.35">
      <c r="A2063">
        <v>912</v>
      </c>
      <c r="B2063">
        <v>1</v>
      </c>
      <c r="C2063" t="str">
        <f t="shared" si="320"/>
        <v>0912-01</v>
      </c>
      <c r="D2063" t="s">
        <v>742</v>
      </c>
      <c r="E2063">
        <v>2018</v>
      </c>
      <c r="F2063">
        <f>VLOOKUP(E2063,Lookups!A:B,2,FALSE)</f>
        <v>2</v>
      </c>
      <c r="G2063">
        <v>2019</v>
      </c>
      <c r="H2063" s="62">
        <v>415</v>
      </c>
      <c r="I2063">
        <v>10</v>
      </c>
      <c r="J2063" t="s">
        <v>19</v>
      </c>
      <c r="K2063">
        <v>0</v>
      </c>
      <c r="L2063">
        <v>1</v>
      </c>
      <c r="M2063">
        <v>0</v>
      </c>
      <c r="N2063">
        <v>0</v>
      </c>
      <c r="O2063">
        <v>0</v>
      </c>
      <c r="P2063">
        <f t="shared" si="321"/>
        <v>5</v>
      </c>
      <c r="Q2063">
        <v>1840</v>
      </c>
      <c r="R2063">
        <v>2922</v>
      </c>
      <c r="S2063" s="14">
        <f t="shared" si="323"/>
        <v>0.3863922721545569</v>
      </c>
      <c r="T2063" s="33">
        <f>IF(E2063&lt;1994,"NA",IF(E2063&gt;2001,SUMIFS(ADM!E:E,ADM!A:A,ReferendumData!E2063,ADM!C:C,ReferendumData!A2063,ADM!D:D,ReferendumData!B2063),SUMIFS(ADM!K:K,ADM!H:H,ReferendumData!E2063,ADM!I:I,ReferendumData!A2063,ADM!J:J,ReferendumData!B2063)))</f>
        <v>1791.47</v>
      </c>
      <c r="U2063" s="34">
        <f t="shared" si="322"/>
        <v>2.6581522436881442</v>
      </c>
      <c r="V2063" s="47">
        <f>IFERROR(VLOOKUP(C2063,Lookups!J:L,3,FALSE),IF(T2063&gt;=2000,4,IF(AND(T2063&gt;=1000,T2063&lt;2000),5,6)))</f>
        <v>5</v>
      </c>
      <c r="W2063" s="12" t="s">
        <v>710</v>
      </c>
      <c r="X2063" s="39">
        <f t="shared" si="324"/>
        <v>2.6581522436881442</v>
      </c>
      <c r="Y2063" s="38">
        <f t="shared" si="325"/>
        <v>0.3863922721545569</v>
      </c>
      <c r="Z2063" s="40" t="e">
        <f>IF(C2063=ScatterPlots!$A$3,ReferendumData!Y2063,-1)</f>
        <v>#N/A</v>
      </c>
      <c r="AA2063" s="39">
        <f t="shared" si="326"/>
        <v>2.6581522436881442</v>
      </c>
      <c r="AB2063" s="40">
        <f t="shared" si="327"/>
        <v>-1</v>
      </c>
      <c r="AC2063" s="40">
        <f t="shared" si="328"/>
        <v>0.3863922721545569</v>
      </c>
      <c r="AD2063" s="40">
        <f t="shared" si="329"/>
        <v>-1</v>
      </c>
    </row>
    <row r="2064" spans="1:30" x14ac:dyDescent="0.35">
      <c r="A2064">
        <v>2125</v>
      </c>
      <c r="B2064">
        <v>1</v>
      </c>
      <c r="C2064" t="str">
        <f t="shared" si="320"/>
        <v>2125-01</v>
      </c>
      <c r="D2064" t="s">
        <v>743</v>
      </c>
      <c r="E2064">
        <v>2018</v>
      </c>
      <c r="F2064">
        <f>VLOOKUP(E2064,Lookups!A:B,2,FALSE)</f>
        <v>2</v>
      </c>
      <c r="G2064">
        <v>2019</v>
      </c>
      <c r="H2064" s="62">
        <v>500</v>
      </c>
      <c r="I2064">
        <v>10</v>
      </c>
      <c r="J2064" t="s">
        <v>19</v>
      </c>
      <c r="K2064">
        <v>0</v>
      </c>
      <c r="L2064">
        <v>0</v>
      </c>
      <c r="M2064">
        <v>0</v>
      </c>
      <c r="N2064">
        <v>0</v>
      </c>
      <c r="O2064">
        <v>0</v>
      </c>
      <c r="P2064">
        <f t="shared" si="321"/>
        <v>6</v>
      </c>
      <c r="Q2064">
        <v>1291</v>
      </c>
      <c r="R2064">
        <v>1514</v>
      </c>
      <c r="S2064" s="14">
        <f t="shared" si="323"/>
        <v>0.46024955436720144</v>
      </c>
      <c r="T2064" s="33">
        <f>IF(E2064&lt;1994,"NA",IF(E2064&gt;2001,SUMIFS(ADM!E:E,ADM!A:A,ReferendumData!E2064,ADM!C:C,ReferendumData!A2064,ADM!D:D,ReferendumData!B2064),SUMIFS(ADM!K:K,ADM!H:H,ReferendumData!E2064,ADM!I:I,ReferendumData!A2064,ADM!J:J,ReferendumData!B2064)))</f>
        <v>1130.56</v>
      </c>
      <c r="U2064" s="34">
        <f t="shared" si="322"/>
        <v>2.4810713274837251</v>
      </c>
      <c r="V2064" s="47">
        <f>IFERROR(VLOOKUP(C2064,Lookups!J:L,3,FALSE),IF(T2064&gt;=2000,4,IF(AND(T2064&gt;=1000,T2064&lt;2000),5,6)))</f>
        <v>5</v>
      </c>
      <c r="W2064" s="12" t="s">
        <v>710</v>
      </c>
      <c r="X2064" s="39">
        <f t="shared" si="324"/>
        <v>2.4810713274837251</v>
      </c>
      <c r="Y2064" s="38">
        <f t="shared" si="325"/>
        <v>0.46024955436720144</v>
      </c>
      <c r="Z2064" s="40" t="e">
        <f>IF(C2064=ScatterPlots!$A$3,ReferendumData!Y2064,-1)</f>
        <v>#N/A</v>
      </c>
      <c r="AA2064" s="39">
        <f t="shared" si="326"/>
        <v>2.4810713274837251</v>
      </c>
      <c r="AB2064" s="40">
        <f t="shared" si="327"/>
        <v>-1</v>
      </c>
      <c r="AC2064" s="40">
        <f t="shared" si="328"/>
        <v>0.46024955436720144</v>
      </c>
      <c r="AD2064" s="40">
        <f t="shared" si="329"/>
        <v>-1</v>
      </c>
    </row>
    <row r="2065" spans="1:30" x14ac:dyDescent="0.35">
      <c r="A2065">
        <v>2125</v>
      </c>
      <c r="B2065">
        <v>1</v>
      </c>
      <c r="C2065" t="str">
        <f t="shared" si="320"/>
        <v>2125-01</v>
      </c>
      <c r="D2065" t="s">
        <v>743</v>
      </c>
      <c r="E2065">
        <v>2018</v>
      </c>
      <c r="F2065">
        <f>VLOOKUP(E2065,Lookups!A:B,2,FALSE)</f>
        <v>2</v>
      </c>
      <c r="G2065">
        <v>2019</v>
      </c>
      <c r="H2065" s="62">
        <v>150</v>
      </c>
      <c r="I2065">
        <v>10</v>
      </c>
      <c r="J2065" t="s">
        <v>19</v>
      </c>
      <c r="K2065">
        <v>0</v>
      </c>
      <c r="L2065">
        <v>0</v>
      </c>
      <c r="M2065">
        <v>0</v>
      </c>
      <c r="N2065">
        <v>0</v>
      </c>
      <c r="O2065">
        <v>0</v>
      </c>
      <c r="P2065">
        <f t="shared" si="321"/>
        <v>2</v>
      </c>
      <c r="Q2065">
        <v>1267</v>
      </c>
      <c r="R2065">
        <v>1516</v>
      </c>
      <c r="S2065" s="14">
        <f t="shared" si="323"/>
        <v>0.45526410348544738</v>
      </c>
      <c r="T2065" s="33">
        <f>IF(E2065&lt;1994,"NA",IF(E2065&gt;2001,SUMIFS(ADM!E:E,ADM!A:A,ReferendumData!E2065,ADM!C:C,ReferendumData!A2065,ADM!D:D,ReferendumData!B2065),SUMIFS(ADM!K:K,ADM!H:H,ReferendumData!E2065,ADM!I:I,ReferendumData!A2065,ADM!J:J,ReferendumData!B2065)))</f>
        <v>1130.56</v>
      </c>
      <c r="U2065" s="34">
        <f t="shared" si="322"/>
        <v>2.4616119445230682</v>
      </c>
      <c r="V2065" s="47">
        <f>IFERROR(VLOOKUP(C2065,Lookups!J:L,3,FALSE),IF(T2065&gt;=2000,4,IF(AND(T2065&gt;=1000,T2065&lt;2000),5,6)))</f>
        <v>5</v>
      </c>
      <c r="W2065" s="12" t="s">
        <v>662</v>
      </c>
      <c r="X2065" s="39">
        <f t="shared" si="324"/>
        <v>2.4616119445230682</v>
      </c>
      <c r="Y2065" s="38">
        <f t="shared" si="325"/>
        <v>0.45526410348544738</v>
      </c>
      <c r="Z2065" s="40" t="e">
        <f>IF(C2065=ScatterPlots!$A$3,ReferendumData!Y2065,-1)</f>
        <v>#N/A</v>
      </c>
      <c r="AA2065" s="39">
        <f t="shared" si="326"/>
        <v>2.4616119445230682</v>
      </c>
      <c r="AB2065" s="40">
        <f t="shared" si="327"/>
        <v>-1</v>
      </c>
      <c r="AC2065" s="40">
        <f t="shared" si="328"/>
        <v>0.45526410348544738</v>
      </c>
      <c r="AD2065" s="40">
        <f t="shared" si="329"/>
        <v>-1</v>
      </c>
    </row>
    <row r="2066" spans="1:30" x14ac:dyDescent="0.35">
      <c r="A2066">
        <v>2125</v>
      </c>
      <c r="B2066">
        <v>1</v>
      </c>
      <c r="C2066" t="str">
        <f t="shared" si="320"/>
        <v>2125-01</v>
      </c>
      <c r="D2066" t="s">
        <v>743</v>
      </c>
      <c r="E2066">
        <v>2018</v>
      </c>
      <c r="F2066">
        <f>VLOOKUP(E2066,Lookups!A:B,2,FALSE)</f>
        <v>2</v>
      </c>
      <c r="G2066">
        <v>2019</v>
      </c>
      <c r="H2066" s="62">
        <v>100</v>
      </c>
      <c r="I2066">
        <v>10</v>
      </c>
      <c r="J2066" t="s">
        <v>19</v>
      </c>
      <c r="K2066">
        <v>0</v>
      </c>
      <c r="L2066">
        <v>0</v>
      </c>
      <c r="M2066">
        <v>0</v>
      </c>
      <c r="N2066">
        <v>0</v>
      </c>
      <c r="O2066">
        <v>0</v>
      </c>
      <c r="P2066">
        <f t="shared" si="321"/>
        <v>2</v>
      </c>
      <c r="Q2066">
        <v>1207</v>
      </c>
      <c r="R2066">
        <v>1583</v>
      </c>
      <c r="S2066" s="14">
        <f t="shared" si="323"/>
        <v>0.43261648745519715</v>
      </c>
      <c r="T2066" s="33">
        <f>IF(E2066&lt;1994,"NA",IF(E2066&gt;2001,SUMIFS(ADM!E:E,ADM!A:A,ReferendumData!E2066,ADM!C:C,ReferendumData!A2066,ADM!D:D,ReferendumData!B2066),SUMIFS(ADM!K:K,ADM!H:H,ReferendumData!E2066,ADM!I:I,ReferendumData!A2066,ADM!J:J,ReferendumData!B2066)))</f>
        <v>1130.56</v>
      </c>
      <c r="U2066" s="34">
        <f t="shared" si="322"/>
        <v>2.4678035663741862</v>
      </c>
      <c r="V2066" s="47">
        <f>IFERROR(VLOOKUP(C2066,Lookups!J:L,3,FALSE),IF(T2066&gt;=2000,4,IF(AND(T2066&gt;=1000,T2066&lt;2000),5,6)))</f>
        <v>5</v>
      </c>
      <c r="W2066" s="12" t="s">
        <v>690</v>
      </c>
      <c r="X2066" s="39">
        <f t="shared" si="324"/>
        <v>2.4678035663741862</v>
      </c>
      <c r="Y2066" s="38">
        <f t="shared" si="325"/>
        <v>0.43261648745519715</v>
      </c>
      <c r="Z2066" s="40" t="e">
        <f>IF(C2066=ScatterPlots!$A$3,ReferendumData!Y2066,-1)</f>
        <v>#N/A</v>
      </c>
      <c r="AA2066" s="39">
        <f t="shared" si="326"/>
        <v>2.4678035663741862</v>
      </c>
      <c r="AB2066" s="40">
        <f t="shared" si="327"/>
        <v>-1</v>
      </c>
      <c r="AC2066" s="40">
        <f t="shared" si="328"/>
        <v>0.43261648745519715</v>
      </c>
      <c r="AD2066" s="40">
        <f t="shared" si="329"/>
        <v>-1</v>
      </c>
    </row>
    <row r="2067" spans="1:30" x14ac:dyDescent="0.35">
      <c r="A2067">
        <v>2137</v>
      </c>
      <c r="B2067">
        <v>1</v>
      </c>
      <c r="C2067" t="str">
        <f t="shared" si="320"/>
        <v>2137-01</v>
      </c>
      <c r="D2067" t="s">
        <v>744</v>
      </c>
      <c r="E2067">
        <v>2018</v>
      </c>
      <c r="F2067">
        <f>VLOOKUP(E2067,Lookups!A:B,2,FALSE)</f>
        <v>2</v>
      </c>
      <c r="G2067">
        <v>2019</v>
      </c>
      <c r="H2067" s="62">
        <v>1042</v>
      </c>
      <c r="I2067">
        <v>10</v>
      </c>
      <c r="J2067" t="s">
        <v>19</v>
      </c>
      <c r="K2067">
        <v>0</v>
      </c>
      <c r="L2067">
        <v>0</v>
      </c>
      <c r="M2067">
        <v>0</v>
      </c>
      <c r="N2067">
        <v>0</v>
      </c>
      <c r="O2067">
        <v>0</v>
      </c>
      <c r="P2067">
        <f t="shared" si="321"/>
        <v>10</v>
      </c>
      <c r="Q2067">
        <v>1020</v>
      </c>
      <c r="R2067">
        <v>1341</v>
      </c>
      <c r="S2067" s="14">
        <f t="shared" si="323"/>
        <v>0.43202033036848791</v>
      </c>
      <c r="T2067" s="33">
        <f>IF(E2067&lt;1994,"NA",IF(E2067&gt;2001,SUMIFS(ADM!E:E,ADM!A:A,ReferendumData!E2067,ADM!C:C,ReferendumData!A2067,ADM!D:D,ReferendumData!B2067),SUMIFS(ADM!K:K,ADM!H:H,ReferendumData!E2067,ADM!I:I,ReferendumData!A2067,ADM!J:J,ReferendumData!B2067)))</f>
        <v>582.33000000000004</v>
      </c>
      <c r="U2067" s="34">
        <f t="shared" si="322"/>
        <v>4.0544021431147286</v>
      </c>
      <c r="V2067" s="47">
        <f>IFERROR(VLOOKUP(C2067,Lookups!J:L,3,FALSE),IF(T2067&gt;=2000,4,IF(AND(T2067&gt;=1000,T2067&lt;2000),5,6)))</f>
        <v>6</v>
      </c>
      <c r="W2067" s="12" t="s">
        <v>600</v>
      </c>
      <c r="X2067" s="39">
        <f t="shared" si="324"/>
        <v>4.0544021431147286</v>
      </c>
      <c r="Y2067" s="38">
        <f t="shared" si="325"/>
        <v>0.43202033036848791</v>
      </c>
      <c r="Z2067" s="40" t="e">
        <f>IF(C2067=ScatterPlots!$A$3,ReferendumData!Y2067,-1)</f>
        <v>#N/A</v>
      </c>
      <c r="AA2067" s="39">
        <f t="shared" si="326"/>
        <v>4.0544021431147286</v>
      </c>
      <c r="AB2067" s="40">
        <f t="shared" si="327"/>
        <v>-1</v>
      </c>
      <c r="AC2067" s="40">
        <f t="shared" si="328"/>
        <v>0.43202033036848791</v>
      </c>
      <c r="AD2067" s="40">
        <f t="shared" si="329"/>
        <v>-1</v>
      </c>
    </row>
    <row r="2068" spans="1:30" x14ac:dyDescent="0.35">
      <c r="A2068">
        <v>2342</v>
      </c>
      <c r="B2068">
        <v>1</v>
      </c>
      <c r="C2068" t="str">
        <f t="shared" si="320"/>
        <v>2342-01</v>
      </c>
      <c r="D2068" t="s">
        <v>745</v>
      </c>
      <c r="E2068">
        <v>2018</v>
      </c>
      <c r="F2068">
        <f>VLOOKUP(E2068,Lookups!A:B,2,FALSE)</f>
        <v>2</v>
      </c>
      <c r="G2068">
        <v>2020</v>
      </c>
      <c r="H2068" s="62">
        <v>1851</v>
      </c>
      <c r="I2068">
        <v>5</v>
      </c>
      <c r="J2068" t="s">
        <v>19</v>
      </c>
      <c r="K2068">
        <v>0</v>
      </c>
      <c r="L2068">
        <v>0</v>
      </c>
      <c r="M2068">
        <v>1</v>
      </c>
      <c r="N2068">
        <v>0</v>
      </c>
      <c r="O2068">
        <v>1</v>
      </c>
      <c r="P2068">
        <f t="shared" si="321"/>
        <v>10</v>
      </c>
      <c r="Q2068">
        <v>1821</v>
      </c>
      <c r="R2068">
        <v>762</v>
      </c>
      <c r="S2068" s="14">
        <f t="shared" si="323"/>
        <v>0.70499419279907083</v>
      </c>
      <c r="T2068" s="33">
        <f>IF(E2068&lt;1994,"NA",IF(E2068&gt;2001,SUMIFS(ADM!E:E,ADM!A:A,ReferendumData!E2068,ADM!C:C,ReferendumData!A2068,ADM!D:D,ReferendumData!B2068),SUMIFS(ADM!K:K,ADM!H:H,ReferendumData!E2068,ADM!I:I,ReferendumData!A2068,ADM!J:J,ReferendumData!B2068)))</f>
        <v>788.73</v>
      </c>
      <c r="U2068" s="34">
        <f t="shared" si="322"/>
        <v>3.2748849416150012</v>
      </c>
      <c r="V2068" s="47">
        <f>IFERROR(VLOOKUP(C2068,Lookups!J:L,3,FALSE),IF(T2068&gt;=2000,4,IF(AND(T2068&gt;=1000,T2068&lt;2000),5,6)))</f>
        <v>6</v>
      </c>
      <c r="W2068" s="12" t="s">
        <v>746</v>
      </c>
      <c r="X2068" s="39">
        <f t="shared" si="324"/>
        <v>3.2748849416150012</v>
      </c>
      <c r="Y2068" s="38">
        <f t="shared" si="325"/>
        <v>0.70499419279907083</v>
      </c>
      <c r="Z2068" s="40" t="e">
        <f>IF(C2068=ScatterPlots!$A$3,ReferendumData!Y2068,-1)</f>
        <v>#N/A</v>
      </c>
      <c r="AA2068" s="39">
        <f t="shared" si="326"/>
        <v>3.2748849416150012</v>
      </c>
      <c r="AB2068" s="40">
        <f t="shared" si="327"/>
        <v>-1</v>
      </c>
      <c r="AC2068" s="40">
        <f t="shared" si="328"/>
        <v>0.70499419279907083</v>
      </c>
      <c r="AD2068" s="40">
        <f t="shared" si="329"/>
        <v>-1</v>
      </c>
    </row>
    <row r="2069" spans="1:30" x14ac:dyDescent="0.35">
      <c r="A2069">
        <v>2364</v>
      </c>
      <c r="B2069">
        <v>1</v>
      </c>
      <c r="C2069" t="str">
        <f t="shared" si="320"/>
        <v>2364-01</v>
      </c>
      <c r="D2069" t="s">
        <v>747</v>
      </c>
      <c r="E2069">
        <v>2018</v>
      </c>
      <c r="F2069">
        <f>VLOOKUP(E2069,Lookups!A:B,2,FALSE)</f>
        <v>2</v>
      </c>
      <c r="G2069">
        <v>2019</v>
      </c>
      <c r="H2069" s="62">
        <v>1076</v>
      </c>
      <c r="I2069">
        <v>10</v>
      </c>
      <c r="J2069" t="s">
        <v>19</v>
      </c>
      <c r="K2069">
        <v>0</v>
      </c>
      <c r="L2069">
        <v>0</v>
      </c>
      <c r="M2069">
        <v>0</v>
      </c>
      <c r="N2069">
        <v>0</v>
      </c>
      <c r="O2069">
        <v>0</v>
      </c>
      <c r="P2069">
        <f t="shared" si="321"/>
        <v>10</v>
      </c>
      <c r="Q2069">
        <v>736</v>
      </c>
      <c r="R2069">
        <v>790</v>
      </c>
      <c r="S2069" s="14">
        <f t="shared" si="323"/>
        <v>0.48230668414154654</v>
      </c>
      <c r="T2069" s="33">
        <f>IF(E2069&lt;1994,"NA",IF(E2069&gt;2001,SUMIFS(ADM!E:E,ADM!A:A,ReferendumData!E2069,ADM!C:C,ReferendumData!A2069,ADM!D:D,ReferendumData!B2069),SUMIFS(ADM!K:K,ADM!H:H,ReferendumData!E2069,ADM!I:I,ReferendumData!A2069,ADM!J:J,ReferendumData!B2069)))</f>
        <v>624.51</v>
      </c>
      <c r="U2069" s="34">
        <f t="shared" si="322"/>
        <v>2.4435157163215964</v>
      </c>
      <c r="V2069" s="47">
        <f>IFERROR(VLOOKUP(C2069,Lookups!J:L,3,FALSE),IF(T2069&gt;=2000,4,IF(AND(T2069&gt;=1000,T2069&lt;2000),5,6)))</f>
        <v>6</v>
      </c>
      <c r="W2069" s="12" t="s">
        <v>600</v>
      </c>
      <c r="X2069" s="39">
        <f t="shared" si="324"/>
        <v>2.4435157163215964</v>
      </c>
      <c r="Y2069" s="38">
        <f t="shared" si="325"/>
        <v>0.48230668414154654</v>
      </c>
      <c r="Z2069" s="40" t="e">
        <f>IF(C2069=ScatterPlots!$A$3,ReferendumData!Y2069,-1)</f>
        <v>#N/A</v>
      </c>
      <c r="AA2069" s="39">
        <f t="shared" si="326"/>
        <v>2.4435157163215964</v>
      </c>
      <c r="AB2069" s="40">
        <f t="shared" si="327"/>
        <v>-1</v>
      </c>
      <c r="AC2069" s="40">
        <f t="shared" si="328"/>
        <v>0.48230668414154654</v>
      </c>
      <c r="AD2069" s="40">
        <f t="shared" si="329"/>
        <v>-1</v>
      </c>
    </row>
    <row r="2070" spans="1:30" x14ac:dyDescent="0.35">
      <c r="A2070">
        <v>2754</v>
      </c>
      <c r="B2070">
        <v>1</v>
      </c>
      <c r="C2070" t="str">
        <f t="shared" si="320"/>
        <v>2754-01</v>
      </c>
      <c r="D2070" t="s">
        <v>748</v>
      </c>
      <c r="E2070">
        <v>2018</v>
      </c>
      <c r="F2070">
        <f>VLOOKUP(E2070,Lookups!A:B,2,FALSE)</f>
        <v>2</v>
      </c>
      <c r="G2070">
        <v>2019</v>
      </c>
      <c r="H2070" s="62">
        <v>790</v>
      </c>
      <c r="I2070">
        <v>10</v>
      </c>
      <c r="J2070" t="s">
        <v>19</v>
      </c>
      <c r="K2070">
        <v>0</v>
      </c>
      <c r="L2070">
        <v>1</v>
      </c>
      <c r="M2070">
        <v>0</v>
      </c>
      <c r="N2070">
        <v>0</v>
      </c>
      <c r="O2070">
        <v>1</v>
      </c>
      <c r="P2070">
        <f t="shared" si="321"/>
        <v>8</v>
      </c>
      <c r="Q2070">
        <v>499</v>
      </c>
      <c r="R2070">
        <v>435</v>
      </c>
      <c r="S2070" s="14">
        <f t="shared" si="323"/>
        <v>0.53426124197002145</v>
      </c>
      <c r="T2070" s="33">
        <f>IF(E2070&lt;1994,"NA",IF(E2070&gt;2001,SUMIFS(ADM!E:E,ADM!A:A,ReferendumData!E2070,ADM!C:C,ReferendumData!A2070,ADM!D:D,ReferendumData!B2070),SUMIFS(ADM!K:K,ADM!H:H,ReferendumData!E2070,ADM!I:I,ReferendumData!A2070,ADM!J:J,ReferendumData!B2070)))</f>
        <v>474.34</v>
      </c>
      <c r="U2070" s="34">
        <f t="shared" si="322"/>
        <v>1.9690517350423749</v>
      </c>
      <c r="V2070" s="47">
        <f>IFERROR(VLOOKUP(C2070,Lookups!J:L,3,FALSE),IF(T2070&gt;=2000,4,IF(AND(T2070&gt;=1000,T2070&lt;2000),5,6)))</f>
        <v>6</v>
      </c>
      <c r="W2070" s="12" t="s">
        <v>715</v>
      </c>
      <c r="X2070" s="39">
        <f t="shared" si="324"/>
        <v>1.9690517350423749</v>
      </c>
      <c r="Y2070" s="38">
        <f t="shared" si="325"/>
        <v>0.53426124197002145</v>
      </c>
      <c r="Z2070" s="40" t="e">
        <f>IF(C2070=ScatterPlots!$A$3,ReferendumData!Y2070,-1)</f>
        <v>#N/A</v>
      </c>
      <c r="AA2070" s="39">
        <f t="shared" si="326"/>
        <v>1.9690517350423749</v>
      </c>
      <c r="AB2070" s="40">
        <f t="shared" si="327"/>
        <v>-1</v>
      </c>
      <c r="AC2070" s="40">
        <f t="shared" si="328"/>
        <v>0.53426124197002145</v>
      </c>
      <c r="AD2070" s="40">
        <f t="shared" si="329"/>
        <v>-1</v>
      </c>
    </row>
    <row r="2071" spans="1:30" x14ac:dyDescent="0.35">
      <c r="A2071">
        <v>2835</v>
      </c>
      <c r="B2071">
        <v>1</v>
      </c>
      <c r="C2071" t="str">
        <f t="shared" si="320"/>
        <v>2835-01</v>
      </c>
      <c r="D2071" t="s">
        <v>326</v>
      </c>
      <c r="E2071">
        <v>2018</v>
      </c>
      <c r="F2071">
        <f>VLOOKUP(E2071,Lookups!A:B,2,FALSE)</f>
        <v>2</v>
      </c>
      <c r="G2071">
        <v>2020</v>
      </c>
      <c r="H2071" s="62">
        <v>1610.82</v>
      </c>
      <c r="I2071">
        <v>10</v>
      </c>
      <c r="J2071" t="s">
        <v>19</v>
      </c>
      <c r="K2071">
        <v>0</v>
      </c>
      <c r="L2071">
        <v>0</v>
      </c>
      <c r="M2071">
        <v>1</v>
      </c>
      <c r="N2071">
        <v>0</v>
      </c>
      <c r="O2071">
        <v>1</v>
      </c>
      <c r="P2071">
        <f t="shared" si="321"/>
        <v>10</v>
      </c>
      <c r="Q2071">
        <v>1418</v>
      </c>
      <c r="R2071">
        <v>756</v>
      </c>
      <c r="S2071" s="14">
        <f t="shared" si="323"/>
        <v>0.65225390984360621</v>
      </c>
      <c r="T2071" s="33">
        <f>IF(E2071&lt;1994,"NA",IF(E2071&gt;2001,SUMIFS(ADM!E:E,ADM!A:A,ReferendumData!E2071,ADM!C:C,ReferendumData!A2071,ADM!D:D,ReferendumData!B2071),SUMIFS(ADM!K:K,ADM!H:H,ReferendumData!E2071,ADM!I:I,ReferendumData!A2071,ADM!J:J,ReferendumData!B2071)))</f>
        <v>649.37</v>
      </c>
      <c r="U2071" s="34">
        <f t="shared" si="322"/>
        <v>3.3478602337650338</v>
      </c>
      <c r="V2071" s="47">
        <f>IFERROR(VLOOKUP(C2071,Lookups!J:L,3,FALSE),IF(T2071&gt;=2000,4,IF(AND(T2071&gt;=1000,T2071&lt;2000),5,6)))</f>
        <v>6</v>
      </c>
      <c r="W2071" s="12" t="s">
        <v>746</v>
      </c>
      <c r="X2071" s="39">
        <f t="shared" si="324"/>
        <v>3.3478602337650338</v>
      </c>
      <c r="Y2071" s="38">
        <f t="shared" si="325"/>
        <v>0.65225390984360621</v>
      </c>
      <c r="Z2071" s="40" t="e">
        <f>IF(C2071=ScatterPlots!$A$3,ReferendumData!Y2071,-1)</f>
        <v>#N/A</v>
      </c>
      <c r="AA2071" s="39">
        <f t="shared" si="326"/>
        <v>3.3478602337650338</v>
      </c>
      <c r="AB2071" s="40">
        <f t="shared" si="327"/>
        <v>-1</v>
      </c>
      <c r="AC2071" s="40">
        <f t="shared" si="328"/>
        <v>0.65225390984360621</v>
      </c>
      <c r="AD2071" s="40">
        <f t="shared" si="329"/>
        <v>-1</v>
      </c>
    </row>
    <row r="2072" spans="1:30" x14ac:dyDescent="0.35">
      <c r="A2072">
        <v>2859</v>
      </c>
      <c r="B2072">
        <v>1</v>
      </c>
      <c r="C2072" t="str">
        <f t="shared" si="320"/>
        <v>2859-01</v>
      </c>
      <c r="D2072" t="s">
        <v>749</v>
      </c>
      <c r="E2072">
        <v>2018</v>
      </c>
      <c r="F2072">
        <f>VLOOKUP(E2072,Lookups!A:B,2,FALSE)</f>
        <v>2</v>
      </c>
      <c r="G2072">
        <v>2020</v>
      </c>
      <c r="H2072" s="62">
        <v>460</v>
      </c>
      <c r="I2072">
        <v>10</v>
      </c>
      <c r="J2072" t="s">
        <v>19</v>
      </c>
      <c r="K2072">
        <v>0</v>
      </c>
      <c r="L2072">
        <v>1</v>
      </c>
      <c r="M2072">
        <v>1</v>
      </c>
      <c r="N2072">
        <v>0</v>
      </c>
      <c r="O2072">
        <v>0</v>
      </c>
      <c r="P2072">
        <f t="shared" si="321"/>
        <v>5</v>
      </c>
      <c r="Q2072">
        <v>2190</v>
      </c>
      <c r="R2072">
        <v>2850</v>
      </c>
      <c r="S2072" s="14">
        <f t="shared" si="323"/>
        <v>0.43452380952380953</v>
      </c>
      <c r="T2072" s="33">
        <f>IF(E2072&lt;1994,"NA",IF(E2072&gt;2001,SUMIFS(ADM!E:E,ADM!A:A,ReferendumData!E2072,ADM!C:C,ReferendumData!A2072,ADM!D:D,ReferendumData!B2072),SUMIFS(ADM!K:K,ADM!H:H,ReferendumData!E2072,ADM!I:I,ReferendumData!A2072,ADM!J:J,ReferendumData!B2072)))</f>
        <v>1590.91</v>
      </c>
      <c r="U2072" s="34">
        <f t="shared" si="322"/>
        <v>3.1679981897153202</v>
      </c>
      <c r="V2072" s="47">
        <f>IFERROR(VLOOKUP(C2072,Lookups!J:L,3,FALSE),IF(T2072&gt;=2000,4,IF(AND(T2072&gt;=1000,T2072&lt;2000),5,6)))</f>
        <v>5</v>
      </c>
      <c r="W2072" s="12" t="s">
        <v>750</v>
      </c>
      <c r="X2072" s="39">
        <f t="shared" si="324"/>
        <v>3.1679981897153202</v>
      </c>
      <c r="Y2072" s="38">
        <f t="shared" si="325"/>
        <v>0.43452380952380953</v>
      </c>
      <c r="Z2072" s="40" t="e">
        <f>IF(C2072=ScatterPlots!$A$3,ReferendumData!Y2072,-1)</f>
        <v>#N/A</v>
      </c>
      <c r="AA2072" s="39">
        <f t="shared" si="326"/>
        <v>3.1679981897153202</v>
      </c>
      <c r="AB2072" s="40">
        <f t="shared" si="327"/>
        <v>-1</v>
      </c>
      <c r="AC2072" s="40">
        <f t="shared" si="328"/>
        <v>0.43452380952380953</v>
      </c>
      <c r="AD2072" s="40">
        <f t="shared" si="329"/>
        <v>-1</v>
      </c>
    </row>
    <row r="2073" spans="1:30" x14ac:dyDescent="0.35">
      <c r="A2073">
        <v>2884</v>
      </c>
      <c r="B2073">
        <v>1</v>
      </c>
      <c r="C2073" t="str">
        <f t="shared" si="320"/>
        <v>2884-01</v>
      </c>
      <c r="D2073" t="s">
        <v>751</v>
      </c>
      <c r="E2073">
        <v>2018</v>
      </c>
      <c r="F2073">
        <f>VLOOKUP(E2073,Lookups!A:B,2,FALSE)</f>
        <v>2</v>
      </c>
      <c r="G2073">
        <v>2019</v>
      </c>
      <c r="H2073" s="62">
        <v>1517.08</v>
      </c>
      <c r="I2073">
        <v>10</v>
      </c>
      <c r="J2073" t="s">
        <v>19</v>
      </c>
      <c r="K2073">
        <v>0</v>
      </c>
      <c r="L2073">
        <v>0</v>
      </c>
      <c r="M2073">
        <v>0</v>
      </c>
      <c r="N2073">
        <v>0</v>
      </c>
      <c r="O2073">
        <v>0</v>
      </c>
      <c r="P2073">
        <f t="shared" si="321"/>
        <v>10</v>
      </c>
      <c r="Q2073">
        <v>657</v>
      </c>
      <c r="R2073">
        <v>866</v>
      </c>
      <c r="S2073" s="14">
        <f t="shared" si="323"/>
        <v>0.43138542350623771</v>
      </c>
      <c r="T2073" s="33">
        <f>IF(E2073&lt;1994,"NA",IF(E2073&gt;2001,SUMIFS(ADM!E:E,ADM!A:A,ReferendumData!E2073,ADM!C:C,ReferendumData!A2073,ADM!D:D,ReferendumData!B2073),SUMIFS(ADM!K:K,ADM!H:H,ReferendumData!E2073,ADM!I:I,ReferendumData!A2073,ADM!J:J,ReferendumData!B2073)))</f>
        <v>407.81</v>
      </c>
      <c r="U2073" s="34">
        <f t="shared" si="322"/>
        <v>3.7345822809641747</v>
      </c>
      <c r="V2073" s="47">
        <f>IFERROR(VLOOKUP(C2073,Lookups!J:L,3,FALSE),IF(T2073&gt;=2000,4,IF(AND(T2073&gt;=1000,T2073&lt;2000),5,6)))</f>
        <v>6</v>
      </c>
      <c r="W2073" s="12" t="s">
        <v>600</v>
      </c>
      <c r="X2073" s="39">
        <f t="shared" si="324"/>
        <v>3.7345822809641747</v>
      </c>
      <c r="Y2073" s="38">
        <f t="shared" si="325"/>
        <v>0.43138542350623771</v>
      </c>
      <c r="Z2073" s="40" t="e">
        <f>IF(C2073=ScatterPlots!$A$3,ReferendumData!Y2073,-1)</f>
        <v>#N/A</v>
      </c>
      <c r="AA2073" s="39">
        <f t="shared" si="326"/>
        <v>3.7345822809641747</v>
      </c>
      <c r="AB2073" s="40">
        <f t="shared" si="327"/>
        <v>-1</v>
      </c>
      <c r="AC2073" s="40">
        <f t="shared" si="328"/>
        <v>0.43138542350623771</v>
      </c>
      <c r="AD2073" s="40">
        <f t="shared" si="329"/>
        <v>-1</v>
      </c>
    </row>
    <row r="2074" spans="1:30" x14ac:dyDescent="0.35">
      <c r="A2074">
        <v>2886</v>
      </c>
      <c r="B2074">
        <v>1</v>
      </c>
      <c r="C2074" t="str">
        <f t="shared" si="320"/>
        <v>2886-01</v>
      </c>
      <c r="D2074" t="s">
        <v>752</v>
      </c>
      <c r="E2074">
        <v>2018</v>
      </c>
      <c r="F2074">
        <f>VLOOKUP(E2074,Lookups!A:B,2,FALSE)</f>
        <v>2</v>
      </c>
      <c r="G2074">
        <v>2019</v>
      </c>
      <c r="H2074" s="62">
        <v>358</v>
      </c>
      <c r="I2074">
        <v>10</v>
      </c>
      <c r="J2074" t="s">
        <v>19</v>
      </c>
      <c r="K2074">
        <v>0</v>
      </c>
      <c r="L2074">
        <v>1</v>
      </c>
      <c r="M2074">
        <v>0</v>
      </c>
      <c r="N2074">
        <v>0</v>
      </c>
      <c r="O2074">
        <v>0</v>
      </c>
      <c r="P2074">
        <f t="shared" si="321"/>
        <v>4</v>
      </c>
      <c r="Q2074">
        <v>534</v>
      </c>
      <c r="R2074">
        <v>686</v>
      </c>
      <c r="S2074" s="14">
        <f t="shared" si="323"/>
        <v>0.43770491803278688</v>
      </c>
      <c r="T2074" s="33">
        <f>IF(E2074&lt;1994,"NA",IF(E2074&gt;2001,SUMIFS(ADM!E:E,ADM!A:A,ReferendumData!E2074,ADM!C:C,ReferendumData!A2074,ADM!D:D,ReferendumData!B2074),SUMIFS(ADM!K:K,ADM!H:H,ReferendumData!E2074,ADM!I:I,ReferendumData!A2074,ADM!J:J,ReferendumData!B2074)))</f>
        <v>310.05</v>
      </c>
      <c r="U2074" s="34">
        <f t="shared" si="322"/>
        <v>3.9348492178680856</v>
      </c>
      <c r="V2074" s="47">
        <f>IFERROR(VLOOKUP(C2074,Lookups!J:L,3,FALSE),IF(T2074&gt;=2000,4,IF(AND(T2074&gt;=1000,T2074&lt;2000),5,6)))</f>
        <v>6</v>
      </c>
      <c r="W2074" s="12" t="s">
        <v>715</v>
      </c>
      <c r="X2074" s="39">
        <f t="shared" si="324"/>
        <v>3.9348492178680856</v>
      </c>
      <c r="Y2074" s="38">
        <f t="shared" si="325"/>
        <v>0.43770491803278688</v>
      </c>
      <c r="Z2074" s="40" t="e">
        <f>IF(C2074=ScatterPlots!$A$3,ReferendumData!Y2074,-1)</f>
        <v>#N/A</v>
      </c>
      <c r="AA2074" s="39">
        <f t="shared" si="326"/>
        <v>3.9348492178680856</v>
      </c>
      <c r="AB2074" s="40">
        <f t="shared" si="327"/>
        <v>-1</v>
      </c>
      <c r="AC2074" s="40">
        <f t="shared" si="328"/>
        <v>0.43770491803278688</v>
      </c>
      <c r="AD2074" s="40">
        <f t="shared" si="329"/>
        <v>-1</v>
      </c>
    </row>
    <row r="2075" spans="1:30" x14ac:dyDescent="0.35">
      <c r="A2075">
        <v>14</v>
      </c>
      <c r="B2075">
        <v>1</v>
      </c>
      <c r="C2075" t="str">
        <f t="shared" si="320"/>
        <v>0014-01</v>
      </c>
      <c r="D2075" t="s">
        <v>66</v>
      </c>
      <c r="E2075">
        <v>2019</v>
      </c>
      <c r="F2075">
        <f>VLOOKUP(E2075,Lookups!A:B,2,FALSE)</f>
        <v>1</v>
      </c>
      <c r="G2075">
        <v>2020</v>
      </c>
      <c r="H2075" s="62">
        <v>497.43</v>
      </c>
      <c r="I2075">
        <v>10</v>
      </c>
      <c r="J2075">
        <v>1</v>
      </c>
      <c r="K2075">
        <v>0</v>
      </c>
      <c r="L2075">
        <v>1</v>
      </c>
      <c r="M2075">
        <v>0</v>
      </c>
      <c r="N2075">
        <v>0</v>
      </c>
      <c r="O2075">
        <v>1</v>
      </c>
      <c r="P2075">
        <f t="shared" si="321"/>
        <v>5</v>
      </c>
      <c r="Q2075">
        <v>1129</v>
      </c>
      <c r="R2075">
        <v>760</v>
      </c>
      <c r="S2075" s="14">
        <f t="shared" si="323"/>
        <v>0.59767072525145581</v>
      </c>
      <c r="T2075" s="33">
        <f>IF(E2075&lt;1994,"NA",IF(E2075&gt;2001,SUMIFS(ADM!E:E,ADM!A:A,ReferendumData!E2075,ADM!C:C,ReferendumData!A2075,ADM!D:D,ReferendumData!B2075),SUMIFS(ADM!K:K,ADM!H:H,ReferendumData!E2075,ADM!I:I,ReferendumData!A2075,ADM!J:J,ReferendumData!B2075)))</f>
        <v>2899.39</v>
      </c>
      <c r="U2075" s="34">
        <f t="shared" si="322"/>
        <v>0.65151635343986147</v>
      </c>
      <c r="V2075" s="47">
        <f>IFERROR(VLOOKUP(C2075,Lookups!J:L,3,FALSE),IF(T2075&gt;=2000,4,IF(AND(T2075&gt;=1000,T2075&lt;2000),5,6)))</f>
        <v>3</v>
      </c>
      <c r="W2075" s="12" t="s">
        <v>753</v>
      </c>
      <c r="X2075" s="39">
        <f t="shared" si="324"/>
        <v>0.65151635343986147</v>
      </c>
      <c r="Y2075" s="38">
        <f t="shared" si="325"/>
        <v>0.59767072525145581</v>
      </c>
      <c r="Z2075" s="40" t="e">
        <f>IF(C2075=ScatterPlots!$A$3,ReferendumData!Y2075,-1)</f>
        <v>#N/A</v>
      </c>
      <c r="AA2075" s="39">
        <f t="shared" si="326"/>
        <v>0.65151635343986147</v>
      </c>
      <c r="AB2075" s="40">
        <f t="shared" si="327"/>
        <v>-1</v>
      </c>
      <c r="AC2075" s="40">
        <f t="shared" si="328"/>
        <v>-1</v>
      </c>
      <c r="AD2075" s="40">
        <f t="shared" si="329"/>
        <v>0.59767072525145581</v>
      </c>
    </row>
    <row r="2076" spans="1:30" x14ac:dyDescent="0.35">
      <c r="A2076">
        <v>16</v>
      </c>
      <c r="B2076">
        <v>1</v>
      </c>
      <c r="C2076" t="str">
        <f t="shared" si="320"/>
        <v>0016-01</v>
      </c>
      <c r="D2076" t="s">
        <v>37</v>
      </c>
      <c r="E2076">
        <v>2019</v>
      </c>
      <c r="F2076">
        <f>VLOOKUP(E2076,Lookups!A:B,2,FALSE)</f>
        <v>1</v>
      </c>
      <c r="G2076">
        <v>2020</v>
      </c>
      <c r="H2076" s="62">
        <v>193.98</v>
      </c>
      <c r="I2076">
        <v>10</v>
      </c>
      <c r="J2076">
        <v>1</v>
      </c>
      <c r="K2076">
        <v>0</v>
      </c>
      <c r="L2076">
        <v>0</v>
      </c>
      <c r="M2076">
        <v>0</v>
      </c>
      <c r="N2076">
        <v>0</v>
      </c>
      <c r="O2076">
        <v>1</v>
      </c>
      <c r="P2076">
        <f t="shared" si="321"/>
        <v>2</v>
      </c>
      <c r="Q2076">
        <v>2000</v>
      </c>
      <c r="R2076">
        <v>474</v>
      </c>
      <c r="S2076" s="14">
        <f t="shared" si="323"/>
        <v>0.80840743734842357</v>
      </c>
      <c r="T2076" s="33">
        <f>IF(E2076&lt;1994,"NA",IF(E2076&gt;2001,SUMIFS(ADM!E:E,ADM!A:A,ReferendumData!E2076,ADM!C:C,ReferendumData!A2076,ADM!D:D,ReferendumData!B2076),SUMIFS(ADM!K:K,ADM!H:H,ReferendumData!E2076,ADM!I:I,ReferendumData!A2076,ADM!J:J,ReferendumData!B2076)))</f>
        <v>5976.6</v>
      </c>
      <c r="U2076" s="34">
        <f t="shared" si="322"/>
        <v>0.41394772947829866</v>
      </c>
      <c r="V2076" s="47">
        <f>IFERROR(VLOOKUP(C2076,Lookups!J:L,3,FALSE),IF(T2076&gt;=2000,4,IF(AND(T2076&gt;=1000,T2076&lt;2000),5,6)))</f>
        <v>3</v>
      </c>
      <c r="W2076" s="12" t="s">
        <v>754</v>
      </c>
      <c r="X2076" s="39">
        <f t="shared" si="324"/>
        <v>0.41394772947829866</v>
      </c>
      <c r="Y2076" s="38">
        <f t="shared" si="325"/>
        <v>0.80840743734842357</v>
      </c>
      <c r="Z2076" s="40" t="e">
        <f>IF(C2076=ScatterPlots!$A$3,ReferendumData!Y2076,-1)</f>
        <v>#N/A</v>
      </c>
      <c r="AA2076" s="39">
        <f t="shared" si="326"/>
        <v>0.41394772947829866</v>
      </c>
      <c r="AB2076" s="40">
        <f t="shared" si="327"/>
        <v>-1</v>
      </c>
      <c r="AC2076" s="40">
        <f t="shared" si="328"/>
        <v>-1</v>
      </c>
      <c r="AD2076" s="40">
        <f t="shared" si="329"/>
        <v>0.80840743734842357</v>
      </c>
    </row>
    <row r="2077" spans="1:30" x14ac:dyDescent="0.35">
      <c r="A2077">
        <v>108</v>
      </c>
      <c r="B2077">
        <v>1</v>
      </c>
      <c r="C2077" t="str">
        <f t="shared" ref="C2077:C2140" si="330">TEXT(A2077,"0000")&amp;"-"&amp;TEXT(B2077,"00")</f>
        <v>0108-01</v>
      </c>
      <c r="D2077" t="s">
        <v>755</v>
      </c>
      <c r="E2077">
        <v>2019</v>
      </c>
      <c r="F2077">
        <f>VLOOKUP(E2077,Lookups!A:B,2,FALSE)</f>
        <v>1</v>
      </c>
      <c r="G2077">
        <v>2020</v>
      </c>
      <c r="H2077" s="62">
        <v>640</v>
      </c>
      <c r="I2077">
        <v>10</v>
      </c>
      <c r="J2077">
        <v>1</v>
      </c>
      <c r="K2077">
        <v>0</v>
      </c>
      <c r="L2077">
        <v>1</v>
      </c>
      <c r="M2077">
        <v>0</v>
      </c>
      <c r="N2077">
        <v>0</v>
      </c>
      <c r="O2077">
        <v>1</v>
      </c>
      <c r="P2077">
        <f t="shared" ref="P2077:P2140" si="331">MAX(1,MIN(10,INT(H2077/100)+1))</f>
        <v>7</v>
      </c>
      <c r="Q2077">
        <v>900</v>
      </c>
      <c r="R2077">
        <v>484</v>
      </c>
      <c r="S2077" s="14">
        <f t="shared" si="323"/>
        <v>0.6502890173410405</v>
      </c>
      <c r="T2077" s="33">
        <f>IF(E2077&lt;1994,"NA",IF(E2077&gt;2001,SUMIFS(ADM!E:E,ADM!A:A,ReferendumData!E2077,ADM!C:C,ReferendumData!A2077,ADM!D:D,ReferendumData!B2077),SUMIFS(ADM!K:K,ADM!H:H,ReferendumData!E2077,ADM!I:I,ReferendumData!A2077,ADM!J:J,ReferendumData!B2077)))</f>
        <v>956.98</v>
      </c>
      <c r="U2077" s="34">
        <f t="shared" ref="U2077:U2140" si="332">IFERROR((Q2077+R2077)/T2077,"NA")</f>
        <v>1.4462162218646157</v>
      </c>
      <c r="V2077" s="47">
        <f>IFERROR(VLOOKUP(C2077,Lookups!J:L,3,FALSE),IF(T2077&gt;=2000,4,IF(AND(T2077&gt;=1000,T2077&lt;2000),5,6)))</f>
        <v>3</v>
      </c>
      <c r="W2077" s="12" t="s">
        <v>756</v>
      </c>
      <c r="X2077" s="39">
        <f t="shared" si="324"/>
        <v>1.4462162218646157</v>
      </c>
      <c r="Y2077" s="38">
        <f t="shared" si="325"/>
        <v>0.6502890173410405</v>
      </c>
      <c r="Z2077" s="40" t="e">
        <f>IF(C2077=ScatterPlots!$A$3,ReferendumData!Y2077,-1)</f>
        <v>#N/A</v>
      </c>
      <c r="AA2077" s="39">
        <f t="shared" si="326"/>
        <v>1.4462162218646157</v>
      </c>
      <c r="AB2077" s="40">
        <f t="shared" si="327"/>
        <v>-1</v>
      </c>
      <c r="AC2077" s="40">
        <f t="shared" si="328"/>
        <v>-1</v>
      </c>
      <c r="AD2077" s="40">
        <f t="shared" si="329"/>
        <v>0.6502890173410405</v>
      </c>
    </row>
    <row r="2078" spans="1:30" x14ac:dyDescent="0.35">
      <c r="A2078">
        <v>111</v>
      </c>
      <c r="B2078">
        <v>1</v>
      </c>
      <c r="C2078" t="str">
        <f t="shared" si="330"/>
        <v>0111-01</v>
      </c>
      <c r="D2078" t="s">
        <v>757</v>
      </c>
      <c r="E2078">
        <v>2019</v>
      </c>
      <c r="F2078">
        <f>VLOOKUP(E2078,Lookups!A:B,2,FALSE)</f>
        <v>1</v>
      </c>
      <c r="G2078">
        <v>2020</v>
      </c>
      <c r="H2078" s="62">
        <v>492.28</v>
      </c>
      <c r="I2078">
        <v>10</v>
      </c>
      <c r="J2078">
        <v>1</v>
      </c>
      <c r="K2078">
        <v>0</v>
      </c>
      <c r="L2078">
        <v>1</v>
      </c>
      <c r="M2078">
        <v>0</v>
      </c>
      <c r="N2078">
        <v>0</v>
      </c>
      <c r="O2078">
        <v>1</v>
      </c>
      <c r="P2078">
        <f t="shared" si="331"/>
        <v>5</v>
      </c>
      <c r="Q2078">
        <v>1039</v>
      </c>
      <c r="R2078">
        <v>716</v>
      </c>
      <c r="S2078" s="14">
        <f t="shared" si="323"/>
        <v>0.59202279202279207</v>
      </c>
      <c r="T2078" s="33">
        <f>IF(E2078&lt;1994,"NA",IF(E2078&gt;2001,SUMIFS(ADM!E:E,ADM!A:A,ReferendumData!E2078,ADM!C:C,ReferendumData!A2078,ADM!D:D,ReferendumData!B2078),SUMIFS(ADM!K:K,ADM!H:H,ReferendumData!E2078,ADM!I:I,ReferendumData!A2078,ADM!J:J,ReferendumData!B2078)))</f>
        <v>1535.33</v>
      </c>
      <c r="U2078" s="34">
        <f t="shared" si="332"/>
        <v>1.1430767326893894</v>
      </c>
      <c r="V2078" s="47">
        <f>IFERROR(VLOOKUP(C2078,Lookups!J:L,3,FALSE),IF(T2078&gt;=2000,4,IF(AND(T2078&gt;=1000,T2078&lt;2000),5,6)))</f>
        <v>3</v>
      </c>
      <c r="W2078" s="12" t="s">
        <v>758</v>
      </c>
      <c r="X2078" s="39">
        <f t="shared" si="324"/>
        <v>1.1430767326893894</v>
      </c>
      <c r="Y2078" s="38">
        <f t="shared" si="325"/>
        <v>0.59202279202279207</v>
      </c>
      <c r="Z2078" s="40" t="e">
        <f>IF(C2078=ScatterPlots!$A$3,ReferendumData!Y2078,-1)</f>
        <v>#N/A</v>
      </c>
      <c r="AA2078" s="39">
        <f t="shared" si="326"/>
        <v>1.1430767326893894</v>
      </c>
      <c r="AB2078" s="40">
        <f t="shared" si="327"/>
        <v>-1</v>
      </c>
      <c r="AC2078" s="40">
        <f t="shared" si="328"/>
        <v>-1</v>
      </c>
      <c r="AD2078" s="40">
        <f t="shared" si="329"/>
        <v>0.59202279202279207</v>
      </c>
    </row>
    <row r="2079" spans="1:30" x14ac:dyDescent="0.35">
      <c r="A2079">
        <v>112</v>
      </c>
      <c r="B2079">
        <v>1</v>
      </c>
      <c r="C2079" t="str">
        <f t="shared" si="330"/>
        <v>0112-01</v>
      </c>
      <c r="D2079" t="s">
        <v>759</v>
      </c>
      <c r="E2079">
        <v>2019</v>
      </c>
      <c r="F2079">
        <f>VLOOKUP(E2079,Lookups!A:B,2,FALSE)</f>
        <v>1</v>
      </c>
      <c r="G2079">
        <v>2020</v>
      </c>
      <c r="H2079" s="62">
        <v>550</v>
      </c>
      <c r="I2079">
        <v>10</v>
      </c>
      <c r="J2079">
        <v>1</v>
      </c>
      <c r="K2079">
        <v>0</v>
      </c>
      <c r="L2079">
        <v>1</v>
      </c>
      <c r="M2079">
        <v>0</v>
      </c>
      <c r="N2079">
        <v>0</v>
      </c>
      <c r="O2079">
        <v>0</v>
      </c>
      <c r="P2079">
        <f t="shared" si="331"/>
        <v>6</v>
      </c>
      <c r="Q2079">
        <v>5478</v>
      </c>
      <c r="R2079">
        <v>5671</v>
      </c>
      <c r="S2079" s="14">
        <f t="shared" si="323"/>
        <v>0.49134451520315725</v>
      </c>
      <c r="T2079" s="33">
        <f>IF(E2079&lt;1994,"NA",IF(E2079&gt;2001,SUMIFS(ADM!E:E,ADM!A:A,ReferendumData!E2079,ADM!C:C,ReferendumData!A2079,ADM!D:D,ReferendumData!B2079),SUMIFS(ADM!K:K,ADM!H:H,ReferendumData!E2079,ADM!I:I,ReferendumData!A2079,ADM!J:J,ReferendumData!B2079)))</f>
        <v>9673.1299999999992</v>
      </c>
      <c r="U2079" s="34">
        <f t="shared" si="332"/>
        <v>1.1525741926346489</v>
      </c>
      <c r="V2079" s="47">
        <f>IFERROR(VLOOKUP(C2079,Lookups!J:L,3,FALSE),IF(T2079&gt;=2000,4,IF(AND(T2079&gt;=1000,T2079&lt;2000),5,6)))</f>
        <v>3</v>
      </c>
      <c r="W2079" s="12" t="s">
        <v>715</v>
      </c>
      <c r="X2079" s="39">
        <f t="shared" si="324"/>
        <v>1.1525741926346489</v>
      </c>
      <c r="Y2079" s="38">
        <f t="shared" si="325"/>
        <v>0.49134451520315725</v>
      </c>
      <c r="Z2079" s="40" t="e">
        <f>IF(C2079=ScatterPlots!$A$3,ReferendumData!Y2079,-1)</f>
        <v>#N/A</v>
      </c>
      <c r="AA2079" s="39">
        <f t="shared" si="326"/>
        <v>1.1525741926346489</v>
      </c>
      <c r="AB2079" s="40">
        <f t="shared" si="327"/>
        <v>-1</v>
      </c>
      <c r="AC2079" s="40">
        <f t="shared" si="328"/>
        <v>-1</v>
      </c>
      <c r="AD2079" s="40">
        <f t="shared" si="329"/>
        <v>0.49134451520315725</v>
      </c>
    </row>
    <row r="2080" spans="1:30" x14ac:dyDescent="0.35">
      <c r="A2080">
        <v>191</v>
      </c>
      <c r="B2080">
        <v>1</v>
      </c>
      <c r="C2080" t="str">
        <f t="shared" si="330"/>
        <v>0191-01</v>
      </c>
      <c r="D2080" t="s">
        <v>760</v>
      </c>
      <c r="E2080">
        <v>2019</v>
      </c>
      <c r="F2080">
        <f>VLOOKUP(E2080,Lookups!A:B,2,FALSE)</f>
        <v>1</v>
      </c>
      <c r="G2080">
        <v>2020</v>
      </c>
      <c r="H2080" s="62">
        <v>1900</v>
      </c>
      <c r="I2080">
        <v>10</v>
      </c>
      <c r="J2080">
        <v>1</v>
      </c>
      <c r="K2080">
        <v>0</v>
      </c>
      <c r="L2080">
        <v>1</v>
      </c>
      <c r="M2080">
        <v>0</v>
      </c>
      <c r="N2080">
        <v>0</v>
      </c>
      <c r="O2080">
        <v>1</v>
      </c>
      <c r="P2080">
        <f t="shared" si="331"/>
        <v>10</v>
      </c>
      <c r="Q2080">
        <v>3252</v>
      </c>
      <c r="R2080">
        <v>2053</v>
      </c>
      <c r="S2080" s="14">
        <f t="shared" si="323"/>
        <v>0.61300659754948161</v>
      </c>
      <c r="T2080" s="33">
        <f>IF(E2080&lt;1994,"NA",IF(E2080&gt;2001,SUMIFS(ADM!E:E,ADM!A:A,ReferendumData!E2080,ADM!C:C,ReferendumData!A2080,ADM!D:D,ReferendumData!B2080),SUMIFS(ADM!K:K,ADM!H:H,ReferendumData!E2080,ADM!I:I,ReferendumData!A2080,ADM!J:J,ReferendumData!B2080)))</f>
        <v>8672.41</v>
      </c>
      <c r="U2080" s="34">
        <f t="shared" si="332"/>
        <v>0.61171000909781714</v>
      </c>
      <c r="V2080" s="47">
        <f>IFERROR(VLOOKUP(C2080,Lookups!J:L,3,FALSE),IF(T2080&gt;=2000,4,IF(AND(T2080&gt;=1000,T2080&lt;2000),5,6)))</f>
        <v>3</v>
      </c>
      <c r="W2080" s="12" t="s">
        <v>758</v>
      </c>
      <c r="X2080" s="39">
        <f t="shared" si="324"/>
        <v>0.61171000909781714</v>
      </c>
      <c r="Y2080" s="38">
        <f t="shared" si="325"/>
        <v>0.61300659754948161</v>
      </c>
      <c r="Z2080" s="40" t="e">
        <f>IF(C2080=ScatterPlots!$A$3,ReferendumData!Y2080,-1)</f>
        <v>#N/A</v>
      </c>
      <c r="AA2080" s="39">
        <f t="shared" si="326"/>
        <v>0.61171000909781714</v>
      </c>
      <c r="AB2080" s="40">
        <f t="shared" si="327"/>
        <v>-1</v>
      </c>
      <c r="AC2080" s="40">
        <f t="shared" si="328"/>
        <v>-1</v>
      </c>
      <c r="AD2080" s="40">
        <f t="shared" si="329"/>
        <v>0.61300659754948161</v>
      </c>
    </row>
    <row r="2081" spans="1:30" x14ac:dyDescent="0.35">
      <c r="A2081">
        <v>194</v>
      </c>
      <c r="B2081">
        <v>1</v>
      </c>
      <c r="C2081" t="str">
        <f t="shared" si="330"/>
        <v>0194-01</v>
      </c>
      <c r="D2081" t="s">
        <v>121</v>
      </c>
      <c r="E2081">
        <v>2019</v>
      </c>
      <c r="F2081">
        <f>VLOOKUP(E2081,Lookups!A:B,2,FALSE)</f>
        <v>1</v>
      </c>
      <c r="G2081">
        <v>2020</v>
      </c>
      <c r="H2081" s="62">
        <v>345</v>
      </c>
      <c r="I2081">
        <v>10</v>
      </c>
      <c r="J2081">
        <v>1</v>
      </c>
      <c r="K2081">
        <v>0</v>
      </c>
      <c r="L2081">
        <v>1</v>
      </c>
      <c r="M2081">
        <v>0</v>
      </c>
      <c r="N2081">
        <v>0</v>
      </c>
      <c r="O2081">
        <v>1</v>
      </c>
      <c r="P2081">
        <f t="shared" si="331"/>
        <v>4</v>
      </c>
      <c r="Q2081">
        <v>5754</v>
      </c>
      <c r="R2081">
        <v>3657</v>
      </c>
      <c r="S2081" s="14">
        <f t="shared" si="323"/>
        <v>0.61141217723940067</v>
      </c>
      <c r="T2081" s="33">
        <f>IF(E2081&lt;1994,"NA",IF(E2081&gt;2001,SUMIFS(ADM!E:E,ADM!A:A,ReferendumData!E2081,ADM!C:C,ReferendumData!A2081,ADM!D:D,ReferendumData!B2081),SUMIFS(ADM!K:K,ADM!H:H,ReferendumData!E2081,ADM!I:I,ReferendumData!A2081,ADM!J:J,ReferendumData!B2081)))</f>
        <v>11098.37</v>
      </c>
      <c r="U2081" s="34">
        <f t="shared" si="332"/>
        <v>0.84796235843641898</v>
      </c>
      <c r="V2081" s="47">
        <f>IFERROR(VLOOKUP(C2081,Lookups!J:L,3,FALSE),IF(T2081&gt;=2000,4,IF(AND(T2081&gt;=1000,T2081&lt;2000),5,6)))</f>
        <v>3</v>
      </c>
      <c r="W2081" s="12" t="s">
        <v>756</v>
      </c>
      <c r="X2081" s="39">
        <f t="shared" si="324"/>
        <v>0.84796235843641898</v>
      </c>
      <c r="Y2081" s="38">
        <f t="shared" si="325"/>
        <v>0.61141217723940067</v>
      </c>
      <c r="Z2081" s="40" t="e">
        <f>IF(C2081=ScatterPlots!$A$3,ReferendumData!Y2081,-1)</f>
        <v>#N/A</v>
      </c>
      <c r="AA2081" s="39">
        <f t="shared" si="326"/>
        <v>0.84796235843641898</v>
      </c>
      <c r="AB2081" s="40">
        <f t="shared" si="327"/>
        <v>-1</v>
      </c>
      <c r="AC2081" s="40">
        <f t="shared" si="328"/>
        <v>-1</v>
      </c>
      <c r="AD2081" s="40">
        <f t="shared" si="329"/>
        <v>0.61141217723940067</v>
      </c>
    </row>
    <row r="2082" spans="1:30" x14ac:dyDescent="0.35">
      <c r="A2082">
        <v>196</v>
      </c>
      <c r="B2082">
        <v>1</v>
      </c>
      <c r="C2082" t="str">
        <f t="shared" si="330"/>
        <v>0196-01</v>
      </c>
      <c r="D2082" t="s">
        <v>761</v>
      </c>
      <c r="E2082">
        <v>2019</v>
      </c>
      <c r="F2082">
        <f>VLOOKUP(E2082,Lookups!A:B,2,FALSE)</f>
        <v>1</v>
      </c>
      <c r="G2082">
        <v>2020</v>
      </c>
      <c r="H2082" s="62">
        <v>1566.67</v>
      </c>
      <c r="I2082">
        <v>10</v>
      </c>
      <c r="J2082">
        <v>1</v>
      </c>
      <c r="K2082">
        <v>0</v>
      </c>
      <c r="L2082">
        <v>1</v>
      </c>
      <c r="M2082">
        <v>0</v>
      </c>
      <c r="N2082">
        <v>0</v>
      </c>
      <c r="O2082">
        <v>1</v>
      </c>
      <c r="P2082">
        <f t="shared" si="331"/>
        <v>10</v>
      </c>
      <c r="Q2082">
        <v>14380</v>
      </c>
      <c r="R2082">
        <v>8171</v>
      </c>
      <c r="S2082" s="14">
        <f t="shared" si="323"/>
        <v>0.63766573544410443</v>
      </c>
      <c r="T2082" s="33">
        <f>IF(E2082&lt;1994,"NA",IF(E2082&gt;2001,SUMIFS(ADM!E:E,ADM!A:A,ReferendumData!E2082,ADM!C:C,ReferendumData!A2082,ADM!D:D,ReferendumData!B2082),SUMIFS(ADM!K:K,ADM!H:H,ReferendumData!E2082,ADM!I:I,ReferendumData!A2082,ADM!J:J,ReferendumData!B2082)))</f>
        <v>28563.45</v>
      </c>
      <c r="U2082" s="34">
        <f t="shared" si="332"/>
        <v>0.78950546940233057</v>
      </c>
      <c r="V2082" s="47">
        <f>IFERROR(VLOOKUP(C2082,Lookups!J:L,3,FALSE),IF(T2082&gt;=2000,4,IF(AND(T2082&gt;=1000,T2082&lt;2000),5,6)))</f>
        <v>3</v>
      </c>
      <c r="W2082" s="12" t="s">
        <v>758</v>
      </c>
      <c r="X2082" s="39">
        <f t="shared" si="324"/>
        <v>0.78950546940233057</v>
      </c>
      <c r="Y2082" s="38">
        <f t="shared" si="325"/>
        <v>0.63766573544410443</v>
      </c>
      <c r="Z2082" s="40" t="e">
        <f>IF(C2082=ScatterPlots!$A$3,ReferendumData!Y2082,-1)</f>
        <v>#N/A</v>
      </c>
      <c r="AA2082" s="39">
        <f t="shared" si="326"/>
        <v>0.78950546940233057</v>
      </c>
      <c r="AB2082" s="40">
        <f t="shared" si="327"/>
        <v>-1</v>
      </c>
      <c r="AC2082" s="40">
        <f t="shared" si="328"/>
        <v>-1</v>
      </c>
      <c r="AD2082" s="40">
        <f t="shared" si="329"/>
        <v>0.63766573544410443</v>
      </c>
    </row>
    <row r="2083" spans="1:30" x14ac:dyDescent="0.35">
      <c r="A2083">
        <v>206</v>
      </c>
      <c r="B2083">
        <v>1</v>
      </c>
      <c r="C2083" t="str">
        <f t="shared" si="330"/>
        <v>0206-01</v>
      </c>
      <c r="D2083" t="s">
        <v>294</v>
      </c>
      <c r="E2083">
        <v>2019</v>
      </c>
      <c r="F2083">
        <f>VLOOKUP(E2083,Lookups!A:B,2,FALSE)</f>
        <v>1</v>
      </c>
      <c r="G2083">
        <v>2020</v>
      </c>
      <c r="H2083" s="62">
        <v>375</v>
      </c>
      <c r="I2083">
        <v>10</v>
      </c>
      <c r="J2083">
        <v>1</v>
      </c>
      <c r="K2083">
        <v>0</v>
      </c>
      <c r="L2083">
        <v>0</v>
      </c>
      <c r="M2083">
        <v>0</v>
      </c>
      <c r="N2083">
        <v>1</v>
      </c>
      <c r="O2083">
        <v>1</v>
      </c>
      <c r="P2083">
        <f t="shared" si="331"/>
        <v>4</v>
      </c>
      <c r="Q2083">
        <v>4159</v>
      </c>
      <c r="R2083">
        <v>2816</v>
      </c>
      <c r="S2083" s="14">
        <f t="shared" si="323"/>
        <v>0.59627240143369176</v>
      </c>
      <c r="T2083" s="33">
        <f>IF(E2083&lt;1994,"NA",IF(E2083&gt;2001,SUMIFS(ADM!E:E,ADM!A:A,ReferendumData!E2083,ADM!C:C,ReferendumData!A2083,ADM!D:D,ReferendumData!B2083),SUMIFS(ADM!K:K,ADM!H:H,ReferendumData!E2083,ADM!I:I,ReferendumData!A2083,ADM!J:J,ReferendumData!B2083)))</f>
        <v>4201.34</v>
      </c>
      <c r="U2083" s="34">
        <f t="shared" si="332"/>
        <v>1.6601846077679978</v>
      </c>
      <c r="V2083" s="47">
        <f>IFERROR(VLOOKUP(C2083,Lookups!J:L,3,FALSE),IF(T2083&gt;=2000,4,IF(AND(T2083&gt;=1000,T2083&lt;2000),5,6)))</f>
        <v>4</v>
      </c>
      <c r="W2083" s="12" t="s">
        <v>762</v>
      </c>
      <c r="X2083" s="39">
        <f t="shared" si="324"/>
        <v>1.6601846077679978</v>
      </c>
      <c r="Y2083" s="38">
        <f t="shared" si="325"/>
        <v>0.59627240143369176</v>
      </c>
      <c r="Z2083" s="40" t="e">
        <f>IF(C2083=ScatterPlots!$A$3,ReferendumData!Y2083,-1)</f>
        <v>#N/A</v>
      </c>
      <c r="AA2083" s="39">
        <f t="shared" si="326"/>
        <v>1.6601846077679978</v>
      </c>
      <c r="AB2083" s="40">
        <f t="shared" si="327"/>
        <v>-1</v>
      </c>
      <c r="AC2083" s="40">
        <f t="shared" si="328"/>
        <v>-1</v>
      </c>
      <c r="AD2083" s="40">
        <f t="shared" si="329"/>
        <v>0.59627240143369176</v>
      </c>
    </row>
    <row r="2084" spans="1:30" x14ac:dyDescent="0.35">
      <c r="A2084">
        <v>227</v>
      </c>
      <c r="B2084">
        <v>1</v>
      </c>
      <c r="C2084" t="str">
        <f t="shared" si="330"/>
        <v>0227-01</v>
      </c>
      <c r="D2084" t="s">
        <v>218</v>
      </c>
      <c r="E2084">
        <v>2019</v>
      </c>
      <c r="F2084">
        <f>VLOOKUP(E2084,Lookups!A:B,2,FALSE)</f>
        <v>1</v>
      </c>
      <c r="G2084">
        <v>2020</v>
      </c>
      <c r="H2084" s="62">
        <v>751</v>
      </c>
      <c r="I2084">
        <v>5</v>
      </c>
      <c r="J2084">
        <v>1</v>
      </c>
      <c r="K2084">
        <v>0</v>
      </c>
      <c r="L2084">
        <v>0</v>
      </c>
      <c r="M2084">
        <v>0</v>
      </c>
      <c r="N2084">
        <v>0</v>
      </c>
      <c r="O2084">
        <v>0</v>
      </c>
      <c r="P2084">
        <f t="shared" si="331"/>
        <v>8</v>
      </c>
      <c r="Q2084">
        <v>385</v>
      </c>
      <c r="R2084">
        <v>739</v>
      </c>
      <c r="S2084" s="14">
        <f t="shared" si="323"/>
        <v>0.34252669039145905</v>
      </c>
      <c r="T2084" s="33">
        <f>IF(E2084&lt;1994,"NA",IF(E2084&gt;2001,SUMIFS(ADM!E:E,ADM!A:A,ReferendumData!E2084,ADM!C:C,ReferendumData!A2084,ADM!D:D,ReferendumData!B2084),SUMIFS(ADM!K:K,ADM!H:H,ReferendumData!E2084,ADM!I:I,ReferendumData!A2084,ADM!J:J,ReferendumData!B2084)))</f>
        <v>867.48</v>
      </c>
      <c r="U2084" s="34">
        <f t="shared" si="332"/>
        <v>1.295707105639323</v>
      </c>
      <c r="V2084" s="47">
        <f>IFERROR(VLOOKUP(C2084,Lookups!J:L,3,FALSE),IF(T2084&gt;=2000,4,IF(AND(T2084&gt;=1000,T2084&lt;2000),5,6)))</f>
        <v>6</v>
      </c>
      <c r="W2084" s="12" t="s">
        <v>763</v>
      </c>
      <c r="X2084" s="39">
        <f t="shared" si="324"/>
        <v>1.295707105639323</v>
      </c>
      <c r="Y2084" s="38">
        <f t="shared" si="325"/>
        <v>0.34252669039145905</v>
      </c>
      <c r="Z2084" s="40" t="e">
        <f>IF(C2084=ScatterPlots!$A$3,ReferendumData!Y2084,-1)</f>
        <v>#N/A</v>
      </c>
      <c r="AA2084" s="39">
        <f t="shared" si="326"/>
        <v>1.295707105639323</v>
      </c>
      <c r="AB2084" s="40">
        <f t="shared" si="327"/>
        <v>-1</v>
      </c>
      <c r="AC2084" s="40">
        <f t="shared" si="328"/>
        <v>-1</v>
      </c>
      <c r="AD2084" s="40">
        <f t="shared" si="329"/>
        <v>0.34252669039145905</v>
      </c>
    </row>
    <row r="2085" spans="1:30" x14ac:dyDescent="0.35">
      <c r="A2085">
        <v>227</v>
      </c>
      <c r="B2085">
        <v>1</v>
      </c>
      <c r="C2085" t="str">
        <f t="shared" si="330"/>
        <v>0227-01</v>
      </c>
      <c r="D2085" t="s">
        <v>218</v>
      </c>
      <c r="E2085">
        <v>2019</v>
      </c>
      <c r="F2085">
        <f>VLOOKUP(E2085,Lookups!A:B,2,FALSE)</f>
        <v>1</v>
      </c>
      <c r="G2085">
        <v>2020</v>
      </c>
      <c r="H2085" s="62">
        <v>75</v>
      </c>
      <c r="I2085">
        <v>5</v>
      </c>
      <c r="J2085">
        <v>2</v>
      </c>
      <c r="K2085">
        <v>0</v>
      </c>
      <c r="L2085">
        <v>0</v>
      </c>
      <c r="M2085">
        <v>0</v>
      </c>
      <c r="N2085">
        <v>0</v>
      </c>
      <c r="O2085">
        <v>0</v>
      </c>
      <c r="P2085">
        <f t="shared" si="331"/>
        <v>1</v>
      </c>
      <c r="Q2085">
        <v>331</v>
      </c>
      <c r="R2085">
        <v>794</v>
      </c>
      <c r="S2085" s="14">
        <f t="shared" si="323"/>
        <v>0.29422222222222222</v>
      </c>
      <c r="T2085" s="33">
        <f>IF(E2085&lt;1994,"NA",IF(E2085&gt;2001,SUMIFS(ADM!E:E,ADM!A:A,ReferendumData!E2085,ADM!C:C,ReferendumData!A2085,ADM!D:D,ReferendumData!B2085),SUMIFS(ADM!K:K,ADM!H:H,ReferendumData!E2085,ADM!I:I,ReferendumData!A2085,ADM!J:J,ReferendumData!B2085)))</f>
        <v>867.48</v>
      </c>
      <c r="U2085" s="34">
        <f t="shared" si="332"/>
        <v>1.2968598699681837</v>
      </c>
      <c r="V2085" s="47">
        <f>IFERROR(VLOOKUP(C2085,Lookups!J:L,3,FALSE),IF(T2085&gt;=2000,4,IF(AND(T2085&gt;=1000,T2085&lt;2000),5,6)))</f>
        <v>6</v>
      </c>
      <c r="W2085" s="12" t="s">
        <v>764</v>
      </c>
      <c r="X2085" s="39">
        <f t="shared" si="324"/>
        <v>1.2968598699681837</v>
      </c>
      <c r="Y2085" s="38">
        <f t="shared" si="325"/>
        <v>0.29422222222222222</v>
      </c>
      <c r="Z2085" s="40" t="e">
        <f>IF(C2085=ScatterPlots!$A$3,ReferendumData!Y2085,-1)</f>
        <v>#N/A</v>
      </c>
      <c r="AA2085" s="39">
        <f t="shared" si="326"/>
        <v>1.2968598699681837</v>
      </c>
      <c r="AB2085" s="40">
        <f t="shared" si="327"/>
        <v>-1</v>
      </c>
      <c r="AC2085" s="40">
        <f t="shared" si="328"/>
        <v>-1</v>
      </c>
      <c r="AD2085" s="40">
        <f t="shared" si="329"/>
        <v>0.29422222222222222</v>
      </c>
    </row>
    <row r="2086" spans="1:30" x14ac:dyDescent="0.35">
      <c r="A2086">
        <v>261</v>
      </c>
      <c r="B2086">
        <v>1</v>
      </c>
      <c r="C2086" t="str">
        <f t="shared" si="330"/>
        <v>0261-01</v>
      </c>
      <c r="D2086" t="s">
        <v>548</v>
      </c>
      <c r="E2086">
        <v>2019</v>
      </c>
      <c r="F2086">
        <f>VLOOKUP(E2086,Lookups!A:B,2,FALSE)</f>
        <v>1</v>
      </c>
      <c r="G2086">
        <v>2020</v>
      </c>
      <c r="H2086" s="62">
        <v>603.11</v>
      </c>
      <c r="I2086">
        <v>5</v>
      </c>
      <c r="J2086">
        <v>1</v>
      </c>
      <c r="K2086">
        <v>0</v>
      </c>
      <c r="L2086">
        <v>0</v>
      </c>
      <c r="M2086">
        <v>0</v>
      </c>
      <c r="N2086">
        <v>0</v>
      </c>
      <c r="O2086">
        <v>1</v>
      </c>
      <c r="P2086">
        <f t="shared" si="331"/>
        <v>7</v>
      </c>
      <c r="Q2086">
        <v>228</v>
      </c>
      <c r="R2086">
        <v>133</v>
      </c>
      <c r="S2086" s="14">
        <f t="shared" si="323"/>
        <v>0.63157894736842102</v>
      </c>
      <c r="T2086" s="33">
        <f>IF(E2086&lt;1994,"NA",IF(E2086&gt;2001,SUMIFS(ADM!E:E,ADM!A:A,ReferendumData!E2086,ADM!C:C,ReferendumData!A2086,ADM!D:D,ReferendumData!B2086),SUMIFS(ADM!K:K,ADM!H:H,ReferendumData!E2086,ADM!I:I,ReferendumData!A2086,ADM!J:J,ReferendumData!B2086)))</f>
        <v>285.87</v>
      </c>
      <c r="U2086" s="34">
        <f t="shared" si="332"/>
        <v>1.2628117675866652</v>
      </c>
      <c r="V2086" s="47">
        <f>IFERROR(VLOOKUP(C2086,Lookups!J:L,3,FALSE),IF(T2086&gt;=2000,4,IF(AND(T2086&gt;=1000,T2086&lt;2000),5,6)))</f>
        <v>6</v>
      </c>
      <c r="W2086" s="12" t="s">
        <v>765</v>
      </c>
      <c r="X2086" s="39">
        <f t="shared" si="324"/>
        <v>1.2628117675866652</v>
      </c>
      <c r="Y2086" s="38">
        <f t="shared" si="325"/>
        <v>0.63157894736842102</v>
      </c>
      <c r="Z2086" s="40" t="e">
        <f>IF(C2086=ScatterPlots!$A$3,ReferendumData!Y2086,-1)</f>
        <v>#N/A</v>
      </c>
      <c r="AA2086" s="39">
        <f t="shared" si="326"/>
        <v>1.2628117675866652</v>
      </c>
      <c r="AB2086" s="40">
        <f t="shared" si="327"/>
        <v>-1</v>
      </c>
      <c r="AC2086" s="40">
        <f t="shared" si="328"/>
        <v>-1</v>
      </c>
      <c r="AD2086" s="40">
        <f t="shared" si="329"/>
        <v>0.63157894736842102</v>
      </c>
    </row>
    <row r="2087" spans="1:30" x14ac:dyDescent="0.35">
      <c r="A2087">
        <v>277</v>
      </c>
      <c r="B2087">
        <v>1</v>
      </c>
      <c r="C2087" t="str">
        <f t="shared" si="330"/>
        <v>0277-01</v>
      </c>
      <c r="D2087" t="s">
        <v>766</v>
      </c>
      <c r="E2087">
        <v>2019</v>
      </c>
      <c r="F2087">
        <f>VLOOKUP(E2087,Lookups!A:B,2,FALSE)</f>
        <v>1</v>
      </c>
      <c r="G2087">
        <v>2020</v>
      </c>
      <c r="H2087" s="62">
        <v>1445.62</v>
      </c>
      <c r="I2087">
        <v>10</v>
      </c>
      <c r="J2087">
        <v>1</v>
      </c>
      <c r="K2087">
        <v>0</v>
      </c>
      <c r="L2087">
        <v>1</v>
      </c>
      <c r="M2087">
        <v>0</v>
      </c>
      <c r="N2087">
        <v>1</v>
      </c>
      <c r="O2087">
        <v>1</v>
      </c>
      <c r="P2087">
        <f t="shared" si="331"/>
        <v>10</v>
      </c>
      <c r="Q2087">
        <v>1498</v>
      </c>
      <c r="R2087">
        <v>798</v>
      </c>
      <c r="S2087" s="14">
        <f t="shared" si="323"/>
        <v>0.65243902439024393</v>
      </c>
      <c r="T2087" s="33">
        <f>IF(E2087&lt;1994,"NA",IF(E2087&gt;2001,SUMIFS(ADM!E:E,ADM!A:A,ReferendumData!E2087,ADM!C:C,ReferendumData!A2087,ADM!D:D,ReferendumData!B2087),SUMIFS(ADM!K:K,ADM!H:H,ReferendumData!E2087,ADM!I:I,ReferendumData!A2087,ADM!J:J,ReferendumData!B2087)))</f>
        <v>2440.6799999999998</v>
      </c>
      <c r="U2087" s="34">
        <f t="shared" si="332"/>
        <v>0.94072143828769039</v>
      </c>
      <c r="V2087" s="47">
        <f>IFERROR(VLOOKUP(C2087,Lookups!J:L,3,FALSE),IF(T2087&gt;=2000,4,IF(AND(T2087&gt;=1000,T2087&lt;2000),5,6)))</f>
        <v>3</v>
      </c>
      <c r="W2087" s="12" t="s">
        <v>767</v>
      </c>
      <c r="X2087" s="39">
        <f t="shared" si="324"/>
        <v>0.94072143828769039</v>
      </c>
      <c r="Y2087" s="38">
        <f t="shared" si="325"/>
        <v>0.65243902439024393</v>
      </c>
      <c r="Z2087" s="40" t="e">
        <f>IF(C2087=ScatterPlots!$A$3,ReferendumData!Y2087,-1)</f>
        <v>#N/A</v>
      </c>
      <c r="AA2087" s="39">
        <f t="shared" si="326"/>
        <v>0.94072143828769039</v>
      </c>
      <c r="AB2087" s="40">
        <f t="shared" si="327"/>
        <v>-1</v>
      </c>
      <c r="AC2087" s="40">
        <f t="shared" si="328"/>
        <v>-1</v>
      </c>
      <c r="AD2087" s="40">
        <f t="shared" si="329"/>
        <v>0.65243902439024393</v>
      </c>
    </row>
    <row r="2088" spans="1:30" x14ac:dyDescent="0.35">
      <c r="A2088">
        <v>306</v>
      </c>
      <c r="B2088">
        <v>1</v>
      </c>
      <c r="C2088" t="str">
        <f t="shared" si="330"/>
        <v>0306-01</v>
      </c>
      <c r="D2088" t="s">
        <v>367</v>
      </c>
      <c r="E2088">
        <v>2019</v>
      </c>
      <c r="F2088">
        <f>VLOOKUP(E2088,Lookups!A:B,2,FALSE)</f>
        <v>1</v>
      </c>
      <c r="G2088">
        <v>2020</v>
      </c>
      <c r="H2088" s="62">
        <v>400</v>
      </c>
      <c r="I2088">
        <v>10</v>
      </c>
      <c r="J2088">
        <v>1</v>
      </c>
      <c r="K2088">
        <v>0</v>
      </c>
      <c r="L2088">
        <v>1</v>
      </c>
      <c r="M2088">
        <v>0</v>
      </c>
      <c r="N2088">
        <v>0</v>
      </c>
      <c r="O2088">
        <v>0</v>
      </c>
      <c r="P2088">
        <f t="shared" si="331"/>
        <v>5</v>
      </c>
      <c r="Q2088">
        <v>110</v>
      </c>
      <c r="R2088">
        <v>193</v>
      </c>
      <c r="S2088" s="14">
        <f t="shared" si="323"/>
        <v>0.36303630363036304</v>
      </c>
      <c r="T2088" s="33">
        <f>IF(E2088&lt;1994,"NA",IF(E2088&gt;2001,SUMIFS(ADM!E:E,ADM!A:A,ReferendumData!E2088,ADM!C:C,ReferendumData!A2088,ADM!D:D,ReferendumData!B2088),SUMIFS(ADM!K:K,ADM!H:H,ReferendumData!E2088,ADM!I:I,ReferendumData!A2088,ADM!J:J,ReferendumData!B2088)))</f>
        <v>324.58</v>
      </c>
      <c r="U2088" s="34">
        <f t="shared" si="332"/>
        <v>0.93351407973380984</v>
      </c>
      <c r="V2088" s="47">
        <f>IFERROR(VLOOKUP(C2088,Lookups!J:L,3,FALSE),IF(T2088&gt;=2000,4,IF(AND(T2088&gt;=1000,T2088&lt;2000),5,6)))</f>
        <v>6</v>
      </c>
      <c r="W2088" s="12" t="s">
        <v>756</v>
      </c>
      <c r="X2088" s="39">
        <f t="shared" si="324"/>
        <v>0.93351407973380984</v>
      </c>
      <c r="Y2088" s="38">
        <f t="shared" si="325"/>
        <v>0.36303630363036304</v>
      </c>
      <c r="Z2088" s="40" t="e">
        <f>IF(C2088=ScatterPlots!$A$3,ReferendumData!Y2088,-1)</f>
        <v>#N/A</v>
      </c>
      <c r="AA2088" s="39">
        <f t="shared" si="326"/>
        <v>0.93351407973380984</v>
      </c>
      <c r="AB2088" s="40">
        <f t="shared" si="327"/>
        <v>-1</v>
      </c>
      <c r="AC2088" s="40">
        <f t="shared" si="328"/>
        <v>-1</v>
      </c>
      <c r="AD2088" s="40">
        <f t="shared" si="329"/>
        <v>0.36303630363036304</v>
      </c>
    </row>
    <row r="2089" spans="1:30" x14ac:dyDescent="0.35">
      <c r="A2089">
        <v>306</v>
      </c>
      <c r="B2089">
        <v>1</v>
      </c>
      <c r="C2089" t="str">
        <f t="shared" si="330"/>
        <v>0306-01</v>
      </c>
      <c r="D2089" t="s">
        <v>367</v>
      </c>
      <c r="E2089">
        <v>2019</v>
      </c>
      <c r="F2089">
        <f>VLOOKUP(E2089,Lookups!A:B,2,FALSE)</f>
        <v>1</v>
      </c>
      <c r="G2089">
        <v>2020</v>
      </c>
      <c r="H2089" s="62">
        <v>100</v>
      </c>
      <c r="I2089">
        <v>10</v>
      </c>
      <c r="J2089">
        <v>2</v>
      </c>
      <c r="K2089">
        <v>0</v>
      </c>
      <c r="L2089">
        <v>1</v>
      </c>
      <c r="M2089">
        <v>0</v>
      </c>
      <c r="N2089">
        <v>0</v>
      </c>
      <c r="O2089">
        <v>0</v>
      </c>
      <c r="P2089">
        <f t="shared" si="331"/>
        <v>2</v>
      </c>
      <c r="Q2089">
        <v>103</v>
      </c>
      <c r="R2089">
        <v>199</v>
      </c>
      <c r="S2089" s="14">
        <f t="shared" si="323"/>
        <v>0.34105960264900664</v>
      </c>
      <c r="T2089" s="33">
        <f>IF(E2089&lt;1994,"NA",IF(E2089&gt;2001,SUMIFS(ADM!E:E,ADM!A:A,ReferendumData!E2089,ADM!C:C,ReferendumData!A2089,ADM!D:D,ReferendumData!B2089),SUMIFS(ADM!K:K,ADM!H:H,ReferendumData!E2089,ADM!I:I,ReferendumData!A2089,ADM!J:J,ReferendumData!B2089)))</f>
        <v>324.58</v>
      </c>
      <c r="U2089" s="34">
        <f t="shared" si="332"/>
        <v>0.93043317518023294</v>
      </c>
      <c r="V2089" s="47">
        <f>IFERROR(VLOOKUP(C2089,Lookups!J:L,3,FALSE),IF(T2089&gt;=2000,4,IF(AND(T2089&gt;=1000,T2089&lt;2000),5,6)))</f>
        <v>6</v>
      </c>
      <c r="W2089" s="12" t="s">
        <v>756</v>
      </c>
      <c r="X2089" s="39">
        <f t="shared" si="324"/>
        <v>0.93043317518023294</v>
      </c>
      <c r="Y2089" s="38">
        <f t="shared" si="325"/>
        <v>0.34105960264900664</v>
      </c>
      <c r="Z2089" s="40" t="e">
        <f>IF(C2089=ScatterPlots!$A$3,ReferendumData!Y2089,-1)</f>
        <v>#N/A</v>
      </c>
      <c r="AA2089" s="39">
        <f t="shared" si="326"/>
        <v>0.93043317518023294</v>
      </c>
      <c r="AB2089" s="40">
        <f t="shared" si="327"/>
        <v>-1</v>
      </c>
      <c r="AC2089" s="40">
        <f t="shared" si="328"/>
        <v>-1</v>
      </c>
      <c r="AD2089" s="40">
        <f t="shared" si="329"/>
        <v>0.34105960264900664</v>
      </c>
    </row>
    <row r="2090" spans="1:30" x14ac:dyDescent="0.35">
      <c r="A2090">
        <v>458</v>
      </c>
      <c r="B2090">
        <v>1</v>
      </c>
      <c r="C2090" t="str">
        <f t="shared" si="330"/>
        <v>0458-01</v>
      </c>
      <c r="D2090" t="s">
        <v>335</v>
      </c>
      <c r="E2090">
        <v>2019</v>
      </c>
      <c r="F2090">
        <f>VLOOKUP(E2090,Lookups!A:B,2,FALSE)</f>
        <v>1</v>
      </c>
      <c r="G2090">
        <v>2021</v>
      </c>
      <c r="H2090" s="62">
        <v>128.72</v>
      </c>
      <c r="I2090">
        <v>10</v>
      </c>
      <c r="J2090">
        <v>1</v>
      </c>
      <c r="K2090">
        <v>1</v>
      </c>
      <c r="L2090">
        <v>0</v>
      </c>
      <c r="M2090">
        <v>1</v>
      </c>
      <c r="N2090">
        <v>0</v>
      </c>
      <c r="O2090">
        <v>1</v>
      </c>
      <c r="P2090">
        <f t="shared" si="331"/>
        <v>2</v>
      </c>
      <c r="Q2090">
        <v>428</v>
      </c>
      <c r="R2090">
        <v>179</v>
      </c>
      <c r="S2090" s="14">
        <f t="shared" si="323"/>
        <v>0.7051070840197694</v>
      </c>
      <c r="T2090" s="33">
        <f>IF(E2090&lt;1994,"NA",IF(E2090&gt;2001,SUMIFS(ADM!E:E,ADM!A:A,ReferendumData!E2090,ADM!C:C,ReferendumData!A2090,ADM!D:D,ReferendumData!B2090),SUMIFS(ADM!K:K,ADM!H:H,ReferendumData!E2090,ADM!I:I,ReferendumData!A2090,ADM!J:J,ReferendumData!B2090)))</f>
        <v>211.57</v>
      </c>
      <c r="U2090" s="34">
        <f t="shared" si="332"/>
        <v>2.869026799640781</v>
      </c>
      <c r="V2090" s="47">
        <f>IFERROR(VLOOKUP(C2090,Lookups!J:L,3,FALSE),IF(T2090&gt;=2000,4,IF(AND(T2090&gt;=1000,T2090&lt;2000),5,6)))</f>
        <v>6</v>
      </c>
      <c r="W2090" s="12" t="s">
        <v>768</v>
      </c>
      <c r="X2090" s="39">
        <f t="shared" si="324"/>
        <v>2.869026799640781</v>
      </c>
      <c r="Y2090" s="38">
        <f t="shared" si="325"/>
        <v>0.7051070840197694</v>
      </c>
      <c r="Z2090" s="40" t="e">
        <f>IF(C2090=ScatterPlots!$A$3,ReferendumData!Y2090,-1)</f>
        <v>#N/A</v>
      </c>
      <c r="AA2090" s="39">
        <f t="shared" si="326"/>
        <v>2.869026799640781</v>
      </c>
      <c r="AB2090" s="40">
        <f t="shared" si="327"/>
        <v>-1</v>
      </c>
      <c r="AC2090" s="40">
        <f t="shared" si="328"/>
        <v>-1</v>
      </c>
      <c r="AD2090" s="40">
        <f t="shared" si="329"/>
        <v>0.7051070840197694</v>
      </c>
    </row>
    <row r="2091" spans="1:30" x14ac:dyDescent="0.35">
      <c r="A2091">
        <v>458</v>
      </c>
      <c r="B2091">
        <v>1</v>
      </c>
      <c r="C2091" t="str">
        <f t="shared" si="330"/>
        <v>0458-01</v>
      </c>
      <c r="D2091" t="s">
        <v>335</v>
      </c>
      <c r="E2091">
        <v>2019</v>
      </c>
      <c r="F2091">
        <f>VLOOKUP(E2091,Lookups!A:B,2,FALSE)</f>
        <v>1</v>
      </c>
      <c r="G2091">
        <v>2020</v>
      </c>
      <c r="H2091" s="62">
        <v>204.58</v>
      </c>
      <c r="I2091">
        <v>10</v>
      </c>
      <c r="J2091">
        <v>2</v>
      </c>
      <c r="K2091">
        <v>1</v>
      </c>
      <c r="L2091">
        <v>0</v>
      </c>
      <c r="M2091">
        <v>0</v>
      </c>
      <c r="N2091">
        <v>0</v>
      </c>
      <c r="O2091">
        <v>1</v>
      </c>
      <c r="P2091">
        <f t="shared" si="331"/>
        <v>3</v>
      </c>
      <c r="Q2091">
        <v>356</v>
      </c>
      <c r="R2091">
        <v>246</v>
      </c>
      <c r="S2091" s="14">
        <f t="shared" si="323"/>
        <v>0.59136212624584716</v>
      </c>
      <c r="T2091" s="33">
        <f>IF(E2091&lt;1994,"NA",IF(E2091&gt;2001,SUMIFS(ADM!E:E,ADM!A:A,ReferendumData!E2091,ADM!C:C,ReferendumData!A2091,ADM!D:D,ReferendumData!B2091),SUMIFS(ADM!K:K,ADM!H:H,ReferendumData!E2091,ADM!I:I,ReferendumData!A2091,ADM!J:J,ReferendumData!B2091)))</f>
        <v>211.57</v>
      </c>
      <c r="U2091" s="34">
        <f t="shared" si="332"/>
        <v>2.8453939594460462</v>
      </c>
      <c r="V2091" s="47">
        <f>IFERROR(VLOOKUP(C2091,Lookups!J:L,3,FALSE),IF(T2091&gt;=2000,4,IF(AND(T2091&gt;=1000,T2091&lt;2000),5,6)))</f>
        <v>6</v>
      </c>
      <c r="W2091" s="12" t="s">
        <v>769</v>
      </c>
      <c r="X2091" s="39">
        <f t="shared" si="324"/>
        <v>2.8453939594460462</v>
      </c>
      <c r="Y2091" s="38">
        <f t="shared" si="325"/>
        <v>0.59136212624584716</v>
      </c>
      <c r="Z2091" s="40" t="e">
        <f>IF(C2091=ScatterPlots!$A$3,ReferendumData!Y2091,-1)</f>
        <v>#N/A</v>
      </c>
      <c r="AA2091" s="39">
        <f t="shared" si="326"/>
        <v>2.8453939594460462</v>
      </c>
      <c r="AB2091" s="40">
        <f t="shared" si="327"/>
        <v>-1</v>
      </c>
      <c r="AC2091" s="40">
        <f t="shared" si="328"/>
        <v>-1</v>
      </c>
      <c r="AD2091" s="40">
        <f t="shared" si="329"/>
        <v>0.59136212624584716</v>
      </c>
    </row>
    <row r="2092" spans="1:30" x14ac:dyDescent="0.35">
      <c r="A2092">
        <v>465</v>
      </c>
      <c r="B2092">
        <v>1</v>
      </c>
      <c r="C2092" t="str">
        <f t="shared" si="330"/>
        <v>0465-01</v>
      </c>
      <c r="D2092" t="s">
        <v>258</v>
      </c>
      <c r="E2092">
        <v>2019</v>
      </c>
      <c r="F2092">
        <f>VLOOKUP(E2092,Lookups!A:B,2,FALSE)</f>
        <v>1</v>
      </c>
      <c r="G2092">
        <v>2020</v>
      </c>
      <c r="H2092" s="62">
        <v>625</v>
      </c>
      <c r="I2092">
        <v>10</v>
      </c>
      <c r="J2092">
        <v>1</v>
      </c>
      <c r="K2092">
        <v>0</v>
      </c>
      <c r="L2092">
        <v>1</v>
      </c>
      <c r="M2092">
        <v>0</v>
      </c>
      <c r="N2092">
        <v>0</v>
      </c>
      <c r="O2092">
        <v>1</v>
      </c>
      <c r="P2092">
        <f t="shared" si="331"/>
        <v>7</v>
      </c>
      <c r="Q2092">
        <v>1583</v>
      </c>
      <c r="R2092">
        <v>1064</v>
      </c>
      <c r="S2092" s="14">
        <f t="shared" si="323"/>
        <v>0.59803551190026449</v>
      </c>
      <c r="T2092" s="33">
        <f>IF(E2092&lt;1994,"NA",IF(E2092&gt;2001,SUMIFS(ADM!E:E,ADM!A:A,ReferendumData!E2092,ADM!C:C,ReferendumData!A2092,ADM!D:D,ReferendumData!B2092),SUMIFS(ADM!K:K,ADM!H:H,ReferendumData!E2092,ADM!I:I,ReferendumData!A2092,ADM!J:J,ReferendumData!B2092)))</f>
        <v>1555.53</v>
      </c>
      <c r="U2092" s="34">
        <f t="shared" si="332"/>
        <v>1.7016708131633591</v>
      </c>
      <c r="V2092" s="47">
        <f>IFERROR(VLOOKUP(C2092,Lookups!J:L,3,FALSE),IF(T2092&gt;=2000,4,IF(AND(T2092&gt;=1000,T2092&lt;2000),5,6)))</f>
        <v>5</v>
      </c>
      <c r="W2092" s="12" t="s">
        <v>756</v>
      </c>
      <c r="X2092" s="39">
        <f t="shared" si="324"/>
        <v>1.7016708131633591</v>
      </c>
      <c r="Y2092" s="38">
        <f t="shared" si="325"/>
        <v>0.59803551190026449</v>
      </c>
      <c r="Z2092" s="40" t="e">
        <f>IF(C2092=ScatterPlots!$A$3,ReferendumData!Y2092,-1)</f>
        <v>#N/A</v>
      </c>
      <c r="AA2092" s="39">
        <f t="shared" si="326"/>
        <v>1.7016708131633591</v>
      </c>
      <c r="AB2092" s="40">
        <f t="shared" si="327"/>
        <v>-1</v>
      </c>
      <c r="AC2092" s="40">
        <f t="shared" si="328"/>
        <v>-1</v>
      </c>
      <c r="AD2092" s="40">
        <f t="shared" si="329"/>
        <v>0.59803551190026449</v>
      </c>
    </row>
    <row r="2093" spans="1:30" x14ac:dyDescent="0.35">
      <c r="A2093">
        <v>486</v>
      </c>
      <c r="B2093">
        <v>1</v>
      </c>
      <c r="C2093" t="str">
        <f t="shared" si="330"/>
        <v>0486-01</v>
      </c>
      <c r="D2093" t="s">
        <v>90</v>
      </c>
      <c r="E2093">
        <v>2019</v>
      </c>
      <c r="F2093">
        <f>VLOOKUP(E2093,Lookups!A:B,2,FALSE)</f>
        <v>1</v>
      </c>
      <c r="G2093">
        <v>2021</v>
      </c>
      <c r="H2093" s="62">
        <v>85.34</v>
      </c>
      <c r="I2093">
        <v>10</v>
      </c>
      <c r="J2093">
        <v>1</v>
      </c>
      <c r="K2093">
        <v>0</v>
      </c>
      <c r="L2093">
        <v>0</v>
      </c>
      <c r="M2093">
        <v>1</v>
      </c>
      <c r="N2093">
        <v>0</v>
      </c>
      <c r="O2093">
        <v>1</v>
      </c>
      <c r="P2093">
        <f t="shared" si="331"/>
        <v>1</v>
      </c>
      <c r="Q2093">
        <v>252</v>
      </c>
      <c r="R2093">
        <v>78</v>
      </c>
      <c r="S2093" s="14">
        <f t="shared" si="323"/>
        <v>0.76363636363636367</v>
      </c>
      <c r="T2093" s="33">
        <f>IF(E2093&lt;1994,"NA",IF(E2093&gt;2001,SUMIFS(ADM!E:E,ADM!A:A,ReferendumData!E2093,ADM!C:C,ReferendumData!A2093,ADM!D:D,ReferendumData!B2093),SUMIFS(ADM!K:K,ADM!H:H,ReferendumData!E2093,ADM!I:I,ReferendumData!A2093,ADM!J:J,ReferendumData!B2093)))</f>
        <v>313.54000000000002</v>
      </c>
      <c r="U2093" s="34">
        <f t="shared" si="332"/>
        <v>1.0524972890221342</v>
      </c>
      <c r="V2093" s="47">
        <f>IFERROR(VLOOKUP(C2093,Lookups!J:L,3,FALSE),IF(T2093&gt;=2000,4,IF(AND(T2093&gt;=1000,T2093&lt;2000),5,6)))</f>
        <v>6</v>
      </c>
      <c r="W2093" s="12" t="s">
        <v>770</v>
      </c>
      <c r="X2093" s="39">
        <f t="shared" si="324"/>
        <v>1.0524972890221342</v>
      </c>
      <c r="Y2093" s="38">
        <f t="shared" si="325"/>
        <v>0.76363636363636367</v>
      </c>
      <c r="Z2093" s="40" t="e">
        <f>IF(C2093=ScatterPlots!$A$3,ReferendumData!Y2093,-1)</f>
        <v>#N/A</v>
      </c>
      <c r="AA2093" s="39">
        <f t="shared" si="326"/>
        <v>1.0524972890221342</v>
      </c>
      <c r="AB2093" s="40">
        <f t="shared" si="327"/>
        <v>-1</v>
      </c>
      <c r="AC2093" s="40">
        <f t="shared" si="328"/>
        <v>-1</v>
      </c>
      <c r="AD2093" s="40">
        <f t="shared" si="329"/>
        <v>0.76363636363636367</v>
      </c>
    </row>
    <row r="2094" spans="1:30" x14ac:dyDescent="0.35">
      <c r="A2094">
        <v>497</v>
      </c>
      <c r="B2094">
        <v>1</v>
      </c>
      <c r="C2094" t="str">
        <f t="shared" si="330"/>
        <v>0497-01</v>
      </c>
      <c r="D2094" t="s">
        <v>771</v>
      </c>
      <c r="E2094">
        <v>2019</v>
      </c>
      <c r="F2094">
        <f>VLOOKUP(E2094,Lookups!A:B,2,FALSE)</f>
        <v>1</v>
      </c>
      <c r="G2094">
        <v>2020</v>
      </c>
      <c r="H2094" s="62">
        <v>850</v>
      </c>
      <c r="I2094">
        <v>10</v>
      </c>
      <c r="J2094">
        <v>1</v>
      </c>
      <c r="K2094">
        <v>0</v>
      </c>
      <c r="L2094">
        <v>1</v>
      </c>
      <c r="M2094">
        <v>0</v>
      </c>
      <c r="N2094">
        <v>0</v>
      </c>
      <c r="O2094">
        <v>1</v>
      </c>
      <c r="P2094">
        <f t="shared" si="331"/>
        <v>9</v>
      </c>
      <c r="Q2094">
        <v>188</v>
      </c>
      <c r="R2094">
        <v>142</v>
      </c>
      <c r="S2094" s="14">
        <f t="shared" si="323"/>
        <v>0.5696969696969697</v>
      </c>
      <c r="T2094" s="33">
        <f>IF(E2094&lt;1994,"NA",IF(E2094&gt;2001,SUMIFS(ADM!E:E,ADM!A:A,ReferendumData!E2094,ADM!C:C,ReferendumData!A2094,ADM!D:D,ReferendumData!B2094),SUMIFS(ADM!K:K,ADM!H:H,ReferendumData!E2094,ADM!I:I,ReferendumData!A2094,ADM!J:J,ReferendumData!B2094)))</f>
        <v>290.39999999999998</v>
      </c>
      <c r="U2094" s="34">
        <f t="shared" si="332"/>
        <v>1.1363636363636365</v>
      </c>
      <c r="V2094" s="47">
        <f>IFERROR(VLOOKUP(C2094,Lookups!J:L,3,FALSE),IF(T2094&gt;=2000,4,IF(AND(T2094&gt;=1000,T2094&lt;2000),5,6)))</f>
        <v>6</v>
      </c>
      <c r="W2094" s="12" t="s">
        <v>756</v>
      </c>
      <c r="X2094" s="39">
        <f t="shared" si="324"/>
        <v>1.1363636363636365</v>
      </c>
      <c r="Y2094" s="38">
        <f t="shared" si="325"/>
        <v>0.5696969696969697</v>
      </c>
      <c r="Z2094" s="40" t="e">
        <f>IF(C2094=ScatterPlots!$A$3,ReferendumData!Y2094,-1)</f>
        <v>#N/A</v>
      </c>
      <c r="AA2094" s="39">
        <f t="shared" si="326"/>
        <v>1.1363636363636365</v>
      </c>
      <c r="AB2094" s="40">
        <f t="shared" si="327"/>
        <v>-1</v>
      </c>
      <c r="AC2094" s="40">
        <f t="shared" si="328"/>
        <v>-1</v>
      </c>
      <c r="AD2094" s="40">
        <f t="shared" si="329"/>
        <v>0.5696969696969697</v>
      </c>
    </row>
    <row r="2095" spans="1:30" x14ac:dyDescent="0.35">
      <c r="A2095">
        <v>511</v>
      </c>
      <c r="B2095">
        <v>1</v>
      </c>
      <c r="C2095" t="str">
        <f t="shared" si="330"/>
        <v>0511-01</v>
      </c>
      <c r="D2095" t="s">
        <v>772</v>
      </c>
      <c r="E2095">
        <v>2019</v>
      </c>
      <c r="F2095">
        <f>VLOOKUP(E2095,Lookups!A:B,2,FALSE)</f>
        <v>1</v>
      </c>
      <c r="G2095">
        <v>2020</v>
      </c>
      <c r="H2095" s="62">
        <v>379.26</v>
      </c>
      <c r="I2095">
        <v>10</v>
      </c>
      <c r="J2095">
        <v>1</v>
      </c>
      <c r="K2095">
        <v>0</v>
      </c>
      <c r="L2095">
        <v>1</v>
      </c>
      <c r="M2095">
        <v>0</v>
      </c>
      <c r="N2095">
        <v>0</v>
      </c>
      <c r="O2095">
        <v>1</v>
      </c>
      <c r="P2095">
        <f t="shared" si="331"/>
        <v>4</v>
      </c>
      <c r="Q2095">
        <v>324</v>
      </c>
      <c r="R2095">
        <v>63</v>
      </c>
      <c r="S2095" s="14">
        <f t="shared" si="323"/>
        <v>0.83720930232558144</v>
      </c>
      <c r="T2095" s="33">
        <f>IF(E2095&lt;1994,"NA",IF(E2095&gt;2001,SUMIFS(ADM!E:E,ADM!A:A,ReferendumData!E2095,ADM!C:C,ReferendumData!A2095,ADM!D:D,ReferendumData!B2095),SUMIFS(ADM!K:K,ADM!H:H,ReferendumData!E2095,ADM!I:I,ReferendumData!A2095,ADM!J:J,ReferendumData!B2095)))</f>
        <v>570.78</v>
      </c>
      <c r="U2095" s="34">
        <f t="shared" si="332"/>
        <v>0.67801955219173771</v>
      </c>
      <c r="V2095" s="47">
        <f>IFERROR(VLOOKUP(C2095,Lookups!J:L,3,FALSE),IF(T2095&gt;=2000,4,IF(AND(T2095&gt;=1000,T2095&lt;2000),5,6)))</f>
        <v>6</v>
      </c>
      <c r="W2095" s="12" t="s">
        <v>773</v>
      </c>
      <c r="X2095" s="39">
        <f t="shared" si="324"/>
        <v>0.67801955219173771</v>
      </c>
      <c r="Y2095" s="38">
        <f t="shared" si="325"/>
        <v>0.83720930232558144</v>
      </c>
      <c r="Z2095" s="40" t="e">
        <f>IF(C2095=ScatterPlots!$A$3,ReferendumData!Y2095,-1)</f>
        <v>#N/A</v>
      </c>
      <c r="AA2095" s="39">
        <f t="shared" si="326"/>
        <v>0.67801955219173771</v>
      </c>
      <c r="AB2095" s="40">
        <f t="shared" si="327"/>
        <v>-1</v>
      </c>
      <c r="AC2095" s="40">
        <f t="shared" si="328"/>
        <v>-1</v>
      </c>
      <c r="AD2095" s="40">
        <f t="shared" si="329"/>
        <v>0.83720930232558144</v>
      </c>
    </row>
    <row r="2096" spans="1:30" x14ac:dyDescent="0.35">
      <c r="A2096">
        <v>511</v>
      </c>
      <c r="B2096">
        <v>1</v>
      </c>
      <c r="C2096" t="str">
        <f t="shared" si="330"/>
        <v>0511-01</v>
      </c>
      <c r="D2096" t="s">
        <v>772</v>
      </c>
      <c r="E2096">
        <v>2019</v>
      </c>
      <c r="F2096">
        <f>VLOOKUP(E2096,Lookups!A:B,2,FALSE)</f>
        <v>1</v>
      </c>
      <c r="G2096">
        <v>2020</v>
      </c>
      <c r="H2096" s="62">
        <v>483</v>
      </c>
      <c r="I2096">
        <v>10</v>
      </c>
      <c r="J2096">
        <v>2</v>
      </c>
      <c r="K2096">
        <v>0</v>
      </c>
      <c r="L2096">
        <v>1</v>
      </c>
      <c r="M2096">
        <v>0</v>
      </c>
      <c r="N2096">
        <v>0</v>
      </c>
      <c r="O2096">
        <v>1</v>
      </c>
      <c r="P2096">
        <f t="shared" si="331"/>
        <v>5</v>
      </c>
      <c r="Q2096">
        <v>276</v>
      </c>
      <c r="R2096">
        <v>106</v>
      </c>
      <c r="S2096" s="14">
        <f t="shared" si="323"/>
        <v>0.72251308900523559</v>
      </c>
      <c r="T2096" s="33">
        <f>IF(E2096&lt;1994,"NA",IF(E2096&gt;2001,SUMIFS(ADM!E:E,ADM!A:A,ReferendumData!E2096,ADM!C:C,ReferendumData!A2096,ADM!D:D,ReferendumData!B2096),SUMIFS(ADM!K:K,ADM!H:H,ReferendumData!E2096,ADM!I:I,ReferendumData!A2096,ADM!J:J,ReferendumData!B2096)))</f>
        <v>570.78</v>
      </c>
      <c r="U2096" s="34">
        <f t="shared" si="332"/>
        <v>0.66925960965696063</v>
      </c>
      <c r="V2096" s="47">
        <f>IFERROR(VLOOKUP(C2096,Lookups!J:L,3,FALSE),IF(T2096&gt;=2000,4,IF(AND(T2096&gt;=1000,T2096&lt;2000),5,6)))</f>
        <v>6</v>
      </c>
      <c r="W2096" s="12" t="s">
        <v>774</v>
      </c>
      <c r="X2096" s="39">
        <f t="shared" si="324"/>
        <v>0.66925960965696063</v>
      </c>
      <c r="Y2096" s="38">
        <f t="shared" si="325"/>
        <v>0.72251308900523559</v>
      </c>
      <c r="Z2096" s="40" t="e">
        <f>IF(C2096=ScatterPlots!$A$3,ReferendumData!Y2096,-1)</f>
        <v>#N/A</v>
      </c>
      <c r="AA2096" s="39">
        <f t="shared" si="326"/>
        <v>0.66925960965696063</v>
      </c>
      <c r="AB2096" s="40">
        <f t="shared" si="327"/>
        <v>-1</v>
      </c>
      <c r="AC2096" s="40">
        <f t="shared" si="328"/>
        <v>-1</v>
      </c>
      <c r="AD2096" s="40">
        <f t="shared" si="329"/>
        <v>0.72251308900523559</v>
      </c>
    </row>
    <row r="2097" spans="1:30" x14ac:dyDescent="0.35">
      <c r="A2097">
        <v>514</v>
      </c>
      <c r="B2097">
        <v>1</v>
      </c>
      <c r="C2097" t="str">
        <f t="shared" si="330"/>
        <v>0514-01</v>
      </c>
      <c r="D2097" t="s">
        <v>775</v>
      </c>
      <c r="E2097">
        <v>2019</v>
      </c>
      <c r="F2097">
        <f>VLOOKUP(E2097,Lookups!A:B,2,FALSE)</f>
        <v>1</v>
      </c>
      <c r="G2097">
        <v>2020</v>
      </c>
      <c r="H2097" s="62">
        <v>1779.5</v>
      </c>
      <c r="I2097">
        <v>10</v>
      </c>
      <c r="J2097">
        <v>1</v>
      </c>
      <c r="K2097">
        <v>0</v>
      </c>
      <c r="L2097">
        <v>1</v>
      </c>
      <c r="M2097">
        <v>0</v>
      </c>
      <c r="N2097">
        <v>0</v>
      </c>
      <c r="O2097">
        <v>1</v>
      </c>
      <c r="P2097">
        <f t="shared" si="331"/>
        <v>10</v>
      </c>
      <c r="Q2097">
        <v>216</v>
      </c>
      <c r="R2097">
        <v>43</v>
      </c>
      <c r="S2097" s="14">
        <f t="shared" si="323"/>
        <v>0.83397683397683398</v>
      </c>
      <c r="T2097" s="33">
        <f>IF(E2097&lt;1994,"NA",IF(E2097&gt;2001,SUMIFS(ADM!E:E,ADM!A:A,ReferendumData!E2097,ADM!C:C,ReferendumData!A2097,ADM!D:D,ReferendumData!B2097),SUMIFS(ADM!K:K,ADM!H:H,ReferendumData!E2097,ADM!I:I,ReferendumData!A2097,ADM!J:J,ReferendumData!B2097)))</f>
        <v>142.19999999999999</v>
      </c>
      <c r="U2097" s="34">
        <f t="shared" si="332"/>
        <v>1.8213783403656822</v>
      </c>
      <c r="V2097" s="47">
        <f>IFERROR(VLOOKUP(C2097,Lookups!J:L,3,FALSE),IF(T2097&gt;=2000,4,IF(AND(T2097&gt;=1000,T2097&lt;2000),5,6)))</f>
        <v>6</v>
      </c>
      <c r="W2097" s="12" t="s">
        <v>776</v>
      </c>
      <c r="X2097" s="39">
        <f t="shared" si="324"/>
        <v>1.8213783403656822</v>
      </c>
      <c r="Y2097" s="38">
        <f t="shared" si="325"/>
        <v>0.83397683397683398</v>
      </c>
      <c r="Z2097" s="40" t="e">
        <f>IF(C2097=ScatterPlots!$A$3,ReferendumData!Y2097,-1)</f>
        <v>#N/A</v>
      </c>
      <c r="AA2097" s="39">
        <f t="shared" si="326"/>
        <v>1.8213783403656822</v>
      </c>
      <c r="AB2097" s="40">
        <f t="shared" si="327"/>
        <v>-1</v>
      </c>
      <c r="AC2097" s="40">
        <f t="shared" si="328"/>
        <v>-1</v>
      </c>
      <c r="AD2097" s="40">
        <f t="shared" si="329"/>
        <v>0.83397683397683398</v>
      </c>
    </row>
    <row r="2098" spans="1:30" x14ac:dyDescent="0.35">
      <c r="A2098">
        <v>534</v>
      </c>
      <c r="B2098">
        <v>1</v>
      </c>
      <c r="C2098" t="str">
        <f t="shared" si="330"/>
        <v>0534-01</v>
      </c>
      <c r="D2098" t="s">
        <v>92</v>
      </c>
      <c r="E2098">
        <v>2019</v>
      </c>
      <c r="F2098">
        <f>VLOOKUP(E2098,Lookups!A:B,2,FALSE)</f>
        <v>1</v>
      </c>
      <c r="G2098">
        <v>2020</v>
      </c>
      <c r="H2098" s="62">
        <v>246.41</v>
      </c>
      <c r="I2098">
        <v>10</v>
      </c>
      <c r="J2098">
        <v>1</v>
      </c>
      <c r="K2098">
        <v>0</v>
      </c>
      <c r="L2098">
        <v>0</v>
      </c>
      <c r="M2098">
        <v>0</v>
      </c>
      <c r="N2098">
        <v>0</v>
      </c>
      <c r="O2098">
        <v>1</v>
      </c>
      <c r="P2098">
        <f t="shared" si="331"/>
        <v>3</v>
      </c>
      <c r="Q2098">
        <v>774</v>
      </c>
      <c r="R2098">
        <v>717</v>
      </c>
      <c r="S2098" s="14">
        <f t="shared" si="323"/>
        <v>0.51911468812877259</v>
      </c>
      <c r="T2098" s="33">
        <f>IF(E2098&lt;1994,"NA",IF(E2098&gt;2001,SUMIFS(ADM!E:E,ADM!A:A,ReferendumData!E2098,ADM!C:C,ReferendumData!A2098,ADM!D:D,ReferendumData!B2098),SUMIFS(ADM!K:K,ADM!H:H,ReferendumData!E2098,ADM!I:I,ReferendumData!A2098,ADM!J:J,ReferendumData!B2098)))</f>
        <v>2093.9299999999998</v>
      </c>
      <c r="U2098" s="34">
        <f t="shared" si="332"/>
        <v>0.71205818723644065</v>
      </c>
      <c r="V2098" s="47">
        <f>IFERROR(VLOOKUP(C2098,Lookups!J:L,3,FALSE),IF(T2098&gt;=2000,4,IF(AND(T2098&gt;=1000,T2098&lt;2000),5,6)))</f>
        <v>4</v>
      </c>
      <c r="W2098" s="12" t="s">
        <v>777</v>
      </c>
      <c r="X2098" s="39">
        <f t="shared" si="324"/>
        <v>0.71205818723644065</v>
      </c>
      <c r="Y2098" s="38">
        <f t="shared" si="325"/>
        <v>0.51911468812877259</v>
      </c>
      <c r="Z2098" s="40" t="e">
        <f>IF(C2098=ScatterPlots!$A$3,ReferendumData!Y2098,-1)</f>
        <v>#N/A</v>
      </c>
      <c r="AA2098" s="39">
        <f t="shared" si="326"/>
        <v>0.71205818723644065</v>
      </c>
      <c r="AB2098" s="40">
        <f t="shared" si="327"/>
        <v>-1</v>
      </c>
      <c r="AC2098" s="40">
        <f t="shared" si="328"/>
        <v>-1</v>
      </c>
      <c r="AD2098" s="40">
        <f t="shared" si="329"/>
        <v>0.51911468812877259</v>
      </c>
    </row>
    <row r="2099" spans="1:30" x14ac:dyDescent="0.35">
      <c r="A2099">
        <v>548</v>
      </c>
      <c r="B2099">
        <v>1</v>
      </c>
      <c r="C2099" t="str">
        <f t="shared" si="330"/>
        <v>0548-01</v>
      </c>
      <c r="D2099" t="s">
        <v>537</v>
      </c>
      <c r="E2099">
        <v>2019</v>
      </c>
      <c r="F2099">
        <f>VLOOKUP(E2099,Lookups!A:B,2,FALSE)</f>
        <v>1</v>
      </c>
      <c r="G2099">
        <v>2020</v>
      </c>
      <c r="H2099" s="62">
        <v>315</v>
      </c>
      <c r="I2099">
        <v>10</v>
      </c>
      <c r="J2099">
        <v>1</v>
      </c>
      <c r="K2099">
        <v>0</v>
      </c>
      <c r="L2099">
        <v>0</v>
      </c>
      <c r="M2099">
        <v>0</v>
      </c>
      <c r="N2099">
        <v>0</v>
      </c>
      <c r="O2099">
        <v>1</v>
      </c>
      <c r="P2099">
        <f t="shared" si="331"/>
        <v>4</v>
      </c>
      <c r="Q2099">
        <v>676</v>
      </c>
      <c r="R2099">
        <v>626</v>
      </c>
      <c r="S2099" s="14">
        <f t="shared" si="323"/>
        <v>0.51920122887864828</v>
      </c>
      <c r="T2099" s="33">
        <f>IF(E2099&lt;1994,"NA",IF(E2099&gt;2001,SUMIFS(ADM!E:E,ADM!A:A,ReferendumData!E2099,ADM!C:C,ReferendumData!A2099,ADM!D:D,ReferendumData!B2099),SUMIFS(ADM!K:K,ADM!H:H,ReferendumData!E2099,ADM!I:I,ReferendumData!A2099,ADM!J:J,ReferendumData!B2099)))</f>
        <v>872.94</v>
      </c>
      <c r="U2099" s="34">
        <f t="shared" si="332"/>
        <v>1.491511444085504</v>
      </c>
      <c r="V2099" s="47">
        <f>IFERROR(VLOOKUP(C2099,Lookups!J:L,3,FALSE),IF(T2099&gt;=2000,4,IF(AND(T2099&gt;=1000,T2099&lt;2000),5,6)))</f>
        <v>6</v>
      </c>
      <c r="W2099" s="12" t="s">
        <v>778</v>
      </c>
      <c r="X2099" s="39">
        <f t="shared" si="324"/>
        <v>1.491511444085504</v>
      </c>
      <c r="Y2099" s="38">
        <f t="shared" si="325"/>
        <v>0.51920122887864828</v>
      </c>
      <c r="Z2099" s="40" t="e">
        <f>IF(C2099=ScatterPlots!$A$3,ReferendumData!Y2099,-1)</f>
        <v>#N/A</v>
      </c>
      <c r="AA2099" s="39">
        <f t="shared" si="326"/>
        <v>1.491511444085504</v>
      </c>
      <c r="AB2099" s="40">
        <f t="shared" si="327"/>
        <v>-1</v>
      </c>
      <c r="AC2099" s="40">
        <f t="shared" si="328"/>
        <v>-1</v>
      </c>
      <c r="AD2099" s="40">
        <f t="shared" si="329"/>
        <v>0.51920122887864828</v>
      </c>
    </row>
    <row r="2100" spans="1:30" x14ac:dyDescent="0.35">
      <c r="A2100">
        <v>593</v>
      </c>
      <c r="B2100">
        <v>1</v>
      </c>
      <c r="C2100" t="str">
        <f t="shared" si="330"/>
        <v>0593-01</v>
      </c>
      <c r="D2100" t="s">
        <v>779</v>
      </c>
      <c r="E2100">
        <v>2019</v>
      </c>
      <c r="F2100">
        <f>VLOOKUP(E2100,Lookups!A:B,2,FALSE)</f>
        <v>1</v>
      </c>
      <c r="G2100">
        <v>2020</v>
      </c>
      <c r="H2100" s="62">
        <v>523.1</v>
      </c>
      <c r="I2100">
        <v>10</v>
      </c>
      <c r="J2100">
        <v>1</v>
      </c>
      <c r="K2100">
        <v>0</v>
      </c>
      <c r="L2100">
        <v>0</v>
      </c>
      <c r="M2100">
        <v>0</v>
      </c>
      <c r="N2100">
        <v>0</v>
      </c>
      <c r="O2100">
        <v>1</v>
      </c>
      <c r="P2100">
        <f t="shared" si="331"/>
        <v>6</v>
      </c>
      <c r="Q2100">
        <v>1085</v>
      </c>
      <c r="R2100">
        <v>335</v>
      </c>
      <c r="S2100" s="14">
        <f t="shared" si="323"/>
        <v>0.7640845070422535</v>
      </c>
      <c r="T2100" s="33">
        <f>IF(E2100&lt;1994,"NA",IF(E2100&gt;2001,SUMIFS(ADM!E:E,ADM!A:A,ReferendumData!E2100,ADM!C:C,ReferendumData!A2100,ADM!D:D,ReferendumData!B2100),SUMIFS(ADM!K:K,ADM!H:H,ReferendumData!E2100,ADM!I:I,ReferendumData!A2100,ADM!J:J,ReferendumData!B2100)))</f>
        <v>1124.77</v>
      </c>
      <c r="U2100" s="34">
        <f t="shared" si="332"/>
        <v>1.2624803293117703</v>
      </c>
      <c r="V2100" s="47">
        <f>IFERROR(VLOOKUP(C2100,Lookups!J:L,3,FALSE),IF(T2100&gt;=2000,4,IF(AND(T2100&gt;=1000,T2100&lt;2000),5,6)))</f>
        <v>5</v>
      </c>
      <c r="W2100" s="12" t="s">
        <v>780</v>
      </c>
      <c r="X2100" s="39">
        <f t="shared" si="324"/>
        <v>1.2624803293117703</v>
      </c>
      <c r="Y2100" s="38">
        <f t="shared" si="325"/>
        <v>0.7640845070422535</v>
      </c>
      <c r="Z2100" s="40" t="e">
        <f>IF(C2100=ScatterPlots!$A$3,ReferendumData!Y2100,-1)</f>
        <v>#N/A</v>
      </c>
      <c r="AA2100" s="39">
        <f t="shared" si="326"/>
        <v>1.2624803293117703</v>
      </c>
      <c r="AB2100" s="40">
        <f t="shared" si="327"/>
        <v>-1</v>
      </c>
      <c r="AC2100" s="40">
        <f t="shared" si="328"/>
        <v>-1</v>
      </c>
      <c r="AD2100" s="40">
        <f t="shared" si="329"/>
        <v>0.7640845070422535</v>
      </c>
    </row>
    <row r="2101" spans="1:30" x14ac:dyDescent="0.35">
      <c r="A2101">
        <v>621</v>
      </c>
      <c r="B2101">
        <v>1</v>
      </c>
      <c r="C2101" t="str">
        <f t="shared" si="330"/>
        <v>0621-01</v>
      </c>
      <c r="D2101" t="s">
        <v>781</v>
      </c>
      <c r="E2101">
        <v>2019</v>
      </c>
      <c r="F2101">
        <f>VLOOKUP(E2101,Lookups!A:B,2,FALSE)</f>
        <v>1</v>
      </c>
      <c r="G2101">
        <v>2020</v>
      </c>
      <c r="H2101" s="62">
        <v>1735.41</v>
      </c>
      <c r="I2101">
        <v>10</v>
      </c>
      <c r="J2101">
        <v>1</v>
      </c>
      <c r="K2101">
        <v>0</v>
      </c>
      <c r="L2101">
        <v>1</v>
      </c>
      <c r="M2101">
        <v>0</v>
      </c>
      <c r="N2101">
        <v>0</v>
      </c>
      <c r="O2101">
        <v>1</v>
      </c>
      <c r="P2101">
        <f t="shared" si="331"/>
        <v>10</v>
      </c>
      <c r="Q2101">
        <v>8819</v>
      </c>
      <c r="R2101">
        <v>5683</v>
      </c>
      <c r="S2101" s="14">
        <f t="shared" si="323"/>
        <v>0.60812301751482556</v>
      </c>
      <c r="T2101" s="33">
        <f>IF(E2101&lt;1994,"NA",IF(E2101&gt;2001,SUMIFS(ADM!E:E,ADM!A:A,ReferendumData!E2101,ADM!C:C,ReferendumData!A2101,ADM!D:D,ReferendumData!B2101),SUMIFS(ADM!K:K,ADM!H:H,ReferendumData!E2101,ADM!I:I,ReferendumData!A2101,ADM!J:J,ReferendumData!B2101)))</f>
        <v>11656.29</v>
      </c>
      <c r="U2101" s="34">
        <f t="shared" si="332"/>
        <v>1.2441351407694901</v>
      </c>
      <c r="V2101" s="47">
        <f>IFERROR(VLOOKUP(C2101,Lookups!J:L,3,FALSE),IF(T2101&gt;=2000,4,IF(AND(T2101&gt;=1000,T2101&lt;2000),5,6)))</f>
        <v>3</v>
      </c>
      <c r="W2101" s="12" t="s">
        <v>782</v>
      </c>
      <c r="X2101" s="39">
        <f t="shared" si="324"/>
        <v>1.2441351407694901</v>
      </c>
      <c r="Y2101" s="38">
        <f t="shared" si="325"/>
        <v>0.60812301751482556</v>
      </c>
      <c r="Z2101" s="40" t="e">
        <f>IF(C2101=ScatterPlots!$A$3,ReferendumData!Y2101,-1)</f>
        <v>#N/A</v>
      </c>
      <c r="AA2101" s="39">
        <f t="shared" si="326"/>
        <v>1.2441351407694901</v>
      </c>
      <c r="AB2101" s="40">
        <f t="shared" si="327"/>
        <v>-1</v>
      </c>
      <c r="AC2101" s="40">
        <f t="shared" si="328"/>
        <v>-1</v>
      </c>
      <c r="AD2101" s="40">
        <f t="shared" si="329"/>
        <v>0.60812301751482556</v>
      </c>
    </row>
    <row r="2102" spans="1:30" x14ac:dyDescent="0.35">
      <c r="A2102">
        <v>630</v>
      </c>
      <c r="B2102">
        <v>1</v>
      </c>
      <c r="C2102" t="str">
        <f t="shared" si="330"/>
        <v>0630-01</v>
      </c>
      <c r="D2102" t="s">
        <v>783</v>
      </c>
      <c r="E2102">
        <v>2019</v>
      </c>
      <c r="F2102">
        <f>VLOOKUP(E2102,Lookups!A:B,2,FALSE)</f>
        <v>1</v>
      </c>
      <c r="G2102">
        <v>2021</v>
      </c>
      <c r="H2102" s="62">
        <v>1700</v>
      </c>
      <c r="I2102">
        <v>5</v>
      </c>
      <c r="J2102">
        <v>1</v>
      </c>
      <c r="K2102">
        <v>0</v>
      </c>
      <c r="L2102">
        <v>0</v>
      </c>
      <c r="M2102">
        <v>1</v>
      </c>
      <c r="N2102">
        <v>0</v>
      </c>
      <c r="O2102">
        <v>1</v>
      </c>
      <c r="P2102">
        <f t="shared" si="331"/>
        <v>10</v>
      </c>
      <c r="Q2102">
        <v>411</v>
      </c>
      <c r="R2102">
        <v>119</v>
      </c>
      <c r="S2102" s="14">
        <f t="shared" si="323"/>
        <v>0.7754716981132076</v>
      </c>
      <c r="T2102" s="33">
        <f>IF(E2102&lt;1994,"NA",IF(E2102&gt;2001,SUMIFS(ADM!E:E,ADM!A:A,ReferendumData!E2102,ADM!C:C,ReferendumData!A2102,ADM!D:D,ReferendumData!B2102),SUMIFS(ADM!K:K,ADM!H:H,ReferendumData!E2102,ADM!I:I,ReferendumData!A2102,ADM!J:J,ReferendumData!B2102)))</f>
        <v>369.44</v>
      </c>
      <c r="U2102" s="34">
        <f t="shared" si="332"/>
        <v>1.434603724556085</v>
      </c>
      <c r="V2102" s="47">
        <f>IFERROR(VLOOKUP(C2102,Lookups!J:L,3,FALSE),IF(T2102&gt;=2000,4,IF(AND(T2102&gt;=1000,T2102&lt;2000),5,6)))</f>
        <v>6</v>
      </c>
      <c r="W2102" s="12" t="s">
        <v>784</v>
      </c>
      <c r="X2102" s="39">
        <f t="shared" si="324"/>
        <v>1.434603724556085</v>
      </c>
      <c r="Y2102" s="38">
        <f t="shared" si="325"/>
        <v>0.7754716981132076</v>
      </c>
      <c r="Z2102" s="40" t="e">
        <f>IF(C2102=ScatterPlots!$A$3,ReferendumData!Y2102,-1)</f>
        <v>#N/A</v>
      </c>
      <c r="AA2102" s="39">
        <f t="shared" si="326"/>
        <v>1.434603724556085</v>
      </c>
      <c r="AB2102" s="40">
        <f t="shared" si="327"/>
        <v>-1</v>
      </c>
      <c r="AC2102" s="40">
        <f t="shared" si="328"/>
        <v>-1</v>
      </c>
      <c r="AD2102" s="40">
        <f t="shared" si="329"/>
        <v>0.7754716981132076</v>
      </c>
    </row>
    <row r="2103" spans="1:30" x14ac:dyDescent="0.35">
      <c r="A2103">
        <v>656</v>
      </c>
      <c r="B2103">
        <v>1</v>
      </c>
      <c r="C2103" t="str">
        <f t="shared" si="330"/>
        <v>0656-01</v>
      </c>
      <c r="D2103" t="s">
        <v>31</v>
      </c>
      <c r="E2103">
        <v>2019</v>
      </c>
      <c r="F2103">
        <f>VLOOKUP(E2103,Lookups!A:B,2,FALSE)</f>
        <v>1</v>
      </c>
      <c r="G2103">
        <v>2020</v>
      </c>
      <c r="H2103" s="62">
        <v>221</v>
      </c>
      <c r="I2103">
        <v>10</v>
      </c>
      <c r="J2103">
        <v>1</v>
      </c>
      <c r="K2103">
        <v>0</v>
      </c>
      <c r="L2103">
        <v>1</v>
      </c>
      <c r="M2103">
        <v>0</v>
      </c>
      <c r="N2103">
        <v>0</v>
      </c>
      <c r="O2103">
        <v>1</v>
      </c>
      <c r="P2103">
        <f t="shared" si="331"/>
        <v>3</v>
      </c>
      <c r="Q2103">
        <v>2357</v>
      </c>
      <c r="R2103">
        <v>2267</v>
      </c>
      <c r="S2103" s="14">
        <f t="shared" si="323"/>
        <v>0.50973183391003463</v>
      </c>
      <c r="T2103" s="33">
        <f>IF(E2103&lt;1994,"NA",IF(E2103&gt;2001,SUMIFS(ADM!E:E,ADM!A:A,ReferendumData!E2103,ADM!C:C,ReferendumData!A2103,ADM!D:D,ReferendumData!B2103),SUMIFS(ADM!K:K,ADM!H:H,ReferendumData!E2103,ADM!I:I,ReferendumData!A2103,ADM!J:J,ReferendumData!B2103)))</f>
        <v>3553</v>
      </c>
      <c r="U2103" s="34">
        <f t="shared" si="332"/>
        <v>1.3014354066985645</v>
      </c>
      <c r="V2103" s="47">
        <f>IFERROR(VLOOKUP(C2103,Lookups!J:L,3,FALSE),IF(T2103&gt;=2000,4,IF(AND(T2103&gt;=1000,T2103&lt;2000),5,6)))</f>
        <v>4</v>
      </c>
      <c r="W2103" s="12" t="s">
        <v>715</v>
      </c>
      <c r="X2103" s="39">
        <f t="shared" si="324"/>
        <v>1.3014354066985645</v>
      </c>
      <c r="Y2103" s="38">
        <f t="shared" si="325"/>
        <v>0.50973183391003463</v>
      </c>
      <c r="Z2103" s="40" t="e">
        <f>IF(C2103=ScatterPlots!$A$3,ReferendumData!Y2103,-1)</f>
        <v>#N/A</v>
      </c>
      <c r="AA2103" s="39">
        <f t="shared" si="326"/>
        <v>1.3014354066985645</v>
      </c>
      <c r="AB2103" s="40">
        <f t="shared" si="327"/>
        <v>-1</v>
      </c>
      <c r="AC2103" s="40">
        <f t="shared" si="328"/>
        <v>-1</v>
      </c>
      <c r="AD2103" s="40">
        <f t="shared" si="329"/>
        <v>0.50973183391003463</v>
      </c>
    </row>
    <row r="2104" spans="1:30" x14ac:dyDescent="0.35">
      <c r="A2104">
        <v>656</v>
      </c>
      <c r="B2104">
        <v>1</v>
      </c>
      <c r="C2104" t="str">
        <f t="shared" si="330"/>
        <v>0656-01</v>
      </c>
      <c r="D2104" t="s">
        <v>31</v>
      </c>
      <c r="E2104">
        <v>2019</v>
      </c>
      <c r="F2104">
        <f>VLOOKUP(E2104,Lookups!A:B,2,FALSE)</f>
        <v>1</v>
      </c>
      <c r="G2104">
        <v>2020</v>
      </c>
      <c r="H2104" s="62">
        <v>115</v>
      </c>
      <c r="I2104">
        <v>10</v>
      </c>
      <c r="J2104">
        <v>2</v>
      </c>
      <c r="K2104">
        <v>0</v>
      </c>
      <c r="L2104">
        <v>1</v>
      </c>
      <c r="M2104">
        <v>0</v>
      </c>
      <c r="N2104">
        <v>0</v>
      </c>
      <c r="O2104">
        <v>0</v>
      </c>
      <c r="P2104">
        <f t="shared" si="331"/>
        <v>2</v>
      </c>
      <c r="Q2104">
        <v>2187</v>
      </c>
      <c r="R2104">
        <v>2436</v>
      </c>
      <c r="S2104" s="14">
        <f t="shared" si="323"/>
        <v>0.47306943543153795</v>
      </c>
      <c r="T2104" s="33">
        <f>IF(E2104&lt;1994,"NA",IF(E2104&gt;2001,SUMIFS(ADM!E:E,ADM!A:A,ReferendumData!E2104,ADM!C:C,ReferendumData!A2104,ADM!D:D,ReferendumData!B2104),SUMIFS(ADM!K:K,ADM!H:H,ReferendumData!E2104,ADM!I:I,ReferendumData!A2104,ADM!J:J,ReferendumData!B2104)))</f>
        <v>3553</v>
      </c>
      <c r="U2104" s="34">
        <f t="shared" si="332"/>
        <v>1.3011539544047284</v>
      </c>
      <c r="V2104" s="47">
        <f>IFERROR(VLOOKUP(C2104,Lookups!J:L,3,FALSE),IF(T2104&gt;=2000,4,IF(AND(T2104&gt;=1000,T2104&lt;2000),5,6)))</f>
        <v>4</v>
      </c>
      <c r="W2104" s="12" t="s">
        <v>715</v>
      </c>
      <c r="X2104" s="39">
        <f t="shared" si="324"/>
        <v>1.3011539544047284</v>
      </c>
      <c r="Y2104" s="38">
        <f t="shared" si="325"/>
        <v>0.47306943543153795</v>
      </c>
      <c r="Z2104" s="40" t="e">
        <f>IF(C2104=ScatterPlots!$A$3,ReferendumData!Y2104,-1)</f>
        <v>#N/A</v>
      </c>
      <c r="AA2104" s="39">
        <f t="shared" si="326"/>
        <v>1.3011539544047284</v>
      </c>
      <c r="AB2104" s="40">
        <f t="shared" si="327"/>
        <v>-1</v>
      </c>
      <c r="AC2104" s="40">
        <f t="shared" si="328"/>
        <v>-1</v>
      </c>
      <c r="AD2104" s="40">
        <f t="shared" si="329"/>
        <v>0.47306943543153795</v>
      </c>
    </row>
    <row r="2105" spans="1:30" x14ac:dyDescent="0.35">
      <c r="A2105">
        <v>698</v>
      </c>
      <c r="B2105">
        <v>1</v>
      </c>
      <c r="C2105" t="str">
        <f t="shared" si="330"/>
        <v>0698-01</v>
      </c>
      <c r="D2105" t="s">
        <v>732</v>
      </c>
      <c r="E2105">
        <v>2019</v>
      </c>
      <c r="F2105">
        <f>VLOOKUP(E2105,Lookups!A:B,2,FALSE)</f>
        <v>1</v>
      </c>
      <c r="G2105">
        <v>2020</v>
      </c>
      <c r="H2105" s="62">
        <v>3350</v>
      </c>
      <c r="I2105">
        <v>10</v>
      </c>
      <c r="J2105">
        <v>1</v>
      </c>
      <c r="K2105">
        <v>1</v>
      </c>
      <c r="L2105">
        <v>1</v>
      </c>
      <c r="M2105">
        <v>0</v>
      </c>
      <c r="N2105">
        <v>0</v>
      </c>
      <c r="O2105">
        <v>0</v>
      </c>
      <c r="P2105">
        <f t="shared" si="331"/>
        <v>10</v>
      </c>
      <c r="Q2105">
        <v>337</v>
      </c>
      <c r="R2105">
        <v>352</v>
      </c>
      <c r="S2105" s="14">
        <f t="shared" si="323"/>
        <v>0.48911465892597966</v>
      </c>
      <c r="T2105" s="33">
        <f>IF(E2105&lt;1994,"NA",IF(E2105&gt;2001,SUMIFS(ADM!E:E,ADM!A:A,ReferendumData!E2105,ADM!C:C,ReferendumData!A2105,ADM!D:D,ReferendumData!B2105),SUMIFS(ADM!K:K,ADM!H:H,ReferendumData!E2105,ADM!I:I,ReferendumData!A2105,ADM!J:J,ReferendumData!B2105)))</f>
        <v>207.78</v>
      </c>
      <c r="U2105" s="34">
        <f t="shared" si="332"/>
        <v>3.3160073154297813</v>
      </c>
      <c r="V2105" s="47">
        <f>IFERROR(VLOOKUP(C2105,Lookups!J:L,3,FALSE),IF(T2105&gt;=2000,4,IF(AND(T2105&gt;=1000,T2105&lt;2000),5,6)))</f>
        <v>6</v>
      </c>
      <c r="W2105" s="12" t="s">
        <v>785</v>
      </c>
      <c r="X2105" s="39">
        <f t="shared" si="324"/>
        <v>3.3160073154297813</v>
      </c>
      <c r="Y2105" s="38">
        <f t="shared" si="325"/>
        <v>0.48911465892597966</v>
      </c>
      <c r="Z2105" s="40" t="e">
        <f>IF(C2105=ScatterPlots!$A$3,ReferendumData!Y2105,-1)</f>
        <v>#N/A</v>
      </c>
      <c r="AA2105" s="39">
        <f t="shared" si="326"/>
        <v>3.3160073154297813</v>
      </c>
      <c r="AB2105" s="40">
        <f t="shared" si="327"/>
        <v>-1</v>
      </c>
      <c r="AC2105" s="40">
        <f t="shared" si="328"/>
        <v>-1</v>
      </c>
      <c r="AD2105" s="40">
        <f t="shared" si="329"/>
        <v>0.48911465892597966</v>
      </c>
    </row>
    <row r="2106" spans="1:30" x14ac:dyDescent="0.35">
      <c r="A2106">
        <v>717</v>
      </c>
      <c r="B2106">
        <v>1</v>
      </c>
      <c r="C2106" t="str">
        <f t="shared" si="330"/>
        <v>0717-01</v>
      </c>
      <c r="D2106" t="s">
        <v>786</v>
      </c>
      <c r="E2106">
        <v>2019</v>
      </c>
      <c r="F2106">
        <f>VLOOKUP(E2106,Lookups!A:B,2,FALSE)</f>
        <v>1</v>
      </c>
      <c r="G2106">
        <v>2020</v>
      </c>
      <c r="H2106" s="62">
        <v>300</v>
      </c>
      <c r="I2106">
        <v>10</v>
      </c>
      <c r="J2106">
        <v>1</v>
      </c>
      <c r="K2106">
        <v>0</v>
      </c>
      <c r="L2106">
        <v>1</v>
      </c>
      <c r="M2106">
        <v>0</v>
      </c>
      <c r="N2106">
        <v>0</v>
      </c>
      <c r="O2106">
        <v>0</v>
      </c>
      <c r="P2106">
        <f t="shared" si="331"/>
        <v>4</v>
      </c>
      <c r="Q2106">
        <v>841</v>
      </c>
      <c r="R2106">
        <v>1047</v>
      </c>
      <c r="S2106" s="14">
        <f t="shared" si="323"/>
        <v>0.44544491525423729</v>
      </c>
      <c r="T2106" s="33">
        <f>IF(E2106&lt;1994,"NA",IF(E2106&gt;2001,SUMIFS(ADM!E:E,ADM!A:A,ReferendumData!E2106,ADM!C:C,ReferendumData!A2106,ADM!D:D,ReferendumData!B2106),SUMIFS(ADM!K:K,ADM!H:H,ReferendumData!E2106,ADM!I:I,ReferendumData!A2106,ADM!J:J,ReferendumData!B2106)))</f>
        <v>1896.91</v>
      </c>
      <c r="U2106" s="34">
        <f t="shared" si="332"/>
        <v>0.99530288732728489</v>
      </c>
      <c r="V2106" s="47">
        <f>IFERROR(VLOOKUP(C2106,Lookups!J:L,3,FALSE),IF(T2106&gt;=2000,4,IF(AND(T2106&gt;=1000,T2106&lt;2000),5,6)))</f>
        <v>3</v>
      </c>
      <c r="W2106" s="12" t="s">
        <v>715</v>
      </c>
      <c r="X2106" s="39">
        <f t="shared" si="324"/>
        <v>0.99530288732728489</v>
      </c>
      <c r="Y2106" s="38">
        <f t="shared" si="325"/>
        <v>0.44544491525423729</v>
      </c>
      <c r="Z2106" s="40" t="e">
        <f>IF(C2106=ScatterPlots!$A$3,ReferendumData!Y2106,-1)</f>
        <v>#N/A</v>
      </c>
      <c r="AA2106" s="39">
        <f t="shared" si="326"/>
        <v>0.99530288732728489</v>
      </c>
      <c r="AB2106" s="40">
        <f t="shared" si="327"/>
        <v>-1</v>
      </c>
      <c r="AC2106" s="40">
        <f t="shared" si="328"/>
        <v>-1</v>
      </c>
      <c r="AD2106" s="40">
        <f t="shared" si="329"/>
        <v>0.44544491525423729</v>
      </c>
    </row>
    <row r="2107" spans="1:30" x14ac:dyDescent="0.35">
      <c r="A2107">
        <v>726</v>
      </c>
      <c r="B2107">
        <v>1</v>
      </c>
      <c r="C2107" t="str">
        <f t="shared" si="330"/>
        <v>0726-01</v>
      </c>
      <c r="D2107" t="s">
        <v>315</v>
      </c>
      <c r="E2107">
        <v>2019</v>
      </c>
      <c r="F2107">
        <f>VLOOKUP(E2107,Lookups!A:B,2,FALSE)</f>
        <v>1</v>
      </c>
      <c r="G2107">
        <v>2020</v>
      </c>
      <c r="H2107" s="62">
        <v>525.26</v>
      </c>
      <c r="I2107">
        <v>10</v>
      </c>
      <c r="J2107">
        <v>1</v>
      </c>
      <c r="K2107">
        <v>0</v>
      </c>
      <c r="L2107">
        <v>1</v>
      </c>
      <c r="M2107">
        <v>0</v>
      </c>
      <c r="N2107">
        <v>0</v>
      </c>
      <c r="O2107">
        <v>1</v>
      </c>
      <c r="P2107">
        <f t="shared" si="331"/>
        <v>6</v>
      </c>
      <c r="Q2107">
        <v>973</v>
      </c>
      <c r="R2107">
        <v>689</v>
      </c>
      <c r="S2107" s="14">
        <f t="shared" si="323"/>
        <v>0.585439229843562</v>
      </c>
      <c r="T2107" s="33">
        <f>IF(E2107&lt;1994,"NA",IF(E2107&gt;2001,SUMIFS(ADM!E:E,ADM!A:A,ReferendumData!E2107,ADM!C:C,ReferendumData!A2107,ADM!D:D,ReferendumData!B2107),SUMIFS(ADM!K:K,ADM!H:H,ReferendumData!E2107,ADM!I:I,ReferendumData!A2107,ADM!J:J,ReferendumData!B2107)))</f>
        <v>2866.46</v>
      </c>
      <c r="U2107" s="34">
        <f t="shared" si="332"/>
        <v>0.57980924206163698</v>
      </c>
      <c r="V2107" s="47">
        <f>IFERROR(VLOOKUP(C2107,Lookups!J:L,3,FALSE),IF(T2107&gt;=2000,4,IF(AND(T2107&gt;=1000,T2107&lt;2000),5,6)))</f>
        <v>4</v>
      </c>
      <c r="W2107" s="12" t="s">
        <v>787</v>
      </c>
      <c r="X2107" s="39">
        <f t="shared" si="324"/>
        <v>0.57980924206163698</v>
      </c>
      <c r="Y2107" s="38">
        <f t="shared" si="325"/>
        <v>0.585439229843562</v>
      </c>
      <c r="Z2107" s="40" t="e">
        <f>IF(C2107=ScatterPlots!$A$3,ReferendumData!Y2107,-1)</f>
        <v>#N/A</v>
      </c>
      <c r="AA2107" s="39">
        <f t="shared" si="326"/>
        <v>0.57980924206163698</v>
      </c>
      <c r="AB2107" s="40">
        <f t="shared" si="327"/>
        <v>-1</v>
      </c>
      <c r="AC2107" s="40">
        <f t="shared" si="328"/>
        <v>-1</v>
      </c>
      <c r="AD2107" s="40">
        <f t="shared" si="329"/>
        <v>0.585439229843562</v>
      </c>
    </row>
    <row r="2108" spans="1:30" x14ac:dyDescent="0.35">
      <c r="A2108">
        <v>728</v>
      </c>
      <c r="B2108">
        <v>1</v>
      </c>
      <c r="C2108" t="str">
        <f t="shared" si="330"/>
        <v>0728-01</v>
      </c>
      <c r="D2108" t="s">
        <v>788</v>
      </c>
      <c r="E2108">
        <v>2019</v>
      </c>
      <c r="F2108">
        <f>VLOOKUP(E2108,Lookups!A:B,2,FALSE)</f>
        <v>1</v>
      </c>
      <c r="G2108">
        <v>2020</v>
      </c>
      <c r="H2108" s="62">
        <v>1217.1199999999999</v>
      </c>
      <c r="I2108">
        <v>10</v>
      </c>
      <c r="J2108">
        <v>1</v>
      </c>
      <c r="K2108">
        <v>0</v>
      </c>
      <c r="L2108">
        <v>1</v>
      </c>
      <c r="M2108">
        <v>0</v>
      </c>
      <c r="N2108">
        <v>0</v>
      </c>
      <c r="O2108">
        <v>1</v>
      </c>
      <c r="P2108">
        <f t="shared" si="331"/>
        <v>10</v>
      </c>
      <c r="Q2108">
        <v>5900</v>
      </c>
      <c r="R2108">
        <v>4542</v>
      </c>
      <c r="S2108" s="14">
        <f t="shared" si="323"/>
        <v>0.56502585711549513</v>
      </c>
      <c r="T2108" s="33">
        <f>IF(E2108&lt;1994,"NA",IF(E2108&gt;2001,SUMIFS(ADM!E:E,ADM!A:A,ReferendumData!E2108,ADM!C:C,ReferendumData!A2108,ADM!D:D,ReferendumData!B2108),SUMIFS(ADM!K:K,ADM!H:H,ReferendumData!E2108,ADM!I:I,ReferendumData!A2108,ADM!J:J,ReferendumData!B2108)))</f>
        <v>13362.27</v>
      </c>
      <c r="U2108" s="34">
        <f t="shared" si="332"/>
        <v>0.78145404934939944</v>
      </c>
      <c r="V2108" s="47">
        <f>IFERROR(VLOOKUP(C2108,Lookups!J:L,3,FALSE),IF(T2108&gt;=2000,4,IF(AND(T2108&gt;=1000,T2108&lt;2000),5,6)))</f>
        <v>4</v>
      </c>
      <c r="W2108" s="12" t="s">
        <v>789</v>
      </c>
      <c r="X2108" s="39">
        <f t="shared" si="324"/>
        <v>0.78145404934939944</v>
      </c>
      <c r="Y2108" s="38">
        <f t="shared" si="325"/>
        <v>0.56502585711549513</v>
      </c>
      <c r="Z2108" s="40" t="e">
        <f>IF(C2108=ScatterPlots!$A$3,ReferendumData!Y2108,-1)</f>
        <v>#N/A</v>
      </c>
      <c r="AA2108" s="39">
        <f t="shared" si="326"/>
        <v>0.78145404934939944</v>
      </c>
      <c r="AB2108" s="40">
        <f t="shared" si="327"/>
        <v>-1</v>
      </c>
      <c r="AC2108" s="40">
        <f t="shared" si="328"/>
        <v>-1</v>
      </c>
      <c r="AD2108" s="40">
        <f t="shared" si="329"/>
        <v>0.56502585711549513</v>
      </c>
    </row>
    <row r="2109" spans="1:30" x14ac:dyDescent="0.35">
      <c r="A2109">
        <v>743</v>
      </c>
      <c r="B2109">
        <v>1</v>
      </c>
      <c r="C2109" t="str">
        <f t="shared" si="330"/>
        <v>0743-01</v>
      </c>
      <c r="D2109" t="s">
        <v>790</v>
      </c>
      <c r="E2109">
        <v>2019</v>
      </c>
      <c r="F2109">
        <f>VLOOKUP(E2109,Lookups!A:B,2,FALSE)</f>
        <v>1</v>
      </c>
      <c r="G2109">
        <v>2021</v>
      </c>
      <c r="H2109" s="62">
        <v>1033.83</v>
      </c>
      <c r="I2109">
        <v>6</v>
      </c>
      <c r="J2109">
        <v>1</v>
      </c>
      <c r="K2109">
        <v>0</v>
      </c>
      <c r="L2109">
        <v>1</v>
      </c>
      <c r="M2109">
        <v>1</v>
      </c>
      <c r="N2109">
        <v>0</v>
      </c>
      <c r="O2109">
        <v>1</v>
      </c>
      <c r="P2109">
        <f t="shared" si="331"/>
        <v>10</v>
      </c>
      <c r="Q2109">
        <v>419</v>
      </c>
      <c r="R2109">
        <v>294</v>
      </c>
      <c r="S2109" s="14">
        <f t="shared" si="323"/>
        <v>0.58765778401122015</v>
      </c>
      <c r="T2109" s="33">
        <f>IF(E2109&lt;1994,"NA",IF(E2109&gt;2001,SUMIFS(ADM!E:E,ADM!A:A,ReferendumData!E2109,ADM!C:C,ReferendumData!A2109,ADM!D:D,ReferendumData!B2109),SUMIFS(ADM!K:K,ADM!H:H,ReferendumData!E2109,ADM!I:I,ReferendumData!A2109,ADM!J:J,ReferendumData!B2109)))</f>
        <v>1093.69</v>
      </c>
      <c r="U2109" s="34">
        <f t="shared" si="332"/>
        <v>0.65192147683530066</v>
      </c>
      <c r="V2109" s="47">
        <f>IFERROR(VLOOKUP(C2109,Lookups!J:L,3,FALSE),IF(T2109&gt;=2000,4,IF(AND(T2109&gt;=1000,T2109&lt;2000),5,6)))</f>
        <v>5</v>
      </c>
      <c r="W2109" s="12" t="s">
        <v>791</v>
      </c>
      <c r="X2109" s="39">
        <f t="shared" si="324"/>
        <v>0.65192147683530066</v>
      </c>
      <c r="Y2109" s="38">
        <f t="shared" si="325"/>
        <v>0.58765778401122015</v>
      </c>
      <c r="Z2109" s="40" t="e">
        <f>IF(C2109=ScatterPlots!$A$3,ReferendumData!Y2109,-1)</f>
        <v>#N/A</v>
      </c>
      <c r="AA2109" s="39">
        <f t="shared" si="326"/>
        <v>0.65192147683530066</v>
      </c>
      <c r="AB2109" s="40">
        <f t="shared" si="327"/>
        <v>-1</v>
      </c>
      <c r="AC2109" s="40">
        <f t="shared" si="328"/>
        <v>-1</v>
      </c>
      <c r="AD2109" s="40">
        <f t="shared" si="329"/>
        <v>0.58765778401122015</v>
      </c>
    </row>
    <row r="2110" spans="1:30" x14ac:dyDescent="0.35">
      <c r="A2110">
        <v>748</v>
      </c>
      <c r="B2110">
        <v>1</v>
      </c>
      <c r="C2110" t="str">
        <f t="shared" si="330"/>
        <v>0748-01</v>
      </c>
      <c r="D2110" t="s">
        <v>792</v>
      </c>
      <c r="E2110">
        <v>2019</v>
      </c>
      <c r="F2110">
        <f>VLOOKUP(E2110,Lookups!A:B,2,FALSE)</f>
        <v>1</v>
      </c>
      <c r="G2110">
        <v>2020</v>
      </c>
      <c r="H2110" s="62">
        <v>460</v>
      </c>
      <c r="I2110">
        <v>10</v>
      </c>
      <c r="J2110">
        <v>1</v>
      </c>
      <c r="K2110">
        <v>0</v>
      </c>
      <c r="L2110">
        <v>0</v>
      </c>
      <c r="M2110">
        <v>0</v>
      </c>
      <c r="N2110">
        <v>0</v>
      </c>
      <c r="O2110">
        <v>1</v>
      </c>
      <c r="P2110">
        <f t="shared" si="331"/>
        <v>5</v>
      </c>
      <c r="Q2110">
        <v>3047</v>
      </c>
      <c r="R2110">
        <v>2276</v>
      </c>
      <c r="S2110" s="14">
        <f t="shared" si="323"/>
        <v>0.57242156678564715</v>
      </c>
      <c r="T2110" s="33">
        <f>IF(E2110&lt;1994,"NA",IF(E2110&gt;2001,SUMIFS(ADM!E:E,ADM!A:A,ReferendumData!E2110,ADM!C:C,ReferendumData!A2110,ADM!D:D,ReferendumData!B2110),SUMIFS(ADM!K:K,ADM!H:H,ReferendumData!E2110,ADM!I:I,ReferendumData!A2110,ADM!J:J,ReferendumData!B2110)))</f>
        <v>4017.65</v>
      </c>
      <c r="U2110" s="34">
        <f t="shared" si="332"/>
        <v>1.3249038617102038</v>
      </c>
      <c r="V2110" s="47">
        <f>IFERROR(VLOOKUP(C2110,Lookups!J:L,3,FALSE),IF(T2110&gt;=2000,4,IF(AND(T2110&gt;=1000,T2110&lt;2000),5,6)))</f>
        <v>4</v>
      </c>
      <c r="W2110" s="12" t="s">
        <v>793</v>
      </c>
      <c r="X2110" s="39">
        <f t="shared" si="324"/>
        <v>1.3249038617102038</v>
      </c>
      <c r="Y2110" s="38">
        <f t="shared" si="325"/>
        <v>0.57242156678564715</v>
      </c>
      <c r="Z2110" s="40" t="e">
        <f>IF(C2110=ScatterPlots!$A$3,ReferendumData!Y2110,-1)</f>
        <v>#N/A</v>
      </c>
      <c r="AA2110" s="39">
        <f t="shared" si="326"/>
        <v>1.3249038617102038</v>
      </c>
      <c r="AB2110" s="40">
        <f t="shared" si="327"/>
        <v>-1</v>
      </c>
      <c r="AC2110" s="40">
        <f t="shared" si="328"/>
        <v>-1</v>
      </c>
      <c r="AD2110" s="40">
        <f t="shared" si="329"/>
        <v>0.57242156678564715</v>
      </c>
    </row>
    <row r="2111" spans="1:30" x14ac:dyDescent="0.35">
      <c r="A2111">
        <v>876</v>
      </c>
      <c r="B2111">
        <v>1</v>
      </c>
      <c r="C2111" t="str">
        <f t="shared" si="330"/>
        <v>0876-01</v>
      </c>
      <c r="D2111" t="s">
        <v>158</v>
      </c>
      <c r="E2111">
        <v>2019</v>
      </c>
      <c r="F2111">
        <f>VLOOKUP(E2111,Lookups!A:B,2,FALSE)</f>
        <v>1</v>
      </c>
      <c r="G2111">
        <v>2021</v>
      </c>
      <c r="H2111" s="62">
        <v>79.03</v>
      </c>
      <c r="I2111">
        <v>7</v>
      </c>
      <c r="J2111">
        <v>1</v>
      </c>
      <c r="K2111">
        <v>0</v>
      </c>
      <c r="L2111">
        <v>0</v>
      </c>
      <c r="M2111">
        <v>1</v>
      </c>
      <c r="N2111">
        <v>0</v>
      </c>
      <c r="O2111">
        <v>1</v>
      </c>
      <c r="P2111">
        <f t="shared" si="331"/>
        <v>1</v>
      </c>
      <c r="Q2111">
        <v>1112</v>
      </c>
      <c r="R2111">
        <v>185</v>
      </c>
      <c r="S2111" s="14">
        <f t="shared" si="323"/>
        <v>0.85736314572089434</v>
      </c>
      <c r="T2111" s="33">
        <f>IF(E2111&lt;1994,"NA",IF(E2111&gt;2001,SUMIFS(ADM!E:E,ADM!A:A,ReferendumData!E2111,ADM!C:C,ReferendumData!A2111,ADM!D:D,ReferendumData!B2111),SUMIFS(ADM!K:K,ADM!H:H,ReferendumData!E2111,ADM!I:I,ReferendumData!A2111,ADM!J:J,ReferendumData!B2111)))</f>
        <v>1953.52</v>
      </c>
      <c r="U2111" s="34">
        <f t="shared" si="332"/>
        <v>0.66392972685204144</v>
      </c>
      <c r="V2111" s="47">
        <f>IFERROR(VLOOKUP(C2111,Lookups!J:L,3,FALSE),IF(T2111&gt;=2000,4,IF(AND(T2111&gt;=1000,T2111&lt;2000),5,6)))</f>
        <v>5</v>
      </c>
      <c r="W2111" s="12" t="s">
        <v>765</v>
      </c>
      <c r="X2111" s="39">
        <f t="shared" si="324"/>
        <v>0.66392972685204144</v>
      </c>
      <c r="Y2111" s="38">
        <f t="shared" si="325"/>
        <v>0.85736314572089434</v>
      </c>
      <c r="Z2111" s="40" t="e">
        <f>IF(C2111=ScatterPlots!$A$3,ReferendumData!Y2111,-1)</f>
        <v>#N/A</v>
      </c>
      <c r="AA2111" s="39">
        <f t="shared" si="326"/>
        <v>0.66392972685204144</v>
      </c>
      <c r="AB2111" s="40">
        <f t="shared" si="327"/>
        <v>-1</v>
      </c>
      <c r="AC2111" s="40">
        <f t="shared" si="328"/>
        <v>-1</v>
      </c>
      <c r="AD2111" s="40">
        <f t="shared" si="329"/>
        <v>0.85736314572089434</v>
      </c>
    </row>
    <row r="2112" spans="1:30" x14ac:dyDescent="0.35">
      <c r="A2112">
        <v>877</v>
      </c>
      <c r="B2112">
        <v>1</v>
      </c>
      <c r="C2112" t="str">
        <f t="shared" si="330"/>
        <v>0877-01</v>
      </c>
      <c r="D2112" t="s">
        <v>740</v>
      </c>
      <c r="E2112">
        <v>2019</v>
      </c>
      <c r="F2112">
        <f>VLOOKUP(E2112,Lookups!A:B,2,FALSE)</f>
        <v>1</v>
      </c>
      <c r="G2112">
        <v>2020</v>
      </c>
      <c r="H2112" s="62">
        <v>750</v>
      </c>
      <c r="I2112">
        <v>5</v>
      </c>
      <c r="J2112">
        <v>1</v>
      </c>
      <c r="K2112">
        <v>0</v>
      </c>
      <c r="L2112">
        <v>0</v>
      </c>
      <c r="M2112">
        <v>0</v>
      </c>
      <c r="N2112">
        <v>0</v>
      </c>
      <c r="O2112">
        <v>1</v>
      </c>
      <c r="P2112">
        <f t="shared" si="331"/>
        <v>8</v>
      </c>
      <c r="Q2112">
        <v>3003</v>
      </c>
      <c r="R2112">
        <v>2640</v>
      </c>
      <c r="S2112" s="14">
        <f t="shared" si="323"/>
        <v>0.53216374269005851</v>
      </c>
      <c r="T2112" s="33">
        <f>IF(E2112&lt;1994,"NA",IF(E2112&gt;2001,SUMIFS(ADM!E:E,ADM!A:A,ReferendumData!E2112,ADM!C:C,ReferendumData!A2112,ADM!D:D,ReferendumData!B2112),SUMIFS(ADM!K:K,ADM!H:H,ReferendumData!E2112,ADM!I:I,ReferendumData!A2112,ADM!J:J,ReferendumData!B2112)))</f>
        <v>5801.21</v>
      </c>
      <c r="U2112" s="34">
        <f t="shared" si="332"/>
        <v>0.97272810327500636</v>
      </c>
      <c r="V2112" s="47">
        <f>IFERROR(VLOOKUP(C2112,Lookups!J:L,3,FALSE),IF(T2112&gt;=2000,4,IF(AND(T2112&gt;=1000,T2112&lt;2000),5,6)))</f>
        <v>4</v>
      </c>
      <c r="W2112" s="12" t="s">
        <v>778</v>
      </c>
      <c r="X2112" s="39">
        <f t="shared" si="324"/>
        <v>0.97272810327500636</v>
      </c>
      <c r="Y2112" s="38">
        <f t="shared" si="325"/>
        <v>0.53216374269005851</v>
      </c>
      <c r="Z2112" s="40" t="e">
        <f>IF(C2112=ScatterPlots!$A$3,ReferendumData!Y2112,-1)</f>
        <v>#N/A</v>
      </c>
      <c r="AA2112" s="39">
        <f t="shared" si="326"/>
        <v>0.97272810327500636</v>
      </c>
      <c r="AB2112" s="40">
        <f t="shared" si="327"/>
        <v>-1</v>
      </c>
      <c r="AC2112" s="40">
        <f t="shared" si="328"/>
        <v>-1</v>
      </c>
      <c r="AD2112" s="40">
        <f t="shared" si="329"/>
        <v>0.53216374269005851</v>
      </c>
    </row>
    <row r="2113" spans="1:30" x14ac:dyDescent="0.35">
      <c r="A2113">
        <v>912</v>
      </c>
      <c r="B2113">
        <v>1</v>
      </c>
      <c r="C2113" t="str">
        <f t="shared" si="330"/>
        <v>0912-01</v>
      </c>
      <c r="D2113" t="s">
        <v>205</v>
      </c>
      <c r="E2113">
        <v>2019</v>
      </c>
      <c r="F2113">
        <f>VLOOKUP(E2113,Lookups!A:B,2,FALSE)</f>
        <v>1</v>
      </c>
      <c r="G2113">
        <v>2020</v>
      </c>
      <c r="H2113" s="62">
        <v>250.95</v>
      </c>
      <c r="I2113">
        <v>10</v>
      </c>
      <c r="J2113">
        <v>1</v>
      </c>
      <c r="K2113">
        <v>0</v>
      </c>
      <c r="L2113">
        <v>1</v>
      </c>
      <c r="M2113">
        <v>0</v>
      </c>
      <c r="N2113">
        <v>0</v>
      </c>
      <c r="O2113">
        <v>1</v>
      </c>
      <c r="P2113">
        <f t="shared" si="331"/>
        <v>3</v>
      </c>
      <c r="Q2113">
        <v>1454</v>
      </c>
      <c r="R2113">
        <v>802</v>
      </c>
      <c r="S2113" s="14">
        <f t="shared" si="323"/>
        <v>0.64450354609929073</v>
      </c>
      <c r="T2113" s="33">
        <f>IF(E2113&lt;1994,"NA",IF(E2113&gt;2001,SUMIFS(ADM!E:E,ADM!A:A,ReferendumData!E2113,ADM!C:C,ReferendumData!A2113,ADM!D:D,ReferendumData!B2113),SUMIFS(ADM!K:K,ADM!H:H,ReferendumData!E2113,ADM!I:I,ReferendumData!A2113,ADM!J:J,ReferendumData!B2113)))</f>
        <v>1756.12</v>
      </c>
      <c r="U2113" s="34">
        <f t="shared" si="332"/>
        <v>1.2846502516912284</v>
      </c>
      <c r="V2113" s="47">
        <f>IFERROR(VLOOKUP(C2113,Lookups!J:L,3,FALSE),IF(T2113&gt;=2000,4,IF(AND(T2113&gt;=1000,T2113&lt;2000),5,6)))</f>
        <v>5</v>
      </c>
      <c r="W2113" s="12" t="s">
        <v>756</v>
      </c>
      <c r="X2113" s="39">
        <f t="shared" si="324"/>
        <v>1.2846502516912284</v>
      </c>
      <c r="Y2113" s="38">
        <f t="shared" si="325"/>
        <v>0.64450354609929073</v>
      </c>
      <c r="Z2113" s="40" t="e">
        <f>IF(C2113=ScatterPlots!$A$3,ReferendumData!Y2113,-1)</f>
        <v>#N/A</v>
      </c>
      <c r="AA2113" s="39">
        <f t="shared" si="326"/>
        <v>1.2846502516912284</v>
      </c>
      <c r="AB2113" s="40">
        <f t="shared" si="327"/>
        <v>-1</v>
      </c>
      <c r="AC2113" s="40">
        <f t="shared" si="328"/>
        <v>-1</v>
      </c>
      <c r="AD2113" s="40">
        <f t="shared" si="329"/>
        <v>0.64450354609929073</v>
      </c>
    </row>
    <row r="2114" spans="1:30" x14ac:dyDescent="0.35">
      <c r="A2114">
        <v>2125</v>
      </c>
      <c r="B2114">
        <v>1</v>
      </c>
      <c r="C2114" t="str">
        <f t="shared" si="330"/>
        <v>2125-01</v>
      </c>
      <c r="D2114" t="s">
        <v>794</v>
      </c>
      <c r="E2114">
        <v>2019</v>
      </c>
      <c r="F2114">
        <f>VLOOKUP(E2114,Lookups!A:B,2,FALSE)</f>
        <v>1</v>
      </c>
      <c r="G2114">
        <v>2020</v>
      </c>
      <c r="H2114" s="62">
        <v>750</v>
      </c>
      <c r="I2114">
        <v>10</v>
      </c>
      <c r="J2114">
        <v>1</v>
      </c>
      <c r="K2114">
        <v>0</v>
      </c>
      <c r="L2114">
        <v>0</v>
      </c>
      <c r="M2114">
        <v>0</v>
      </c>
      <c r="N2114">
        <v>0</v>
      </c>
      <c r="O2114">
        <v>1</v>
      </c>
      <c r="P2114">
        <f t="shared" si="331"/>
        <v>8</v>
      </c>
      <c r="Q2114">
        <v>818</v>
      </c>
      <c r="R2114">
        <v>568</v>
      </c>
      <c r="S2114" s="14">
        <f t="shared" si="323"/>
        <v>0.59018759018759015</v>
      </c>
      <c r="T2114" s="33">
        <f>IF(E2114&lt;1994,"NA",IF(E2114&gt;2001,SUMIFS(ADM!E:E,ADM!A:A,ReferendumData!E2114,ADM!C:C,ReferendumData!A2114,ADM!D:D,ReferendumData!B2114),SUMIFS(ADM!K:K,ADM!H:H,ReferendumData!E2114,ADM!I:I,ReferendumData!A2114,ADM!J:J,ReferendumData!B2114)))</f>
        <v>1099.54</v>
      </c>
      <c r="U2114" s="34">
        <f t="shared" si="332"/>
        <v>1.2605271295268932</v>
      </c>
      <c r="V2114" s="47">
        <f>IFERROR(VLOOKUP(C2114,Lookups!J:L,3,FALSE),IF(T2114&gt;=2000,4,IF(AND(T2114&gt;=1000,T2114&lt;2000),5,6)))</f>
        <v>5</v>
      </c>
      <c r="W2114" s="12" t="s">
        <v>778</v>
      </c>
      <c r="X2114" s="39">
        <f t="shared" si="324"/>
        <v>1.2605271295268932</v>
      </c>
      <c r="Y2114" s="38">
        <f t="shared" si="325"/>
        <v>0.59018759018759015</v>
      </c>
      <c r="Z2114" s="40" t="e">
        <f>IF(C2114=ScatterPlots!$A$3,ReferendumData!Y2114,-1)</f>
        <v>#N/A</v>
      </c>
      <c r="AA2114" s="39">
        <f t="shared" si="326"/>
        <v>1.2605271295268932</v>
      </c>
      <c r="AB2114" s="40">
        <f t="shared" si="327"/>
        <v>-1</v>
      </c>
      <c r="AC2114" s="40">
        <f t="shared" si="328"/>
        <v>-1</v>
      </c>
      <c r="AD2114" s="40">
        <f t="shared" si="329"/>
        <v>0.59018759018759015</v>
      </c>
    </row>
    <row r="2115" spans="1:30" x14ac:dyDescent="0.35">
      <c r="A2115">
        <v>2137</v>
      </c>
      <c r="B2115">
        <v>1</v>
      </c>
      <c r="C2115" t="str">
        <f t="shared" si="330"/>
        <v>2137-01</v>
      </c>
      <c r="D2115" t="s">
        <v>795</v>
      </c>
      <c r="E2115">
        <v>2019</v>
      </c>
      <c r="F2115">
        <f>VLOOKUP(E2115,Lookups!A:B,2,FALSE)</f>
        <v>1</v>
      </c>
      <c r="G2115">
        <v>2020</v>
      </c>
      <c r="H2115" s="62">
        <v>842</v>
      </c>
      <c r="I2115">
        <v>10</v>
      </c>
      <c r="J2115">
        <v>1</v>
      </c>
      <c r="K2115">
        <v>0</v>
      </c>
      <c r="L2115">
        <v>0</v>
      </c>
      <c r="M2115">
        <v>0</v>
      </c>
      <c r="N2115">
        <v>0</v>
      </c>
      <c r="O2115">
        <v>1</v>
      </c>
      <c r="P2115">
        <f t="shared" si="331"/>
        <v>9</v>
      </c>
      <c r="Q2115">
        <v>930</v>
      </c>
      <c r="R2115">
        <v>520</v>
      </c>
      <c r="S2115" s="14">
        <f t="shared" si="323"/>
        <v>0.64137931034482754</v>
      </c>
      <c r="T2115" s="33">
        <f>IF(E2115&lt;1994,"NA",IF(E2115&gt;2001,SUMIFS(ADM!E:E,ADM!A:A,ReferendumData!E2115,ADM!C:C,ReferendumData!A2115,ADM!D:D,ReferendumData!B2115),SUMIFS(ADM!K:K,ADM!H:H,ReferendumData!E2115,ADM!I:I,ReferendumData!A2115,ADM!J:J,ReferendumData!B2115)))</f>
        <v>563.4</v>
      </c>
      <c r="U2115" s="34">
        <f t="shared" si="332"/>
        <v>2.5736599219027334</v>
      </c>
      <c r="V2115" s="47">
        <f>IFERROR(VLOOKUP(C2115,Lookups!J:L,3,FALSE),IF(T2115&gt;=2000,4,IF(AND(T2115&gt;=1000,T2115&lt;2000),5,6)))</f>
        <v>6</v>
      </c>
      <c r="W2115" s="12" t="s">
        <v>796</v>
      </c>
      <c r="X2115" s="39">
        <f t="shared" si="324"/>
        <v>2.5736599219027334</v>
      </c>
      <c r="Y2115" s="38">
        <f t="shared" si="325"/>
        <v>0.64137931034482754</v>
      </c>
      <c r="Z2115" s="40" t="e">
        <f>IF(C2115=ScatterPlots!$A$3,ReferendumData!Y2115,-1)</f>
        <v>#N/A</v>
      </c>
      <c r="AA2115" s="39">
        <f t="shared" si="326"/>
        <v>2.5736599219027334</v>
      </c>
      <c r="AB2115" s="40">
        <f t="shared" si="327"/>
        <v>-1</v>
      </c>
      <c r="AC2115" s="40">
        <f t="shared" si="328"/>
        <v>-1</v>
      </c>
      <c r="AD2115" s="40">
        <f t="shared" si="329"/>
        <v>0.64137931034482754</v>
      </c>
    </row>
    <row r="2116" spans="1:30" x14ac:dyDescent="0.35">
      <c r="A2116">
        <v>2169</v>
      </c>
      <c r="B2116">
        <v>1</v>
      </c>
      <c r="C2116" t="str">
        <f t="shared" si="330"/>
        <v>2169-01</v>
      </c>
      <c r="D2116" t="s">
        <v>797</v>
      </c>
      <c r="E2116">
        <v>2019</v>
      </c>
      <c r="F2116">
        <f>VLOOKUP(E2116,Lookups!A:B,2,FALSE)</f>
        <v>1</v>
      </c>
      <c r="G2116">
        <v>2021</v>
      </c>
      <c r="H2116" s="62">
        <v>625.69000000000005</v>
      </c>
      <c r="I2116">
        <v>10</v>
      </c>
      <c r="J2116">
        <v>1</v>
      </c>
      <c r="K2116">
        <v>0</v>
      </c>
      <c r="L2116">
        <v>0</v>
      </c>
      <c r="M2116">
        <v>1</v>
      </c>
      <c r="N2116">
        <v>0</v>
      </c>
      <c r="O2116">
        <v>1</v>
      </c>
      <c r="P2116">
        <f t="shared" si="331"/>
        <v>7</v>
      </c>
      <c r="Q2116">
        <v>409</v>
      </c>
      <c r="R2116">
        <v>41</v>
      </c>
      <c r="S2116" s="14">
        <f t="shared" ref="S2116:S2179" si="333">Q2116/SUM(Q2116:R2116)</f>
        <v>0.90888888888888886</v>
      </c>
      <c r="T2116" s="33">
        <f>IF(E2116&lt;1994,"NA",IF(E2116&gt;2001,SUMIFS(ADM!E:E,ADM!A:A,ReferendumData!E2116,ADM!C:C,ReferendumData!A2116,ADM!D:D,ReferendumData!B2116),SUMIFS(ADM!K:K,ADM!H:H,ReferendumData!E2116,ADM!I:I,ReferendumData!A2116,ADM!J:J,ReferendumData!B2116)))</f>
        <v>736.95</v>
      </c>
      <c r="U2116" s="34">
        <f t="shared" si="332"/>
        <v>0.61062487278648481</v>
      </c>
      <c r="V2116" s="47">
        <f>IFERROR(VLOOKUP(C2116,Lookups!J:L,3,FALSE),IF(T2116&gt;=2000,4,IF(AND(T2116&gt;=1000,T2116&lt;2000),5,6)))</f>
        <v>6</v>
      </c>
      <c r="W2116" s="12" t="s">
        <v>798</v>
      </c>
      <c r="X2116" s="39">
        <f t="shared" ref="X2116:X2179" si="334">IF(A2116=815,0,U2116)</f>
        <v>0.61062487278648481</v>
      </c>
      <c r="Y2116" s="38">
        <f t="shared" ref="Y2116:Y2179" si="335">IF(A2116=815,0,S2116)</f>
        <v>0.90888888888888886</v>
      </c>
      <c r="Z2116" s="40" t="e">
        <f>IF(C2116=ScatterPlots!$A$3,ReferendumData!Y2116,-1)</f>
        <v>#N/A</v>
      </c>
      <c r="AA2116" s="39">
        <f t="shared" ref="AA2116:AA2179" si="336">IF(A2116=815,0,U2116)</f>
        <v>0.61062487278648481</v>
      </c>
      <c r="AB2116" s="40">
        <f t="shared" ref="AB2116:AB2179" si="337">IF(A2116=815,0,IF(F2116=3,S2116,-1))</f>
        <v>-1</v>
      </c>
      <c r="AC2116" s="40">
        <f t="shared" ref="AC2116:AC2179" si="338">IF(A2116=815,0,IF(F2116=2,S2116,-1))</f>
        <v>-1</v>
      </c>
      <c r="AD2116" s="40">
        <f t="shared" ref="AD2116:AD2179" si="339">IF(A2116=815,0,IF(F2116=1,S2116,-1))</f>
        <v>0.90888888888888886</v>
      </c>
    </row>
    <row r="2117" spans="1:30" x14ac:dyDescent="0.35">
      <c r="A2117">
        <v>2172</v>
      </c>
      <c r="B2117">
        <v>1</v>
      </c>
      <c r="C2117" t="str">
        <f t="shared" si="330"/>
        <v>2172-01</v>
      </c>
      <c r="D2117" t="s">
        <v>799</v>
      </c>
      <c r="E2117">
        <v>2019</v>
      </c>
      <c r="F2117">
        <f>VLOOKUP(E2117,Lookups!A:B,2,FALSE)</f>
        <v>1</v>
      </c>
      <c r="G2117">
        <v>2020</v>
      </c>
      <c r="H2117" s="62">
        <v>460</v>
      </c>
      <c r="I2117">
        <v>5</v>
      </c>
      <c r="J2117">
        <v>1</v>
      </c>
      <c r="K2117">
        <v>0</v>
      </c>
      <c r="L2117">
        <v>1</v>
      </c>
      <c r="M2117">
        <v>0</v>
      </c>
      <c r="N2117">
        <v>0</v>
      </c>
      <c r="O2117">
        <v>0</v>
      </c>
      <c r="P2117">
        <f t="shared" si="331"/>
        <v>5</v>
      </c>
      <c r="Q2117">
        <v>378</v>
      </c>
      <c r="R2117">
        <v>515</v>
      </c>
      <c r="S2117" s="14">
        <f t="shared" si="333"/>
        <v>0.42329227323628221</v>
      </c>
      <c r="T2117" s="33">
        <f>IF(E2117&lt;1994,"NA",IF(E2117&gt;2001,SUMIFS(ADM!E:E,ADM!A:A,ReferendumData!E2117,ADM!C:C,ReferendumData!A2117,ADM!D:D,ReferendumData!B2117),SUMIFS(ADM!K:K,ADM!H:H,ReferendumData!E2117,ADM!I:I,ReferendumData!A2117,ADM!J:J,ReferendumData!B2117)))</f>
        <v>774.45</v>
      </c>
      <c r="U2117" s="34">
        <f t="shared" si="332"/>
        <v>1.1530763767835237</v>
      </c>
      <c r="V2117" s="47">
        <f>IFERROR(VLOOKUP(C2117,Lookups!J:L,3,FALSE),IF(T2117&gt;=2000,4,IF(AND(T2117&gt;=1000,T2117&lt;2000),5,6)))</f>
        <v>6</v>
      </c>
      <c r="W2117" s="12" t="s">
        <v>758</v>
      </c>
      <c r="X2117" s="39">
        <f t="shared" si="334"/>
        <v>1.1530763767835237</v>
      </c>
      <c r="Y2117" s="38">
        <f t="shared" si="335"/>
        <v>0.42329227323628221</v>
      </c>
      <c r="Z2117" s="40" t="e">
        <f>IF(C2117=ScatterPlots!$A$3,ReferendumData!Y2117,-1)</f>
        <v>#N/A</v>
      </c>
      <c r="AA2117" s="39">
        <f t="shared" si="336"/>
        <v>1.1530763767835237</v>
      </c>
      <c r="AB2117" s="40">
        <f t="shared" si="337"/>
        <v>-1</v>
      </c>
      <c r="AC2117" s="40">
        <f t="shared" si="338"/>
        <v>-1</v>
      </c>
      <c r="AD2117" s="40">
        <f t="shared" si="339"/>
        <v>0.42329227323628221</v>
      </c>
    </row>
    <row r="2118" spans="1:30" x14ac:dyDescent="0.35">
      <c r="A2118">
        <v>2172</v>
      </c>
      <c r="B2118">
        <v>1</v>
      </c>
      <c r="C2118" t="str">
        <f t="shared" si="330"/>
        <v>2172-01</v>
      </c>
      <c r="D2118" t="s">
        <v>799</v>
      </c>
      <c r="E2118">
        <v>2019</v>
      </c>
      <c r="F2118">
        <f>VLOOKUP(E2118,Lookups!A:B,2,FALSE)</f>
        <v>1</v>
      </c>
      <c r="G2118">
        <v>2020</v>
      </c>
      <c r="H2118" s="62">
        <v>300</v>
      </c>
      <c r="I2118">
        <v>5</v>
      </c>
      <c r="J2118">
        <v>2</v>
      </c>
      <c r="K2118">
        <v>0</v>
      </c>
      <c r="L2118">
        <v>1</v>
      </c>
      <c r="M2118">
        <v>0</v>
      </c>
      <c r="N2118">
        <v>0</v>
      </c>
      <c r="O2118">
        <v>0</v>
      </c>
      <c r="P2118">
        <f t="shared" si="331"/>
        <v>4</v>
      </c>
      <c r="Q2118">
        <v>342</v>
      </c>
      <c r="R2118">
        <v>551</v>
      </c>
      <c r="S2118" s="14">
        <f t="shared" si="333"/>
        <v>0.38297872340425532</v>
      </c>
      <c r="T2118" s="33">
        <f>IF(E2118&lt;1994,"NA",IF(E2118&gt;2001,SUMIFS(ADM!E:E,ADM!A:A,ReferendumData!E2118,ADM!C:C,ReferendumData!A2118,ADM!D:D,ReferendumData!B2118),SUMIFS(ADM!K:K,ADM!H:H,ReferendumData!E2118,ADM!I:I,ReferendumData!A2118,ADM!J:J,ReferendumData!B2118)))</f>
        <v>774.45</v>
      </c>
      <c r="U2118" s="34">
        <f t="shared" si="332"/>
        <v>1.1530763767835237</v>
      </c>
      <c r="V2118" s="47">
        <f>IFERROR(VLOOKUP(C2118,Lookups!J:L,3,FALSE),IF(T2118&gt;=2000,4,IF(AND(T2118&gt;=1000,T2118&lt;2000),5,6)))</f>
        <v>6</v>
      </c>
      <c r="W2118" s="12" t="s">
        <v>756</v>
      </c>
      <c r="X2118" s="39">
        <f t="shared" si="334"/>
        <v>1.1530763767835237</v>
      </c>
      <c r="Y2118" s="38">
        <f t="shared" si="335"/>
        <v>0.38297872340425532</v>
      </c>
      <c r="Z2118" s="40" t="e">
        <f>IF(C2118=ScatterPlots!$A$3,ReferendumData!Y2118,-1)</f>
        <v>#N/A</v>
      </c>
      <c r="AA2118" s="39">
        <f t="shared" si="336"/>
        <v>1.1530763767835237</v>
      </c>
      <c r="AB2118" s="40">
        <f t="shared" si="337"/>
        <v>-1</v>
      </c>
      <c r="AC2118" s="40">
        <f t="shared" si="338"/>
        <v>-1</v>
      </c>
      <c r="AD2118" s="40">
        <f t="shared" si="339"/>
        <v>0.38297872340425532</v>
      </c>
    </row>
    <row r="2119" spans="1:30" x14ac:dyDescent="0.35">
      <c r="A2119">
        <v>2180</v>
      </c>
      <c r="B2119">
        <v>1</v>
      </c>
      <c r="C2119" t="str">
        <f t="shared" si="330"/>
        <v>2180-01</v>
      </c>
      <c r="D2119" t="s">
        <v>800</v>
      </c>
      <c r="E2119">
        <v>2019</v>
      </c>
      <c r="F2119">
        <f>VLOOKUP(E2119,Lookups!A:B,2,FALSE)</f>
        <v>1</v>
      </c>
      <c r="G2119">
        <v>2020</v>
      </c>
      <c r="H2119" s="62">
        <v>1103.1400000000001</v>
      </c>
      <c r="I2119">
        <v>10</v>
      </c>
      <c r="J2119">
        <v>1</v>
      </c>
      <c r="K2119">
        <v>0</v>
      </c>
      <c r="L2119">
        <v>0</v>
      </c>
      <c r="M2119">
        <v>0</v>
      </c>
      <c r="N2119">
        <v>0</v>
      </c>
      <c r="O2119">
        <v>1</v>
      </c>
      <c r="P2119">
        <f t="shared" si="331"/>
        <v>10</v>
      </c>
      <c r="Q2119">
        <v>1524</v>
      </c>
      <c r="R2119">
        <v>492</v>
      </c>
      <c r="S2119" s="14">
        <f t="shared" si="333"/>
        <v>0.75595238095238093</v>
      </c>
      <c r="T2119" s="33">
        <f>IF(E2119&lt;1994,"NA",IF(E2119&gt;2001,SUMIFS(ADM!E:E,ADM!A:A,ReferendumData!E2119,ADM!C:C,ReferendumData!A2119,ADM!D:D,ReferendumData!B2119),SUMIFS(ADM!K:K,ADM!H:H,ReferendumData!E2119,ADM!I:I,ReferendumData!A2119,ADM!J:J,ReferendumData!B2119)))</f>
        <v>730.42</v>
      </c>
      <c r="U2119" s="34">
        <f t="shared" si="332"/>
        <v>2.7600558582733226</v>
      </c>
      <c r="V2119" s="47">
        <f>IFERROR(VLOOKUP(C2119,Lookups!J:L,3,FALSE),IF(T2119&gt;=2000,4,IF(AND(T2119&gt;=1000,T2119&lt;2000),5,6)))</f>
        <v>6</v>
      </c>
      <c r="W2119" s="12" t="s">
        <v>801</v>
      </c>
      <c r="X2119" s="39">
        <f t="shared" si="334"/>
        <v>2.7600558582733226</v>
      </c>
      <c r="Y2119" s="38">
        <f t="shared" si="335"/>
        <v>0.75595238095238093</v>
      </c>
      <c r="Z2119" s="40" t="e">
        <f>IF(C2119=ScatterPlots!$A$3,ReferendumData!Y2119,-1)</f>
        <v>#N/A</v>
      </c>
      <c r="AA2119" s="39">
        <f t="shared" si="336"/>
        <v>2.7600558582733226</v>
      </c>
      <c r="AB2119" s="40">
        <f t="shared" si="337"/>
        <v>-1</v>
      </c>
      <c r="AC2119" s="40">
        <f t="shared" si="338"/>
        <v>-1</v>
      </c>
      <c r="AD2119" s="40">
        <f t="shared" si="339"/>
        <v>0.75595238095238093</v>
      </c>
    </row>
    <row r="2120" spans="1:30" x14ac:dyDescent="0.35">
      <c r="A2120">
        <v>2358</v>
      </c>
      <c r="B2120">
        <v>1</v>
      </c>
      <c r="C2120" t="str">
        <f t="shared" si="330"/>
        <v>2358-01</v>
      </c>
      <c r="D2120" t="s">
        <v>802</v>
      </c>
      <c r="E2120">
        <v>2019</v>
      </c>
      <c r="F2120">
        <f>VLOOKUP(E2120,Lookups!A:B,2,FALSE)</f>
        <v>1</v>
      </c>
      <c r="G2120">
        <v>2021</v>
      </c>
      <c r="H2120" s="62">
        <v>2476</v>
      </c>
      <c r="I2120">
        <v>5</v>
      </c>
      <c r="J2120">
        <v>1</v>
      </c>
      <c r="K2120">
        <v>0</v>
      </c>
      <c r="L2120">
        <v>0</v>
      </c>
      <c r="M2120">
        <v>1</v>
      </c>
      <c r="N2120">
        <v>0</v>
      </c>
      <c r="O2120">
        <v>1</v>
      </c>
      <c r="P2120">
        <f t="shared" si="331"/>
        <v>10</v>
      </c>
      <c r="Q2120">
        <v>230</v>
      </c>
      <c r="R2120">
        <v>74</v>
      </c>
      <c r="S2120" s="14">
        <f t="shared" si="333"/>
        <v>0.75657894736842102</v>
      </c>
      <c r="T2120" s="33">
        <f>IF(E2120&lt;1994,"NA",IF(E2120&gt;2001,SUMIFS(ADM!E:E,ADM!A:A,ReferendumData!E2120,ADM!C:C,ReferendumData!A2120,ADM!D:D,ReferendumData!B2120),SUMIFS(ADM!K:K,ADM!H:H,ReferendumData!E2120,ADM!I:I,ReferendumData!A2120,ADM!J:J,ReferendumData!B2120)))</f>
        <v>192.28</v>
      </c>
      <c r="U2120" s="34">
        <f t="shared" si="332"/>
        <v>1.5810276679841897</v>
      </c>
      <c r="V2120" s="47">
        <f>IFERROR(VLOOKUP(C2120,Lookups!J:L,3,FALSE),IF(T2120&gt;=2000,4,IF(AND(T2120&gt;=1000,T2120&lt;2000),5,6)))</f>
        <v>6</v>
      </c>
      <c r="W2120" s="12" t="s">
        <v>803</v>
      </c>
      <c r="X2120" s="39">
        <f t="shared" si="334"/>
        <v>1.5810276679841897</v>
      </c>
      <c r="Y2120" s="38">
        <f t="shared" si="335"/>
        <v>0.75657894736842102</v>
      </c>
      <c r="Z2120" s="40" t="e">
        <f>IF(C2120=ScatterPlots!$A$3,ReferendumData!Y2120,-1)</f>
        <v>#N/A</v>
      </c>
      <c r="AA2120" s="39">
        <f t="shared" si="336"/>
        <v>1.5810276679841897</v>
      </c>
      <c r="AB2120" s="40">
        <f t="shared" si="337"/>
        <v>-1</v>
      </c>
      <c r="AC2120" s="40">
        <f t="shared" si="338"/>
        <v>-1</v>
      </c>
      <c r="AD2120" s="40">
        <f t="shared" si="339"/>
        <v>0.75657894736842102</v>
      </c>
    </row>
    <row r="2121" spans="1:30" x14ac:dyDescent="0.35">
      <c r="A2121">
        <v>2364</v>
      </c>
      <c r="B2121">
        <v>1</v>
      </c>
      <c r="C2121" t="str">
        <f t="shared" si="330"/>
        <v>2364-01</v>
      </c>
      <c r="D2121" t="s">
        <v>804</v>
      </c>
      <c r="E2121">
        <v>2019</v>
      </c>
      <c r="F2121">
        <f>VLOOKUP(E2121,Lookups!A:B,2,FALSE)</f>
        <v>1</v>
      </c>
      <c r="G2121">
        <v>2020</v>
      </c>
      <c r="H2121" s="62">
        <v>661.26</v>
      </c>
      <c r="I2121">
        <v>10</v>
      </c>
      <c r="J2121">
        <v>1</v>
      </c>
      <c r="K2121">
        <v>0</v>
      </c>
      <c r="L2121">
        <v>1</v>
      </c>
      <c r="M2121">
        <v>0</v>
      </c>
      <c r="N2121">
        <v>0</v>
      </c>
      <c r="O2121">
        <v>1</v>
      </c>
      <c r="P2121">
        <f t="shared" si="331"/>
        <v>7</v>
      </c>
      <c r="Q2121">
        <v>608</v>
      </c>
      <c r="R2121">
        <v>244</v>
      </c>
      <c r="S2121" s="14">
        <f t="shared" si="333"/>
        <v>0.71361502347417838</v>
      </c>
      <c r="T2121" s="33">
        <f>IF(E2121&lt;1994,"NA",IF(E2121&gt;2001,SUMIFS(ADM!E:E,ADM!A:A,ReferendumData!E2121,ADM!C:C,ReferendumData!A2121,ADM!D:D,ReferendumData!B2121),SUMIFS(ADM!K:K,ADM!H:H,ReferendumData!E2121,ADM!I:I,ReferendumData!A2121,ADM!J:J,ReferendumData!B2121)))</f>
        <v>633.67999999999995</v>
      </c>
      <c r="U2121" s="34">
        <f t="shared" si="332"/>
        <v>1.3445272061608384</v>
      </c>
      <c r="V2121" s="47">
        <f>IFERROR(VLOOKUP(C2121,Lookups!J:L,3,FALSE),IF(T2121&gt;=2000,4,IF(AND(T2121&gt;=1000,T2121&lt;2000),5,6)))</f>
        <v>6</v>
      </c>
      <c r="W2121" s="12" t="s">
        <v>805</v>
      </c>
      <c r="X2121" s="39">
        <f t="shared" si="334"/>
        <v>1.3445272061608384</v>
      </c>
      <c r="Y2121" s="38">
        <f t="shared" si="335"/>
        <v>0.71361502347417838</v>
      </c>
      <c r="Z2121" s="40" t="e">
        <f>IF(C2121=ScatterPlots!$A$3,ReferendumData!Y2121,-1)</f>
        <v>#N/A</v>
      </c>
      <c r="AA2121" s="39">
        <f t="shared" si="336"/>
        <v>1.3445272061608384</v>
      </c>
      <c r="AB2121" s="40">
        <f t="shared" si="337"/>
        <v>-1</v>
      </c>
      <c r="AC2121" s="40">
        <f t="shared" si="338"/>
        <v>-1</v>
      </c>
      <c r="AD2121" s="40">
        <f t="shared" si="339"/>
        <v>0.71361502347417838</v>
      </c>
    </row>
    <row r="2122" spans="1:30" x14ac:dyDescent="0.35">
      <c r="A2122">
        <v>2534</v>
      </c>
      <c r="B2122">
        <v>1</v>
      </c>
      <c r="C2122" t="str">
        <f t="shared" si="330"/>
        <v>2534-01</v>
      </c>
      <c r="D2122" t="s">
        <v>806</v>
      </c>
      <c r="E2122">
        <v>2019</v>
      </c>
      <c r="F2122">
        <f>VLOOKUP(E2122,Lookups!A:B,2,FALSE)</f>
        <v>1</v>
      </c>
      <c r="G2122">
        <v>2020</v>
      </c>
      <c r="H2122" s="62">
        <v>635</v>
      </c>
      <c r="I2122">
        <v>10</v>
      </c>
      <c r="J2122">
        <v>1</v>
      </c>
      <c r="K2122">
        <v>0</v>
      </c>
      <c r="L2122">
        <v>0</v>
      </c>
      <c r="M2122">
        <v>0</v>
      </c>
      <c r="N2122">
        <v>0</v>
      </c>
      <c r="O2122">
        <v>1</v>
      </c>
      <c r="P2122">
        <f t="shared" si="331"/>
        <v>7</v>
      </c>
      <c r="Q2122">
        <v>717</v>
      </c>
      <c r="R2122">
        <v>658</v>
      </c>
      <c r="S2122" s="14">
        <f t="shared" si="333"/>
        <v>0.5214545454545455</v>
      </c>
      <c r="T2122" s="33">
        <f>IF(E2122&lt;1994,"NA",IF(E2122&gt;2001,SUMIFS(ADM!E:E,ADM!A:A,ReferendumData!E2122,ADM!C:C,ReferendumData!A2122,ADM!D:D,ReferendumData!B2122),SUMIFS(ADM!K:K,ADM!H:H,ReferendumData!E2122,ADM!I:I,ReferendumData!A2122,ADM!J:J,ReferendumData!B2122)))</f>
        <v>663.87</v>
      </c>
      <c r="U2122" s="34">
        <f t="shared" si="332"/>
        <v>2.0711886363294019</v>
      </c>
      <c r="V2122" s="47">
        <f>IFERROR(VLOOKUP(C2122,Lookups!J:L,3,FALSE),IF(T2122&gt;=2000,4,IF(AND(T2122&gt;=1000,T2122&lt;2000),5,6)))</f>
        <v>6</v>
      </c>
      <c r="W2122" s="12" t="s">
        <v>807</v>
      </c>
      <c r="X2122" s="39">
        <f t="shared" si="334"/>
        <v>2.0711886363294019</v>
      </c>
      <c r="Y2122" s="38">
        <f t="shared" si="335"/>
        <v>0.5214545454545455</v>
      </c>
      <c r="Z2122" s="40" t="e">
        <f>IF(C2122=ScatterPlots!$A$3,ReferendumData!Y2122,-1)</f>
        <v>#N/A</v>
      </c>
      <c r="AA2122" s="39">
        <f t="shared" si="336"/>
        <v>2.0711886363294019</v>
      </c>
      <c r="AB2122" s="40">
        <f t="shared" si="337"/>
        <v>-1</v>
      </c>
      <c r="AC2122" s="40">
        <f t="shared" si="338"/>
        <v>-1</v>
      </c>
      <c r="AD2122" s="40">
        <f t="shared" si="339"/>
        <v>0.5214545454545455</v>
      </c>
    </row>
    <row r="2123" spans="1:30" x14ac:dyDescent="0.35">
      <c r="A2123">
        <v>2687</v>
      </c>
      <c r="B2123">
        <v>1</v>
      </c>
      <c r="C2123" t="str">
        <f t="shared" si="330"/>
        <v>2687-01</v>
      </c>
      <c r="D2123" t="s">
        <v>808</v>
      </c>
      <c r="E2123">
        <v>2019</v>
      </c>
      <c r="F2123">
        <f>VLOOKUP(E2123,Lookups!A:B,2,FALSE)</f>
        <v>1</v>
      </c>
      <c r="G2123">
        <v>2020</v>
      </c>
      <c r="H2123" s="62">
        <v>320.55</v>
      </c>
      <c r="I2123">
        <v>10</v>
      </c>
      <c r="J2123">
        <v>1</v>
      </c>
      <c r="K2123">
        <v>0</v>
      </c>
      <c r="L2123">
        <v>1</v>
      </c>
      <c r="M2123">
        <v>0</v>
      </c>
      <c r="N2123">
        <v>0</v>
      </c>
      <c r="O2123">
        <v>0</v>
      </c>
      <c r="P2123">
        <f t="shared" si="331"/>
        <v>4</v>
      </c>
      <c r="Q2123">
        <v>597</v>
      </c>
      <c r="R2123">
        <v>942</v>
      </c>
      <c r="S2123" s="14">
        <f t="shared" si="333"/>
        <v>0.38791423001949316</v>
      </c>
      <c r="T2123" s="33">
        <f>IF(E2123&lt;1994,"NA",IF(E2123&gt;2001,SUMIFS(ADM!E:E,ADM!A:A,ReferendumData!E2123,ADM!C:C,ReferendumData!A2123,ADM!D:D,ReferendumData!B2123),SUMIFS(ADM!K:K,ADM!H:H,ReferendumData!E2123,ADM!I:I,ReferendumData!A2123,ADM!J:J,ReferendumData!B2123)))</f>
        <v>1255.3800000000001</v>
      </c>
      <c r="U2123" s="34">
        <f t="shared" si="332"/>
        <v>1.2259236247192085</v>
      </c>
      <c r="V2123" s="47">
        <f>IFERROR(VLOOKUP(C2123,Lookups!J:L,3,FALSE),IF(T2123&gt;=2000,4,IF(AND(T2123&gt;=1000,T2123&lt;2000),5,6)))</f>
        <v>5</v>
      </c>
      <c r="W2123" s="12" t="s">
        <v>809</v>
      </c>
      <c r="X2123" s="39">
        <f t="shared" si="334"/>
        <v>1.2259236247192085</v>
      </c>
      <c r="Y2123" s="38">
        <f t="shared" si="335"/>
        <v>0.38791423001949316</v>
      </c>
      <c r="Z2123" s="40" t="e">
        <f>IF(C2123=ScatterPlots!$A$3,ReferendumData!Y2123,-1)</f>
        <v>#N/A</v>
      </c>
      <c r="AA2123" s="39">
        <f t="shared" si="336"/>
        <v>1.2259236247192085</v>
      </c>
      <c r="AB2123" s="40">
        <f t="shared" si="337"/>
        <v>-1</v>
      </c>
      <c r="AC2123" s="40">
        <f t="shared" si="338"/>
        <v>-1</v>
      </c>
      <c r="AD2123" s="40">
        <f t="shared" si="339"/>
        <v>0.38791423001949316</v>
      </c>
    </row>
    <row r="2124" spans="1:30" x14ac:dyDescent="0.35">
      <c r="A2124">
        <v>2859</v>
      </c>
      <c r="B2124">
        <v>1</v>
      </c>
      <c r="C2124" t="str">
        <f t="shared" si="330"/>
        <v>2859-01</v>
      </c>
      <c r="D2124" t="s">
        <v>413</v>
      </c>
      <c r="E2124">
        <v>2019</v>
      </c>
      <c r="F2124">
        <f>VLOOKUP(E2124,Lookups!A:B,2,FALSE)</f>
        <v>1</v>
      </c>
      <c r="G2124">
        <v>2020</v>
      </c>
      <c r="H2124" s="62">
        <v>460</v>
      </c>
      <c r="I2124">
        <v>10</v>
      </c>
      <c r="J2124">
        <v>1</v>
      </c>
      <c r="K2124">
        <v>0</v>
      </c>
      <c r="L2124">
        <v>1</v>
      </c>
      <c r="M2124">
        <v>0</v>
      </c>
      <c r="N2124">
        <v>0</v>
      </c>
      <c r="O2124">
        <v>1</v>
      </c>
      <c r="P2124">
        <f t="shared" si="331"/>
        <v>5</v>
      </c>
      <c r="Q2124">
        <v>1130</v>
      </c>
      <c r="R2124">
        <v>741</v>
      </c>
      <c r="S2124" s="14">
        <f t="shared" si="333"/>
        <v>0.603955104222341</v>
      </c>
      <c r="T2124" s="33">
        <f>IF(E2124&lt;1994,"NA",IF(E2124&gt;2001,SUMIFS(ADM!E:E,ADM!A:A,ReferendumData!E2124,ADM!C:C,ReferendumData!A2124,ADM!D:D,ReferendumData!B2124),SUMIFS(ADM!K:K,ADM!H:H,ReferendumData!E2124,ADM!I:I,ReferendumData!A2124,ADM!J:J,ReferendumData!B2124)))</f>
        <v>1598.73</v>
      </c>
      <c r="U2124" s="34">
        <f t="shared" si="332"/>
        <v>1.17030392874344</v>
      </c>
      <c r="V2124" s="47">
        <f>IFERROR(VLOOKUP(C2124,Lookups!J:L,3,FALSE),IF(T2124&gt;=2000,4,IF(AND(T2124&gt;=1000,T2124&lt;2000),5,6)))</f>
        <v>5</v>
      </c>
      <c r="W2124" s="12" t="s">
        <v>810</v>
      </c>
      <c r="X2124" s="39">
        <f t="shared" si="334"/>
        <v>1.17030392874344</v>
      </c>
      <c r="Y2124" s="38">
        <f t="shared" si="335"/>
        <v>0.603955104222341</v>
      </c>
      <c r="Z2124" s="40" t="e">
        <f>IF(C2124=ScatterPlots!$A$3,ReferendumData!Y2124,-1)</f>
        <v>#N/A</v>
      </c>
      <c r="AA2124" s="39">
        <f t="shared" si="336"/>
        <v>1.17030392874344</v>
      </c>
      <c r="AB2124" s="40">
        <f t="shared" si="337"/>
        <v>-1</v>
      </c>
      <c r="AC2124" s="40">
        <f t="shared" si="338"/>
        <v>-1</v>
      </c>
      <c r="AD2124" s="40">
        <f t="shared" si="339"/>
        <v>0.603955104222341</v>
      </c>
    </row>
    <row r="2125" spans="1:30" x14ac:dyDescent="0.35">
      <c r="A2125">
        <v>2860</v>
      </c>
      <c r="B2125">
        <v>1</v>
      </c>
      <c r="C2125" t="str">
        <f t="shared" si="330"/>
        <v>2860-01</v>
      </c>
      <c r="D2125" t="s">
        <v>479</v>
      </c>
      <c r="E2125">
        <v>2019</v>
      </c>
      <c r="F2125">
        <f>VLOOKUP(E2125,Lookups!A:B,2,FALSE)</f>
        <v>1</v>
      </c>
      <c r="G2125">
        <v>2020</v>
      </c>
      <c r="H2125" s="62">
        <v>900</v>
      </c>
      <c r="I2125">
        <v>10</v>
      </c>
      <c r="J2125">
        <v>1</v>
      </c>
      <c r="K2125">
        <v>0</v>
      </c>
      <c r="L2125">
        <v>1</v>
      </c>
      <c r="M2125">
        <v>0</v>
      </c>
      <c r="N2125">
        <v>0</v>
      </c>
      <c r="O2125">
        <v>0</v>
      </c>
      <c r="P2125">
        <f t="shared" si="331"/>
        <v>10</v>
      </c>
      <c r="Q2125">
        <v>721</v>
      </c>
      <c r="R2125">
        <v>756</v>
      </c>
      <c r="S2125" s="14">
        <f t="shared" si="333"/>
        <v>0.4881516587677725</v>
      </c>
      <c r="T2125" s="33">
        <f>IF(E2125&lt;1994,"NA",IF(E2125&gt;2001,SUMIFS(ADM!E:E,ADM!A:A,ReferendumData!E2125,ADM!C:C,ReferendumData!A2125,ADM!D:D,ReferendumData!B2125),SUMIFS(ADM!K:K,ADM!H:H,ReferendumData!E2125,ADM!I:I,ReferendumData!A2125,ADM!J:J,ReferendumData!B2125)))</f>
        <v>1047.27</v>
      </c>
      <c r="U2125" s="34">
        <f t="shared" si="332"/>
        <v>1.410333533854689</v>
      </c>
      <c r="V2125" s="47">
        <f>IFERROR(VLOOKUP(C2125,Lookups!J:L,3,FALSE),IF(T2125&gt;=2000,4,IF(AND(T2125&gt;=1000,T2125&lt;2000),5,6)))</f>
        <v>5</v>
      </c>
      <c r="W2125" s="12" t="s">
        <v>756</v>
      </c>
      <c r="X2125" s="39">
        <f t="shared" si="334"/>
        <v>1.410333533854689</v>
      </c>
      <c r="Y2125" s="38">
        <f t="shared" si="335"/>
        <v>0.4881516587677725</v>
      </c>
      <c r="Z2125" s="40" t="e">
        <f>IF(C2125=ScatterPlots!$A$3,ReferendumData!Y2125,-1)</f>
        <v>#N/A</v>
      </c>
      <c r="AA2125" s="39">
        <f t="shared" si="336"/>
        <v>1.410333533854689</v>
      </c>
      <c r="AB2125" s="40">
        <f t="shared" si="337"/>
        <v>-1</v>
      </c>
      <c r="AC2125" s="40">
        <f t="shared" si="338"/>
        <v>-1</v>
      </c>
      <c r="AD2125" s="40">
        <f t="shared" si="339"/>
        <v>0.4881516587677725</v>
      </c>
    </row>
    <row r="2126" spans="1:30" x14ac:dyDescent="0.35">
      <c r="A2126">
        <v>2886</v>
      </c>
      <c r="B2126">
        <v>1</v>
      </c>
      <c r="C2126" t="str">
        <f t="shared" si="330"/>
        <v>2886-01</v>
      </c>
      <c r="D2126" t="s">
        <v>437</v>
      </c>
      <c r="E2126">
        <v>2019</v>
      </c>
      <c r="F2126">
        <f>VLOOKUP(E2126,Lookups!A:B,2,FALSE)</f>
        <v>1</v>
      </c>
      <c r="G2126">
        <v>2020</v>
      </c>
      <c r="H2126" s="62">
        <v>1377.06</v>
      </c>
      <c r="I2126">
        <v>10</v>
      </c>
      <c r="J2126">
        <v>1</v>
      </c>
      <c r="K2126">
        <v>0</v>
      </c>
      <c r="L2126">
        <v>1</v>
      </c>
      <c r="M2126">
        <v>0</v>
      </c>
      <c r="N2126">
        <v>0</v>
      </c>
      <c r="O2126">
        <v>1</v>
      </c>
      <c r="P2126">
        <f t="shared" si="331"/>
        <v>10</v>
      </c>
      <c r="Q2126">
        <v>506</v>
      </c>
      <c r="R2126">
        <v>272</v>
      </c>
      <c r="S2126" s="14">
        <f t="shared" si="333"/>
        <v>0.65038560411311053</v>
      </c>
      <c r="T2126" s="33">
        <f>IF(E2126&lt;1994,"NA",IF(E2126&gt;2001,SUMIFS(ADM!E:E,ADM!A:A,ReferendumData!E2126,ADM!C:C,ReferendumData!A2126,ADM!D:D,ReferendumData!B2126),SUMIFS(ADM!K:K,ADM!H:H,ReferendumData!E2126,ADM!I:I,ReferendumData!A2126,ADM!J:J,ReferendumData!B2126)))</f>
        <v>293.7</v>
      </c>
      <c r="U2126" s="34">
        <f t="shared" si="332"/>
        <v>2.6489615253660199</v>
      </c>
      <c r="V2126" s="47">
        <f>IFERROR(VLOOKUP(C2126,Lookups!J:L,3,FALSE),IF(T2126&gt;=2000,4,IF(AND(T2126&gt;=1000,T2126&lt;2000),5,6)))</f>
        <v>6</v>
      </c>
      <c r="W2126" s="12" t="s">
        <v>758</v>
      </c>
      <c r="X2126" s="39">
        <f t="shared" si="334"/>
        <v>2.6489615253660199</v>
      </c>
      <c r="Y2126" s="38">
        <f t="shared" si="335"/>
        <v>0.65038560411311053</v>
      </c>
      <c r="Z2126" s="40" t="e">
        <f>IF(C2126=ScatterPlots!$A$3,ReferendumData!Y2126,-1)</f>
        <v>#N/A</v>
      </c>
      <c r="AA2126" s="39">
        <f t="shared" si="336"/>
        <v>2.6489615253660199</v>
      </c>
      <c r="AB2126" s="40">
        <f t="shared" si="337"/>
        <v>-1</v>
      </c>
      <c r="AC2126" s="40">
        <f t="shared" si="338"/>
        <v>-1</v>
      </c>
      <c r="AD2126" s="40">
        <f t="shared" si="339"/>
        <v>0.65038560411311053</v>
      </c>
    </row>
    <row r="2127" spans="1:30" x14ac:dyDescent="0.35">
      <c r="A2127">
        <v>2886</v>
      </c>
      <c r="B2127">
        <v>1</v>
      </c>
      <c r="C2127" t="str">
        <f t="shared" si="330"/>
        <v>2886-01</v>
      </c>
      <c r="D2127" t="s">
        <v>437</v>
      </c>
      <c r="E2127">
        <v>2019</v>
      </c>
      <c r="F2127">
        <f>VLOOKUP(E2127,Lookups!A:B,2,FALSE)</f>
        <v>1</v>
      </c>
      <c r="G2127">
        <v>2020</v>
      </c>
      <c r="H2127" s="62">
        <v>402.44</v>
      </c>
      <c r="I2127">
        <v>10</v>
      </c>
      <c r="J2127">
        <v>2</v>
      </c>
      <c r="K2127">
        <v>0</v>
      </c>
      <c r="L2127">
        <v>1</v>
      </c>
      <c r="M2127">
        <v>0</v>
      </c>
      <c r="N2127">
        <v>0</v>
      </c>
      <c r="O2127">
        <v>1</v>
      </c>
      <c r="P2127">
        <f t="shared" si="331"/>
        <v>5</v>
      </c>
      <c r="Q2127">
        <v>468</v>
      </c>
      <c r="R2127">
        <v>306</v>
      </c>
      <c r="S2127" s="14">
        <f t="shared" si="333"/>
        <v>0.60465116279069764</v>
      </c>
      <c r="T2127" s="33">
        <f>IF(E2127&lt;1994,"NA",IF(E2127&gt;2001,SUMIFS(ADM!E:E,ADM!A:A,ReferendumData!E2127,ADM!C:C,ReferendumData!A2127,ADM!D:D,ReferendumData!B2127),SUMIFS(ADM!K:K,ADM!H:H,ReferendumData!E2127,ADM!I:I,ReferendumData!A2127,ADM!J:J,ReferendumData!B2127)))</f>
        <v>293.7</v>
      </c>
      <c r="U2127" s="34">
        <f t="shared" si="332"/>
        <v>2.6353421859039838</v>
      </c>
      <c r="V2127" s="47">
        <f>IFERROR(VLOOKUP(C2127,Lookups!J:L,3,FALSE),IF(T2127&gt;=2000,4,IF(AND(T2127&gt;=1000,T2127&lt;2000),5,6)))</f>
        <v>6</v>
      </c>
      <c r="W2127" s="12" t="s">
        <v>756</v>
      </c>
      <c r="X2127" s="39">
        <f t="shared" si="334"/>
        <v>2.6353421859039838</v>
      </c>
      <c r="Y2127" s="38">
        <f t="shared" si="335"/>
        <v>0.60465116279069764</v>
      </c>
      <c r="Z2127" s="40" t="e">
        <f>IF(C2127=ScatterPlots!$A$3,ReferendumData!Y2127,-1)</f>
        <v>#N/A</v>
      </c>
      <c r="AA2127" s="39">
        <f t="shared" si="336"/>
        <v>2.6353421859039838</v>
      </c>
      <c r="AB2127" s="40">
        <f t="shared" si="337"/>
        <v>-1</v>
      </c>
      <c r="AC2127" s="40">
        <f t="shared" si="338"/>
        <v>-1</v>
      </c>
      <c r="AD2127" s="40">
        <f t="shared" si="339"/>
        <v>0.60465116279069764</v>
      </c>
    </row>
    <row r="2128" spans="1:30" x14ac:dyDescent="0.35">
      <c r="A2128" s="6">
        <v>31</v>
      </c>
      <c r="B2128" s="6">
        <v>1</v>
      </c>
      <c r="C2128" t="str">
        <f t="shared" si="330"/>
        <v>0031-01</v>
      </c>
      <c r="D2128" s="7" t="s">
        <v>271</v>
      </c>
      <c r="E2128" s="8">
        <v>2020</v>
      </c>
      <c r="F2128">
        <f>VLOOKUP(E2128,Lookups!A:B,2,FALSE)</f>
        <v>3</v>
      </c>
      <c r="G2128" s="8">
        <v>2021</v>
      </c>
      <c r="H2128" s="63">
        <v>460</v>
      </c>
      <c r="I2128" s="6">
        <v>10</v>
      </c>
      <c r="J2128" s="6">
        <v>1</v>
      </c>
      <c r="K2128" s="6">
        <v>0</v>
      </c>
      <c r="L2128" s="6">
        <v>0</v>
      </c>
      <c r="M2128" s="6">
        <v>0</v>
      </c>
      <c r="N2128" s="6">
        <v>0</v>
      </c>
      <c r="O2128" s="6">
        <v>0</v>
      </c>
      <c r="P2128">
        <f t="shared" si="331"/>
        <v>5</v>
      </c>
      <c r="Q2128" s="9">
        <v>6382</v>
      </c>
      <c r="R2128" s="9">
        <v>9971</v>
      </c>
      <c r="S2128" s="14">
        <f t="shared" si="333"/>
        <v>0.39026478322020425</v>
      </c>
      <c r="T2128" s="33">
        <f>IF(E2128&lt;1994,"NA",IF(E2128&gt;2001,SUMIFS(ADM!E:E,ADM!A:A,ReferendumData!E2128,ADM!C:C,ReferendumData!A2128,ADM!D:D,ReferendumData!B2128),SUMIFS(ADM!K:K,ADM!H:H,ReferendumData!E2128,ADM!I:I,ReferendumData!A2128,ADM!J:J,ReferendumData!B2128)))</f>
        <v>5114.03</v>
      </c>
      <c r="U2128" s="34">
        <f t="shared" si="332"/>
        <v>3.1976738501729556</v>
      </c>
      <c r="V2128" s="47">
        <f>IFERROR(VLOOKUP(C2128,Lookups!J:L,3,FALSE),IF(T2128&gt;=2000,4,IF(AND(T2128&gt;=1000,T2128&lt;2000),5,6)))</f>
        <v>4</v>
      </c>
      <c r="W2128" s="13" t="s">
        <v>812</v>
      </c>
      <c r="X2128" s="39">
        <f t="shared" si="334"/>
        <v>3.1976738501729556</v>
      </c>
      <c r="Y2128" s="38">
        <f t="shared" si="335"/>
        <v>0.39026478322020425</v>
      </c>
      <c r="Z2128" s="40" t="e">
        <f>IF(C2128=ScatterPlots!$A$3,ReferendumData!Y2128,-1)</f>
        <v>#N/A</v>
      </c>
      <c r="AA2128" s="39">
        <f t="shared" si="336"/>
        <v>3.1976738501729556</v>
      </c>
      <c r="AB2128" s="40">
        <f t="shared" si="337"/>
        <v>0.39026478322020425</v>
      </c>
      <c r="AC2128" s="40">
        <f t="shared" si="338"/>
        <v>-1</v>
      </c>
      <c r="AD2128" s="40">
        <f t="shared" si="339"/>
        <v>-1</v>
      </c>
    </row>
    <row r="2129" spans="1:30" x14ac:dyDescent="0.35">
      <c r="A2129" s="6">
        <v>38</v>
      </c>
      <c r="B2129" s="6">
        <v>1</v>
      </c>
      <c r="C2129" t="str">
        <f t="shared" si="330"/>
        <v>0038-01</v>
      </c>
      <c r="D2129" s="7" t="s">
        <v>116</v>
      </c>
      <c r="E2129" s="8">
        <v>2020</v>
      </c>
      <c r="F2129">
        <f>VLOOKUP(E2129,Lookups!A:B,2,FALSE)</f>
        <v>3</v>
      </c>
      <c r="G2129" s="8">
        <v>2022</v>
      </c>
      <c r="H2129" s="63">
        <v>1343</v>
      </c>
      <c r="I2129" s="6">
        <v>10</v>
      </c>
      <c r="J2129" s="6">
        <v>1</v>
      </c>
      <c r="K2129" s="6">
        <v>0</v>
      </c>
      <c r="L2129" s="6">
        <v>1</v>
      </c>
      <c r="M2129" s="6">
        <v>1</v>
      </c>
      <c r="N2129" s="6">
        <v>0</v>
      </c>
      <c r="O2129" s="6">
        <v>1</v>
      </c>
      <c r="P2129">
        <f t="shared" si="331"/>
        <v>10</v>
      </c>
      <c r="Q2129" s="9">
        <v>1707</v>
      </c>
      <c r="R2129" s="9">
        <v>509</v>
      </c>
      <c r="S2129" s="14">
        <f t="shared" si="333"/>
        <v>0.77030685920577613</v>
      </c>
      <c r="T2129" s="33">
        <f>IF(E2129&lt;1994,"NA",IF(E2129&gt;2001,SUMIFS(ADM!E:E,ADM!A:A,ReferendumData!E2129,ADM!C:C,ReferendumData!A2129,ADM!D:D,ReferendumData!B2129),SUMIFS(ADM!K:K,ADM!H:H,ReferendumData!E2129,ADM!I:I,ReferendumData!A2129,ADM!J:J,ReferendumData!B2129)))</f>
        <v>1460.81</v>
      </c>
      <c r="U2129" s="34">
        <f t="shared" si="332"/>
        <v>1.516966614412552</v>
      </c>
      <c r="V2129" s="47">
        <f>IFERROR(VLOOKUP(C2129,Lookups!J:L,3,FALSE),IF(T2129&gt;=2000,4,IF(AND(T2129&gt;=1000,T2129&lt;2000),5,6)))</f>
        <v>5</v>
      </c>
      <c r="W2129" s="13" t="s">
        <v>813</v>
      </c>
      <c r="X2129" s="39">
        <f t="shared" si="334"/>
        <v>1.516966614412552</v>
      </c>
      <c r="Y2129" s="38">
        <f t="shared" si="335"/>
        <v>0.77030685920577613</v>
      </c>
      <c r="Z2129" s="40" t="e">
        <f>IF(C2129=ScatterPlots!$A$3,ReferendumData!Y2129,-1)</f>
        <v>#N/A</v>
      </c>
      <c r="AA2129" s="39">
        <f t="shared" si="336"/>
        <v>1.516966614412552</v>
      </c>
      <c r="AB2129" s="40">
        <f t="shared" si="337"/>
        <v>0.77030685920577613</v>
      </c>
      <c r="AC2129" s="40">
        <f t="shared" si="338"/>
        <v>-1</v>
      </c>
      <c r="AD2129" s="40">
        <f t="shared" si="339"/>
        <v>-1</v>
      </c>
    </row>
    <row r="2130" spans="1:30" x14ac:dyDescent="0.35">
      <c r="A2130" s="6">
        <v>110</v>
      </c>
      <c r="B2130" s="6">
        <v>1</v>
      </c>
      <c r="C2130" t="str">
        <f t="shared" si="330"/>
        <v>0110-01</v>
      </c>
      <c r="D2130" s="7" t="s">
        <v>42</v>
      </c>
      <c r="E2130" s="8">
        <v>2020</v>
      </c>
      <c r="F2130">
        <f>VLOOKUP(E2130,Lookups!A:B,2,FALSE)</f>
        <v>3</v>
      </c>
      <c r="G2130" s="8">
        <v>2021</v>
      </c>
      <c r="H2130" s="63">
        <v>410</v>
      </c>
      <c r="I2130" s="6">
        <v>10</v>
      </c>
      <c r="J2130" s="6">
        <v>1</v>
      </c>
      <c r="K2130" s="6">
        <v>0</v>
      </c>
      <c r="L2130" s="6">
        <v>1</v>
      </c>
      <c r="M2130" s="6">
        <v>0</v>
      </c>
      <c r="N2130" s="6">
        <v>0</v>
      </c>
      <c r="O2130" s="6">
        <v>1</v>
      </c>
      <c r="P2130">
        <f t="shared" si="331"/>
        <v>5</v>
      </c>
      <c r="Q2130" s="9">
        <v>6401</v>
      </c>
      <c r="R2130" s="9">
        <v>6311</v>
      </c>
      <c r="S2130" s="14">
        <f t="shared" si="333"/>
        <v>0.50353996224040276</v>
      </c>
      <c r="T2130" s="33">
        <f>IF(E2130&lt;1994,"NA",IF(E2130&gt;2001,SUMIFS(ADM!E:E,ADM!A:A,ReferendumData!E2130,ADM!C:C,ReferendumData!A2130,ADM!D:D,ReferendumData!B2130),SUMIFS(ADM!K:K,ADM!H:H,ReferendumData!E2130,ADM!I:I,ReferendumData!A2130,ADM!J:J,ReferendumData!B2130)))</f>
        <v>4071.4</v>
      </c>
      <c r="U2130" s="34">
        <f t="shared" si="332"/>
        <v>3.1222675246843838</v>
      </c>
      <c r="V2130" s="47">
        <f>IFERROR(VLOOKUP(C2130,Lookups!J:L,3,FALSE),IF(T2130&gt;=2000,4,IF(AND(T2130&gt;=1000,T2130&lt;2000),5,6)))</f>
        <v>3</v>
      </c>
      <c r="W2130" s="13" t="s">
        <v>756</v>
      </c>
      <c r="X2130" s="39">
        <f t="shared" si="334"/>
        <v>3.1222675246843838</v>
      </c>
      <c r="Y2130" s="38">
        <f t="shared" si="335"/>
        <v>0.50353996224040276</v>
      </c>
      <c r="Z2130" s="40" t="e">
        <f>IF(C2130=ScatterPlots!$A$3,ReferendumData!Y2130,-1)</f>
        <v>#N/A</v>
      </c>
      <c r="AA2130" s="39">
        <f t="shared" si="336"/>
        <v>3.1222675246843838</v>
      </c>
      <c r="AB2130" s="40">
        <f t="shared" si="337"/>
        <v>0.50353996224040276</v>
      </c>
      <c r="AC2130" s="40">
        <f t="shared" si="338"/>
        <v>-1</v>
      </c>
      <c r="AD2130" s="40">
        <f t="shared" si="339"/>
        <v>-1</v>
      </c>
    </row>
    <row r="2131" spans="1:30" x14ac:dyDescent="0.35">
      <c r="A2131" s="6">
        <v>129</v>
      </c>
      <c r="B2131" s="6">
        <v>1</v>
      </c>
      <c r="C2131" t="str">
        <f t="shared" si="330"/>
        <v>0129-01</v>
      </c>
      <c r="D2131" s="7" t="s">
        <v>44</v>
      </c>
      <c r="E2131" s="8">
        <v>2020</v>
      </c>
      <c r="F2131">
        <f>VLOOKUP(E2131,Lookups!A:B,2,FALSE)</f>
        <v>3</v>
      </c>
      <c r="G2131" s="8">
        <v>2022</v>
      </c>
      <c r="H2131" s="63">
        <v>156.76</v>
      </c>
      <c r="I2131" s="6">
        <v>9</v>
      </c>
      <c r="J2131" s="6">
        <v>1</v>
      </c>
      <c r="K2131" s="6">
        <v>0</v>
      </c>
      <c r="L2131" s="6">
        <v>0</v>
      </c>
      <c r="M2131">
        <v>1</v>
      </c>
      <c r="N2131" s="6">
        <v>0</v>
      </c>
      <c r="O2131" s="6">
        <v>1</v>
      </c>
      <c r="P2131">
        <f t="shared" si="331"/>
        <v>2</v>
      </c>
      <c r="Q2131" s="9">
        <v>1913</v>
      </c>
      <c r="R2131" s="9">
        <v>1741</v>
      </c>
      <c r="S2131" s="14">
        <f t="shared" si="333"/>
        <v>0.52353585112205803</v>
      </c>
      <c r="T2131" s="33">
        <f>IF(E2131&lt;1994,"NA",IF(E2131&gt;2001,SUMIFS(ADM!E:E,ADM!A:A,ReferendumData!E2131,ADM!C:C,ReferendumData!A2131,ADM!D:D,ReferendumData!B2131),SUMIFS(ADM!K:K,ADM!H:H,ReferendumData!E2131,ADM!I:I,ReferendumData!A2131,ADM!J:J,ReferendumData!B2131)))</f>
        <v>1520.68</v>
      </c>
      <c r="U2131" s="34">
        <f t="shared" si="332"/>
        <v>2.4028723991898362</v>
      </c>
      <c r="V2131" s="47">
        <f>IFERROR(VLOOKUP(C2131,Lookups!J:L,3,FALSE),IF(T2131&gt;=2000,4,IF(AND(T2131&gt;=1000,T2131&lt;2000),5,6)))</f>
        <v>5</v>
      </c>
      <c r="W2131" s="13" t="s">
        <v>798</v>
      </c>
      <c r="X2131" s="39">
        <f t="shared" si="334"/>
        <v>2.4028723991898362</v>
      </c>
      <c r="Y2131" s="38">
        <f t="shared" si="335"/>
        <v>0.52353585112205803</v>
      </c>
      <c r="Z2131" s="40" t="e">
        <f>IF(C2131=ScatterPlots!$A$3,ReferendumData!Y2131,-1)</f>
        <v>#N/A</v>
      </c>
      <c r="AA2131" s="39">
        <f t="shared" si="336"/>
        <v>2.4028723991898362</v>
      </c>
      <c r="AB2131" s="40">
        <f t="shared" si="337"/>
        <v>0.52353585112205803</v>
      </c>
      <c r="AC2131" s="40">
        <f t="shared" si="338"/>
        <v>-1</v>
      </c>
      <c r="AD2131" s="40">
        <f t="shared" si="339"/>
        <v>-1</v>
      </c>
    </row>
    <row r="2132" spans="1:30" x14ac:dyDescent="0.35">
      <c r="A2132" s="6">
        <v>129</v>
      </c>
      <c r="B2132" s="6">
        <v>1</v>
      </c>
      <c r="C2132" t="str">
        <f t="shared" si="330"/>
        <v>0129-01</v>
      </c>
      <c r="D2132" s="7" t="s">
        <v>44</v>
      </c>
      <c r="E2132" s="8">
        <v>2020</v>
      </c>
      <c r="F2132">
        <f>VLOOKUP(E2132,Lookups!A:B,2,FALSE)</f>
        <v>3</v>
      </c>
      <c r="G2132" s="8">
        <v>2021</v>
      </c>
      <c r="H2132" s="63">
        <v>303.24</v>
      </c>
      <c r="I2132" s="6">
        <v>10</v>
      </c>
      <c r="J2132" s="6">
        <v>2</v>
      </c>
      <c r="K2132" s="6">
        <v>0</v>
      </c>
      <c r="L2132" s="6">
        <v>0</v>
      </c>
      <c r="M2132" s="6">
        <v>0</v>
      </c>
      <c r="N2132" s="6">
        <v>0</v>
      </c>
      <c r="O2132" s="6">
        <v>0</v>
      </c>
      <c r="P2132">
        <f t="shared" si="331"/>
        <v>4</v>
      </c>
      <c r="Q2132" s="9">
        <v>1332</v>
      </c>
      <c r="R2132" s="9">
        <v>2318</v>
      </c>
      <c r="S2132" s="14">
        <f t="shared" si="333"/>
        <v>0.36493150684931508</v>
      </c>
      <c r="T2132" s="33">
        <f>IF(E2132&lt;1994,"NA",IF(E2132&gt;2001,SUMIFS(ADM!E:E,ADM!A:A,ReferendumData!E2132,ADM!C:C,ReferendumData!A2132,ADM!D:D,ReferendumData!B2132),SUMIFS(ADM!K:K,ADM!H:H,ReferendumData!E2132,ADM!I:I,ReferendumData!A2132,ADM!J:J,ReferendumData!B2132)))</f>
        <v>1520.68</v>
      </c>
      <c r="U2132" s="34">
        <f t="shared" si="332"/>
        <v>2.4002419970013413</v>
      </c>
      <c r="V2132" s="47">
        <f>IFERROR(VLOOKUP(C2132,Lookups!J:L,3,FALSE),IF(T2132&gt;=2000,4,IF(AND(T2132&gt;=1000,T2132&lt;2000),5,6)))</f>
        <v>5</v>
      </c>
      <c r="W2132" s="13" t="s">
        <v>814</v>
      </c>
      <c r="X2132" s="39">
        <f t="shared" si="334"/>
        <v>2.4002419970013413</v>
      </c>
      <c r="Y2132" s="38">
        <f t="shared" si="335"/>
        <v>0.36493150684931508</v>
      </c>
      <c r="Z2132" s="40" t="e">
        <f>IF(C2132=ScatterPlots!$A$3,ReferendumData!Y2132,-1)</f>
        <v>#N/A</v>
      </c>
      <c r="AA2132" s="39">
        <f t="shared" si="336"/>
        <v>2.4002419970013413</v>
      </c>
      <c r="AB2132" s="40">
        <f t="shared" si="337"/>
        <v>0.36493150684931508</v>
      </c>
      <c r="AC2132" s="40">
        <f t="shared" si="338"/>
        <v>-1</v>
      </c>
      <c r="AD2132" s="40">
        <f t="shared" si="339"/>
        <v>-1</v>
      </c>
    </row>
    <row r="2133" spans="1:30" x14ac:dyDescent="0.35">
      <c r="A2133" s="6">
        <v>238</v>
      </c>
      <c r="B2133" s="6">
        <v>1</v>
      </c>
      <c r="C2133" t="str">
        <f t="shared" si="330"/>
        <v>0238-01</v>
      </c>
      <c r="D2133" s="7" t="s">
        <v>219</v>
      </c>
      <c r="E2133" s="8">
        <v>2020</v>
      </c>
      <c r="F2133">
        <f>VLOOKUP(E2133,Lookups!A:B,2,FALSE)</f>
        <v>3</v>
      </c>
      <c r="G2133" s="8">
        <v>2022</v>
      </c>
      <c r="H2133" s="63">
        <v>803.1</v>
      </c>
      <c r="I2133" s="6">
        <v>10</v>
      </c>
      <c r="J2133" s="6">
        <v>1</v>
      </c>
      <c r="K2133" s="6">
        <v>0</v>
      </c>
      <c r="L2133" s="6">
        <v>0</v>
      </c>
      <c r="M2133" s="6">
        <v>1</v>
      </c>
      <c r="N2133" s="6">
        <v>0</v>
      </c>
      <c r="O2133" s="6">
        <v>1</v>
      </c>
      <c r="P2133">
        <f t="shared" si="331"/>
        <v>9</v>
      </c>
      <c r="Q2133" s="9">
        <v>797</v>
      </c>
      <c r="R2133" s="9">
        <v>273</v>
      </c>
      <c r="S2133" s="14">
        <f t="shared" si="333"/>
        <v>0.7448598130841122</v>
      </c>
      <c r="T2133" s="33">
        <f>IF(E2133&lt;1994,"NA",IF(E2133&gt;2001,SUMIFS(ADM!E:E,ADM!A:A,ReferendumData!E2133,ADM!C:C,ReferendumData!A2133,ADM!D:D,ReferendumData!B2133),SUMIFS(ADM!K:K,ADM!H:H,ReferendumData!E2133,ADM!I:I,ReferendumData!A2133,ADM!J:J,ReferendumData!B2133)))</f>
        <v>255.95</v>
      </c>
      <c r="U2133" s="34">
        <f t="shared" si="332"/>
        <v>4.1805040046884159</v>
      </c>
      <c r="V2133" s="47">
        <f>IFERROR(VLOOKUP(C2133,Lookups!J:L,3,FALSE),IF(T2133&gt;=2000,4,IF(AND(T2133&gt;=1000,T2133&lt;2000),5,6)))</f>
        <v>6</v>
      </c>
      <c r="W2133" s="13" t="s">
        <v>815</v>
      </c>
      <c r="X2133" s="39">
        <f t="shared" si="334"/>
        <v>4.1805040046884159</v>
      </c>
      <c r="Y2133" s="38">
        <f t="shared" si="335"/>
        <v>0.7448598130841122</v>
      </c>
      <c r="Z2133" s="40" t="e">
        <f>IF(C2133=ScatterPlots!$A$3,ReferendumData!Y2133,-1)</f>
        <v>#N/A</v>
      </c>
      <c r="AA2133" s="39">
        <f t="shared" si="336"/>
        <v>4.1805040046884159</v>
      </c>
      <c r="AB2133" s="40">
        <f t="shared" si="337"/>
        <v>0.7448598130841122</v>
      </c>
      <c r="AC2133" s="40">
        <f t="shared" si="338"/>
        <v>-1</v>
      </c>
      <c r="AD2133" s="40">
        <f t="shared" si="339"/>
        <v>-1</v>
      </c>
    </row>
    <row r="2134" spans="1:30" x14ac:dyDescent="0.35">
      <c r="A2134" s="6">
        <v>241</v>
      </c>
      <c r="B2134" s="6">
        <v>1</v>
      </c>
      <c r="C2134" t="str">
        <f t="shared" si="330"/>
        <v>0241-01</v>
      </c>
      <c r="D2134" s="7" t="s">
        <v>816</v>
      </c>
      <c r="E2134" s="8">
        <v>2020</v>
      </c>
      <c r="F2134">
        <f>VLOOKUP(E2134,Lookups!A:B,2,FALSE)</f>
        <v>3</v>
      </c>
      <c r="G2134" s="8">
        <v>2021</v>
      </c>
      <c r="H2134" s="63">
        <v>714.67</v>
      </c>
      <c r="I2134" s="6">
        <v>10</v>
      </c>
      <c r="J2134" s="6">
        <v>1</v>
      </c>
      <c r="K2134" s="6">
        <v>0</v>
      </c>
      <c r="L2134" s="6">
        <v>1</v>
      </c>
      <c r="M2134" s="6">
        <v>0</v>
      </c>
      <c r="N2134" s="6">
        <v>0</v>
      </c>
      <c r="O2134" s="6">
        <v>0</v>
      </c>
      <c r="P2134">
        <f t="shared" si="331"/>
        <v>8</v>
      </c>
      <c r="Q2134" s="9">
        <v>3994</v>
      </c>
      <c r="R2134" s="9">
        <v>6906</v>
      </c>
      <c r="S2134" s="14">
        <f t="shared" si="333"/>
        <v>0.36642201834862387</v>
      </c>
      <c r="T2134" s="33">
        <f>IF(E2134&lt;1994,"NA",IF(E2134&gt;2001,SUMIFS(ADM!E:E,ADM!A:A,ReferendumData!E2134,ADM!C:C,ReferendumData!A2134,ADM!D:D,ReferendumData!B2134),SUMIFS(ADM!K:K,ADM!H:H,ReferendumData!E2134,ADM!I:I,ReferendumData!A2134,ADM!J:J,ReferendumData!B2134)))</f>
        <v>3490.58</v>
      </c>
      <c r="U2134" s="34">
        <f t="shared" si="332"/>
        <v>3.1226902119418551</v>
      </c>
      <c r="V2134" s="47">
        <f>IFERROR(VLOOKUP(C2134,Lookups!J:L,3,FALSE),IF(T2134&gt;=2000,4,IF(AND(T2134&gt;=1000,T2134&lt;2000),5,6)))</f>
        <v>4</v>
      </c>
      <c r="W2134" s="13" t="s">
        <v>817</v>
      </c>
      <c r="X2134" s="39">
        <f t="shared" si="334"/>
        <v>3.1226902119418551</v>
      </c>
      <c r="Y2134" s="38">
        <f t="shared" si="335"/>
        <v>0.36642201834862387</v>
      </c>
      <c r="Z2134" s="40" t="e">
        <f>IF(C2134=ScatterPlots!$A$3,ReferendumData!Y2134,-1)</f>
        <v>#N/A</v>
      </c>
      <c r="AA2134" s="39">
        <f t="shared" si="336"/>
        <v>3.1226902119418551</v>
      </c>
      <c r="AB2134" s="40">
        <f t="shared" si="337"/>
        <v>0.36642201834862387</v>
      </c>
      <c r="AC2134" s="40">
        <f t="shared" si="338"/>
        <v>-1</v>
      </c>
      <c r="AD2134" s="40">
        <f t="shared" si="339"/>
        <v>-1</v>
      </c>
    </row>
    <row r="2135" spans="1:30" x14ac:dyDescent="0.35">
      <c r="A2135" s="6">
        <v>319</v>
      </c>
      <c r="B2135" s="6">
        <v>1</v>
      </c>
      <c r="C2135" t="str">
        <f t="shared" si="330"/>
        <v>0319-01</v>
      </c>
      <c r="D2135" s="7" t="s">
        <v>297</v>
      </c>
      <c r="E2135" s="8">
        <v>2020</v>
      </c>
      <c r="F2135">
        <f>VLOOKUP(E2135,Lookups!A:B,2,FALSE)</f>
        <v>3</v>
      </c>
      <c r="G2135" s="8">
        <v>2021</v>
      </c>
      <c r="H2135" s="63">
        <v>595</v>
      </c>
      <c r="I2135" s="6">
        <v>5</v>
      </c>
      <c r="J2135" s="6">
        <v>1</v>
      </c>
      <c r="K2135" s="6">
        <v>0</v>
      </c>
      <c r="L2135" s="6">
        <v>1</v>
      </c>
      <c r="M2135" s="6">
        <v>0</v>
      </c>
      <c r="N2135" s="6">
        <v>0</v>
      </c>
      <c r="O2135" s="6">
        <v>1</v>
      </c>
      <c r="P2135">
        <f t="shared" si="331"/>
        <v>6</v>
      </c>
      <c r="Q2135" s="9">
        <v>1171</v>
      </c>
      <c r="R2135" s="9">
        <v>1025</v>
      </c>
      <c r="S2135" s="14">
        <f t="shared" si="333"/>
        <v>0.53324225865209474</v>
      </c>
      <c r="T2135" s="33">
        <f>IF(E2135&lt;1994,"NA",IF(E2135&gt;2001,SUMIFS(ADM!E:E,ADM!A:A,ReferendumData!E2135,ADM!C:C,ReferendumData!A2135,ADM!D:D,ReferendumData!B2135),SUMIFS(ADM!K:K,ADM!H:H,ReferendumData!E2135,ADM!I:I,ReferendumData!A2135,ADM!J:J,ReferendumData!B2135)))</f>
        <v>588.03</v>
      </c>
      <c r="U2135" s="34">
        <f t="shared" si="332"/>
        <v>3.7345033416662416</v>
      </c>
      <c r="V2135" s="47">
        <f>IFERROR(VLOOKUP(C2135,Lookups!J:L,3,FALSE),IF(T2135&gt;=2000,4,IF(AND(T2135&gt;=1000,T2135&lt;2000),5,6)))</f>
        <v>6</v>
      </c>
      <c r="W2135" s="13" t="s">
        <v>818</v>
      </c>
      <c r="X2135" s="39">
        <f t="shared" si="334"/>
        <v>3.7345033416662416</v>
      </c>
      <c r="Y2135" s="38">
        <f t="shared" si="335"/>
        <v>0.53324225865209474</v>
      </c>
      <c r="Z2135" s="40" t="e">
        <f>IF(C2135=ScatterPlots!$A$3,ReferendumData!Y2135,-1)</f>
        <v>#N/A</v>
      </c>
      <c r="AA2135" s="39">
        <f t="shared" si="336"/>
        <v>3.7345033416662416</v>
      </c>
      <c r="AB2135" s="40">
        <f t="shared" si="337"/>
        <v>0.53324225865209474</v>
      </c>
      <c r="AC2135" s="40">
        <f t="shared" si="338"/>
        <v>-1</v>
      </c>
      <c r="AD2135" s="40">
        <f t="shared" si="339"/>
        <v>-1</v>
      </c>
    </row>
    <row r="2136" spans="1:30" x14ac:dyDescent="0.35">
      <c r="A2136" s="6">
        <v>345</v>
      </c>
      <c r="B2136" s="6">
        <v>1</v>
      </c>
      <c r="C2136" t="str">
        <f t="shared" si="330"/>
        <v>0345-01</v>
      </c>
      <c r="D2136" s="7" t="s">
        <v>225</v>
      </c>
      <c r="E2136" s="8">
        <v>2020</v>
      </c>
      <c r="F2136">
        <f>VLOOKUP(E2136,Lookups!A:B,2,FALSE)</f>
        <v>3</v>
      </c>
      <c r="G2136" s="8">
        <v>2021</v>
      </c>
      <c r="H2136" s="63">
        <v>441.35</v>
      </c>
      <c r="I2136" s="6">
        <v>10</v>
      </c>
      <c r="J2136" s="6">
        <v>1</v>
      </c>
      <c r="K2136" s="6">
        <v>0</v>
      </c>
      <c r="L2136" s="6">
        <v>0</v>
      </c>
      <c r="M2136" s="6">
        <v>0</v>
      </c>
      <c r="N2136" s="6">
        <v>1</v>
      </c>
      <c r="O2136" s="6">
        <v>0</v>
      </c>
      <c r="P2136">
        <f t="shared" si="331"/>
        <v>5</v>
      </c>
      <c r="Q2136" s="9">
        <v>2519</v>
      </c>
      <c r="R2136" s="9">
        <v>3298</v>
      </c>
      <c r="S2136" s="14">
        <f t="shared" si="333"/>
        <v>0.43304108647068934</v>
      </c>
      <c r="T2136" s="33">
        <f>IF(E2136&lt;1994,"NA",IF(E2136&gt;2001,SUMIFS(ADM!E:E,ADM!A:A,ReferendumData!E2136,ADM!C:C,ReferendumData!A2136,ADM!D:D,ReferendumData!B2136),SUMIFS(ADM!K:K,ADM!H:H,ReferendumData!E2136,ADM!I:I,ReferendumData!A2136,ADM!J:J,ReferendumData!B2136)))</f>
        <v>1553.75</v>
      </c>
      <c r="U2136" s="34">
        <f t="shared" si="332"/>
        <v>3.7438455349959776</v>
      </c>
      <c r="V2136" s="47">
        <f>IFERROR(VLOOKUP(C2136,Lookups!J:L,3,FALSE),IF(T2136&gt;=2000,4,IF(AND(T2136&gt;=1000,T2136&lt;2000),5,6)))</f>
        <v>5</v>
      </c>
      <c r="W2136" s="13" t="s">
        <v>819</v>
      </c>
      <c r="X2136" s="39">
        <f t="shared" si="334"/>
        <v>3.7438455349959776</v>
      </c>
      <c r="Y2136" s="38">
        <f t="shared" si="335"/>
        <v>0.43304108647068934</v>
      </c>
      <c r="Z2136" s="40" t="e">
        <f>IF(C2136=ScatterPlots!$A$3,ReferendumData!Y2136,-1)</f>
        <v>#N/A</v>
      </c>
      <c r="AA2136" s="39">
        <f t="shared" si="336"/>
        <v>3.7438455349959776</v>
      </c>
      <c r="AB2136" s="40">
        <f t="shared" si="337"/>
        <v>0.43304108647068934</v>
      </c>
      <c r="AC2136" s="40">
        <f t="shared" si="338"/>
        <v>-1</v>
      </c>
      <c r="AD2136" s="40">
        <f t="shared" si="339"/>
        <v>-1</v>
      </c>
    </row>
    <row r="2137" spans="1:30" x14ac:dyDescent="0.35">
      <c r="A2137" s="6">
        <v>391</v>
      </c>
      <c r="B2137" s="6">
        <v>1</v>
      </c>
      <c r="C2137" t="str">
        <f t="shared" si="330"/>
        <v>0391-01</v>
      </c>
      <c r="D2137" s="7" t="s">
        <v>127</v>
      </c>
      <c r="E2137" s="8">
        <v>2020</v>
      </c>
      <c r="F2137">
        <f>VLOOKUP(E2137,Lookups!A:B,2,FALSE)</f>
        <v>3</v>
      </c>
      <c r="G2137" s="8">
        <v>2021</v>
      </c>
      <c r="H2137" s="63">
        <v>750</v>
      </c>
      <c r="I2137" s="6">
        <v>10</v>
      </c>
      <c r="J2137" s="6">
        <v>1</v>
      </c>
      <c r="K2137" s="6">
        <v>0</v>
      </c>
      <c r="L2137" s="6">
        <v>0</v>
      </c>
      <c r="M2137" s="6">
        <v>0</v>
      </c>
      <c r="N2137" s="6">
        <v>0</v>
      </c>
      <c r="O2137" s="6">
        <v>0</v>
      </c>
      <c r="P2137">
        <f t="shared" si="331"/>
        <v>8</v>
      </c>
      <c r="Q2137" s="9">
        <v>510</v>
      </c>
      <c r="R2137" s="9">
        <v>1082</v>
      </c>
      <c r="S2137" s="14">
        <f t="shared" si="333"/>
        <v>0.32035175879396988</v>
      </c>
      <c r="T2137" s="33">
        <f>IF(E2137&lt;1994,"NA",IF(E2137&gt;2001,SUMIFS(ADM!E:E,ADM!A:A,ReferendumData!E2137,ADM!C:C,ReferendumData!A2137,ADM!D:D,ReferendumData!B2137),SUMIFS(ADM!K:K,ADM!H:H,ReferendumData!E2137,ADM!I:I,ReferendumData!A2137,ADM!J:J,ReferendumData!B2137)))</f>
        <v>502.67</v>
      </c>
      <c r="U2137" s="34">
        <f t="shared" si="332"/>
        <v>3.1670877514074838</v>
      </c>
      <c r="V2137" s="47">
        <f>IFERROR(VLOOKUP(C2137,Lookups!J:L,3,FALSE),IF(T2137&gt;=2000,4,IF(AND(T2137&gt;=1000,T2137&lt;2000),5,6)))</f>
        <v>6</v>
      </c>
      <c r="W2137" s="13" t="s">
        <v>820</v>
      </c>
      <c r="X2137" s="39">
        <f t="shared" si="334"/>
        <v>3.1670877514074838</v>
      </c>
      <c r="Y2137" s="38">
        <f t="shared" si="335"/>
        <v>0.32035175879396988</v>
      </c>
      <c r="Z2137" s="40" t="e">
        <f>IF(C2137=ScatterPlots!$A$3,ReferendumData!Y2137,-1)</f>
        <v>#N/A</v>
      </c>
      <c r="AA2137" s="39">
        <f t="shared" si="336"/>
        <v>3.1670877514074838</v>
      </c>
      <c r="AB2137" s="40">
        <f t="shared" si="337"/>
        <v>0.32035175879396988</v>
      </c>
      <c r="AC2137" s="40">
        <f t="shared" si="338"/>
        <v>-1</v>
      </c>
      <c r="AD2137" s="40">
        <f t="shared" si="339"/>
        <v>-1</v>
      </c>
    </row>
    <row r="2138" spans="1:30" x14ac:dyDescent="0.35">
      <c r="A2138" s="6">
        <v>441</v>
      </c>
      <c r="B2138" s="6">
        <v>1</v>
      </c>
      <c r="C2138" t="str">
        <f t="shared" si="330"/>
        <v>0441-01</v>
      </c>
      <c r="D2138" s="7" t="s">
        <v>582</v>
      </c>
      <c r="E2138" s="8">
        <v>2020</v>
      </c>
      <c r="F2138">
        <f>VLOOKUP(E2138,Lookups!A:B,2,FALSE)</f>
        <v>3</v>
      </c>
      <c r="G2138" s="8">
        <v>2021</v>
      </c>
      <c r="H2138" s="63">
        <v>706.72</v>
      </c>
      <c r="I2138" s="6">
        <v>10</v>
      </c>
      <c r="J2138" s="6">
        <v>1</v>
      </c>
      <c r="K2138" s="6">
        <v>0</v>
      </c>
      <c r="L2138" s="6">
        <v>0</v>
      </c>
      <c r="M2138" s="6">
        <v>0</v>
      </c>
      <c r="N2138" s="6">
        <v>0</v>
      </c>
      <c r="O2138" s="6">
        <v>1</v>
      </c>
      <c r="P2138">
        <f t="shared" si="331"/>
        <v>8</v>
      </c>
      <c r="Q2138" s="9">
        <v>522</v>
      </c>
      <c r="R2138" s="9">
        <v>427</v>
      </c>
      <c r="S2138" s="14">
        <f t="shared" si="333"/>
        <v>0.55005268703898846</v>
      </c>
      <c r="T2138" s="33">
        <f>IF(E2138&lt;1994,"NA",IF(E2138&gt;2001,SUMIFS(ADM!E:E,ADM!A:A,ReferendumData!E2138,ADM!C:C,ReferendumData!A2138,ADM!D:D,ReferendumData!B2138),SUMIFS(ADM!K:K,ADM!H:H,ReferendumData!E2138,ADM!I:I,ReferendumData!A2138,ADM!J:J,ReferendumData!B2138)))</f>
        <v>435.66</v>
      </c>
      <c r="U2138" s="34">
        <f t="shared" si="332"/>
        <v>2.1783041821604003</v>
      </c>
      <c r="V2138" s="47">
        <f>IFERROR(VLOOKUP(C2138,Lookups!J:L,3,FALSE),IF(T2138&gt;=2000,4,IF(AND(T2138&gt;=1000,T2138&lt;2000),5,6)))</f>
        <v>6</v>
      </c>
      <c r="W2138" s="13" t="s">
        <v>821</v>
      </c>
      <c r="X2138" s="39">
        <f t="shared" si="334"/>
        <v>2.1783041821604003</v>
      </c>
      <c r="Y2138" s="38">
        <f t="shared" si="335"/>
        <v>0.55005268703898846</v>
      </c>
      <c r="Z2138" s="40" t="e">
        <f>IF(C2138=ScatterPlots!$A$3,ReferendumData!Y2138,-1)</f>
        <v>#N/A</v>
      </c>
      <c r="AA2138" s="39">
        <f t="shared" si="336"/>
        <v>2.1783041821604003</v>
      </c>
      <c r="AB2138" s="40">
        <f t="shared" si="337"/>
        <v>0.55005268703898846</v>
      </c>
      <c r="AC2138" s="40">
        <f t="shared" si="338"/>
        <v>-1</v>
      </c>
      <c r="AD2138" s="40">
        <f t="shared" si="339"/>
        <v>-1</v>
      </c>
    </row>
    <row r="2139" spans="1:30" x14ac:dyDescent="0.35">
      <c r="A2139" s="6">
        <v>492</v>
      </c>
      <c r="B2139" s="6">
        <v>1</v>
      </c>
      <c r="C2139" t="str">
        <f t="shared" si="330"/>
        <v>0492-01</v>
      </c>
      <c r="D2139" s="7" t="s">
        <v>187</v>
      </c>
      <c r="E2139" s="8">
        <v>2020</v>
      </c>
      <c r="F2139">
        <f>VLOOKUP(E2139,Lookups!A:B,2,FALSE)</f>
        <v>3</v>
      </c>
      <c r="G2139" s="8">
        <v>2021</v>
      </c>
      <c r="H2139" s="63">
        <v>505</v>
      </c>
      <c r="I2139" s="6">
        <v>10</v>
      </c>
      <c r="J2139" s="6">
        <v>1</v>
      </c>
      <c r="K2139" s="6">
        <v>0</v>
      </c>
      <c r="L2139" s="6">
        <v>1</v>
      </c>
      <c r="M2139" s="6">
        <v>0</v>
      </c>
      <c r="N2139" s="6">
        <v>0</v>
      </c>
      <c r="O2139" s="6">
        <v>0</v>
      </c>
      <c r="P2139">
        <f t="shared" si="331"/>
        <v>6</v>
      </c>
      <c r="Q2139" s="9">
        <v>127</v>
      </c>
      <c r="R2139" s="9">
        <v>273</v>
      </c>
      <c r="S2139" s="14">
        <f t="shared" si="333"/>
        <v>0.3175</v>
      </c>
      <c r="T2139" s="33">
        <f>IF(E2139&lt;1994,"NA",IF(E2139&gt;2001,SUMIFS(ADM!E:E,ADM!A:A,ReferendumData!E2139,ADM!C:C,ReferendumData!A2139,ADM!D:D,ReferendumData!B2139),SUMIFS(ADM!K:K,ADM!H:H,ReferendumData!E2139,ADM!I:I,ReferendumData!A2139,ADM!J:J,ReferendumData!B2139)))</f>
        <v>5055.99</v>
      </c>
      <c r="U2139" s="34">
        <f t="shared" si="332"/>
        <v>7.9114080526266867E-2</v>
      </c>
      <c r="V2139" s="47">
        <f>IFERROR(VLOOKUP(C2139,Lookups!J:L,3,FALSE),IF(T2139&gt;=2000,4,IF(AND(T2139&gt;=1000,T2139&lt;2000),5,6)))</f>
        <v>4</v>
      </c>
      <c r="W2139" s="13" t="s">
        <v>822</v>
      </c>
      <c r="X2139" s="39">
        <f t="shared" si="334"/>
        <v>7.9114080526266867E-2</v>
      </c>
      <c r="Y2139" s="38">
        <f t="shared" si="335"/>
        <v>0.3175</v>
      </c>
      <c r="Z2139" s="40" t="e">
        <f>IF(C2139=ScatterPlots!$A$3,ReferendumData!Y2139,-1)</f>
        <v>#N/A</v>
      </c>
      <c r="AA2139" s="39">
        <f t="shared" si="336"/>
        <v>7.9114080526266867E-2</v>
      </c>
      <c r="AB2139" s="40">
        <f t="shared" si="337"/>
        <v>0.3175</v>
      </c>
      <c r="AC2139" s="40">
        <f t="shared" si="338"/>
        <v>-1</v>
      </c>
      <c r="AD2139" s="40">
        <f t="shared" si="339"/>
        <v>-1</v>
      </c>
    </row>
    <row r="2140" spans="1:30" x14ac:dyDescent="0.35">
      <c r="A2140" s="6">
        <v>545</v>
      </c>
      <c r="B2140" s="6">
        <v>1</v>
      </c>
      <c r="C2140" t="str">
        <f t="shared" si="330"/>
        <v>0545-01</v>
      </c>
      <c r="D2140" s="7" t="s">
        <v>94</v>
      </c>
      <c r="E2140" s="8">
        <v>2020</v>
      </c>
      <c r="F2140">
        <f>VLOOKUP(E2140,Lookups!A:B,2,FALSE)</f>
        <v>3</v>
      </c>
      <c r="G2140" s="8">
        <v>2022</v>
      </c>
      <c r="H2140" s="63">
        <v>534.65</v>
      </c>
      <c r="I2140" s="6">
        <v>10</v>
      </c>
      <c r="J2140" s="6">
        <v>1</v>
      </c>
      <c r="K2140" s="6">
        <v>0</v>
      </c>
      <c r="L2140" s="6">
        <v>0</v>
      </c>
      <c r="M2140">
        <v>1</v>
      </c>
      <c r="N2140" s="6">
        <v>0</v>
      </c>
      <c r="O2140" s="6">
        <v>1</v>
      </c>
      <c r="P2140">
        <f t="shared" si="331"/>
        <v>6</v>
      </c>
      <c r="Q2140" s="9">
        <v>1297</v>
      </c>
      <c r="R2140" s="9">
        <v>638</v>
      </c>
      <c r="S2140" s="14">
        <f t="shared" si="333"/>
        <v>0.67028423772609824</v>
      </c>
      <c r="T2140" s="33">
        <f>IF(E2140&lt;1994,"NA",IF(E2140&gt;2001,SUMIFS(ADM!E:E,ADM!A:A,ReferendumData!E2140,ADM!C:C,ReferendumData!A2140,ADM!D:D,ReferendumData!B2140),SUMIFS(ADM!K:K,ADM!H:H,ReferendumData!E2140,ADM!I:I,ReferendumData!A2140,ADM!J:J,ReferendumData!B2140)))</f>
        <v>381.91</v>
      </c>
      <c r="U2140" s="34">
        <f t="shared" si="332"/>
        <v>5.0666387368751797</v>
      </c>
      <c r="V2140" s="47">
        <f>IFERROR(VLOOKUP(C2140,Lookups!J:L,3,FALSE),IF(T2140&gt;=2000,4,IF(AND(T2140&gt;=1000,T2140&lt;2000),5,6)))</f>
        <v>6</v>
      </c>
      <c r="W2140" s="13" t="s">
        <v>803</v>
      </c>
      <c r="X2140" s="39">
        <f t="shared" si="334"/>
        <v>5.0666387368751797</v>
      </c>
      <c r="Y2140" s="38">
        <f t="shared" si="335"/>
        <v>0.67028423772609824</v>
      </c>
      <c r="Z2140" s="40" t="e">
        <f>IF(C2140=ScatterPlots!$A$3,ReferendumData!Y2140,-1)</f>
        <v>#N/A</v>
      </c>
      <c r="AA2140" s="39">
        <f t="shared" si="336"/>
        <v>5.0666387368751797</v>
      </c>
      <c r="AB2140" s="40">
        <f t="shared" si="337"/>
        <v>0.67028423772609824</v>
      </c>
      <c r="AC2140" s="40">
        <f t="shared" si="338"/>
        <v>-1</v>
      </c>
      <c r="AD2140" s="40">
        <f t="shared" si="339"/>
        <v>-1</v>
      </c>
    </row>
    <row r="2141" spans="1:30" x14ac:dyDescent="0.35">
      <c r="A2141" s="6">
        <v>578</v>
      </c>
      <c r="B2141" s="6">
        <v>1</v>
      </c>
      <c r="C2141" t="str">
        <f t="shared" ref="C2141:C2204" si="340">TEXT(A2141,"0000")&amp;"-"&amp;TEXT(B2141,"00")</f>
        <v>0578-01</v>
      </c>
      <c r="D2141" s="7" t="s">
        <v>312</v>
      </c>
      <c r="E2141" s="8">
        <v>2020</v>
      </c>
      <c r="F2141">
        <f>VLOOKUP(E2141,Lookups!A:B,2,FALSE)</f>
        <v>3</v>
      </c>
      <c r="G2141" s="8">
        <v>2022</v>
      </c>
      <c r="H2141" s="63">
        <v>154.44999999999999</v>
      </c>
      <c r="I2141" s="6">
        <v>10</v>
      </c>
      <c r="J2141" s="6">
        <v>1</v>
      </c>
      <c r="K2141" s="6">
        <v>0</v>
      </c>
      <c r="L2141" s="6">
        <v>1</v>
      </c>
      <c r="M2141">
        <v>1</v>
      </c>
      <c r="N2141" s="6">
        <v>0</v>
      </c>
      <c r="O2141" s="6">
        <v>1</v>
      </c>
      <c r="P2141">
        <f t="shared" ref="P2141:P2204" si="341">MAX(1,MIN(10,INT(H2141/100)+1))</f>
        <v>2</v>
      </c>
      <c r="Q2141" s="9">
        <v>3332</v>
      </c>
      <c r="R2141" s="9">
        <v>2207</v>
      </c>
      <c r="S2141" s="14">
        <f t="shared" si="333"/>
        <v>0.6015526268279473</v>
      </c>
      <c r="T2141" s="33">
        <f>IF(E2141&lt;1994,"NA",IF(E2141&gt;2001,SUMIFS(ADM!E:E,ADM!A:A,ReferendumData!E2141,ADM!C:C,ReferendumData!A2141,ADM!D:D,ReferendumData!B2141),SUMIFS(ADM!K:K,ADM!H:H,ReferendumData!E2141,ADM!I:I,ReferendumData!A2141,ADM!J:J,ReferendumData!B2141)))</f>
        <v>1573.31</v>
      </c>
      <c r="U2141" s="34">
        <f t="shared" ref="U2141:U2204" si="342">IFERROR((Q2141+R2141)/T2141,"NA")</f>
        <v>3.5206030597911413</v>
      </c>
      <c r="V2141" s="47">
        <f>IFERROR(VLOOKUP(C2141,Lookups!J:L,3,FALSE),IF(T2141&gt;=2000,4,IF(AND(T2141&gt;=1000,T2141&lt;2000),5,6)))</f>
        <v>5</v>
      </c>
      <c r="W2141" s="13" t="s">
        <v>823</v>
      </c>
      <c r="X2141" s="39">
        <f t="shared" si="334"/>
        <v>3.5206030597911413</v>
      </c>
      <c r="Y2141" s="38">
        <f t="shared" si="335"/>
        <v>0.6015526268279473</v>
      </c>
      <c r="Z2141" s="40" t="e">
        <f>IF(C2141=ScatterPlots!$A$3,ReferendumData!Y2141,-1)</f>
        <v>#N/A</v>
      </c>
      <c r="AA2141" s="39">
        <f t="shared" si="336"/>
        <v>3.5206030597911413</v>
      </c>
      <c r="AB2141" s="40">
        <f t="shared" si="337"/>
        <v>0.6015526268279473</v>
      </c>
      <c r="AC2141" s="40">
        <f t="shared" si="338"/>
        <v>-1</v>
      </c>
      <c r="AD2141" s="40">
        <f t="shared" si="339"/>
        <v>-1</v>
      </c>
    </row>
    <row r="2142" spans="1:30" x14ac:dyDescent="0.35">
      <c r="A2142" s="6">
        <v>635</v>
      </c>
      <c r="B2142" s="6">
        <v>1</v>
      </c>
      <c r="C2142" t="str">
        <f t="shared" si="340"/>
        <v>0635-01</v>
      </c>
      <c r="D2142" s="7" t="s">
        <v>97</v>
      </c>
      <c r="E2142" s="8">
        <v>2020</v>
      </c>
      <c r="F2142">
        <f>VLOOKUP(E2142,Lookups!A:B,2,FALSE)</f>
        <v>3</v>
      </c>
      <c r="G2142" s="8">
        <v>2021</v>
      </c>
      <c r="H2142" s="63">
        <v>0</v>
      </c>
      <c r="I2142" s="6">
        <v>6</v>
      </c>
      <c r="J2142" s="6">
        <v>2</v>
      </c>
      <c r="K2142" s="6">
        <v>0</v>
      </c>
      <c r="L2142" s="6">
        <v>0</v>
      </c>
      <c r="M2142" s="6">
        <v>0</v>
      </c>
      <c r="N2142" s="6">
        <v>0</v>
      </c>
      <c r="O2142" s="6">
        <v>1</v>
      </c>
      <c r="P2142">
        <f t="shared" si="341"/>
        <v>1</v>
      </c>
      <c r="Q2142" s="9">
        <v>267</v>
      </c>
      <c r="R2142" s="9">
        <v>124</v>
      </c>
      <c r="S2142" s="14">
        <f t="shared" si="333"/>
        <v>0.68286445012787722</v>
      </c>
      <c r="T2142" s="33">
        <f>IF(E2142&lt;1994,"NA",IF(E2142&gt;2001,SUMIFS(ADM!E:E,ADM!A:A,ReferendumData!E2142,ADM!C:C,ReferendumData!A2142,ADM!D:D,ReferendumData!B2142),SUMIFS(ADM!K:K,ADM!H:H,ReferendumData!E2142,ADM!I:I,ReferendumData!A2142,ADM!J:J,ReferendumData!B2142)))</f>
        <v>82.45</v>
      </c>
      <c r="U2142" s="34">
        <f t="shared" si="342"/>
        <v>4.7422680412371134</v>
      </c>
      <c r="V2142" s="47">
        <f>IFERROR(VLOOKUP(C2142,Lookups!J:L,3,FALSE),IF(T2142&gt;=2000,4,IF(AND(T2142&gt;=1000,T2142&lt;2000),5,6)))</f>
        <v>6</v>
      </c>
      <c r="W2142" s="13" t="s">
        <v>824</v>
      </c>
      <c r="X2142" s="39">
        <f t="shared" si="334"/>
        <v>4.7422680412371134</v>
      </c>
      <c r="Y2142" s="38">
        <f t="shared" si="335"/>
        <v>0.68286445012787722</v>
      </c>
      <c r="Z2142" s="40" t="e">
        <f>IF(C2142=ScatterPlots!$A$3,ReferendumData!Y2142,-1)</f>
        <v>#N/A</v>
      </c>
      <c r="AA2142" s="39">
        <f t="shared" si="336"/>
        <v>4.7422680412371134</v>
      </c>
      <c r="AB2142" s="40">
        <f t="shared" si="337"/>
        <v>0.68286445012787722</v>
      </c>
      <c r="AC2142" s="40">
        <f t="shared" si="338"/>
        <v>-1</v>
      </c>
      <c r="AD2142" s="40">
        <f t="shared" si="339"/>
        <v>-1</v>
      </c>
    </row>
    <row r="2143" spans="1:30" x14ac:dyDescent="0.35">
      <c r="A2143" s="6">
        <v>676</v>
      </c>
      <c r="B2143" s="6">
        <v>1</v>
      </c>
      <c r="C2143" t="str">
        <f t="shared" si="340"/>
        <v>0676-01</v>
      </c>
      <c r="D2143" s="7" t="s">
        <v>32</v>
      </c>
      <c r="E2143" s="8">
        <v>2020</v>
      </c>
      <c r="F2143">
        <f>VLOOKUP(E2143,Lookups!A:B,2,FALSE)</f>
        <v>3</v>
      </c>
      <c r="G2143" s="8">
        <v>2022</v>
      </c>
      <c r="H2143" s="63">
        <v>1170.29</v>
      </c>
      <c r="I2143" s="6">
        <v>10</v>
      </c>
      <c r="J2143" s="6">
        <v>2</v>
      </c>
      <c r="K2143" s="6">
        <v>0</v>
      </c>
      <c r="L2143" s="6">
        <v>0</v>
      </c>
      <c r="M2143" s="6">
        <v>1</v>
      </c>
      <c r="N2143" s="6">
        <v>0</v>
      </c>
      <c r="O2143" s="6">
        <v>1</v>
      </c>
      <c r="P2143">
        <f t="shared" si="341"/>
        <v>10</v>
      </c>
      <c r="Q2143" s="9">
        <v>439</v>
      </c>
      <c r="R2143" s="9">
        <v>108</v>
      </c>
      <c r="S2143" s="14">
        <f t="shared" si="333"/>
        <v>0.80255941499085925</v>
      </c>
      <c r="T2143" s="33">
        <f>IF(E2143&lt;1994,"NA",IF(E2143&gt;2001,SUMIFS(ADM!E:E,ADM!A:A,ReferendumData!E2143,ADM!C:C,ReferendumData!A2143,ADM!D:D,ReferendumData!B2143),SUMIFS(ADM!K:K,ADM!H:H,ReferendumData!E2143,ADM!I:I,ReferendumData!A2143,ADM!J:J,ReferendumData!B2143)))</f>
        <v>232.55</v>
      </c>
      <c r="U2143" s="34">
        <f t="shared" si="342"/>
        <v>2.3521823263814232</v>
      </c>
      <c r="V2143" s="47">
        <f>IFERROR(VLOOKUP(C2143,Lookups!J:L,3,FALSE),IF(T2143&gt;=2000,4,IF(AND(T2143&gt;=1000,T2143&lt;2000),5,6)))</f>
        <v>6</v>
      </c>
      <c r="W2143" s="13" t="s">
        <v>825</v>
      </c>
      <c r="X2143" s="39">
        <f t="shared" si="334"/>
        <v>2.3521823263814232</v>
      </c>
      <c r="Y2143" s="38">
        <f t="shared" si="335"/>
        <v>0.80255941499085925</v>
      </c>
      <c r="Z2143" s="40" t="e">
        <f>IF(C2143=ScatterPlots!$A$3,ReferendumData!Y2143,-1)</f>
        <v>#N/A</v>
      </c>
      <c r="AA2143" s="39">
        <f t="shared" si="336"/>
        <v>2.3521823263814232</v>
      </c>
      <c r="AB2143" s="40">
        <f t="shared" si="337"/>
        <v>0.80255941499085925</v>
      </c>
      <c r="AC2143" s="40">
        <f t="shared" si="338"/>
        <v>-1</v>
      </c>
      <c r="AD2143" s="40">
        <f t="shared" si="339"/>
        <v>-1</v>
      </c>
    </row>
    <row r="2144" spans="1:30" x14ac:dyDescent="0.35">
      <c r="A2144" s="6">
        <v>698</v>
      </c>
      <c r="B2144" s="6">
        <v>1</v>
      </c>
      <c r="C2144" t="str">
        <f t="shared" si="340"/>
        <v>0698-01</v>
      </c>
      <c r="D2144" s="7" t="s">
        <v>260</v>
      </c>
      <c r="E2144" s="8">
        <v>2020</v>
      </c>
      <c r="F2144">
        <f>VLOOKUP(E2144,Lookups!A:B,2,FALSE)</f>
        <v>3</v>
      </c>
      <c r="G2144" s="8">
        <v>2022</v>
      </c>
      <c r="H2144" s="63">
        <v>2081</v>
      </c>
      <c r="I2144" s="6">
        <v>10</v>
      </c>
      <c r="J2144" s="6">
        <v>1</v>
      </c>
      <c r="K2144" s="6">
        <v>0</v>
      </c>
      <c r="L2144" s="6">
        <v>1</v>
      </c>
      <c r="M2144">
        <v>1</v>
      </c>
      <c r="N2144" s="6">
        <v>0</v>
      </c>
      <c r="O2144" s="6">
        <v>0</v>
      </c>
      <c r="P2144">
        <f t="shared" si="341"/>
        <v>10</v>
      </c>
      <c r="Q2144" s="9">
        <v>308</v>
      </c>
      <c r="R2144" s="9">
        <v>481</v>
      </c>
      <c r="S2144" s="14">
        <f t="shared" si="333"/>
        <v>0.39036755386565275</v>
      </c>
      <c r="T2144" s="33">
        <f>IF(E2144&lt;1994,"NA",IF(E2144&gt;2001,SUMIFS(ADM!E:E,ADM!A:A,ReferendumData!E2144,ADM!C:C,ReferendumData!A2144,ADM!D:D,ReferendumData!B2144),SUMIFS(ADM!K:K,ADM!H:H,ReferendumData!E2144,ADM!I:I,ReferendumData!A2144,ADM!J:J,ReferendumData!B2144)))</f>
        <v>195.51</v>
      </c>
      <c r="U2144" s="34">
        <f t="shared" si="342"/>
        <v>4.0355992020868499</v>
      </c>
      <c r="V2144" s="47">
        <f>IFERROR(VLOOKUP(C2144,Lookups!J:L,3,FALSE),IF(T2144&gt;=2000,4,IF(AND(T2144&gt;=1000,T2144&lt;2000),5,6)))</f>
        <v>6</v>
      </c>
      <c r="W2144" s="13" t="s">
        <v>826</v>
      </c>
      <c r="X2144" s="39">
        <f t="shared" si="334"/>
        <v>4.0355992020868499</v>
      </c>
      <c r="Y2144" s="38">
        <f t="shared" si="335"/>
        <v>0.39036755386565275</v>
      </c>
      <c r="Z2144" s="40" t="e">
        <f>IF(C2144=ScatterPlots!$A$3,ReferendumData!Y2144,-1)</f>
        <v>#N/A</v>
      </c>
      <c r="AA2144" s="39">
        <f t="shared" si="336"/>
        <v>4.0355992020868499</v>
      </c>
      <c r="AB2144" s="40">
        <f t="shared" si="337"/>
        <v>0.39036755386565275</v>
      </c>
      <c r="AC2144" s="40">
        <f t="shared" si="338"/>
        <v>-1</v>
      </c>
      <c r="AD2144" s="40">
        <f t="shared" si="339"/>
        <v>-1</v>
      </c>
    </row>
    <row r="2145" spans="1:30" x14ac:dyDescent="0.35">
      <c r="A2145" s="6">
        <v>720</v>
      </c>
      <c r="B2145" s="6">
        <v>1</v>
      </c>
      <c r="C2145" t="str">
        <f t="shared" si="340"/>
        <v>0720-01</v>
      </c>
      <c r="D2145" s="7" t="s">
        <v>279</v>
      </c>
      <c r="E2145" s="8">
        <v>2020</v>
      </c>
      <c r="F2145">
        <f>VLOOKUP(E2145,Lookups!A:B,2,FALSE)</f>
        <v>3</v>
      </c>
      <c r="G2145" s="8">
        <v>2021</v>
      </c>
      <c r="H2145" s="63">
        <v>400</v>
      </c>
      <c r="I2145" s="6">
        <v>10</v>
      </c>
      <c r="J2145" s="6">
        <v>1</v>
      </c>
      <c r="K2145" s="6">
        <v>0</v>
      </c>
      <c r="L2145" s="6">
        <v>0</v>
      </c>
      <c r="M2145" s="6">
        <v>0</v>
      </c>
      <c r="N2145" s="6">
        <v>1</v>
      </c>
      <c r="O2145" s="6">
        <v>0</v>
      </c>
      <c r="P2145">
        <f t="shared" si="341"/>
        <v>5</v>
      </c>
      <c r="Q2145" s="9">
        <v>10776</v>
      </c>
      <c r="R2145" s="9">
        <v>12697</v>
      </c>
      <c r="S2145" s="14">
        <f t="shared" si="333"/>
        <v>0.45908064584842156</v>
      </c>
      <c r="T2145" s="33">
        <f>IF(E2145&lt;1994,"NA",IF(E2145&gt;2001,SUMIFS(ADM!E:E,ADM!A:A,ReferendumData!E2145,ADM!C:C,ReferendumData!A2145,ADM!D:D,ReferendumData!B2145),SUMIFS(ADM!K:K,ADM!H:H,ReferendumData!E2145,ADM!I:I,ReferendumData!A2145,ADM!J:J,ReferendumData!B2145)))</f>
        <v>8189.51</v>
      </c>
      <c r="U2145" s="34">
        <f t="shared" si="342"/>
        <v>2.8662276497617074</v>
      </c>
      <c r="V2145" s="47">
        <f>IFERROR(VLOOKUP(C2145,Lookups!J:L,3,FALSE),IF(T2145&gt;=2000,4,IF(AND(T2145&gt;=1000,T2145&lt;2000),5,6)))</f>
        <v>3</v>
      </c>
      <c r="W2145" s="13" t="s">
        <v>827</v>
      </c>
      <c r="X2145" s="39">
        <f t="shared" si="334"/>
        <v>2.8662276497617074</v>
      </c>
      <c r="Y2145" s="38">
        <f t="shared" si="335"/>
        <v>0.45908064584842156</v>
      </c>
      <c r="Z2145" s="40" t="e">
        <f>IF(C2145=ScatterPlots!$A$3,ReferendumData!Y2145,-1)</f>
        <v>#N/A</v>
      </c>
      <c r="AA2145" s="39">
        <f t="shared" si="336"/>
        <v>2.8662276497617074</v>
      </c>
      <c r="AB2145" s="40">
        <f t="shared" si="337"/>
        <v>0.45908064584842156</v>
      </c>
      <c r="AC2145" s="40">
        <f t="shared" si="338"/>
        <v>-1</v>
      </c>
      <c r="AD2145" s="40">
        <f t="shared" si="339"/>
        <v>-1</v>
      </c>
    </row>
    <row r="2146" spans="1:30" x14ac:dyDescent="0.35">
      <c r="A2146" s="6">
        <v>761</v>
      </c>
      <c r="B2146" s="6">
        <v>1</v>
      </c>
      <c r="C2146" t="str">
        <f t="shared" si="340"/>
        <v>0761-01</v>
      </c>
      <c r="D2146" s="7" t="s">
        <v>101</v>
      </c>
      <c r="E2146" s="8">
        <v>2020</v>
      </c>
      <c r="F2146">
        <f>VLOOKUP(E2146,Lookups!A:B,2,FALSE)</f>
        <v>3</v>
      </c>
      <c r="G2146" s="8">
        <v>2022</v>
      </c>
      <c r="H2146" s="63">
        <v>300</v>
      </c>
      <c r="I2146" s="6">
        <v>9</v>
      </c>
      <c r="J2146" s="6">
        <v>2</v>
      </c>
      <c r="K2146" s="6">
        <v>0</v>
      </c>
      <c r="L2146" s="6">
        <v>1</v>
      </c>
      <c r="M2146">
        <v>1</v>
      </c>
      <c r="N2146" s="6">
        <v>1</v>
      </c>
      <c r="O2146" s="6">
        <v>0</v>
      </c>
      <c r="P2146">
        <f t="shared" si="341"/>
        <v>4</v>
      </c>
      <c r="Q2146" s="9">
        <v>6104</v>
      </c>
      <c r="R2146" s="9">
        <v>9533</v>
      </c>
      <c r="S2146" s="14">
        <f t="shared" si="333"/>
        <v>0.39035620643345909</v>
      </c>
      <c r="T2146" s="33">
        <f>IF(E2146&lt;1994,"NA",IF(E2146&gt;2001,SUMIFS(ADM!E:E,ADM!A:A,ReferendumData!E2146,ADM!C:C,ReferendumData!A2146,ADM!D:D,ReferendumData!B2146),SUMIFS(ADM!K:K,ADM!H:H,ReferendumData!E2146,ADM!I:I,ReferendumData!A2146,ADM!J:J,ReferendumData!B2146)))</f>
        <v>4882.9799999999996</v>
      </c>
      <c r="U2146" s="34">
        <f t="shared" si="342"/>
        <v>3.2023477466628987</v>
      </c>
      <c r="V2146" s="47">
        <f>IFERROR(VLOOKUP(C2146,Lookups!J:L,3,FALSE),IF(T2146&gt;=2000,4,IF(AND(T2146&gt;=1000,T2146&lt;2000),5,6)))</f>
        <v>4</v>
      </c>
      <c r="W2146" s="13" t="s">
        <v>828</v>
      </c>
      <c r="X2146" s="39">
        <f t="shared" si="334"/>
        <v>3.2023477466628987</v>
      </c>
      <c r="Y2146" s="38">
        <f t="shared" si="335"/>
        <v>0.39035620643345909</v>
      </c>
      <c r="Z2146" s="40" t="e">
        <f>IF(C2146=ScatterPlots!$A$3,ReferendumData!Y2146,-1)</f>
        <v>#N/A</v>
      </c>
      <c r="AA2146" s="39">
        <f t="shared" si="336"/>
        <v>3.2023477466628987</v>
      </c>
      <c r="AB2146" s="40">
        <f t="shared" si="337"/>
        <v>0.39035620643345909</v>
      </c>
      <c r="AC2146" s="40">
        <f t="shared" si="338"/>
        <v>-1</v>
      </c>
      <c r="AD2146" s="40">
        <f t="shared" si="339"/>
        <v>-1</v>
      </c>
    </row>
    <row r="2147" spans="1:30" x14ac:dyDescent="0.35">
      <c r="A2147" s="6">
        <v>761</v>
      </c>
      <c r="B2147" s="6">
        <v>1</v>
      </c>
      <c r="C2147" t="str">
        <f t="shared" si="340"/>
        <v>0761-01</v>
      </c>
      <c r="D2147" s="7" t="s">
        <v>101</v>
      </c>
      <c r="E2147" s="8">
        <v>2020</v>
      </c>
      <c r="F2147">
        <f>VLOOKUP(E2147,Lookups!A:B,2,FALSE)</f>
        <v>3</v>
      </c>
      <c r="G2147" s="8">
        <v>2021</v>
      </c>
      <c r="H2147" s="63">
        <v>482.9</v>
      </c>
      <c r="I2147" s="6">
        <v>10</v>
      </c>
      <c r="J2147" s="6">
        <v>1</v>
      </c>
      <c r="K2147" s="6">
        <v>0</v>
      </c>
      <c r="L2147" s="6">
        <v>1</v>
      </c>
      <c r="M2147" s="6">
        <v>0</v>
      </c>
      <c r="N2147" s="6">
        <v>0</v>
      </c>
      <c r="O2147" s="6">
        <v>1</v>
      </c>
      <c r="P2147">
        <f t="shared" si="341"/>
        <v>5</v>
      </c>
      <c r="Q2147" s="9">
        <v>8211</v>
      </c>
      <c r="R2147" s="9">
        <v>7474</v>
      </c>
      <c r="S2147" s="14">
        <f t="shared" si="333"/>
        <v>0.52349378386993939</v>
      </c>
      <c r="T2147" s="33">
        <f>IF(E2147&lt;1994,"NA",IF(E2147&gt;2001,SUMIFS(ADM!E:E,ADM!A:A,ReferendumData!E2147,ADM!C:C,ReferendumData!A2147,ADM!D:D,ReferendumData!B2147),SUMIFS(ADM!K:K,ADM!H:H,ReferendumData!E2147,ADM!I:I,ReferendumData!A2147,ADM!J:J,ReferendumData!B2147)))</f>
        <v>4882.9799999999996</v>
      </c>
      <c r="U2147" s="34">
        <f t="shared" si="342"/>
        <v>3.2121778094524247</v>
      </c>
      <c r="V2147" s="47">
        <f>IFERROR(VLOOKUP(C2147,Lookups!J:L,3,FALSE),IF(T2147&gt;=2000,4,IF(AND(T2147&gt;=1000,T2147&lt;2000),5,6)))</f>
        <v>4</v>
      </c>
      <c r="W2147" s="13" t="s">
        <v>829</v>
      </c>
      <c r="X2147" s="39">
        <f t="shared" si="334"/>
        <v>3.2121778094524247</v>
      </c>
      <c r="Y2147" s="38">
        <f t="shared" si="335"/>
        <v>0.52349378386993939</v>
      </c>
      <c r="Z2147" s="40" t="e">
        <f>IF(C2147=ScatterPlots!$A$3,ReferendumData!Y2147,-1)</f>
        <v>#N/A</v>
      </c>
      <c r="AA2147" s="39">
        <f t="shared" si="336"/>
        <v>3.2121778094524247</v>
      </c>
      <c r="AB2147" s="40">
        <f t="shared" si="337"/>
        <v>0.52349378386993939</v>
      </c>
      <c r="AC2147" s="40">
        <f t="shared" si="338"/>
        <v>-1</v>
      </c>
      <c r="AD2147" s="40">
        <f t="shared" si="339"/>
        <v>-1</v>
      </c>
    </row>
    <row r="2148" spans="1:30" x14ac:dyDescent="0.35">
      <c r="A2148" s="6">
        <v>803</v>
      </c>
      <c r="B2148" s="6">
        <v>1</v>
      </c>
      <c r="C2148" t="str">
        <f t="shared" si="340"/>
        <v>0803-01</v>
      </c>
      <c r="D2148" s="7" t="s">
        <v>830</v>
      </c>
      <c r="E2148" s="8">
        <v>2020</v>
      </c>
      <c r="F2148">
        <f>VLOOKUP(E2148,Lookups!A:B,2,FALSE)</f>
        <v>3</v>
      </c>
      <c r="G2148" s="8">
        <v>2021</v>
      </c>
      <c r="H2148" s="63">
        <v>1251.99</v>
      </c>
      <c r="I2148" s="6">
        <v>10</v>
      </c>
      <c r="J2148" s="6">
        <v>1</v>
      </c>
      <c r="K2148" s="6">
        <v>0</v>
      </c>
      <c r="L2148" s="6">
        <v>1</v>
      </c>
      <c r="M2148" s="6">
        <v>0</v>
      </c>
      <c r="N2148" s="6">
        <v>0</v>
      </c>
      <c r="O2148" s="6">
        <v>0</v>
      </c>
      <c r="P2148">
        <f t="shared" si="341"/>
        <v>10</v>
      </c>
      <c r="Q2148" s="9">
        <v>565</v>
      </c>
      <c r="R2148" s="9">
        <v>565</v>
      </c>
      <c r="S2148" s="14">
        <f t="shared" si="333"/>
        <v>0.5</v>
      </c>
      <c r="T2148" s="33">
        <f>IF(E2148&lt;1994,"NA",IF(E2148&gt;2001,SUMIFS(ADM!E:E,ADM!A:A,ReferendumData!E2148,ADM!C:C,ReferendumData!A2148,ADM!D:D,ReferendumData!B2148),SUMIFS(ADM!K:K,ADM!H:H,ReferendumData!E2148,ADM!I:I,ReferendumData!A2148,ADM!J:J,ReferendumData!B2148)))</f>
        <v>361.67</v>
      </c>
      <c r="U2148" s="34">
        <f t="shared" si="342"/>
        <v>3.1243951668648213</v>
      </c>
      <c r="V2148" s="47">
        <f>IFERROR(VLOOKUP(C2148,Lookups!J:L,3,FALSE),IF(T2148&gt;=2000,4,IF(AND(T2148&gt;=1000,T2148&lt;2000),5,6)))</f>
        <v>6</v>
      </c>
      <c r="W2148" s="13" t="s">
        <v>831</v>
      </c>
      <c r="X2148" s="39">
        <f t="shared" si="334"/>
        <v>3.1243951668648213</v>
      </c>
      <c r="Y2148" s="38">
        <f t="shared" si="335"/>
        <v>0.5</v>
      </c>
      <c r="Z2148" s="40" t="e">
        <f>IF(C2148=ScatterPlots!$A$3,ReferendumData!Y2148,-1)</f>
        <v>#N/A</v>
      </c>
      <c r="AA2148" s="39">
        <f t="shared" si="336"/>
        <v>3.1243951668648213</v>
      </c>
      <c r="AB2148" s="40">
        <f t="shared" si="337"/>
        <v>0.5</v>
      </c>
      <c r="AC2148" s="40">
        <f t="shared" si="338"/>
        <v>-1</v>
      </c>
      <c r="AD2148" s="40">
        <f t="shared" si="339"/>
        <v>-1</v>
      </c>
    </row>
    <row r="2149" spans="1:30" x14ac:dyDescent="0.35">
      <c r="A2149" s="6">
        <v>815</v>
      </c>
      <c r="B2149" s="6">
        <v>2</v>
      </c>
      <c r="C2149" t="str">
        <f t="shared" si="340"/>
        <v>0815-02</v>
      </c>
      <c r="D2149" s="7" t="s">
        <v>108</v>
      </c>
      <c r="E2149" s="8">
        <v>2020</v>
      </c>
      <c r="F2149">
        <f>VLOOKUP(E2149,Lookups!A:B,2,FALSE)</f>
        <v>3</v>
      </c>
      <c r="G2149" s="8">
        <v>2021</v>
      </c>
      <c r="H2149" s="62"/>
      <c r="I2149" s="6">
        <v>4</v>
      </c>
      <c r="J2149" s="6">
        <v>1</v>
      </c>
      <c r="K2149" s="6">
        <v>0</v>
      </c>
      <c r="L2149" s="6">
        <v>0</v>
      </c>
      <c r="M2149" s="6">
        <v>0</v>
      </c>
      <c r="N2149" s="6">
        <v>0</v>
      </c>
      <c r="O2149" s="6">
        <v>1</v>
      </c>
      <c r="P2149">
        <f t="shared" si="341"/>
        <v>1</v>
      </c>
      <c r="Q2149" s="9">
        <v>416</v>
      </c>
      <c r="R2149" s="9">
        <v>84</v>
      </c>
      <c r="S2149" s="14">
        <f t="shared" si="333"/>
        <v>0.83199999999999996</v>
      </c>
      <c r="T2149" s="33">
        <f>IF(E2149&lt;1994,"NA",IF(E2149&gt;2001,SUMIFS(ADM!E:E,ADM!A:A,ReferendumData!E2149,ADM!C:C,ReferendumData!A2149,ADM!D:D,ReferendumData!B2149),SUMIFS(ADM!K:K,ADM!H:H,ReferendumData!E2149,ADM!I:I,ReferendumData!A2149,ADM!J:J,ReferendumData!B2149)))</f>
        <v>2.56</v>
      </c>
      <c r="U2149" s="34">
        <f t="shared" si="342"/>
        <v>195.3125</v>
      </c>
      <c r="V2149" s="47">
        <f>IFERROR(VLOOKUP(C2149,Lookups!J:L,3,FALSE),IF(T2149&gt;=2000,4,IF(AND(T2149&gt;=1000,T2149&lt;2000),5,6)))</f>
        <v>6</v>
      </c>
      <c r="W2149" s="13" t="s">
        <v>832</v>
      </c>
      <c r="X2149" s="39">
        <f t="shared" si="334"/>
        <v>0</v>
      </c>
      <c r="Y2149" s="38">
        <f t="shared" si="335"/>
        <v>0</v>
      </c>
      <c r="Z2149" s="40" t="e">
        <f>IF(C2149=ScatterPlots!$A$3,ReferendumData!Y2149,-1)</f>
        <v>#N/A</v>
      </c>
      <c r="AA2149" s="39">
        <f t="shared" si="336"/>
        <v>0</v>
      </c>
      <c r="AB2149" s="40">
        <f t="shared" si="337"/>
        <v>0</v>
      </c>
      <c r="AC2149" s="40">
        <f t="shared" si="338"/>
        <v>0</v>
      </c>
      <c r="AD2149" s="40">
        <f t="shared" si="339"/>
        <v>0</v>
      </c>
    </row>
    <row r="2150" spans="1:30" x14ac:dyDescent="0.35">
      <c r="A2150" s="6">
        <v>821</v>
      </c>
      <c r="B2150" s="6">
        <v>1</v>
      </c>
      <c r="C2150" t="str">
        <f t="shared" si="340"/>
        <v>0821-01</v>
      </c>
      <c r="D2150" s="7" t="s">
        <v>833</v>
      </c>
      <c r="E2150" s="8">
        <v>2020</v>
      </c>
      <c r="F2150">
        <f>VLOOKUP(E2150,Lookups!A:B,2,FALSE)</f>
        <v>3</v>
      </c>
      <c r="G2150" s="8">
        <v>2021</v>
      </c>
      <c r="H2150" s="63">
        <v>180</v>
      </c>
      <c r="I2150" s="6">
        <v>10</v>
      </c>
      <c r="J2150" s="6">
        <v>1</v>
      </c>
      <c r="K2150" s="6">
        <v>0</v>
      </c>
      <c r="L2150" s="6">
        <v>0</v>
      </c>
      <c r="M2150" s="6">
        <v>0</v>
      </c>
      <c r="N2150" s="6">
        <v>0</v>
      </c>
      <c r="O2150" s="6">
        <v>0</v>
      </c>
      <c r="P2150">
        <f t="shared" si="341"/>
        <v>2</v>
      </c>
      <c r="Q2150" s="9">
        <v>709</v>
      </c>
      <c r="R2150" s="9">
        <v>1433</v>
      </c>
      <c r="S2150" s="14">
        <f t="shared" si="333"/>
        <v>0.33099906629318393</v>
      </c>
      <c r="T2150" s="33">
        <f>IF(E2150&lt;1994,"NA",IF(E2150&gt;2001,SUMIFS(ADM!E:E,ADM!A:A,ReferendumData!E2150,ADM!C:C,ReferendumData!A2150,ADM!D:D,ReferendumData!B2150),SUMIFS(ADM!K:K,ADM!H:H,ReferendumData!E2150,ADM!I:I,ReferendumData!A2150,ADM!J:J,ReferendumData!B2150)))</f>
        <v>1050.3699999999999</v>
      </c>
      <c r="U2150" s="34">
        <f t="shared" si="342"/>
        <v>2.0392813960794771</v>
      </c>
      <c r="V2150" s="47">
        <f>IFERROR(VLOOKUP(C2150,Lookups!J:L,3,FALSE),IF(T2150&gt;=2000,4,IF(AND(T2150&gt;=1000,T2150&lt;2000),5,6)))</f>
        <v>5</v>
      </c>
      <c r="W2150" s="13" t="s">
        <v>834</v>
      </c>
      <c r="X2150" s="39">
        <f t="shared" si="334"/>
        <v>2.0392813960794771</v>
      </c>
      <c r="Y2150" s="38">
        <f t="shared" si="335"/>
        <v>0.33099906629318393</v>
      </c>
      <c r="Z2150" s="40" t="e">
        <f>IF(C2150=ScatterPlots!$A$3,ReferendumData!Y2150,-1)</f>
        <v>#N/A</v>
      </c>
      <c r="AA2150" s="39">
        <f t="shared" si="336"/>
        <v>2.0392813960794771</v>
      </c>
      <c r="AB2150" s="40">
        <f t="shared" si="337"/>
        <v>0.33099906629318393</v>
      </c>
      <c r="AC2150" s="40">
        <f t="shared" si="338"/>
        <v>-1</v>
      </c>
      <c r="AD2150" s="40">
        <f t="shared" si="339"/>
        <v>-1</v>
      </c>
    </row>
    <row r="2151" spans="1:30" x14ac:dyDescent="0.35">
      <c r="A2151" s="6">
        <v>836</v>
      </c>
      <c r="B2151" s="6">
        <v>1</v>
      </c>
      <c r="C2151" t="str">
        <f t="shared" si="340"/>
        <v>0836-01</v>
      </c>
      <c r="D2151" s="7" t="s">
        <v>835</v>
      </c>
      <c r="E2151" s="8">
        <v>2020</v>
      </c>
      <c r="F2151">
        <f>VLOOKUP(E2151,Lookups!A:B,2,FALSE)</f>
        <v>3</v>
      </c>
      <c r="G2151" s="8">
        <v>2021</v>
      </c>
      <c r="H2151" s="63">
        <v>1779.5</v>
      </c>
      <c r="I2151" s="6">
        <v>10</v>
      </c>
      <c r="J2151" s="6">
        <v>1</v>
      </c>
      <c r="K2151" s="6">
        <v>0</v>
      </c>
      <c r="L2151" s="6">
        <v>1</v>
      </c>
      <c r="M2151" s="6">
        <v>0</v>
      </c>
      <c r="N2151" s="6">
        <v>0</v>
      </c>
      <c r="O2151" s="6">
        <v>0</v>
      </c>
      <c r="P2151">
        <f t="shared" si="341"/>
        <v>10</v>
      </c>
      <c r="Q2151" s="9">
        <v>222</v>
      </c>
      <c r="R2151" s="9">
        <v>346</v>
      </c>
      <c r="S2151" s="14">
        <f t="shared" si="333"/>
        <v>0.39084507042253519</v>
      </c>
      <c r="T2151" s="33">
        <f>IF(E2151&lt;1994,"NA",IF(E2151&gt;2001,SUMIFS(ADM!E:E,ADM!A:A,ReferendumData!E2151,ADM!C:C,ReferendumData!A2151,ADM!D:D,ReferendumData!B2151),SUMIFS(ADM!K:K,ADM!H:H,ReferendumData!E2151,ADM!I:I,ReferendumData!A2151,ADM!J:J,ReferendumData!B2151)))</f>
        <v>215.62</v>
      </c>
      <c r="U2151" s="34">
        <f t="shared" si="342"/>
        <v>2.6342639829329375</v>
      </c>
      <c r="V2151" s="47">
        <f>IFERROR(VLOOKUP(C2151,Lookups!J:L,3,FALSE),IF(T2151&gt;=2000,4,IF(AND(T2151&gt;=1000,T2151&lt;2000),5,6)))</f>
        <v>6</v>
      </c>
      <c r="W2151" s="13" t="s">
        <v>836</v>
      </c>
      <c r="X2151" s="39">
        <f t="shared" si="334"/>
        <v>2.6342639829329375</v>
      </c>
      <c r="Y2151" s="38">
        <f t="shared" si="335"/>
        <v>0.39084507042253519</v>
      </c>
      <c r="Z2151" s="40" t="e">
        <f>IF(C2151=ScatterPlots!$A$3,ReferendumData!Y2151,-1)</f>
        <v>#N/A</v>
      </c>
      <c r="AA2151" s="39">
        <f t="shared" si="336"/>
        <v>2.6342639829329375</v>
      </c>
      <c r="AB2151" s="40">
        <f t="shared" si="337"/>
        <v>0.39084507042253519</v>
      </c>
      <c r="AC2151" s="40">
        <f t="shared" si="338"/>
        <v>-1</v>
      </c>
      <c r="AD2151" s="40">
        <f t="shared" si="339"/>
        <v>-1</v>
      </c>
    </row>
    <row r="2152" spans="1:30" x14ac:dyDescent="0.35">
      <c r="A2152" s="6">
        <v>840</v>
      </c>
      <c r="B2152" s="6">
        <v>1</v>
      </c>
      <c r="C2152" t="str">
        <f t="shared" si="340"/>
        <v>0840-01</v>
      </c>
      <c r="D2152" s="7" t="s">
        <v>837</v>
      </c>
      <c r="E2152" s="8">
        <v>2020</v>
      </c>
      <c r="F2152">
        <f>VLOOKUP(E2152,Lookups!A:B,2,FALSE)</f>
        <v>3</v>
      </c>
      <c r="G2152" s="8">
        <v>2022</v>
      </c>
      <c r="H2152" s="63">
        <v>253.51</v>
      </c>
      <c r="I2152" s="6">
        <v>10</v>
      </c>
      <c r="J2152" s="6">
        <v>1</v>
      </c>
      <c r="K2152" s="6">
        <v>0</v>
      </c>
      <c r="L2152" s="6">
        <v>1</v>
      </c>
      <c r="M2152">
        <v>1</v>
      </c>
      <c r="N2152" s="6">
        <v>0</v>
      </c>
      <c r="O2152" s="6">
        <v>1</v>
      </c>
      <c r="P2152">
        <f t="shared" si="341"/>
        <v>3</v>
      </c>
      <c r="Q2152" s="9">
        <v>1574</v>
      </c>
      <c r="R2152" s="9">
        <v>1248</v>
      </c>
      <c r="S2152" s="14">
        <f t="shared" si="333"/>
        <v>0.55776045357902193</v>
      </c>
      <c r="T2152" s="33">
        <f>IF(E2152&lt;1994,"NA",IF(E2152&gt;2001,SUMIFS(ADM!E:E,ADM!A:A,ReferendumData!E2152,ADM!C:C,ReferendumData!A2152,ADM!D:D,ReferendumData!B2152),SUMIFS(ADM!K:K,ADM!H:H,ReferendumData!E2152,ADM!I:I,ReferendumData!A2152,ADM!J:J,ReferendumData!B2152)))</f>
        <v>1016.27</v>
      </c>
      <c r="U2152" s="34">
        <f t="shared" si="342"/>
        <v>2.7768211203715549</v>
      </c>
      <c r="V2152" s="47">
        <f>IFERROR(VLOOKUP(C2152,Lookups!J:L,3,FALSE),IF(T2152&gt;=2000,4,IF(AND(T2152&gt;=1000,T2152&lt;2000),5,6)))</f>
        <v>5</v>
      </c>
      <c r="W2152" s="13" t="s">
        <v>838</v>
      </c>
      <c r="X2152" s="39">
        <f t="shared" si="334"/>
        <v>2.7768211203715549</v>
      </c>
      <c r="Y2152" s="38">
        <f t="shared" si="335"/>
        <v>0.55776045357902193</v>
      </c>
      <c r="Z2152" s="40" t="e">
        <f>IF(C2152=ScatterPlots!$A$3,ReferendumData!Y2152,-1)</f>
        <v>#N/A</v>
      </c>
      <c r="AA2152" s="39">
        <f t="shared" si="336"/>
        <v>2.7768211203715549</v>
      </c>
      <c r="AB2152" s="40">
        <f t="shared" si="337"/>
        <v>0.55776045357902193</v>
      </c>
      <c r="AC2152" s="40">
        <f t="shared" si="338"/>
        <v>-1</v>
      </c>
      <c r="AD2152" s="40">
        <f t="shared" si="339"/>
        <v>-1</v>
      </c>
    </row>
    <row r="2153" spans="1:30" x14ac:dyDescent="0.35">
      <c r="A2153" s="6">
        <v>882</v>
      </c>
      <c r="B2153" s="6">
        <v>1</v>
      </c>
      <c r="C2153" t="str">
        <f t="shared" si="340"/>
        <v>0882-01</v>
      </c>
      <c r="D2153" s="7" t="s">
        <v>162</v>
      </c>
      <c r="E2153" s="8">
        <v>2020</v>
      </c>
      <c r="F2153">
        <f>VLOOKUP(E2153,Lookups!A:B,2,FALSE)</f>
        <v>3</v>
      </c>
      <c r="G2153" s="8">
        <v>2021</v>
      </c>
      <c r="H2153" s="63">
        <v>1299.1199999999999</v>
      </c>
      <c r="I2153" s="6">
        <v>6</v>
      </c>
      <c r="J2153" s="6">
        <v>1</v>
      </c>
      <c r="K2153" s="6">
        <v>0</v>
      </c>
      <c r="L2153" s="6">
        <v>1</v>
      </c>
      <c r="M2153" s="6">
        <v>0</v>
      </c>
      <c r="N2153" s="6">
        <v>0</v>
      </c>
      <c r="O2153" s="6">
        <v>0</v>
      </c>
      <c r="P2153">
        <f t="shared" si="341"/>
        <v>10</v>
      </c>
      <c r="Q2153" s="9">
        <v>3938</v>
      </c>
      <c r="R2153" s="9">
        <v>7347</v>
      </c>
      <c r="S2153" s="14">
        <f t="shared" si="333"/>
        <v>0.34895879486043418</v>
      </c>
      <c r="T2153" s="33">
        <f>IF(E2153&lt;1994,"NA",IF(E2153&gt;2001,SUMIFS(ADM!E:E,ADM!A:A,ReferendumData!E2153,ADM!C:C,ReferendumData!A2153,ADM!D:D,ReferendumData!B2153),SUMIFS(ADM!K:K,ADM!H:H,ReferendumData!E2153,ADM!I:I,ReferendumData!A2153,ADM!J:J,ReferendumData!B2153)))</f>
        <v>4195.97</v>
      </c>
      <c r="U2153" s="34">
        <f t="shared" si="342"/>
        <v>2.6894853871691167</v>
      </c>
      <c r="V2153" s="47">
        <f>IFERROR(VLOOKUP(C2153,Lookups!J:L,3,FALSE),IF(T2153&gt;=2000,4,IF(AND(T2153&gt;=1000,T2153&lt;2000),5,6)))</f>
        <v>4</v>
      </c>
      <c r="W2153" s="13" t="s">
        <v>756</v>
      </c>
      <c r="X2153" s="39">
        <f t="shared" si="334"/>
        <v>2.6894853871691167</v>
      </c>
      <c r="Y2153" s="38">
        <f t="shared" si="335"/>
        <v>0.34895879486043418</v>
      </c>
      <c r="Z2153" s="40" t="e">
        <f>IF(C2153=ScatterPlots!$A$3,ReferendumData!Y2153,-1)</f>
        <v>#N/A</v>
      </c>
      <c r="AA2153" s="39">
        <f t="shared" si="336"/>
        <v>2.6894853871691167</v>
      </c>
      <c r="AB2153" s="40">
        <f t="shared" si="337"/>
        <v>0.34895879486043418</v>
      </c>
      <c r="AC2153" s="40">
        <f t="shared" si="338"/>
        <v>-1</v>
      </c>
      <c r="AD2153" s="40">
        <f t="shared" si="339"/>
        <v>-1</v>
      </c>
    </row>
    <row r="2154" spans="1:30" x14ac:dyDescent="0.35">
      <c r="A2154" s="6">
        <v>911</v>
      </c>
      <c r="B2154" s="6">
        <v>1</v>
      </c>
      <c r="C2154" t="str">
        <f t="shared" si="340"/>
        <v>0911-01</v>
      </c>
      <c r="D2154" s="7" t="s">
        <v>839</v>
      </c>
      <c r="E2154" s="8">
        <v>2020</v>
      </c>
      <c r="F2154">
        <f>VLOOKUP(E2154,Lookups!A:B,2,FALSE)</f>
        <v>3</v>
      </c>
      <c r="G2154" s="8">
        <v>2021</v>
      </c>
      <c r="H2154" s="63">
        <v>800</v>
      </c>
      <c r="I2154" s="6">
        <v>10</v>
      </c>
      <c r="J2154" s="6">
        <v>1</v>
      </c>
      <c r="K2154" s="6">
        <v>0</v>
      </c>
      <c r="L2154" s="6">
        <v>1</v>
      </c>
      <c r="M2154" s="6">
        <v>0</v>
      </c>
      <c r="N2154" s="6">
        <v>1</v>
      </c>
      <c r="O2154" s="6">
        <v>0</v>
      </c>
      <c r="P2154">
        <f t="shared" si="341"/>
        <v>9</v>
      </c>
      <c r="Q2154" s="9">
        <v>6403</v>
      </c>
      <c r="R2154" s="9">
        <v>10596</v>
      </c>
      <c r="S2154" s="14">
        <f t="shared" si="333"/>
        <v>0.37666921583622565</v>
      </c>
      <c r="T2154" s="33">
        <f>IF(E2154&lt;1994,"NA",IF(E2154&gt;2001,SUMIFS(ADM!E:E,ADM!A:A,ReferendumData!E2154,ADM!C:C,ReferendumData!A2154,ADM!D:D,ReferendumData!B2154),SUMIFS(ADM!K:K,ADM!H:H,ReferendumData!E2154,ADM!I:I,ReferendumData!A2154,ADM!J:J,ReferendumData!B2154)))</f>
        <v>5012.41</v>
      </c>
      <c r="U2154" s="34">
        <f t="shared" si="342"/>
        <v>3.3913825884155528</v>
      </c>
      <c r="V2154" s="47">
        <f>IFERROR(VLOOKUP(C2154,Lookups!J:L,3,FALSE),IF(T2154&gt;=2000,4,IF(AND(T2154&gt;=1000,T2154&lt;2000),5,6)))</f>
        <v>4</v>
      </c>
      <c r="W2154" s="13" t="s">
        <v>840</v>
      </c>
      <c r="X2154" s="39">
        <f t="shared" si="334"/>
        <v>3.3913825884155528</v>
      </c>
      <c r="Y2154" s="38">
        <f t="shared" si="335"/>
        <v>0.37666921583622565</v>
      </c>
      <c r="Z2154" s="40" t="e">
        <f>IF(C2154=ScatterPlots!$A$3,ReferendumData!Y2154,-1)</f>
        <v>#N/A</v>
      </c>
      <c r="AA2154" s="39">
        <f t="shared" si="336"/>
        <v>3.3913825884155528</v>
      </c>
      <c r="AB2154" s="40">
        <f t="shared" si="337"/>
        <v>0.37666921583622565</v>
      </c>
      <c r="AC2154" s="40">
        <f t="shared" si="338"/>
        <v>-1</v>
      </c>
      <c r="AD2154" s="40">
        <f t="shared" si="339"/>
        <v>-1</v>
      </c>
    </row>
    <row r="2155" spans="1:30" x14ac:dyDescent="0.35">
      <c r="A2155" s="6">
        <v>914</v>
      </c>
      <c r="B2155" s="6">
        <v>1</v>
      </c>
      <c r="C2155" t="str">
        <f t="shared" si="340"/>
        <v>0914-01</v>
      </c>
      <c r="D2155" s="7" t="s">
        <v>240</v>
      </c>
      <c r="E2155" s="8">
        <v>2020</v>
      </c>
      <c r="F2155">
        <f>VLOOKUP(E2155,Lookups!A:B,2,FALSE)</f>
        <v>3</v>
      </c>
      <c r="G2155" s="8">
        <v>2021</v>
      </c>
      <c r="H2155" s="63">
        <v>360</v>
      </c>
      <c r="I2155" s="6">
        <v>5</v>
      </c>
      <c r="J2155" s="6">
        <v>2</v>
      </c>
      <c r="K2155" s="6">
        <v>0</v>
      </c>
      <c r="L2155" s="6">
        <v>0</v>
      </c>
      <c r="M2155" s="6">
        <v>0</v>
      </c>
      <c r="N2155" s="6">
        <v>0</v>
      </c>
      <c r="O2155" s="6">
        <v>0</v>
      </c>
      <c r="P2155">
        <f t="shared" si="341"/>
        <v>4</v>
      </c>
      <c r="Q2155" s="9">
        <v>335</v>
      </c>
      <c r="R2155" s="9">
        <v>431</v>
      </c>
      <c r="S2155" s="14">
        <f t="shared" si="333"/>
        <v>0.43733681462140994</v>
      </c>
      <c r="T2155" s="33">
        <f>IF(E2155&lt;1994,"NA",IF(E2155&gt;2001,SUMIFS(ADM!E:E,ADM!A:A,ReferendumData!E2155,ADM!C:C,ReferendumData!A2155,ADM!D:D,ReferendumData!B2155),SUMIFS(ADM!K:K,ADM!H:H,ReferendumData!E2155,ADM!I:I,ReferendumData!A2155,ADM!J:J,ReferendumData!B2155)))</f>
        <v>296.58</v>
      </c>
      <c r="U2155" s="34">
        <f t="shared" si="342"/>
        <v>2.5827769910310878</v>
      </c>
      <c r="V2155" s="47">
        <f>IFERROR(VLOOKUP(C2155,Lookups!J:L,3,FALSE),IF(T2155&gt;=2000,4,IF(AND(T2155&gt;=1000,T2155&lt;2000),5,6)))</f>
        <v>6</v>
      </c>
      <c r="W2155" s="13" t="s">
        <v>841</v>
      </c>
      <c r="X2155" s="39">
        <f t="shared" si="334"/>
        <v>2.5827769910310878</v>
      </c>
      <c r="Y2155" s="38">
        <f t="shared" si="335"/>
        <v>0.43733681462140994</v>
      </c>
      <c r="Z2155" s="40" t="e">
        <f>IF(C2155=ScatterPlots!$A$3,ReferendumData!Y2155,-1)</f>
        <v>#N/A</v>
      </c>
      <c r="AA2155" s="39">
        <f t="shared" si="336"/>
        <v>2.5827769910310878</v>
      </c>
      <c r="AB2155" s="40">
        <f t="shared" si="337"/>
        <v>0.43733681462140994</v>
      </c>
      <c r="AC2155" s="40">
        <f t="shared" si="338"/>
        <v>-1</v>
      </c>
      <c r="AD2155" s="40">
        <f t="shared" si="339"/>
        <v>-1</v>
      </c>
    </row>
    <row r="2156" spans="1:30" x14ac:dyDescent="0.35">
      <c r="A2156" s="6">
        <v>914</v>
      </c>
      <c r="B2156" s="6">
        <v>1</v>
      </c>
      <c r="C2156" t="str">
        <f t="shared" si="340"/>
        <v>0914-01</v>
      </c>
      <c r="D2156" s="7" t="s">
        <v>240</v>
      </c>
      <c r="E2156" s="8">
        <v>2020</v>
      </c>
      <c r="F2156">
        <f>VLOOKUP(E2156,Lookups!A:B,2,FALSE)</f>
        <v>3</v>
      </c>
      <c r="G2156" s="8">
        <v>2021</v>
      </c>
      <c r="H2156" s="63">
        <v>1462.77</v>
      </c>
      <c r="I2156" s="6">
        <v>5</v>
      </c>
      <c r="J2156" s="6">
        <v>1</v>
      </c>
      <c r="K2156" s="6">
        <v>0</v>
      </c>
      <c r="L2156" s="6">
        <v>0</v>
      </c>
      <c r="M2156" s="6">
        <v>0</v>
      </c>
      <c r="N2156" s="6">
        <v>0</v>
      </c>
      <c r="O2156" s="6">
        <v>1</v>
      </c>
      <c r="P2156">
        <f t="shared" si="341"/>
        <v>10</v>
      </c>
      <c r="Q2156" s="9">
        <v>434</v>
      </c>
      <c r="R2156" s="9">
        <v>332</v>
      </c>
      <c r="S2156" s="14">
        <f t="shared" si="333"/>
        <v>0.56657963446475201</v>
      </c>
      <c r="T2156" s="33">
        <f>IF(E2156&lt;1994,"NA",IF(E2156&gt;2001,SUMIFS(ADM!E:E,ADM!A:A,ReferendumData!E2156,ADM!C:C,ReferendumData!A2156,ADM!D:D,ReferendumData!B2156),SUMIFS(ADM!K:K,ADM!H:H,ReferendumData!E2156,ADM!I:I,ReferendumData!A2156,ADM!J:J,ReferendumData!B2156)))</f>
        <v>296.58</v>
      </c>
      <c r="U2156" s="34">
        <f t="shared" si="342"/>
        <v>2.5827769910310878</v>
      </c>
      <c r="V2156" s="47">
        <f>IFERROR(VLOOKUP(C2156,Lookups!J:L,3,FALSE),IF(T2156&gt;=2000,4,IF(AND(T2156&gt;=1000,T2156&lt;2000),5,6)))</f>
        <v>6</v>
      </c>
      <c r="W2156" s="13" t="s">
        <v>842</v>
      </c>
      <c r="X2156" s="39">
        <f t="shared" si="334"/>
        <v>2.5827769910310878</v>
      </c>
      <c r="Y2156" s="38">
        <f t="shared" si="335"/>
        <v>0.56657963446475201</v>
      </c>
      <c r="Z2156" s="40" t="e">
        <f>IF(C2156=ScatterPlots!$A$3,ReferendumData!Y2156,-1)</f>
        <v>#N/A</v>
      </c>
      <c r="AA2156" s="39">
        <f t="shared" si="336"/>
        <v>2.5827769910310878</v>
      </c>
      <c r="AB2156" s="40">
        <f t="shared" si="337"/>
        <v>0.56657963446475201</v>
      </c>
      <c r="AC2156" s="40">
        <f t="shared" si="338"/>
        <v>-1</v>
      </c>
      <c r="AD2156" s="40">
        <f t="shared" si="339"/>
        <v>-1</v>
      </c>
    </row>
    <row r="2157" spans="1:30" x14ac:dyDescent="0.35">
      <c r="A2157" s="6">
        <v>2134</v>
      </c>
      <c r="B2157" s="6">
        <v>1</v>
      </c>
      <c r="C2157" t="str">
        <f t="shared" si="340"/>
        <v>2134-01</v>
      </c>
      <c r="D2157" s="7" t="s">
        <v>206</v>
      </c>
      <c r="E2157" s="8">
        <v>2020</v>
      </c>
      <c r="F2157">
        <f>VLOOKUP(E2157,Lookups!A:B,2,FALSE)</f>
        <v>3</v>
      </c>
      <c r="G2157" s="8">
        <v>2021</v>
      </c>
      <c r="H2157" s="63">
        <v>1180.49</v>
      </c>
      <c r="I2157" s="6">
        <v>10</v>
      </c>
      <c r="J2157" s="6">
        <v>1</v>
      </c>
      <c r="K2157" s="6">
        <v>0</v>
      </c>
      <c r="L2157" s="6">
        <v>1</v>
      </c>
      <c r="M2157" s="6">
        <v>0</v>
      </c>
      <c r="N2157" s="6">
        <v>0</v>
      </c>
      <c r="O2157" s="6">
        <v>1</v>
      </c>
      <c r="P2157">
        <f t="shared" si="341"/>
        <v>10</v>
      </c>
      <c r="Q2157" s="9">
        <v>1538</v>
      </c>
      <c r="R2157" s="9">
        <v>1301</v>
      </c>
      <c r="S2157" s="14">
        <f t="shared" si="333"/>
        <v>0.54174004931313846</v>
      </c>
      <c r="T2157" s="33">
        <f>IF(E2157&lt;1994,"NA",IF(E2157&gt;2001,SUMIFS(ADM!E:E,ADM!A:A,ReferendumData!E2157,ADM!C:C,ReferendumData!A2157,ADM!D:D,ReferendumData!B2157),SUMIFS(ADM!K:K,ADM!H:H,ReferendumData!E2157,ADM!I:I,ReferendumData!A2157,ADM!J:J,ReferendumData!B2157)))</f>
        <v>721.3</v>
      </c>
      <c r="U2157" s="34">
        <f t="shared" si="342"/>
        <v>3.9359489810065162</v>
      </c>
      <c r="V2157" s="47">
        <f>IFERROR(VLOOKUP(C2157,Lookups!J:L,3,FALSE),IF(T2157&gt;=2000,4,IF(AND(T2157&gt;=1000,T2157&lt;2000),5,6)))</f>
        <v>6</v>
      </c>
      <c r="W2157" s="13" t="s">
        <v>843</v>
      </c>
      <c r="X2157" s="39">
        <f t="shared" si="334"/>
        <v>3.9359489810065162</v>
      </c>
      <c r="Y2157" s="38">
        <f t="shared" si="335"/>
        <v>0.54174004931313846</v>
      </c>
      <c r="Z2157" s="40" t="e">
        <f>IF(C2157=ScatterPlots!$A$3,ReferendumData!Y2157,-1)</f>
        <v>#N/A</v>
      </c>
      <c r="AA2157" s="39">
        <f t="shared" si="336"/>
        <v>3.9359489810065162</v>
      </c>
      <c r="AB2157" s="40">
        <f t="shared" si="337"/>
        <v>0.54174004931313846</v>
      </c>
      <c r="AC2157" s="40">
        <f t="shared" si="338"/>
        <v>-1</v>
      </c>
      <c r="AD2157" s="40">
        <f t="shared" si="339"/>
        <v>-1</v>
      </c>
    </row>
    <row r="2158" spans="1:30" x14ac:dyDescent="0.35">
      <c r="A2158" s="6">
        <v>2168</v>
      </c>
      <c r="B2158" s="6">
        <v>1</v>
      </c>
      <c r="C2158" t="str">
        <f t="shared" si="340"/>
        <v>2168-01</v>
      </c>
      <c r="D2158" s="7" t="s">
        <v>552</v>
      </c>
      <c r="E2158" s="8">
        <v>2020</v>
      </c>
      <c r="F2158">
        <f>VLOOKUP(E2158,Lookups!A:B,2,FALSE)</f>
        <v>3</v>
      </c>
      <c r="G2158" s="8">
        <v>2021</v>
      </c>
      <c r="H2158" s="63">
        <v>560</v>
      </c>
      <c r="I2158" s="6">
        <v>10</v>
      </c>
      <c r="J2158" s="6">
        <v>1</v>
      </c>
      <c r="K2158" s="6">
        <v>0</v>
      </c>
      <c r="L2158" s="6">
        <v>0</v>
      </c>
      <c r="M2158" s="6">
        <v>0</v>
      </c>
      <c r="N2158" s="6">
        <v>0</v>
      </c>
      <c r="O2158" s="6">
        <v>0</v>
      </c>
      <c r="P2158">
        <f t="shared" si="341"/>
        <v>6</v>
      </c>
      <c r="Q2158" s="9">
        <v>914</v>
      </c>
      <c r="R2158" s="9">
        <v>1783</v>
      </c>
      <c r="S2158" s="14">
        <f t="shared" si="333"/>
        <v>0.33889506859473489</v>
      </c>
      <c r="T2158" s="33">
        <f>IF(E2158&lt;1994,"NA",IF(E2158&gt;2001,SUMIFS(ADM!E:E,ADM!A:A,ReferendumData!E2158,ADM!C:C,ReferendumData!A2158,ADM!D:D,ReferendumData!B2158),SUMIFS(ADM!K:K,ADM!H:H,ReferendumData!E2158,ADM!I:I,ReferendumData!A2158,ADM!J:J,ReferendumData!B2158)))</f>
        <v>876.22</v>
      </c>
      <c r="U2158" s="34">
        <f t="shared" si="342"/>
        <v>3.0779941110679965</v>
      </c>
      <c r="V2158" s="47">
        <f>IFERROR(VLOOKUP(C2158,Lookups!J:L,3,FALSE),IF(T2158&gt;=2000,4,IF(AND(T2158&gt;=1000,T2158&lt;2000),5,6)))</f>
        <v>6</v>
      </c>
      <c r="W2158" s="13" t="s">
        <v>778</v>
      </c>
      <c r="X2158" s="39">
        <f t="shared" si="334"/>
        <v>3.0779941110679965</v>
      </c>
      <c r="Y2158" s="38">
        <f t="shared" si="335"/>
        <v>0.33889506859473489</v>
      </c>
      <c r="Z2158" s="40" t="e">
        <f>IF(C2158=ScatterPlots!$A$3,ReferendumData!Y2158,-1)</f>
        <v>#N/A</v>
      </c>
      <c r="AA2158" s="39">
        <f t="shared" si="336"/>
        <v>3.0779941110679965</v>
      </c>
      <c r="AB2158" s="40">
        <f t="shared" si="337"/>
        <v>0.33889506859473489</v>
      </c>
      <c r="AC2158" s="40">
        <f t="shared" si="338"/>
        <v>-1</v>
      </c>
      <c r="AD2158" s="40">
        <f t="shared" si="339"/>
        <v>-1</v>
      </c>
    </row>
    <row r="2159" spans="1:30" x14ac:dyDescent="0.35">
      <c r="A2159" s="6">
        <v>2172</v>
      </c>
      <c r="B2159" s="6">
        <v>1</v>
      </c>
      <c r="C2159" t="str">
        <f t="shared" si="340"/>
        <v>2172-01</v>
      </c>
      <c r="D2159" s="7" t="s">
        <v>264</v>
      </c>
      <c r="E2159" s="8">
        <v>2020</v>
      </c>
      <c r="F2159">
        <f>VLOOKUP(E2159,Lookups!A:B,2,FALSE)</f>
        <v>3</v>
      </c>
      <c r="G2159" s="8">
        <v>2021</v>
      </c>
      <c r="H2159" s="63">
        <v>800</v>
      </c>
      <c r="I2159" s="6">
        <v>10</v>
      </c>
      <c r="J2159" s="6">
        <v>1</v>
      </c>
      <c r="K2159" s="6">
        <v>0</v>
      </c>
      <c r="L2159" s="6">
        <v>1</v>
      </c>
      <c r="M2159" s="6">
        <v>0</v>
      </c>
      <c r="N2159" s="6">
        <v>0</v>
      </c>
      <c r="O2159" s="6">
        <v>0</v>
      </c>
      <c r="P2159">
        <f t="shared" si="341"/>
        <v>9</v>
      </c>
      <c r="Q2159" s="9">
        <v>1192</v>
      </c>
      <c r="R2159" s="9">
        <v>1940</v>
      </c>
      <c r="S2159" s="14">
        <f t="shared" si="333"/>
        <v>0.38058748403575987</v>
      </c>
      <c r="T2159" s="33">
        <f>IF(E2159&lt;1994,"NA",IF(E2159&gt;2001,SUMIFS(ADM!E:E,ADM!A:A,ReferendumData!E2159,ADM!C:C,ReferendumData!A2159,ADM!D:D,ReferendumData!B2159),SUMIFS(ADM!K:K,ADM!H:H,ReferendumData!E2159,ADM!I:I,ReferendumData!A2159,ADM!J:J,ReferendumData!B2159)))</f>
        <v>740.75</v>
      </c>
      <c r="U2159" s="34">
        <f t="shared" si="342"/>
        <v>4.2281471481606481</v>
      </c>
      <c r="V2159" s="47">
        <f>IFERROR(VLOOKUP(C2159,Lookups!J:L,3,FALSE),IF(T2159&gt;=2000,4,IF(AND(T2159&gt;=1000,T2159&lt;2000),5,6)))</f>
        <v>6</v>
      </c>
      <c r="W2159" s="13" t="s">
        <v>831</v>
      </c>
      <c r="X2159" s="39">
        <f t="shared" si="334"/>
        <v>4.2281471481606481</v>
      </c>
      <c r="Y2159" s="38">
        <f t="shared" si="335"/>
        <v>0.38058748403575987</v>
      </c>
      <c r="Z2159" s="40" t="e">
        <f>IF(C2159=ScatterPlots!$A$3,ReferendumData!Y2159,-1)</f>
        <v>#N/A</v>
      </c>
      <c r="AA2159" s="39">
        <f t="shared" si="336"/>
        <v>4.2281471481606481</v>
      </c>
      <c r="AB2159" s="40">
        <f t="shared" si="337"/>
        <v>0.38058748403575987</v>
      </c>
      <c r="AC2159" s="40">
        <f t="shared" si="338"/>
        <v>-1</v>
      </c>
      <c r="AD2159" s="40">
        <f t="shared" si="339"/>
        <v>-1</v>
      </c>
    </row>
    <row r="2160" spans="1:30" x14ac:dyDescent="0.35">
      <c r="A2160" s="6">
        <v>2198</v>
      </c>
      <c r="B2160" s="6">
        <v>1</v>
      </c>
      <c r="C2160" t="str">
        <f t="shared" si="340"/>
        <v>2198-01</v>
      </c>
      <c r="D2160" s="7" t="s">
        <v>844</v>
      </c>
      <c r="E2160" s="8">
        <v>2020</v>
      </c>
      <c r="F2160">
        <f>VLOOKUP(E2160,Lookups!A:B,2,FALSE)</f>
        <v>3</v>
      </c>
      <c r="G2160" s="8">
        <v>2021</v>
      </c>
      <c r="H2160" s="63">
        <v>172.14</v>
      </c>
      <c r="I2160" s="6">
        <v>10</v>
      </c>
      <c r="J2160" s="6">
        <v>1</v>
      </c>
      <c r="K2160" s="6">
        <v>0</v>
      </c>
      <c r="L2160" s="6">
        <v>0</v>
      </c>
      <c r="M2160" s="6">
        <v>0</v>
      </c>
      <c r="N2160" s="6">
        <v>0</v>
      </c>
      <c r="O2160" s="6">
        <v>1</v>
      </c>
      <c r="P2160">
        <f t="shared" si="341"/>
        <v>2</v>
      </c>
      <c r="Q2160" s="9">
        <v>1845</v>
      </c>
      <c r="R2160" s="9">
        <v>687</v>
      </c>
      <c r="S2160" s="14">
        <f t="shared" si="333"/>
        <v>0.72867298578199047</v>
      </c>
      <c r="T2160" s="33">
        <f>IF(E2160&lt;1994,"NA",IF(E2160&gt;2001,SUMIFS(ADM!E:E,ADM!A:A,ReferendumData!E2160,ADM!C:C,ReferendumData!A2160,ADM!D:D,ReferendumData!B2160),SUMIFS(ADM!K:K,ADM!H:H,ReferendumData!E2160,ADM!I:I,ReferendumData!A2160,ADM!J:J,ReferendumData!B2160)))</f>
        <v>615.76</v>
      </c>
      <c r="U2160" s="34">
        <f t="shared" si="342"/>
        <v>4.1119916850721063</v>
      </c>
      <c r="V2160" s="47">
        <f>IFERROR(VLOOKUP(C2160,Lookups!J:L,3,FALSE),IF(T2160&gt;=2000,4,IF(AND(T2160&gt;=1000,T2160&lt;2000),5,6)))</f>
        <v>6</v>
      </c>
      <c r="W2160" s="13" t="s">
        <v>845</v>
      </c>
      <c r="X2160" s="39">
        <f t="shared" si="334"/>
        <v>4.1119916850721063</v>
      </c>
      <c r="Y2160" s="38">
        <f t="shared" si="335"/>
        <v>0.72867298578199047</v>
      </c>
      <c r="Z2160" s="40" t="e">
        <f>IF(C2160=ScatterPlots!$A$3,ReferendumData!Y2160,-1)</f>
        <v>#N/A</v>
      </c>
      <c r="AA2160" s="39">
        <f t="shared" si="336"/>
        <v>4.1119916850721063</v>
      </c>
      <c r="AB2160" s="40">
        <f t="shared" si="337"/>
        <v>0.72867298578199047</v>
      </c>
      <c r="AC2160" s="40">
        <f t="shared" si="338"/>
        <v>-1</v>
      </c>
      <c r="AD2160" s="40">
        <f t="shared" si="339"/>
        <v>-1</v>
      </c>
    </row>
    <row r="2161" spans="1:30" x14ac:dyDescent="0.35">
      <c r="A2161" s="6">
        <v>2365</v>
      </c>
      <c r="B2161" s="6">
        <v>1</v>
      </c>
      <c r="C2161" t="str">
        <f t="shared" si="340"/>
        <v>2365-01</v>
      </c>
      <c r="D2161" s="7" t="s">
        <v>168</v>
      </c>
      <c r="E2161" s="8">
        <v>2020</v>
      </c>
      <c r="F2161">
        <f>VLOOKUP(E2161,Lookups!A:B,2,FALSE)</f>
        <v>3</v>
      </c>
      <c r="G2161" s="8">
        <v>2021</v>
      </c>
      <c r="H2161" s="63">
        <v>1406.3</v>
      </c>
      <c r="I2161" s="6">
        <v>10</v>
      </c>
      <c r="J2161" s="6">
        <v>1</v>
      </c>
      <c r="K2161" s="6">
        <v>0</v>
      </c>
      <c r="L2161" s="6">
        <v>0</v>
      </c>
      <c r="M2161" s="6">
        <v>0</v>
      </c>
      <c r="N2161" s="6">
        <v>0</v>
      </c>
      <c r="O2161" s="6">
        <v>1</v>
      </c>
      <c r="P2161">
        <f t="shared" si="341"/>
        <v>10</v>
      </c>
      <c r="Q2161" s="9">
        <v>1406</v>
      </c>
      <c r="R2161" s="9">
        <v>836</v>
      </c>
      <c r="S2161" s="14">
        <f t="shared" si="333"/>
        <v>0.6271186440677966</v>
      </c>
      <c r="T2161" s="33">
        <f>IF(E2161&lt;1994,"NA",IF(E2161&gt;2001,SUMIFS(ADM!E:E,ADM!A:A,ReferendumData!E2161,ADM!C:C,ReferendumData!A2161,ADM!D:D,ReferendumData!B2161),SUMIFS(ADM!K:K,ADM!H:H,ReferendumData!E2161,ADM!I:I,ReferendumData!A2161,ADM!J:J,ReferendumData!B2161)))</f>
        <v>709.01</v>
      </c>
      <c r="U2161" s="34">
        <f t="shared" si="342"/>
        <v>3.1621556818662642</v>
      </c>
      <c r="V2161" s="47">
        <f>IFERROR(VLOOKUP(C2161,Lookups!J:L,3,FALSE),IF(T2161&gt;=2000,4,IF(AND(T2161&gt;=1000,T2161&lt;2000),5,6)))</f>
        <v>6</v>
      </c>
      <c r="W2161" s="13" t="s">
        <v>812</v>
      </c>
      <c r="X2161" s="39">
        <f t="shared" si="334"/>
        <v>3.1621556818662642</v>
      </c>
      <c r="Y2161" s="38">
        <f t="shared" si="335"/>
        <v>0.6271186440677966</v>
      </c>
      <c r="Z2161" s="40" t="e">
        <f>IF(C2161=ScatterPlots!$A$3,ReferendumData!Y2161,-1)</f>
        <v>#N/A</v>
      </c>
      <c r="AA2161" s="39">
        <f t="shared" si="336"/>
        <v>3.1621556818662642</v>
      </c>
      <c r="AB2161" s="40">
        <f t="shared" si="337"/>
        <v>0.6271186440677966</v>
      </c>
      <c r="AC2161" s="40">
        <f t="shared" si="338"/>
        <v>-1</v>
      </c>
      <c r="AD2161" s="40">
        <f t="shared" si="339"/>
        <v>-1</v>
      </c>
    </row>
    <row r="2162" spans="1:30" x14ac:dyDescent="0.35">
      <c r="A2162" s="6">
        <v>2683</v>
      </c>
      <c r="B2162" s="6">
        <v>1</v>
      </c>
      <c r="C2162" t="str">
        <f t="shared" si="340"/>
        <v>2683-01</v>
      </c>
      <c r="D2162" s="7" t="s">
        <v>409</v>
      </c>
      <c r="E2162" s="8">
        <v>2020</v>
      </c>
      <c r="F2162">
        <f>VLOOKUP(E2162,Lookups!A:B,2,FALSE)</f>
        <v>3</v>
      </c>
      <c r="G2162" s="8">
        <v>2021</v>
      </c>
      <c r="H2162" s="63">
        <v>1306.05</v>
      </c>
      <c r="I2162" s="6">
        <v>10</v>
      </c>
      <c r="J2162" s="6">
        <v>1</v>
      </c>
      <c r="K2162" s="6">
        <v>0</v>
      </c>
      <c r="L2162" s="6">
        <v>1</v>
      </c>
      <c r="M2162" s="6">
        <v>0</v>
      </c>
      <c r="N2162" s="6">
        <v>0</v>
      </c>
      <c r="O2162" s="6">
        <v>0</v>
      </c>
      <c r="P2162">
        <f t="shared" si="341"/>
        <v>10</v>
      </c>
      <c r="Q2162" s="9">
        <v>688</v>
      </c>
      <c r="R2162" s="9">
        <v>864</v>
      </c>
      <c r="S2162" s="14">
        <f t="shared" si="333"/>
        <v>0.44329896907216493</v>
      </c>
      <c r="T2162" s="33">
        <f>IF(E2162&lt;1994,"NA",IF(E2162&gt;2001,SUMIFS(ADM!E:E,ADM!A:A,ReferendumData!E2162,ADM!C:C,ReferendumData!A2162,ADM!D:D,ReferendumData!B2162),SUMIFS(ADM!K:K,ADM!H:H,ReferendumData!E2162,ADM!I:I,ReferendumData!A2162,ADM!J:J,ReferendumData!B2162)))</f>
        <v>262.81</v>
      </c>
      <c r="U2162" s="34">
        <f t="shared" si="342"/>
        <v>5.9054069479852362</v>
      </c>
      <c r="V2162" s="47">
        <f>IFERROR(VLOOKUP(C2162,Lookups!J:L,3,FALSE),IF(T2162&gt;=2000,4,IF(AND(T2162&gt;=1000,T2162&lt;2000),5,6)))</f>
        <v>6</v>
      </c>
      <c r="W2162" s="13" t="s">
        <v>831</v>
      </c>
      <c r="X2162" s="39">
        <f t="shared" si="334"/>
        <v>5.9054069479852362</v>
      </c>
      <c r="Y2162" s="38">
        <f t="shared" si="335"/>
        <v>0.44329896907216493</v>
      </c>
      <c r="Z2162" s="40" t="e">
        <f>IF(C2162=ScatterPlots!$A$3,ReferendumData!Y2162,-1)</f>
        <v>#N/A</v>
      </c>
      <c r="AA2162" s="39">
        <f t="shared" si="336"/>
        <v>5.9054069479852362</v>
      </c>
      <c r="AB2162" s="40">
        <f t="shared" si="337"/>
        <v>0.44329896907216493</v>
      </c>
      <c r="AC2162" s="40">
        <f t="shared" si="338"/>
        <v>-1</v>
      </c>
      <c r="AD2162" s="40">
        <f t="shared" si="339"/>
        <v>-1</v>
      </c>
    </row>
    <row r="2163" spans="1:30" x14ac:dyDescent="0.35">
      <c r="A2163" s="6">
        <v>2687</v>
      </c>
      <c r="B2163" s="6">
        <v>1</v>
      </c>
      <c r="C2163" t="str">
        <f t="shared" si="340"/>
        <v>2687-01</v>
      </c>
      <c r="D2163" s="7" t="s">
        <v>808</v>
      </c>
      <c r="E2163" s="8">
        <v>2020</v>
      </c>
      <c r="F2163">
        <f>VLOOKUP(E2163,Lookups!A:B,2,FALSE)</f>
        <v>3</v>
      </c>
      <c r="G2163" s="8">
        <v>2021</v>
      </c>
      <c r="H2163" s="63">
        <v>255.36</v>
      </c>
      <c r="I2163" s="6">
        <v>10</v>
      </c>
      <c r="J2163" s="6">
        <v>2</v>
      </c>
      <c r="K2163" s="6">
        <v>0</v>
      </c>
      <c r="L2163" s="6">
        <v>0</v>
      </c>
      <c r="M2163" s="6">
        <v>0</v>
      </c>
      <c r="N2163" s="6">
        <v>0</v>
      </c>
      <c r="O2163" s="6">
        <v>0</v>
      </c>
      <c r="P2163">
        <f t="shared" si="341"/>
        <v>3</v>
      </c>
      <c r="Q2163" s="9">
        <v>1932</v>
      </c>
      <c r="R2163" s="9">
        <v>3104</v>
      </c>
      <c r="S2163" s="14">
        <f t="shared" si="333"/>
        <v>0.38363780778395551</v>
      </c>
      <c r="T2163" s="33">
        <f>IF(E2163&lt;1994,"NA",IF(E2163&gt;2001,SUMIFS(ADM!E:E,ADM!A:A,ReferendumData!E2163,ADM!C:C,ReferendumData!A2163,ADM!D:D,ReferendumData!B2163),SUMIFS(ADM!K:K,ADM!H:H,ReferendumData!E2163,ADM!I:I,ReferendumData!A2163,ADM!J:J,ReferendumData!B2163)))</f>
        <v>1269.5</v>
      </c>
      <c r="U2163" s="34">
        <f t="shared" si="342"/>
        <v>3.9669161087042144</v>
      </c>
      <c r="V2163" s="47">
        <f>IFERROR(VLOOKUP(C2163,Lookups!J:L,3,FALSE),IF(T2163&gt;=2000,4,IF(AND(T2163&gt;=1000,T2163&lt;2000),5,6)))</f>
        <v>5</v>
      </c>
      <c r="W2163" s="13" t="s">
        <v>763</v>
      </c>
      <c r="X2163" s="39">
        <f t="shared" si="334"/>
        <v>3.9669161087042144</v>
      </c>
      <c r="Y2163" s="38">
        <f t="shared" si="335"/>
        <v>0.38363780778395551</v>
      </c>
      <c r="Z2163" s="40" t="e">
        <f>IF(C2163=ScatterPlots!$A$3,ReferendumData!Y2163,-1)</f>
        <v>#N/A</v>
      </c>
      <c r="AA2163" s="39">
        <f t="shared" si="336"/>
        <v>3.9669161087042144</v>
      </c>
      <c r="AB2163" s="40">
        <f t="shared" si="337"/>
        <v>0.38363780778395551</v>
      </c>
      <c r="AC2163" s="40">
        <f t="shared" si="338"/>
        <v>-1</v>
      </c>
      <c r="AD2163" s="40">
        <f t="shared" si="339"/>
        <v>-1</v>
      </c>
    </row>
    <row r="2164" spans="1:30" x14ac:dyDescent="0.35">
      <c r="A2164" s="6">
        <v>2769</v>
      </c>
      <c r="B2164" s="6">
        <v>1</v>
      </c>
      <c r="C2164" t="str">
        <f t="shared" si="340"/>
        <v>2769-01</v>
      </c>
      <c r="D2164" s="7" t="s">
        <v>846</v>
      </c>
      <c r="E2164" s="8">
        <v>2020</v>
      </c>
      <c r="F2164">
        <f>VLOOKUP(E2164,Lookups!A:B,2,FALSE)</f>
        <v>3</v>
      </c>
      <c r="G2164" s="8">
        <v>2021</v>
      </c>
      <c r="H2164" s="63">
        <v>252.5</v>
      </c>
      <c r="I2164" s="6">
        <v>10</v>
      </c>
      <c r="J2164" s="6">
        <v>1</v>
      </c>
      <c r="K2164" s="6">
        <v>0</v>
      </c>
      <c r="L2164" s="6">
        <v>1</v>
      </c>
      <c r="M2164" s="6">
        <v>0</v>
      </c>
      <c r="N2164" s="6">
        <v>0</v>
      </c>
      <c r="O2164" s="6">
        <v>1</v>
      </c>
      <c r="P2164">
        <f t="shared" si="341"/>
        <v>3</v>
      </c>
      <c r="Q2164" s="9">
        <v>2482</v>
      </c>
      <c r="R2164" s="9">
        <v>1218</v>
      </c>
      <c r="S2164" s="14">
        <f t="shared" si="333"/>
        <v>0.67081081081081084</v>
      </c>
      <c r="T2164" s="33">
        <f>IF(E2164&lt;1994,"NA",IF(E2164&gt;2001,SUMIFS(ADM!E:E,ADM!A:A,ReferendumData!E2164,ADM!C:C,ReferendumData!A2164,ADM!D:D,ReferendumData!B2164),SUMIFS(ADM!K:K,ADM!H:H,ReferendumData!E2164,ADM!I:I,ReferendumData!A2164,ADM!J:J,ReferendumData!B2164)))</f>
        <v>1092.6199999999999</v>
      </c>
      <c r="U2164" s="34">
        <f t="shared" si="342"/>
        <v>3.3863557320935005</v>
      </c>
      <c r="V2164" s="47">
        <f>IFERROR(VLOOKUP(C2164,Lookups!J:L,3,FALSE),IF(T2164&gt;=2000,4,IF(AND(T2164&gt;=1000,T2164&lt;2000),5,6)))</f>
        <v>5</v>
      </c>
      <c r="W2164" s="13" t="s">
        <v>843</v>
      </c>
      <c r="X2164" s="39">
        <f t="shared" si="334"/>
        <v>3.3863557320935005</v>
      </c>
      <c r="Y2164" s="38">
        <f t="shared" si="335"/>
        <v>0.67081081081081084</v>
      </c>
      <c r="Z2164" s="40" t="e">
        <f>IF(C2164=ScatterPlots!$A$3,ReferendumData!Y2164,-1)</f>
        <v>#N/A</v>
      </c>
      <c r="AA2164" s="39">
        <f t="shared" si="336"/>
        <v>3.3863557320935005</v>
      </c>
      <c r="AB2164" s="40">
        <f t="shared" si="337"/>
        <v>0.67081081081081084</v>
      </c>
      <c r="AC2164" s="40">
        <f t="shared" si="338"/>
        <v>-1</v>
      </c>
      <c r="AD2164" s="40">
        <f t="shared" si="339"/>
        <v>-1</v>
      </c>
    </row>
    <row r="2165" spans="1:30" x14ac:dyDescent="0.35">
      <c r="A2165" s="6">
        <v>2769</v>
      </c>
      <c r="B2165" s="6">
        <v>1</v>
      </c>
      <c r="C2165" t="str">
        <f t="shared" si="340"/>
        <v>2769-01</v>
      </c>
      <c r="D2165" s="7" t="s">
        <v>846</v>
      </c>
      <c r="E2165" s="8">
        <v>2020</v>
      </c>
      <c r="F2165">
        <f>VLOOKUP(E2165,Lookups!A:B,2,FALSE)</f>
        <v>3</v>
      </c>
      <c r="G2165" s="8">
        <v>2022</v>
      </c>
      <c r="H2165" s="63">
        <v>207.5</v>
      </c>
      <c r="I2165" s="6">
        <v>9</v>
      </c>
      <c r="J2165" s="6">
        <v>2</v>
      </c>
      <c r="K2165" s="6">
        <v>0</v>
      </c>
      <c r="L2165" s="6">
        <v>1</v>
      </c>
      <c r="M2165" s="6">
        <v>1</v>
      </c>
      <c r="N2165" s="6">
        <v>0</v>
      </c>
      <c r="O2165" s="6">
        <v>0</v>
      </c>
      <c r="P2165">
        <f t="shared" si="341"/>
        <v>3</v>
      </c>
      <c r="Q2165" s="9">
        <v>1759</v>
      </c>
      <c r="R2165" s="9">
        <v>1936</v>
      </c>
      <c r="S2165" s="14">
        <f t="shared" si="333"/>
        <v>0.47604871447902569</v>
      </c>
      <c r="T2165" s="33">
        <f>IF(E2165&lt;1994,"NA",IF(E2165&gt;2001,SUMIFS(ADM!E:E,ADM!A:A,ReferendumData!E2165,ADM!C:C,ReferendumData!A2165,ADM!D:D,ReferendumData!B2165),SUMIFS(ADM!K:K,ADM!H:H,ReferendumData!E2165,ADM!I:I,ReferendumData!A2165,ADM!J:J,ReferendumData!B2165)))</f>
        <v>1092.6199999999999</v>
      </c>
      <c r="U2165" s="34">
        <f t="shared" si="342"/>
        <v>3.3817795756987796</v>
      </c>
      <c r="V2165" s="47">
        <f>IFERROR(VLOOKUP(C2165,Lookups!J:L,3,FALSE),IF(T2165&gt;=2000,4,IF(AND(T2165&gt;=1000,T2165&lt;2000),5,6)))</f>
        <v>5</v>
      </c>
      <c r="W2165" s="13" t="s">
        <v>847</v>
      </c>
      <c r="X2165" s="39">
        <f t="shared" si="334"/>
        <v>3.3817795756987796</v>
      </c>
      <c r="Y2165" s="38">
        <f t="shared" si="335"/>
        <v>0.47604871447902569</v>
      </c>
      <c r="Z2165" s="40" t="e">
        <f>IF(C2165=ScatterPlots!$A$3,ReferendumData!Y2165,-1)</f>
        <v>#N/A</v>
      </c>
      <c r="AA2165" s="39">
        <f t="shared" si="336"/>
        <v>3.3817795756987796</v>
      </c>
      <c r="AB2165" s="40">
        <f t="shared" si="337"/>
        <v>0.47604871447902569</v>
      </c>
      <c r="AC2165" s="40">
        <f t="shared" si="338"/>
        <v>-1</v>
      </c>
      <c r="AD2165" s="40">
        <f t="shared" si="339"/>
        <v>-1</v>
      </c>
    </row>
    <row r="2166" spans="1:30" x14ac:dyDescent="0.35">
      <c r="A2166" s="6">
        <v>2860</v>
      </c>
      <c r="B2166" s="6">
        <v>1</v>
      </c>
      <c r="C2166" t="str">
        <f t="shared" si="340"/>
        <v>2860-01</v>
      </c>
      <c r="D2166" s="7" t="s">
        <v>848</v>
      </c>
      <c r="E2166" s="8">
        <v>2020</v>
      </c>
      <c r="F2166">
        <f>VLOOKUP(E2166,Lookups!A:B,2,FALSE)</f>
        <v>3</v>
      </c>
      <c r="G2166" s="8">
        <v>2021</v>
      </c>
      <c r="H2166" s="63">
        <v>700</v>
      </c>
      <c r="I2166" s="6">
        <v>10</v>
      </c>
      <c r="J2166" s="6">
        <v>1</v>
      </c>
      <c r="K2166" s="6">
        <v>0</v>
      </c>
      <c r="L2166" s="6">
        <v>1</v>
      </c>
      <c r="M2166" s="6">
        <v>0</v>
      </c>
      <c r="N2166" s="6">
        <v>0</v>
      </c>
      <c r="O2166" s="6">
        <v>1</v>
      </c>
      <c r="P2166">
        <f t="shared" si="341"/>
        <v>8</v>
      </c>
      <c r="Q2166" s="9">
        <v>2197</v>
      </c>
      <c r="R2166" s="9">
        <v>1782</v>
      </c>
      <c r="S2166" s="14">
        <f t="shared" si="333"/>
        <v>0.55214878110077914</v>
      </c>
      <c r="T2166" s="33">
        <f>IF(E2166&lt;1994,"NA",IF(E2166&gt;2001,SUMIFS(ADM!E:E,ADM!A:A,ReferendumData!E2166,ADM!C:C,ReferendumData!A2166,ADM!D:D,ReferendumData!B2166),SUMIFS(ADM!K:K,ADM!H:H,ReferendumData!E2166,ADM!I:I,ReferendumData!A2166,ADM!J:J,ReferendumData!B2166)))</f>
        <v>1057.6500000000001</v>
      </c>
      <c r="U2166" s="34">
        <f t="shared" si="342"/>
        <v>3.762114120928473</v>
      </c>
      <c r="V2166" s="47">
        <f>IFERROR(VLOOKUP(C2166,Lookups!J:L,3,FALSE),IF(T2166&gt;=2000,4,IF(AND(T2166&gt;=1000,T2166&lt;2000),5,6)))</f>
        <v>5</v>
      </c>
      <c r="W2166" s="13" t="s">
        <v>818</v>
      </c>
      <c r="X2166" s="39">
        <f t="shared" si="334"/>
        <v>3.762114120928473</v>
      </c>
      <c r="Y2166" s="38">
        <f t="shared" si="335"/>
        <v>0.55214878110077914</v>
      </c>
      <c r="Z2166" s="40" t="e">
        <f>IF(C2166=ScatterPlots!$A$3,ReferendumData!Y2166,-1)</f>
        <v>#N/A</v>
      </c>
      <c r="AA2166" s="39">
        <f t="shared" si="336"/>
        <v>3.762114120928473</v>
      </c>
      <c r="AB2166" s="40">
        <f t="shared" si="337"/>
        <v>0.55214878110077914</v>
      </c>
      <c r="AC2166" s="40">
        <f t="shared" si="338"/>
        <v>-1</v>
      </c>
      <c r="AD2166" s="40">
        <f t="shared" si="339"/>
        <v>-1</v>
      </c>
    </row>
    <row r="2167" spans="1:30" x14ac:dyDescent="0.35">
      <c r="A2167" s="6">
        <v>2884</v>
      </c>
      <c r="B2167" s="6">
        <v>1</v>
      </c>
      <c r="C2167" t="str">
        <f t="shared" si="340"/>
        <v>2884-01</v>
      </c>
      <c r="D2167" s="7" t="s">
        <v>436</v>
      </c>
      <c r="E2167" s="8">
        <v>2020</v>
      </c>
      <c r="F2167">
        <f>VLOOKUP(E2167,Lookups!A:B,2,FALSE)</f>
        <v>3</v>
      </c>
      <c r="G2167" s="8">
        <v>2021</v>
      </c>
      <c r="H2167" s="63">
        <v>700</v>
      </c>
      <c r="I2167" s="6">
        <v>10</v>
      </c>
      <c r="J2167" s="6">
        <v>1</v>
      </c>
      <c r="K2167" s="6">
        <v>0</v>
      </c>
      <c r="L2167" s="6">
        <v>0</v>
      </c>
      <c r="M2167" s="6">
        <v>0</v>
      </c>
      <c r="N2167" s="6">
        <v>0</v>
      </c>
      <c r="O2167" s="6">
        <v>1</v>
      </c>
      <c r="P2167">
        <f t="shared" si="341"/>
        <v>8</v>
      </c>
      <c r="Q2167" s="9">
        <v>1161</v>
      </c>
      <c r="R2167" s="9">
        <v>704</v>
      </c>
      <c r="S2167" s="14">
        <f t="shared" si="333"/>
        <v>0.62252010723860585</v>
      </c>
      <c r="T2167" s="33">
        <f>IF(E2167&lt;1994,"NA",IF(E2167&gt;2001,SUMIFS(ADM!E:E,ADM!A:A,ReferendumData!E2167,ADM!C:C,ReferendumData!A2167,ADM!D:D,ReferendumData!B2167),SUMIFS(ADM!K:K,ADM!H:H,ReferendumData!E2167,ADM!I:I,ReferendumData!A2167,ADM!J:J,ReferendumData!B2167)))</f>
        <v>416.18</v>
      </c>
      <c r="U2167" s="34">
        <f t="shared" si="342"/>
        <v>4.4812340814070835</v>
      </c>
      <c r="V2167" s="47">
        <f>IFERROR(VLOOKUP(C2167,Lookups!J:L,3,FALSE),IF(T2167&gt;=2000,4,IF(AND(T2167&gt;=1000,T2167&lt;2000),5,6)))</f>
        <v>6</v>
      </c>
      <c r="W2167" s="13" t="s">
        <v>849</v>
      </c>
      <c r="X2167" s="39">
        <f t="shared" si="334"/>
        <v>4.4812340814070835</v>
      </c>
      <c r="Y2167" s="38">
        <f t="shared" si="335"/>
        <v>0.62252010723860585</v>
      </c>
      <c r="Z2167" s="40" t="e">
        <f>IF(C2167=ScatterPlots!$A$3,ReferendumData!Y2167,-1)</f>
        <v>#N/A</v>
      </c>
      <c r="AA2167" s="39">
        <f t="shared" si="336"/>
        <v>4.4812340814070835</v>
      </c>
      <c r="AB2167" s="40">
        <f t="shared" si="337"/>
        <v>0.62252010723860585</v>
      </c>
      <c r="AC2167" s="40">
        <f t="shared" si="338"/>
        <v>-1</v>
      </c>
      <c r="AD2167" s="40">
        <f t="shared" si="339"/>
        <v>-1</v>
      </c>
    </row>
    <row r="2168" spans="1:30" x14ac:dyDescent="0.35">
      <c r="A2168" s="6">
        <v>11</v>
      </c>
      <c r="B2168" s="6">
        <v>1</v>
      </c>
      <c r="C2168" t="str">
        <f t="shared" si="340"/>
        <v>0011-01</v>
      </c>
      <c r="D2168" s="7" t="s">
        <v>852</v>
      </c>
      <c r="E2168" s="8">
        <v>2021</v>
      </c>
      <c r="F2168">
        <f>VLOOKUP(E2168,Lookups!A:B,2,FALSE)</f>
        <v>1</v>
      </c>
      <c r="G2168" s="8">
        <v>2023</v>
      </c>
      <c r="H2168" s="63">
        <v>828.22</v>
      </c>
      <c r="I2168" s="6">
        <v>10</v>
      </c>
      <c r="J2168" s="6">
        <v>1</v>
      </c>
      <c r="K2168" s="6">
        <v>0</v>
      </c>
      <c r="L2168" s="6">
        <v>1</v>
      </c>
      <c r="M2168" s="6">
        <v>1</v>
      </c>
      <c r="N2168" s="6">
        <v>0</v>
      </c>
      <c r="O2168" s="6">
        <v>1</v>
      </c>
      <c r="P2168">
        <f t="shared" si="341"/>
        <v>9</v>
      </c>
      <c r="Q2168" s="9">
        <v>16335</v>
      </c>
      <c r="R2168" s="9">
        <v>10549</v>
      </c>
      <c r="S2168" s="14">
        <f t="shared" si="333"/>
        <v>0.60761047463175122</v>
      </c>
      <c r="T2168" s="33">
        <f>IF(E2168&lt;1994,"NA",IF(E2168&gt;2001,SUMIFS(ADM!E:E,ADM!A:A,ReferendumData!E2168,ADM!C:C,ReferendumData!A2168,ADM!D:D,ReferendumData!B2168),SUMIFS(ADM!K:K,ADM!H:H,ReferendumData!E2168,ADM!I:I,ReferendumData!A2168,ADM!J:J,ReferendumData!B2168)))</f>
        <v>37126.9</v>
      </c>
      <c r="U2168" s="34">
        <f t="shared" si="342"/>
        <v>0.72411108926411849</v>
      </c>
      <c r="V2168" s="47">
        <f>IFERROR(VLOOKUP(C2168,Lookups!J:L,3,FALSE),IF(T2168&gt;=2000,4,IF(AND(T2168&gt;=1000,T2168&lt;2000),5,6)))</f>
        <v>3</v>
      </c>
      <c r="W2168" s="13" t="s">
        <v>853</v>
      </c>
      <c r="X2168" s="39">
        <f t="shared" si="334"/>
        <v>0.72411108926411849</v>
      </c>
      <c r="Y2168" s="38">
        <f t="shared" si="335"/>
        <v>0.60761047463175122</v>
      </c>
      <c r="Z2168" s="40" t="e">
        <f>IF(C2168=ScatterPlots!$A$3,ReferendumData!Y2168,-1)</f>
        <v>#N/A</v>
      </c>
      <c r="AA2168" s="39">
        <f t="shared" si="336"/>
        <v>0.72411108926411849</v>
      </c>
      <c r="AB2168" s="40">
        <f t="shared" si="337"/>
        <v>-1</v>
      </c>
      <c r="AC2168" s="40">
        <f t="shared" si="338"/>
        <v>-1</v>
      </c>
      <c r="AD2168" s="40">
        <f t="shared" si="339"/>
        <v>0.60761047463175122</v>
      </c>
    </row>
    <row r="2169" spans="1:30" x14ac:dyDescent="0.35">
      <c r="A2169" s="6">
        <v>11</v>
      </c>
      <c r="B2169" s="6">
        <v>1</v>
      </c>
      <c r="C2169" t="str">
        <f t="shared" si="340"/>
        <v>0011-01</v>
      </c>
      <c r="D2169" s="7" t="s">
        <v>852</v>
      </c>
      <c r="E2169" s="8">
        <v>2021</v>
      </c>
      <c r="F2169">
        <f>VLOOKUP(E2169,Lookups!A:B,2,FALSE)</f>
        <v>1</v>
      </c>
      <c r="G2169" s="8">
        <v>2023</v>
      </c>
      <c r="H2169" s="63">
        <v>275</v>
      </c>
      <c r="I2169" s="6">
        <v>10</v>
      </c>
      <c r="J2169" s="6">
        <v>3</v>
      </c>
      <c r="K2169" s="6">
        <v>0</v>
      </c>
      <c r="L2169" s="6">
        <v>1</v>
      </c>
      <c r="M2169" s="6">
        <v>1</v>
      </c>
      <c r="N2169" s="6">
        <v>0</v>
      </c>
      <c r="O2169" s="6">
        <v>0</v>
      </c>
      <c r="P2169">
        <f t="shared" si="341"/>
        <v>3</v>
      </c>
      <c r="Q2169" s="9">
        <v>12219</v>
      </c>
      <c r="R2169" s="9">
        <v>14654</v>
      </c>
      <c r="S2169" s="14">
        <f t="shared" si="333"/>
        <v>0.45469430283183865</v>
      </c>
      <c r="T2169" s="33">
        <f>IF(E2169&lt;1994,"NA",IF(E2169&gt;2001,SUMIFS(ADM!E:E,ADM!A:A,ReferendumData!E2169,ADM!C:C,ReferendumData!A2169,ADM!D:D,ReferendumData!B2169),SUMIFS(ADM!K:K,ADM!H:H,ReferendumData!E2169,ADM!I:I,ReferendumData!A2169,ADM!J:J,ReferendumData!B2169)))</f>
        <v>37126.9</v>
      </c>
      <c r="U2169" s="34">
        <f t="shared" si="342"/>
        <v>0.72381480813103161</v>
      </c>
      <c r="V2169" s="47">
        <f>IFERROR(VLOOKUP(C2169,Lookups!J:L,3,FALSE),IF(T2169&gt;=2000,4,IF(AND(T2169&gt;=1000,T2169&lt;2000),5,6)))</f>
        <v>3</v>
      </c>
      <c r="W2169" s="13" t="s">
        <v>854</v>
      </c>
      <c r="X2169" s="39">
        <f t="shared" si="334"/>
        <v>0.72381480813103161</v>
      </c>
      <c r="Y2169" s="38">
        <f t="shared" si="335"/>
        <v>0.45469430283183865</v>
      </c>
      <c r="Z2169" s="40" t="e">
        <f>IF(C2169=ScatterPlots!$A$3,ReferendumData!Y2169,-1)</f>
        <v>#N/A</v>
      </c>
      <c r="AA2169" s="39">
        <f t="shared" si="336"/>
        <v>0.72381480813103161</v>
      </c>
      <c r="AB2169" s="40">
        <f t="shared" si="337"/>
        <v>-1</v>
      </c>
      <c r="AC2169" s="40">
        <f t="shared" si="338"/>
        <v>-1</v>
      </c>
      <c r="AD2169" s="40">
        <f t="shared" si="339"/>
        <v>0.45469430283183865</v>
      </c>
    </row>
    <row r="2170" spans="1:30" x14ac:dyDescent="0.35">
      <c r="A2170" s="6">
        <v>31</v>
      </c>
      <c r="B2170" s="6">
        <v>1</v>
      </c>
      <c r="C2170" t="str">
        <f t="shared" si="340"/>
        <v>0031-01</v>
      </c>
      <c r="D2170" s="7" t="s">
        <v>271</v>
      </c>
      <c r="E2170" s="8">
        <v>2021</v>
      </c>
      <c r="F2170">
        <f>VLOOKUP(E2170,Lookups!A:B,2,FALSE)</f>
        <v>1</v>
      </c>
      <c r="G2170" s="8">
        <v>2022</v>
      </c>
      <c r="H2170" s="63">
        <v>460</v>
      </c>
      <c r="I2170" s="6">
        <v>10</v>
      </c>
      <c r="J2170" s="6">
        <v>1</v>
      </c>
      <c r="K2170" s="6">
        <v>0</v>
      </c>
      <c r="L2170" s="6">
        <v>0</v>
      </c>
      <c r="M2170" s="6">
        <v>0</v>
      </c>
      <c r="N2170" s="6">
        <v>0</v>
      </c>
      <c r="O2170" s="6">
        <v>0</v>
      </c>
      <c r="P2170">
        <f t="shared" si="341"/>
        <v>5</v>
      </c>
      <c r="Q2170" s="9">
        <v>3432</v>
      </c>
      <c r="R2170" s="9">
        <v>3749</v>
      </c>
      <c r="S2170" s="14">
        <f t="shared" si="333"/>
        <v>0.47792786519983288</v>
      </c>
      <c r="T2170" s="33">
        <f>IF(E2170&lt;1994,"NA",IF(E2170&gt;2001,SUMIFS(ADM!E:E,ADM!A:A,ReferendumData!E2170,ADM!C:C,ReferendumData!A2170,ADM!D:D,ReferendumData!B2170),SUMIFS(ADM!K:K,ADM!H:H,ReferendumData!E2170,ADM!I:I,ReferendumData!A2170,ADM!J:J,ReferendumData!B2170)))</f>
        <v>4765.24</v>
      </c>
      <c r="U2170" s="34">
        <f t="shared" si="342"/>
        <v>1.506954529047855</v>
      </c>
      <c r="V2170" s="47">
        <f>IFERROR(VLOOKUP(C2170,Lookups!J:L,3,FALSE),IF(T2170&gt;=2000,4,IF(AND(T2170&gt;=1000,T2170&lt;2000),5,6)))</f>
        <v>4</v>
      </c>
      <c r="W2170" s="13" t="s">
        <v>855</v>
      </c>
      <c r="X2170" s="39">
        <f t="shared" si="334"/>
        <v>1.506954529047855</v>
      </c>
      <c r="Y2170" s="38">
        <f t="shared" si="335"/>
        <v>0.47792786519983288</v>
      </c>
      <c r="Z2170" s="40" t="e">
        <f>IF(C2170=ScatterPlots!$A$3,ReferendumData!Y2170,-1)</f>
        <v>#N/A</v>
      </c>
      <c r="AA2170" s="39">
        <f t="shared" si="336"/>
        <v>1.506954529047855</v>
      </c>
      <c r="AB2170" s="40">
        <f t="shared" si="337"/>
        <v>-1</v>
      </c>
      <c r="AC2170" s="40">
        <f t="shared" si="338"/>
        <v>-1</v>
      </c>
      <c r="AD2170" s="40">
        <f t="shared" si="339"/>
        <v>0.47792786519983288</v>
      </c>
    </row>
    <row r="2171" spans="1:30" x14ac:dyDescent="0.35">
      <c r="A2171" s="6">
        <v>75</v>
      </c>
      <c r="B2171" s="6">
        <v>1</v>
      </c>
      <c r="C2171" t="str">
        <f t="shared" si="340"/>
        <v>0075-01</v>
      </c>
      <c r="D2171" s="7" t="s">
        <v>212</v>
      </c>
      <c r="E2171" s="8">
        <v>2021</v>
      </c>
      <c r="F2171">
        <f>VLOOKUP(E2171,Lookups!A:B,2,FALSE)</f>
        <v>1</v>
      </c>
      <c r="G2171" s="8">
        <v>2022</v>
      </c>
      <c r="H2171" s="63">
        <v>500</v>
      </c>
      <c r="I2171" s="6">
        <v>10</v>
      </c>
      <c r="J2171" s="6">
        <v>2</v>
      </c>
      <c r="K2171" s="6">
        <v>0</v>
      </c>
      <c r="L2171" s="6">
        <v>1</v>
      </c>
      <c r="M2171" s="6">
        <v>0</v>
      </c>
      <c r="N2171" s="6">
        <v>0</v>
      </c>
      <c r="O2171" s="6">
        <v>1</v>
      </c>
      <c r="P2171">
        <f t="shared" si="341"/>
        <v>6</v>
      </c>
      <c r="Q2171" s="9">
        <v>419</v>
      </c>
      <c r="R2171" s="9">
        <v>132</v>
      </c>
      <c r="S2171" s="14">
        <f t="shared" si="333"/>
        <v>0.76043557168784026</v>
      </c>
      <c r="T2171" s="33">
        <f>IF(E2171&lt;1994,"NA",IF(E2171&gt;2001,SUMIFS(ADM!E:E,ADM!A:A,ReferendumData!E2171,ADM!C:C,ReferendumData!A2171,ADM!D:D,ReferendumData!B2171),SUMIFS(ADM!K:K,ADM!H:H,ReferendumData!E2171,ADM!I:I,ReferendumData!A2171,ADM!J:J,ReferendumData!B2171)))</f>
        <v>710.49</v>
      </c>
      <c r="U2171" s="34">
        <f t="shared" si="342"/>
        <v>0.77552111922757527</v>
      </c>
      <c r="V2171" s="47">
        <f>IFERROR(VLOOKUP(C2171,Lookups!J:L,3,FALSE),IF(T2171&gt;=2000,4,IF(AND(T2171&gt;=1000,T2171&lt;2000),5,6)))</f>
        <v>6</v>
      </c>
      <c r="W2171" s="13" t="s">
        <v>756</v>
      </c>
      <c r="X2171" s="39">
        <f t="shared" si="334"/>
        <v>0.77552111922757527</v>
      </c>
      <c r="Y2171" s="38">
        <f t="shared" si="335"/>
        <v>0.76043557168784026</v>
      </c>
      <c r="Z2171" s="40" t="e">
        <f>IF(C2171=ScatterPlots!$A$3,ReferendumData!Y2171,-1)</f>
        <v>#N/A</v>
      </c>
      <c r="AA2171" s="39">
        <f t="shared" si="336"/>
        <v>0.77552111922757527</v>
      </c>
      <c r="AB2171" s="40">
        <f t="shared" si="337"/>
        <v>-1</v>
      </c>
      <c r="AC2171" s="40">
        <f t="shared" si="338"/>
        <v>-1</v>
      </c>
      <c r="AD2171" s="40">
        <f t="shared" si="339"/>
        <v>0.76043557168784026</v>
      </c>
    </row>
    <row r="2172" spans="1:30" x14ac:dyDescent="0.35">
      <c r="A2172" s="6">
        <v>88</v>
      </c>
      <c r="B2172" s="6">
        <v>1</v>
      </c>
      <c r="C2172" t="str">
        <f t="shared" si="340"/>
        <v>0088-01</v>
      </c>
      <c r="D2172" s="7" t="s">
        <v>856</v>
      </c>
      <c r="E2172" s="8">
        <v>2021</v>
      </c>
      <c r="F2172">
        <f>VLOOKUP(E2172,Lookups!A:B,2,FALSE)</f>
        <v>1</v>
      </c>
      <c r="G2172" s="8">
        <v>2022</v>
      </c>
      <c r="H2172" s="63">
        <v>787.48</v>
      </c>
      <c r="I2172" s="6">
        <v>10</v>
      </c>
      <c r="J2172" s="6">
        <v>1</v>
      </c>
      <c r="K2172" s="6">
        <v>0</v>
      </c>
      <c r="L2172" s="6">
        <v>1</v>
      </c>
      <c r="M2172" s="6">
        <v>0</v>
      </c>
      <c r="N2172" s="6">
        <v>0</v>
      </c>
      <c r="O2172" s="6">
        <v>0</v>
      </c>
      <c r="P2172">
        <f t="shared" si="341"/>
        <v>8</v>
      </c>
      <c r="Q2172" s="9">
        <v>1143</v>
      </c>
      <c r="R2172" s="9">
        <v>1231</v>
      </c>
      <c r="S2172" s="14">
        <f t="shared" si="333"/>
        <v>0.48146588037068239</v>
      </c>
      <c r="T2172" s="33">
        <f>IF(E2172&lt;1994,"NA",IF(E2172&gt;2001,SUMIFS(ADM!E:E,ADM!A:A,ReferendumData!E2172,ADM!C:C,ReferendumData!A2172,ADM!D:D,ReferendumData!B2172),SUMIFS(ADM!K:K,ADM!H:H,ReferendumData!E2172,ADM!I:I,ReferendumData!A2172,ADM!J:J,ReferendumData!B2172)))</f>
        <v>2131.77</v>
      </c>
      <c r="U2172" s="34">
        <f t="shared" si="342"/>
        <v>1.1136285809444735</v>
      </c>
      <c r="V2172" s="47">
        <f>IFERROR(VLOOKUP(C2172,Lookups!J:L,3,FALSE),IF(T2172&gt;=2000,4,IF(AND(T2172&gt;=1000,T2172&lt;2000),5,6)))</f>
        <v>4</v>
      </c>
      <c r="W2172" s="13" t="s">
        <v>758</v>
      </c>
      <c r="X2172" s="39">
        <f t="shared" si="334"/>
        <v>1.1136285809444735</v>
      </c>
      <c r="Y2172" s="38">
        <f t="shared" si="335"/>
        <v>0.48146588037068239</v>
      </c>
      <c r="Z2172" s="40" t="e">
        <f>IF(C2172=ScatterPlots!$A$3,ReferendumData!Y2172,-1)</f>
        <v>#N/A</v>
      </c>
      <c r="AA2172" s="39">
        <f t="shared" si="336"/>
        <v>1.1136285809444735</v>
      </c>
      <c r="AB2172" s="40">
        <f t="shared" si="337"/>
        <v>-1</v>
      </c>
      <c r="AC2172" s="40">
        <f t="shared" si="338"/>
        <v>-1</v>
      </c>
      <c r="AD2172" s="40">
        <f t="shared" si="339"/>
        <v>0.48146588037068239</v>
      </c>
    </row>
    <row r="2173" spans="1:30" x14ac:dyDescent="0.35">
      <c r="A2173" s="6">
        <v>88</v>
      </c>
      <c r="B2173" s="6">
        <v>1</v>
      </c>
      <c r="C2173" t="str">
        <f t="shared" si="340"/>
        <v>0088-01</v>
      </c>
      <c r="D2173" s="7" t="s">
        <v>856</v>
      </c>
      <c r="E2173" s="8">
        <v>2021</v>
      </c>
      <c r="F2173">
        <f>VLOOKUP(E2173,Lookups!A:B,2,FALSE)</f>
        <v>1</v>
      </c>
      <c r="G2173" s="8">
        <v>2022</v>
      </c>
      <c r="H2173" s="63">
        <v>200</v>
      </c>
      <c r="I2173" s="6">
        <v>10</v>
      </c>
      <c r="J2173" s="6">
        <v>2</v>
      </c>
      <c r="K2173" s="6">
        <v>0</v>
      </c>
      <c r="L2173" s="6">
        <v>1</v>
      </c>
      <c r="M2173" s="6">
        <v>0</v>
      </c>
      <c r="N2173" s="6">
        <v>0</v>
      </c>
      <c r="O2173" s="6">
        <v>0</v>
      </c>
      <c r="P2173">
        <f t="shared" si="341"/>
        <v>3</v>
      </c>
      <c r="Q2173" s="9">
        <v>1069</v>
      </c>
      <c r="R2173" s="9">
        <v>1309</v>
      </c>
      <c r="S2173" s="14">
        <f t="shared" si="333"/>
        <v>0.44953742640874683</v>
      </c>
      <c r="T2173" s="33">
        <f>IF(E2173&lt;1994,"NA",IF(E2173&gt;2001,SUMIFS(ADM!E:E,ADM!A:A,ReferendumData!E2173,ADM!C:C,ReferendumData!A2173,ADM!D:D,ReferendumData!B2173),SUMIFS(ADM!K:K,ADM!H:H,ReferendumData!E2173,ADM!I:I,ReferendumData!A2173,ADM!J:J,ReferendumData!B2173)))</f>
        <v>2131.77</v>
      </c>
      <c r="U2173" s="34">
        <f t="shared" si="342"/>
        <v>1.1155049559755508</v>
      </c>
      <c r="V2173" s="47">
        <f>IFERROR(VLOOKUP(C2173,Lookups!J:L,3,FALSE),IF(T2173&gt;=2000,4,IF(AND(T2173&gt;=1000,T2173&lt;2000),5,6)))</f>
        <v>4</v>
      </c>
      <c r="W2173" s="13" t="s">
        <v>857</v>
      </c>
      <c r="X2173" s="39">
        <f t="shared" si="334"/>
        <v>1.1155049559755508</v>
      </c>
      <c r="Y2173" s="38">
        <f t="shared" si="335"/>
        <v>0.44953742640874683</v>
      </c>
      <c r="Z2173" s="40" t="e">
        <f>IF(C2173=ScatterPlots!$A$3,ReferendumData!Y2173,-1)</f>
        <v>#N/A</v>
      </c>
      <c r="AA2173" s="39">
        <f t="shared" si="336"/>
        <v>1.1155049559755508</v>
      </c>
      <c r="AB2173" s="40">
        <f t="shared" si="337"/>
        <v>-1</v>
      </c>
      <c r="AC2173" s="40">
        <f t="shared" si="338"/>
        <v>-1</v>
      </c>
      <c r="AD2173" s="40">
        <f t="shared" si="339"/>
        <v>0.44953742640874683</v>
      </c>
    </row>
    <row r="2174" spans="1:30" x14ac:dyDescent="0.35">
      <c r="A2174" s="6">
        <v>112</v>
      </c>
      <c r="B2174" s="6">
        <v>1</v>
      </c>
      <c r="C2174" t="str">
        <f t="shared" si="340"/>
        <v>0112-01</v>
      </c>
      <c r="D2174" s="7" t="s">
        <v>759</v>
      </c>
      <c r="E2174" s="8">
        <v>2021</v>
      </c>
      <c r="F2174">
        <f>VLOOKUP(E2174,Lookups!A:B,2,FALSE)</f>
        <v>1</v>
      </c>
      <c r="G2174" s="8">
        <v>2022</v>
      </c>
      <c r="H2174" s="63">
        <v>550</v>
      </c>
      <c r="I2174" s="6">
        <v>10</v>
      </c>
      <c r="J2174" s="6">
        <v>1</v>
      </c>
      <c r="K2174" s="6">
        <v>0</v>
      </c>
      <c r="L2174" s="6">
        <v>1</v>
      </c>
      <c r="M2174" s="6">
        <v>0</v>
      </c>
      <c r="N2174" s="6">
        <v>0</v>
      </c>
      <c r="O2174" s="6">
        <v>1</v>
      </c>
      <c r="P2174">
        <f t="shared" si="341"/>
        <v>6</v>
      </c>
      <c r="Q2174" s="9">
        <v>8337</v>
      </c>
      <c r="R2174" s="9">
        <v>3737</v>
      </c>
      <c r="S2174" s="14">
        <f t="shared" si="333"/>
        <v>0.6904919662083816</v>
      </c>
      <c r="T2174" s="33">
        <f>IF(E2174&lt;1994,"NA",IF(E2174&gt;2001,SUMIFS(ADM!E:E,ADM!A:A,ReferendumData!E2174,ADM!C:C,ReferendumData!A2174,ADM!D:D,ReferendumData!B2174),SUMIFS(ADM!K:K,ADM!H:H,ReferendumData!E2174,ADM!I:I,ReferendumData!A2174,ADM!J:J,ReferendumData!B2174)))</f>
        <v>9355.11</v>
      </c>
      <c r="U2174" s="34">
        <f t="shared" si="342"/>
        <v>1.2906315372026624</v>
      </c>
      <c r="V2174" s="47">
        <f>IFERROR(VLOOKUP(C2174,Lookups!J:L,3,FALSE),IF(T2174&gt;=2000,4,IF(AND(T2174&gt;=1000,T2174&lt;2000),5,6)))</f>
        <v>3</v>
      </c>
      <c r="W2174" s="13" t="s">
        <v>756</v>
      </c>
      <c r="X2174" s="39">
        <f t="shared" si="334"/>
        <v>1.2906315372026624</v>
      </c>
      <c r="Y2174" s="38">
        <f t="shared" si="335"/>
        <v>0.6904919662083816</v>
      </c>
      <c r="Z2174" s="40" t="e">
        <f>IF(C2174=ScatterPlots!$A$3,ReferendumData!Y2174,-1)</f>
        <v>#N/A</v>
      </c>
      <c r="AA2174" s="39">
        <f t="shared" si="336"/>
        <v>1.2906315372026624</v>
      </c>
      <c r="AB2174" s="40">
        <f t="shared" si="337"/>
        <v>-1</v>
      </c>
      <c r="AC2174" s="40">
        <f t="shared" si="338"/>
        <v>-1</v>
      </c>
      <c r="AD2174" s="40">
        <f t="shared" si="339"/>
        <v>0.6904919662083816</v>
      </c>
    </row>
    <row r="2175" spans="1:30" x14ac:dyDescent="0.35">
      <c r="A2175" s="6">
        <v>177</v>
      </c>
      <c r="B2175" s="6">
        <v>1</v>
      </c>
      <c r="C2175" t="str">
        <f t="shared" si="340"/>
        <v>0177-01</v>
      </c>
      <c r="D2175" s="7" t="s">
        <v>174</v>
      </c>
      <c r="E2175" s="8">
        <v>2021</v>
      </c>
      <c r="F2175">
        <f>VLOOKUP(E2175,Lookups!A:B,2,FALSE)</f>
        <v>1</v>
      </c>
      <c r="G2175" s="8">
        <v>2022</v>
      </c>
      <c r="H2175" s="63">
        <v>613</v>
      </c>
      <c r="I2175" s="6">
        <v>7</v>
      </c>
      <c r="J2175" s="6">
        <v>1</v>
      </c>
      <c r="K2175" s="6">
        <v>0</v>
      </c>
      <c r="L2175" s="6">
        <v>0</v>
      </c>
      <c r="M2175" s="6">
        <v>0</v>
      </c>
      <c r="N2175" s="6">
        <v>0</v>
      </c>
      <c r="O2175" s="6">
        <v>1</v>
      </c>
      <c r="P2175">
        <f t="shared" si="341"/>
        <v>7</v>
      </c>
      <c r="Q2175" s="9">
        <v>474</v>
      </c>
      <c r="R2175" s="9">
        <v>286</v>
      </c>
      <c r="S2175" s="14">
        <f t="shared" si="333"/>
        <v>0.62368421052631584</v>
      </c>
      <c r="T2175" s="33">
        <f>IF(E2175&lt;1994,"NA",IF(E2175&gt;2001,SUMIFS(ADM!E:E,ADM!A:A,ReferendumData!E2175,ADM!C:C,ReferendumData!A2175,ADM!D:D,ReferendumData!B2175),SUMIFS(ADM!K:K,ADM!H:H,ReferendumData!E2175,ADM!I:I,ReferendumData!A2175,ADM!J:J,ReferendumData!B2175)))</f>
        <v>1136.79</v>
      </c>
      <c r="U2175" s="34">
        <f t="shared" si="342"/>
        <v>0.66854916035503487</v>
      </c>
      <c r="V2175" s="47">
        <f>IFERROR(VLOOKUP(C2175,Lookups!J:L,3,FALSE),IF(T2175&gt;=2000,4,IF(AND(T2175&gt;=1000,T2175&lt;2000),5,6)))</f>
        <v>5</v>
      </c>
      <c r="W2175" s="13" t="s">
        <v>842</v>
      </c>
      <c r="X2175" s="39">
        <f t="shared" si="334"/>
        <v>0.66854916035503487</v>
      </c>
      <c r="Y2175" s="38">
        <f t="shared" si="335"/>
        <v>0.62368421052631584</v>
      </c>
      <c r="Z2175" s="40" t="e">
        <f>IF(C2175=ScatterPlots!$A$3,ReferendumData!Y2175,-1)</f>
        <v>#N/A</v>
      </c>
      <c r="AA2175" s="39">
        <f t="shared" si="336"/>
        <v>0.66854916035503487</v>
      </c>
      <c r="AB2175" s="40">
        <f t="shared" si="337"/>
        <v>-1</v>
      </c>
      <c r="AC2175" s="40">
        <f t="shared" si="338"/>
        <v>-1</v>
      </c>
      <c r="AD2175" s="40">
        <f t="shared" si="339"/>
        <v>0.62368421052631584</v>
      </c>
    </row>
    <row r="2176" spans="1:30" x14ac:dyDescent="0.35">
      <c r="A2176" s="6">
        <v>197</v>
      </c>
      <c r="B2176" s="6">
        <v>1</v>
      </c>
      <c r="C2176" t="str">
        <f t="shared" si="340"/>
        <v>0197-01</v>
      </c>
      <c r="D2176" s="7" t="s">
        <v>858</v>
      </c>
      <c r="E2176" s="8">
        <v>2021</v>
      </c>
      <c r="F2176">
        <f>VLOOKUP(E2176,Lookups!A:B,2,FALSE)</f>
        <v>1</v>
      </c>
      <c r="G2176" s="8">
        <v>2022</v>
      </c>
      <c r="H2176" s="63">
        <v>224.48</v>
      </c>
      <c r="I2176" s="6">
        <v>10</v>
      </c>
      <c r="J2176" s="6">
        <v>1</v>
      </c>
      <c r="K2176" s="6">
        <v>0</v>
      </c>
      <c r="L2176" s="6">
        <v>1</v>
      </c>
      <c r="M2176" s="6">
        <v>0</v>
      </c>
      <c r="N2176" s="6">
        <v>0</v>
      </c>
      <c r="O2176" s="6">
        <v>1</v>
      </c>
      <c r="P2176">
        <f t="shared" si="341"/>
        <v>3</v>
      </c>
      <c r="Q2176" s="9">
        <v>4388</v>
      </c>
      <c r="R2176" s="9">
        <v>2089</v>
      </c>
      <c r="S2176" s="14">
        <f t="shared" si="333"/>
        <v>0.67747413926200406</v>
      </c>
      <c r="T2176" s="33">
        <f>IF(E2176&lt;1994,"NA",IF(E2176&gt;2001,SUMIFS(ADM!E:E,ADM!A:A,ReferendumData!E2176,ADM!C:C,ReferendumData!A2176,ADM!D:D,ReferendumData!B2176),SUMIFS(ADM!K:K,ADM!H:H,ReferendumData!E2176,ADM!I:I,ReferendumData!A2176,ADM!J:J,ReferendumData!B2176)))</f>
        <v>5033.4399999999996</v>
      </c>
      <c r="U2176" s="34">
        <f t="shared" si="342"/>
        <v>1.2867939222480054</v>
      </c>
      <c r="V2176" s="47">
        <f>IFERROR(VLOOKUP(C2176,Lookups!J:L,3,FALSE),IF(T2176&gt;=2000,4,IF(AND(T2176&gt;=1000,T2176&lt;2000),5,6)))</f>
        <v>2</v>
      </c>
      <c r="W2176" s="13" t="s">
        <v>843</v>
      </c>
      <c r="X2176" s="39">
        <f t="shared" si="334"/>
        <v>1.2867939222480054</v>
      </c>
      <c r="Y2176" s="38">
        <f t="shared" si="335"/>
        <v>0.67747413926200406</v>
      </c>
      <c r="Z2176" s="40" t="e">
        <f>IF(C2176=ScatterPlots!$A$3,ReferendumData!Y2176,-1)</f>
        <v>#N/A</v>
      </c>
      <c r="AA2176" s="39">
        <f t="shared" si="336"/>
        <v>1.2867939222480054</v>
      </c>
      <c r="AB2176" s="40">
        <f t="shared" si="337"/>
        <v>-1</v>
      </c>
      <c r="AC2176" s="40">
        <f t="shared" si="338"/>
        <v>-1</v>
      </c>
      <c r="AD2176" s="40">
        <f t="shared" si="339"/>
        <v>0.67747413926200406</v>
      </c>
    </row>
    <row r="2177" spans="1:30" x14ac:dyDescent="0.35">
      <c r="A2177" s="6">
        <v>203</v>
      </c>
      <c r="B2177" s="6">
        <v>1</v>
      </c>
      <c r="C2177" t="str">
        <f t="shared" si="340"/>
        <v>0203-01</v>
      </c>
      <c r="D2177" s="7" t="s">
        <v>859</v>
      </c>
      <c r="E2177" s="8">
        <v>2021</v>
      </c>
      <c r="F2177">
        <f>VLOOKUP(E2177,Lookups!A:B,2,FALSE)</f>
        <v>1</v>
      </c>
      <c r="G2177" s="8">
        <v>2022</v>
      </c>
      <c r="H2177" s="63">
        <v>562.26</v>
      </c>
      <c r="I2177" s="6">
        <v>10</v>
      </c>
      <c r="J2177" s="6">
        <v>1</v>
      </c>
      <c r="K2177" s="6">
        <v>0</v>
      </c>
      <c r="L2177" s="6">
        <v>1</v>
      </c>
      <c r="M2177" s="6">
        <v>0</v>
      </c>
      <c r="N2177" s="6">
        <v>0</v>
      </c>
      <c r="O2177" s="6">
        <v>1</v>
      </c>
      <c r="P2177">
        <f t="shared" si="341"/>
        <v>6</v>
      </c>
      <c r="Q2177" s="9">
        <v>394</v>
      </c>
      <c r="R2177" s="9">
        <v>179</v>
      </c>
      <c r="S2177" s="14">
        <f t="shared" si="333"/>
        <v>0.68760907504363</v>
      </c>
      <c r="T2177" s="33">
        <f>IF(E2177&lt;1994,"NA",IF(E2177&gt;2001,SUMIFS(ADM!E:E,ADM!A:A,ReferendumData!E2177,ADM!C:C,ReferendumData!A2177,ADM!D:D,ReferendumData!B2177),SUMIFS(ADM!K:K,ADM!H:H,ReferendumData!E2177,ADM!I:I,ReferendumData!A2177,ADM!J:J,ReferendumData!B2177)))</f>
        <v>681.61</v>
      </c>
      <c r="U2177" s="34">
        <f t="shared" si="342"/>
        <v>0.84065668050644793</v>
      </c>
      <c r="V2177" s="47">
        <f>IFERROR(VLOOKUP(C2177,Lookups!J:L,3,FALSE),IF(T2177&gt;=2000,4,IF(AND(T2177&gt;=1000,T2177&lt;2000),5,6)))</f>
        <v>6</v>
      </c>
      <c r="W2177" s="13" t="s">
        <v>860</v>
      </c>
      <c r="X2177" s="39">
        <f t="shared" si="334"/>
        <v>0.84065668050644793</v>
      </c>
      <c r="Y2177" s="38">
        <f t="shared" si="335"/>
        <v>0.68760907504363</v>
      </c>
      <c r="Z2177" s="40" t="e">
        <f>IF(C2177=ScatterPlots!$A$3,ReferendumData!Y2177,-1)</f>
        <v>#N/A</v>
      </c>
      <c r="AA2177" s="39">
        <f t="shared" si="336"/>
        <v>0.84065668050644793</v>
      </c>
      <c r="AB2177" s="40">
        <f t="shared" si="337"/>
        <v>-1</v>
      </c>
      <c r="AC2177" s="40">
        <f t="shared" si="338"/>
        <v>-1</v>
      </c>
      <c r="AD2177" s="40">
        <f t="shared" si="339"/>
        <v>0.68760907504363</v>
      </c>
    </row>
    <row r="2178" spans="1:30" x14ac:dyDescent="0.35">
      <c r="A2178" s="6">
        <v>227</v>
      </c>
      <c r="B2178" s="6">
        <v>1</v>
      </c>
      <c r="C2178" t="str">
        <f t="shared" si="340"/>
        <v>0227-01</v>
      </c>
      <c r="D2178" s="7" t="s">
        <v>218</v>
      </c>
      <c r="E2178" s="8">
        <v>2021</v>
      </c>
      <c r="F2178">
        <f>VLOOKUP(E2178,Lookups!A:B,2,FALSE)</f>
        <v>1</v>
      </c>
      <c r="G2178" s="8">
        <v>2022</v>
      </c>
      <c r="H2178" s="63">
        <v>476</v>
      </c>
      <c r="I2178" s="6">
        <v>7</v>
      </c>
      <c r="J2178" s="6">
        <v>1</v>
      </c>
      <c r="K2178" s="6">
        <v>0</v>
      </c>
      <c r="L2178" s="6">
        <v>0</v>
      </c>
      <c r="M2178" s="6">
        <v>0</v>
      </c>
      <c r="N2178" s="6">
        <v>0</v>
      </c>
      <c r="O2178" s="6">
        <v>1</v>
      </c>
      <c r="P2178">
        <f t="shared" si="341"/>
        <v>5</v>
      </c>
      <c r="Q2178" s="9">
        <v>496</v>
      </c>
      <c r="R2178" s="9">
        <v>181</v>
      </c>
      <c r="S2178" s="14">
        <f t="shared" si="333"/>
        <v>0.73264401772525845</v>
      </c>
      <c r="T2178" s="33">
        <f>IF(E2178&lt;1994,"NA",IF(E2178&gt;2001,SUMIFS(ADM!E:E,ADM!A:A,ReferendumData!E2178,ADM!C:C,ReferendumData!A2178,ADM!D:D,ReferendumData!B2178),SUMIFS(ADM!K:K,ADM!H:H,ReferendumData!E2178,ADM!I:I,ReferendumData!A2178,ADM!J:J,ReferendumData!B2178)))</f>
        <v>882.41</v>
      </c>
      <c r="U2178" s="34">
        <f t="shared" si="342"/>
        <v>0.76721705329722012</v>
      </c>
      <c r="V2178" s="47">
        <f>IFERROR(VLOOKUP(C2178,Lookups!J:L,3,FALSE),IF(T2178&gt;=2000,4,IF(AND(T2178&gt;=1000,T2178&lt;2000),5,6)))</f>
        <v>6</v>
      </c>
      <c r="W2178" s="13" t="s">
        <v>842</v>
      </c>
      <c r="X2178" s="39">
        <f t="shared" si="334"/>
        <v>0.76721705329722012</v>
      </c>
      <c r="Y2178" s="38">
        <f t="shared" si="335"/>
        <v>0.73264401772525845</v>
      </c>
      <c r="Z2178" s="40" t="e">
        <f>IF(C2178=ScatterPlots!$A$3,ReferendumData!Y2178,-1)</f>
        <v>#N/A</v>
      </c>
      <c r="AA2178" s="39">
        <f t="shared" si="336"/>
        <v>0.76721705329722012</v>
      </c>
      <c r="AB2178" s="40">
        <f t="shared" si="337"/>
        <v>-1</v>
      </c>
      <c r="AC2178" s="40">
        <f t="shared" si="338"/>
        <v>-1</v>
      </c>
      <c r="AD2178" s="40">
        <f t="shared" si="339"/>
        <v>0.73264401772525845</v>
      </c>
    </row>
    <row r="2179" spans="1:30" x14ac:dyDescent="0.35">
      <c r="A2179" s="6">
        <v>241</v>
      </c>
      <c r="B2179" s="6">
        <v>1</v>
      </c>
      <c r="C2179" t="str">
        <f t="shared" si="340"/>
        <v>0241-01</v>
      </c>
      <c r="D2179" s="7" t="s">
        <v>816</v>
      </c>
      <c r="E2179" s="8">
        <v>2021</v>
      </c>
      <c r="F2179">
        <f>VLOOKUP(E2179,Lookups!A:B,2,FALSE)</f>
        <v>1</v>
      </c>
      <c r="G2179" s="8">
        <v>2022</v>
      </c>
      <c r="H2179" s="63">
        <v>580.99</v>
      </c>
      <c r="I2179" s="6">
        <v>10</v>
      </c>
      <c r="J2179" s="6">
        <v>1</v>
      </c>
      <c r="K2179" s="6">
        <v>0</v>
      </c>
      <c r="L2179" s="6">
        <v>1</v>
      </c>
      <c r="M2179" s="6">
        <v>0</v>
      </c>
      <c r="N2179" s="6">
        <v>0</v>
      </c>
      <c r="O2179" s="6">
        <v>1</v>
      </c>
      <c r="P2179">
        <f t="shared" si="341"/>
        <v>6</v>
      </c>
      <c r="Q2179" s="9">
        <v>2404</v>
      </c>
      <c r="R2179" s="9">
        <v>1256</v>
      </c>
      <c r="S2179" s="14">
        <f t="shared" si="333"/>
        <v>0.65683060109289615</v>
      </c>
      <c r="T2179" s="33">
        <f>IF(E2179&lt;1994,"NA",IF(E2179&gt;2001,SUMIFS(ADM!E:E,ADM!A:A,ReferendumData!E2179,ADM!C:C,ReferendumData!A2179,ADM!D:D,ReferendumData!B2179),SUMIFS(ADM!K:K,ADM!H:H,ReferendumData!E2179,ADM!I:I,ReferendumData!A2179,ADM!J:J,ReferendumData!B2179)))</f>
        <v>3406.48</v>
      </c>
      <c r="U2179" s="34">
        <f t="shared" si="342"/>
        <v>1.0744228646579461</v>
      </c>
      <c r="V2179" s="47">
        <f>IFERROR(VLOOKUP(C2179,Lookups!J:L,3,FALSE),IF(T2179&gt;=2000,4,IF(AND(T2179&gt;=1000,T2179&lt;2000),5,6)))</f>
        <v>4</v>
      </c>
      <c r="W2179" s="13" t="s">
        <v>843</v>
      </c>
      <c r="X2179" s="39">
        <f t="shared" si="334"/>
        <v>1.0744228646579461</v>
      </c>
      <c r="Y2179" s="38">
        <f t="shared" si="335"/>
        <v>0.65683060109289615</v>
      </c>
      <c r="Z2179" s="40" t="e">
        <f>IF(C2179=ScatterPlots!$A$3,ReferendumData!Y2179,-1)</f>
        <v>#N/A</v>
      </c>
      <c r="AA2179" s="39">
        <f t="shared" si="336"/>
        <v>1.0744228646579461</v>
      </c>
      <c r="AB2179" s="40">
        <f t="shared" si="337"/>
        <v>-1</v>
      </c>
      <c r="AC2179" s="40">
        <f t="shared" si="338"/>
        <v>-1</v>
      </c>
      <c r="AD2179" s="40">
        <f t="shared" si="339"/>
        <v>0.65683060109289615</v>
      </c>
    </row>
    <row r="2180" spans="1:30" x14ac:dyDescent="0.35">
      <c r="A2180" s="6">
        <v>264</v>
      </c>
      <c r="B2180" s="6">
        <v>1</v>
      </c>
      <c r="C2180" t="str">
        <f t="shared" si="340"/>
        <v>0264-01</v>
      </c>
      <c r="D2180" s="7" t="s">
        <v>861</v>
      </c>
      <c r="E2180" s="8">
        <v>2021</v>
      </c>
      <c r="F2180">
        <f>VLOOKUP(E2180,Lookups!A:B,2,FALSE)</f>
        <v>1</v>
      </c>
      <c r="G2180" s="8">
        <v>2022</v>
      </c>
      <c r="H2180" s="63">
        <v>1562.08</v>
      </c>
      <c r="I2180" s="6">
        <v>10</v>
      </c>
      <c r="J2180" s="6">
        <v>1</v>
      </c>
      <c r="K2180" s="6">
        <v>0</v>
      </c>
      <c r="L2180" s="6">
        <v>0</v>
      </c>
      <c r="M2180" s="6">
        <v>0</v>
      </c>
      <c r="N2180" s="6">
        <v>0</v>
      </c>
      <c r="O2180" s="6">
        <v>1</v>
      </c>
      <c r="P2180">
        <f t="shared" si="341"/>
        <v>10</v>
      </c>
      <c r="Q2180" s="9">
        <v>171</v>
      </c>
      <c r="R2180" s="9">
        <v>3</v>
      </c>
      <c r="S2180" s="14">
        <f t="shared" ref="S2180:S2226" si="343">Q2180/SUM(Q2180:R2180)</f>
        <v>0.98275862068965514</v>
      </c>
      <c r="T2180" s="33">
        <f>IF(E2180&lt;1994,"NA",IF(E2180&gt;2001,SUMIFS(ADM!E:E,ADM!A:A,ReferendumData!E2180,ADM!C:C,ReferendumData!A2180,ADM!D:D,ReferendumData!B2180),SUMIFS(ADM!K:K,ADM!H:H,ReferendumData!E2180,ADM!I:I,ReferendumData!A2180,ADM!J:J,ReferendumData!B2180)))</f>
        <v>96.6</v>
      </c>
      <c r="U2180" s="34">
        <f t="shared" si="342"/>
        <v>1.8012422360248448</v>
      </c>
      <c r="V2180" s="47">
        <f>IFERROR(VLOOKUP(C2180,Lookups!J:L,3,FALSE),IF(T2180&gt;=2000,4,IF(AND(T2180&gt;=1000,T2180&lt;2000),5,6)))</f>
        <v>6</v>
      </c>
      <c r="W2180" s="13" t="s">
        <v>842</v>
      </c>
      <c r="X2180" s="39">
        <f t="shared" ref="X2180:X2226" si="344">IF(A2180=815,0,U2180)</f>
        <v>1.8012422360248448</v>
      </c>
      <c r="Y2180" s="38">
        <f t="shared" ref="Y2180:Y2226" si="345">IF(A2180=815,0,S2180)</f>
        <v>0.98275862068965514</v>
      </c>
      <c r="Z2180" s="40" t="e">
        <f>IF(C2180=ScatterPlots!$A$3,ReferendumData!Y2180,-1)</f>
        <v>#N/A</v>
      </c>
      <c r="AA2180" s="39">
        <f t="shared" ref="AA2180:AA2226" si="346">IF(A2180=815,0,U2180)</f>
        <v>1.8012422360248448</v>
      </c>
      <c r="AB2180" s="40">
        <f t="shared" ref="AB2180:AB2226" si="347">IF(A2180=815,0,IF(F2180=3,S2180,-1))</f>
        <v>-1</v>
      </c>
      <c r="AC2180" s="40">
        <f t="shared" ref="AC2180:AC2226" si="348">IF(A2180=815,0,IF(F2180=2,S2180,-1))</f>
        <v>-1</v>
      </c>
      <c r="AD2180" s="40">
        <f t="shared" ref="AD2180:AD2226" si="349">IF(A2180=815,0,IF(F2180=1,S2180,-1))</f>
        <v>0.98275862068965514</v>
      </c>
    </row>
    <row r="2181" spans="1:30" x14ac:dyDescent="0.35">
      <c r="A2181" s="6">
        <v>299</v>
      </c>
      <c r="B2181" s="6">
        <v>1</v>
      </c>
      <c r="C2181" t="str">
        <f t="shared" si="340"/>
        <v>0299-01</v>
      </c>
      <c r="D2181" s="7" t="s">
        <v>179</v>
      </c>
      <c r="E2181" s="8">
        <v>2021</v>
      </c>
      <c r="F2181">
        <f>VLOOKUP(E2181,Lookups!A:B,2,FALSE)</f>
        <v>1</v>
      </c>
      <c r="G2181" s="8">
        <v>2023</v>
      </c>
      <c r="H2181" s="63">
        <v>460</v>
      </c>
      <c r="I2181" s="6">
        <v>5</v>
      </c>
      <c r="J2181" s="6">
        <v>1</v>
      </c>
      <c r="K2181" s="6">
        <v>0</v>
      </c>
      <c r="L2181" s="6">
        <v>0</v>
      </c>
      <c r="M2181" s="6">
        <v>1</v>
      </c>
      <c r="N2181" s="6">
        <v>0</v>
      </c>
      <c r="O2181" s="6">
        <v>1</v>
      </c>
      <c r="P2181">
        <f t="shared" si="341"/>
        <v>5</v>
      </c>
      <c r="Q2181" s="9">
        <v>311</v>
      </c>
      <c r="R2181" s="9">
        <v>134</v>
      </c>
      <c r="S2181" s="14">
        <f t="shared" si="343"/>
        <v>0.69887640449438204</v>
      </c>
      <c r="T2181" s="33">
        <f>IF(E2181&lt;1994,"NA",IF(E2181&gt;2001,SUMIFS(ADM!E:E,ADM!A:A,ReferendumData!E2181,ADM!C:C,ReferendumData!A2181,ADM!D:D,ReferendumData!B2181),SUMIFS(ADM!K:K,ADM!H:H,ReferendumData!E2181,ADM!I:I,ReferendumData!A2181,ADM!J:J,ReferendumData!B2181)))</f>
        <v>731.63</v>
      </c>
      <c r="U2181" s="34">
        <f t="shared" si="342"/>
        <v>0.60823093640227988</v>
      </c>
      <c r="V2181" s="47">
        <f>IFERROR(VLOOKUP(C2181,Lookups!J:L,3,FALSE),IF(T2181&gt;=2000,4,IF(AND(T2181&gt;=1000,T2181&lt;2000),5,6)))</f>
        <v>6</v>
      </c>
      <c r="W2181" s="13" t="s">
        <v>862</v>
      </c>
      <c r="X2181" s="39">
        <f t="shared" si="344"/>
        <v>0.60823093640227988</v>
      </c>
      <c r="Y2181" s="38">
        <f t="shared" si="345"/>
        <v>0.69887640449438204</v>
      </c>
      <c r="Z2181" s="40" t="e">
        <f>IF(C2181=ScatterPlots!$A$3,ReferendumData!Y2181,-1)</f>
        <v>#N/A</v>
      </c>
      <c r="AA2181" s="39">
        <f t="shared" si="346"/>
        <v>0.60823093640227988</v>
      </c>
      <c r="AB2181" s="40">
        <f t="shared" si="347"/>
        <v>-1</v>
      </c>
      <c r="AC2181" s="40">
        <f t="shared" si="348"/>
        <v>-1</v>
      </c>
      <c r="AD2181" s="40">
        <f t="shared" si="349"/>
        <v>0.69887640449438204</v>
      </c>
    </row>
    <row r="2182" spans="1:30" x14ac:dyDescent="0.35">
      <c r="A2182" s="6">
        <v>345</v>
      </c>
      <c r="B2182" s="6">
        <v>1</v>
      </c>
      <c r="C2182" t="str">
        <f t="shared" si="340"/>
        <v>0345-01</v>
      </c>
      <c r="D2182" s="7" t="s">
        <v>863</v>
      </c>
      <c r="E2182" s="8">
        <v>2021</v>
      </c>
      <c r="F2182">
        <f>VLOOKUP(E2182,Lookups!A:B,2,FALSE)</f>
        <v>1</v>
      </c>
      <c r="G2182" s="8">
        <v>2022</v>
      </c>
      <c r="H2182" s="63">
        <v>1020</v>
      </c>
      <c r="I2182" s="6">
        <v>10</v>
      </c>
      <c r="J2182" s="6">
        <v>1</v>
      </c>
      <c r="K2182" s="6">
        <v>0</v>
      </c>
      <c r="L2182" s="6">
        <v>0</v>
      </c>
      <c r="M2182" s="6">
        <v>0</v>
      </c>
      <c r="N2182" s="6">
        <v>0</v>
      </c>
      <c r="O2182" s="6">
        <v>1</v>
      </c>
      <c r="P2182">
        <f t="shared" si="341"/>
        <v>10</v>
      </c>
      <c r="Q2182" s="9">
        <v>1516</v>
      </c>
      <c r="R2182" s="9">
        <v>1273</v>
      </c>
      <c r="S2182" s="14">
        <f t="shared" si="343"/>
        <v>0.5435640014342058</v>
      </c>
      <c r="T2182" s="33">
        <f>IF(E2182&lt;1994,"NA",IF(E2182&gt;2001,SUMIFS(ADM!E:E,ADM!A:A,ReferendumData!E2182,ADM!C:C,ReferendumData!A2182,ADM!D:D,ReferendumData!B2182),SUMIFS(ADM!K:K,ADM!H:H,ReferendumData!E2182,ADM!I:I,ReferendumData!A2182,ADM!J:J,ReferendumData!B2182)))</f>
        <v>1517.55</v>
      </c>
      <c r="U2182" s="34">
        <f t="shared" si="342"/>
        <v>1.83783071397977</v>
      </c>
      <c r="V2182" s="47">
        <f>IFERROR(VLOOKUP(C2182,Lookups!J:L,3,FALSE),IF(T2182&gt;=2000,4,IF(AND(T2182&gt;=1000,T2182&lt;2000),5,6)))</f>
        <v>5</v>
      </c>
      <c r="W2182" s="13" t="s">
        <v>778</v>
      </c>
      <c r="X2182" s="39">
        <f t="shared" si="344"/>
        <v>1.83783071397977</v>
      </c>
      <c r="Y2182" s="38">
        <f t="shared" si="345"/>
        <v>0.5435640014342058</v>
      </c>
      <c r="Z2182" s="40" t="e">
        <f>IF(C2182=ScatterPlots!$A$3,ReferendumData!Y2182,-1)</f>
        <v>#N/A</v>
      </c>
      <c r="AA2182" s="39">
        <f t="shared" si="346"/>
        <v>1.83783071397977</v>
      </c>
      <c r="AB2182" s="40">
        <f t="shared" si="347"/>
        <v>-1</v>
      </c>
      <c r="AC2182" s="40">
        <f t="shared" si="348"/>
        <v>-1</v>
      </c>
      <c r="AD2182" s="40">
        <f t="shared" si="349"/>
        <v>0.5435640014342058</v>
      </c>
    </row>
    <row r="2183" spans="1:30" x14ac:dyDescent="0.35">
      <c r="A2183" s="6">
        <v>345</v>
      </c>
      <c r="B2183" s="6">
        <v>1</v>
      </c>
      <c r="C2183" t="str">
        <f t="shared" si="340"/>
        <v>0345-01</v>
      </c>
      <c r="D2183" s="7" t="s">
        <v>863</v>
      </c>
      <c r="E2183" s="8">
        <v>2021</v>
      </c>
      <c r="F2183">
        <f>VLOOKUP(E2183,Lookups!A:B,2,FALSE)</f>
        <v>1</v>
      </c>
      <c r="G2183" s="8">
        <v>2022</v>
      </c>
      <c r="H2183" s="63"/>
      <c r="I2183" s="6">
        <v>10</v>
      </c>
      <c r="J2183" s="6">
        <v>2</v>
      </c>
      <c r="K2183" s="6">
        <v>0</v>
      </c>
      <c r="L2183" s="6">
        <v>1</v>
      </c>
      <c r="M2183" s="6">
        <v>0</v>
      </c>
      <c r="N2183" s="6">
        <v>0</v>
      </c>
      <c r="O2183" s="6">
        <v>0</v>
      </c>
      <c r="P2183">
        <f t="shared" si="341"/>
        <v>1</v>
      </c>
      <c r="Q2183" s="9">
        <v>1151</v>
      </c>
      <c r="R2183" s="9">
        <v>1633</v>
      </c>
      <c r="S2183" s="14">
        <f t="shared" si="343"/>
        <v>0.41343390804597702</v>
      </c>
      <c r="T2183" s="33">
        <f>IF(E2183&lt;1994,"NA",IF(E2183&gt;2001,SUMIFS(ADM!E:E,ADM!A:A,ReferendumData!E2183,ADM!C:C,ReferendumData!A2183,ADM!D:D,ReferendumData!B2183),SUMIFS(ADM!K:K,ADM!H:H,ReferendumData!E2183,ADM!I:I,ReferendumData!A2183,ADM!J:J,ReferendumData!B2183)))</f>
        <v>1517.55</v>
      </c>
      <c r="U2183" s="34">
        <f t="shared" si="342"/>
        <v>1.8345359296234063</v>
      </c>
      <c r="V2183" s="47">
        <f>IFERROR(VLOOKUP(C2183,Lookups!J:L,3,FALSE),IF(T2183&gt;=2000,4,IF(AND(T2183&gt;=1000,T2183&lt;2000),5,6)))</f>
        <v>5</v>
      </c>
      <c r="W2183" s="13" t="s">
        <v>864</v>
      </c>
      <c r="X2183" s="39">
        <f t="shared" si="344"/>
        <v>1.8345359296234063</v>
      </c>
      <c r="Y2183" s="38">
        <f t="shared" si="345"/>
        <v>0.41343390804597702</v>
      </c>
      <c r="Z2183" s="40" t="e">
        <f>IF(C2183=ScatterPlots!$A$3,ReferendumData!Y2183,-1)</f>
        <v>#N/A</v>
      </c>
      <c r="AA2183" s="39">
        <f t="shared" si="346"/>
        <v>1.8345359296234063</v>
      </c>
      <c r="AB2183" s="40">
        <f t="shared" si="347"/>
        <v>-1</v>
      </c>
      <c r="AC2183" s="40">
        <f t="shared" si="348"/>
        <v>-1</v>
      </c>
      <c r="AD2183" s="40">
        <f t="shared" si="349"/>
        <v>0.41343390804597702</v>
      </c>
    </row>
    <row r="2184" spans="1:30" x14ac:dyDescent="0.35">
      <c r="A2184" s="6">
        <v>378</v>
      </c>
      <c r="B2184" s="6">
        <v>1</v>
      </c>
      <c r="C2184" t="str">
        <f t="shared" si="340"/>
        <v>0378-01</v>
      </c>
      <c r="D2184" s="7" t="s">
        <v>865</v>
      </c>
      <c r="E2184" s="8">
        <v>2021</v>
      </c>
      <c r="F2184">
        <f>VLOOKUP(E2184,Lookups!A:B,2,FALSE)</f>
        <v>1</v>
      </c>
      <c r="G2184" s="8">
        <v>2022</v>
      </c>
      <c r="H2184" s="63">
        <v>460</v>
      </c>
      <c r="I2184" s="6">
        <v>10</v>
      </c>
      <c r="J2184" s="6">
        <v>1</v>
      </c>
      <c r="K2184" s="6">
        <v>0</v>
      </c>
      <c r="L2184" s="6">
        <v>0</v>
      </c>
      <c r="M2184" s="6">
        <v>0</v>
      </c>
      <c r="N2184" s="6">
        <v>0</v>
      </c>
      <c r="O2184" s="6">
        <v>1</v>
      </c>
      <c r="P2184">
        <f t="shared" si="341"/>
        <v>5</v>
      </c>
      <c r="Q2184" s="9">
        <v>381</v>
      </c>
      <c r="R2184" s="9">
        <v>149</v>
      </c>
      <c r="S2184" s="14">
        <f t="shared" si="343"/>
        <v>0.71886792452830184</v>
      </c>
      <c r="T2184" s="33">
        <f>IF(E2184&lt;1994,"NA",IF(E2184&gt;2001,SUMIFS(ADM!E:E,ADM!A:A,ReferendumData!E2184,ADM!C:C,ReferendumData!A2184,ADM!D:D,ReferendumData!B2184),SUMIFS(ADM!K:K,ADM!H:H,ReferendumData!E2184,ADM!I:I,ReferendumData!A2184,ADM!J:J,ReferendumData!B2184)))</f>
        <v>557.80999999999995</v>
      </c>
      <c r="U2184" s="34">
        <f t="shared" si="342"/>
        <v>0.95014431437227742</v>
      </c>
      <c r="V2184" s="47">
        <f>IFERROR(VLOOKUP(C2184,Lookups!J:L,3,FALSE),IF(T2184&gt;=2000,4,IF(AND(T2184&gt;=1000,T2184&lt;2000),5,6)))</f>
        <v>6</v>
      </c>
      <c r="W2184" s="13" t="s">
        <v>866</v>
      </c>
      <c r="X2184" s="39">
        <f t="shared" si="344"/>
        <v>0.95014431437227742</v>
      </c>
      <c r="Y2184" s="38">
        <f t="shared" si="345"/>
        <v>0.71886792452830184</v>
      </c>
      <c r="Z2184" s="40" t="e">
        <f>IF(C2184=ScatterPlots!$A$3,ReferendumData!Y2184,-1)</f>
        <v>#N/A</v>
      </c>
      <c r="AA2184" s="39">
        <f t="shared" si="346"/>
        <v>0.95014431437227742</v>
      </c>
      <c r="AB2184" s="40">
        <f t="shared" si="347"/>
        <v>-1</v>
      </c>
      <c r="AC2184" s="40">
        <f t="shared" si="348"/>
        <v>-1</v>
      </c>
      <c r="AD2184" s="40">
        <f t="shared" si="349"/>
        <v>0.71886792452830184</v>
      </c>
    </row>
    <row r="2185" spans="1:30" x14ac:dyDescent="0.35">
      <c r="A2185" s="6">
        <v>403</v>
      </c>
      <c r="B2185" s="6">
        <v>1</v>
      </c>
      <c r="C2185" t="str">
        <f t="shared" si="340"/>
        <v>0403-01</v>
      </c>
      <c r="D2185" s="7" t="s">
        <v>867</v>
      </c>
      <c r="E2185" s="8">
        <v>2021</v>
      </c>
      <c r="F2185">
        <f>VLOOKUP(E2185,Lookups!A:B,2,FALSE)</f>
        <v>1</v>
      </c>
      <c r="G2185" s="8">
        <v>2022</v>
      </c>
      <c r="H2185" s="63">
        <v>1876.61</v>
      </c>
      <c r="I2185" s="6">
        <v>10</v>
      </c>
      <c r="J2185" s="6">
        <v>1</v>
      </c>
      <c r="K2185" s="6">
        <v>0</v>
      </c>
      <c r="L2185" s="6">
        <v>1</v>
      </c>
      <c r="M2185" s="6">
        <v>0</v>
      </c>
      <c r="N2185" s="6">
        <v>0</v>
      </c>
      <c r="O2185" s="6">
        <v>0</v>
      </c>
      <c r="P2185">
        <f t="shared" si="341"/>
        <v>10</v>
      </c>
      <c r="Q2185" s="9">
        <v>104</v>
      </c>
      <c r="R2185" s="9">
        <v>172</v>
      </c>
      <c r="S2185" s="14">
        <f t="shared" si="343"/>
        <v>0.37681159420289856</v>
      </c>
      <c r="T2185" s="33">
        <f>IF(E2185&lt;1994,"NA",IF(E2185&gt;2001,SUMIFS(ADM!E:E,ADM!A:A,ReferendumData!E2185,ADM!C:C,ReferendumData!A2185,ADM!D:D,ReferendumData!B2185),SUMIFS(ADM!K:K,ADM!H:H,ReferendumData!E2185,ADM!I:I,ReferendumData!A2185,ADM!J:J,ReferendumData!B2185)))</f>
        <v>139.76</v>
      </c>
      <c r="U2185" s="34">
        <f t="shared" si="342"/>
        <v>1.9748139668002291</v>
      </c>
      <c r="V2185" s="47">
        <f>IFERROR(VLOOKUP(C2185,Lookups!J:L,3,FALSE),IF(T2185&gt;=2000,4,IF(AND(T2185&gt;=1000,T2185&lt;2000),5,6)))</f>
        <v>6</v>
      </c>
      <c r="W2185" s="13" t="s">
        <v>758</v>
      </c>
      <c r="X2185" s="39">
        <f t="shared" si="344"/>
        <v>1.9748139668002291</v>
      </c>
      <c r="Y2185" s="38">
        <f t="shared" si="345"/>
        <v>0.37681159420289856</v>
      </c>
      <c r="Z2185" s="40" t="e">
        <f>IF(C2185=ScatterPlots!$A$3,ReferendumData!Y2185,-1)</f>
        <v>#N/A</v>
      </c>
      <c r="AA2185" s="39">
        <f t="shared" si="346"/>
        <v>1.9748139668002291</v>
      </c>
      <c r="AB2185" s="40">
        <f t="shared" si="347"/>
        <v>-1</v>
      </c>
      <c r="AC2185" s="40">
        <f t="shared" si="348"/>
        <v>-1</v>
      </c>
      <c r="AD2185" s="40">
        <f t="shared" si="349"/>
        <v>0.37681159420289856</v>
      </c>
    </row>
    <row r="2186" spans="1:30" x14ac:dyDescent="0.35">
      <c r="A2186" s="6">
        <v>447</v>
      </c>
      <c r="B2186" s="6">
        <v>1</v>
      </c>
      <c r="C2186" t="str">
        <f t="shared" si="340"/>
        <v>0447-01</v>
      </c>
      <c r="D2186" s="7" t="s">
        <v>868</v>
      </c>
      <c r="E2186" s="8">
        <v>2021</v>
      </c>
      <c r="F2186">
        <f>VLOOKUP(E2186,Lookups!A:B,2,FALSE)</f>
        <v>1</v>
      </c>
      <c r="G2186" s="8">
        <v>2022</v>
      </c>
      <c r="H2186" s="63">
        <v>211.93</v>
      </c>
      <c r="I2186" s="6">
        <v>10</v>
      </c>
      <c r="J2186" s="6">
        <v>1</v>
      </c>
      <c r="K2186" s="6">
        <v>0</v>
      </c>
      <c r="L2186" s="6">
        <v>0</v>
      </c>
      <c r="M2186" s="6">
        <v>0</v>
      </c>
      <c r="N2186" s="6">
        <v>0</v>
      </c>
      <c r="O2186" s="6">
        <v>1</v>
      </c>
      <c r="P2186">
        <f t="shared" si="341"/>
        <v>3</v>
      </c>
      <c r="Q2186" s="9">
        <v>254</v>
      </c>
      <c r="R2186" s="9">
        <v>57</v>
      </c>
      <c r="S2186" s="14">
        <f t="shared" si="343"/>
        <v>0.81672025723472674</v>
      </c>
      <c r="T2186" s="33">
        <f>IF(E2186&lt;1994,"NA",IF(E2186&gt;2001,SUMIFS(ADM!E:E,ADM!A:A,ReferendumData!E2186,ADM!C:C,ReferendumData!A2186,ADM!D:D,ReferendumData!B2186),SUMIFS(ADM!K:K,ADM!H:H,ReferendumData!E2186,ADM!I:I,ReferendumData!A2186,ADM!J:J,ReferendumData!B2186)))</f>
        <v>143.91999999999999</v>
      </c>
      <c r="U2186" s="34">
        <f t="shared" si="342"/>
        <v>2.1609227348526963</v>
      </c>
      <c r="V2186" s="47">
        <f>IFERROR(VLOOKUP(C2186,Lookups!J:L,3,FALSE),IF(T2186&gt;=2000,4,IF(AND(T2186&gt;=1000,T2186&lt;2000),5,6)))</f>
        <v>6</v>
      </c>
      <c r="W2186" s="13" t="s">
        <v>842</v>
      </c>
      <c r="X2186" s="39">
        <f t="shared" si="344"/>
        <v>2.1609227348526963</v>
      </c>
      <c r="Y2186" s="38">
        <f t="shared" si="345"/>
        <v>0.81672025723472674</v>
      </c>
      <c r="Z2186" s="40" t="e">
        <f>IF(C2186=ScatterPlots!$A$3,ReferendumData!Y2186,-1)</f>
        <v>#N/A</v>
      </c>
      <c r="AA2186" s="39">
        <f t="shared" si="346"/>
        <v>2.1609227348526963</v>
      </c>
      <c r="AB2186" s="40">
        <f t="shared" si="347"/>
        <v>-1</v>
      </c>
      <c r="AC2186" s="40">
        <f t="shared" si="348"/>
        <v>-1</v>
      </c>
      <c r="AD2186" s="40">
        <f t="shared" si="349"/>
        <v>0.81672025723472674</v>
      </c>
    </row>
    <row r="2187" spans="1:30" x14ac:dyDescent="0.35">
      <c r="A2187" s="6">
        <v>447</v>
      </c>
      <c r="B2187" s="6">
        <v>1</v>
      </c>
      <c r="C2187" t="str">
        <f t="shared" si="340"/>
        <v>0447-01</v>
      </c>
      <c r="D2187" s="7" t="s">
        <v>868</v>
      </c>
      <c r="E2187" s="8">
        <v>2021</v>
      </c>
      <c r="F2187">
        <f>VLOOKUP(E2187,Lookups!A:B,2,FALSE)</f>
        <v>1</v>
      </c>
      <c r="G2187" s="8">
        <v>2022</v>
      </c>
      <c r="H2187" s="63">
        <v>248.07</v>
      </c>
      <c r="I2187" s="6">
        <v>10</v>
      </c>
      <c r="J2187" s="6">
        <v>3</v>
      </c>
      <c r="K2187" s="6">
        <v>0</v>
      </c>
      <c r="L2187" s="6">
        <v>0</v>
      </c>
      <c r="M2187" s="6">
        <v>0</v>
      </c>
      <c r="N2187" s="6">
        <v>0</v>
      </c>
      <c r="O2187" s="6">
        <v>1</v>
      </c>
      <c r="P2187">
        <f t="shared" si="341"/>
        <v>3</v>
      </c>
      <c r="Q2187" s="9">
        <v>183</v>
      </c>
      <c r="R2187" s="9">
        <v>129</v>
      </c>
      <c r="S2187" s="14">
        <f t="shared" si="343"/>
        <v>0.58653846153846156</v>
      </c>
      <c r="T2187" s="33">
        <f>IF(E2187&lt;1994,"NA",IF(E2187&gt;2001,SUMIFS(ADM!E:E,ADM!A:A,ReferendumData!E2187,ADM!C:C,ReferendumData!A2187,ADM!D:D,ReferendumData!B2187),SUMIFS(ADM!K:K,ADM!H:H,ReferendumData!E2187,ADM!I:I,ReferendumData!A2187,ADM!J:J,ReferendumData!B2187)))</f>
        <v>143.91999999999999</v>
      </c>
      <c r="U2187" s="34">
        <f t="shared" si="342"/>
        <v>2.1678710394663705</v>
      </c>
      <c r="V2187" s="47">
        <f>IFERROR(VLOOKUP(C2187,Lookups!J:L,3,FALSE),IF(T2187&gt;=2000,4,IF(AND(T2187&gt;=1000,T2187&lt;2000),5,6)))</f>
        <v>6</v>
      </c>
      <c r="W2187" s="13" t="s">
        <v>869</v>
      </c>
      <c r="X2187" s="39">
        <f t="shared" si="344"/>
        <v>2.1678710394663705</v>
      </c>
      <c r="Y2187" s="38">
        <f t="shared" si="345"/>
        <v>0.58653846153846156</v>
      </c>
      <c r="Z2187" s="40" t="e">
        <f>IF(C2187=ScatterPlots!$A$3,ReferendumData!Y2187,-1)</f>
        <v>#N/A</v>
      </c>
      <c r="AA2187" s="39">
        <f t="shared" si="346"/>
        <v>2.1678710394663705</v>
      </c>
      <c r="AB2187" s="40">
        <f t="shared" si="347"/>
        <v>-1</v>
      </c>
      <c r="AC2187" s="40">
        <f t="shared" si="348"/>
        <v>-1</v>
      </c>
      <c r="AD2187" s="40">
        <f t="shared" si="349"/>
        <v>0.58653846153846156</v>
      </c>
    </row>
    <row r="2188" spans="1:30" x14ac:dyDescent="0.35">
      <c r="A2188" s="6">
        <v>458</v>
      </c>
      <c r="B2188" s="6">
        <v>1</v>
      </c>
      <c r="C2188" t="str">
        <f t="shared" si="340"/>
        <v>0458-01</v>
      </c>
      <c r="D2188" s="7" t="s">
        <v>335</v>
      </c>
      <c r="E2188" s="8">
        <v>2021</v>
      </c>
      <c r="F2188">
        <f>VLOOKUP(E2188,Lookups!A:B,2,FALSE)</f>
        <v>1</v>
      </c>
      <c r="G2188" s="8">
        <v>2022</v>
      </c>
      <c r="H2188" s="63">
        <v>1255.49</v>
      </c>
      <c r="I2188" s="6">
        <v>10</v>
      </c>
      <c r="J2188" s="6">
        <v>1</v>
      </c>
      <c r="K2188" s="6">
        <v>0</v>
      </c>
      <c r="L2188" s="6">
        <v>0</v>
      </c>
      <c r="M2188" s="6">
        <v>0</v>
      </c>
      <c r="N2188" s="6">
        <v>0</v>
      </c>
      <c r="O2188" s="6">
        <v>1</v>
      </c>
      <c r="P2188">
        <f t="shared" si="341"/>
        <v>10</v>
      </c>
      <c r="Q2188" s="9">
        <v>194</v>
      </c>
      <c r="R2188" s="9">
        <v>40</v>
      </c>
      <c r="S2188" s="14">
        <f t="shared" si="343"/>
        <v>0.82905982905982911</v>
      </c>
      <c r="T2188" s="33">
        <f>IF(E2188&lt;1994,"NA",IF(E2188&gt;2001,SUMIFS(ADM!E:E,ADM!A:A,ReferendumData!E2188,ADM!C:C,ReferendumData!A2188,ADM!D:D,ReferendumData!B2188),SUMIFS(ADM!K:K,ADM!H:H,ReferendumData!E2188,ADM!I:I,ReferendumData!A2188,ADM!J:J,ReferendumData!B2188)))</f>
        <v>234.49</v>
      </c>
      <c r="U2188" s="34">
        <f t="shared" si="342"/>
        <v>0.99791035865068867</v>
      </c>
      <c r="V2188" s="47">
        <f>IFERROR(VLOOKUP(C2188,Lookups!J:L,3,FALSE),IF(T2188&gt;=2000,4,IF(AND(T2188&gt;=1000,T2188&lt;2000),5,6)))</f>
        <v>6</v>
      </c>
      <c r="W2188" s="13" t="s">
        <v>855</v>
      </c>
      <c r="X2188" s="39">
        <f t="shared" si="344"/>
        <v>0.99791035865068867</v>
      </c>
      <c r="Y2188" s="38">
        <f t="shared" si="345"/>
        <v>0.82905982905982911</v>
      </c>
      <c r="Z2188" s="40" t="e">
        <f>IF(C2188=ScatterPlots!$A$3,ReferendumData!Y2188,-1)</f>
        <v>#N/A</v>
      </c>
      <c r="AA2188" s="39">
        <f t="shared" si="346"/>
        <v>0.99791035865068867</v>
      </c>
      <c r="AB2188" s="40">
        <f t="shared" si="347"/>
        <v>-1</v>
      </c>
      <c r="AC2188" s="40">
        <f t="shared" si="348"/>
        <v>-1</v>
      </c>
      <c r="AD2188" s="40">
        <f t="shared" si="349"/>
        <v>0.82905982905982911</v>
      </c>
    </row>
    <row r="2189" spans="1:30" x14ac:dyDescent="0.35">
      <c r="A2189" s="6">
        <v>507</v>
      </c>
      <c r="B2189" s="6">
        <v>1</v>
      </c>
      <c r="C2189" t="str">
        <f t="shared" si="340"/>
        <v>0507-01</v>
      </c>
      <c r="D2189" s="7" t="s">
        <v>133</v>
      </c>
      <c r="E2189" s="8">
        <v>2021</v>
      </c>
      <c r="F2189">
        <f>VLOOKUP(E2189,Lookups!A:B,2,FALSE)</f>
        <v>1</v>
      </c>
      <c r="G2189" s="8">
        <v>2022</v>
      </c>
      <c r="H2189" s="63">
        <v>818.11</v>
      </c>
      <c r="I2189" s="6">
        <v>5</v>
      </c>
      <c r="J2189" s="6">
        <v>1</v>
      </c>
      <c r="K2189" s="6">
        <v>0</v>
      </c>
      <c r="L2189" s="6">
        <v>0</v>
      </c>
      <c r="M2189" s="6">
        <v>0</v>
      </c>
      <c r="N2189" s="6">
        <v>0</v>
      </c>
      <c r="O2189" s="6">
        <v>1</v>
      </c>
      <c r="P2189">
        <f t="shared" si="341"/>
        <v>9</v>
      </c>
      <c r="Q2189" s="9">
        <v>294</v>
      </c>
      <c r="R2189" s="9">
        <v>166</v>
      </c>
      <c r="S2189" s="14">
        <f t="shared" si="343"/>
        <v>0.63913043478260867</v>
      </c>
      <c r="T2189" s="33">
        <f>IF(E2189&lt;1994,"NA",IF(E2189&gt;2001,SUMIFS(ADM!E:E,ADM!A:A,ReferendumData!E2189,ADM!C:C,ReferendumData!A2189,ADM!D:D,ReferendumData!B2189),SUMIFS(ADM!K:K,ADM!H:H,ReferendumData!E2189,ADM!I:I,ReferendumData!A2189,ADM!J:J,ReferendumData!B2189)))</f>
        <v>352.7</v>
      </c>
      <c r="U2189" s="34">
        <f t="shared" si="342"/>
        <v>1.304224553444854</v>
      </c>
      <c r="V2189" s="47">
        <f>IFERROR(VLOOKUP(C2189,Lookups!J:L,3,FALSE),IF(T2189&gt;=2000,4,IF(AND(T2189&gt;=1000,T2189&lt;2000),5,6)))</f>
        <v>6</v>
      </c>
      <c r="W2189" s="13" t="s">
        <v>870</v>
      </c>
      <c r="X2189" s="39">
        <f t="shared" si="344"/>
        <v>1.304224553444854</v>
      </c>
      <c r="Y2189" s="38">
        <f t="shared" si="345"/>
        <v>0.63913043478260867</v>
      </c>
      <c r="Z2189" s="40" t="e">
        <f>IF(C2189=ScatterPlots!$A$3,ReferendumData!Y2189,-1)</f>
        <v>#N/A</v>
      </c>
      <c r="AA2189" s="39">
        <f t="shared" si="346"/>
        <v>1.304224553444854</v>
      </c>
      <c r="AB2189" s="40">
        <f t="shared" si="347"/>
        <v>-1</v>
      </c>
      <c r="AC2189" s="40">
        <f t="shared" si="348"/>
        <v>-1</v>
      </c>
      <c r="AD2189" s="40">
        <f t="shared" si="349"/>
        <v>0.63913043478260867</v>
      </c>
    </row>
    <row r="2190" spans="1:30" x14ac:dyDescent="0.35">
      <c r="A2190" s="6">
        <v>507</v>
      </c>
      <c r="B2190" s="6">
        <v>1</v>
      </c>
      <c r="C2190" t="str">
        <f t="shared" si="340"/>
        <v>0507-01</v>
      </c>
      <c r="D2190" s="7" t="s">
        <v>133</v>
      </c>
      <c r="E2190" s="8">
        <v>2021</v>
      </c>
      <c r="F2190">
        <f>VLOOKUP(E2190,Lookups!A:B,2,FALSE)</f>
        <v>1</v>
      </c>
      <c r="G2190" s="8">
        <v>2022</v>
      </c>
      <c r="H2190" s="63">
        <v>400</v>
      </c>
      <c r="I2190" s="6">
        <v>5</v>
      </c>
      <c r="J2190" s="6">
        <v>1</v>
      </c>
      <c r="K2190" s="6">
        <v>0</v>
      </c>
      <c r="L2190" s="6">
        <v>1</v>
      </c>
      <c r="M2190" s="6">
        <v>0</v>
      </c>
      <c r="N2190" s="6">
        <v>0</v>
      </c>
      <c r="O2190" s="6">
        <v>1</v>
      </c>
      <c r="P2190">
        <f t="shared" si="341"/>
        <v>5</v>
      </c>
      <c r="Q2190" s="9">
        <v>294</v>
      </c>
      <c r="R2190" s="9">
        <v>166</v>
      </c>
      <c r="S2190" s="14">
        <f t="shared" si="343"/>
        <v>0.63913043478260867</v>
      </c>
      <c r="T2190" s="33">
        <f>IF(E2190&lt;1994,"NA",IF(E2190&gt;2001,SUMIFS(ADM!E:E,ADM!A:A,ReferendumData!E2190,ADM!C:C,ReferendumData!A2190,ADM!D:D,ReferendumData!B2190),SUMIFS(ADM!K:K,ADM!H:H,ReferendumData!E2190,ADM!I:I,ReferendumData!A2190,ADM!J:J,ReferendumData!B2190)))</f>
        <v>352.7</v>
      </c>
      <c r="U2190" s="34">
        <f t="shared" si="342"/>
        <v>1.304224553444854</v>
      </c>
      <c r="V2190" s="47">
        <f>IFERROR(VLOOKUP(C2190,Lookups!J:L,3,FALSE),IF(T2190&gt;=2000,4,IF(AND(T2190&gt;=1000,T2190&lt;2000),5,6)))</f>
        <v>6</v>
      </c>
      <c r="W2190" s="13" t="s">
        <v>871</v>
      </c>
      <c r="X2190" s="39">
        <f t="shared" si="344"/>
        <v>1.304224553444854</v>
      </c>
      <c r="Y2190" s="38">
        <f t="shared" si="345"/>
        <v>0.63913043478260867</v>
      </c>
      <c r="Z2190" s="40" t="e">
        <f>IF(C2190=ScatterPlots!$A$3,ReferendumData!Y2190,-1)</f>
        <v>#N/A</v>
      </c>
      <c r="AA2190" s="39">
        <f t="shared" si="346"/>
        <v>1.304224553444854</v>
      </c>
      <c r="AB2190" s="40">
        <f t="shared" si="347"/>
        <v>-1</v>
      </c>
      <c r="AC2190" s="40">
        <f t="shared" si="348"/>
        <v>-1</v>
      </c>
      <c r="AD2190" s="40">
        <f t="shared" si="349"/>
        <v>0.63913043478260867</v>
      </c>
    </row>
    <row r="2191" spans="1:30" x14ac:dyDescent="0.35">
      <c r="A2191" s="6">
        <v>508</v>
      </c>
      <c r="B2191" s="6">
        <v>1</v>
      </c>
      <c r="C2191" t="str">
        <f t="shared" si="340"/>
        <v>0508-01</v>
      </c>
      <c r="D2191" s="7" t="s">
        <v>872</v>
      </c>
      <c r="E2191" s="8">
        <v>2021</v>
      </c>
      <c r="F2191">
        <f>VLOOKUP(E2191,Lookups!A:B,2,FALSE)</f>
        <v>1</v>
      </c>
      <c r="G2191" s="8">
        <v>2022</v>
      </c>
      <c r="H2191" s="63">
        <v>410</v>
      </c>
      <c r="I2191" s="6">
        <v>10</v>
      </c>
      <c r="J2191" s="6">
        <v>1</v>
      </c>
      <c r="K2191" s="6">
        <v>0</v>
      </c>
      <c r="L2191" s="6">
        <v>0</v>
      </c>
      <c r="M2191" s="6">
        <v>0</v>
      </c>
      <c r="N2191" s="6">
        <v>0</v>
      </c>
      <c r="O2191" s="6">
        <v>1</v>
      </c>
      <c r="P2191">
        <f t="shared" si="341"/>
        <v>5</v>
      </c>
      <c r="Q2191" s="9">
        <v>1604</v>
      </c>
      <c r="R2191" s="9">
        <v>1254</v>
      </c>
      <c r="S2191" s="14">
        <f t="shared" si="343"/>
        <v>0.56123163051084679</v>
      </c>
      <c r="T2191" s="33">
        <f>IF(E2191&lt;1994,"NA",IF(E2191&gt;2001,SUMIFS(ADM!E:E,ADM!A:A,ReferendumData!E2191,ADM!C:C,ReferendumData!A2191,ADM!D:D,ReferendumData!B2191),SUMIFS(ADM!K:K,ADM!H:H,ReferendumData!E2191,ADM!I:I,ReferendumData!A2191,ADM!J:J,ReferendumData!B2191)))</f>
        <v>2162.37</v>
      </c>
      <c r="U2191" s="34">
        <f t="shared" si="342"/>
        <v>1.3216979517843848</v>
      </c>
      <c r="V2191" s="47">
        <f>IFERROR(VLOOKUP(C2191,Lookups!J:L,3,FALSE),IF(T2191&gt;=2000,4,IF(AND(T2191&gt;=1000,T2191&lt;2000),5,6)))</f>
        <v>4</v>
      </c>
      <c r="W2191" s="13" t="s">
        <v>866</v>
      </c>
      <c r="X2191" s="39">
        <f t="shared" si="344"/>
        <v>1.3216979517843848</v>
      </c>
      <c r="Y2191" s="38">
        <f t="shared" si="345"/>
        <v>0.56123163051084679</v>
      </c>
      <c r="Z2191" s="40" t="e">
        <f>IF(C2191=ScatterPlots!$A$3,ReferendumData!Y2191,-1)</f>
        <v>#N/A</v>
      </c>
      <c r="AA2191" s="39">
        <f t="shared" si="346"/>
        <v>1.3216979517843848</v>
      </c>
      <c r="AB2191" s="40">
        <f t="shared" si="347"/>
        <v>-1</v>
      </c>
      <c r="AC2191" s="40">
        <f t="shared" si="348"/>
        <v>-1</v>
      </c>
      <c r="AD2191" s="40">
        <f t="shared" si="349"/>
        <v>0.56123163051084679</v>
      </c>
    </row>
    <row r="2192" spans="1:30" x14ac:dyDescent="0.35">
      <c r="A2192" s="6">
        <v>564</v>
      </c>
      <c r="B2192" s="6">
        <v>1</v>
      </c>
      <c r="C2192" t="str">
        <f t="shared" si="340"/>
        <v>0564-01</v>
      </c>
      <c r="D2192" s="7" t="s">
        <v>231</v>
      </c>
      <c r="E2192" s="8">
        <v>2021</v>
      </c>
      <c r="F2192">
        <f>VLOOKUP(E2192,Lookups!A:B,2,FALSE)</f>
        <v>1</v>
      </c>
      <c r="G2192" s="8">
        <v>2022</v>
      </c>
      <c r="H2192" s="63">
        <v>90.04</v>
      </c>
      <c r="I2192" s="6">
        <v>10</v>
      </c>
      <c r="J2192" s="6">
        <v>1</v>
      </c>
      <c r="K2192" s="6">
        <v>0</v>
      </c>
      <c r="L2192" s="6">
        <v>0</v>
      </c>
      <c r="M2192" s="6">
        <v>0</v>
      </c>
      <c r="N2192" s="6">
        <v>0</v>
      </c>
      <c r="O2192" s="6">
        <v>0</v>
      </c>
      <c r="P2192">
        <f t="shared" si="341"/>
        <v>1</v>
      </c>
      <c r="Q2192" s="9">
        <v>681</v>
      </c>
      <c r="R2192" s="9">
        <v>1793</v>
      </c>
      <c r="S2192" s="14">
        <f t="shared" si="343"/>
        <v>0.27526273241713822</v>
      </c>
      <c r="T2192" s="33">
        <f>IF(E2192&lt;1994,"NA",IF(E2192&gt;2001,SUMIFS(ADM!E:E,ADM!A:A,ReferendumData!E2192,ADM!C:C,ReferendumData!A2192,ADM!D:D,ReferendumData!B2192),SUMIFS(ADM!K:K,ADM!H:H,ReferendumData!E2192,ADM!I:I,ReferendumData!A2192,ADM!J:J,ReferendumData!B2192)))</f>
        <v>1870.44</v>
      </c>
      <c r="U2192" s="34">
        <f t="shared" si="342"/>
        <v>1.3226834327751757</v>
      </c>
      <c r="V2192" s="47">
        <f>IFERROR(VLOOKUP(C2192,Lookups!J:L,3,FALSE),IF(T2192&gt;=2000,4,IF(AND(T2192&gt;=1000,T2192&lt;2000),5,6)))</f>
        <v>5</v>
      </c>
      <c r="W2192" s="13" t="s">
        <v>870</v>
      </c>
      <c r="X2192" s="39">
        <f t="shared" si="344"/>
        <v>1.3226834327751757</v>
      </c>
      <c r="Y2192" s="38">
        <f t="shared" si="345"/>
        <v>0.27526273241713822</v>
      </c>
      <c r="Z2192" s="40" t="e">
        <f>IF(C2192=ScatterPlots!$A$3,ReferendumData!Y2192,-1)</f>
        <v>#N/A</v>
      </c>
      <c r="AA2192" s="39">
        <f t="shared" si="346"/>
        <v>1.3226834327751757</v>
      </c>
      <c r="AB2192" s="40">
        <f t="shared" si="347"/>
        <v>-1</v>
      </c>
      <c r="AC2192" s="40">
        <f t="shared" si="348"/>
        <v>-1</v>
      </c>
      <c r="AD2192" s="40">
        <f t="shared" si="349"/>
        <v>0.27526273241713822</v>
      </c>
    </row>
    <row r="2193" spans="1:30" x14ac:dyDescent="0.35">
      <c r="A2193" s="6">
        <v>564</v>
      </c>
      <c r="B2193" s="6">
        <v>1</v>
      </c>
      <c r="C2193" t="str">
        <f t="shared" si="340"/>
        <v>0564-01</v>
      </c>
      <c r="D2193" s="7" t="s">
        <v>231</v>
      </c>
      <c r="E2193" s="8">
        <v>2021</v>
      </c>
      <c r="F2193">
        <f>VLOOKUP(E2193,Lookups!A:B,2,FALSE)</f>
        <v>1</v>
      </c>
      <c r="G2193" s="8">
        <v>2022</v>
      </c>
      <c r="H2193" s="63">
        <v>987.53</v>
      </c>
      <c r="I2193" s="6">
        <v>10</v>
      </c>
      <c r="J2193" s="6">
        <v>1</v>
      </c>
      <c r="K2193" s="6">
        <v>0</v>
      </c>
      <c r="L2193" s="6">
        <v>1</v>
      </c>
      <c r="M2193" s="6">
        <v>0</v>
      </c>
      <c r="N2193" s="6">
        <v>0</v>
      </c>
      <c r="O2193" s="6">
        <v>0</v>
      </c>
      <c r="P2193">
        <f t="shared" si="341"/>
        <v>10</v>
      </c>
      <c r="Q2193" s="9">
        <v>681</v>
      </c>
      <c r="R2193" s="9">
        <v>1793</v>
      </c>
      <c r="S2193" s="14">
        <f t="shared" si="343"/>
        <v>0.27526273241713822</v>
      </c>
      <c r="T2193" s="33">
        <f>IF(E2193&lt;1994,"NA",IF(E2193&gt;2001,SUMIFS(ADM!E:E,ADM!A:A,ReferendumData!E2193,ADM!C:C,ReferendumData!A2193,ADM!D:D,ReferendumData!B2193),SUMIFS(ADM!K:K,ADM!H:H,ReferendumData!E2193,ADM!I:I,ReferendumData!A2193,ADM!J:J,ReferendumData!B2193)))</f>
        <v>1870.44</v>
      </c>
      <c r="U2193" s="34">
        <f t="shared" si="342"/>
        <v>1.3226834327751757</v>
      </c>
      <c r="V2193" s="47">
        <f>IFERROR(VLOOKUP(C2193,Lookups!J:L,3,FALSE),IF(T2193&gt;=2000,4,IF(AND(T2193&gt;=1000,T2193&lt;2000),5,6)))</f>
        <v>5</v>
      </c>
      <c r="W2193" s="13" t="s">
        <v>871</v>
      </c>
      <c r="X2193" s="39">
        <f t="shared" si="344"/>
        <v>1.3226834327751757</v>
      </c>
      <c r="Y2193" s="38">
        <f t="shared" si="345"/>
        <v>0.27526273241713822</v>
      </c>
      <c r="Z2193" s="40" t="e">
        <f>IF(C2193=ScatterPlots!$A$3,ReferendumData!Y2193,-1)</f>
        <v>#N/A</v>
      </c>
      <c r="AA2193" s="39">
        <f t="shared" si="346"/>
        <v>1.3226834327751757</v>
      </c>
      <c r="AB2193" s="40">
        <f t="shared" si="347"/>
        <v>-1</v>
      </c>
      <c r="AC2193" s="40">
        <f t="shared" si="348"/>
        <v>-1</v>
      </c>
      <c r="AD2193" s="40">
        <f t="shared" si="349"/>
        <v>0.27526273241713822</v>
      </c>
    </row>
    <row r="2194" spans="1:30" x14ac:dyDescent="0.35">
      <c r="A2194" s="6">
        <v>592</v>
      </c>
      <c r="B2194" s="6">
        <v>1</v>
      </c>
      <c r="C2194" t="str">
        <f t="shared" si="340"/>
        <v>0592-01</v>
      </c>
      <c r="D2194" s="7" t="s">
        <v>873</v>
      </c>
      <c r="E2194" s="8">
        <v>2021</v>
      </c>
      <c r="F2194">
        <f>VLOOKUP(E2194,Lookups!A:B,2,FALSE)</f>
        <v>1</v>
      </c>
      <c r="G2194" s="8">
        <v>2023</v>
      </c>
      <c r="H2194" s="63">
        <v>897.71</v>
      </c>
      <c r="I2194" s="6">
        <v>10</v>
      </c>
      <c r="J2194" s="6">
        <v>1</v>
      </c>
      <c r="K2194" s="6">
        <v>0</v>
      </c>
      <c r="L2194" s="6">
        <v>0</v>
      </c>
      <c r="M2194" s="6">
        <v>1</v>
      </c>
      <c r="N2194" s="6">
        <v>0</v>
      </c>
      <c r="O2194" s="6">
        <v>1</v>
      </c>
      <c r="P2194">
        <f t="shared" si="341"/>
        <v>9</v>
      </c>
      <c r="Q2194" s="9">
        <v>38</v>
      </c>
      <c r="R2194" s="9">
        <v>12</v>
      </c>
      <c r="S2194" s="14">
        <f t="shared" si="343"/>
        <v>0.76</v>
      </c>
      <c r="T2194" s="33">
        <f>IF(E2194&lt;1994,"NA",IF(E2194&gt;2001,SUMIFS(ADM!E:E,ADM!A:A,ReferendumData!E2194,ADM!C:C,ReferendumData!A2194,ADM!D:D,ReferendumData!B2194),SUMIFS(ADM!K:K,ADM!H:H,ReferendumData!E2194,ADM!I:I,ReferendumData!A2194,ADM!J:J,ReferendumData!B2194)))</f>
        <v>180.53</v>
      </c>
      <c r="U2194" s="34">
        <f t="shared" si="342"/>
        <v>0.2769622777377721</v>
      </c>
      <c r="V2194" s="47">
        <f>IFERROR(VLOOKUP(C2194,Lookups!J:L,3,FALSE),IF(T2194&gt;=2000,4,IF(AND(T2194&gt;=1000,T2194&lt;2000),5,6)))</f>
        <v>6</v>
      </c>
      <c r="W2194" s="13" t="s">
        <v>862</v>
      </c>
      <c r="X2194" s="39">
        <f t="shared" si="344"/>
        <v>0.2769622777377721</v>
      </c>
      <c r="Y2194" s="38">
        <f t="shared" si="345"/>
        <v>0.76</v>
      </c>
      <c r="Z2194" s="40" t="e">
        <f>IF(C2194=ScatterPlots!$A$3,ReferendumData!Y2194,-1)</f>
        <v>#N/A</v>
      </c>
      <c r="AA2194" s="39">
        <f t="shared" si="346"/>
        <v>0.2769622777377721</v>
      </c>
      <c r="AB2194" s="40">
        <f t="shared" si="347"/>
        <v>-1</v>
      </c>
      <c r="AC2194" s="40">
        <f t="shared" si="348"/>
        <v>-1</v>
      </c>
      <c r="AD2194" s="40">
        <f t="shared" si="349"/>
        <v>0.76</v>
      </c>
    </row>
    <row r="2195" spans="1:30" x14ac:dyDescent="0.35">
      <c r="A2195" s="6">
        <v>622</v>
      </c>
      <c r="B2195" s="6">
        <v>1</v>
      </c>
      <c r="C2195" t="str">
        <f t="shared" si="340"/>
        <v>0622-01</v>
      </c>
      <c r="D2195" s="7" t="s">
        <v>874</v>
      </c>
      <c r="E2195" s="8">
        <v>2021</v>
      </c>
      <c r="F2195">
        <f>VLOOKUP(E2195,Lookups!A:B,2,FALSE)</f>
        <v>1</v>
      </c>
      <c r="G2195" s="8">
        <v>2023</v>
      </c>
      <c r="H2195" s="63">
        <v>206.83</v>
      </c>
      <c r="I2195" s="6">
        <v>10</v>
      </c>
      <c r="J2195" s="6">
        <v>1</v>
      </c>
      <c r="K2195" s="6">
        <v>0</v>
      </c>
      <c r="L2195" s="6">
        <v>0</v>
      </c>
      <c r="M2195" s="6">
        <v>1</v>
      </c>
      <c r="N2195" s="6">
        <v>0</v>
      </c>
      <c r="O2195" s="6">
        <v>1</v>
      </c>
      <c r="P2195">
        <f t="shared" si="341"/>
        <v>3</v>
      </c>
      <c r="Q2195" s="9">
        <v>4639</v>
      </c>
      <c r="R2195" s="9">
        <v>3284</v>
      </c>
      <c r="S2195" s="14">
        <f t="shared" si="343"/>
        <v>0.58551053893727123</v>
      </c>
      <c r="T2195" s="33">
        <f>IF(E2195&lt;1994,"NA",IF(E2195&gt;2001,SUMIFS(ADM!E:E,ADM!A:A,ReferendumData!E2195,ADM!C:C,ReferendumData!A2195,ADM!D:D,ReferendumData!B2195),SUMIFS(ADM!K:K,ADM!H:H,ReferendumData!E2195,ADM!I:I,ReferendumData!A2195,ADM!J:J,ReferendumData!B2195)))</f>
        <v>10305.41</v>
      </c>
      <c r="U2195" s="34">
        <f t="shared" si="342"/>
        <v>0.76881948413503198</v>
      </c>
      <c r="V2195" s="47">
        <f>IFERROR(VLOOKUP(C2195,Lookups!J:L,3,FALSE),IF(T2195&gt;=2000,4,IF(AND(T2195&gt;=1000,T2195&lt;2000),5,6)))</f>
        <v>2</v>
      </c>
      <c r="W2195" s="13" t="s">
        <v>862</v>
      </c>
      <c r="X2195" s="39">
        <f t="shared" si="344"/>
        <v>0.76881948413503198</v>
      </c>
      <c r="Y2195" s="38">
        <f t="shared" si="345"/>
        <v>0.58551053893727123</v>
      </c>
      <c r="Z2195" s="40" t="e">
        <f>IF(C2195=ScatterPlots!$A$3,ReferendumData!Y2195,-1)</f>
        <v>#N/A</v>
      </c>
      <c r="AA2195" s="39">
        <f t="shared" si="346"/>
        <v>0.76881948413503198</v>
      </c>
      <c r="AB2195" s="40">
        <f t="shared" si="347"/>
        <v>-1</v>
      </c>
      <c r="AC2195" s="40">
        <f t="shared" si="348"/>
        <v>-1</v>
      </c>
      <c r="AD2195" s="40">
        <f t="shared" si="349"/>
        <v>0.58551053893727123</v>
      </c>
    </row>
    <row r="2196" spans="1:30" x14ac:dyDescent="0.35">
      <c r="A2196" s="6">
        <v>623</v>
      </c>
      <c r="B2196" s="6">
        <v>1</v>
      </c>
      <c r="C2196" t="str">
        <f t="shared" si="340"/>
        <v>0623-01</v>
      </c>
      <c r="D2196" s="7" t="s">
        <v>875</v>
      </c>
      <c r="E2196" s="8">
        <v>2021</v>
      </c>
      <c r="F2196">
        <f>VLOOKUP(E2196,Lookups!A:B,2,FALSE)</f>
        <v>1</v>
      </c>
      <c r="G2196" s="8">
        <v>2022</v>
      </c>
      <c r="H2196" s="63">
        <v>972.09</v>
      </c>
      <c r="I2196" s="6">
        <v>10</v>
      </c>
      <c r="J2196" s="6">
        <v>1</v>
      </c>
      <c r="K2196" s="6">
        <v>0</v>
      </c>
      <c r="L2196" s="6">
        <v>1</v>
      </c>
      <c r="M2196" s="6">
        <v>0</v>
      </c>
      <c r="N2196" s="6">
        <v>0</v>
      </c>
      <c r="O2196" s="6">
        <v>1</v>
      </c>
      <c r="P2196">
        <f t="shared" si="341"/>
        <v>10</v>
      </c>
      <c r="Q2196" s="9">
        <v>7657</v>
      </c>
      <c r="R2196" s="9">
        <v>2063</v>
      </c>
      <c r="S2196" s="14">
        <f t="shared" si="343"/>
        <v>0.78775720164609053</v>
      </c>
      <c r="T2196" s="33">
        <f>IF(E2196&lt;1994,"NA",IF(E2196&gt;2001,SUMIFS(ADM!E:E,ADM!A:A,ReferendumData!E2196,ADM!C:C,ReferendumData!A2196,ADM!D:D,ReferendumData!B2196),SUMIFS(ADM!K:K,ADM!H:H,ReferendumData!E2196,ADM!I:I,ReferendumData!A2196,ADM!J:J,ReferendumData!B2196)))</f>
        <v>7299.17</v>
      </c>
      <c r="U2196" s="34">
        <f t="shared" si="342"/>
        <v>1.331658257034704</v>
      </c>
      <c r="V2196" s="47">
        <f>IFERROR(VLOOKUP(C2196,Lookups!J:L,3,FALSE),IF(T2196&gt;=2000,4,IF(AND(T2196&gt;=1000,T2196&lt;2000),5,6)))</f>
        <v>2</v>
      </c>
      <c r="W2196" s="13" t="s">
        <v>843</v>
      </c>
      <c r="X2196" s="39">
        <f t="shared" si="344"/>
        <v>1.331658257034704</v>
      </c>
      <c r="Y2196" s="38">
        <f t="shared" si="345"/>
        <v>0.78775720164609053</v>
      </c>
      <c r="Z2196" s="40" t="e">
        <f>IF(C2196=ScatterPlots!$A$3,ReferendumData!Y2196,-1)</f>
        <v>#N/A</v>
      </c>
      <c r="AA2196" s="39">
        <f t="shared" si="346"/>
        <v>1.331658257034704</v>
      </c>
      <c r="AB2196" s="40">
        <f t="shared" si="347"/>
        <v>-1</v>
      </c>
      <c r="AC2196" s="40">
        <f t="shared" si="348"/>
        <v>-1</v>
      </c>
      <c r="AD2196" s="40">
        <f t="shared" si="349"/>
        <v>0.78775720164609053</v>
      </c>
    </row>
    <row r="2197" spans="1:30" x14ac:dyDescent="0.35">
      <c r="A2197" s="6">
        <v>623</v>
      </c>
      <c r="B2197" s="6">
        <v>1</v>
      </c>
      <c r="C2197" t="str">
        <f t="shared" si="340"/>
        <v>0623-01</v>
      </c>
      <c r="D2197" s="7" t="s">
        <v>875</v>
      </c>
      <c r="E2197" s="8">
        <v>2021</v>
      </c>
      <c r="F2197">
        <f>VLOOKUP(E2197,Lookups!A:B,2,FALSE)</f>
        <v>1</v>
      </c>
      <c r="G2197" s="8">
        <v>2022</v>
      </c>
      <c r="H2197" s="63">
        <v>905</v>
      </c>
      <c r="I2197" s="6">
        <v>10</v>
      </c>
      <c r="J2197" s="6">
        <v>2</v>
      </c>
      <c r="K2197" s="6">
        <v>0</v>
      </c>
      <c r="L2197" s="6">
        <v>1</v>
      </c>
      <c r="M2197" s="6">
        <v>0</v>
      </c>
      <c r="N2197" s="6">
        <v>0</v>
      </c>
      <c r="O2197" s="6">
        <v>1</v>
      </c>
      <c r="P2197">
        <f t="shared" si="341"/>
        <v>10</v>
      </c>
      <c r="Q2197" s="9">
        <v>6451</v>
      </c>
      <c r="R2197" s="9">
        <v>3253</v>
      </c>
      <c r="S2197" s="14">
        <f t="shared" si="343"/>
        <v>0.66477741137675184</v>
      </c>
      <c r="T2197" s="33">
        <f>IF(E2197&lt;1994,"NA",IF(E2197&gt;2001,SUMIFS(ADM!E:E,ADM!A:A,ReferendumData!E2197,ADM!C:C,ReferendumData!A2197,ADM!D:D,ReferendumData!B2197),SUMIFS(ADM!K:K,ADM!H:H,ReferendumData!E2197,ADM!I:I,ReferendumData!A2197,ADM!J:J,ReferendumData!B2197)))</f>
        <v>7299.17</v>
      </c>
      <c r="U2197" s="34">
        <f t="shared" si="342"/>
        <v>1.3294662269819719</v>
      </c>
      <c r="V2197" s="47">
        <f>IFERROR(VLOOKUP(C2197,Lookups!J:L,3,FALSE),IF(T2197&gt;=2000,4,IF(AND(T2197&gt;=1000,T2197&lt;2000),5,6)))</f>
        <v>2</v>
      </c>
      <c r="W2197" s="13" t="s">
        <v>854</v>
      </c>
      <c r="X2197" s="39">
        <f t="shared" si="344"/>
        <v>1.3294662269819719</v>
      </c>
      <c r="Y2197" s="38">
        <f t="shared" si="345"/>
        <v>0.66477741137675184</v>
      </c>
      <c r="Z2197" s="40" t="e">
        <f>IF(C2197=ScatterPlots!$A$3,ReferendumData!Y2197,-1)</f>
        <v>#N/A</v>
      </c>
      <c r="AA2197" s="39">
        <f t="shared" si="346"/>
        <v>1.3294662269819719</v>
      </c>
      <c r="AB2197" s="40">
        <f t="shared" si="347"/>
        <v>-1</v>
      </c>
      <c r="AC2197" s="40">
        <f t="shared" si="348"/>
        <v>-1</v>
      </c>
      <c r="AD2197" s="40">
        <f t="shared" si="349"/>
        <v>0.66477741137675184</v>
      </c>
    </row>
    <row r="2198" spans="1:30" x14ac:dyDescent="0.35">
      <c r="A2198" s="6">
        <v>671</v>
      </c>
      <c r="B2198" s="6">
        <v>1</v>
      </c>
      <c r="C2198" t="str">
        <f t="shared" si="340"/>
        <v>0671-01</v>
      </c>
      <c r="D2198" s="7" t="s">
        <v>473</v>
      </c>
      <c r="E2198" s="8">
        <v>2021</v>
      </c>
      <c r="F2198">
        <f>VLOOKUP(E2198,Lookups!A:B,2,FALSE)</f>
        <v>1</v>
      </c>
      <c r="G2198" s="8">
        <v>2023</v>
      </c>
      <c r="H2198" s="63">
        <v>897.15</v>
      </c>
      <c r="I2198" s="6">
        <v>10</v>
      </c>
      <c r="J2198" s="6">
        <v>1</v>
      </c>
      <c r="K2198" s="6">
        <v>0</v>
      </c>
      <c r="L2198" s="6">
        <v>0</v>
      </c>
      <c r="M2198" s="6">
        <v>1</v>
      </c>
      <c r="N2198" s="6">
        <v>0</v>
      </c>
      <c r="O2198" s="6">
        <v>1</v>
      </c>
      <c r="P2198">
        <f t="shared" si="341"/>
        <v>9</v>
      </c>
      <c r="Q2198" s="9">
        <v>210</v>
      </c>
      <c r="R2198" s="9">
        <v>50</v>
      </c>
      <c r="S2198" s="14">
        <f t="shared" si="343"/>
        <v>0.80769230769230771</v>
      </c>
      <c r="T2198" s="33">
        <f>IF(E2198&lt;1994,"NA",IF(E2198&gt;2001,SUMIFS(ADM!E:E,ADM!A:A,ReferendumData!E2198,ADM!C:C,ReferendumData!A2198,ADM!D:D,ReferendumData!B2198),SUMIFS(ADM!K:K,ADM!H:H,ReferendumData!E2198,ADM!I:I,ReferendumData!A2198,ADM!J:J,ReferendumData!B2198)))</f>
        <v>387.28</v>
      </c>
      <c r="U2198" s="34">
        <f t="shared" si="342"/>
        <v>0.67134889485643467</v>
      </c>
      <c r="V2198" s="47">
        <f>IFERROR(VLOOKUP(C2198,Lookups!J:L,3,FALSE),IF(T2198&gt;=2000,4,IF(AND(T2198&gt;=1000,T2198&lt;2000),5,6)))</f>
        <v>6</v>
      </c>
      <c r="W2198" s="13" t="s">
        <v>862</v>
      </c>
      <c r="X2198" s="39">
        <f t="shared" si="344"/>
        <v>0.67134889485643467</v>
      </c>
      <c r="Y2198" s="38">
        <f t="shared" si="345"/>
        <v>0.80769230769230771</v>
      </c>
      <c r="Z2198" s="40" t="e">
        <f>IF(C2198=ScatterPlots!$A$3,ReferendumData!Y2198,-1)</f>
        <v>#N/A</v>
      </c>
      <c r="AA2198" s="39">
        <f t="shared" si="346"/>
        <v>0.67134889485643467</v>
      </c>
      <c r="AB2198" s="40">
        <f t="shared" si="347"/>
        <v>-1</v>
      </c>
      <c r="AC2198" s="40">
        <f t="shared" si="348"/>
        <v>-1</v>
      </c>
      <c r="AD2198" s="40">
        <f t="shared" si="349"/>
        <v>0.80769230769230771</v>
      </c>
    </row>
    <row r="2199" spans="1:30" x14ac:dyDescent="0.35">
      <c r="A2199" s="6">
        <v>671</v>
      </c>
      <c r="B2199" s="6">
        <v>1</v>
      </c>
      <c r="C2199" t="str">
        <f t="shared" si="340"/>
        <v>0671-01</v>
      </c>
      <c r="D2199" s="7" t="s">
        <v>473</v>
      </c>
      <c r="E2199" s="8">
        <v>2021</v>
      </c>
      <c r="F2199">
        <f>VLOOKUP(E2199,Lookups!A:B,2,FALSE)</f>
        <v>1</v>
      </c>
      <c r="G2199" s="8">
        <v>2023</v>
      </c>
      <c r="H2199" s="63"/>
      <c r="I2199" s="6">
        <v>10</v>
      </c>
      <c r="J2199" s="6">
        <v>2</v>
      </c>
      <c r="K2199" s="6">
        <v>0</v>
      </c>
      <c r="L2199" s="6">
        <v>1</v>
      </c>
      <c r="M2199" s="6">
        <v>1</v>
      </c>
      <c r="N2199" s="6">
        <v>0</v>
      </c>
      <c r="O2199" s="6">
        <v>1</v>
      </c>
      <c r="P2199">
        <f t="shared" si="341"/>
        <v>1</v>
      </c>
      <c r="Q2199" s="9">
        <v>180</v>
      </c>
      <c r="R2199" s="9">
        <v>79</v>
      </c>
      <c r="S2199" s="14">
        <f t="shared" si="343"/>
        <v>0.69498069498069504</v>
      </c>
      <c r="T2199" s="33">
        <f>IF(E2199&lt;1994,"NA",IF(E2199&gt;2001,SUMIFS(ADM!E:E,ADM!A:A,ReferendumData!E2199,ADM!C:C,ReferendumData!A2199,ADM!D:D,ReferendumData!B2199),SUMIFS(ADM!K:K,ADM!H:H,ReferendumData!E2199,ADM!I:I,ReferendumData!A2199,ADM!J:J,ReferendumData!B2199)))</f>
        <v>387.28</v>
      </c>
      <c r="U2199" s="34">
        <f t="shared" si="342"/>
        <v>0.66876678372237142</v>
      </c>
      <c r="V2199" s="47">
        <f>IFERROR(VLOOKUP(C2199,Lookups!J:L,3,FALSE),IF(T2199&gt;=2000,4,IF(AND(T2199&gt;=1000,T2199&lt;2000),5,6)))</f>
        <v>6</v>
      </c>
      <c r="W2199" s="13" t="s">
        <v>864</v>
      </c>
      <c r="X2199" s="39">
        <f t="shared" si="344"/>
        <v>0.66876678372237142</v>
      </c>
      <c r="Y2199" s="38">
        <f t="shared" si="345"/>
        <v>0.69498069498069504</v>
      </c>
      <c r="Z2199" s="40" t="e">
        <f>IF(C2199=ScatterPlots!$A$3,ReferendumData!Y2199,-1)</f>
        <v>#N/A</v>
      </c>
      <c r="AA2199" s="39">
        <f t="shared" si="346"/>
        <v>0.66876678372237142</v>
      </c>
      <c r="AB2199" s="40">
        <f t="shared" si="347"/>
        <v>-1</v>
      </c>
      <c r="AC2199" s="40">
        <f t="shared" si="348"/>
        <v>-1</v>
      </c>
      <c r="AD2199" s="40">
        <f t="shared" si="349"/>
        <v>0.69498069498069504</v>
      </c>
    </row>
    <row r="2200" spans="1:30" x14ac:dyDescent="0.35">
      <c r="A2200" s="6">
        <v>690</v>
      </c>
      <c r="B2200" s="6">
        <v>1</v>
      </c>
      <c r="C2200" t="str">
        <f t="shared" si="340"/>
        <v>0690-01</v>
      </c>
      <c r="D2200" s="7" t="s">
        <v>139</v>
      </c>
      <c r="E2200" s="8">
        <v>2021</v>
      </c>
      <c r="F2200">
        <f>VLOOKUP(E2200,Lookups!A:B,2,FALSE)</f>
        <v>1</v>
      </c>
      <c r="G2200" s="8">
        <v>2022</v>
      </c>
      <c r="H2200" s="63">
        <v>763.21</v>
      </c>
      <c r="I2200" s="6">
        <v>10</v>
      </c>
      <c r="J2200" s="6">
        <v>1</v>
      </c>
      <c r="K2200" s="6">
        <v>0</v>
      </c>
      <c r="L2200" s="6">
        <v>1</v>
      </c>
      <c r="M2200" s="6">
        <v>0</v>
      </c>
      <c r="N2200" s="6">
        <v>0</v>
      </c>
      <c r="O2200" s="6">
        <v>0</v>
      </c>
      <c r="P2200">
        <f t="shared" si="341"/>
        <v>8</v>
      </c>
      <c r="Q2200" s="9">
        <v>264</v>
      </c>
      <c r="R2200" s="9">
        <v>530</v>
      </c>
      <c r="S2200" s="14">
        <f t="shared" si="343"/>
        <v>0.33249370277078083</v>
      </c>
      <c r="T2200" s="33">
        <f>IF(E2200&lt;1994,"NA",IF(E2200&gt;2001,SUMIFS(ADM!E:E,ADM!A:A,ReferendumData!E2200,ADM!C:C,ReferendumData!A2200,ADM!D:D,ReferendumData!B2200),SUMIFS(ADM!K:K,ADM!H:H,ReferendumData!E2200,ADM!I:I,ReferendumData!A2200,ADM!J:J,ReferendumData!B2200)))</f>
        <v>979.98</v>
      </c>
      <c r="U2200" s="34">
        <f t="shared" si="342"/>
        <v>0.81022061674728052</v>
      </c>
      <c r="V2200" s="47">
        <f>IFERROR(VLOOKUP(C2200,Lookups!J:L,3,FALSE),IF(T2200&gt;=2000,4,IF(AND(T2200&gt;=1000,T2200&lt;2000),5,6)))</f>
        <v>6</v>
      </c>
      <c r="W2200" s="13" t="s">
        <v>756</v>
      </c>
      <c r="X2200" s="39">
        <f t="shared" si="344"/>
        <v>0.81022061674728052</v>
      </c>
      <c r="Y2200" s="38">
        <f t="shared" si="345"/>
        <v>0.33249370277078083</v>
      </c>
      <c r="Z2200" s="40" t="e">
        <f>IF(C2200=ScatterPlots!$A$3,ReferendumData!Y2200,-1)</f>
        <v>#N/A</v>
      </c>
      <c r="AA2200" s="39">
        <f t="shared" si="346"/>
        <v>0.81022061674728052</v>
      </c>
      <c r="AB2200" s="40">
        <f t="shared" si="347"/>
        <v>-1</v>
      </c>
      <c r="AC2200" s="40">
        <f t="shared" si="348"/>
        <v>-1</v>
      </c>
      <c r="AD2200" s="40">
        <f t="shared" si="349"/>
        <v>0.33249370277078083</v>
      </c>
    </row>
    <row r="2201" spans="1:30" x14ac:dyDescent="0.35">
      <c r="A2201" s="6">
        <v>698</v>
      </c>
      <c r="B2201" s="6">
        <v>1</v>
      </c>
      <c r="C2201" t="str">
        <f t="shared" si="340"/>
        <v>0698-01</v>
      </c>
      <c r="D2201" s="7" t="s">
        <v>876</v>
      </c>
      <c r="E2201" s="8">
        <v>2021</v>
      </c>
      <c r="F2201">
        <f>VLOOKUP(E2201,Lookups!A:B,2,FALSE)</f>
        <v>1</v>
      </c>
      <c r="G2201" s="8">
        <v>2022</v>
      </c>
      <c r="H2201" s="63">
        <v>1815</v>
      </c>
      <c r="I2201" s="6">
        <v>10</v>
      </c>
      <c r="J2201" s="6">
        <v>1</v>
      </c>
      <c r="K2201" s="6">
        <v>0</v>
      </c>
      <c r="L2201" s="6">
        <v>1</v>
      </c>
      <c r="M2201" s="6">
        <v>0</v>
      </c>
      <c r="N2201" s="6">
        <v>0</v>
      </c>
      <c r="O2201" s="6">
        <v>1</v>
      </c>
      <c r="P2201">
        <f t="shared" si="341"/>
        <v>10</v>
      </c>
      <c r="Q2201" s="9">
        <v>292</v>
      </c>
      <c r="R2201" s="9">
        <v>117</v>
      </c>
      <c r="S2201" s="14">
        <f t="shared" si="343"/>
        <v>0.71393643031784837</v>
      </c>
      <c r="T2201" s="33">
        <f>IF(E2201&lt;1994,"NA",IF(E2201&gt;2001,SUMIFS(ADM!E:E,ADM!A:A,ReferendumData!E2201,ADM!C:C,ReferendumData!A2201,ADM!D:D,ReferendumData!B2201),SUMIFS(ADM!K:K,ADM!H:H,ReferendumData!E2201,ADM!I:I,ReferendumData!A2201,ADM!J:J,ReferendumData!B2201)))</f>
        <v>184.6</v>
      </c>
      <c r="U2201" s="34">
        <f t="shared" si="342"/>
        <v>2.2156013001083426</v>
      </c>
      <c r="V2201" s="47">
        <f>IFERROR(VLOOKUP(C2201,Lookups!J:L,3,FALSE),IF(T2201&gt;=2000,4,IF(AND(T2201&gt;=1000,T2201&lt;2000),5,6)))</f>
        <v>6</v>
      </c>
      <c r="W2201" s="13" t="s">
        <v>756</v>
      </c>
      <c r="X2201" s="39">
        <f t="shared" si="344"/>
        <v>2.2156013001083426</v>
      </c>
      <c r="Y2201" s="38">
        <f t="shared" si="345"/>
        <v>0.71393643031784837</v>
      </c>
      <c r="Z2201" s="40" t="e">
        <f>IF(C2201=ScatterPlots!$A$3,ReferendumData!Y2201,-1)</f>
        <v>#N/A</v>
      </c>
      <c r="AA2201" s="39">
        <f t="shared" si="346"/>
        <v>2.2156013001083426</v>
      </c>
      <c r="AB2201" s="40">
        <f t="shared" si="347"/>
        <v>-1</v>
      </c>
      <c r="AC2201" s="40">
        <f t="shared" si="348"/>
        <v>-1</v>
      </c>
      <c r="AD2201" s="40">
        <f t="shared" si="349"/>
        <v>0.71393643031784837</v>
      </c>
    </row>
    <row r="2202" spans="1:30" x14ac:dyDescent="0.35">
      <c r="A2202" s="6">
        <v>720</v>
      </c>
      <c r="B2202" s="6">
        <v>1</v>
      </c>
      <c r="C2202" t="str">
        <f t="shared" si="340"/>
        <v>0720-01</v>
      </c>
      <c r="D2202" s="7" t="s">
        <v>279</v>
      </c>
      <c r="E2202" s="8">
        <v>2021</v>
      </c>
      <c r="F2202">
        <f>VLOOKUP(E2202,Lookups!A:B,2,FALSE)</f>
        <v>1</v>
      </c>
      <c r="G2202" s="8">
        <v>2022</v>
      </c>
      <c r="H2202" s="63">
        <v>866</v>
      </c>
      <c r="I2202" s="6">
        <v>10</v>
      </c>
      <c r="J2202" s="6">
        <v>1</v>
      </c>
      <c r="K2202" s="6">
        <v>0</v>
      </c>
      <c r="L2202" s="6">
        <v>1</v>
      </c>
      <c r="M2202" s="6">
        <v>0</v>
      </c>
      <c r="N2202" s="6">
        <v>0</v>
      </c>
      <c r="O2202" s="6">
        <v>1</v>
      </c>
      <c r="P2202">
        <f t="shared" si="341"/>
        <v>9</v>
      </c>
      <c r="Q2202" s="9">
        <v>5060</v>
      </c>
      <c r="R2202" s="9">
        <v>2566</v>
      </c>
      <c r="S2202" s="14">
        <f t="shared" si="343"/>
        <v>0.66351953842119071</v>
      </c>
      <c r="T2202" s="33">
        <f>IF(E2202&lt;1994,"NA",IF(E2202&gt;2001,SUMIFS(ADM!E:E,ADM!A:A,ReferendumData!E2202,ADM!C:C,ReferendumData!A2202,ADM!D:D,ReferendumData!B2202),SUMIFS(ADM!K:K,ADM!H:H,ReferendumData!E2202,ADM!I:I,ReferendumData!A2202,ADM!J:J,ReferendumData!B2202)))</f>
        <v>8080.28</v>
      </c>
      <c r="U2202" s="34">
        <f t="shared" si="342"/>
        <v>0.94377917596914962</v>
      </c>
      <c r="V2202" s="47">
        <f>IFERROR(VLOOKUP(C2202,Lookups!J:L,3,FALSE),IF(T2202&gt;=2000,4,IF(AND(T2202&gt;=1000,T2202&lt;2000),5,6)))</f>
        <v>3</v>
      </c>
      <c r="W2202" s="13" t="s">
        <v>756</v>
      </c>
      <c r="X2202" s="39">
        <f t="shared" si="344"/>
        <v>0.94377917596914962</v>
      </c>
      <c r="Y2202" s="38">
        <f t="shared" si="345"/>
        <v>0.66351953842119071</v>
      </c>
      <c r="Z2202" s="40" t="e">
        <f>IF(C2202=ScatterPlots!$A$3,ReferendumData!Y2202,-1)</f>
        <v>#N/A</v>
      </c>
      <c r="AA2202" s="39">
        <f t="shared" si="346"/>
        <v>0.94377917596914962</v>
      </c>
      <c r="AB2202" s="40">
        <f t="shared" si="347"/>
        <v>-1</v>
      </c>
      <c r="AC2202" s="40">
        <f t="shared" si="348"/>
        <v>-1</v>
      </c>
      <c r="AD2202" s="40">
        <f t="shared" si="349"/>
        <v>0.66351953842119071</v>
      </c>
    </row>
    <row r="2203" spans="1:30" x14ac:dyDescent="0.35">
      <c r="A2203" s="6">
        <v>720</v>
      </c>
      <c r="B2203" s="6">
        <v>1</v>
      </c>
      <c r="C2203" t="str">
        <f t="shared" si="340"/>
        <v>0720-01</v>
      </c>
      <c r="D2203" s="7" t="s">
        <v>279</v>
      </c>
      <c r="E2203" s="8">
        <v>2021</v>
      </c>
      <c r="F2203">
        <f>VLOOKUP(E2203,Lookups!A:B,2,FALSE)</f>
        <v>1</v>
      </c>
      <c r="G2203" s="8">
        <v>2022</v>
      </c>
      <c r="H2203" s="63">
        <v>400</v>
      </c>
      <c r="I2203" s="6">
        <v>10</v>
      </c>
      <c r="J2203" s="6">
        <v>2</v>
      </c>
      <c r="K2203" s="6">
        <v>0</v>
      </c>
      <c r="L2203" s="6">
        <v>1</v>
      </c>
      <c r="M2203" s="6">
        <v>0</v>
      </c>
      <c r="N2203" s="6">
        <v>0</v>
      </c>
      <c r="O2203" s="6">
        <v>1</v>
      </c>
      <c r="P2203">
        <f t="shared" si="341"/>
        <v>5</v>
      </c>
      <c r="Q2203" s="9">
        <v>4774</v>
      </c>
      <c r="R2203" s="9">
        <v>2836</v>
      </c>
      <c r="S2203" s="14">
        <f t="shared" si="343"/>
        <v>0.62733245729303544</v>
      </c>
      <c r="T2203" s="33">
        <f>IF(E2203&lt;1994,"NA",IF(E2203&gt;2001,SUMIFS(ADM!E:E,ADM!A:A,ReferendumData!E2203,ADM!C:C,ReferendumData!A2203,ADM!D:D,ReferendumData!B2203),SUMIFS(ADM!K:K,ADM!H:H,ReferendumData!E2203,ADM!I:I,ReferendumData!A2203,ADM!J:J,ReferendumData!B2203)))</f>
        <v>8080.28</v>
      </c>
      <c r="U2203" s="34">
        <f t="shared" si="342"/>
        <v>0.9417990465676932</v>
      </c>
      <c r="V2203" s="47">
        <f>IFERROR(VLOOKUP(C2203,Lookups!J:L,3,FALSE),IF(T2203&gt;=2000,4,IF(AND(T2203&gt;=1000,T2203&lt;2000),5,6)))</f>
        <v>3</v>
      </c>
      <c r="W2203" s="13" t="s">
        <v>854</v>
      </c>
      <c r="X2203" s="39">
        <f t="shared" si="344"/>
        <v>0.9417990465676932</v>
      </c>
      <c r="Y2203" s="38">
        <f t="shared" si="345"/>
        <v>0.62733245729303544</v>
      </c>
      <c r="Z2203" s="40" t="e">
        <f>IF(C2203=ScatterPlots!$A$3,ReferendumData!Y2203,-1)</f>
        <v>#N/A</v>
      </c>
      <c r="AA2203" s="39">
        <f t="shared" si="346"/>
        <v>0.9417990465676932</v>
      </c>
      <c r="AB2203" s="40">
        <f t="shared" si="347"/>
        <v>-1</v>
      </c>
      <c r="AC2203" s="40">
        <f t="shared" si="348"/>
        <v>-1</v>
      </c>
      <c r="AD2203" s="40">
        <f t="shared" si="349"/>
        <v>0.62733245729303544</v>
      </c>
    </row>
    <row r="2204" spans="1:30" x14ac:dyDescent="0.35">
      <c r="A2204" s="6">
        <v>741</v>
      </c>
      <c r="B2204" s="6">
        <v>1</v>
      </c>
      <c r="C2204" t="str">
        <f t="shared" si="340"/>
        <v>0741-01</v>
      </c>
      <c r="D2204" s="7" t="s">
        <v>877</v>
      </c>
      <c r="E2204" s="8">
        <v>2021</v>
      </c>
      <c r="F2204">
        <f>VLOOKUP(E2204,Lookups!A:B,2,FALSE)</f>
        <v>1</v>
      </c>
      <c r="G2204" s="8">
        <v>2022</v>
      </c>
      <c r="H2204" s="63">
        <v>531</v>
      </c>
      <c r="I2204" s="6">
        <v>10</v>
      </c>
      <c r="J2204" s="6">
        <v>1</v>
      </c>
      <c r="K2204" s="6">
        <v>0</v>
      </c>
      <c r="L2204" s="6">
        <v>1</v>
      </c>
      <c r="M2204" s="6">
        <v>0</v>
      </c>
      <c r="N2204" s="6">
        <v>0</v>
      </c>
      <c r="O2204" s="6">
        <v>0</v>
      </c>
      <c r="P2204">
        <f t="shared" si="341"/>
        <v>6</v>
      </c>
      <c r="Q2204" s="9">
        <v>537</v>
      </c>
      <c r="R2204" s="9">
        <v>629</v>
      </c>
      <c r="S2204" s="14">
        <f t="shared" si="343"/>
        <v>0.46054888507718694</v>
      </c>
      <c r="T2204" s="33">
        <f>IF(E2204&lt;1994,"NA",IF(E2204&gt;2001,SUMIFS(ADM!E:E,ADM!A:A,ReferendumData!E2204,ADM!C:C,ReferendumData!A2204,ADM!D:D,ReferendumData!B2204),SUMIFS(ADM!K:K,ADM!H:H,ReferendumData!E2204,ADM!I:I,ReferendumData!A2204,ADM!J:J,ReferendumData!B2204)))</f>
        <v>895.1</v>
      </c>
      <c r="U2204" s="34">
        <f t="shared" si="342"/>
        <v>1.3026477488548764</v>
      </c>
      <c r="V2204" s="47">
        <f>IFERROR(VLOOKUP(C2204,Lookups!J:L,3,FALSE),IF(T2204&gt;=2000,4,IF(AND(T2204&gt;=1000,T2204&lt;2000),5,6)))</f>
        <v>6</v>
      </c>
      <c r="W2204" s="13" t="s">
        <v>756</v>
      </c>
      <c r="X2204" s="39">
        <f t="shared" si="344"/>
        <v>1.3026477488548764</v>
      </c>
      <c r="Y2204" s="38">
        <f t="shared" si="345"/>
        <v>0.46054888507718694</v>
      </c>
      <c r="Z2204" s="40" t="e">
        <f>IF(C2204=ScatterPlots!$A$3,ReferendumData!Y2204,-1)</f>
        <v>#N/A</v>
      </c>
      <c r="AA2204" s="39">
        <f t="shared" si="346"/>
        <v>1.3026477488548764</v>
      </c>
      <c r="AB2204" s="40">
        <f t="shared" si="347"/>
        <v>-1</v>
      </c>
      <c r="AC2204" s="40">
        <f t="shared" si="348"/>
        <v>-1</v>
      </c>
      <c r="AD2204" s="40">
        <f t="shared" si="349"/>
        <v>0.46054888507718694</v>
      </c>
    </row>
    <row r="2205" spans="1:30" x14ac:dyDescent="0.35">
      <c r="A2205" s="6">
        <v>803</v>
      </c>
      <c r="B2205" s="6">
        <v>1</v>
      </c>
      <c r="C2205" t="str">
        <f t="shared" ref="C2205:C2226" si="350">TEXT(A2205,"0000")&amp;"-"&amp;TEXT(B2205,"00")</f>
        <v>0803-01</v>
      </c>
      <c r="D2205" s="7" t="s">
        <v>878</v>
      </c>
      <c r="E2205" s="8">
        <v>2021</v>
      </c>
      <c r="F2205">
        <f>VLOOKUP(E2205,Lookups!A:B,2,FALSE)</f>
        <v>1</v>
      </c>
      <c r="G2205" s="8">
        <v>2022</v>
      </c>
      <c r="H2205" s="63">
        <v>731.99</v>
      </c>
      <c r="I2205" s="6">
        <v>10</v>
      </c>
      <c r="J2205" s="6">
        <v>1</v>
      </c>
      <c r="K2205" s="6">
        <v>0</v>
      </c>
      <c r="L2205" s="6">
        <v>0</v>
      </c>
      <c r="M2205" s="6">
        <v>0</v>
      </c>
      <c r="N2205" s="6">
        <v>0</v>
      </c>
      <c r="O2205" s="6">
        <v>1</v>
      </c>
      <c r="P2205">
        <f t="shared" ref="P2205:P2268" si="351">MAX(1,MIN(10,INT(H2205/100)+1))</f>
        <v>8</v>
      </c>
      <c r="Q2205" s="9">
        <v>284</v>
      </c>
      <c r="R2205" s="9">
        <v>185</v>
      </c>
      <c r="S2205" s="14">
        <f t="shared" si="343"/>
        <v>0.60554371002132201</v>
      </c>
      <c r="T2205" s="33">
        <f>IF(E2205&lt;1994,"NA",IF(E2205&gt;2001,SUMIFS(ADM!E:E,ADM!A:A,ReferendumData!E2205,ADM!C:C,ReferendumData!A2205,ADM!D:D,ReferendumData!B2205),SUMIFS(ADM!K:K,ADM!H:H,ReferendumData!E2205,ADM!I:I,ReferendumData!A2205,ADM!J:J,ReferendumData!B2205)))</f>
        <v>350.16</v>
      </c>
      <c r="U2205" s="34">
        <f t="shared" ref="U2205:U2226" si="352">IFERROR((Q2205+R2205)/T2205,"NA")</f>
        <v>1.3393877084761252</v>
      </c>
      <c r="V2205" s="47">
        <f>IFERROR(VLOOKUP(C2205,Lookups!J:L,3,FALSE),IF(T2205&gt;=2000,4,IF(AND(T2205&gt;=1000,T2205&lt;2000),5,6)))</f>
        <v>6</v>
      </c>
      <c r="W2205" s="13" t="s">
        <v>870</v>
      </c>
      <c r="X2205" s="39">
        <f t="shared" si="344"/>
        <v>1.3393877084761252</v>
      </c>
      <c r="Y2205" s="38">
        <f t="shared" si="345"/>
        <v>0.60554371002132201</v>
      </c>
      <c r="Z2205" s="40" t="e">
        <f>IF(C2205=ScatterPlots!$A$3,ReferendumData!Y2205,-1)</f>
        <v>#N/A</v>
      </c>
      <c r="AA2205" s="39">
        <f t="shared" si="346"/>
        <v>1.3393877084761252</v>
      </c>
      <c r="AB2205" s="40">
        <f t="shared" si="347"/>
        <v>-1</v>
      </c>
      <c r="AC2205" s="40">
        <f t="shared" si="348"/>
        <v>-1</v>
      </c>
      <c r="AD2205" s="40">
        <f t="shared" si="349"/>
        <v>0.60554371002132201</v>
      </c>
    </row>
    <row r="2206" spans="1:30" x14ac:dyDescent="0.35">
      <c r="A2206" s="6">
        <v>803</v>
      </c>
      <c r="B2206" s="6">
        <v>1</v>
      </c>
      <c r="C2206" t="str">
        <f t="shared" si="350"/>
        <v>0803-01</v>
      </c>
      <c r="D2206" s="7" t="s">
        <v>878</v>
      </c>
      <c r="E2206" s="8">
        <v>2021</v>
      </c>
      <c r="F2206">
        <f>VLOOKUP(E2206,Lookups!A:B,2,FALSE)</f>
        <v>1</v>
      </c>
      <c r="G2206" s="8">
        <v>2022</v>
      </c>
      <c r="H2206" s="63">
        <v>530</v>
      </c>
      <c r="I2206" s="6">
        <v>10</v>
      </c>
      <c r="J2206" s="6">
        <v>1</v>
      </c>
      <c r="K2206" s="6">
        <v>0</v>
      </c>
      <c r="L2206" s="6">
        <v>1</v>
      </c>
      <c r="M2206" s="6">
        <v>0</v>
      </c>
      <c r="N2206" s="6">
        <v>0</v>
      </c>
      <c r="O2206" s="6">
        <v>1</v>
      </c>
      <c r="P2206">
        <f t="shared" si="351"/>
        <v>6</v>
      </c>
      <c r="Q2206" s="9">
        <v>284</v>
      </c>
      <c r="R2206" s="9">
        <v>185</v>
      </c>
      <c r="S2206" s="14">
        <f t="shared" si="343"/>
        <v>0.60554371002132201</v>
      </c>
      <c r="T2206" s="33">
        <f>IF(E2206&lt;1994,"NA",IF(E2206&gt;2001,SUMIFS(ADM!E:E,ADM!A:A,ReferendumData!E2206,ADM!C:C,ReferendumData!A2206,ADM!D:D,ReferendumData!B2206),SUMIFS(ADM!K:K,ADM!H:H,ReferendumData!E2206,ADM!I:I,ReferendumData!A2206,ADM!J:J,ReferendumData!B2206)))</f>
        <v>350.16</v>
      </c>
      <c r="U2206" s="34">
        <f t="shared" si="352"/>
        <v>1.3393877084761252</v>
      </c>
      <c r="V2206" s="47">
        <f>IFERROR(VLOOKUP(C2206,Lookups!J:L,3,FALSE),IF(T2206&gt;=2000,4,IF(AND(T2206&gt;=1000,T2206&lt;2000),5,6)))</f>
        <v>6</v>
      </c>
      <c r="W2206" s="13" t="s">
        <v>871</v>
      </c>
      <c r="X2206" s="39">
        <f t="shared" si="344"/>
        <v>1.3393877084761252</v>
      </c>
      <c r="Y2206" s="38">
        <f t="shared" si="345"/>
        <v>0.60554371002132201</v>
      </c>
      <c r="Z2206" s="40" t="e">
        <f>IF(C2206=ScatterPlots!$A$3,ReferendumData!Y2206,-1)</f>
        <v>#N/A</v>
      </c>
      <c r="AA2206" s="39">
        <f t="shared" si="346"/>
        <v>1.3393877084761252</v>
      </c>
      <c r="AB2206" s="40">
        <f t="shared" si="347"/>
        <v>-1</v>
      </c>
      <c r="AC2206" s="40">
        <f t="shared" si="348"/>
        <v>-1</v>
      </c>
      <c r="AD2206" s="40">
        <f t="shared" si="349"/>
        <v>0.60554371002132201</v>
      </c>
    </row>
    <row r="2207" spans="1:30" x14ac:dyDescent="0.35">
      <c r="A2207" s="6">
        <v>833</v>
      </c>
      <c r="B2207" s="6">
        <v>1</v>
      </c>
      <c r="C2207" t="str">
        <f t="shared" si="350"/>
        <v>0833-01</v>
      </c>
      <c r="D2207" s="7" t="s">
        <v>879</v>
      </c>
      <c r="E2207" s="8">
        <v>2021</v>
      </c>
      <c r="F2207">
        <f>VLOOKUP(E2207,Lookups!A:B,2,FALSE)</f>
        <v>1</v>
      </c>
      <c r="G2207" s="8">
        <v>2022</v>
      </c>
      <c r="H2207" s="63">
        <v>1886.6</v>
      </c>
      <c r="I2207" s="6">
        <v>10</v>
      </c>
      <c r="J2207" s="6">
        <v>1</v>
      </c>
      <c r="K2207" s="6">
        <v>0</v>
      </c>
      <c r="L2207" s="6">
        <v>1</v>
      </c>
      <c r="M2207" s="6">
        <v>0</v>
      </c>
      <c r="N2207" s="6">
        <v>0</v>
      </c>
      <c r="O2207" s="6">
        <v>1</v>
      </c>
      <c r="P2207">
        <f t="shared" si="351"/>
        <v>10</v>
      </c>
      <c r="Q2207" s="9">
        <v>10943</v>
      </c>
      <c r="R2207" s="9">
        <v>9843</v>
      </c>
      <c r="S2207" s="14">
        <f t="shared" si="343"/>
        <v>0.52646011738670262</v>
      </c>
      <c r="T2207" s="33">
        <f>IF(E2207&lt;1994,"NA",IF(E2207&gt;2001,SUMIFS(ADM!E:E,ADM!A:A,ReferendumData!E2207,ADM!C:C,ReferendumData!A2207,ADM!D:D,ReferendumData!B2207),SUMIFS(ADM!K:K,ADM!H:H,ReferendumData!E2207,ADM!I:I,ReferendumData!A2207,ADM!J:J,ReferendumData!B2207)))</f>
        <v>18502</v>
      </c>
      <c r="U2207" s="34">
        <f t="shared" si="352"/>
        <v>1.1234461139336287</v>
      </c>
      <c r="V2207" s="47">
        <f>IFERROR(VLOOKUP(C2207,Lookups!J:L,3,FALSE),IF(T2207&gt;=2000,4,IF(AND(T2207&gt;=1000,T2207&lt;2000),5,6)))</f>
        <v>2</v>
      </c>
      <c r="W2207" s="13" t="s">
        <v>758</v>
      </c>
      <c r="X2207" s="39">
        <f t="shared" si="344"/>
        <v>1.1234461139336287</v>
      </c>
      <c r="Y2207" s="38">
        <f t="shared" si="345"/>
        <v>0.52646011738670262</v>
      </c>
      <c r="Z2207" s="40" t="e">
        <f>IF(C2207=ScatterPlots!$A$3,ReferendumData!Y2207,-1)</f>
        <v>#N/A</v>
      </c>
      <c r="AA2207" s="39">
        <f t="shared" si="346"/>
        <v>1.1234461139336287</v>
      </c>
      <c r="AB2207" s="40">
        <f t="shared" si="347"/>
        <v>-1</v>
      </c>
      <c r="AC2207" s="40">
        <f t="shared" si="348"/>
        <v>-1</v>
      </c>
      <c r="AD2207" s="40">
        <f t="shared" si="349"/>
        <v>0.52646011738670262</v>
      </c>
    </row>
    <row r="2208" spans="1:30" x14ac:dyDescent="0.35">
      <c r="A2208" s="6">
        <v>834</v>
      </c>
      <c r="B2208" s="6">
        <v>1</v>
      </c>
      <c r="C2208" t="str">
        <f t="shared" si="350"/>
        <v>0834-01</v>
      </c>
      <c r="D2208" s="7" t="s">
        <v>880</v>
      </c>
      <c r="E2208" s="8">
        <v>2021</v>
      </c>
      <c r="F2208">
        <f>VLOOKUP(E2208,Lookups!A:B,2,FALSE)</f>
        <v>1</v>
      </c>
      <c r="G2208" s="8">
        <v>2022</v>
      </c>
      <c r="H2208" s="63">
        <v>1697.55</v>
      </c>
      <c r="I2208" s="6">
        <v>10</v>
      </c>
      <c r="J2208" s="6">
        <v>1</v>
      </c>
      <c r="K2208" s="6">
        <v>0</v>
      </c>
      <c r="L2208" s="6">
        <v>1</v>
      </c>
      <c r="M2208" s="6">
        <v>0</v>
      </c>
      <c r="N2208" s="6">
        <v>0</v>
      </c>
      <c r="O2208" s="6">
        <v>1</v>
      </c>
      <c r="P2208">
        <f t="shared" si="351"/>
        <v>10</v>
      </c>
      <c r="Q2208" s="9">
        <v>9775</v>
      </c>
      <c r="R2208" s="9">
        <v>7542</v>
      </c>
      <c r="S2208" s="14">
        <f t="shared" si="343"/>
        <v>0.564474216088237</v>
      </c>
      <c r="T2208" s="33">
        <f>IF(E2208&lt;1994,"NA",IF(E2208&gt;2001,SUMIFS(ADM!E:E,ADM!A:A,ReferendumData!E2208,ADM!C:C,ReferendumData!A2208,ADM!D:D,ReferendumData!B2208),SUMIFS(ADM!K:K,ADM!H:H,ReferendumData!E2208,ADM!I:I,ReferendumData!A2208,ADM!J:J,ReferendumData!B2208)))</f>
        <v>8180.78</v>
      </c>
      <c r="U2208" s="34">
        <f t="shared" si="352"/>
        <v>2.1167908194573135</v>
      </c>
      <c r="V2208" s="47">
        <f>IFERROR(VLOOKUP(C2208,Lookups!J:L,3,FALSE),IF(T2208&gt;=2000,4,IF(AND(T2208&gt;=1000,T2208&lt;2000),5,6)))</f>
        <v>3</v>
      </c>
      <c r="W2208" s="13" t="s">
        <v>860</v>
      </c>
      <c r="X2208" s="39">
        <f t="shared" si="344"/>
        <v>2.1167908194573135</v>
      </c>
      <c r="Y2208" s="38">
        <f t="shared" si="345"/>
        <v>0.564474216088237</v>
      </c>
      <c r="Z2208" s="40" t="e">
        <f>IF(C2208=ScatterPlots!$A$3,ReferendumData!Y2208,-1)</f>
        <v>#N/A</v>
      </c>
      <c r="AA2208" s="39">
        <f t="shared" si="346"/>
        <v>2.1167908194573135</v>
      </c>
      <c r="AB2208" s="40">
        <f t="shared" si="347"/>
        <v>-1</v>
      </c>
      <c r="AC2208" s="40">
        <f t="shared" si="348"/>
        <v>-1</v>
      </c>
      <c r="AD2208" s="40">
        <f t="shared" si="349"/>
        <v>0.564474216088237</v>
      </c>
    </row>
    <row r="2209" spans="1:30" x14ac:dyDescent="0.35">
      <c r="A2209" s="6">
        <v>836</v>
      </c>
      <c r="B2209" s="6">
        <v>1</v>
      </c>
      <c r="C2209" t="str">
        <f t="shared" si="350"/>
        <v>0836-01</v>
      </c>
      <c r="D2209" s="7" t="s">
        <v>881</v>
      </c>
      <c r="E2209" s="8">
        <v>2021</v>
      </c>
      <c r="F2209">
        <f>VLOOKUP(E2209,Lookups!A:B,2,FALSE)</f>
        <v>1</v>
      </c>
      <c r="G2209" s="8">
        <v>2022</v>
      </c>
      <c r="H2209" s="63">
        <v>1881.81</v>
      </c>
      <c r="I2209" s="6">
        <v>10</v>
      </c>
      <c r="J2209" s="6">
        <v>1</v>
      </c>
      <c r="K2209" s="6">
        <v>0</v>
      </c>
      <c r="L2209" s="6">
        <v>0</v>
      </c>
      <c r="M2209" s="6">
        <v>0</v>
      </c>
      <c r="N2209" s="6">
        <v>0</v>
      </c>
      <c r="O2209" s="6">
        <v>0</v>
      </c>
      <c r="P2209">
        <f t="shared" si="351"/>
        <v>10</v>
      </c>
      <c r="Q2209" s="9">
        <v>98</v>
      </c>
      <c r="R2209" s="9">
        <v>128</v>
      </c>
      <c r="S2209" s="14">
        <f t="shared" si="343"/>
        <v>0.4336283185840708</v>
      </c>
      <c r="T2209" s="33">
        <f>IF(E2209&lt;1994,"NA",IF(E2209&gt;2001,SUMIFS(ADM!E:E,ADM!A:A,ReferendumData!E2209,ADM!C:C,ReferendumData!A2209,ADM!D:D,ReferendumData!B2209),SUMIFS(ADM!K:K,ADM!H:H,ReferendumData!E2209,ADM!I:I,ReferendumData!A2209,ADM!J:J,ReferendumData!B2209)))</f>
        <v>216.53</v>
      </c>
      <c r="U2209" s="34">
        <f t="shared" si="352"/>
        <v>1.0437352791760957</v>
      </c>
      <c r="V2209" s="47">
        <f>IFERROR(VLOOKUP(C2209,Lookups!J:L,3,FALSE),IF(T2209&gt;=2000,4,IF(AND(T2209&gt;=1000,T2209&lt;2000),5,6)))</f>
        <v>6</v>
      </c>
      <c r="W2209" s="13" t="s">
        <v>855</v>
      </c>
      <c r="X2209" s="39">
        <f t="shared" si="344"/>
        <v>1.0437352791760957</v>
      </c>
      <c r="Y2209" s="38">
        <f t="shared" si="345"/>
        <v>0.4336283185840708</v>
      </c>
      <c r="Z2209" s="40" t="e">
        <f>IF(C2209=ScatterPlots!$A$3,ReferendumData!Y2209,-1)</f>
        <v>#N/A</v>
      </c>
      <c r="AA2209" s="39">
        <f t="shared" si="346"/>
        <v>1.0437352791760957</v>
      </c>
      <c r="AB2209" s="40">
        <f t="shared" si="347"/>
        <v>-1</v>
      </c>
      <c r="AC2209" s="40">
        <f t="shared" si="348"/>
        <v>-1</v>
      </c>
      <c r="AD2209" s="40">
        <f t="shared" si="349"/>
        <v>0.4336283185840708</v>
      </c>
    </row>
    <row r="2210" spans="1:30" x14ac:dyDescent="0.35">
      <c r="A2210" s="6">
        <v>846</v>
      </c>
      <c r="B2210" s="6">
        <v>1</v>
      </c>
      <c r="C2210" t="str">
        <f t="shared" si="350"/>
        <v>0846-01</v>
      </c>
      <c r="D2210" s="7" t="s">
        <v>882</v>
      </c>
      <c r="E2210" s="8">
        <v>2021</v>
      </c>
      <c r="F2210">
        <f>VLOOKUP(E2210,Lookups!A:B,2,FALSE)</f>
        <v>1</v>
      </c>
      <c r="G2210" s="8">
        <v>2022</v>
      </c>
      <c r="H2210" s="63">
        <v>519.62</v>
      </c>
      <c r="I2210" s="6">
        <v>10</v>
      </c>
      <c r="J2210" s="6">
        <v>1</v>
      </c>
      <c r="K2210" s="6">
        <v>0</v>
      </c>
      <c r="L2210" s="6">
        <v>0</v>
      </c>
      <c r="M2210" s="6">
        <v>0</v>
      </c>
      <c r="N2210" s="6">
        <v>0</v>
      </c>
      <c r="O2210" s="6">
        <v>1</v>
      </c>
      <c r="P2210">
        <f t="shared" si="351"/>
        <v>6</v>
      </c>
      <c r="Q2210" s="9">
        <v>792</v>
      </c>
      <c r="R2210" s="9">
        <v>532</v>
      </c>
      <c r="S2210" s="14">
        <f t="shared" si="343"/>
        <v>0.59818731117824775</v>
      </c>
      <c r="T2210" s="33">
        <f>IF(E2210&lt;1994,"NA",IF(E2210&gt;2001,SUMIFS(ADM!E:E,ADM!A:A,ReferendumData!E2210,ADM!C:C,ReferendumData!A2210,ADM!D:D,ReferendumData!B2210),SUMIFS(ADM!K:K,ADM!H:H,ReferendumData!E2210,ADM!I:I,ReferendumData!A2210,ADM!J:J,ReferendumData!B2210)))</f>
        <v>600.36</v>
      </c>
      <c r="U2210" s="34">
        <f t="shared" si="352"/>
        <v>2.2053434605903126</v>
      </c>
      <c r="V2210" s="47">
        <f>IFERROR(VLOOKUP(C2210,Lookups!J:L,3,FALSE),IF(T2210&gt;=2000,4,IF(AND(T2210&gt;=1000,T2210&lt;2000),5,6)))</f>
        <v>6</v>
      </c>
      <c r="W2210" s="13" t="s">
        <v>870</v>
      </c>
      <c r="X2210" s="39">
        <f t="shared" si="344"/>
        <v>2.2053434605903126</v>
      </c>
      <c r="Y2210" s="38">
        <f t="shared" si="345"/>
        <v>0.59818731117824775</v>
      </c>
      <c r="Z2210" s="40" t="e">
        <f>IF(C2210=ScatterPlots!$A$3,ReferendumData!Y2210,-1)</f>
        <v>#N/A</v>
      </c>
      <c r="AA2210" s="39">
        <f t="shared" si="346"/>
        <v>2.2053434605903126</v>
      </c>
      <c r="AB2210" s="40">
        <f t="shared" si="347"/>
        <v>-1</v>
      </c>
      <c r="AC2210" s="40">
        <f t="shared" si="348"/>
        <v>-1</v>
      </c>
      <c r="AD2210" s="40">
        <f t="shared" si="349"/>
        <v>0.59818731117824775</v>
      </c>
    </row>
    <row r="2211" spans="1:30" x14ac:dyDescent="0.35">
      <c r="A2211" s="6">
        <v>846</v>
      </c>
      <c r="B2211" s="6">
        <v>1</v>
      </c>
      <c r="C2211" t="str">
        <f t="shared" si="350"/>
        <v>0846-01</v>
      </c>
      <c r="D2211" s="7" t="s">
        <v>882</v>
      </c>
      <c r="E2211" s="8">
        <v>2021</v>
      </c>
      <c r="F2211">
        <f>VLOOKUP(E2211,Lookups!A:B,2,FALSE)</f>
        <v>1</v>
      </c>
      <c r="G2211" s="8">
        <v>2022</v>
      </c>
      <c r="H2211" s="63">
        <v>150.65</v>
      </c>
      <c r="I2211" s="6">
        <v>10</v>
      </c>
      <c r="J2211" s="6">
        <v>1</v>
      </c>
      <c r="K2211" s="6">
        <v>0</v>
      </c>
      <c r="L2211" s="6">
        <v>1</v>
      </c>
      <c r="M2211" s="6">
        <v>0</v>
      </c>
      <c r="N2211" s="6">
        <v>0</v>
      </c>
      <c r="O2211" s="6">
        <v>1</v>
      </c>
      <c r="P2211">
        <f t="shared" si="351"/>
        <v>2</v>
      </c>
      <c r="Q2211" s="9">
        <v>792</v>
      </c>
      <c r="R2211" s="9">
        <v>532</v>
      </c>
      <c r="S2211" s="14">
        <f t="shared" si="343"/>
        <v>0.59818731117824775</v>
      </c>
      <c r="T2211" s="33">
        <f>IF(E2211&lt;1994,"NA",IF(E2211&gt;2001,SUMIFS(ADM!E:E,ADM!A:A,ReferendumData!E2211,ADM!C:C,ReferendumData!A2211,ADM!D:D,ReferendumData!B2211),SUMIFS(ADM!K:K,ADM!H:H,ReferendumData!E2211,ADM!I:I,ReferendumData!A2211,ADM!J:J,ReferendumData!B2211)))</f>
        <v>600.36</v>
      </c>
      <c r="U2211" s="34">
        <f t="shared" si="352"/>
        <v>2.2053434605903126</v>
      </c>
      <c r="V2211" s="47">
        <f>IFERROR(VLOOKUP(C2211,Lookups!J:L,3,FALSE),IF(T2211&gt;=2000,4,IF(AND(T2211&gt;=1000,T2211&lt;2000),5,6)))</f>
        <v>6</v>
      </c>
      <c r="W2211" s="13" t="s">
        <v>871</v>
      </c>
      <c r="X2211" s="39">
        <f t="shared" si="344"/>
        <v>2.2053434605903126</v>
      </c>
      <c r="Y2211" s="38">
        <f t="shared" si="345"/>
        <v>0.59818731117824775</v>
      </c>
      <c r="Z2211" s="40" t="e">
        <f>IF(C2211=ScatterPlots!$A$3,ReferendumData!Y2211,-1)</f>
        <v>#N/A</v>
      </c>
      <c r="AA2211" s="39">
        <f t="shared" si="346"/>
        <v>2.2053434605903126</v>
      </c>
      <c r="AB2211" s="40">
        <f t="shared" si="347"/>
        <v>-1</v>
      </c>
      <c r="AC2211" s="40">
        <f t="shared" si="348"/>
        <v>-1</v>
      </c>
      <c r="AD2211" s="40">
        <f t="shared" si="349"/>
        <v>0.59818731117824775</v>
      </c>
    </row>
    <row r="2212" spans="1:30" x14ac:dyDescent="0.35">
      <c r="A2212" s="6">
        <v>879</v>
      </c>
      <c r="B2212" s="6">
        <v>1</v>
      </c>
      <c r="C2212" t="str">
        <f t="shared" si="350"/>
        <v>0879-01</v>
      </c>
      <c r="D2212" s="7" t="s">
        <v>883</v>
      </c>
      <c r="E2212" s="8">
        <v>2021</v>
      </c>
      <c r="F2212">
        <f>VLOOKUP(E2212,Lookups!A:B,2,FALSE)</f>
        <v>1</v>
      </c>
      <c r="G2212" s="8">
        <v>2022</v>
      </c>
      <c r="H2212" s="63">
        <v>970</v>
      </c>
      <c r="I2212" s="6">
        <v>10</v>
      </c>
      <c r="J2212" s="6">
        <v>1</v>
      </c>
      <c r="K2212" s="6">
        <v>0</v>
      </c>
      <c r="L2212" s="6">
        <v>1</v>
      </c>
      <c r="M2212" s="6">
        <v>0</v>
      </c>
      <c r="N2212" s="6">
        <v>0</v>
      </c>
      <c r="O2212" s="6">
        <v>0</v>
      </c>
      <c r="P2212">
        <f t="shared" si="351"/>
        <v>10</v>
      </c>
      <c r="Q2212" s="9">
        <v>1085</v>
      </c>
      <c r="R2212" s="9">
        <v>1906</v>
      </c>
      <c r="S2212" s="14">
        <f t="shared" si="343"/>
        <v>0.36275493146104981</v>
      </c>
      <c r="T2212" s="33">
        <f>IF(E2212&lt;1994,"NA",IF(E2212&gt;2001,SUMIFS(ADM!E:E,ADM!A:A,ReferendumData!E2212,ADM!C:C,ReferendumData!A2212,ADM!D:D,ReferendumData!B2212),SUMIFS(ADM!K:K,ADM!H:H,ReferendumData!E2212,ADM!I:I,ReferendumData!A2212,ADM!J:J,ReferendumData!B2212)))</f>
        <v>2352.62</v>
      </c>
      <c r="U2212" s="34">
        <f t="shared" si="352"/>
        <v>1.2713485390755839</v>
      </c>
      <c r="V2212" s="47">
        <f>IFERROR(VLOOKUP(C2212,Lookups!J:L,3,FALSE),IF(T2212&gt;=2000,4,IF(AND(T2212&gt;=1000,T2212&lt;2000),5,6)))</f>
        <v>4</v>
      </c>
      <c r="W2212" s="13" t="s">
        <v>758</v>
      </c>
      <c r="X2212" s="39">
        <f t="shared" si="344"/>
        <v>1.2713485390755839</v>
      </c>
      <c r="Y2212" s="38">
        <f t="shared" si="345"/>
        <v>0.36275493146104981</v>
      </c>
      <c r="Z2212" s="40" t="e">
        <f>IF(C2212=ScatterPlots!$A$3,ReferendumData!Y2212,-1)</f>
        <v>#N/A</v>
      </c>
      <c r="AA2212" s="39">
        <f t="shared" si="346"/>
        <v>1.2713485390755839</v>
      </c>
      <c r="AB2212" s="40">
        <f t="shared" si="347"/>
        <v>-1</v>
      </c>
      <c r="AC2212" s="40">
        <f t="shared" si="348"/>
        <v>-1</v>
      </c>
      <c r="AD2212" s="40">
        <f t="shared" si="349"/>
        <v>0.36275493146104981</v>
      </c>
    </row>
    <row r="2213" spans="1:30" x14ac:dyDescent="0.35">
      <c r="A2213" s="6">
        <v>882</v>
      </c>
      <c r="B2213" s="6">
        <v>1</v>
      </c>
      <c r="C2213" t="str">
        <f t="shared" si="350"/>
        <v>0882-01</v>
      </c>
      <c r="D2213" s="7" t="s">
        <v>884</v>
      </c>
      <c r="E2213" s="8">
        <v>2021</v>
      </c>
      <c r="F2213">
        <f>VLOOKUP(E2213,Lookups!A:B,2,FALSE)</f>
        <v>1</v>
      </c>
      <c r="G2213" s="8">
        <v>2022</v>
      </c>
      <c r="H2213" s="63">
        <v>475</v>
      </c>
      <c r="I2213" s="6">
        <v>5</v>
      </c>
      <c r="J2213" s="6">
        <v>1</v>
      </c>
      <c r="K2213" s="6">
        <v>0</v>
      </c>
      <c r="L2213" s="6">
        <v>1</v>
      </c>
      <c r="M2213" s="6">
        <v>0</v>
      </c>
      <c r="N2213" s="6">
        <v>0</v>
      </c>
      <c r="O2213" s="6">
        <v>0</v>
      </c>
      <c r="P2213">
        <f t="shared" si="351"/>
        <v>5</v>
      </c>
      <c r="Q2213" s="9">
        <v>1056</v>
      </c>
      <c r="R2213" s="9">
        <v>1842</v>
      </c>
      <c r="S2213" s="14">
        <f t="shared" si="343"/>
        <v>0.36438923395445133</v>
      </c>
      <c r="T2213" s="33">
        <f>IF(E2213&lt;1994,"NA",IF(E2213&gt;2001,SUMIFS(ADM!E:E,ADM!A:A,ReferendumData!E2213,ADM!C:C,ReferendumData!A2213,ADM!D:D,ReferendumData!B2213),SUMIFS(ADM!K:K,ADM!H:H,ReferendumData!E2213,ADM!I:I,ReferendumData!A2213,ADM!J:J,ReferendumData!B2213)))</f>
        <v>4113.92</v>
      </c>
      <c r="U2213" s="34">
        <f t="shared" si="352"/>
        <v>0.70443761667703797</v>
      </c>
      <c r="V2213" s="47">
        <f>IFERROR(VLOOKUP(C2213,Lookups!J:L,3,FALSE),IF(T2213&gt;=2000,4,IF(AND(T2213&gt;=1000,T2213&lt;2000),5,6)))</f>
        <v>4</v>
      </c>
      <c r="W2213" s="13" t="s">
        <v>756</v>
      </c>
      <c r="X2213" s="39">
        <f t="shared" si="344"/>
        <v>0.70443761667703797</v>
      </c>
      <c r="Y2213" s="38">
        <f t="shared" si="345"/>
        <v>0.36438923395445133</v>
      </c>
      <c r="Z2213" s="40" t="e">
        <f>IF(C2213=ScatterPlots!$A$3,ReferendumData!Y2213,-1)</f>
        <v>#N/A</v>
      </c>
      <c r="AA2213" s="39">
        <f t="shared" si="346"/>
        <v>0.70443761667703797</v>
      </c>
      <c r="AB2213" s="40">
        <f t="shared" si="347"/>
        <v>-1</v>
      </c>
      <c r="AC2213" s="40">
        <f t="shared" si="348"/>
        <v>-1</v>
      </c>
      <c r="AD2213" s="40">
        <f t="shared" si="349"/>
        <v>0.36438923395445133</v>
      </c>
    </row>
    <row r="2214" spans="1:30" x14ac:dyDescent="0.35">
      <c r="A2214" s="6">
        <v>882</v>
      </c>
      <c r="B2214" s="6">
        <v>1</v>
      </c>
      <c r="C2214" t="str">
        <f t="shared" si="350"/>
        <v>0882-01</v>
      </c>
      <c r="D2214" s="7" t="s">
        <v>884</v>
      </c>
      <c r="E2214" s="8">
        <v>2021</v>
      </c>
      <c r="F2214">
        <f>VLOOKUP(E2214,Lookups!A:B,2,FALSE)</f>
        <v>1</v>
      </c>
      <c r="G2214" s="8">
        <v>2022</v>
      </c>
      <c r="H2214" s="63">
        <v>275</v>
      </c>
      <c r="I2214" s="6">
        <v>5</v>
      </c>
      <c r="J2214" s="6">
        <v>2</v>
      </c>
      <c r="K2214" s="6">
        <v>0</v>
      </c>
      <c r="L2214" s="6">
        <v>1</v>
      </c>
      <c r="M2214" s="6">
        <v>0</v>
      </c>
      <c r="N2214" s="6">
        <v>0</v>
      </c>
      <c r="O2214" s="6">
        <v>0</v>
      </c>
      <c r="P2214">
        <f t="shared" si="351"/>
        <v>3</v>
      </c>
      <c r="Q2214" s="9">
        <v>980</v>
      </c>
      <c r="R2214" s="9">
        <v>1914</v>
      </c>
      <c r="S2214" s="14">
        <f t="shared" si="343"/>
        <v>0.33863165169315823</v>
      </c>
      <c r="T2214" s="33">
        <f>IF(E2214&lt;1994,"NA",IF(E2214&gt;2001,SUMIFS(ADM!E:E,ADM!A:A,ReferendumData!E2214,ADM!C:C,ReferendumData!A2214,ADM!D:D,ReferendumData!B2214),SUMIFS(ADM!K:K,ADM!H:H,ReferendumData!E2214,ADM!I:I,ReferendumData!A2214,ADM!J:J,ReferendumData!B2214)))</f>
        <v>4113.92</v>
      </c>
      <c r="U2214" s="34">
        <f t="shared" si="352"/>
        <v>0.70346530802738017</v>
      </c>
      <c r="V2214" s="47">
        <f>IFERROR(VLOOKUP(C2214,Lookups!J:L,3,FALSE),IF(T2214&gt;=2000,4,IF(AND(T2214&gt;=1000,T2214&lt;2000),5,6)))</f>
        <v>4</v>
      </c>
      <c r="W2214" s="13" t="s">
        <v>756</v>
      </c>
      <c r="X2214" s="39">
        <f t="shared" si="344"/>
        <v>0.70346530802738017</v>
      </c>
      <c r="Y2214" s="38">
        <f t="shared" si="345"/>
        <v>0.33863165169315823</v>
      </c>
      <c r="Z2214" s="40" t="e">
        <f>IF(C2214=ScatterPlots!$A$3,ReferendumData!Y2214,-1)</f>
        <v>#N/A</v>
      </c>
      <c r="AA2214" s="39">
        <f t="shared" si="346"/>
        <v>0.70346530802738017</v>
      </c>
      <c r="AB2214" s="40">
        <f t="shared" si="347"/>
        <v>-1</v>
      </c>
      <c r="AC2214" s="40">
        <f t="shared" si="348"/>
        <v>-1</v>
      </c>
      <c r="AD2214" s="40">
        <f t="shared" si="349"/>
        <v>0.33863165169315823</v>
      </c>
    </row>
    <row r="2215" spans="1:30" x14ac:dyDescent="0.35">
      <c r="A2215" s="6">
        <v>885</v>
      </c>
      <c r="B2215" s="6">
        <v>1</v>
      </c>
      <c r="C2215" t="str">
        <f t="shared" si="350"/>
        <v>0885-01</v>
      </c>
      <c r="D2215" s="7" t="s">
        <v>164</v>
      </c>
      <c r="E2215" s="8">
        <v>2021</v>
      </c>
      <c r="F2215">
        <f>VLOOKUP(E2215,Lookups!A:B,2,FALSE)</f>
        <v>1</v>
      </c>
      <c r="G2215" s="8">
        <v>2022</v>
      </c>
      <c r="H2215" s="63">
        <v>1195</v>
      </c>
      <c r="I2215" s="6">
        <v>10</v>
      </c>
      <c r="J2215" s="6">
        <v>1</v>
      </c>
      <c r="K2215" s="6">
        <v>0</v>
      </c>
      <c r="L2215" s="6">
        <v>1</v>
      </c>
      <c r="M2215" s="6">
        <v>0</v>
      </c>
      <c r="N2215" s="6">
        <v>0</v>
      </c>
      <c r="O2215" s="6">
        <v>0</v>
      </c>
      <c r="P2215">
        <f t="shared" si="351"/>
        <v>10</v>
      </c>
      <c r="Q2215" s="9">
        <v>2533</v>
      </c>
      <c r="R2215" s="9">
        <v>3458</v>
      </c>
      <c r="S2215" s="14">
        <f t="shared" si="343"/>
        <v>0.4228008679686196</v>
      </c>
      <c r="T2215" s="33">
        <f>IF(E2215&lt;1994,"NA",IF(E2215&gt;2001,SUMIFS(ADM!E:E,ADM!A:A,ReferendumData!E2215,ADM!C:C,ReferendumData!A2215,ADM!D:D,ReferendumData!B2215),SUMIFS(ADM!K:K,ADM!H:H,ReferendumData!E2215,ADM!I:I,ReferendumData!A2215,ADM!J:J,ReferendumData!B2215)))</f>
        <v>6238.83</v>
      </c>
      <c r="U2215" s="34">
        <f t="shared" si="352"/>
        <v>0.96027620563471039</v>
      </c>
      <c r="V2215" s="47">
        <f>IFERROR(VLOOKUP(C2215,Lookups!J:L,3,FALSE),IF(T2215&gt;=2000,4,IF(AND(T2215&gt;=1000,T2215&lt;2000),5,6)))</f>
        <v>4</v>
      </c>
      <c r="W2215" s="13" t="s">
        <v>756</v>
      </c>
      <c r="X2215" s="39">
        <f t="shared" si="344"/>
        <v>0.96027620563471039</v>
      </c>
      <c r="Y2215" s="38">
        <f t="shared" si="345"/>
        <v>0.4228008679686196</v>
      </c>
      <c r="Z2215" s="40" t="e">
        <f>IF(C2215=ScatterPlots!$A$3,ReferendumData!Y2215,-1)</f>
        <v>#N/A</v>
      </c>
      <c r="AA2215" s="39">
        <f t="shared" si="346"/>
        <v>0.96027620563471039</v>
      </c>
      <c r="AB2215" s="40">
        <f t="shared" si="347"/>
        <v>-1</v>
      </c>
      <c r="AC2215" s="40">
        <f t="shared" si="348"/>
        <v>-1</v>
      </c>
      <c r="AD2215" s="40">
        <f t="shared" si="349"/>
        <v>0.4228008679686196</v>
      </c>
    </row>
    <row r="2216" spans="1:30" x14ac:dyDescent="0.35">
      <c r="A2216" s="6">
        <v>911</v>
      </c>
      <c r="B2216" s="6">
        <v>1</v>
      </c>
      <c r="C2216" t="str">
        <f t="shared" si="350"/>
        <v>0911-01</v>
      </c>
      <c r="D2216" s="7" t="s">
        <v>885</v>
      </c>
      <c r="E2216" s="8">
        <v>2021</v>
      </c>
      <c r="F2216">
        <f>VLOOKUP(E2216,Lookups!A:B,2,FALSE)</f>
        <v>1</v>
      </c>
      <c r="G2216" s="8">
        <v>2022</v>
      </c>
      <c r="H2216" s="63">
        <v>565</v>
      </c>
      <c r="I2216" s="6">
        <v>10</v>
      </c>
      <c r="J2216" s="6">
        <v>1</v>
      </c>
      <c r="K2216" s="6">
        <v>0</v>
      </c>
      <c r="L2216" s="6">
        <v>0</v>
      </c>
      <c r="M2216" s="6">
        <v>0</v>
      </c>
      <c r="N2216" s="6">
        <v>0</v>
      </c>
      <c r="O2216" s="6">
        <v>1</v>
      </c>
      <c r="P2216">
        <f t="shared" si="351"/>
        <v>6</v>
      </c>
      <c r="Q2216" s="9">
        <v>2900</v>
      </c>
      <c r="R2216" s="9">
        <v>1704</v>
      </c>
      <c r="S2216" s="14">
        <f t="shared" si="343"/>
        <v>0.62988705473501305</v>
      </c>
      <c r="T2216" s="33">
        <f>IF(E2216&lt;1994,"NA",IF(E2216&gt;2001,SUMIFS(ADM!E:E,ADM!A:A,ReferendumData!E2216,ADM!C:C,ReferendumData!A2216,ADM!D:D,ReferendumData!B2216),SUMIFS(ADM!K:K,ADM!H:H,ReferendumData!E2216,ADM!I:I,ReferendumData!A2216,ADM!J:J,ReferendumData!B2216)))</f>
        <v>4828.51</v>
      </c>
      <c r="U2216" s="34">
        <f t="shared" si="352"/>
        <v>0.95350325462720376</v>
      </c>
      <c r="V2216" s="47">
        <f>IFERROR(VLOOKUP(C2216,Lookups!J:L,3,FALSE),IF(T2216&gt;=2000,4,IF(AND(T2216&gt;=1000,T2216&lt;2000),5,6)))</f>
        <v>4</v>
      </c>
      <c r="W2216" s="13" t="s">
        <v>778</v>
      </c>
      <c r="X2216" s="39">
        <f t="shared" si="344"/>
        <v>0.95350325462720376</v>
      </c>
      <c r="Y2216" s="38">
        <f t="shared" si="345"/>
        <v>0.62988705473501305</v>
      </c>
      <c r="Z2216" s="40" t="e">
        <f>IF(C2216=ScatterPlots!$A$3,ReferendumData!Y2216,-1)</f>
        <v>#N/A</v>
      </c>
      <c r="AA2216" s="39">
        <f t="shared" si="346"/>
        <v>0.95350325462720376</v>
      </c>
      <c r="AB2216" s="40">
        <f t="shared" si="347"/>
        <v>-1</v>
      </c>
      <c r="AC2216" s="40">
        <f t="shared" si="348"/>
        <v>-1</v>
      </c>
      <c r="AD2216" s="40">
        <f t="shared" si="349"/>
        <v>0.62988705473501305</v>
      </c>
    </row>
    <row r="2217" spans="1:30" x14ac:dyDescent="0.35">
      <c r="A2217" s="6">
        <v>911</v>
      </c>
      <c r="B2217" s="6">
        <v>1</v>
      </c>
      <c r="C2217" t="str">
        <f t="shared" si="350"/>
        <v>0911-01</v>
      </c>
      <c r="D2217" s="7" t="s">
        <v>885</v>
      </c>
      <c r="E2217" s="8">
        <v>2021</v>
      </c>
      <c r="F2217">
        <f>VLOOKUP(E2217,Lookups!A:B,2,FALSE)</f>
        <v>1</v>
      </c>
      <c r="G2217" s="8">
        <v>2022</v>
      </c>
      <c r="H2217" s="63">
        <v>121</v>
      </c>
      <c r="I2217" s="6">
        <v>10</v>
      </c>
      <c r="J2217" s="6">
        <v>2</v>
      </c>
      <c r="K2217" s="6">
        <v>0</v>
      </c>
      <c r="L2217" s="6">
        <v>0</v>
      </c>
      <c r="M2217" s="6">
        <v>0</v>
      </c>
      <c r="N2217" s="6">
        <v>0</v>
      </c>
      <c r="O2217" s="6">
        <v>1</v>
      </c>
      <c r="P2217">
        <f t="shared" si="351"/>
        <v>2</v>
      </c>
      <c r="Q2217" s="9">
        <v>2850</v>
      </c>
      <c r="R2217" s="9">
        <v>1742</v>
      </c>
      <c r="S2217" s="14">
        <f t="shared" si="343"/>
        <v>0.62064459930313587</v>
      </c>
      <c r="T2217" s="33">
        <f>IF(E2217&lt;1994,"NA",IF(E2217&gt;2001,SUMIFS(ADM!E:E,ADM!A:A,ReferendumData!E2217,ADM!C:C,ReferendumData!A2217,ADM!D:D,ReferendumData!B2217),SUMIFS(ADM!K:K,ADM!H:H,ReferendumData!E2217,ADM!I:I,ReferendumData!A2217,ADM!J:J,ReferendumData!B2217)))</f>
        <v>4828.51</v>
      </c>
      <c r="U2217" s="34">
        <f t="shared" si="352"/>
        <v>0.95101801590966983</v>
      </c>
      <c r="V2217" s="47">
        <f>IFERROR(VLOOKUP(C2217,Lookups!J:L,3,FALSE),IF(T2217&gt;=2000,4,IF(AND(T2217&gt;=1000,T2217&lt;2000),5,6)))</f>
        <v>4</v>
      </c>
      <c r="W2217" s="13" t="s">
        <v>778</v>
      </c>
      <c r="X2217" s="39">
        <f t="shared" si="344"/>
        <v>0.95101801590966983</v>
      </c>
      <c r="Y2217" s="38">
        <f t="shared" si="345"/>
        <v>0.62064459930313587</v>
      </c>
      <c r="Z2217" s="40" t="e">
        <f>IF(C2217=ScatterPlots!$A$3,ReferendumData!Y2217,-1)</f>
        <v>#N/A</v>
      </c>
      <c r="AA2217" s="39">
        <f t="shared" si="346"/>
        <v>0.95101801590966983</v>
      </c>
      <c r="AB2217" s="40">
        <f t="shared" si="347"/>
        <v>-1</v>
      </c>
      <c r="AC2217" s="40">
        <f t="shared" si="348"/>
        <v>-1</v>
      </c>
      <c r="AD2217" s="40">
        <f t="shared" si="349"/>
        <v>0.62064459930313587</v>
      </c>
    </row>
    <row r="2218" spans="1:30" x14ac:dyDescent="0.35">
      <c r="A2218" s="6">
        <v>2159</v>
      </c>
      <c r="B2218" s="6">
        <v>1</v>
      </c>
      <c r="C2218" t="str">
        <f t="shared" si="350"/>
        <v>2159-01</v>
      </c>
      <c r="D2218" s="7" t="s">
        <v>886</v>
      </c>
      <c r="E2218" s="8">
        <v>2021</v>
      </c>
      <c r="F2218">
        <f>VLOOKUP(E2218,Lookups!A:B,2,FALSE)</f>
        <v>1</v>
      </c>
      <c r="G2218" s="8">
        <v>2022</v>
      </c>
      <c r="H2218" s="63">
        <v>1425.18</v>
      </c>
      <c r="I2218" s="6">
        <v>10</v>
      </c>
      <c r="J2218" s="6">
        <v>1</v>
      </c>
      <c r="K2218" s="6">
        <v>0</v>
      </c>
      <c r="L2218" s="6">
        <v>1</v>
      </c>
      <c r="M2218" s="6">
        <v>0</v>
      </c>
      <c r="N2218" s="6">
        <v>0</v>
      </c>
      <c r="O2218" s="6">
        <v>0</v>
      </c>
      <c r="P2218">
        <f t="shared" si="351"/>
        <v>10</v>
      </c>
      <c r="Q2218" s="9">
        <v>244</v>
      </c>
      <c r="R2218" s="9">
        <v>339</v>
      </c>
      <c r="S2218" s="14">
        <f t="shared" si="343"/>
        <v>0.41852487135506006</v>
      </c>
      <c r="T2218" s="33">
        <f>IF(E2218&lt;1994,"NA",IF(E2218&gt;2001,SUMIFS(ADM!E:E,ADM!A:A,ReferendumData!E2218,ADM!C:C,ReferendumData!A2218,ADM!D:D,ReferendumData!B2218),SUMIFS(ADM!K:K,ADM!H:H,ReferendumData!E2218,ADM!I:I,ReferendumData!A2218,ADM!J:J,ReferendumData!B2218)))</f>
        <v>476.85</v>
      </c>
      <c r="U2218" s="34">
        <f t="shared" si="352"/>
        <v>1.2226066897347174</v>
      </c>
      <c r="V2218" s="47">
        <f>IFERROR(VLOOKUP(C2218,Lookups!J:L,3,FALSE),IF(T2218&gt;=2000,4,IF(AND(T2218&gt;=1000,T2218&lt;2000),5,6)))</f>
        <v>6</v>
      </c>
      <c r="W2218" s="13" t="s">
        <v>758</v>
      </c>
      <c r="X2218" s="39">
        <f t="shared" si="344"/>
        <v>1.2226066897347174</v>
      </c>
      <c r="Y2218" s="38">
        <f t="shared" si="345"/>
        <v>0.41852487135506006</v>
      </c>
      <c r="Z2218" s="40" t="e">
        <f>IF(C2218=ScatterPlots!$A$3,ReferendumData!Y2218,-1)</f>
        <v>#N/A</v>
      </c>
      <c r="AA2218" s="39">
        <f t="shared" si="346"/>
        <v>1.2226066897347174</v>
      </c>
      <c r="AB2218" s="40">
        <f t="shared" si="347"/>
        <v>-1</v>
      </c>
      <c r="AC2218" s="40">
        <f t="shared" si="348"/>
        <v>-1</v>
      </c>
      <c r="AD2218" s="40">
        <f t="shared" si="349"/>
        <v>0.41852487135506006</v>
      </c>
    </row>
    <row r="2219" spans="1:30" x14ac:dyDescent="0.35">
      <c r="A2219" s="6">
        <v>2172</v>
      </c>
      <c r="B2219" s="6">
        <v>1</v>
      </c>
      <c r="C2219" t="str">
        <f t="shared" si="350"/>
        <v>2172-01</v>
      </c>
      <c r="D2219" s="7" t="s">
        <v>799</v>
      </c>
      <c r="E2219" s="8">
        <v>2021</v>
      </c>
      <c r="F2219">
        <f>VLOOKUP(E2219,Lookups!A:B,2,FALSE)</f>
        <v>1</v>
      </c>
      <c r="G2219" s="8">
        <v>2022</v>
      </c>
      <c r="H2219" s="63">
        <v>950</v>
      </c>
      <c r="I2219" s="6">
        <v>10</v>
      </c>
      <c r="J2219" s="6">
        <v>1</v>
      </c>
      <c r="K2219" s="6">
        <v>0</v>
      </c>
      <c r="L2219" s="6">
        <v>1</v>
      </c>
      <c r="M2219" s="6">
        <v>0</v>
      </c>
      <c r="N2219" s="6">
        <v>0</v>
      </c>
      <c r="O2219" s="6">
        <v>1</v>
      </c>
      <c r="P2219">
        <f t="shared" si="351"/>
        <v>10</v>
      </c>
      <c r="Q2219" s="9">
        <v>995</v>
      </c>
      <c r="R2219" s="9">
        <v>549</v>
      </c>
      <c r="S2219" s="14">
        <f t="shared" si="343"/>
        <v>0.64443005181347146</v>
      </c>
      <c r="T2219" s="33">
        <f>IF(E2219&lt;1994,"NA",IF(E2219&gt;2001,SUMIFS(ADM!E:E,ADM!A:A,ReferendumData!E2219,ADM!C:C,ReferendumData!A2219,ADM!D:D,ReferendumData!B2219),SUMIFS(ADM!K:K,ADM!H:H,ReferendumData!E2219,ADM!I:I,ReferendumData!A2219,ADM!J:J,ReferendumData!B2219)))</f>
        <v>702.24</v>
      </c>
      <c r="U2219" s="34">
        <f t="shared" si="352"/>
        <v>2.1986785144679883</v>
      </c>
      <c r="V2219" s="47">
        <f>IFERROR(VLOOKUP(C2219,Lookups!J:L,3,FALSE),IF(T2219&gt;=2000,4,IF(AND(T2219&gt;=1000,T2219&lt;2000),5,6)))</f>
        <v>6</v>
      </c>
      <c r="W2219" s="13" t="s">
        <v>887</v>
      </c>
      <c r="X2219" s="39">
        <f t="shared" si="344"/>
        <v>2.1986785144679883</v>
      </c>
      <c r="Y2219" s="38">
        <f t="shared" si="345"/>
        <v>0.64443005181347146</v>
      </c>
      <c r="Z2219" s="40" t="e">
        <f>IF(C2219=ScatterPlots!$A$3,ReferendumData!Y2219,-1)</f>
        <v>#N/A</v>
      </c>
      <c r="AA2219" s="39">
        <f t="shared" si="346"/>
        <v>2.1986785144679883</v>
      </c>
      <c r="AB2219" s="40">
        <f t="shared" si="347"/>
        <v>-1</v>
      </c>
      <c r="AC2219" s="40">
        <f t="shared" si="348"/>
        <v>-1</v>
      </c>
      <c r="AD2219" s="40">
        <f t="shared" si="349"/>
        <v>0.64443005181347146</v>
      </c>
    </row>
    <row r="2220" spans="1:30" x14ac:dyDescent="0.35">
      <c r="A2220" s="6">
        <v>2683</v>
      </c>
      <c r="B2220" s="6">
        <v>1</v>
      </c>
      <c r="C2220" t="str">
        <f t="shared" si="350"/>
        <v>2683-01</v>
      </c>
      <c r="D2220" s="7" t="s">
        <v>409</v>
      </c>
      <c r="E2220" s="8">
        <v>2021</v>
      </c>
      <c r="F2220">
        <f>VLOOKUP(E2220,Lookups!A:B,2,FALSE)</f>
        <v>1</v>
      </c>
      <c r="G2220" s="8">
        <v>2022</v>
      </c>
      <c r="H2220" s="63">
        <v>506.05</v>
      </c>
      <c r="I2220" s="6">
        <v>6</v>
      </c>
      <c r="J2220" s="6">
        <v>1</v>
      </c>
      <c r="K2220" s="6">
        <v>0</v>
      </c>
      <c r="L2220" s="6">
        <v>0</v>
      </c>
      <c r="M2220" s="6">
        <v>0</v>
      </c>
      <c r="N2220" s="6">
        <v>0</v>
      </c>
      <c r="O2220" s="6">
        <v>1</v>
      </c>
      <c r="P2220">
        <f t="shared" si="351"/>
        <v>6</v>
      </c>
      <c r="Q2220" s="9">
        <v>948</v>
      </c>
      <c r="R2220" s="9">
        <v>350</v>
      </c>
      <c r="S2220" s="14">
        <f t="shared" si="343"/>
        <v>0.73035439137134051</v>
      </c>
      <c r="T2220" s="33">
        <f>IF(E2220&lt;1994,"NA",IF(E2220&gt;2001,SUMIFS(ADM!E:E,ADM!A:A,ReferendumData!E2220,ADM!C:C,ReferendumData!A2220,ADM!D:D,ReferendumData!B2220),SUMIFS(ADM!K:K,ADM!H:H,ReferendumData!E2220,ADM!I:I,ReferendumData!A2220,ADM!J:J,ReferendumData!B2220)))</f>
        <v>243.75</v>
      </c>
      <c r="U2220" s="34">
        <f t="shared" si="352"/>
        <v>5.3251282051282054</v>
      </c>
      <c r="V2220" s="47">
        <f>IFERROR(VLOOKUP(C2220,Lookups!J:L,3,FALSE),IF(T2220&gt;=2000,4,IF(AND(T2220&gt;=1000,T2220&lt;2000),5,6)))</f>
        <v>6</v>
      </c>
      <c r="W2220" s="13" t="s">
        <v>842</v>
      </c>
      <c r="X2220" s="39">
        <f t="shared" si="344"/>
        <v>5.3251282051282054</v>
      </c>
      <c r="Y2220" s="38">
        <f t="shared" si="345"/>
        <v>0.73035439137134051</v>
      </c>
      <c r="Z2220" s="40" t="e">
        <f>IF(C2220=ScatterPlots!$A$3,ReferendumData!Y2220,-1)</f>
        <v>#N/A</v>
      </c>
      <c r="AA2220" s="39">
        <f t="shared" si="346"/>
        <v>5.3251282051282054</v>
      </c>
      <c r="AB2220" s="40">
        <f t="shared" si="347"/>
        <v>-1</v>
      </c>
      <c r="AC2220" s="40">
        <f t="shared" si="348"/>
        <v>-1</v>
      </c>
      <c r="AD2220" s="40">
        <f t="shared" si="349"/>
        <v>0.73035439137134051</v>
      </c>
    </row>
    <row r="2221" spans="1:30" x14ac:dyDescent="0.35">
      <c r="A2221" s="6">
        <v>2683</v>
      </c>
      <c r="B2221" s="6">
        <v>1</v>
      </c>
      <c r="C2221" t="str">
        <f t="shared" si="350"/>
        <v>2683-01</v>
      </c>
      <c r="D2221" s="7" t="s">
        <v>409</v>
      </c>
      <c r="E2221" s="8">
        <v>2021</v>
      </c>
      <c r="F2221">
        <f>VLOOKUP(E2221,Lookups!A:B,2,FALSE)</f>
        <v>1</v>
      </c>
      <c r="G2221" s="8">
        <v>2022</v>
      </c>
      <c r="H2221" s="63">
        <v>700</v>
      </c>
      <c r="I2221" s="6">
        <v>6</v>
      </c>
      <c r="J2221" s="6">
        <v>2</v>
      </c>
      <c r="K2221" s="6">
        <v>0</v>
      </c>
      <c r="L2221" s="6">
        <v>0</v>
      </c>
      <c r="M2221" s="6">
        <v>0</v>
      </c>
      <c r="N2221" s="6">
        <v>0</v>
      </c>
      <c r="O2221" s="6">
        <v>1</v>
      </c>
      <c r="P2221">
        <f t="shared" si="351"/>
        <v>8</v>
      </c>
      <c r="Q2221" s="9">
        <v>904</v>
      </c>
      <c r="R2221" s="9">
        <v>397</v>
      </c>
      <c r="S2221" s="14">
        <f t="shared" si="343"/>
        <v>0.69485011529592622</v>
      </c>
      <c r="T2221" s="33">
        <f>IF(E2221&lt;1994,"NA",IF(E2221&gt;2001,SUMIFS(ADM!E:E,ADM!A:A,ReferendumData!E2221,ADM!C:C,ReferendumData!A2221,ADM!D:D,ReferendumData!B2221),SUMIFS(ADM!K:K,ADM!H:H,ReferendumData!E2221,ADM!I:I,ReferendumData!A2221,ADM!J:J,ReferendumData!B2221)))</f>
        <v>243.75</v>
      </c>
      <c r="U2221" s="34">
        <f t="shared" si="352"/>
        <v>5.3374358974358973</v>
      </c>
      <c r="V2221" s="47">
        <f>IFERROR(VLOOKUP(C2221,Lookups!J:L,3,FALSE),IF(T2221&gt;=2000,4,IF(AND(T2221&gt;=1000,T2221&lt;2000),5,6)))</f>
        <v>6</v>
      </c>
      <c r="W2221" s="13" t="s">
        <v>854</v>
      </c>
      <c r="X2221" s="39">
        <f t="shared" si="344"/>
        <v>5.3374358974358973</v>
      </c>
      <c r="Y2221" s="38">
        <f t="shared" si="345"/>
        <v>0.69485011529592622</v>
      </c>
      <c r="Z2221" s="40" t="e">
        <f>IF(C2221=ScatterPlots!$A$3,ReferendumData!Y2221,-1)</f>
        <v>#N/A</v>
      </c>
      <c r="AA2221" s="39">
        <f t="shared" si="346"/>
        <v>5.3374358974358973</v>
      </c>
      <c r="AB2221" s="40">
        <f t="shared" si="347"/>
        <v>-1</v>
      </c>
      <c r="AC2221" s="40">
        <f t="shared" si="348"/>
        <v>-1</v>
      </c>
      <c r="AD2221" s="40">
        <f t="shared" si="349"/>
        <v>0.69485011529592622</v>
      </c>
    </row>
    <row r="2222" spans="1:30" x14ac:dyDescent="0.35">
      <c r="A2222" s="6">
        <v>2753</v>
      </c>
      <c r="B2222" s="6">
        <v>1</v>
      </c>
      <c r="C2222" t="str">
        <f t="shared" si="350"/>
        <v>2753-01</v>
      </c>
      <c r="D2222" s="7" t="s">
        <v>268</v>
      </c>
      <c r="E2222" s="8">
        <v>2021</v>
      </c>
      <c r="F2222">
        <f>VLOOKUP(E2222,Lookups!A:B,2,FALSE)</f>
        <v>1</v>
      </c>
      <c r="G2222" s="8">
        <v>2023</v>
      </c>
      <c r="H2222" s="63">
        <v>249.24</v>
      </c>
      <c r="I2222" s="6">
        <v>10</v>
      </c>
      <c r="J2222" s="6">
        <v>1</v>
      </c>
      <c r="K2222" s="6">
        <v>0</v>
      </c>
      <c r="L2222" s="6">
        <v>0</v>
      </c>
      <c r="M2222" s="6">
        <v>1</v>
      </c>
      <c r="N2222" s="6">
        <v>0</v>
      </c>
      <c r="O2222" s="6">
        <v>1</v>
      </c>
      <c r="P2222">
        <f t="shared" si="351"/>
        <v>3</v>
      </c>
      <c r="Q2222" s="9">
        <v>277</v>
      </c>
      <c r="R2222" s="9">
        <v>248</v>
      </c>
      <c r="S2222" s="14">
        <f t="shared" si="343"/>
        <v>0.52761904761904765</v>
      </c>
      <c r="T2222" s="33">
        <f>IF(E2222&lt;1994,"NA",IF(E2222&gt;2001,SUMIFS(ADM!E:E,ADM!A:A,ReferendumData!E2222,ADM!C:C,ReferendumData!A2222,ADM!D:D,ReferendumData!B2222),SUMIFS(ADM!K:K,ADM!H:H,ReferendumData!E2222,ADM!I:I,ReferendumData!A2222,ADM!J:J,ReferendumData!B2222)))</f>
        <v>920.11</v>
      </c>
      <c r="U2222" s="34">
        <f t="shared" si="352"/>
        <v>0.5705839519187923</v>
      </c>
      <c r="V2222" s="47">
        <f>IFERROR(VLOOKUP(C2222,Lookups!J:L,3,FALSE),IF(T2222&gt;=2000,4,IF(AND(T2222&gt;=1000,T2222&lt;2000),5,6)))</f>
        <v>6</v>
      </c>
      <c r="W2222" s="13" t="s">
        <v>862</v>
      </c>
      <c r="X2222" s="39">
        <f t="shared" si="344"/>
        <v>0.5705839519187923</v>
      </c>
      <c r="Y2222" s="38">
        <f t="shared" si="345"/>
        <v>0.52761904761904765</v>
      </c>
      <c r="Z2222" s="40" t="e">
        <f>IF(C2222=ScatterPlots!$A$3,ReferendumData!Y2222,-1)</f>
        <v>#N/A</v>
      </c>
      <c r="AA2222" s="39">
        <f t="shared" si="346"/>
        <v>0.5705839519187923</v>
      </c>
      <c r="AB2222" s="40">
        <f t="shared" si="347"/>
        <v>-1</v>
      </c>
      <c r="AC2222" s="40">
        <f t="shared" si="348"/>
        <v>-1</v>
      </c>
      <c r="AD2222" s="40">
        <f t="shared" si="349"/>
        <v>0.52761904761904765</v>
      </c>
    </row>
    <row r="2223" spans="1:30" x14ac:dyDescent="0.35">
      <c r="A2223" s="6">
        <v>2856</v>
      </c>
      <c r="B2223" s="6">
        <v>1</v>
      </c>
      <c r="C2223" t="str">
        <f t="shared" si="350"/>
        <v>2856-01</v>
      </c>
      <c r="D2223" s="7" t="s">
        <v>469</v>
      </c>
      <c r="E2223" s="8">
        <v>2021</v>
      </c>
      <c r="F2223">
        <f>VLOOKUP(E2223,Lookups!A:B,2,FALSE)</f>
        <v>1</v>
      </c>
      <c r="G2223" s="8">
        <v>2022</v>
      </c>
      <c r="H2223" s="63">
        <v>1771</v>
      </c>
      <c r="I2223" s="6">
        <v>10</v>
      </c>
      <c r="J2223" s="6">
        <v>1</v>
      </c>
      <c r="K2223" s="6">
        <v>0</v>
      </c>
      <c r="L2223" s="6">
        <v>0</v>
      </c>
      <c r="M2223" s="6">
        <v>0</v>
      </c>
      <c r="N2223" s="6">
        <v>0</v>
      </c>
      <c r="O2223" s="6">
        <v>1</v>
      </c>
      <c r="P2223">
        <f t="shared" si="351"/>
        <v>10</v>
      </c>
      <c r="Q2223" s="9">
        <v>360</v>
      </c>
      <c r="R2223" s="9">
        <v>115</v>
      </c>
      <c r="S2223" s="14">
        <f t="shared" si="343"/>
        <v>0.75789473684210529</v>
      </c>
      <c r="T2223" s="33">
        <f>IF(E2223&lt;1994,"NA",IF(E2223&gt;2001,SUMIFS(ADM!E:E,ADM!A:A,ReferendumData!E2223,ADM!C:C,ReferendumData!A2223,ADM!D:D,ReferendumData!B2223),SUMIFS(ADM!K:K,ADM!H:H,ReferendumData!E2223,ADM!I:I,ReferendumData!A2223,ADM!J:J,ReferendumData!B2223)))</f>
        <v>294.82</v>
      </c>
      <c r="U2223" s="34">
        <f t="shared" si="352"/>
        <v>1.611152567668408</v>
      </c>
      <c r="V2223" s="47">
        <f>IFERROR(VLOOKUP(C2223,Lookups!J:L,3,FALSE),IF(T2223&gt;=2000,4,IF(AND(T2223&gt;=1000,T2223&lt;2000),5,6)))</f>
        <v>6</v>
      </c>
      <c r="W2223" s="13" t="s">
        <v>888</v>
      </c>
      <c r="X2223" s="39">
        <f t="shared" si="344"/>
        <v>1.611152567668408</v>
      </c>
      <c r="Y2223" s="38">
        <f t="shared" si="345"/>
        <v>0.75789473684210529</v>
      </c>
      <c r="Z2223" s="40" t="e">
        <f>IF(C2223=ScatterPlots!$A$3,ReferendumData!Y2223,-1)</f>
        <v>#N/A</v>
      </c>
      <c r="AA2223" s="39">
        <f t="shared" si="346"/>
        <v>1.611152567668408</v>
      </c>
      <c r="AB2223" s="40">
        <f t="shared" si="347"/>
        <v>-1</v>
      </c>
      <c r="AC2223" s="40">
        <f t="shared" si="348"/>
        <v>-1</v>
      </c>
      <c r="AD2223" s="40">
        <f t="shared" si="349"/>
        <v>0.75789473684210529</v>
      </c>
    </row>
    <row r="2224" spans="1:30" x14ac:dyDescent="0.35">
      <c r="A2224" s="6">
        <v>2890</v>
      </c>
      <c r="B2224" s="6">
        <v>1</v>
      </c>
      <c r="C2224" t="str">
        <f t="shared" si="350"/>
        <v>2890-01</v>
      </c>
      <c r="D2224" s="7" t="s">
        <v>889</v>
      </c>
      <c r="E2224" s="8">
        <v>2021</v>
      </c>
      <c r="F2224">
        <f>VLOOKUP(E2224,Lookups!A:B,2,FALSE)</f>
        <v>1</v>
      </c>
      <c r="G2224" s="8">
        <v>2022</v>
      </c>
      <c r="H2224" s="63">
        <v>110</v>
      </c>
      <c r="I2224" s="6">
        <v>10</v>
      </c>
      <c r="J2224" s="6">
        <v>1</v>
      </c>
      <c r="K2224" s="6">
        <v>0</v>
      </c>
      <c r="L2224" s="6">
        <v>0</v>
      </c>
      <c r="M2224" s="6">
        <v>0</v>
      </c>
      <c r="N2224" s="6">
        <v>0</v>
      </c>
      <c r="O2224" s="6">
        <v>0</v>
      </c>
      <c r="P2224">
        <f t="shared" si="351"/>
        <v>2</v>
      </c>
      <c r="Q2224" s="9">
        <v>294</v>
      </c>
      <c r="R2224" s="9">
        <v>351</v>
      </c>
      <c r="S2224" s="14">
        <f t="shared" si="343"/>
        <v>0.45581395348837211</v>
      </c>
      <c r="T2224" s="33">
        <f>IF(E2224&lt;1994,"NA",IF(E2224&gt;2001,SUMIFS(ADM!E:E,ADM!A:A,ReferendumData!E2224,ADM!C:C,ReferendumData!A2224,ADM!D:D,ReferendumData!B2224),SUMIFS(ADM!K:K,ADM!H:H,ReferendumData!E2224,ADM!I:I,ReferendumData!A2224,ADM!J:J,ReferendumData!B2224)))</f>
        <v>533.07000000000005</v>
      </c>
      <c r="U2224" s="34">
        <f t="shared" si="352"/>
        <v>1.2099724238842928</v>
      </c>
      <c r="V2224" s="47">
        <f>IFERROR(VLOOKUP(C2224,Lookups!J:L,3,FALSE),IF(T2224&gt;=2000,4,IF(AND(T2224&gt;=1000,T2224&lt;2000),5,6)))</f>
        <v>6</v>
      </c>
      <c r="W2224" s="13" t="s">
        <v>778</v>
      </c>
      <c r="X2224" s="39">
        <f t="shared" si="344"/>
        <v>1.2099724238842928</v>
      </c>
      <c r="Y2224" s="38">
        <f t="shared" si="345"/>
        <v>0.45581395348837211</v>
      </c>
      <c r="Z2224" s="40" t="e">
        <f>IF(C2224=ScatterPlots!$A$3,ReferendumData!Y2224,-1)</f>
        <v>#N/A</v>
      </c>
      <c r="AA2224" s="39">
        <f t="shared" si="346"/>
        <v>1.2099724238842928</v>
      </c>
      <c r="AB2224" s="40">
        <f t="shared" si="347"/>
        <v>-1</v>
      </c>
      <c r="AC2224" s="40">
        <f t="shared" si="348"/>
        <v>-1</v>
      </c>
      <c r="AD2224" s="40">
        <f t="shared" si="349"/>
        <v>0.45581395348837211</v>
      </c>
    </row>
    <row r="2225" spans="1:30" x14ac:dyDescent="0.35">
      <c r="A2225" s="6">
        <v>2897</v>
      </c>
      <c r="B2225" s="6">
        <v>1</v>
      </c>
      <c r="C2225" t="str">
        <f t="shared" si="350"/>
        <v>2897-01</v>
      </c>
      <c r="D2225" s="7" t="s">
        <v>572</v>
      </c>
      <c r="E2225" s="8">
        <v>2021</v>
      </c>
      <c r="F2225">
        <f>VLOOKUP(E2225,Lookups!A:B,2,FALSE)</f>
        <v>1</v>
      </c>
      <c r="G2225" s="8">
        <v>2022</v>
      </c>
      <c r="H2225" s="63">
        <v>321.18</v>
      </c>
      <c r="I2225" s="6">
        <v>10</v>
      </c>
      <c r="J2225" s="6">
        <v>1</v>
      </c>
      <c r="K2225" s="6">
        <v>0</v>
      </c>
      <c r="L2225" s="6">
        <v>0</v>
      </c>
      <c r="M2225" s="6">
        <v>0</v>
      </c>
      <c r="N2225" s="6">
        <v>0</v>
      </c>
      <c r="O2225" s="6">
        <v>1</v>
      </c>
      <c r="P2225">
        <f t="shared" si="351"/>
        <v>4</v>
      </c>
      <c r="Q2225" s="9">
        <v>668</v>
      </c>
      <c r="R2225" s="9">
        <v>179</v>
      </c>
      <c r="S2225" s="14">
        <f t="shared" si="343"/>
        <v>0.78866587957497047</v>
      </c>
      <c r="T2225" s="33">
        <f>IF(E2225&lt;1994,"NA",IF(E2225&gt;2001,SUMIFS(ADM!E:E,ADM!A:A,ReferendumData!E2225,ADM!C:C,ReferendumData!A2225,ADM!D:D,ReferendumData!B2225),SUMIFS(ADM!K:K,ADM!H:H,ReferendumData!E2225,ADM!I:I,ReferendumData!A2225,ADM!J:J,ReferendumData!B2225)))</f>
        <v>1073.06</v>
      </c>
      <c r="U2225" s="34">
        <f t="shared" si="352"/>
        <v>0.78933144465360749</v>
      </c>
      <c r="V2225" s="47">
        <f>IFERROR(VLOOKUP(C2225,Lookups!J:L,3,FALSE),IF(T2225&gt;=2000,4,IF(AND(T2225&gt;=1000,T2225&lt;2000),5,6)))</f>
        <v>5</v>
      </c>
      <c r="W2225" s="13" t="s">
        <v>842</v>
      </c>
      <c r="X2225" s="39">
        <f t="shared" si="344"/>
        <v>0.78933144465360749</v>
      </c>
      <c r="Y2225" s="38">
        <f t="shared" si="345"/>
        <v>0.78866587957497047</v>
      </c>
      <c r="Z2225" s="40" t="e">
        <f>IF(C2225=ScatterPlots!$A$3,ReferendumData!Y2225,-1)</f>
        <v>#N/A</v>
      </c>
      <c r="AA2225" s="39">
        <f t="shared" si="346"/>
        <v>0.78933144465360749</v>
      </c>
      <c r="AB2225" s="40">
        <f t="shared" si="347"/>
        <v>-1</v>
      </c>
      <c r="AC2225" s="40">
        <f t="shared" si="348"/>
        <v>-1</v>
      </c>
      <c r="AD2225" s="40">
        <f t="shared" si="349"/>
        <v>0.78866587957497047</v>
      </c>
    </row>
    <row r="2226" spans="1:30" x14ac:dyDescent="0.35">
      <c r="A2226" s="6">
        <v>2897</v>
      </c>
      <c r="B2226" s="6">
        <v>1</v>
      </c>
      <c r="C2226" t="str">
        <f t="shared" si="350"/>
        <v>2897-01</v>
      </c>
      <c r="D2226" s="7" t="s">
        <v>572</v>
      </c>
      <c r="E2226" s="8">
        <v>2021</v>
      </c>
      <c r="F2226">
        <f>VLOOKUP(E2226,Lookups!A:B,2,FALSE)</f>
        <v>1</v>
      </c>
      <c r="G2226" s="8">
        <v>2022</v>
      </c>
      <c r="H2226" s="63">
        <v>138.82</v>
      </c>
      <c r="I2226" s="6">
        <v>10</v>
      </c>
      <c r="J2226" s="6">
        <v>2</v>
      </c>
      <c r="K2226" s="6">
        <v>0</v>
      </c>
      <c r="L2226" s="6">
        <v>0</v>
      </c>
      <c r="M2226" s="6">
        <v>0</v>
      </c>
      <c r="N2226" s="6">
        <v>0</v>
      </c>
      <c r="O2226" s="6">
        <v>1</v>
      </c>
      <c r="P2226">
        <f t="shared" si="351"/>
        <v>2</v>
      </c>
      <c r="Q2226" s="9">
        <v>553</v>
      </c>
      <c r="R2226" s="9">
        <v>245</v>
      </c>
      <c r="S2226" s="14">
        <f t="shared" si="343"/>
        <v>0.69298245614035092</v>
      </c>
      <c r="T2226" s="33">
        <f>IF(E2226&lt;1994,"NA",IF(E2226&gt;2001,SUMIFS(ADM!E:E,ADM!A:A,ReferendumData!E2226,ADM!C:C,ReferendumData!A2226,ADM!D:D,ReferendumData!B2226),SUMIFS(ADM!K:K,ADM!H:H,ReferendumData!E2226,ADM!I:I,ReferendumData!A2226,ADM!J:J,ReferendumData!B2226)))</f>
        <v>1073.06</v>
      </c>
      <c r="U2226" s="34">
        <f t="shared" si="352"/>
        <v>0.74366764207034097</v>
      </c>
      <c r="V2226" s="47">
        <f>IFERROR(VLOOKUP(C2226,Lookups!J:L,3,FALSE),IF(T2226&gt;=2000,4,IF(AND(T2226&gt;=1000,T2226&lt;2000),5,6)))</f>
        <v>5</v>
      </c>
      <c r="W2226" s="13" t="s">
        <v>778</v>
      </c>
      <c r="X2226" s="39">
        <f t="shared" si="344"/>
        <v>0.74366764207034097</v>
      </c>
      <c r="Y2226" s="38">
        <f t="shared" si="345"/>
        <v>0.69298245614035092</v>
      </c>
      <c r="Z2226" s="40" t="e">
        <f>IF(C2226=ScatterPlots!$A$3,ReferendumData!Y2226,-1)</f>
        <v>#N/A</v>
      </c>
      <c r="AA2226" s="39">
        <f t="shared" si="346"/>
        <v>0.74366764207034097</v>
      </c>
      <c r="AB2226" s="40">
        <f t="shared" si="347"/>
        <v>-1</v>
      </c>
      <c r="AC2226" s="40">
        <f t="shared" si="348"/>
        <v>-1</v>
      </c>
      <c r="AD2226" s="40">
        <f t="shared" si="349"/>
        <v>0.69298245614035092</v>
      </c>
    </row>
    <row r="2227" spans="1:30" x14ac:dyDescent="0.35">
      <c r="A2227" s="65">
        <v>6</v>
      </c>
      <c r="B2227" s="65">
        <v>3</v>
      </c>
      <c r="C2227" t="s">
        <v>1705</v>
      </c>
      <c r="D2227" s="66" t="s">
        <v>419</v>
      </c>
      <c r="E2227" s="67">
        <v>2022</v>
      </c>
      <c r="F2227">
        <v>2</v>
      </c>
      <c r="G2227" s="67">
        <v>2023</v>
      </c>
      <c r="H2227" s="68">
        <v>1692.91</v>
      </c>
      <c r="I2227" s="65">
        <v>10</v>
      </c>
      <c r="J2227" s="65">
        <v>1</v>
      </c>
      <c r="K2227" s="65">
        <v>0</v>
      </c>
      <c r="L2227" s="65">
        <v>1</v>
      </c>
      <c r="M2227" s="65">
        <v>0</v>
      </c>
      <c r="N2227" s="65">
        <v>0</v>
      </c>
      <c r="O2227" s="65">
        <v>1</v>
      </c>
      <c r="P2227">
        <f t="shared" si="351"/>
        <v>10</v>
      </c>
      <c r="Q2227" s="69">
        <v>3798</v>
      </c>
      <c r="R2227" s="69">
        <v>3773</v>
      </c>
      <c r="S2227" s="14">
        <v>0.50165103685114254</v>
      </c>
      <c r="T2227" s="33">
        <f>IF(E2227&lt;1994,"NA",IF(E2227&gt;2001,SUMIFS(ADM!E:E,ADM!A:A,ReferendumData!E2227,ADM!C:C,ReferendumData!A2227,ADM!D:D,ReferendumData!B2227),SUMIFS(ADM!K:K,ADM!H:H,ReferendumData!E2227,ADM!I:I,ReferendumData!A2227,ADM!J:J,ReferendumData!B2227)))</f>
        <v>3029.2</v>
      </c>
      <c r="U2227" s="34">
        <v>2.4289536666901936</v>
      </c>
      <c r="V2227" s="47">
        <f>IFERROR(VLOOKUP(C2227,Lookups!J:L,3,FALSE),IF(T2227&gt;=2000,4,IF(AND(T2227&gt;=1000,T2227&lt;2000),5,6)))</f>
        <v>2</v>
      </c>
      <c r="W2227" s="70" t="s">
        <v>1706</v>
      </c>
      <c r="X2227" s="39">
        <f t="shared" ref="X2227:X2269" si="353">IF(A2227=815,0,U2227)</f>
        <v>2.4289536666901936</v>
      </c>
      <c r="Y2227" s="38">
        <f t="shared" ref="Y2227:Y2269" si="354">IF(A2227=815,0,S2227)</f>
        <v>0.50165103685114254</v>
      </c>
      <c r="Z2227" s="40" t="e">
        <f>IF(C2227=ScatterPlots!$A$3,ReferendumData!Y2227,-1)</f>
        <v>#N/A</v>
      </c>
      <c r="AA2227" s="39">
        <f t="shared" ref="AA2227:AA2269" si="355">IF(A2227=815,0,U2227)</f>
        <v>2.4289536666901936</v>
      </c>
      <c r="AB2227" s="40">
        <f t="shared" ref="AB2227:AB2269" si="356">IF(A2227=815,0,IF(F2227=3,S2227,-1))</f>
        <v>-1</v>
      </c>
      <c r="AC2227" s="40">
        <f t="shared" ref="AC2227:AC2269" si="357">IF(A2227=815,0,IF(F2227=2,S2227,-1))</f>
        <v>0.50165103685114254</v>
      </c>
      <c r="AD2227" s="40">
        <f t="shared" ref="AD2227:AD2269" si="358">IF(A2227=815,0,IF(F2227=1,S2227,-1))</f>
        <v>-1</v>
      </c>
    </row>
    <row r="2228" spans="1:30" x14ac:dyDescent="0.35">
      <c r="A2228" s="65">
        <v>6</v>
      </c>
      <c r="B2228" s="65">
        <v>3</v>
      </c>
      <c r="C2228" t="s">
        <v>1705</v>
      </c>
      <c r="D2228" s="66" t="s">
        <v>419</v>
      </c>
      <c r="E2228" s="67">
        <v>2022</v>
      </c>
      <c r="F2228">
        <v>2</v>
      </c>
      <c r="G2228" s="67">
        <v>2023</v>
      </c>
      <c r="H2228" s="68">
        <v>250</v>
      </c>
      <c r="I2228" s="65">
        <v>10</v>
      </c>
      <c r="J2228" s="65">
        <v>2</v>
      </c>
      <c r="K2228" s="65">
        <v>0</v>
      </c>
      <c r="L2228" s="65">
        <v>1</v>
      </c>
      <c r="M2228" s="65">
        <v>0</v>
      </c>
      <c r="N2228" s="65">
        <v>0</v>
      </c>
      <c r="O2228" s="65">
        <v>1</v>
      </c>
      <c r="P2228">
        <f t="shared" si="351"/>
        <v>3</v>
      </c>
      <c r="Q2228" s="69">
        <v>3754</v>
      </c>
      <c r="R2228" s="69">
        <v>3560</v>
      </c>
      <c r="S2228" s="14">
        <v>0.51326223680612526</v>
      </c>
      <c r="T2228" s="33">
        <f>IF(E2228&lt;1994,"NA",IF(E2228&gt;2001,SUMIFS(ADM!E:E,ADM!A:A,ReferendumData!E2228,ADM!C:C,ReferendumData!A2228,ADM!D:D,ReferendumData!B2228),SUMIFS(ADM!K:K,ADM!H:H,ReferendumData!E2228,ADM!I:I,ReferendumData!A2228,ADM!J:J,ReferendumData!B2228)))</f>
        <v>3029.2</v>
      </c>
      <c r="U2228" s="34">
        <v>2.3465020628942117</v>
      </c>
      <c r="V2228" s="47">
        <f>IFERROR(VLOOKUP(C2228,Lookups!J:L,3,FALSE),IF(T2228&gt;=2000,4,IF(AND(T2228&gt;=1000,T2228&lt;2000),5,6)))</f>
        <v>2</v>
      </c>
      <c r="W2228" s="70" t="s">
        <v>1707</v>
      </c>
      <c r="X2228" s="39">
        <f t="shared" si="353"/>
        <v>2.3465020628942117</v>
      </c>
      <c r="Y2228" s="38">
        <f t="shared" si="354"/>
        <v>0.51326223680612526</v>
      </c>
      <c r="Z2228" s="40" t="e">
        <f>IF(C2228=ScatterPlots!$A$3,ReferendumData!Y2228,-1)</f>
        <v>#N/A</v>
      </c>
      <c r="AA2228" s="39">
        <f t="shared" si="355"/>
        <v>2.3465020628942117</v>
      </c>
      <c r="AB2228" s="40">
        <f t="shared" si="356"/>
        <v>-1</v>
      </c>
      <c r="AC2228" s="40">
        <f t="shared" si="357"/>
        <v>0.51326223680612526</v>
      </c>
      <c r="AD2228" s="40">
        <f t="shared" si="358"/>
        <v>-1</v>
      </c>
    </row>
    <row r="2229" spans="1:30" x14ac:dyDescent="0.35">
      <c r="A2229" s="65">
        <v>88</v>
      </c>
      <c r="B2229" s="65">
        <v>1</v>
      </c>
      <c r="C2229" t="s">
        <v>1708</v>
      </c>
      <c r="D2229" s="66" t="s">
        <v>40</v>
      </c>
      <c r="E2229" s="67">
        <v>2022</v>
      </c>
      <c r="F2229">
        <v>2</v>
      </c>
      <c r="G2229" s="67">
        <v>2023</v>
      </c>
      <c r="H2229" s="68">
        <v>779</v>
      </c>
      <c r="I2229" s="65">
        <v>10</v>
      </c>
      <c r="J2229" s="65">
        <v>1</v>
      </c>
      <c r="K2229" s="65">
        <v>0</v>
      </c>
      <c r="L2229" s="65">
        <v>1</v>
      </c>
      <c r="M2229" s="65">
        <v>0</v>
      </c>
      <c r="N2229" s="65">
        <v>0</v>
      </c>
      <c r="O2229" s="65">
        <v>1</v>
      </c>
      <c r="P2229">
        <f t="shared" si="351"/>
        <v>8</v>
      </c>
      <c r="Q2229" s="69">
        <v>4974</v>
      </c>
      <c r="R2229" s="69">
        <v>3366</v>
      </c>
      <c r="S2229" s="14">
        <v>0.59630828239242484</v>
      </c>
      <c r="T2229" s="33">
        <f>IF(E2229&lt;1994,"NA",IF(E2229&gt;2001,SUMIFS(ADM!E:E,ADM!A:A,ReferendumData!E2229,ADM!C:C,ReferendumData!A2229,ADM!D:D,ReferendumData!B2229),SUMIFS(ADM!K:K,ADM!H:H,ReferendumData!E2229,ADM!I:I,ReferendumData!A2229,ADM!J:J,ReferendumData!B2229)))</f>
        <v>2152.02</v>
      </c>
      <c r="U2229" s="34">
        <v>3.5149140546006068</v>
      </c>
      <c r="V2229" s="47">
        <f>IFERROR(VLOOKUP(C2229,Lookups!J:L,3,FALSE),IF(T2229&gt;=2000,4,IF(AND(T2229&gt;=1000,T2229&lt;2000),5,6)))</f>
        <v>4</v>
      </c>
      <c r="W2229" s="70" t="s">
        <v>1709</v>
      </c>
      <c r="X2229" s="39">
        <f t="shared" si="353"/>
        <v>3.5149140546006068</v>
      </c>
      <c r="Y2229" s="38">
        <f t="shared" si="354"/>
        <v>0.59630828239242484</v>
      </c>
      <c r="Z2229" s="40" t="e">
        <f>IF(C2229=ScatterPlots!$A$3,ReferendumData!Y2229,-1)</f>
        <v>#N/A</v>
      </c>
      <c r="AA2229" s="39">
        <f t="shared" si="355"/>
        <v>3.5149140546006068</v>
      </c>
      <c r="AB2229" s="40">
        <f t="shared" si="356"/>
        <v>-1</v>
      </c>
      <c r="AC2229" s="40">
        <f t="shared" si="357"/>
        <v>0.59630828239242484</v>
      </c>
      <c r="AD2229" s="40">
        <f t="shared" si="358"/>
        <v>-1</v>
      </c>
    </row>
    <row r="2230" spans="1:30" x14ac:dyDescent="0.35">
      <c r="A2230" s="65">
        <v>166</v>
      </c>
      <c r="B2230" s="65">
        <v>1</v>
      </c>
      <c r="C2230" t="s">
        <v>1710</v>
      </c>
      <c r="D2230" s="66" t="s">
        <v>1711</v>
      </c>
      <c r="E2230" s="67">
        <v>2022</v>
      </c>
      <c r="F2230">
        <v>2</v>
      </c>
      <c r="G2230" s="67">
        <v>2023</v>
      </c>
      <c r="H2230" s="68">
        <v>800</v>
      </c>
      <c r="I2230" s="65">
        <v>10</v>
      </c>
      <c r="J2230" s="65">
        <v>1</v>
      </c>
      <c r="K2230" s="65">
        <v>0</v>
      </c>
      <c r="L2230" s="65">
        <v>0</v>
      </c>
      <c r="M2230" s="65">
        <v>0</v>
      </c>
      <c r="N2230" s="65">
        <v>0</v>
      </c>
      <c r="O2230" s="65">
        <v>1</v>
      </c>
      <c r="P2230">
        <f t="shared" si="351"/>
        <v>9</v>
      </c>
      <c r="Q2230" s="69">
        <v>2071</v>
      </c>
      <c r="R2230" s="69">
        <v>764</v>
      </c>
      <c r="S2230" s="14">
        <v>0.73051146384479715</v>
      </c>
      <c r="T2230" s="33">
        <f>IF(E2230&lt;1994,"NA",IF(E2230&gt;2001,SUMIFS(ADM!E:E,ADM!A:A,ReferendumData!E2230,ADM!C:C,ReferendumData!A2230,ADM!D:D,ReferendumData!B2230),SUMIFS(ADM!K:K,ADM!H:H,ReferendumData!E2230,ADM!I:I,ReferendumData!A2230,ADM!J:J,ReferendumData!B2230)))</f>
        <v>410.3</v>
      </c>
      <c r="U2230" s="34">
        <v>5.7019308125502821</v>
      </c>
      <c r="V2230" s="47">
        <f>IFERROR(VLOOKUP(C2230,Lookups!J:L,3,FALSE),IF(T2230&gt;=2000,4,IF(AND(T2230&gt;=1000,T2230&lt;2000),5,6)))</f>
        <v>6</v>
      </c>
      <c r="W2230" s="70" t="s">
        <v>1712</v>
      </c>
      <c r="X2230" s="39">
        <f t="shared" si="353"/>
        <v>5.7019308125502821</v>
      </c>
      <c r="Y2230" s="38">
        <f t="shared" si="354"/>
        <v>0.73051146384479715</v>
      </c>
      <c r="Z2230" s="40" t="e">
        <f>IF(C2230=ScatterPlots!$A$3,ReferendumData!Y2230,-1)</f>
        <v>#N/A</v>
      </c>
      <c r="AA2230" s="39">
        <f t="shared" si="355"/>
        <v>5.7019308125502821</v>
      </c>
      <c r="AB2230" s="40">
        <f t="shared" si="356"/>
        <v>-1</v>
      </c>
      <c r="AC2230" s="40">
        <f t="shared" si="357"/>
        <v>0.73051146384479715</v>
      </c>
      <c r="AD2230" s="40">
        <f t="shared" si="358"/>
        <v>-1</v>
      </c>
    </row>
    <row r="2231" spans="1:30" x14ac:dyDescent="0.35">
      <c r="A2231" s="65">
        <v>242</v>
      </c>
      <c r="B2231" s="65">
        <v>1</v>
      </c>
      <c r="C2231" t="s">
        <v>1713</v>
      </c>
      <c r="D2231" s="66" t="s">
        <v>1714</v>
      </c>
      <c r="E2231" s="67">
        <v>2022</v>
      </c>
      <c r="F2231">
        <v>2</v>
      </c>
      <c r="G2231" s="67">
        <v>2023</v>
      </c>
      <c r="H2231" s="68">
        <v>206</v>
      </c>
      <c r="I2231" s="65">
        <v>10</v>
      </c>
      <c r="J2231" s="65">
        <v>1</v>
      </c>
      <c r="K2231" s="65">
        <v>0</v>
      </c>
      <c r="L2231" s="65">
        <v>0</v>
      </c>
      <c r="M2231" s="65">
        <v>0</v>
      </c>
      <c r="N2231" s="65">
        <v>0</v>
      </c>
      <c r="O2231" s="65">
        <v>1</v>
      </c>
      <c r="P2231">
        <f t="shared" si="351"/>
        <v>3</v>
      </c>
      <c r="Q2231" s="69">
        <v>457</v>
      </c>
      <c r="R2231" s="69">
        <v>257</v>
      </c>
      <c r="S2231" s="14">
        <v>0.64005602240896353</v>
      </c>
      <c r="T2231" s="33">
        <f>IF(E2231&lt;1994,"NA",IF(E2231&gt;2001,SUMIFS(ADM!E:E,ADM!A:A,ReferendumData!E2231,ADM!C:C,ReferendumData!A2231,ADM!D:D,ReferendumData!B2231),SUMIFS(ADM!K:K,ADM!H:H,ReferendumData!E2231,ADM!I:I,ReferendumData!A2231,ADM!J:J,ReferendumData!B2231)))</f>
        <v>437.13</v>
      </c>
      <c r="U2231" s="34">
        <v>1.4189189189189189</v>
      </c>
      <c r="V2231" s="47">
        <f>IFERROR(VLOOKUP(C2231,Lookups!J:L,3,FALSE),IF(T2231&gt;=2000,4,IF(AND(T2231&gt;=1000,T2231&lt;2000),5,6)))</f>
        <v>6</v>
      </c>
      <c r="W2231" s="70" t="s">
        <v>1715</v>
      </c>
      <c r="X2231" s="39">
        <f t="shared" si="353"/>
        <v>1.4189189189189189</v>
      </c>
      <c r="Y2231" s="38">
        <f t="shared" si="354"/>
        <v>0.64005602240896353</v>
      </c>
      <c r="Z2231" s="40" t="e">
        <f>IF(C2231=ScatterPlots!$A$3,ReferendumData!Y2231,-1)</f>
        <v>#N/A</v>
      </c>
      <c r="AA2231" s="39">
        <f t="shared" si="355"/>
        <v>1.4189189189189189</v>
      </c>
      <c r="AB2231" s="40">
        <f t="shared" si="356"/>
        <v>-1</v>
      </c>
      <c r="AC2231" s="40">
        <f t="shared" si="357"/>
        <v>0.64005602240896353</v>
      </c>
      <c r="AD2231" s="40">
        <f t="shared" si="358"/>
        <v>-1</v>
      </c>
    </row>
    <row r="2232" spans="1:30" x14ac:dyDescent="0.35">
      <c r="A2232" s="65">
        <v>242</v>
      </c>
      <c r="B2232" s="65">
        <v>2</v>
      </c>
      <c r="C2232" t="s">
        <v>1716</v>
      </c>
      <c r="D2232" s="66" t="s">
        <v>1714</v>
      </c>
      <c r="E2232" s="67">
        <v>2022</v>
      </c>
      <c r="F2232">
        <v>2</v>
      </c>
      <c r="G2232" s="67">
        <v>2023</v>
      </c>
      <c r="H2232" s="68">
        <v>880</v>
      </c>
      <c r="I2232" s="65">
        <v>10</v>
      </c>
      <c r="J2232" s="65">
        <v>2</v>
      </c>
      <c r="K2232" s="65">
        <v>0</v>
      </c>
      <c r="L2232" s="65">
        <v>1</v>
      </c>
      <c r="M2232" s="65">
        <v>0</v>
      </c>
      <c r="N2232" s="65">
        <v>0</v>
      </c>
      <c r="O2232" s="65">
        <v>0</v>
      </c>
      <c r="P2232">
        <f t="shared" si="351"/>
        <v>9</v>
      </c>
      <c r="Q2232" s="69">
        <v>340</v>
      </c>
      <c r="R2232" s="69">
        <v>365</v>
      </c>
      <c r="S2232" s="14">
        <v>0.48226950354609927</v>
      </c>
      <c r="T2232" s="33">
        <f>IF(E2232&lt;1994,"NA",IF(E2232&gt;2001,SUMIFS(ADM!E:E,ADM!A:A,ReferendumData!E2232,ADM!C:C,ReferendumData!A2232,ADM!D:D,ReferendumData!B2232),SUMIFS(ADM!K:K,ADM!H:H,ReferendumData!E2232,ADM!I:I,ReferendumData!A2232,ADM!J:J,ReferendumData!B2232)))</f>
        <v>0</v>
      </c>
      <c r="U2232" s="34">
        <v>1.401033386327504</v>
      </c>
      <c r="V2232" s="47">
        <f>IFERROR(VLOOKUP(C2232,Lookups!J:L,3,FALSE),IF(T2232&gt;=2000,4,IF(AND(T2232&gt;=1000,T2232&lt;2000),5,6)))</f>
        <v>6</v>
      </c>
      <c r="W2232" s="70" t="s">
        <v>1717</v>
      </c>
      <c r="X2232" s="39">
        <f t="shared" si="353"/>
        <v>1.401033386327504</v>
      </c>
      <c r="Y2232" s="38">
        <f t="shared" si="354"/>
        <v>0.48226950354609927</v>
      </c>
      <c r="Z2232" s="40" t="e">
        <f>IF(C2232=ScatterPlots!$A$3,ReferendumData!Y2232,-1)</f>
        <v>#N/A</v>
      </c>
      <c r="AA2232" s="39">
        <f t="shared" si="355"/>
        <v>1.401033386327504</v>
      </c>
      <c r="AB2232" s="40">
        <f t="shared" si="356"/>
        <v>-1</v>
      </c>
      <c r="AC2232" s="40">
        <f t="shared" si="357"/>
        <v>0.48226950354609927</v>
      </c>
      <c r="AD2232" s="40">
        <f t="shared" si="358"/>
        <v>-1</v>
      </c>
    </row>
    <row r="2233" spans="1:30" x14ac:dyDescent="0.35">
      <c r="A2233" s="65">
        <v>256</v>
      </c>
      <c r="B2233" s="65">
        <v>1</v>
      </c>
      <c r="C2233" t="s">
        <v>1718</v>
      </c>
      <c r="D2233" s="66" t="s">
        <v>1719</v>
      </c>
      <c r="E2233" s="67">
        <v>2022</v>
      </c>
      <c r="F2233">
        <v>2</v>
      </c>
      <c r="G2233" s="67">
        <v>2024</v>
      </c>
      <c r="H2233" s="68">
        <v>1650</v>
      </c>
      <c r="I2233" s="65">
        <v>7</v>
      </c>
      <c r="J2233" s="65">
        <v>1</v>
      </c>
      <c r="K2233" s="65">
        <v>0</v>
      </c>
      <c r="L2233" s="65">
        <v>0</v>
      </c>
      <c r="M2233" s="65">
        <v>1</v>
      </c>
      <c r="N2233" s="65">
        <v>0</v>
      </c>
      <c r="O2233" s="65">
        <v>1</v>
      </c>
      <c r="P2233">
        <f t="shared" si="351"/>
        <v>10</v>
      </c>
      <c r="Q2233" s="69">
        <v>4936</v>
      </c>
      <c r="R2233" s="69">
        <v>3847</v>
      </c>
      <c r="S2233" s="14">
        <v>0.5619947626095867</v>
      </c>
      <c r="T2233" s="33">
        <f>IF(E2233&lt;1994,"NA",IF(E2233&gt;2001,SUMIFS(ADM!E:E,ADM!A:A,ReferendumData!E2233,ADM!C:C,ReferendumData!A2233,ADM!D:D,ReferendumData!B2233),SUMIFS(ADM!K:K,ADM!H:H,ReferendumData!E2233,ADM!I:I,ReferendumData!A2233,ADM!J:J,ReferendumData!B2233)))</f>
        <v>2582.15</v>
      </c>
      <c r="U2233" s="34">
        <v>3.272110871023024</v>
      </c>
      <c r="V2233" s="47">
        <f>IFERROR(VLOOKUP(C2233,Lookups!J:L,3,FALSE),IF(T2233&gt;=2000,4,IF(AND(T2233&gt;=1000,T2233&lt;2000),5,6)))</f>
        <v>4</v>
      </c>
      <c r="W2233" s="70" t="s">
        <v>1720</v>
      </c>
      <c r="X2233" s="39">
        <f t="shared" si="353"/>
        <v>3.272110871023024</v>
      </c>
      <c r="Y2233" s="38">
        <f t="shared" si="354"/>
        <v>0.5619947626095867</v>
      </c>
      <c r="Z2233" s="40" t="e">
        <f>IF(C2233=ScatterPlots!$A$3,ReferendumData!Y2233,-1)</f>
        <v>#N/A</v>
      </c>
      <c r="AA2233" s="39">
        <f t="shared" si="355"/>
        <v>3.272110871023024</v>
      </c>
      <c r="AB2233" s="40">
        <f t="shared" si="356"/>
        <v>-1</v>
      </c>
      <c r="AC2233" s="40">
        <f t="shared" si="357"/>
        <v>0.5619947626095867</v>
      </c>
      <c r="AD2233" s="40">
        <f t="shared" si="358"/>
        <v>-1</v>
      </c>
    </row>
    <row r="2234" spans="1:30" x14ac:dyDescent="0.35">
      <c r="A2234" s="65">
        <v>272</v>
      </c>
      <c r="B2234" s="65">
        <v>1</v>
      </c>
      <c r="C2234" t="s">
        <v>1721</v>
      </c>
      <c r="D2234" s="66" t="s">
        <v>307</v>
      </c>
      <c r="E2234" s="67">
        <v>2022</v>
      </c>
      <c r="F2234">
        <v>2</v>
      </c>
      <c r="G2234" s="67">
        <v>2023</v>
      </c>
      <c r="H2234" s="68">
        <v>2075.27</v>
      </c>
      <c r="I2234" s="65">
        <v>10</v>
      </c>
      <c r="J2234" s="65">
        <v>1</v>
      </c>
      <c r="K2234" s="65">
        <v>0</v>
      </c>
      <c r="L2234" s="65">
        <v>1</v>
      </c>
      <c r="M2234" s="65">
        <v>0</v>
      </c>
      <c r="N2234" s="65">
        <v>0</v>
      </c>
      <c r="O2234" s="65">
        <v>1</v>
      </c>
      <c r="P2234">
        <f t="shared" si="351"/>
        <v>10</v>
      </c>
      <c r="Q2234" s="69">
        <v>16922</v>
      </c>
      <c r="R2234" s="69">
        <v>9813</v>
      </c>
      <c r="S2234" s="14">
        <v>0.63295305778941457</v>
      </c>
      <c r="T2234" s="33">
        <f>IF(E2234&lt;1994,"NA",IF(E2234&gt;2001,SUMIFS(ADM!E:E,ADM!A:A,ReferendumData!E2234,ADM!C:C,ReferendumData!A2234,ADM!D:D,ReferendumData!B2234),SUMIFS(ADM!K:K,ADM!H:H,ReferendumData!E2234,ADM!I:I,ReferendumData!A2234,ADM!J:J,ReferendumData!B2234)))</f>
        <v>8937.65</v>
      </c>
      <c r="U2234" s="34">
        <v>2.7273376451145612</v>
      </c>
      <c r="V2234" s="47">
        <f>IFERROR(VLOOKUP(C2234,Lookups!J:L,3,FALSE),IF(T2234&gt;=2000,4,IF(AND(T2234&gt;=1000,T2234&lt;2000),5,6)))</f>
        <v>3</v>
      </c>
      <c r="W2234" s="70" t="s">
        <v>1706</v>
      </c>
      <c r="X2234" s="39">
        <f t="shared" si="353"/>
        <v>2.7273376451145612</v>
      </c>
      <c r="Y2234" s="38">
        <f t="shared" si="354"/>
        <v>0.63295305778941457</v>
      </c>
      <c r="Z2234" s="40" t="e">
        <f>IF(C2234=ScatterPlots!$A$3,ReferendumData!Y2234,-1)</f>
        <v>#N/A</v>
      </c>
      <c r="AA2234" s="39">
        <f t="shared" si="355"/>
        <v>2.7273376451145612</v>
      </c>
      <c r="AB2234" s="40">
        <f t="shared" si="356"/>
        <v>-1</v>
      </c>
      <c r="AC2234" s="40">
        <f t="shared" si="357"/>
        <v>0.63295305778941457</v>
      </c>
      <c r="AD2234" s="40">
        <f t="shared" si="358"/>
        <v>-1</v>
      </c>
    </row>
    <row r="2235" spans="1:30" x14ac:dyDescent="0.35">
      <c r="A2235" s="65">
        <v>279</v>
      </c>
      <c r="B2235" s="65">
        <v>1</v>
      </c>
      <c r="C2235" t="s">
        <v>1722</v>
      </c>
      <c r="D2235" s="66" t="s">
        <v>223</v>
      </c>
      <c r="E2235" s="67">
        <v>2022</v>
      </c>
      <c r="F2235">
        <v>2</v>
      </c>
      <c r="G2235" s="67">
        <v>2023</v>
      </c>
      <c r="H2235" s="68">
        <v>2125.9699999999998</v>
      </c>
      <c r="I2235" s="65">
        <v>10</v>
      </c>
      <c r="J2235" s="65">
        <v>1</v>
      </c>
      <c r="K2235" s="65">
        <v>0</v>
      </c>
      <c r="L2235" s="65">
        <v>1</v>
      </c>
      <c r="M2235" s="65">
        <v>0</v>
      </c>
      <c r="N2235" s="65">
        <v>0</v>
      </c>
      <c r="O2235" s="65">
        <v>1</v>
      </c>
      <c r="P2235">
        <f t="shared" si="351"/>
        <v>10</v>
      </c>
      <c r="Q2235" s="69">
        <v>31792</v>
      </c>
      <c r="R2235" s="69">
        <v>26624</v>
      </c>
      <c r="S2235" s="14">
        <v>0.54423445631333878</v>
      </c>
      <c r="T2235" s="33">
        <f>IF(E2235&lt;1994,"NA",IF(E2235&gt;2001,SUMIFS(ADM!E:E,ADM!A:A,ReferendumData!E2235,ADM!C:C,ReferendumData!A2235,ADM!D:D,ReferendumData!B2235),SUMIFS(ADM!K:K,ADM!H:H,ReferendumData!E2235,ADM!I:I,ReferendumData!A2235,ADM!J:J,ReferendumData!B2235)))</f>
        <v>20402.939999999999</v>
      </c>
      <c r="U2235" s="34">
        <v>2.554788259939734</v>
      </c>
      <c r="V2235" s="47">
        <f>IFERROR(VLOOKUP(C2235,Lookups!J:L,3,FALSE),IF(T2235&gt;=2000,4,IF(AND(T2235&gt;=1000,T2235&lt;2000),5,6)))</f>
        <v>3</v>
      </c>
      <c r="W2235" s="70" t="s">
        <v>1706</v>
      </c>
      <c r="X2235" s="39">
        <f t="shared" si="353"/>
        <v>2.554788259939734</v>
      </c>
      <c r="Y2235" s="38">
        <f t="shared" si="354"/>
        <v>0.54423445631333878</v>
      </c>
      <c r="Z2235" s="40" t="e">
        <f>IF(C2235=ScatterPlots!$A$3,ReferendumData!Y2235,-1)</f>
        <v>#N/A</v>
      </c>
      <c r="AA2235" s="39">
        <f t="shared" si="355"/>
        <v>2.554788259939734</v>
      </c>
      <c r="AB2235" s="40">
        <f t="shared" si="356"/>
        <v>-1</v>
      </c>
      <c r="AC2235" s="40">
        <f t="shared" si="357"/>
        <v>0.54423445631333878</v>
      </c>
      <c r="AD2235" s="40">
        <f t="shared" si="358"/>
        <v>-1</v>
      </c>
    </row>
    <row r="2236" spans="1:30" x14ac:dyDescent="0.35">
      <c r="A2236" s="65">
        <v>333</v>
      </c>
      <c r="B2236" s="65">
        <v>1</v>
      </c>
      <c r="C2236" t="s">
        <v>1723</v>
      </c>
      <c r="D2236" s="66" t="s">
        <v>80</v>
      </c>
      <c r="E2236" s="67">
        <v>2022</v>
      </c>
      <c r="F2236">
        <v>2</v>
      </c>
      <c r="G2236" s="67">
        <v>2023</v>
      </c>
      <c r="H2236" s="68">
        <v>720</v>
      </c>
      <c r="I2236" s="65">
        <v>10</v>
      </c>
      <c r="J2236" s="65">
        <v>1</v>
      </c>
      <c r="K2236" s="65">
        <v>0</v>
      </c>
      <c r="L2236" s="65">
        <v>1</v>
      </c>
      <c r="M2236" s="65">
        <v>0</v>
      </c>
      <c r="N2236" s="65">
        <v>0</v>
      </c>
      <c r="O2236" s="65">
        <v>1</v>
      </c>
      <c r="P2236">
        <f t="shared" si="351"/>
        <v>8</v>
      </c>
      <c r="Q2236" s="69">
        <v>793</v>
      </c>
      <c r="R2236" s="69">
        <v>777</v>
      </c>
      <c r="S2236" s="14">
        <v>0.50509554140127388</v>
      </c>
      <c r="T2236" s="33">
        <f>IF(E2236&lt;1994,"NA",IF(E2236&gt;2001,SUMIFS(ADM!E:E,ADM!A:A,ReferendumData!E2236,ADM!C:C,ReferendumData!A2236,ADM!D:D,ReferendumData!B2236),SUMIFS(ADM!K:K,ADM!H:H,ReferendumData!E2236,ADM!I:I,ReferendumData!A2236,ADM!J:J,ReferendumData!B2236)))</f>
        <v>521.01</v>
      </c>
      <c r="U2236" s="34">
        <v>2.9500187899285981</v>
      </c>
      <c r="V2236" s="47">
        <f>IFERROR(VLOOKUP(C2236,Lookups!J:L,3,FALSE),IF(T2236&gt;=2000,4,IF(AND(T2236&gt;=1000,T2236&lt;2000),5,6)))</f>
        <v>6</v>
      </c>
      <c r="W2236" s="70" t="s">
        <v>756</v>
      </c>
      <c r="X2236" s="39">
        <f t="shared" si="353"/>
        <v>2.9500187899285981</v>
      </c>
      <c r="Y2236" s="38">
        <f t="shared" si="354"/>
        <v>0.50509554140127388</v>
      </c>
      <c r="Z2236" s="40" t="e">
        <f>IF(C2236=ScatterPlots!$A$3,ReferendumData!Y2236,-1)</f>
        <v>#N/A</v>
      </c>
      <c r="AA2236" s="39">
        <f t="shared" si="355"/>
        <v>2.9500187899285981</v>
      </c>
      <c r="AB2236" s="40">
        <f t="shared" si="356"/>
        <v>-1</v>
      </c>
      <c r="AC2236" s="40">
        <f t="shared" si="357"/>
        <v>0.50509554140127388</v>
      </c>
      <c r="AD2236" s="40">
        <f t="shared" si="358"/>
        <v>-1</v>
      </c>
    </row>
    <row r="2237" spans="1:30" x14ac:dyDescent="0.35">
      <c r="A2237" s="65">
        <v>402</v>
      </c>
      <c r="B2237" s="65">
        <v>1</v>
      </c>
      <c r="C2237" t="s">
        <v>1724</v>
      </c>
      <c r="D2237" s="66" t="s">
        <v>84</v>
      </c>
      <c r="E2237" s="67">
        <v>2022</v>
      </c>
      <c r="F2237">
        <v>2</v>
      </c>
      <c r="G2237" s="67">
        <v>2023</v>
      </c>
      <c r="H2237" s="68">
        <v>3023.02</v>
      </c>
      <c r="I2237" s="65">
        <v>10</v>
      </c>
      <c r="J2237" s="65">
        <v>1</v>
      </c>
      <c r="K2237" s="65">
        <v>0</v>
      </c>
      <c r="L2237" s="65">
        <v>1</v>
      </c>
      <c r="M2237" s="65">
        <v>0</v>
      </c>
      <c r="N2237" s="65">
        <v>0</v>
      </c>
      <c r="O2237" s="65">
        <v>1</v>
      </c>
      <c r="P2237">
        <f t="shared" si="351"/>
        <v>10</v>
      </c>
      <c r="Q2237" s="69">
        <v>280</v>
      </c>
      <c r="R2237" s="69">
        <v>121</v>
      </c>
      <c r="S2237" s="14">
        <v>0.69825436408977559</v>
      </c>
      <c r="T2237" s="33">
        <f>IF(E2237&lt;1994,"NA",IF(E2237&gt;2001,SUMIFS(ADM!E:E,ADM!A:A,ReferendumData!E2237,ADM!C:C,ReferendumData!A2237,ADM!D:D,ReferendumData!B2237),SUMIFS(ADM!K:K,ADM!H:H,ReferendumData!E2237,ADM!I:I,ReferendumData!A2237,ADM!J:J,ReferendumData!B2237)))</f>
        <v>176.3</v>
      </c>
      <c r="U2237" s="34">
        <v>2.1466809421841542</v>
      </c>
      <c r="V2237" s="47">
        <f>IFERROR(VLOOKUP(C2237,Lookups!J:L,3,FALSE),IF(T2237&gt;=2000,4,IF(AND(T2237&gt;=1000,T2237&lt;2000),5,6)))</f>
        <v>6</v>
      </c>
      <c r="W2237" s="70" t="s">
        <v>1709</v>
      </c>
      <c r="X2237" s="39">
        <f t="shared" si="353"/>
        <v>2.1466809421841542</v>
      </c>
      <c r="Y2237" s="38">
        <f t="shared" si="354"/>
        <v>0.69825436408977559</v>
      </c>
      <c r="Z2237" s="40" t="e">
        <f>IF(C2237=ScatterPlots!$A$3,ReferendumData!Y2237,-1)</f>
        <v>#N/A</v>
      </c>
      <c r="AA2237" s="39">
        <f t="shared" si="355"/>
        <v>2.1466809421841542</v>
      </c>
      <c r="AB2237" s="40">
        <f t="shared" si="356"/>
        <v>-1</v>
      </c>
      <c r="AC2237" s="40">
        <f t="shared" si="357"/>
        <v>0.69825436408977559</v>
      </c>
      <c r="AD2237" s="40">
        <f t="shared" si="358"/>
        <v>-1</v>
      </c>
    </row>
    <row r="2238" spans="1:30" x14ac:dyDescent="0.35">
      <c r="A2238" s="65">
        <v>403</v>
      </c>
      <c r="B2238" s="65">
        <v>1</v>
      </c>
      <c r="C2238" t="s">
        <v>1725</v>
      </c>
      <c r="D2238" s="66" t="s">
        <v>85</v>
      </c>
      <c r="E2238" s="67">
        <v>2022</v>
      </c>
      <c r="F2238">
        <v>2</v>
      </c>
      <c r="G2238" s="67">
        <v>2023</v>
      </c>
      <c r="H2238" s="68">
        <v>2110.9699999999998</v>
      </c>
      <c r="I2238" s="65">
        <v>10</v>
      </c>
      <c r="J2238" s="65">
        <v>1</v>
      </c>
      <c r="K2238" s="65">
        <v>0</v>
      </c>
      <c r="L2238" s="65">
        <v>1</v>
      </c>
      <c r="M2238" s="65">
        <v>0</v>
      </c>
      <c r="N2238" s="65">
        <v>0</v>
      </c>
      <c r="O2238" s="65">
        <v>1</v>
      </c>
      <c r="P2238">
        <f t="shared" si="351"/>
        <v>10</v>
      </c>
      <c r="Q2238" s="69">
        <v>340</v>
      </c>
      <c r="R2238" s="69">
        <v>238</v>
      </c>
      <c r="S2238" s="14">
        <v>0.58823529411764708</v>
      </c>
      <c r="T2238" s="33">
        <f>IF(E2238&lt;1994,"NA",IF(E2238&gt;2001,SUMIFS(ADM!E:E,ADM!A:A,ReferendumData!E2238,ADM!C:C,ReferendumData!A2238,ADM!D:D,ReferendumData!B2238),SUMIFS(ADM!K:K,ADM!H:H,ReferendumData!E2238,ADM!I:I,ReferendumData!A2238,ADM!J:J,ReferendumData!B2238)))</f>
        <v>124.9</v>
      </c>
      <c r="U2238" s="34">
        <v>4.3721633888048412</v>
      </c>
      <c r="V2238" s="47">
        <f>IFERROR(VLOOKUP(C2238,Lookups!J:L,3,FALSE),IF(T2238&gt;=2000,4,IF(AND(T2238&gt;=1000,T2238&lt;2000),5,6)))</f>
        <v>6</v>
      </c>
      <c r="W2238" s="70" t="s">
        <v>1715</v>
      </c>
      <c r="X2238" s="39">
        <f t="shared" si="353"/>
        <v>4.3721633888048412</v>
      </c>
      <c r="Y2238" s="38">
        <f t="shared" si="354"/>
        <v>0.58823529411764708</v>
      </c>
      <c r="Z2238" s="40" t="e">
        <f>IF(C2238=ScatterPlots!$A$3,ReferendumData!Y2238,-1)</f>
        <v>#N/A</v>
      </c>
      <c r="AA2238" s="39">
        <f t="shared" si="355"/>
        <v>4.3721633888048412</v>
      </c>
      <c r="AB2238" s="40">
        <f t="shared" si="356"/>
        <v>-1</v>
      </c>
      <c r="AC2238" s="40">
        <f t="shared" si="357"/>
        <v>0.58823529411764708</v>
      </c>
      <c r="AD2238" s="40">
        <f t="shared" si="358"/>
        <v>-1</v>
      </c>
    </row>
    <row r="2239" spans="1:30" x14ac:dyDescent="0.35">
      <c r="A2239" s="65">
        <v>413</v>
      </c>
      <c r="B2239" s="65">
        <v>1</v>
      </c>
      <c r="C2239" t="s">
        <v>1726</v>
      </c>
      <c r="D2239" s="66" t="s">
        <v>1727</v>
      </c>
      <c r="E2239" s="67">
        <v>2022</v>
      </c>
      <c r="F2239">
        <v>2</v>
      </c>
      <c r="G2239" s="67">
        <v>2023</v>
      </c>
      <c r="H2239" s="68">
        <v>675</v>
      </c>
      <c r="I2239" s="65">
        <v>10</v>
      </c>
      <c r="J2239" s="65">
        <v>1</v>
      </c>
      <c r="K2239" s="65">
        <v>0</v>
      </c>
      <c r="L2239" s="65">
        <v>1</v>
      </c>
      <c r="M2239" s="65">
        <v>0</v>
      </c>
      <c r="N2239" s="65">
        <v>0</v>
      </c>
      <c r="O2239" s="65">
        <v>0</v>
      </c>
      <c r="P2239">
        <f t="shared" si="351"/>
        <v>7</v>
      </c>
      <c r="Q2239" s="69">
        <v>2186</v>
      </c>
      <c r="R2239" s="69">
        <v>2808</v>
      </c>
      <c r="S2239" s="14">
        <v>0.43772527032438929</v>
      </c>
      <c r="T2239" s="33">
        <f>IF(E2239&lt;1994,"NA",IF(E2239&gt;2001,SUMIFS(ADM!E:E,ADM!A:A,ReferendumData!E2239,ADM!C:C,ReferendumData!A2239,ADM!D:D,ReferendumData!B2239),SUMIFS(ADM!K:K,ADM!H:H,ReferendumData!E2239,ADM!I:I,ReferendumData!A2239,ADM!J:J,ReferendumData!B2239)))</f>
        <v>2544.89</v>
      </c>
      <c r="U2239" s="34">
        <v>1.8066710078865496</v>
      </c>
      <c r="V2239" s="47">
        <f>IFERROR(VLOOKUP(C2239,Lookups!J:L,3,FALSE),IF(T2239&gt;=2000,4,IF(AND(T2239&gt;=1000,T2239&lt;2000),5,6)))</f>
        <v>4</v>
      </c>
      <c r="W2239" s="70" t="s">
        <v>756</v>
      </c>
      <c r="X2239" s="39">
        <f t="shared" si="353"/>
        <v>1.8066710078865496</v>
      </c>
      <c r="Y2239" s="38">
        <f t="shared" si="354"/>
        <v>0.43772527032438929</v>
      </c>
      <c r="Z2239" s="40" t="e">
        <f>IF(C2239=ScatterPlots!$A$3,ReferendumData!Y2239,-1)</f>
        <v>#N/A</v>
      </c>
      <c r="AA2239" s="39">
        <f t="shared" si="355"/>
        <v>1.8066710078865496</v>
      </c>
      <c r="AB2239" s="40">
        <f t="shared" si="356"/>
        <v>-1</v>
      </c>
      <c r="AC2239" s="40">
        <f t="shared" si="357"/>
        <v>0.43772527032438929</v>
      </c>
      <c r="AD2239" s="40">
        <f t="shared" si="358"/>
        <v>-1</v>
      </c>
    </row>
    <row r="2240" spans="1:30" x14ac:dyDescent="0.35">
      <c r="A2240" s="65">
        <v>423</v>
      </c>
      <c r="B2240" s="65">
        <v>1</v>
      </c>
      <c r="C2240" t="s">
        <v>1728</v>
      </c>
      <c r="D2240" s="66" t="s">
        <v>1729</v>
      </c>
      <c r="E2240" s="67">
        <v>2022</v>
      </c>
      <c r="F2240">
        <v>2</v>
      </c>
      <c r="G2240" s="67">
        <v>2024</v>
      </c>
      <c r="H2240" s="68">
        <v>310.88</v>
      </c>
      <c r="I2240" s="65">
        <v>10</v>
      </c>
      <c r="J2240" s="65">
        <v>1</v>
      </c>
      <c r="K2240" s="65">
        <v>0</v>
      </c>
      <c r="L2240" s="65">
        <v>0</v>
      </c>
      <c r="M2240" s="65">
        <v>1</v>
      </c>
      <c r="N2240" s="65">
        <v>0</v>
      </c>
      <c r="O2240" s="65">
        <v>1</v>
      </c>
      <c r="P2240">
        <f t="shared" si="351"/>
        <v>4</v>
      </c>
      <c r="Q2240" s="69">
        <v>4421</v>
      </c>
      <c r="R2240" s="69">
        <v>3671</v>
      </c>
      <c r="S2240" s="14">
        <v>0.54634206623825998</v>
      </c>
      <c r="T2240" s="33">
        <f>IF(E2240&lt;1994,"NA",IF(E2240&gt;2001,SUMIFS(ADM!E:E,ADM!A:A,ReferendumData!E2240,ADM!C:C,ReferendumData!A2240,ADM!D:D,ReferendumData!B2240),SUMIFS(ADM!K:K,ADM!H:H,ReferendumData!E2240,ADM!I:I,ReferendumData!A2240,ADM!J:J,ReferendumData!B2240)))</f>
        <v>2648.69</v>
      </c>
      <c r="U2240" s="34">
        <v>2.9425454545454546</v>
      </c>
      <c r="V2240" s="47">
        <f>IFERROR(VLOOKUP(C2240,Lookups!J:L,3,FALSE),IF(T2240&gt;=2000,4,IF(AND(T2240&gt;=1000,T2240&lt;2000),5,6)))</f>
        <v>4</v>
      </c>
      <c r="W2240" s="70" t="s">
        <v>1720</v>
      </c>
      <c r="X2240" s="39">
        <f t="shared" si="353"/>
        <v>2.9425454545454546</v>
      </c>
      <c r="Y2240" s="38">
        <f t="shared" si="354"/>
        <v>0.54634206623825998</v>
      </c>
      <c r="Z2240" s="40" t="e">
        <f>IF(C2240=ScatterPlots!$A$3,ReferendumData!Y2240,-1)</f>
        <v>#N/A</v>
      </c>
      <c r="AA2240" s="39">
        <f t="shared" si="355"/>
        <v>2.9425454545454546</v>
      </c>
      <c r="AB2240" s="40">
        <f t="shared" si="356"/>
        <v>-1</v>
      </c>
      <c r="AC2240" s="40">
        <f t="shared" si="357"/>
        <v>0.54634206623825998</v>
      </c>
      <c r="AD2240" s="40">
        <f t="shared" si="358"/>
        <v>-1</v>
      </c>
    </row>
    <row r="2241" spans="1:30" x14ac:dyDescent="0.35">
      <c r="A2241" s="65">
        <v>423</v>
      </c>
      <c r="B2241" s="65">
        <v>1</v>
      </c>
      <c r="C2241" t="s">
        <v>1728</v>
      </c>
      <c r="D2241" s="66" t="s">
        <v>1729</v>
      </c>
      <c r="E2241" s="67">
        <v>2022</v>
      </c>
      <c r="F2241">
        <v>2</v>
      </c>
      <c r="G2241" s="67">
        <v>2023</v>
      </c>
      <c r="H2241" s="68">
        <v>382</v>
      </c>
      <c r="I2241" s="65">
        <v>10</v>
      </c>
      <c r="J2241" s="65">
        <v>2</v>
      </c>
      <c r="K2241" s="65">
        <v>0</v>
      </c>
      <c r="L2241" s="65">
        <v>0</v>
      </c>
      <c r="M2241" s="65">
        <v>0</v>
      </c>
      <c r="N2241" s="65">
        <v>0</v>
      </c>
      <c r="O2241" s="65">
        <v>0</v>
      </c>
      <c r="P2241">
        <f t="shared" si="351"/>
        <v>4</v>
      </c>
      <c r="Q2241" s="69">
        <v>3233</v>
      </c>
      <c r="R2241" s="69">
        <v>4616</v>
      </c>
      <c r="S2241" s="14">
        <v>0.41189960504522871</v>
      </c>
      <c r="T2241" s="33">
        <f>IF(E2241&lt;1994,"NA",IF(E2241&gt;2001,SUMIFS(ADM!E:E,ADM!A:A,ReferendumData!E2241,ADM!C:C,ReferendumData!A2241,ADM!D:D,ReferendumData!B2241),SUMIFS(ADM!K:K,ADM!H:H,ReferendumData!E2241,ADM!I:I,ReferendumData!A2241,ADM!J:J,ReferendumData!B2241)))</f>
        <v>2648.69</v>
      </c>
      <c r="U2241" s="34">
        <v>2.8541818181818184</v>
      </c>
      <c r="V2241" s="47">
        <f>IFERROR(VLOOKUP(C2241,Lookups!J:L,3,FALSE),IF(T2241&gt;=2000,4,IF(AND(T2241&gt;=1000,T2241&lt;2000),5,6)))</f>
        <v>4</v>
      </c>
      <c r="W2241" s="70" t="s">
        <v>1730</v>
      </c>
      <c r="X2241" s="39">
        <f t="shared" si="353"/>
        <v>2.8541818181818184</v>
      </c>
      <c r="Y2241" s="38">
        <f t="shared" si="354"/>
        <v>0.41189960504522871</v>
      </c>
      <c r="Z2241" s="40" t="e">
        <f>IF(C2241=ScatterPlots!$A$3,ReferendumData!Y2241,-1)</f>
        <v>#N/A</v>
      </c>
      <c r="AA2241" s="39">
        <f t="shared" si="355"/>
        <v>2.8541818181818184</v>
      </c>
      <c r="AB2241" s="40">
        <f t="shared" si="356"/>
        <v>-1</v>
      </c>
      <c r="AC2241" s="40">
        <f t="shared" si="357"/>
        <v>0.41189960504522871</v>
      </c>
      <c r="AD2241" s="40">
        <f t="shared" si="358"/>
        <v>-1</v>
      </c>
    </row>
    <row r="2242" spans="1:30" x14ac:dyDescent="0.35">
      <c r="A2242" s="65">
        <v>463</v>
      </c>
      <c r="B2242" s="65">
        <v>1</v>
      </c>
      <c r="C2242" t="s">
        <v>1731</v>
      </c>
      <c r="D2242" s="66" t="s">
        <v>1732</v>
      </c>
      <c r="E2242" s="67">
        <v>2022</v>
      </c>
      <c r="F2242">
        <v>2</v>
      </c>
      <c r="G2242" s="67">
        <v>2023</v>
      </c>
      <c r="H2242" s="68">
        <v>460</v>
      </c>
      <c r="I2242" s="65">
        <v>10</v>
      </c>
      <c r="J2242" s="65">
        <v>1</v>
      </c>
      <c r="K2242" s="65">
        <v>0</v>
      </c>
      <c r="L2242" s="65">
        <v>1</v>
      </c>
      <c r="M2242" s="65">
        <v>0</v>
      </c>
      <c r="N2242" s="65">
        <v>0</v>
      </c>
      <c r="O2242" s="65">
        <v>0</v>
      </c>
      <c r="P2242">
        <f t="shared" si="351"/>
        <v>5</v>
      </c>
      <c r="Q2242" s="69">
        <v>819</v>
      </c>
      <c r="R2242" s="69">
        <v>1216</v>
      </c>
      <c r="S2242" s="14">
        <v>0.40245700245700244</v>
      </c>
      <c r="T2242" s="33">
        <f>IF(E2242&lt;1994,"NA",IF(E2242&gt;2001,SUMIFS(ADM!E:E,ADM!A:A,ReferendumData!E2242,ADM!C:C,ReferendumData!A2242,ADM!D:D,ReferendumData!B2242),SUMIFS(ADM!K:K,ADM!H:H,ReferendumData!E2242,ADM!I:I,ReferendumData!A2242,ADM!J:J,ReferendumData!B2242)))</f>
        <v>905.42</v>
      </c>
      <c r="U2242" s="34">
        <v>2.1403029028186791</v>
      </c>
      <c r="V2242" s="47">
        <f>IFERROR(VLOOKUP(C2242,Lookups!J:L,3,FALSE),IF(T2242&gt;=2000,4,IF(AND(T2242&gt;=1000,T2242&lt;2000),5,6)))</f>
        <v>6</v>
      </c>
      <c r="W2242" s="70" t="s">
        <v>1706</v>
      </c>
      <c r="X2242" s="39">
        <f t="shared" si="353"/>
        <v>2.1403029028186791</v>
      </c>
      <c r="Y2242" s="38">
        <f t="shared" si="354"/>
        <v>0.40245700245700244</v>
      </c>
      <c r="Z2242" s="40" t="e">
        <f>IF(C2242=ScatterPlots!$A$3,ReferendumData!Y2242,-1)</f>
        <v>#N/A</v>
      </c>
      <c r="AA2242" s="39">
        <f t="shared" si="355"/>
        <v>2.1403029028186791</v>
      </c>
      <c r="AB2242" s="40">
        <f t="shared" si="356"/>
        <v>-1</v>
      </c>
      <c r="AC2242" s="40">
        <f t="shared" si="357"/>
        <v>0.40245700245700244</v>
      </c>
      <c r="AD2242" s="40">
        <f t="shared" si="358"/>
        <v>-1</v>
      </c>
    </row>
    <row r="2243" spans="1:30" x14ac:dyDescent="0.35">
      <c r="A2243" s="65">
        <v>492</v>
      </c>
      <c r="B2243" s="65">
        <v>1</v>
      </c>
      <c r="C2243" t="s">
        <v>1733</v>
      </c>
      <c r="D2243" s="66" t="s">
        <v>187</v>
      </c>
      <c r="E2243" s="67">
        <v>2022</v>
      </c>
      <c r="F2243">
        <v>2</v>
      </c>
      <c r="G2243" s="67">
        <v>2023</v>
      </c>
      <c r="H2243" s="68">
        <v>470</v>
      </c>
      <c r="I2243" s="65">
        <v>10</v>
      </c>
      <c r="J2243" s="65">
        <v>1</v>
      </c>
      <c r="K2243" s="65">
        <v>0</v>
      </c>
      <c r="L2243" s="65">
        <v>0</v>
      </c>
      <c r="M2243" s="65">
        <v>0</v>
      </c>
      <c r="N2243" s="65">
        <v>0</v>
      </c>
      <c r="O2243" s="65">
        <v>1</v>
      </c>
      <c r="P2243">
        <f t="shared" si="351"/>
        <v>5</v>
      </c>
      <c r="Q2243" s="69">
        <v>4512</v>
      </c>
      <c r="R2243" s="69">
        <v>3831</v>
      </c>
      <c r="S2243" s="14">
        <v>0.54081265731751171</v>
      </c>
      <c r="T2243" s="33">
        <f>IF(E2243&lt;1994,"NA",IF(E2243&gt;2001,SUMIFS(ADM!E:E,ADM!A:A,ReferendumData!E2243,ADM!C:C,ReferendumData!A2243,ADM!D:D,ReferendumData!B2243),SUMIFS(ADM!K:K,ADM!H:H,ReferendumData!E2243,ADM!I:I,ReferendumData!A2243,ADM!J:J,ReferendumData!B2243)))</f>
        <v>5043.95</v>
      </c>
      <c r="U2243" s="34">
        <v>1.5332282144865532</v>
      </c>
      <c r="V2243" s="47">
        <f>IFERROR(VLOOKUP(C2243,Lookups!J:L,3,FALSE),IF(T2243&gt;=2000,4,IF(AND(T2243&gt;=1000,T2243&lt;2000),5,6)))</f>
        <v>4</v>
      </c>
      <c r="W2243" s="70" t="s">
        <v>1730</v>
      </c>
      <c r="X2243" s="39">
        <f t="shared" si="353"/>
        <v>1.5332282144865532</v>
      </c>
      <c r="Y2243" s="38">
        <f t="shared" si="354"/>
        <v>0.54081265731751171</v>
      </c>
      <c r="Z2243" s="40" t="e">
        <f>IF(C2243=ScatterPlots!$A$3,ReferendumData!Y2243,-1)</f>
        <v>#N/A</v>
      </c>
      <c r="AA2243" s="39">
        <f t="shared" si="355"/>
        <v>1.5332282144865532</v>
      </c>
      <c r="AB2243" s="40">
        <f t="shared" si="356"/>
        <v>-1</v>
      </c>
      <c r="AC2243" s="40">
        <f t="shared" si="357"/>
        <v>0.54081265731751171</v>
      </c>
      <c r="AD2243" s="40">
        <f t="shared" si="358"/>
        <v>-1</v>
      </c>
    </row>
    <row r="2244" spans="1:30" x14ac:dyDescent="0.35">
      <c r="A2244" s="65">
        <v>599</v>
      </c>
      <c r="B2244" s="65">
        <v>1</v>
      </c>
      <c r="C2244" t="s">
        <v>1734</v>
      </c>
      <c r="D2244" s="66" t="s">
        <v>342</v>
      </c>
      <c r="E2244" s="67">
        <v>2022</v>
      </c>
      <c r="F2244">
        <v>2</v>
      </c>
      <c r="G2244" s="67">
        <v>2024</v>
      </c>
      <c r="H2244" s="68">
        <v>491.74</v>
      </c>
      <c r="I2244" s="65">
        <v>10</v>
      </c>
      <c r="J2244" s="65">
        <v>1</v>
      </c>
      <c r="K2244" s="65">
        <v>0</v>
      </c>
      <c r="L2244" s="65">
        <v>0</v>
      </c>
      <c r="M2244" s="65">
        <v>1</v>
      </c>
      <c r="N2244" s="65">
        <v>0</v>
      </c>
      <c r="O2244" s="65">
        <v>1</v>
      </c>
      <c r="P2244">
        <f t="shared" si="351"/>
        <v>5</v>
      </c>
      <c r="Q2244" s="69">
        <v>801</v>
      </c>
      <c r="R2244" s="69">
        <v>234</v>
      </c>
      <c r="S2244" s="14">
        <v>0.77391304347826084</v>
      </c>
      <c r="T2244" s="33">
        <f>IF(E2244&lt;1994,"NA",IF(E2244&gt;2001,SUMIFS(ADM!E:E,ADM!A:A,ReferendumData!E2244,ADM!C:C,ReferendumData!A2244,ADM!D:D,ReferendumData!B2244),SUMIFS(ADM!K:K,ADM!H:H,ReferendumData!E2244,ADM!I:I,ReferendumData!A2244,ADM!J:J,ReferendumData!B2244)))</f>
        <v>478.5</v>
      </c>
      <c r="U2244" s="34">
        <v>1.8675568386863945</v>
      </c>
      <c r="V2244" s="47">
        <f>IFERROR(VLOOKUP(C2244,Lookups!J:L,3,FALSE),IF(T2244&gt;=2000,4,IF(AND(T2244&gt;=1000,T2244&lt;2000),5,6)))</f>
        <v>6</v>
      </c>
      <c r="W2244" s="70" t="s">
        <v>1720</v>
      </c>
      <c r="X2244" s="39">
        <f t="shared" si="353"/>
        <v>1.8675568386863945</v>
      </c>
      <c r="Y2244" s="38">
        <f t="shared" si="354"/>
        <v>0.77391304347826084</v>
      </c>
      <c r="Z2244" s="40" t="e">
        <f>IF(C2244=ScatterPlots!$A$3,ReferendumData!Y2244,-1)</f>
        <v>#N/A</v>
      </c>
      <c r="AA2244" s="39">
        <f t="shared" si="355"/>
        <v>1.8675568386863945</v>
      </c>
      <c r="AB2244" s="40">
        <f t="shared" si="356"/>
        <v>-1</v>
      </c>
      <c r="AC2244" s="40">
        <f t="shared" si="357"/>
        <v>0.77391304347826084</v>
      </c>
      <c r="AD2244" s="40">
        <f t="shared" si="358"/>
        <v>-1</v>
      </c>
    </row>
    <row r="2245" spans="1:30" x14ac:dyDescent="0.35">
      <c r="A2245" s="65">
        <v>600</v>
      </c>
      <c r="B2245" s="65">
        <v>1</v>
      </c>
      <c r="C2245" t="s">
        <v>1735</v>
      </c>
      <c r="D2245" s="66" t="s">
        <v>1736</v>
      </c>
      <c r="E2245" s="67">
        <v>2022</v>
      </c>
      <c r="F2245">
        <v>2</v>
      </c>
      <c r="G2245" s="67">
        <v>2024</v>
      </c>
      <c r="H2245" s="68">
        <v>161</v>
      </c>
      <c r="I2245" s="65">
        <v>10</v>
      </c>
      <c r="J2245" s="65">
        <v>1</v>
      </c>
      <c r="K2245" s="65">
        <v>0</v>
      </c>
      <c r="L2245" s="65">
        <v>0</v>
      </c>
      <c r="M2245" s="65">
        <v>1</v>
      </c>
      <c r="N2245" s="65">
        <v>0</v>
      </c>
      <c r="O2245" s="65">
        <v>1</v>
      </c>
      <c r="P2245">
        <f t="shared" si="351"/>
        <v>2</v>
      </c>
      <c r="Q2245" s="69">
        <v>233</v>
      </c>
      <c r="R2245" s="69">
        <v>132</v>
      </c>
      <c r="S2245" s="14">
        <v>0.63835616438356169</v>
      </c>
      <c r="T2245" s="33">
        <f>IF(E2245&lt;1994,"NA",IF(E2245&gt;2001,SUMIFS(ADM!E:E,ADM!A:A,ReferendumData!E2245,ADM!C:C,ReferendumData!A2245,ADM!D:D,ReferendumData!B2245),SUMIFS(ADM!K:K,ADM!H:H,ReferendumData!E2245,ADM!I:I,ReferendumData!A2245,ADM!J:J,ReferendumData!B2245)))</f>
        <v>217.91</v>
      </c>
      <c r="U2245" s="34">
        <v>1.4682220434432824</v>
      </c>
      <c r="V2245" s="47">
        <f>IFERROR(VLOOKUP(C2245,Lookups!J:L,3,FALSE),IF(T2245&gt;=2000,4,IF(AND(T2245&gt;=1000,T2245&lt;2000),5,6)))</f>
        <v>6</v>
      </c>
      <c r="W2245" s="70" t="s">
        <v>1720</v>
      </c>
      <c r="X2245" s="39">
        <f t="shared" si="353"/>
        <v>1.4682220434432824</v>
      </c>
      <c r="Y2245" s="38">
        <f t="shared" si="354"/>
        <v>0.63835616438356169</v>
      </c>
      <c r="Z2245" s="40" t="e">
        <f>IF(C2245=ScatterPlots!$A$3,ReferendumData!Y2245,-1)</f>
        <v>#N/A</v>
      </c>
      <c r="AA2245" s="39">
        <f t="shared" si="355"/>
        <v>1.4682220434432824</v>
      </c>
      <c r="AB2245" s="40">
        <f t="shared" si="356"/>
        <v>-1</v>
      </c>
      <c r="AC2245" s="40">
        <f t="shared" si="357"/>
        <v>0.63835616438356169</v>
      </c>
      <c r="AD2245" s="40">
        <f t="shared" si="358"/>
        <v>-1</v>
      </c>
    </row>
    <row r="2246" spans="1:30" x14ac:dyDescent="0.35">
      <c r="A2246" s="65">
        <v>640</v>
      </c>
      <c r="B2246" s="65">
        <v>1</v>
      </c>
      <c r="C2246" t="s">
        <v>1737</v>
      </c>
      <c r="D2246" s="66" t="s">
        <v>454</v>
      </c>
      <c r="E2246" s="67">
        <v>2022</v>
      </c>
      <c r="F2246">
        <v>2</v>
      </c>
      <c r="G2246" s="67">
        <v>2023</v>
      </c>
      <c r="H2246" s="68">
        <v>329.11</v>
      </c>
      <c r="I2246" s="65">
        <v>10</v>
      </c>
      <c r="J2246" s="65">
        <v>1</v>
      </c>
      <c r="K2246" s="65">
        <v>0</v>
      </c>
      <c r="L2246" s="65">
        <v>0</v>
      </c>
      <c r="M2246" s="65">
        <v>0</v>
      </c>
      <c r="N2246" s="65">
        <v>0</v>
      </c>
      <c r="O2246" s="65">
        <v>1</v>
      </c>
      <c r="P2246">
        <f t="shared" si="351"/>
        <v>4</v>
      </c>
      <c r="Q2246" s="69">
        <v>802</v>
      </c>
      <c r="R2246" s="69">
        <v>318</v>
      </c>
      <c r="S2246" s="14">
        <v>0.71607142857142858</v>
      </c>
      <c r="T2246" s="33">
        <f>IF(E2246&lt;1994,"NA",IF(E2246&gt;2001,SUMIFS(ADM!E:E,ADM!A:A,ReferendumData!E2246,ADM!C:C,ReferendumData!A2246,ADM!D:D,ReferendumData!B2246),SUMIFS(ADM!K:K,ADM!H:H,ReferendumData!E2246,ADM!I:I,ReferendumData!A2246,ADM!J:J,ReferendumData!B2246)))</f>
        <v>400.57</v>
      </c>
      <c r="U2246" s="34">
        <v>2.5477707006369426</v>
      </c>
      <c r="V2246" s="47">
        <f>IFERROR(VLOOKUP(C2246,Lookups!J:L,3,FALSE),IF(T2246&gt;=2000,4,IF(AND(T2246&gt;=1000,T2246&lt;2000),5,6)))</f>
        <v>6</v>
      </c>
      <c r="W2246" s="70" t="s">
        <v>1712</v>
      </c>
      <c r="X2246" s="39">
        <f t="shared" si="353"/>
        <v>2.5477707006369426</v>
      </c>
      <c r="Y2246" s="38">
        <f t="shared" si="354"/>
        <v>0.71607142857142858</v>
      </c>
      <c r="Z2246" s="40" t="e">
        <f>IF(C2246=ScatterPlots!$A$3,ReferendumData!Y2246,-1)</f>
        <v>#N/A</v>
      </c>
      <c r="AA2246" s="39">
        <f t="shared" si="355"/>
        <v>2.5477707006369426</v>
      </c>
      <c r="AB2246" s="40">
        <f t="shared" si="356"/>
        <v>-1</v>
      </c>
      <c r="AC2246" s="40">
        <f t="shared" si="357"/>
        <v>0.71607142857142858</v>
      </c>
      <c r="AD2246" s="40">
        <f t="shared" si="358"/>
        <v>-1</v>
      </c>
    </row>
    <row r="2247" spans="1:30" x14ac:dyDescent="0.35">
      <c r="A2247" s="65">
        <v>640</v>
      </c>
      <c r="B2247" s="65">
        <v>1</v>
      </c>
      <c r="C2247" t="s">
        <v>1737</v>
      </c>
      <c r="D2247" s="66" t="s">
        <v>454</v>
      </c>
      <c r="E2247" s="67">
        <v>2022</v>
      </c>
      <c r="F2247">
        <v>2</v>
      </c>
      <c r="G2247" s="67">
        <v>2023</v>
      </c>
      <c r="H2247" s="68">
        <v>200</v>
      </c>
      <c r="I2247" s="65">
        <v>10</v>
      </c>
      <c r="J2247" s="65">
        <v>2</v>
      </c>
      <c r="K2247" s="65">
        <v>0</v>
      </c>
      <c r="L2247" s="65">
        <v>0</v>
      </c>
      <c r="M2247" s="65">
        <v>0</v>
      </c>
      <c r="N2247" s="65">
        <v>0</v>
      </c>
      <c r="O2247" s="65">
        <v>0</v>
      </c>
      <c r="P2247">
        <f t="shared" si="351"/>
        <v>3</v>
      </c>
      <c r="Q2247" s="69">
        <v>543</v>
      </c>
      <c r="R2247" s="69">
        <v>565</v>
      </c>
      <c r="S2247" s="14">
        <v>0.49007220216606501</v>
      </c>
      <c r="T2247" s="33">
        <f>IF(E2247&lt;1994,"NA",IF(E2247&gt;2001,SUMIFS(ADM!E:E,ADM!A:A,ReferendumData!E2247,ADM!C:C,ReferendumData!A2247,ADM!D:D,ReferendumData!B2247),SUMIFS(ADM!K:K,ADM!H:H,ReferendumData!E2247,ADM!I:I,ReferendumData!A2247,ADM!J:J,ReferendumData!B2247)))</f>
        <v>400.57</v>
      </c>
      <c r="U2247" s="34">
        <v>2.5204731574158323</v>
      </c>
      <c r="V2247" s="47">
        <f>IFERROR(VLOOKUP(C2247,Lookups!J:L,3,FALSE),IF(T2247&gt;=2000,4,IF(AND(T2247&gt;=1000,T2247&lt;2000),5,6)))</f>
        <v>6</v>
      </c>
      <c r="W2247" s="70" t="s">
        <v>1717</v>
      </c>
      <c r="X2247" s="39">
        <f t="shared" si="353"/>
        <v>2.5204731574158323</v>
      </c>
      <c r="Y2247" s="38">
        <f t="shared" si="354"/>
        <v>0.49007220216606501</v>
      </c>
      <c r="Z2247" s="40" t="e">
        <f>IF(C2247=ScatterPlots!$A$3,ReferendumData!Y2247,-1)</f>
        <v>#N/A</v>
      </c>
      <c r="AA2247" s="39">
        <f t="shared" si="355"/>
        <v>2.5204731574158323</v>
      </c>
      <c r="AB2247" s="40">
        <f t="shared" si="356"/>
        <v>-1</v>
      </c>
      <c r="AC2247" s="40">
        <f t="shared" si="357"/>
        <v>0.49007220216606501</v>
      </c>
      <c r="AD2247" s="40">
        <f t="shared" si="358"/>
        <v>-1</v>
      </c>
    </row>
    <row r="2248" spans="1:30" x14ac:dyDescent="0.35">
      <c r="A2248" s="65">
        <v>656</v>
      </c>
      <c r="B2248" s="65">
        <v>1</v>
      </c>
      <c r="C2248" t="s">
        <v>1738</v>
      </c>
      <c r="D2248" s="66" t="s">
        <v>31</v>
      </c>
      <c r="E2248" s="67">
        <v>2022</v>
      </c>
      <c r="F2248">
        <v>2</v>
      </c>
      <c r="G2248" s="67">
        <v>2024</v>
      </c>
      <c r="H2248" s="68">
        <v>716.22</v>
      </c>
      <c r="I2248" s="65">
        <v>10</v>
      </c>
      <c r="J2248" s="65">
        <v>1</v>
      </c>
      <c r="K2248" s="65">
        <v>0</v>
      </c>
      <c r="L2248" s="65">
        <v>1</v>
      </c>
      <c r="M2248" s="65">
        <v>1</v>
      </c>
      <c r="N2248" s="65">
        <v>0</v>
      </c>
      <c r="O2248" s="65">
        <v>1</v>
      </c>
      <c r="P2248">
        <f t="shared" si="351"/>
        <v>8</v>
      </c>
      <c r="Q2248" s="69">
        <v>5559</v>
      </c>
      <c r="R2248" s="69">
        <v>4813</v>
      </c>
      <c r="S2248" s="14">
        <v>0.53596220593906674</v>
      </c>
      <c r="T2248" s="33">
        <f>IF(E2248&lt;1994,"NA",IF(E2248&gt;2001,SUMIFS(ADM!E:E,ADM!A:A,ReferendumData!E2248,ADM!C:C,ReferendumData!A2248,ADM!D:D,ReferendumData!B2248),SUMIFS(ADM!K:K,ADM!H:H,ReferendumData!E2248,ADM!I:I,ReferendumData!A2248,ADM!J:J,ReferendumData!B2248)))</f>
        <v>3271.24</v>
      </c>
      <c r="U2248" s="34">
        <v>3.0805145278989716</v>
      </c>
      <c r="V2248" s="47">
        <f>IFERROR(VLOOKUP(C2248,Lookups!J:L,3,FALSE),IF(T2248&gt;=2000,4,IF(AND(T2248&gt;=1000,T2248&lt;2000),5,6)))</f>
        <v>4</v>
      </c>
      <c r="W2248" s="70" t="s">
        <v>1739</v>
      </c>
      <c r="X2248" s="39">
        <f t="shared" si="353"/>
        <v>3.0805145278989716</v>
      </c>
      <c r="Y2248" s="38">
        <f t="shared" si="354"/>
        <v>0.53596220593906674</v>
      </c>
      <c r="Z2248" s="40" t="e">
        <f>IF(C2248=ScatterPlots!$A$3,ReferendumData!Y2248,-1)</f>
        <v>#N/A</v>
      </c>
      <c r="AA2248" s="39">
        <f t="shared" si="355"/>
        <v>3.0805145278989716</v>
      </c>
      <c r="AB2248" s="40">
        <f t="shared" si="356"/>
        <v>-1</v>
      </c>
      <c r="AC2248" s="40">
        <f t="shared" si="357"/>
        <v>0.53596220593906674</v>
      </c>
      <c r="AD2248" s="40">
        <f t="shared" si="358"/>
        <v>-1</v>
      </c>
    </row>
    <row r="2249" spans="1:30" x14ac:dyDescent="0.35">
      <c r="A2249" s="65">
        <v>656</v>
      </c>
      <c r="B2249" s="65">
        <v>1</v>
      </c>
      <c r="C2249" t="s">
        <v>1738</v>
      </c>
      <c r="D2249" s="66" t="s">
        <v>31</v>
      </c>
      <c r="E2249" s="67">
        <v>2022</v>
      </c>
      <c r="F2249">
        <v>2</v>
      </c>
      <c r="G2249" s="67">
        <v>2024</v>
      </c>
      <c r="H2249" s="68">
        <v>302</v>
      </c>
      <c r="I2249" s="65">
        <v>10</v>
      </c>
      <c r="J2249" s="65">
        <v>3</v>
      </c>
      <c r="K2249" s="65">
        <v>0</v>
      </c>
      <c r="L2249" s="65">
        <v>1</v>
      </c>
      <c r="M2249" s="65">
        <v>1</v>
      </c>
      <c r="N2249" s="65">
        <v>0</v>
      </c>
      <c r="O2249" s="65">
        <v>0</v>
      </c>
      <c r="P2249">
        <f t="shared" si="351"/>
        <v>4</v>
      </c>
      <c r="Q2249" s="69">
        <v>4118</v>
      </c>
      <c r="R2249" s="69">
        <v>6252</v>
      </c>
      <c r="S2249" s="14">
        <v>0.39710703953712634</v>
      </c>
      <c r="T2249" s="33">
        <f>IF(E2249&lt;1994,"NA",IF(E2249&gt;2001,SUMIFS(ADM!E:E,ADM!A:A,ReferendumData!E2249,ADM!C:C,ReferendumData!A2249,ADM!D:D,ReferendumData!B2249),SUMIFS(ADM!K:K,ADM!H:H,ReferendumData!E2249,ADM!I:I,ReferendumData!A2249,ADM!J:J,ReferendumData!B2249)))</f>
        <v>3271.24</v>
      </c>
      <c r="U2249" s="34">
        <v>3.0799205220123733</v>
      </c>
      <c r="V2249" s="47">
        <f>IFERROR(VLOOKUP(C2249,Lookups!J:L,3,FALSE),IF(T2249&gt;=2000,4,IF(AND(T2249&gt;=1000,T2249&lt;2000),5,6)))</f>
        <v>4</v>
      </c>
      <c r="W2249" s="70" t="s">
        <v>1740</v>
      </c>
      <c r="X2249" s="39">
        <f t="shared" si="353"/>
        <v>3.0799205220123733</v>
      </c>
      <c r="Y2249" s="38">
        <f t="shared" si="354"/>
        <v>0.39710703953712634</v>
      </c>
      <c r="Z2249" s="40" t="e">
        <f>IF(C2249=ScatterPlots!$A$3,ReferendumData!Y2249,-1)</f>
        <v>#N/A</v>
      </c>
      <c r="AA2249" s="39">
        <f t="shared" si="355"/>
        <v>3.0799205220123733</v>
      </c>
      <c r="AB2249" s="40">
        <f t="shared" si="356"/>
        <v>-1</v>
      </c>
      <c r="AC2249" s="40">
        <f t="shared" si="357"/>
        <v>0.39710703953712634</v>
      </c>
      <c r="AD2249" s="40">
        <f t="shared" si="358"/>
        <v>-1</v>
      </c>
    </row>
    <row r="2250" spans="1:30" x14ac:dyDescent="0.35">
      <c r="A2250" s="65">
        <v>690</v>
      </c>
      <c r="B2250" s="65">
        <v>1</v>
      </c>
      <c r="C2250" t="s">
        <v>1741</v>
      </c>
      <c r="D2250" s="66" t="s">
        <v>139</v>
      </c>
      <c r="E2250" s="67">
        <v>2022</v>
      </c>
      <c r="F2250">
        <v>2</v>
      </c>
      <c r="G2250" s="67">
        <v>2023</v>
      </c>
      <c r="H2250" s="68">
        <v>460</v>
      </c>
      <c r="I2250" s="65">
        <v>10</v>
      </c>
      <c r="J2250" s="65">
        <v>1</v>
      </c>
      <c r="K2250" s="65">
        <v>0</v>
      </c>
      <c r="L2250" s="65">
        <v>1</v>
      </c>
      <c r="M2250" s="65">
        <v>0</v>
      </c>
      <c r="N2250" s="65">
        <v>0</v>
      </c>
      <c r="O2250" s="65">
        <v>1</v>
      </c>
      <c r="P2250">
        <f t="shared" si="351"/>
        <v>5</v>
      </c>
      <c r="Q2250" s="69">
        <v>1174</v>
      </c>
      <c r="R2250" s="69">
        <v>1107</v>
      </c>
      <c r="S2250" s="14">
        <v>0.51468654099079347</v>
      </c>
      <c r="T2250" s="33">
        <f>IF(E2250&lt;1994,"NA",IF(E2250&gt;2001,SUMIFS(ADM!E:E,ADM!A:A,ReferendumData!E2250,ADM!C:C,ReferendumData!A2250,ADM!D:D,ReferendumData!B2250),SUMIFS(ADM!K:K,ADM!H:H,ReferendumData!E2250,ADM!I:I,ReferendumData!A2250,ADM!J:J,ReferendumData!B2250)))</f>
        <v>1021.75</v>
      </c>
      <c r="U2250" s="34">
        <v>2.1974951830443161</v>
      </c>
      <c r="V2250" s="47">
        <f>IFERROR(VLOOKUP(C2250,Lookups!J:L,3,FALSE),IF(T2250&gt;=2000,4,IF(AND(T2250&gt;=1000,T2250&lt;2000),5,6)))</f>
        <v>5</v>
      </c>
      <c r="W2250" s="70" t="s">
        <v>756</v>
      </c>
      <c r="X2250" s="39">
        <f t="shared" si="353"/>
        <v>2.1974951830443161</v>
      </c>
      <c r="Y2250" s="38">
        <f t="shared" si="354"/>
        <v>0.51468654099079347</v>
      </c>
      <c r="Z2250" s="40" t="e">
        <f>IF(C2250=ScatterPlots!$A$3,ReferendumData!Y2250,-1)</f>
        <v>#N/A</v>
      </c>
      <c r="AA2250" s="39">
        <f t="shared" si="355"/>
        <v>2.1974951830443161</v>
      </c>
      <c r="AB2250" s="40">
        <f t="shared" si="356"/>
        <v>-1</v>
      </c>
      <c r="AC2250" s="40">
        <f t="shared" si="357"/>
        <v>0.51468654099079347</v>
      </c>
      <c r="AD2250" s="40">
        <f t="shared" si="358"/>
        <v>-1</v>
      </c>
    </row>
    <row r="2251" spans="1:30" x14ac:dyDescent="0.35">
      <c r="A2251" s="65">
        <v>695</v>
      </c>
      <c r="B2251" s="65">
        <v>1</v>
      </c>
      <c r="C2251" t="s">
        <v>1742</v>
      </c>
      <c r="D2251" s="66" t="s">
        <v>1743</v>
      </c>
      <c r="E2251" s="67">
        <v>2022</v>
      </c>
      <c r="F2251">
        <v>2</v>
      </c>
      <c r="G2251" s="67">
        <v>2024</v>
      </c>
      <c r="H2251" s="68">
        <v>251.38</v>
      </c>
      <c r="I2251" s="65">
        <v>10</v>
      </c>
      <c r="J2251" s="65">
        <v>1</v>
      </c>
      <c r="K2251" s="65">
        <v>0</v>
      </c>
      <c r="L2251" s="65">
        <v>0</v>
      </c>
      <c r="M2251" s="65">
        <v>1</v>
      </c>
      <c r="N2251" s="65">
        <v>0</v>
      </c>
      <c r="O2251" s="65">
        <v>1</v>
      </c>
      <c r="P2251">
        <f t="shared" si="351"/>
        <v>3</v>
      </c>
      <c r="Q2251" s="69">
        <v>1585</v>
      </c>
      <c r="R2251" s="69">
        <v>667</v>
      </c>
      <c r="S2251" s="14">
        <v>0.70381882770870341</v>
      </c>
      <c r="T2251" s="33">
        <f>IF(E2251&lt;1994,"NA",IF(E2251&gt;2001,SUMIFS(ADM!E:E,ADM!A:A,ReferendumData!E2251,ADM!C:C,ReferendumData!A2251,ADM!D:D,ReferendumData!B2251),SUMIFS(ADM!K:K,ADM!H:H,ReferendumData!E2251,ADM!I:I,ReferendumData!A2251,ADM!J:J,ReferendumData!B2251)))</f>
        <v>675.63</v>
      </c>
      <c r="U2251" s="34">
        <v>3.1096382214857772</v>
      </c>
      <c r="V2251" s="47">
        <f>IFERROR(VLOOKUP(C2251,Lookups!J:L,3,FALSE),IF(T2251&gt;=2000,4,IF(AND(T2251&gt;=1000,T2251&lt;2000),5,6)))</f>
        <v>6</v>
      </c>
      <c r="W2251" s="70" t="s">
        <v>1720</v>
      </c>
      <c r="X2251" s="39">
        <f t="shared" si="353"/>
        <v>3.1096382214857772</v>
      </c>
      <c r="Y2251" s="38">
        <f t="shared" si="354"/>
        <v>0.70381882770870341</v>
      </c>
      <c r="Z2251" s="40" t="e">
        <f>IF(C2251=ScatterPlots!$A$3,ReferendumData!Y2251,-1)</f>
        <v>#N/A</v>
      </c>
      <c r="AA2251" s="39">
        <f t="shared" si="355"/>
        <v>3.1096382214857772</v>
      </c>
      <c r="AB2251" s="40">
        <f t="shared" si="356"/>
        <v>-1</v>
      </c>
      <c r="AC2251" s="40">
        <f t="shared" si="357"/>
        <v>0.70381882770870341</v>
      </c>
      <c r="AD2251" s="40">
        <f t="shared" si="358"/>
        <v>-1</v>
      </c>
    </row>
    <row r="2252" spans="1:30" x14ac:dyDescent="0.35">
      <c r="A2252" s="65">
        <v>721</v>
      </c>
      <c r="B2252" s="65">
        <v>1</v>
      </c>
      <c r="C2252" t="s">
        <v>1744</v>
      </c>
      <c r="D2252" s="66" t="s">
        <v>235</v>
      </c>
      <c r="E2252" s="67">
        <v>2022</v>
      </c>
      <c r="F2252">
        <v>2</v>
      </c>
      <c r="G2252" s="67">
        <v>2023</v>
      </c>
      <c r="H2252" s="68">
        <v>621.70000000000005</v>
      </c>
      <c r="I2252" s="65">
        <v>6</v>
      </c>
      <c r="J2252" s="65">
        <v>1</v>
      </c>
      <c r="K2252" s="65">
        <v>0</v>
      </c>
      <c r="L2252" s="65">
        <v>0</v>
      </c>
      <c r="M2252" s="65">
        <v>0</v>
      </c>
      <c r="N2252" s="65">
        <v>0</v>
      </c>
      <c r="O2252" s="65">
        <v>0</v>
      </c>
      <c r="P2252">
        <f t="shared" si="351"/>
        <v>7</v>
      </c>
      <c r="Q2252" s="69">
        <v>3775</v>
      </c>
      <c r="R2252" s="69">
        <v>5746</v>
      </c>
      <c r="S2252" s="14">
        <v>0.39649196512971324</v>
      </c>
      <c r="T2252" s="33">
        <f>IF(E2252&lt;1994,"NA",IF(E2252&gt;2001,SUMIFS(ADM!E:E,ADM!A:A,ReferendumData!E2252,ADM!C:C,ReferendumData!A2252,ADM!D:D,ReferendumData!B2252),SUMIFS(ADM!K:K,ADM!H:H,ReferendumData!E2252,ADM!I:I,ReferendumData!A2252,ADM!J:J,ReferendumData!B2252)))</f>
        <v>4140.97</v>
      </c>
      <c r="U2252" s="34">
        <v>2.0742919389978214</v>
      </c>
      <c r="V2252" s="47">
        <f>IFERROR(VLOOKUP(C2252,Lookups!J:L,3,FALSE),IF(T2252&gt;=2000,4,IF(AND(T2252&gt;=1000,T2252&lt;2000),5,6)))</f>
        <v>3</v>
      </c>
      <c r="W2252" s="70" t="s">
        <v>1715</v>
      </c>
      <c r="X2252" s="39">
        <f t="shared" si="353"/>
        <v>2.0742919389978214</v>
      </c>
      <c r="Y2252" s="38">
        <f t="shared" si="354"/>
        <v>0.39649196512971324</v>
      </c>
      <c r="Z2252" s="40" t="e">
        <f>IF(C2252=ScatterPlots!$A$3,ReferendumData!Y2252,-1)</f>
        <v>#N/A</v>
      </c>
      <c r="AA2252" s="39">
        <f t="shared" si="355"/>
        <v>2.0742919389978214</v>
      </c>
      <c r="AB2252" s="40">
        <f t="shared" si="356"/>
        <v>-1</v>
      </c>
      <c r="AC2252" s="40">
        <f t="shared" si="357"/>
        <v>0.39649196512971324</v>
      </c>
      <c r="AD2252" s="40">
        <f t="shared" si="358"/>
        <v>-1</v>
      </c>
    </row>
    <row r="2253" spans="1:30" x14ac:dyDescent="0.35">
      <c r="A2253" s="65">
        <v>741</v>
      </c>
      <c r="B2253" s="65">
        <v>1</v>
      </c>
      <c r="C2253" t="s">
        <v>1745</v>
      </c>
      <c r="D2253" s="66" t="s">
        <v>149</v>
      </c>
      <c r="E2253" s="67">
        <v>2022</v>
      </c>
      <c r="F2253">
        <v>2</v>
      </c>
      <c r="G2253" s="67">
        <v>2023</v>
      </c>
      <c r="H2253" s="68">
        <v>460</v>
      </c>
      <c r="I2253" s="65">
        <v>10</v>
      </c>
      <c r="J2253" s="65">
        <v>1</v>
      </c>
      <c r="K2253" s="65">
        <v>0</v>
      </c>
      <c r="L2253" s="65">
        <v>0</v>
      </c>
      <c r="M2253" s="65">
        <v>0</v>
      </c>
      <c r="N2253" s="65">
        <v>0</v>
      </c>
      <c r="O2253" s="65">
        <v>1</v>
      </c>
      <c r="P2253">
        <f t="shared" si="351"/>
        <v>5</v>
      </c>
      <c r="Q2253" s="69">
        <v>1459</v>
      </c>
      <c r="R2253" s="69">
        <v>1402</v>
      </c>
      <c r="S2253" s="14">
        <v>0.50996155190492831</v>
      </c>
      <c r="T2253" s="33">
        <f>IF(E2253&lt;1994,"NA",IF(E2253&gt;2001,SUMIFS(ADM!E:E,ADM!A:A,ReferendumData!E2253,ADM!C:C,ReferendumData!A2253,ADM!D:D,ReferendumData!B2253),SUMIFS(ADM!K:K,ADM!H:H,ReferendumData!E2253,ADM!I:I,ReferendumData!A2253,ADM!J:J,ReferendumData!B2253)))</f>
        <v>907.36</v>
      </c>
      <c r="U2253" s="34">
        <v>2.8707605859923739</v>
      </c>
      <c r="V2253" s="47">
        <f>IFERROR(VLOOKUP(C2253,Lookups!J:L,3,FALSE),IF(T2253&gt;=2000,4,IF(AND(T2253&gt;=1000,T2253&lt;2000),5,6)))</f>
        <v>6</v>
      </c>
      <c r="W2253" s="70" t="s">
        <v>1746</v>
      </c>
      <c r="X2253" s="39">
        <f t="shared" si="353"/>
        <v>2.8707605859923739</v>
      </c>
      <c r="Y2253" s="38">
        <f t="shared" si="354"/>
        <v>0.50996155190492831</v>
      </c>
      <c r="Z2253" s="40" t="e">
        <f>IF(C2253=ScatterPlots!$A$3,ReferendumData!Y2253,-1)</f>
        <v>#N/A</v>
      </c>
      <c r="AA2253" s="39">
        <f t="shared" si="355"/>
        <v>2.8707605859923739</v>
      </c>
      <c r="AB2253" s="40">
        <f t="shared" si="356"/>
        <v>-1</v>
      </c>
      <c r="AC2253" s="40">
        <f t="shared" si="357"/>
        <v>0.50996155190492831</v>
      </c>
      <c r="AD2253" s="40">
        <f t="shared" si="358"/>
        <v>-1</v>
      </c>
    </row>
    <row r="2254" spans="1:30" x14ac:dyDescent="0.35">
      <c r="A2254" s="65">
        <v>741</v>
      </c>
      <c r="B2254" s="65">
        <v>1</v>
      </c>
      <c r="C2254" t="s">
        <v>1745</v>
      </c>
      <c r="D2254" s="66" t="s">
        <v>149</v>
      </c>
      <c r="E2254" s="67">
        <v>2022</v>
      </c>
      <c r="F2254">
        <v>2</v>
      </c>
      <c r="G2254" s="67">
        <v>2023</v>
      </c>
      <c r="H2254" s="68">
        <v>0</v>
      </c>
      <c r="I2254" s="65">
        <v>10</v>
      </c>
      <c r="J2254" s="65">
        <v>2</v>
      </c>
      <c r="K2254" s="65">
        <v>0</v>
      </c>
      <c r="L2254" s="65">
        <v>1</v>
      </c>
      <c r="M2254" s="65">
        <v>0</v>
      </c>
      <c r="N2254" s="65">
        <v>0</v>
      </c>
      <c r="O2254" s="65">
        <v>0</v>
      </c>
      <c r="P2254">
        <f t="shared" si="351"/>
        <v>1</v>
      </c>
      <c r="Q2254" s="69">
        <v>1191</v>
      </c>
      <c r="R2254" s="69">
        <v>1655</v>
      </c>
      <c r="S2254" s="14">
        <v>0.41848208011243854</v>
      </c>
      <c r="T2254" s="33">
        <f>IF(E2254&lt;1994,"NA",IF(E2254&gt;2001,SUMIFS(ADM!E:E,ADM!A:A,ReferendumData!E2254,ADM!C:C,ReferendumData!A2254,ADM!D:D,ReferendumData!B2254),SUMIFS(ADM!K:K,ADM!H:H,ReferendumData!E2254,ADM!I:I,ReferendumData!A2254,ADM!J:J,ReferendumData!B2254)))</f>
        <v>907.36</v>
      </c>
      <c r="U2254" s="34">
        <v>2.8557094120008029</v>
      </c>
      <c r="V2254" s="47">
        <f>IFERROR(VLOOKUP(C2254,Lookups!J:L,3,FALSE),IF(T2254&gt;=2000,4,IF(AND(T2254&gt;=1000,T2254&lt;2000),5,6)))</f>
        <v>6</v>
      </c>
      <c r="W2254" s="70" t="s">
        <v>1747</v>
      </c>
      <c r="X2254" s="39">
        <f t="shared" si="353"/>
        <v>2.8557094120008029</v>
      </c>
      <c r="Y2254" s="38">
        <f t="shared" si="354"/>
        <v>0.41848208011243854</v>
      </c>
      <c r="Z2254" s="40" t="e">
        <f>IF(C2254=ScatterPlots!$A$3,ReferendumData!Y2254,-1)</f>
        <v>#N/A</v>
      </c>
      <c r="AA2254" s="39">
        <f t="shared" si="355"/>
        <v>2.8557094120008029</v>
      </c>
      <c r="AB2254" s="40">
        <f t="shared" si="356"/>
        <v>-1</v>
      </c>
      <c r="AC2254" s="40">
        <f t="shared" si="357"/>
        <v>0.41848208011243854</v>
      </c>
      <c r="AD2254" s="40">
        <f t="shared" si="358"/>
        <v>-1</v>
      </c>
    </row>
    <row r="2255" spans="1:30" x14ac:dyDescent="0.35">
      <c r="A2255" s="65">
        <v>768</v>
      </c>
      <c r="B2255" s="65">
        <v>1</v>
      </c>
      <c r="C2255" t="s">
        <v>1748</v>
      </c>
      <c r="D2255" s="66" t="s">
        <v>433</v>
      </c>
      <c r="E2255" s="67">
        <v>2022</v>
      </c>
      <c r="F2255">
        <v>2</v>
      </c>
      <c r="G2255" s="67">
        <v>2023</v>
      </c>
      <c r="H2255" s="68">
        <v>460</v>
      </c>
      <c r="I2255" s="65">
        <v>10</v>
      </c>
      <c r="J2255" s="65">
        <v>1</v>
      </c>
      <c r="K2255" s="65">
        <v>0</v>
      </c>
      <c r="L2255" s="65">
        <v>1</v>
      </c>
      <c r="M2255" s="65">
        <v>0</v>
      </c>
      <c r="N2255" s="65">
        <v>0</v>
      </c>
      <c r="O2255" s="65">
        <v>1</v>
      </c>
      <c r="P2255">
        <f t="shared" si="351"/>
        <v>5</v>
      </c>
      <c r="Q2255" s="69">
        <v>374</v>
      </c>
      <c r="R2255" s="69">
        <v>145</v>
      </c>
      <c r="S2255" s="14">
        <v>0.720616570327553</v>
      </c>
      <c r="T2255" s="33">
        <f>IF(E2255&lt;1994,"NA",IF(E2255&gt;2001,SUMIFS(ADM!E:E,ADM!A:A,ReferendumData!E2255,ADM!C:C,ReferendumData!A2255,ADM!D:D,ReferendumData!B2255),SUMIFS(ADM!K:K,ADM!H:H,ReferendumData!E2255,ADM!I:I,ReferendumData!A2255,ADM!J:J,ReferendumData!B2255)))</f>
        <v>421.37</v>
      </c>
      <c r="U2255" s="34">
        <v>1.0898782024359512</v>
      </c>
      <c r="V2255" s="47">
        <f>IFERROR(VLOOKUP(C2255,Lookups!J:L,3,FALSE),IF(T2255&gt;=2000,4,IF(AND(T2255&gt;=1000,T2255&lt;2000),5,6)))</f>
        <v>6</v>
      </c>
      <c r="W2255" s="70" t="s">
        <v>1749</v>
      </c>
      <c r="X2255" s="39">
        <f t="shared" si="353"/>
        <v>1.0898782024359512</v>
      </c>
      <c r="Y2255" s="38">
        <f t="shared" si="354"/>
        <v>0.720616570327553</v>
      </c>
      <c r="Z2255" s="40" t="e">
        <f>IF(C2255=ScatterPlots!$A$3,ReferendumData!Y2255,-1)</f>
        <v>#N/A</v>
      </c>
      <c r="AA2255" s="39">
        <f t="shared" si="355"/>
        <v>1.0898782024359512</v>
      </c>
      <c r="AB2255" s="40">
        <f t="shared" si="356"/>
        <v>-1</v>
      </c>
      <c r="AC2255" s="40">
        <f t="shared" si="357"/>
        <v>0.720616570327553</v>
      </c>
      <c r="AD2255" s="40">
        <f t="shared" si="358"/>
        <v>-1</v>
      </c>
    </row>
    <row r="2256" spans="1:30" x14ac:dyDescent="0.35">
      <c r="A2256" s="65">
        <v>771</v>
      </c>
      <c r="B2256" s="65">
        <v>1</v>
      </c>
      <c r="C2256" t="s">
        <v>1750</v>
      </c>
      <c r="D2256" s="66" t="s">
        <v>1693</v>
      </c>
      <c r="E2256" s="67">
        <v>2022</v>
      </c>
      <c r="F2256">
        <v>2</v>
      </c>
      <c r="G2256" s="67">
        <v>2023</v>
      </c>
      <c r="H2256" s="68">
        <v>5200</v>
      </c>
      <c r="I2256" s="65">
        <v>10</v>
      </c>
      <c r="J2256" s="65">
        <v>1</v>
      </c>
      <c r="K2256" s="65">
        <v>0</v>
      </c>
      <c r="L2256" s="65">
        <v>0</v>
      </c>
      <c r="M2256" s="65">
        <v>0</v>
      </c>
      <c r="N2256" s="65">
        <v>0</v>
      </c>
      <c r="O2256" s="65">
        <v>1</v>
      </c>
      <c r="P2256">
        <f t="shared" si="351"/>
        <v>10</v>
      </c>
      <c r="Q2256" s="69">
        <v>344</v>
      </c>
      <c r="R2256" s="69">
        <v>210</v>
      </c>
      <c r="S2256" s="14">
        <v>0.62093862815884482</v>
      </c>
      <c r="T2256" s="33">
        <f>IF(E2256&lt;1994,"NA",IF(E2256&gt;2001,SUMIFS(ADM!E:E,ADM!A:A,ReferendumData!E2256,ADM!C:C,ReferendumData!A2256,ADM!D:D,ReferendumData!B2256),SUMIFS(ADM!K:K,ADM!H:H,ReferendumData!E2256,ADM!I:I,ReferendumData!A2256,ADM!J:J,ReferendumData!B2256)))</f>
        <v>152.82</v>
      </c>
      <c r="U2256" s="34">
        <v>3.6786188579017267</v>
      </c>
      <c r="V2256" s="47">
        <f>IFERROR(VLOOKUP(C2256,Lookups!J:L,3,FALSE),IF(T2256&gt;=2000,4,IF(AND(T2256&gt;=1000,T2256&lt;2000),5,6)))</f>
        <v>6</v>
      </c>
      <c r="W2256" s="70" t="s">
        <v>1715</v>
      </c>
      <c r="X2256" s="39">
        <f t="shared" si="353"/>
        <v>3.6786188579017267</v>
      </c>
      <c r="Y2256" s="38">
        <f t="shared" si="354"/>
        <v>0.62093862815884482</v>
      </c>
      <c r="Z2256" s="40" t="e">
        <f>IF(C2256=ScatterPlots!$A$3,ReferendumData!Y2256,-1)</f>
        <v>#N/A</v>
      </c>
      <c r="AA2256" s="39">
        <f t="shared" si="355"/>
        <v>3.6786188579017267</v>
      </c>
      <c r="AB2256" s="40">
        <f t="shared" si="356"/>
        <v>-1</v>
      </c>
      <c r="AC2256" s="40">
        <f t="shared" si="357"/>
        <v>0.62093862815884482</v>
      </c>
      <c r="AD2256" s="40">
        <f t="shared" si="358"/>
        <v>-1</v>
      </c>
    </row>
    <row r="2257" spans="1:30" x14ac:dyDescent="0.35">
      <c r="A2257" s="65">
        <v>836</v>
      </c>
      <c r="B2257" s="65">
        <v>1</v>
      </c>
      <c r="C2257" t="s">
        <v>1751</v>
      </c>
      <c r="D2257" s="66" t="s">
        <v>881</v>
      </c>
      <c r="E2257" s="67">
        <v>2022</v>
      </c>
      <c r="F2257">
        <v>2</v>
      </c>
      <c r="G2257" s="67">
        <v>2023</v>
      </c>
      <c r="H2257" s="68">
        <v>1794.32</v>
      </c>
      <c r="I2257" s="65">
        <v>10</v>
      </c>
      <c r="J2257" s="65">
        <v>1</v>
      </c>
      <c r="K2257" s="65">
        <v>0</v>
      </c>
      <c r="L2257" s="65">
        <v>0</v>
      </c>
      <c r="M2257" s="65">
        <v>0</v>
      </c>
      <c r="N2257" s="65">
        <v>0</v>
      </c>
      <c r="O2257" s="65">
        <v>1</v>
      </c>
      <c r="P2257">
        <f t="shared" si="351"/>
        <v>10</v>
      </c>
      <c r="Q2257" s="69">
        <v>256</v>
      </c>
      <c r="R2257" s="69">
        <v>159</v>
      </c>
      <c r="S2257" s="14">
        <v>0.61686746987951813</v>
      </c>
      <c r="T2257" s="33">
        <f>IF(E2257&lt;1994,"NA",IF(E2257&gt;2001,SUMIFS(ADM!E:E,ADM!A:A,ReferendumData!E2257,ADM!C:C,ReferendumData!A2257,ADM!D:D,ReferendumData!B2257),SUMIFS(ADM!K:K,ADM!H:H,ReferendumData!E2257,ADM!I:I,ReferendumData!A2257,ADM!J:J,ReferendumData!B2257)))</f>
        <v>220.23</v>
      </c>
      <c r="U2257" s="34">
        <v>1.7674616695059624</v>
      </c>
      <c r="V2257" s="47">
        <f>IFERROR(VLOOKUP(C2257,Lookups!J:L,3,FALSE),IF(T2257&gt;=2000,4,IF(AND(T2257&gt;=1000,T2257&lt;2000),5,6)))</f>
        <v>6</v>
      </c>
      <c r="W2257" s="70" t="s">
        <v>1715</v>
      </c>
      <c r="X2257" s="39">
        <f t="shared" si="353"/>
        <v>1.7674616695059624</v>
      </c>
      <c r="Y2257" s="38">
        <f t="shared" si="354"/>
        <v>0.61686746987951813</v>
      </c>
      <c r="Z2257" s="40" t="e">
        <f>IF(C2257=ScatterPlots!$A$3,ReferendumData!Y2257,-1)</f>
        <v>#N/A</v>
      </c>
      <c r="AA2257" s="39">
        <f t="shared" si="355"/>
        <v>1.7674616695059624</v>
      </c>
      <c r="AB2257" s="40">
        <f t="shared" si="356"/>
        <v>-1</v>
      </c>
      <c r="AC2257" s="40">
        <f t="shared" si="357"/>
        <v>0.61686746987951813</v>
      </c>
      <c r="AD2257" s="40">
        <f t="shared" si="358"/>
        <v>-1</v>
      </c>
    </row>
    <row r="2258" spans="1:30" x14ac:dyDescent="0.35">
      <c r="A2258" s="65">
        <v>879</v>
      </c>
      <c r="B2258" s="65">
        <v>1</v>
      </c>
      <c r="C2258" t="s">
        <v>1752</v>
      </c>
      <c r="D2258" s="66" t="s">
        <v>159</v>
      </c>
      <c r="E2258" s="67">
        <v>2022</v>
      </c>
      <c r="F2258">
        <v>2</v>
      </c>
      <c r="G2258" s="67">
        <v>2023</v>
      </c>
      <c r="H2258" s="68">
        <v>604.46</v>
      </c>
      <c r="I2258" s="65">
        <v>10</v>
      </c>
      <c r="J2258" s="65">
        <v>1</v>
      </c>
      <c r="K2258" s="65">
        <v>0</v>
      </c>
      <c r="L2258" s="65">
        <v>1</v>
      </c>
      <c r="M2258" s="65">
        <v>0</v>
      </c>
      <c r="N2258" s="65">
        <v>0</v>
      </c>
      <c r="O2258" s="65">
        <v>1</v>
      </c>
      <c r="P2258">
        <f t="shared" si="351"/>
        <v>7</v>
      </c>
      <c r="Q2258" s="69">
        <v>3576</v>
      </c>
      <c r="R2258" s="69">
        <v>3059</v>
      </c>
      <c r="S2258" s="14">
        <v>0.53896006028636023</v>
      </c>
      <c r="T2258" s="33">
        <f>IF(E2258&lt;1994,"NA",IF(E2258&gt;2001,SUMIFS(ADM!E:E,ADM!A:A,ReferendumData!E2258,ADM!C:C,ReferendumData!A2258,ADM!D:D,ReferendumData!B2258),SUMIFS(ADM!K:K,ADM!H:H,ReferendumData!E2258,ADM!I:I,ReferendumData!A2258,ADM!J:J,ReferendumData!B2258)))</f>
        <v>2388.23</v>
      </c>
      <c r="U2258" s="34">
        <v>2.5437049532280325</v>
      </c>
      <c r="V2258" s="47">
        <f>IFERROR(VLOOKUP(C2258,Lookups!J:L,3,FALSE),IF(T2258&gt;=2000,4,IF(AND(T2258&gt;=1000,T2258&lt;2000),5,6)))</f>
        <v>4</v>
      </c>
      <c r="W2258" s="70" t="s">
        <v>1753</v>
      </c>
      <c r="X2258" s="39">
        <f t="shared" si="353"/>
        <v>2.5437049532280325</v>
      </c>
      <c r="Y2258" s="38">
        <f t="shared" si="354"/>
        <v>0.53896006028636023</v>
      </c>
      <c r="Z2258" s="40" t="e">
        <f>IF(C2258=ScatterPlots!$A$3,ReferendumData!Y2258,-1)</f>
        <v>#N/A</v>
      </c>
      <c r="AA2258" s="39">
        <f t="shared" si="355"/>
        <v>2.5437049532280325</v>
      </c>
      <c r="AB2258" s="40">
        <f t="shared" si="356"/>
        <v>-1</v>
      </c>
      <c r="AC2258" s="40">
        <f t="shared" si="357"/>
        <v>0.53896006028636023</v>
      </c>
      <c r="AD2258" s="40">
        <f t="shared" si="358"/>
        <v>-1</v>
      </c>
    </row>
    <row r="2259" spans="1:30" x14ac:dyDescent="0.35">
      <c r="A2259" s="65">
        <v>879</v>
      </c>
      <c r="B2259" s="65">
        <v>1</v>
      </c>
      <c r="C2259" t="s">
        <v>1752</v>
      </c>
      <c r="D2259" s="66" t="s">
        <v>159</v>
      </c>
      <c r="E2259" s="67">
        <v>2022</v>
      </c>
      <c r="F2259">
        <v>2</v>
      </c>
      <c r="G2259" s="67">
        <v>2023</v>
      </c>
      <c r="H2259" s="68">
        <v>250</v>
      </c>
      <c r="I2259" s="65">
        <v>10</v>
      </c>
      <c r="J2259" s="65">
        <v>2</v>
      </c>
      <c r="K2259" s="65">
        <v>0</v>
      </c>
      <c r="L2259" s="65">
        <v>1</v>
      </c>
      <c r="M2259" s="65">
        <v>0</v>
      </c>
      <c r="N2259" s="65">
        <v>0</v>
      </c>
      <c r="O2259" s="65">
        <v>0</v>
      </c>
      <c r="P2259">
        <f t="shared" si="351"/>
        <v>3</v>
      </c>
      <c r="Q2259" s="69">
        <v>3111</v>
      </c>
      <c r="R2259" s="69">
        <v>3360</v>
      </c>
      <c r="S2259" s="14">
        <v>0.48076031525266572</v>
      </c>
      <c r="T2259" s="33">
        <f>IF(E2259&lt;1994,"NA",IF(E2259&gt;2001,SUMIFS(ADM!E:E,ADM!A:A,ReferendumData!E2259,ADM!C:C,ReferendumData!A2259,ADM!D:D,ReferendumData!B2259),SUMIFS(ADM!K:K,ADM!H:H,ReferendumData!E2259,ADM!I:I,ReferendumData!A2259,ADM!J:J,ReferendumData!B2259)))</f>
        <v>2388.23</v>
      </c>
      <c r="U2259" s="34">
        <v>2.4808311608648981</v>
      </c>
      <c r="V2259" s="47">
        <f>IFERROR(VLOOKUP(C2259,Lookups!J:L,3,FALSE),IF(T2259&gt;=2000,4,IF(AND(T2259&gt;=1000,T2259&lt;2000),5,6)))</f>
        <v>4</v>
      </c>
      <c r="W2259" s="70" t="s">
        <v>1707</v>
      </c>
      <c r="X2259" s="39">
        <f t="shared" si="353"/>
        <v>2.4808311608648981</v>
      </c>
      <c r="Y2259" s="38">
        <f t="shared" si="354"/>
        <v>0.48076031525266572</v>
      </c>
      <c r="Z2259" s="40" t="e">
        <f>IF(C2259=ScatterPlots!$A$3,ReferendumData!Y2259,-1)</f>
        <v>#N/A</v>
      </c>
      <c r="AA2259" s="39">
        <f t="shared" si="355"/>
        <v>2.4808311608648981</v>
      </c>
      <c r="AB2259" s="40">
        <f t="shared" si="356"/>
        <v>-1</v>
      </c>
      <c r="AC2259" s="40">
        <f t="shared" si="357"/>
        <v>0.48076031525266572</v>
      </c>
      <c r="AD2259" s="40">
        <f t="shared" si="358"/>
        <v>-1</v>
      </c>
    </row>
    <row r="2260" spans="1:30" x14ac:dyDescent="0.35">
      <c r="A2260" s="65">
        <v>885</v>
      </c>
      <c r="B2260" s="65">
        <v>1</v>
      </c>
      <c r="C2260" t="s">
        <v>1754</v>
      </c>
      <c r="D2260" s="66" t="s">
        <v>1698</v>
      </c>
      <c r="E2260" s="67">
        <v>2022</v>
      </c>
      <c r="F2260">
        <v>2</v>
      </c>
      <c r="G2260" s="67">
        <v>2023</v>
      </c>
      <c r="H2260" s="68">
        <v>756</v>
      </c>
      <c r="I2260" s="65">
        <v>4</v>
      </c>
      <c r="J2260" s="65">
        <v>1</v>
      </c>
      <c r="K2260" s="65">
        <v>0</v>
      </c>
      <c r="L2260" s="65">
        <v>0</v>
      </c>
      <c r="M2260" s="65">
        <v>0</v>
      </c>
      <c r="N2260" s="65">
        <v>0</v>
      </c>
      <c r="O2260" s="65">
        <v>0</v>
      </c>
      <c r="P2260">
        <f t="shared" si="351"/>
        <v>8</v>
      </c>
      <c r="Q2260" s="69">
        <v>5304</v>
      </c>
      <c r="R2260" s="69">
        <v>6564</v>
      </c>
      <c r="S2260" s="14">
        <v>0.44691607684529827</v>
      </c>
      <c r="T2260" s="33">
        <f>IF(E2260&lt;1994,"NA",IF(E2260&gt;2001,SUMIFS(ADM!E:E,ADM!A:A,ReferendumData!E2260,ADM!C:C,ReferendumData!A2260,ADM!D:D,ReferendumData!B2260),SUMIFS(ADM!K:K,ADM!H:H,ReferendumData!E2260,ADM!I:I,ReferendumData!A2260,ADM!J:J,ReferendumData!B2260)))</f>
        <v>6502.23</v>
      </c>
      <c r="U2260" s="34">
        <v>1.6367397600330988</v>
      </c>
      <c r="V2260" s="47">
        <f>IFERROR(VLOOKUP(C2260,Lookups!J:L,3,FALSE),IF(T2260&gt;=2000,4,IF(AND(T2260&gt;=1000,T2260&lt;2000),5,6)))</f>
        <v>4</v>
      </c>
      <c r="W2260" s="70" t="s">
        <v>1730</v>
      </c>
      <c r="X2260" s="39">
        <f t="shared" si="353"/>
        <v>1.6367397600330988</v>
      </c>
      <c r="Y2260" s="38">
        <f t="shared" si="354"/>
        <v>0.44691607684529827</v>
      </c>
      <c r="Z2260" s="40" t="e">
        <f>IF(C2260=ScatterPlots!$A$3,ReferendumData!Y2260,-1)</f>
        <v>#N/A</v>
      </c>
      <c r="AA2260" s="39">
        <f t="shared" si="355"/>
        <v>1.6367397600330988</v>
      </c>
      <c r="AB2260" s="40">
        <f t="shared" si="356"/>
        <v>-1</v>
      </c>
      <c r="AC2260" s="40">
        <f t="shared" si="357"/>
        <v>0.44691607684529827</v>
      </c>
      <c r="AD2260" s="40">
        <f t="shared" si="358"/>
        <v>-1</v>
      </c>
    </row>
    <row r="2261" spans="1:30" x14ac:dyDescent="0.35">
      <c r="A2261" s="65">
        <v>885</v>
      </c>
      <c r="B2261" s="65">
        <v>1</v>
      </c>
      <c r="C2261" t="s">
        <v>1754</v>
      </c>
      <c r="D2261" s="66" t="s">
        <v>1698</v>
      </c>
      <c r="E2261" s="67">
        <v>2022</v>
      </c>
      <c r="F2261">
        <v>2</v>
      </c>
      <c r="G2261" s="67">
        <v>2023</v>
      </c>
      <c r="H2261" s="68">
        <v>102</v>
      </c>
      <c r="I2261" s="65">
        <v>4</v>
      </c>
      <c r="J2261" s="65">
        <v>2</v>
      </c>
      <c r="K2261" s="65">
        <v>0</v>
      </c>
      <c r="L2261" s="65">
        <v>0</v>
      </c>
      <c r="M2261" s="65">
        <v>0</v>
      </c>
      <c r="N2261" s="65">
        <v>0</v>
      </c>
      <c r="O2261" s="65">
        <v>0</v>
      </c>
      <c r="P2261">
        <f t="shared" si="351"/>
        <v>2</v>
      </c>
      <c r="Q2261" s="69">
        <v>5015</v>
      </c>
      <c r="R2261" s="69">
        <v>6490</v>
      </c>
      <c r="S2261" s="14">
        <v>0.4358974358974359</v>
      </c>
      <c r="T2261" s="33">
        <f>IF(E2261&lt;1994,"NA",IF(E2261&gt;2001,SUMIFS(ADM!E:E,ADM!A:A,ReferendumData!E2261,ADM!C:C,ReferendumData!A2261,ADM!D:D,ReferendumData!B2261),SUMIFS(ADM!K:K,ADM!H:H,ReferendumData!E2261,ADM!I:I,ReferendumData!A2261,ADM!J:J,ReferendumData!B2261)))</f>
        <v>6502.23</v>
      </c>
      <c r="U2261" s="34">
        <v>1.5866776996276375</v>
      </c>
      <c r="V2261" s="47">
        <f>IFERROR(VLOOKUP(C2261,Lookups!J:L,3,FALSE),IF(T2261&gt;=2000,4,IF(AND(T2261&gt;=1000,T2261&lt;2000),5,6)))</f>
        <v>4</v>
      </c>
      <c r="W2261" s="70" t="s">
        <v>1717</v>
      </c>
      <c r="X2261" s="39">
        <f t="shared" si="353"/>
        <v>1.5866776996276375</v>
      </c>
      <c r="Y2261" s="38">
        <f t="shared" si="354"/>
        <v>0.4358974358974359</v>
      </c>
      <c r="Z2261" s="40" t="e">
        <f>IF(C2261=ScatterPlots!$A$3,ReferendumData!Y2261,-1)</f>
        <v>#N/A</v>
      </c>
      <c r="AA2261" s="39">
        <f t="shared" si="355"/>
        <v>1.5866776996276375</v>
      </c>
      <c r="AB2261" s="40">
        <f t="shared" si="356"/>
        <v>-1</v>
      </c>
      <c r="AC2261" s="40">
        <f t="shared" si="357"/>
        <v>0.4358974358974359</v>
      </c>
      <c r="AD2261" s="40">
        <f t="shared" si="358"/>
        <v>-1</v>
      </c>
    </row>
    <row r="2262" spans="1:30" x14ac:dyDescent="0.35">
      <c r="A2262" s="65">
        <v>2071</v>
      </c>
      <c r="B2262" s="65">
        <v>1</v>
      </c>
      <c r="C2262" t="s">
        <v>1755</v>
      </c>
      <c r="D2262" s="66" t="s">
        <v>1756</v>
      </c>
      <c r="E2262" s="67">
        <v>2022</v>
      </c>
      <c r="F2262">
        <v>2</v>
      </c>
      <c r="G2262" s="67">
        <v>2023</v>
      </c>
      <c r="H2262" s="68">
        <v>45.79</v>
      </c>
      <c r="I2262" s="65">
        <v>10</v>
      </c>
      <c r="J2262" s="65">
        <v>2</v>
      </c>
      <c r="K2262" s="65">
        <v>0</v>
      </c>
      <c r="L2262" s="65">
        <v>0</v>
      </c>
      <c r="M2262" s="65">
        <v>0</v>
      </c>
      <c r="N2262" s="65">
        <v>0</v>
      </c>
      <c r="O2262" s="65">
        <v>1</v>
      </c>
      <c r="P2262">
        <f t="shared" si="351"/>
        <v>1</v>
      </c>
      <c r="Q2262" s="69">
        <v>1675</v>
      </c>
      <c r="R2262" s="69">
        <v>939</v>
      </c>
      <c r="S2262" s="14">
        <v>0.64078041315990819</v>
      </c>
      <c r="T2262" s="33">
        <f>IF(E2262&lt;1994,"NA",IF(E2262&gt;2001,SUMIFS(ADM!E:E,ADM!A:A,ReferendumData!E2262,ADM!C:C,ReferendumData!A2262,ADM!D:D,ReferendumData!B2262),SUMIFS(ADM!K:K,ADM!H:H,ReferendumData!E2262,ADM!I:I,ReferendumData!A2262,ADM!J:J,ReferendumData!B2262)))</f>
        <v>935.35</v>
      </c>
      <c r="U2262" s="34">
        <v>2.4933231590995799</v>
      </c>
      <c r="V2262" s="47">
        <f>IFERROR(VLOOKUP(C2262,Lookups!J:L,3,FALSE),IF(T2262&gt;=2000,4,IF(AND(T2262&gt;=1000,T2262&lt;2000),5,6)))</f>
        <v>6</v>
      </c>
      <c r="W2262" s="70" t="s">
        <v>1712</v>
      </c>
      <c r="X2262" s="39">
        <f t="shared" si="353"/>
        <v>2.4933231590995799</v>
      </c>
      <c r="Y2262" s="38">
        <f t="shared" si="354"/>
        <v>0.64078041315990819</v>
      </c>
      <c r="Z2262" s="40" t="e">
        <f>IF(C2262=ScatterPlots!$A$3,ReferendumData!Y2262,-1)</f>
        <v>#N/A</v>
      </c>
      <c r="AA2262" s="39">
        <f t="shared" si="355"/>
        <v>2.4933231590995799</v>
      </c>
      <c r="AB2262" s="40">
        <f t="shared" si="356"/>
        <v>-1</v>
      </c>
      <c r="AC2262" s="40">
        <f t="shared" si="357"/>
        <v>0.64078041315990819</v>
      </c>
      <c r="AD2262" s="40">
        <f t="shared" si="358"/>
        <v>-1</v>
      </c>
    </row>
    <row r="2263" spans="1:30" x14ac:dyDescent="0.35">
      <c r="A2263" s="65">
        <v>2135</v>
      </c>
      <c r="B2263" s="65">
        <v>1</v>
      </c>
      <c r="C2263" t="s">
        <v>1757</v>
      </c>
      <c r="D2263" s="66" t="s">
        <v>1758</v>
      </c>
      <c r="E2263" s="67">
        <v>2022</v>
      </c>
      <c r="F2263">
        <v>2</v>
      </c>
      <c r="G2263" s="67">
        <v>2024</v>
      </c>
      <c r="H2263" s="68">
        <v>267.82</v>
      </c>
      <c r="I2263" s="65">
        <v>10</v>
      </c>
      <c r="J2263" s="65">
        <v>1</v>
      </c>
      <c r="K2263" s="65">
        <v>0</v>
      </c>
      <c r="L2263" s="65">
        <v>0</v>
      </c>
      <c r="M2263" s="65">
        <v>1</v>
      </c>
      <c r="N2263" s="65">
        <v>0</v>
      </c>
      <c r="O2263" s="65">
        <v>1</v>
      </c>
      <c r="P2263">
        <f t="shared" si="351"/>
        <v>3</v>
      </c>
      <c r="Q2263" s="69">
        <v>1207</v>
      </c>
      <c r="R2263" s="69">
        <v>1023</v>
      </c>
      <c r="S2263" s="14">
        <v>0.54125560538116591</v>
      </c>
      <c r="T2263" s="33">
        <f>IF(E2263&lt;1994,"NA",IF(E2263&gt;2001,SUMIFS(ADM!E:E,ADM!A:A,ReferendumData!E2263,ADM!C:C,ReferendumData!A2263,ADM!D:D,ReferendumData!B2263),SUMIFS(ADM!K:K,ADM!H:H,ReferendumData!E2263,ADM!I:I,ReferendumData!A2263,ADM!J:J,ReferendumData!B2263)))</f>
        <v>889.79</v>
      </c>
      <c r="U2263" s="34">
        <v>2.1768840296759078</v>
      </c>
      <c r="V2263" s="47">
        <f>IFERROR(VLOOKUP(C2263,Lookups!J:L,3,FALSE),IF(T2263&gt;=2000,4,IF(AND(T2263&gt;=1000,T2263&lt;2000),5,6)))</f>
        <v>6</v>
      </c>
      <c r="W2263" s="70" t="s">
        <v>1720</v>
      </c>
      <c r="X2263" s="39">
        <f t="shared" si="353"/>
        <v>2.1768840296759078</v>
      </c>
      <c r="Y2263" s="38">
        <f t="shared" si="354"/>
        <v>0.54125560538116591</v>
      </c>
      <c r="Z2263" s="40" t="e">
        <f>IF(C2263=ScatterPlots!$A$3,ReferendumData!Y2263,-1)</f>
        <v>#N/A</v>
      </c>
      <c r="AA2263" s="39">
        <f t="shared" si="355"/>
        <v>2.1768840296759078</v>
      </c>
      <c r="AB2263" s="40">
        <f t="shared" si="356"/>
        <v>-1</v>
      </c>
      <c r="AC2263" s="40">
        <f t="shared" si="357"/>
        <v>0.54125560538116591</v>
      </c>
      <c r="AD2263" s="40">
        <f t="shared" si="358"/>
        <v>-1</v>
      </c>
    </row>
    <row r="2264" spans="1:30" x14ac:dyDescent="0.35">
      <c r="A2264" s="65">
        <v>2144</v>
      </c>
      <c r="B2264" s="65">
        <v>1</v>
      </c>
      <c r="C2264" t="s">
        <v>1759</v>
      </c>
      <c r="D2264" s="66" t="s">
        <v>347</v>
      </c>
      <c r="E2264" s="67">
        <v>2022</v>
      </c>
      <c r="F2264">
        <v>2</v>
      </c>
      <c r="G2264" s="67">
        <v>2023</v>
      </c>
      <c r="H2264" s="68">
        <v>1150</v>
      </c>
      <c r="I2264" s="65">
        <v>10</v>
      </c>
      <c r="J2264" s="65">
        <v>1</v>
      </c>
      <c r="K2264" s="65">
        <v>0</v>
      </c>
      <c r="L2264" s="65">
        <v>1</v>
      </c>
      <c r="M2264" s="65">
        <v>0</v>
      </c>
      <c r="N2264" s="65">
        <v>0</v>
      </c>
      <c r="O2264" s="65">
        <v>0</v>
      </c>
      <c r="P2264">
        <f t="shared" si="351"/>
        <v>10</v>
      </c>
      <c r="Q2264" s="69">
        <v>3048</v>
      </c>
      <c r="R2264" s="69">
        <v>7387</v>
      </c>
      <c r="S2264" s="14">
        <v>0.2920939147101102</v>
      </c>
      <c r="T2264" s="33">
        <f>IF(E2264&lt;1994,"NA",IF(E2264&gt;2001,SUMIFS(ADM!E:E,ADM!A:A,ReferendumData!E2264,ADM!C:C,ReferendumData!A2264,ADM!D:D,ReferendumData!B2264),SUMIFS(ADM!K:K,ADM!H:H,ReferendumData!E2264,ADM!I:I,ReferendumData!A2264,ADM!J:J,ReferendumData!B2264)))</f>
        <v>3322.64</v>
      </c>
      <c r="U2264" s="34">
        <v>2.8334419463451721</v>
      </c>
      <c r="V2264" s="47">
        <f>IFERROR(VLOOKUP(C2264,Lookups!J:L,3,FALSE),IF(T2264&gt;=2000,4,IF(AND(T2264&gt;=1000,T2264&lt;2000),5,6)))</f>
        <v>4</v>
      </c>
      <c r="W2264" s="70" t="s">
        <v>1706</v>
      </c>
      <c r="X2264" s="39">
        <f t="shared" si="353"/>
        <v>2.8334419463451721</v>
      </c>
      <c r="Y2264" s="38">
        <f t="shared" si="354"/>
        <v>0.2920939147101102</v>
      </c>
      <c r="Z2264" s="40" t="e">
        <f>IF(C2264=ScatterPlots!$A$3,ReferendumData!Y2264,-1)</f>
        <v>#N/A</v>
      </c>
      <c r="AA2264" s="39">
        <f t="shared" si="355"/>
        <v>2.8334419463451721</v>
      </c>
      <c r="AB2264" s="40">
        <f t="shared" si="356"/>
        <v>-1</v>
      </c>
      <c r="AC2264" s="40">
        <f t="shared" si="357"/>
        <v>0.2920939147101102</v>
      </c>
      <c r="AD2264" s="40">
        <f t="shared" si="358"/>
        <v>-1</v>
      </c>
    </row>
    <row r="2265" spans="1:30" x14ac:dyDescent="0.35">
      <c r="A2265" s="65">
        <v>2159</v>
      </c>
      <c r="B2265" s="65">
        <v>1</v>
      </c>
      <c r="C2265" t="s">
        <v>1760</v>
      </c>
      <c r="D2265" s="66" t="s">
        <v>1761</v>
      </c>
      <c r="E2265" s="67">
        <v>2022</v>
      </c>
      <c r="F2265">
        <v>2</v>
      </c>
      <c r="G2265" s="67">
        <v>2023</v>
      </c>
      <c r="H2265" s="68">
        <v>1516.18</v>
      </c>
      <c r="I2265" s="65">
        <v>10</v>
      </c>
      <c r="J2265" s="65">
        <v>1</v>
      </c>
      <c r="K2265" s="65">
        <v>0</v>
      </c>
      <c r="L2265" s="65">
        <v>1</v>
      </c>
      <c r="M2265" s="65">
        <v>0</v>
      </c>
      <c r="N2265" s="65">
        <v>0</v>
      </c>
      <c r="O2265" s="65">
        <v>0</v>
      </c>
      <c r="P2265">
        <f t="shared" si="351"/>
        <v>10</v>
      </c>
      <c r="Q2265" s="69">
        <v>728</v>
      </c>
      <c r="R2265" s="69">
        <v>974</v>
      </c>
      <c r="S2265" s="14">
        <v>0.42773207990599293</v>
      </c>
      <c r="T2265" s="33">
        <f>IF(E2265&lt;1994,"NA",IF(E2265&gt;2001,SUMIFS(ADM!E:E,ADM!A:A,ReferendumData!E2265,ADM!C:C,ReferendumData!A2265,ADM!D:D,ReferendumData!B2265),SUMIFS(ADM!K:K,ADM!H:H,ReferendumData!E2265,ADM!I:I,ReferendumData!A2265,ADM!J:J,ReferendumData!B2265)))</f>
        <v>488.23</v>
      </c>
      <c r="U2265" s="34">
        <v>3.3662974683544302</v>
      </c>
      <c r="V2265" s="47">
        <f>IFERROR(VLOOKUP(C2265,Lookups!J:L,3,FALSE),IF(T2265&gt;=2000,4,IF(AND(T2265&gt;=1000,T2265&lt;2000),5,6)))</f>
        <v>6</v>
      </c>
      <c r="W2265" s="70" t="s">
        <v>1706</v>
      </c>
      <c r="X2265" s="39">
        <f t="shared" si="353"/>
        <v>3.3662974683544302</v>
      </c>
      <c r="Y2265" s="38">
        <f t="shared" si="354"/>
        <v>0.42773207990599293</v>
      </c>
      <c r="Z2265" s="40" t="e">
        <f>IF(C2265=ScatterPlots!$A$3,ReferendumData!Y2265,-1)</f>
        <v>#N/A</v>
      </c>
      <c r="AA2265" s="39">
        <f t="shared" si="355"/>
        <v>3.3662974683544302</v>
      </c>
      <c r="AB2265" s="40">
        <f t="shared" si="356"/>
        <v>-1</v>
      </c>
      <c r="AC2265" s="40">
        <f t="shared" si="357"/>
        <v>0.42773207990599293</v>
      </c>
      <c r="AD2265" s="40">
        <f t="shared" si="358"/>
        <v>-1</v>
      </c>
    </row>
    <row r="2266" spans="1:30" x14ac:dyDescent="0.35">
      <c r="A2266" s="65">
        <v>2170</v>
      </c>
      <c r="B2266" s="65">
        <v>1</v>
      </c>
      <c r="C2266" t="s">
        <v>1762</v>
      </c>
      <c r="D2266" s="66" t="s">
        <v>284</v>
      </c>
      <c r="E2266" s="67">
        <v>2022</v>
      </c>
      <c r="F2266">
        <v>2</v>
      </c>
      <c r="G2266" s="67">
        <v>2024</v>
      </c>
      <c r="H2266" s="68">
        <v>173.06</v>
      </c>
      <c r="I2266" s="65">
        <v>10</v>
      </c>
      <c r="J2266" s="65">
        <v>1</v>
      </c>
      <c r="K2266" s="65">
        <v>0</v>
      </c>
      <c r="L2266" s="65">
        <v>1</v>
      </c>
      <c r="M2266" s="65">
        <v>1</v>
      </c>
      <c r="N2266" s="65">
        <v>0</v>
      </c>
      <c r="O2266" s="65">
        <v>0</v>
      </c>
      <c r="P2266">
        <f t="shared" si="351"/>
        <v>2</v>
      </c>
      <c r="Q2266" s="69">
        <v>1811</v>
      </c>
      <c r="R2266" s="69">
        <v>2351</v>
      </c>
      <c r="S2266" s="14">
        <v>0.43512734262373859</v>
      </c>
      <c r="T2266" s="33">
        <f>IF(E2266&lt;1994,"NA",IF(E2266&gt;2001,SUMIFS(ADM!E:E,ADM!A:A,ReferendumData!E2266,ADM!C:C,ReferendumData!A2266,ADM!D:D,ReferendumData!B2266),SUMIFS(ADM!K:K,ADM!H:H,ReferendumData!E2266,ADM!I:I,ReferendumData!A2266,ADM!J:J,ReferendumData!B2266)))</f>
        <v>964.99</v>
      </c>
      <c r="U2266" s="34">
        <v>4.0502140910860263</v>
      </c>
      <c r="V2266" s="47">
        <f>IFERROR(VLOOKUP(C2266,Lookups!J:L,3,FALSE),IF(T2266&gt;=2000,4,IF(AND(T2266&gt;=1000,T2266&lt;2000),5,6)))</f>
        <v>6</v>
      </c>
      <c r="W2266" s="70" t="s">
        <v>1763</v>
      </c>
      <c r="X2266" s="39">
        <f t="shared" si="353"/>
        <v>4.0502140910860263</v>
      </c>
      <c r="Y2266" s="38">
        <f t="shared" si="354"/>
        <v>0.43512734262373859</v>
      </c>
      <c r="Z2266" s="40" t="e">
        <f>IF(C2266=ScatterPlots!$A$3,ReferendumData!Y2266,-1)</f>
        <v>#N/A</v>
      </c>
      <c r="AA2266" s="39">
        <f t="shared" si="355"/>
        <v>4.0502140910860263</v>
      </c>
      <c r="AB2266" s="40">
        <f t="shared" si="356"/>
        <v>-1</v>
      </c>
      <c r="AC2266" s="40">
        <f t="shared" si="357"/>
        <v>0.43512734262373859</v>
      </c>
      <c r="AD2266" s="40">
        <f t="shared" si="358"/>
        <v>-1</v>
      </c>
    </row>
    <row r="2267" spans="1:30" x14ac:dyDescent="0.35">
      <c r="A2267" s="65">
        <v>2536</v>
      </c>
      <c r="B2267" s="65">
        <v>1</v>
      </c>
      <c r="C2267" t="s">
        <v>1764</v>
      </c>
      <c r="D2267" s="66" t="s">
        <v>1765</v>
      </c>
      <c r="E2267" s="67">
        <v>2022</v>
      </c>
      <c r="F2267">
        <v>2</v>
      </c>
      <c r="G2267" s="67">
        <v>2024</v>
      </c>
      <c r="H2267" s="68">
        <v>2700</v>
      </c>
      <c r="I2267" s="65">
        <v>10</v>
      </c>
      <c r="J2267" s="65">
        <v>2</v>
      </c>
      <c r="K2267" s="65">
        <v>0</v>
      </c>
      <c r="L2267" s="65">
        <v>0</v>
      </c>
      <c r="M2267" s="65">
        <v>1</v>
      </c>
      <c r="N2267" s="65">
        <v>0</v>
      </c>
      <c r="O2267" s="65">
        <v>0</v>
      </c>
      <c r="P2267">
        <f t="shared" si="351"/>
        <v>10</v>
      </c>
      <c r="Q2267" s="69">
        <v>401</v>
      </c>
      <c r="R2267" s="69">
        <v>348</v>
      </c>
      <c r="S2267" s="14">
        <v>0.53538050734312415</v>
      </c>
      <c r="T2267" s="33">
        <f>IF(E2267&lt;1994,"NA",IF(E2267&gt;2001,SUMIFS(ADM!E:E,ADM!A:A,ReferendumData!E2267,ADM!C:C,ReferendumData!A2267,ADM!D:D,ReferendumData!B2267),SUMIFS(ADM!K:K,ADM!H:H,ReferendumData!E2267,ADM!I:I,ReferendumData!A2267,ADM!J:J,ReferendumData!B2267)))</f>
        <v>319.49</v>
      </c>
      <c r="U2267" s="34">
        <v>2.2133569739952721</v>
      </c>
      <c r="V2267" s="47">
        <f>IFERROR(VLOOKUP(C2267,Lookups!J:L,3,FALSE),IF(T2267&gt;=2000,4,IF(AND(T2267&gt;=1000,T2267&lt;2000),5,6)))</f>
        <v>6</v>
      </c>
      <c r="W2267" s="70" t="s">
        <v>1807</v>
      </c>
      <c r="X2267" s="39">
        <f t="shared" si="353"/>
        <v>2.2133569739952721</v>
      </c>
      <c r="Y2267" s="38">
        <f t="shared" si="354"/>
        <v>0.53538050734312415</v>
      </c>
      <c r="Z2267" s="40" t="e">
        <f>IF(C2267=ScatterPlots!$A$3,ReferendumData!Y2267,-1)</f>
        <v>#N/A</v>
      </c>
      <c r="AA2267" s="39">
        <f t="shared" si="355"/>
        <v>2.2133569739952721</v>
      </c>
      <c r="AB2267" s="40">
        <f t="shared" si="356"/>
        <v>-1</v>
      </c>
      <c r="AC2267" s="40">
        <f t="shared" si="357"/>
        <v>0.53538050734312415</v>
      </c>
      <c r="AD2267" s="40">
        <f t="shared" si="358"/>
        <v>-1</v>
      </c>
    </row>
    <row r="2268" spans="1:30" x14ac:dyDescent="0.35">
      <c r="A2268" s="65">
        <v>2687</v>
      </c>
      <c r="B2268" s="65">
        <v>1</v>
      </c>
      <c r="C2268" t="s">
        <v>1766</v>
      </c>
      <c r="D2268" s="66" t="s">
        <v>465</v>
      </c>
      <c r="E2268" s="67">
        <v>2022</v>
      </c>
      <c r="F2268">
        <v>2</v>
      </c>
      <c r="G2268" s="67">
        <v>2023</v>
      </c>
      <c r="H2268" s="68">
        <v>555.24</v>
      </c>
      <c r="I2268" s="65">
        <v>10</v>
      </c>
      <c r="J2268" s="65">
        <v>1</v>
      </c>
      <c r="K2268" s="65">
        <v>0</v>
      </c>
      <c r="L2268" s="65">
        <v>0</v>
      </c>
      <c r="M2268" s="65">
        <v>0</v>
      </c>
      <c r="N2268" s="65">
        <v>0</v>
      </c>
      <c r="O2268" s="65">
        <v>0</v>
      </c>
      <c r="P2268">
        <f t="shared" si="351"/>
        <v>6</v>
      </c>
      <c r="Q2268" s="69">
        <v>2054</v>
      </c>
      <c r="R2268" s="69">
        <v>2448</v>
      </c>
      <c r="S2268" s="14">
        <v>0.45624167036872504</v>
      </c>
      <c r="T2268" s="33">
        <f>IF(E2268&lt;1994,"NA",IF(E2268&gt;2001,SUMIFS(ADM!E:E,ADM!A:A,ReferendumData!E2268,ADM!C:C,ReferendumData!A2268,ADM!D:D,ReferendumData!B2268),SUMIFS(ADM!K:K,ADM!H:H,ReferendumData!E2268,ADM!I:I,ReferendumData!A2268,ADM!J:J,ReferendumData!B2268)))</f>
        <v>1263.6400000000001</v>
      </c>
      <c r="U2268" s="34">
        <v>3.2609010575112274</v>
      </c>
      <c r="V2268" s="47">
        <f>IFERROR(VLOOKUP(C2268,Lookups!J:L,3,FALSE),IF(T2268&gt;=2000,4,IF(AND(T2268&gt;=1000,T2268&lt;2000),5,6)))</f>
        <v>5</v>
      </c>
      <c r="W2268" s="70" t="s">
        <v>1767</v>
      </c>
      <c r="X2268" s="39">
        <f t="shared" si="353"/>
        <v>3.2609010575112274</v>
      </c>
      <c r="Y2268" s="38">
        <f t="shared" si="354"/>
        <v>0.45624167036872504</v>
      </c>
      <c r="Z2268" s="40" t="e">
        <f>IF(C2268=ScatterPlots!$A$3,ReferendumData!Y2268,-1)</f>
        <v>#N/A</v>
      </c>
      <c r="AA2268" s="39">
        <f t="shared" si="355"/>
        <v>3.2609010575112274</v>
      </c>
      <c r="AB2268" s="40">
        <f t="shared" si="356"/>
        <v>-1</v>
      </c>
      <c r="AC2268" s="40">
        <f t="shared" si="357"/>
        <v>0.45624167036872504</v>
      </c>
      <c r="AD2268" s="40">
        <f t="shared" si="358"/>
        <v>-1</v>
      </c>
    </row>
    <row r="2269" spans="1:30" x14ac:dyDescent="0.35">
      <c r="A2269" s="65">
        <v>2687</v>
      </c>
      <c r="B2269" s="65">
        <v>1</v>
      </c>
      <c r="C2269" t="s">
        <v>1766</v>
      </c>
      <c r="D2269" s="66" t="s">
        <v>465</v>
      </c>
      <c r="E2269" s="67">
        <v>2022</v>
      </c>
      <c r="F2269">
        <v>2</v>
      </c>
      <c r="G2269" s="67">
        <v>2023</v>
      </c>
      <c r="H2269" s="68">
        <v>200</v>
      </c>
      <c r="I2269" s="65">
        <v>10</v>
      </c>
      <c r="J2269" s="65">
        <v>2</v>
      </c>
      <c r="K2269" s="65">
        <v>0</v>
      </c>
      <c r="L2269" s="65">
        <v>0</v>
      </c>
      <c r="M2269" s="65">
        <v>0</v>
      </c>
      <c r="N2269" s="65">
        <v>0</v>
      </c>
      <c r="O2269" s="65">
        <v>0</v>
      </c>
      <c r="P2269">
        <f t="shared" ref="P2269:P2333" si="359">MAX(1,MIN(10,INT(H2269/100)+1))</f>
        <v>3</v>
      </c>
      <c r="Q2269" s="69">
        <v>1964</v>
      </c>
      <c r="R2269" s="69">
        <v>2552</v>
      </c>
      <c r="S2269" s="14">
        <v>0.43489813994685561</v>
      </c>
      <c r="T2269" s="33">
        <f>IF(E2269&lt;1994,"NA",IF(E2269&gt;2001,SUMIFS(ADM!E:E,ADM!A:A,ReferendumData!E2269,ADM!C:C,ReferendumData!A2269,ADM!D:D,ReferendumData!B2269),SUMIFS(ADM!K:K,ADM!H:H,ReferendumData!E2269,ADM!I:I,ReferendumData!A2269,ADM!J:J,ReferendumData!B2269)))</f>
        <v>1263.6400000000001</v>
      </c>
      <c r="U2269" s="34">
        <f>(Q2269+R2269)/T2269</f>
        <v>3.5738026653160708</v>
      </c>
      <c r="V2269" s="47">
        <f>IFERROR(VLOOKUP(C2269,Lookups!J:L,3,FALSE),IF(T2269&gt;=2000,4,IF(AND(T2269&gt;=1000,T2269&lt;2000),5,6)))</f>
        <v>5</v>
      </c>
      <c r="W2269" s="70" t="s">
        <v>1717</v>
      </c>
      <c r="X2269" s="39">
        <f t="shared" si="353"/>
        <v>3.5738026653160708</v>
      </c>
      <c r="Y2269" s="38">
        <f t="shared" si="354"/>
        <v>0.43489813994685561</v>
      </c>
      <c r="Z2269" s="40" t="e">
        <f>IF(C2269=ScatterPlots!$A$3,ReferendumData!Y2269,-1)</f>
        <v>#N/A</v>
      </c>
      <c r="AA2269" s="39">
        <f t="shared" si="355"/>
        <v>3.5738026653160708</v>
      </c>
      <c r="AB2269" s="40">
        <f t="shared" si="356"/>
        <v>-1</v>
      </c>
      <c r="AC2269" s="40">
        <f t="shared" si="357"/>
        <v>0.43489813994685561</v>
      </c>
      <c r="AD2269" s="40">
        <f t="shared" si="358"/>
        <v>-1</v>
      </c>
    </row>
    <row r="2270" spans="1:30" x14ac:dyDescent="0.35">
      <c r="A2270" s="65">
        <v>13</v>
      </c>
      <c r="B2270" s="65">
        <v>1</v>
      </c>
      <c r="C2270" t="s">
        <v>1768</v>
      </c>
      <c r="D2270" s="66" t="s">
        <v>1769</v>
      </c>
      <c r="E2270" s="67">
        <v>2023</v>
      </c>
      <c r="F2270">
        <v>1</v>
      </c>
      <c r="G2270" s="67">
        <v>2024</v>
      </c>
      <c r="H2270" s="68">
        <v>827</v>
      </c>
      <c r="I2270" s="65">
        <v>10</v>
      </c>
      <c r="J2270" s="65">
        <v>1</v>
      </c>
      <c r="K2270" s="65">
        <v>0</v>
      </c>
      <c r="L2270" s="65">
        <v>1</v>
      </c>
      <c r="M2270" s="65">
        <v>0</v>
      </c>
      <c r="N2270" s="65">
        <v>0</v>
      </c>
      <c r="O2270" s="65">
        <v>1</v>
      </c>
      <c r="P2270">
        <f t="shared" si="359"/>
        <v>9</v>
      </c>
      <c r="Q2270" s="69">
        <v>1662</v>
      </c>
      <c r="R2270" s="69">
        <v>955</v>
      </c>
      <c r="S2270" s="14">
        <f>Q2270/(Q2270+R2270)</f>
        <v>0.63507833397019486</v>
      </c>
      <c r="T2270" s="33">
        <f>IF(E2270&lt;1994,"NA",IF(E2270&gt;2001,SUMIFS(ADM!E:E,ADM!A:A,ReferendumData!E2270,ADM!C:C,ReferendumData!A2270,ADM!D:D,ReferendumData!B2270),SUMIFS(ADM!K:K,ADM!H:H,ReferendumData!E2270,ADM!I:I,ReferendumData!A2270,ADM!J:J,ReferendumData!B2270)))</f>
        <v>3445.39</v>
      </c>
      <c r="U2270" s="34">
        <f>(Q2270+R2270)/T2270</f>
        <v>0.75956568051802553</v>
      </c>
      <c r="V2270" s="47">
        <f>IFERROR(VLOOKUP(C2270,Lookups!J:L,3,FALSE),IF(T2270&gt;=2000,4,IF(AND(T2270&gt;=1000,T2270&lt;2000),5,6)))</f>
        <v>2</v>
      </c>
      <c r="W2270" s="70" t="s">
        <v>1706</v>
      </c>
      <c r="X2270" s="39">
        <f t="shared" ref="X2270:X2300" si="360">IF(A2270=815,0,U2270)</f>
        <v>0.75956568051802553</v>
      </c>
      <c r="Y2270" s="38">
        <f t="shared" ref="Y2270:Y2300" si="361">IF(A2270=815,0,S2270)</f>
        <v>0.63507833397019486</v>
      </c>
      <c r="Z2270" s="40" t="e">
        <f>IF(C2270=ScatterPlots!$A$3,ReferendumData!Y2270,-1)</f>
        <v>#N/A</v>
      </c>
      <c r="AA2270" s="39">
        <f t="shared" ref="AA2270:AA2300" si="362">IF(A2270=815,0,U2270)</f>
        <v>0.75956568051802553</v>
      </c>
      <c r="AB2270" s="40">
        <f t="shared" ref="AB2270:AB2300" si="363">IF(A2270=815,0,IF(F2270=3,S2270,-1))</f>
        <v>-1</v>
      </c>
      <c r="AC2270" s="40">
        <f t="shared" ref="AC2270:AC2300" si="364">IF(A2270=815,0,IF(F2270=2,S2270,-1))</f>
        <v>-1</v>
      </c>
      <c r="AD2270" s="40">
        <f t="shared" ref="AD2270:AD2300" si="365">IF(A2270=815,0,IF(F2270=1,S2270,-1))</f>
        <v>0.63507833397019486</v>
      </c>
    </row>
    <row r="2271" spans="1:30" x14ac:dyDescent="0.35">
      <c r="A2271" s="65">
        <v>15</v>
      </c>
      <c r="B2271" s="65">
        <v>1</v>
      </c>
      <c r="C2271" t="s">
        <v>1770</v>
      </c>
      <c r="D2271" s="66" t="s">
        <v>1771</v>
      </c>
      <c r="E2271" s="67">
        <v>2023</v>
      </c>
      <c r="F2271">
        <v>1</v>
      </c>
      <c r="G2271" s="67">
        <v>2024</v>
      </c>
      <c r="H2271" s="68">
        <v>325</v>
      </c>
      <c r="I2271" s="65">
        <v>10</v>
      </c>
      <c r="J2271" s="65">
        <v>1</v>
      </c>
      <c r="K2271" s="65">
        <v>0</v>
      </c>
      <c r="L2271" s="65">
        <v>0</v>
      </c>
      <c r="M2271" s="65">
        <v>0</v>
      </c>
      <c r="N2271" s="65">
        <v>0</v>
      </c>
      <c r="O2271" s="65">
        <v>0</v>
      </c>
      <c r="P2271">
        <f t="shared" si="359"/>
        <v>4</v>
      </c>
      <c r="Q2271" s="69">
        <v>1506</v>
      </c>
      <c r="R2271" s="69">
        <v>2414</v>
      </c>
      <c r="S2271" s="14">
        <f t="shared" ref="S2271:S2300" si="366">Q2271/(Q2271+R2271)</f>
        <v>0.38418367346938775</v>
      </c>
      <c r="T2271" s="33">
        <f>IF(E2271&lt;1994,"NA",IF(E2271&gt;2001,SUMIFS(ADM!E:E,ADM!A:A,ReferendumData!E2271,ADM!C:C,ReferendumData!A2271,ADM!D:D,ReferendumData!B2271),SUMIFS(ADM!K:K,ADM!H:H,ReferendumData!E2271,ADM!I:I,ReferendumData!A2271,ADM!J:J,ReferendumData!B2271)))</f>
        <v>4197.84</v>
      </c>
      <c r="U2271" s="34">
        <f t="shared" ref="U2271:U2300" si="367">(Q2271+R2271)/T2271</f>
        <v>0.93381358031749662</v>
      </c>
      <c r="V2271" s="47">
        <f>IFERROR(VLOOKUP(C2271,Lookups!J:L,3,FALSE),IF(T2271&gt;=2000,4,IF(AND(T2271&gt;=1000,T2271&lt;2000),5,6)))</f>
        <v>3</v>
      </c>
      <c r="W2271" s="70" t="s">
        <v>778</v>
      </c>
      <c r="X2271" s="39">
        <f t="shared" si="360"/>
        <v>0.93381358031749662</v>
      </c>
      <c r="Y2271" s="38">
        <f t="shared" si="361"/>
        <v>0.38418367346938775</v>
      </c>
      <c r="Z2271" s="40" t="e">
        <f>IF(C2271=ScatterPlots!$A$3,ReferendumData!Y2271,-1)</f>
        <v>#N/A</v>
      </c>
      <c r="AA2271" s="39">
        <f t="shared" si="362"/>
        <v>0.93381358031749662</v>
      </c>
      <c r="AB2271" s="40">
        <f t="shared" si="363"/>
        <v>-1</v>
      </c>
      <c r="AC2271" s="40">
        <f t="shared" si="364"/>
        <v>-1</v>
      </c>
      <c r="AD2271" s="40">
        <f t="shared" si="365"/>
        <v>0.38418367346938775</v>
      </c>
    </row>
    <row r="2272" spans="1:30" x14ac:dyDescent="0.35">
      <c r="A2272" s="65">
        <v>173</v>
      </c>
      <c r="B2272" s="65">
        <v>1</v>
      </c>
      <c r="C2272" t="s">
        <v>1772</v>
      </c>
      <c r="D2272" s="66" t="s">
        <v>1773</v>
      </c>
      <c r="E2272" s="67">
        <v>2023</v>
      </c>
      <c r="F2272">
        <v>1</v>
      </c>
      <c r="G2272" s="67">
        <v>2024</v>
      </c>
      <c r="H2272" s="68">
        <v>1911</v>
      </c>
      <c r="I2272" s="65">
        <v>10</v>
      </c>
      <c r="J2272" s="65">
        <v>1</v>
      </c>
      <c r="K2272" s="65">
        <v>0</v>
      </c>
      <c r="L2272" s="65">
        <v>1</v>
      </c>
      <c r="M2272" s="65">
        <v>0</v>
      </c>
      <c r="N2272" s="65">
        <v>0</v>
      </c>
      <c r="O2272" s="65">
        <v>0</v>
      </c>
      <c r="P2272">
        <f t="shared" si="359"/>
        <v>10</v>
      </c>
      <c r="Q2272" s="69">
        <v>224</v>
      </c>
      <c r="R2272" s="69">
        <v>281</v>
      </c>
      <c r="S2272" s="14">
        <f t="shared" si="366"/>
        <v>0.44356435643564357</v>
      </c>
      <c r="T2272" s="33">
        <f>IF(E2272&lt;1994,"NA",IF(E2272&gt;2001,SUMIFS(ADM!E:E,ADM!A:A,ReferendumData!E2272,ADM!C:C,ReferendumData!A2272,ADM!D:D,ReferendumData!B2272),SUMIFS(ADM!K:K,ADM!H:H,ReferendumData!E2272,ADM!I:I,ReferendumData!A2272,ADM!J:J,ReferendumData!B2272)))</f>
        <v>501.55</v>
      </c>
      <c r="U2272" s="34">
        <f t="shared" si="367"/>
        <v>1.0068786761040773</v>
      </c>
      <c r="V2272" s="47">
        <f>IFERROR(VLOOKUP(C2272,Lookups!J:L,3,FALSE),IF(T2272&gt;=2000,4,IF(AND(T2272&gt;=1000,T2272&lt;2000),5,6)))</f>
        <v>6</v>
      </c>
      <c r="W2272" s="70" t="s">
        <v>1706</v>
      </c>
      <c r="X2272" s="39">
        <f t="shared" si="360"/>
        <v>1.0068786761040773</v>
      </c>
      <c r="Y2272" s="38">
        <f t="shared" si="361"/>
        <v>0.44356435643564357</v>
      </c>
      <c r="Z2272" s="40" t="e">
        <f>IF(C2272=ScatterPlots!$A$3,ReferendumData!Y2272,-1)</f>
        <v>#N/A</v>
      </c>
      <c r="AA2272" s="39">
        <f t="shared" si="362"/>
        <v>1.0068786761040773</v>
      </c>
      <c r="AB2272" s="40">
        <f t="shared" si="363"/>
        <v>-1</v>
      </c>
      <c r="AC2272" s="40">
        <f t="shared" si="364"/>
        <v>-1</v>
      </c>
      <c r="AD2272" s="40">
        <f t="shared" si="365"/>
        <v>0.44356435643564357</v>
      </c>
    </row>
    <row r="2273" spans="1:30" x14ac:dyDescent="0.35">
      <c r="A2273" s="65">
        <v>182</v>
      </c>
      <c r="B2273" s="65">
        <v>1</v>
      </c>
      <c r="C2273" t="s">
        <v>1774</v>
      </c>
      <c r="D2273" s="66" t="s">
        <v>1775</v>
      </c>
      <c r="E2273" s="67">
        <v>2023</v>
      </c>
      <c r="F2273">
        <v>1</v>
      </c>
      <c r="G2273" s="67">
        <v>2024</v>
      </c>
      <c r="H2273" s="68">
        <v>975</v>
      </c>
      <c r="I2273" s="65">
        <v>10</v>
      </c>
      <c r="J2273" s="65">
        <v>1</v>
      </c>
      <c r="K2273" s="65">
        <v>0</v>
      </c>
      <c r="L2273" s="65">
        <v>1</v>
      </c>
      <c r="M2273" s="65">
        <v>0</v>
      </c>
      <c r="N2273" s="65">
        <v>0</v>
      </c>
      <c r="O2273" s="65">
        <v>0</v>
      </c>
      <c r="P2273">
        <f t="shared" si="359"/>
        <v>10</v>
      </c>
      <c r="Q2273" s="69">
        <v>920</v>
      </c>
      <c r="R2273" s="69">
        <v>955</v>
      </c>
      <c r="S2273" s="14">
        <f t="shared" si="366"/>
        <v>0.49066666666666664</v>
      </c>
      <c r="T2273" s="33">
        <f>IF(E2273&lt;1994,"NA",IF(E2273&gt;2001,SUMIFS(ADM!E:E,ADM!A:A,ReferendumData!E2273,ADM!C:C,ReferendumData!A2273,ADM!D:D,ReferendumData!B2273),SUMIFS(ADM!K:K,ADM!H:H,ReferendumData!E2273,ADM!I:I,ReferendumData!A2273,ADM!J:J,ReferendumData!B2273)))</f>
        <v>1005.83</v>
      </c>
      <c r="U2273" s="34">
        <f t="shared" si="367"/>
        <v>1.8641321097998667</v>
      </c>
      <c r="V2273" s="47">
        <f>IFERROR(VLOOKUP(C2273,Lookups!J:L,3,FALSE),IF(T2273&gt;=2000,4,IF(AND(T2273&gt;=1000,T2273&lt;2000),5,6)))</f>
        <v>5</v>
      </c>
      <c r="W2273" s="70" t="s">
        <v>756</v>
      </c>
      <c r="X2273" s="39">
        <f t="shared" si="360"/>
        <v>1.8641321097998667</v>
      </c>
      <c r="Y2273" s="38">
        <f t="shared" si="361"/>
        <v>0.49066666666666664</v>
      </c>
      <c r="Z2273" s="40" t="e">
        <f>IF(C2273=ScatterPlots!$A$3,ReferendumData!Y2273,-1)</f>
        <v>#N/A</v>
      </c>
      <c r="AA2273" s="39">
        <f t="shared" si="362"/>
        <v>1.8641321097998667</v>
      </c>
      <c r="AB2273" s="40">
        <f t="shared" si="363"/>
        <v>-1</v>
      </c>
      <c r="AC2273" s="40">
        <f t="shared" si="364"/>
        <v>-1</v>
      </c>
      <c r="AD2273" s="40">
        <f t="shared" si="365"/>
        <v>0.49066666666666664</v>
      </c>
    </row>
    <row r="2274" spans="1:30" x14ac:dyDescent="0.35">
      <c r="A2274" s="65">
        <v>192</v>
      </c>
      <c r="B2274" s="65">
        <v>1</v>
      </c>
      <c r="C2274" t="s">
        <v>1776</v>
      </c>
      <c r="D2274" s="66" t="s">
        <v>1777</v>
      </c>
      <c r="E2274" s="67">
        <v>2023</v>
      </c>
      <c r="F2274">
        <v>1</v>
      </c>
      <c r="G2274" s="67">
        <v>2024</v>
      </c>
      <c r="H2274" s="68">
        <v>1239.92</v>
      </c>
      <c r="I2274" s="65">
        <v>10</v>
      </c>
      <c r="J2274" s="65">
        <v>1</v>
      </c>
      <c r="K2274" s="65">
        <v>0</v>
      </c>
      <c r="L2274" s="65">
        <v>1</v>
      </c>
      <c r="M2274" s="65">
        <v>0</v>
      </c>
      <c r="N2274" s="65">
        <v>1</v>
      </c>
      <c r="O2274" s="65">
        <v>0</v>
      </c>
      <c r="P2274">
        <f t="shared" si="359"/>
        <v>10</v>
      </c>
      <c r="Q2274" s="69">
        <v>1828</v>
      </c>
      <c r="R2274" s="69">
        <v>2056</v>
      </c>
      <c r="S2274" s="14">
        <f t="shared" si="366"/>
        <v>0.47064881565396499</v>
      </c>
      <c r="T2274" s="33">
        <f>IF(E2274&lt;1994,"NA",IF(E2274&gt;2001,SUMIFS(ADM!E:E,ADM!A:A,ReferendumData!E2274,ADM!C:C,ReferendumData!A2274,ADM!D:D,ReferendumData!B2274),SUMIFS(ADM!K:K,ADM!H:H,ReferendumData!E2274,ADM!I:I,ReferendumData!A2274,ADM!J:J,ReferendumData!B2274)))</f>
        <v>6786.31</v>
      </c>
      <c r="U2274" s="34">
        <f t="shared" si="367"/>
        <v>0.57232870293281612</v>
      </c>
      <c r="V2274" s="47">
        <f>IFERROR(VLOOKUP(C2274,Lookups!J:L,3,FALSE),IF(T2274&gt;=2000,4,IF(AND(T2274&gt;=1000,T2274&lt;2000),5,6)))</f>
        <v>3</v>
      </c>
      <c r="W2274" s="70" t="s">
        <v>1778</v>
      </c>
      <c r="X2274" s="39">
        <f t="shared" si="360"/>
        <v>0.57232870293281612</v>
      </c>
      <c r="Y2274" s="38">
        <f t="shared" si="361"/>
        <v>0.47064881565396499</v>
      </c>
      <c r="Z2274" s="40" t="e">
        <f>IF(C2274=ScatterPlots!$A$3,ReferendumData!Y2274,-1)</f>
        <v>#N/A</v>
      </c>
      <c r="AA2274" s="39">
        <f t="shared" si="362"/>
        <v>0.57232870293281612</v>
      </c>
      <c r="AB2274" s="40">
        <f t="shared" si="363"/>
        <v>-1</v>
      </c>
      <c r="AC2274" s="40">
        <f t="shared" si="364"/>
        <v>-1</v>
      </c>
      <c r="AD2274" s="40">
        <f t="shared" si="365"/>
        <v>0.47064881565396499</v>
      </c>
    </row>
    <row r="2275" spans="1:30" x14ac:dyDescent="0.35">
      <c r="A2275" s="65">
        <v>194</v>
      </c>
      <c r="B2275" s="65">
        <v>1</v>
      </c>
      <c r="C2275" t="s">
        <v>1779</v>
      </c>
      <c r="D2275" s="66" t="s">
        <v>655</v>
      </c>
      <c r="E2275" s="67">
        <v>2023</v>
      </c>
      <c r="F2275">
        <v>1</v>
      </c>
      <c r="G2275" s="67">
        <v>2024</v>
      </c>
      <c r="H2275" s="68">
        <v>100</v>
      </c>
      <c r="I2275" s="65">
        <v>10</v>
      </c>
      <c r="J2275" s="65">
        <v>1</v>
      </c>
      <c r="K2275" s="65">
        <v>0</v>
      </c>
      <c r="L2275" s="65">
        <v>1</v>
      </c>
      <c r="M2275" s="65">
        <v>0</v>
      </c>
      <c r="N2275" s="65">
        <v>0</v>
      </c>
      <c r="O2275" s="65">
        <v>1</v>
      </c>
      <c r="P2275">
        <f t="shared" si="359"/>
        <v>2</v>
      </c>
      <c r="Q2275" s="69">
        <v>5398</v>
      </c>
      <c r="R2275" s="69">
        <v>4312</v>
      </c>
      <c r="S2275" s="14">
        <f t="shared" si="366"/>
        <v>0.55592173017507729</v>
      </c>
      <c r="T2275" s="33">
        <f>IF(E2275&lt;1994,"NA",IF(E2275&gt;2001,SUMIFS(ADM!E:E,ADM!A:A,ReferendumData!E2275,ADM!C:C,ReferendumData!A2275,ADM!D:D,ReferendumData!B2275),SUMIFS(ADM!K:K,ADM!H:H,ReferendumData!E2275,ADM!I:I,ReferendumData!A2275,ADM!J:J,ReferendumData!B2275)))</f>
        <v>11821.26</v>
      </c>
      <c r="U2275" s="34">
        <f t="shared" si="367"/>
        <v>0.82140144113233271</v>
      </c>
      <c r="V2275" s="47">
        <f>IFERROR(VLOOKUP(C2275,Lookups!J:L,3,FALSE),IF(T2275&gt;=2000,4,IF(AND(T2275&gt;=1000,T2275&lt;2000),5,6)))</f>
        <v>3</v>
      </c>
      <c r="W2275" s="70" t="s">
        <v>756</v>
      </c>
      <c r="X2275" s="39">
        <f t="shared" si="360"/>
        <v>0.82140144113233271</v>
      </c>
      <c r="Y2275" s="38">
        <f t="shared" si="361"/>
        <v>0.55592173017507729</v>
      </c>
      <c r="Z2275" s="40" t="e">
        <f>IF(C2275=ScatterPlots!$A$3,ReferendumData!Y2275,-1)</f>
        <v>#N/A</v>
      </c>
      <c r="AA2275" s="39">
        <f t="shared" si="362"/>
        <v>0.82140144113233271</v>
      </c>
      <c r="AB2275" s="40">
        <f t="shared" si="363"/>
        <v>-1</v>
      </c>
      <c r="AC2275" s="40">
        <f t="shared" si="364"/>
        <v>-1</v>
      </c>
      <c r="AD2275" s="40">
        <f t="shared" si="365"/>
        <v>0.55592173017507729</v>
      </c>
    </row>
    <row r="2276" spans="1:30" x14ac:dyDescent="0.35">
      <c r="A2276" s="65">
        <v>194</v>
      </c>
      <c r="B2276" s="65">
        <v>1</v>
      </c>
      <c r="C2276" t="s">
        <v>1779</v>
      </c>
      <c r="D2276" s="66" t="s">
        <v>655</v>
      </c>
      <c r="E2276" s="67">
        <v>2023</v>
      </c>
      <c r="F2276">
        <v>1</v>
      </c>
      <c r="G2276" s="67">
        <v>2024</v>
      </c>
      <c r="H2276" s="68">
        <v>250</v>
      </c>
      <c r="I2276" s="65">
        <v>10</v>
      </c>
      <c r="J2276" s="65">
        <v>2</v>
      </c>
      <c r="K2276" s="65">
        <v>0</v>
      </c>
      <c r="L2276" s="65">
        <v>1</v>
      </c>
      <c r="M2276" s="65">
        <v>0</v>
      </c>
      <c r="N2276" s="65">
        <v>0</v>
      </c>
      <c r="O2276" s="65">
        <v>0</v>
      </c>
      <c r="P2276">
        <f t="shared" si="359"/>
        <v>3</v>
      </c>
      <c r="Q2276" s="69">
        <v>4782</v>
      </c>
      <c r="R2276" s="69">
        <v>4924</v>
      </c>
      <c r="S2276" s="14">
        <f t="shared" si="366"/>
        <v>0.49268493715227696</v>
      </c>
      <c r="T2276" s="33">
        <f>IF(E2276&lt;1994,"NA",IF(E2276&gt;2001,SUMIFS(ADM!E:E,ADM!A:A,ReferendumData!E2276,ADM!C:C,ReferendumData!A2276,ADM!D:D,ReferendumData!B2276),SUMIFS(ADM!K:K,ADM!H:H,ReferendumData!E2276,ADM!I:I,ReferendumData!A2276,ADM!J:J,ReferendumData!B2276)))</f>
        <v>11821.26</v>
      </c>
      <c r="U2276" s="34">
        <f t="shared" si="367"/>
        <v>0.82106306772712889</v>
      </c>
      <c r="V2276" s="47">
        <f>IFERROR(VLOOKUP(C2276,Lookups!J:L,3,FALSE),IF(T2276&gt;=2000,4,IF(AND(T2276&gt;=1000,T2276&lt;2000),5,6)))</f>
        <v>3</v>
      </c>
      <c r="W2276" s="70" t="s">
        <v>1780</v>
      </c>
      <c r="X2276" s="39">
        <f t="shared" si="360"/>
        <v>0.82106306772712889</v>
      </c>
      <c r="Y2276" s="38">
        <f t="shared" si="361"/>
        <v>0.49268493715227696</v>
      </c>
      <c r="Z2276" s="40" t="e">
        <f>IF(C2276=ScatterPlots!$A$3,ReferendumData!Y2276,-1)</f>
        <v>#N/A</v>
      </c>
      <c r="AA2276" s="39">
        <f t="shared" si="362"/>
        <v>0.82106306772712889</v>
      </c>
      <c r="AB2276" s="40">
        <f t="shared" si="363"/>
        <v>-1</v>
      </c>
      <c r="AC2276" s="40">
        <f t="shared" si="364"/>
        <v>-1</v>
      </c>
      <c r="AD2276" s="40">
        <f t="shared" si="365"/>
        <v>0.49268493715227696</v>
      </c>
    </row>
    <row r="2277" spans="1:30" x14ac:dyDescent="0.35">
      <c r="A2277" s="65">
        <v>197</v>
      </c>
      <c r="B2277" s="65">
        <v>1</v>
      </c>
      <c r="C2277" t="s">
        <v>1781</v>
      </c>
      <c r="D2277" s="66" t="s">
        <v>927</v>
      </c>
      <c r="E2277" s="67">
        <v>2023</v>
      </c>
      <c r="F2277">
        <v>1</v>
      </c>
      <c r="G2277" s="67">
        <v>2024</v>
      </c>
      <c r="H2277" s="68">
        <v>731</v>
      </c>
      <c r="I2277" s="65">
        <v>10</v>
      </c>
      <c r="J2277" s="65">
        <v>1</v>
      </c>
      <c r="K2277" s="65">
        <v>0</v>
      </c>
      <c r="L2277" s="65">
        <v>1</v>
      </c>
      <c r="M2277" s="65">
        <v>0</v>
      </c>
      <c r="N2277" s="65">
        <v>0</v>
      </c>
      <c r="O2277" s="65">
        <v>1</v>
      </c>
      <c r="P2277">
        <f t="shared" si="359"/>
        <v>8</v>
      </c>
      <c r="Q2277" s="69">
        <v>3771</v>
      </c>
      <c r="R2277" s="69">
        <v>2514</v>
      </c>
      <c r="S2277" s="14">
        <f t="shared" si="366"/>
        <v>0.6</v>
      </c>
      <c r="T2277" s="33">
        <f>IF(E2277&lt;1994,"NA",IF(E2277&gt;2001,SUMIFS(ADM!E:E,ADM!A:A,ReferendumData!E2277,ADM!C:C,ReferendumData!A2277,ADM!D:D,ReferendumData!B2277),SUMIFS(ADM!K:K,ADM!H:H,ReferendumData!E2277,ADM!I:I,ReferendumData!A2277,ADM!J:J,ReferendumData!B2277)))</f>
        <v>5040.3500000000004</v>
      </c>
      <c r="U2277" s="34">
        <f t="shared" si="367"/>
        <v>1.2469372166615413</v>
      </c>
      <c r="V2277" s="47">
        <f>IFERROR(VLOOKUP(C2277,Lookups!J:L,3,FALSE),IF(T2277&gt;=2000,4,IF(AND(T2277&gt;=1000,T2277&lt;2000),5,6)))</f>
        <v>2</v>
      </c>
      <c r="W2277" s="70" t="s">
        <v>756</v>
      </c>
      <c r="X2277" s="39">
        <f t="shared" si="360"/>
        <v>1.2469372166615413</v>
      </c>
      <c r="Y2277" s="38">
        <f t="shared" si="361"/>
        <v>0.6</v>
      </c>
      <c r="Z2277" s="40" t="e">
        <f>IF(C2277=ScatterPlots!$A$3,ReferendumData!Y2277,-1)</f>
        <v>#N/A</v>
      </c>
      <c r="AA2277" s="39">
        <f t="shared" si="362"/>
        <v>1.2469372166615413</v>
      </c>
      <c r="AB2277" s="40">
        <f t="shared" si="363"/>
        <v>-1</v>
      </c>
      <c r="AC2277" s="40">
        <f t="shared" si="364"/>
        <v>-1</v>
      </c>
      <c r="AD2277" s="40">
        <f t="shared" si="365"/>
        <v>0.6</v>
      </c>
    </row>
    <row r="2278" spans="1:30" x14ac:dyDescent="0.35">
      <c r="A2278" s="65">
        <v>199</v>
      </c>
      <c r="B2278" s="65">
        <v>1</v>
      </c>
      <c r="C2278" t="s">
        <v>1782</v>
      </c>
      <c r="D2278" s="66" t="s">
        <v>1783</v>
      </c>
      <c r="E2278" s="67">
        <v>2023</v>
      </c>
      <c r="F2278">
        <v>1</v>
      </c>
      <c r="G2278" s="67">
        <v>2024</v>
      </c>
      <c r="H2278" s="68">
        <v>410</v>
      </c>
      <c r="I2278" s="65">
        <v>10</v>
      </c>
      <c r="J2278" s="65">
        <v>1</v>
      </c>
      <c r="K2278" s="65">
        <v>0</v>
      </c>
      <c r="L2278" s="65">
        <v>1</v>
      </c>
      <c r="M2278" s="65">
        <v>0</v>
      </c>
      <c r="N2278" s="65">
        <v>0</v>
      </c>
      <c r="O2278" s="65">
        <v>0</v>
      </c>
      <c r="P2278">
        <f t="shared" si="359"/>
        <v>5</v>
      </c>
      <c r="Q2278" s="69">
        <v>1650</v>
      </c>
      <c r="R2278" s="69">
        <v>1878</v>
      </c>
      <c r="S2278" s="14">
        <f t="shared" si="366"/>
        <v>0.46768707482993199</v>
      </c>
      <c r="T2278" s="33">
        <f>IF(E2278&lt;1994,"NA",IF(E2278&gt;2001,SUMIFS(ADM!E:E,ADM!A:A,ReferendumData!E2278,ADM!C:C,ReferendumData!A2278,ADM!D:D,ReferendumData!B2278),SUMIFS(ADM!K:K,ADM!H:H,ReferendumData!E2278,ADM!I:I,ReferendumData!A2278,ADM!J:J,ReferendumData!B2278)))</f>
        <v>3398.03</v>
      </c>
      <c r="U2278" s="34">
        <f t="shared" si="367"/>
        <v>1.0382486322957714</v>
      </c>
      <c r="V2278" s="47">
        <f>IFERROR(VLOOKUP(C2278,Lookups!J:L,3,FALSE),IF(T2278&gt;=2000,4,IF(AND(T2278&gt;=1000,T2278&lt;2000),5,6)))</f>
        <v>3</v>
      </c>
      <c r="W2278" s="70" t="s">
        <v>756</v>
      </c>
      <c r="X2278" s="39">
        <f t="shared" si="360"/>
        <v>1.0382486322957714</v>
      </c>
      <c r="Y2278" s="38">
        <f t="shared" si="361"/>
        <v>0.46768707482993199</v>
      </c>
      <c r="Z2278" s="40" t="e">
        <f>IF(C2278=ScatterPlots!$A$3,ReferendumData!Y2278,-1)</f>
        <v>#N/A</v>
      </c>
      <c r="AA2278" s="39">
        <f t="shared" si="362"/>
        <v>1.0382486322957714</v>
      </c>
      <c r="AB2278" s="40">
        <f t="shared" si="363"/>
        <v>-1</v>
      </c>
      <c r="AC2278" s="40">
        <f t="shared" si="364"/>
        <v>-1</v>
      </c>
      <c r="AD2278" s="40">
        <f t="shared" si="365"/>
        <v>0.46768707482993199</v>
      </c>
    </row>
    <row r="2279" spans="1:30" x14ac:dyDescent="0.35">
      <c r="A2279" s="65">
        <v>199</v>
      </c>
      <c r="B2279" s="65">
        <v>1</v>
      </c>
      <c r="C2279" t="s">
        <v>1782</v>
      </c>
      <c r="D2279" s="66" t="s">
        <v>1783</v>
      </c>
      <c r="E2279" s="67">
        <v>2023</v>
      </c>
      <c r="F2279">
        <v>1</v>
      </c>
      <c r="G2279" s="67">
        <v>2024</v>
      </c>
      <c r="H2279" s="68">
        <v>110</v>
      </c>
      <c r="I2279" s="65">
        <v>10</v>
      </c>
      <c r="J2279" s="65">
        <v>2</v>
      </c>
      <c r="K2279" s="65">
        <v>0</v>
      </c>
      <c r="L2279" s="65">
        <v>1</v>
      </c>
      <c r="M2279" s="65">
        <v>0</v>
      </c>
      <c r="N2279" s="65">
        <v>0</v>
      </c>
      <c r="O2279" s="65">
        <v>0</v>
      </c>
      <c r="P2279">
        <f t="shared" si="359"/>
        <v>2</v>
      </c>
      <c r="Q2279" s="69">
        <v>1618</v>
      </c>
      <c r="R2279" s="69">
        <v>1901</v>
      </c>
      <c r="S2279" s="14">
        <f t="shared" si="366"/>
        <v>0.45978971298664395</v>
      </c>
      <c r="T2279" s="33">
        <f>IF(E2279&lt;1994,"NA",IF(E2279&gt;2001,SUMIFS(ADM!E:E,ADM!A:A,ReferendumData!E2279,ADM!C:C,ReferendumData!A2279,ADM!D:D,ReferendumData!B2279),SUMIFS(ADM!K:K,ADM!H:H,ReferendumData!E2279,ADM!I:I,ReferendumData!A2279,ADM!J:J,ReferendumData!B2279)))</f>
        <v>3398.03</v>
      </c>
      <c r="U2279" s="34">
        <f t="shared" si="367"/>
        <v>1.0356000388460371</v>
      </c>
      <c r="V2279" s="47">
        <f>IFERROR(VLOOKUP(C2279,Lookups!J:L,3,FALSE),IF(T2279&gt;=2000,4,IF(AND(T2279&gt;=1000,T2279&lt;2000),5,6)))</f>
        <v>3</v>
      </c>
      <c r="W2279" s="70" t="s">
        <v>756</v>
      </c>
      <c r="X2279" s="39">
        <f t="shared" si="360"/>
        <v>1.0356000388460371</v>
      </c>
      <c r="Y2279" s="38">
        <f t="shared" si="361"/>
        <v>0.45978971298664395</v>
      </c>
      <c r="Z2279" s="40" t="e">
        <f>IF(C2279=ScatterPlots!$A$3,ReferendumData!Y2279,-1)</f>
        <v>#N/A</v>
      </c>
      <c r="AA2279" s="39">
        <f t="shared" si="362"/>
        <v>1.0356000388460371</v>
      </c>
      <c r="AB2279" s="40">
        <f t="shared" si="363"/>
        <v>-1</v>
      </c>
      <c r="AC2279" s="40">
        <f t="shared" si="364"/>
        <v>-1</v>
      </c>
      <c r="AD2279" s="40">
        <f t="shared" si="365"/>
        <v>0.45978971298664395</v>
      </c>
    </row>
    <row r="2280" spans="1:30" x14ac:dyDescent="0.35">
      <c r="A2280" s="65">
        <v>242</v>
      </c>
      <c r="B2280" s="65">
        <v>1</v>
      </c>
      <c r="C2280" t="s">
        <v>1713</v>
      </c>
      <c r="D2280" s="66" t="s">
        <v>1714</v>
      </c>
      <c r="E2280" s="67">
        <v>2023</v>
      </c>
      <c r="F2280">
        <v>1</v>
      </c>
      <c r="G2280" s="67">
        <v>2024</v>
      </c>
      <c r="H2280" s="68">
        <v>1194</v>
      </c>
      <c r="I2280" s="65">
        <v>10</v>
      </c>
      <c r="J2280" s="65">
        <v>1</v>
      </c>
      <c r="K2280" s="65">
        <v>0</v>
      </c>
      <c r="L2280" s="65">
        <v>1</v>
      </c>
      <c r="M2280" s="65">
        <v>0</v>
      </c>
      <c r="N2280" s="65">
        <v>0</v>
      </c>
      <c r="O2280" s="65">
        <v>1</v>
      </c>
      <c r="P2280">
        <f t="shared" si="359"/>
        <v>10</v>
      </c>
      <c r="Q2280" s="69">
        <v>276</v>
      </c>
      <c r="R2280" s="69">
        <v>187</v>
      </c>
      <c r="S2280" s="14">
        <f t="shared" si="366"/>
        <v>0.59611231101511875</v>
      </c>
      <c r="T2280" s="33">
        <f>IF(E2280&lt;1994,"NA",IF(E2280&gt;2001,SUMIFS(ADM!E:E,ADM!A:A,ReferendumData!E2280,ADM!C:C,ReferendumData!A2280,ADM!D:D,ReferendumData!B2280),SUMIFS(ADM!K:K,ADM!H:H,ReferendumData!E2280,ADM!I:I,ReferendumData!A2280,ADM!J:J,ReferendumData!B2280)))</f>
        <v>444.51</v>
      </c>
      <c r="U2280" s="34">
        <f t="shared" si="367"/>
        <v>1.0415963645362309</v>
      </c>
      <c r="V2280" s="47">
        <f>IFERROR(VLOOKUP(C2280,Lookups!J:L,3,FALSE),IF(T2280&gt;=2000,4,IF(AND(T2280&gt;=1000,T2280&lt;2000),5,6)))</f>
        <v>6</v>
      </c>
      <c r="W2280" s="70" t="s">
        <v>756</v>
      </c>
      <c r="X2280" s="39">
        <f t="shared" si="360"/>
        <v>1.0415963645362309</v>
      </c>
      <c r="Y2280" s="38">
        <f t="shared" si="361"/>
        <v>0.59611231101511875</v>
      </c>
      <c r="Z2280" s="40" t="e">
        <f>IF(C2280=ScatterPlots!$A$3,ReferendumData!Y2280,-1)</f>
        <v>#N/A</v>
      </c>
      <c r="AA2280" s="39">
        <f t="shared" si="362"/>
        <v>1.0415963645362309</v>
      </c>
      <c r="AB2280" s="40">
        <f t="shared" si="363"/>
        <v>-1</v>
      </c>
      <c r="AC2280" s="40">
        <f t="shared" si="364"/>
        <v>-1</v>
      </c>
      <c r="AD2280" s="40">
        <f t="shared" si="365"/>
        <v>0.59611231101511875</v>
      </c>
    </row>
    <row r="2281" spans="1:30" x14ac:dyDescent="0.35">
      <c r="A2281" s="65">
        <v>280</v>
      </c>
      <c r="B2281" s="65">
        <v>1</v>
      </c>
      <c r="C2281" t="s">
        <v>1784</v>
      </c>
      <c r="D2281" s="66" t="s">
        <v>668</v>
      </c>
      <c r="E2281" s="67">
        <v>2023</v>
      </c>
      <c r="F2281">
        <v>1</v>
      </c>
      <c r="G2281" s="67">
        <v>2024</v>
      </c>
      <c r="H2281" s="68">
        <v>2202.89</v>
      </c>
      <c r="I2281" s="65">
        <v>10</v>
      </c>
      <c r="J2281" s="65">
        <v>2</v>
      </c>
      <c r="K2281" s="65">
        <v>0</v>
      </c>
      <c r="L2281" s="65">
        <v>1</v>
      </c>
      <c r="M2281" s="65">
        <v>0</v>
      </c>
      <c r="N2281" s="65">
        <v>0</v>
      </c>
      <c r="O2281" s="65">
        <v>1</v>
      </c>
      <c r="P2281">
        <f t="shared" si="359"/>
        <v>10</v>
      </c>
      <c r="Q2281" s="69">
        <v>3091</v>
      </c>
      <c r="R2281" s="69">
        <v>1174</v>
      </c>
      <c r="S2281" s="14">
        <f t="shared" si="366"/>
        <v>0.72473622508792501</v>
      </c>
      <c r="T2281" s="33">
        <f>IF(E2281&lt;1994,"NA",IF(E2281&gt;2001,SUMIFS(ADM!E:E,ADM!A:A,ReferendumData!E2281,ADM!C:C,ReferendumData!A2281,ADM!D:D,ReferendumData!B2281),SUMIFS(ADM!K:K,ADM!H:H,ReferendumData!E2281,ADM!I:I,ReferendumData!A2281,ADM!J:J,ReferendumData!B2281)))</f>
        <v>4043.62</v>
      </c>
      <c r="U2281" s="34">
        <f t="shared" si="367"/>
        <v>1.0547479733506115</v>
      </c>
      <c r="V2281" s="47">
        <f>IFERROR(VLOOKUP(C2281,Lookups!J:L,3,FALSE),IF(T2281&gt;=2000,4,IF(AND(T2281&gt;=1000,T2281&lt;2000),5,6)))</f>
        <v>2</v>
      </c>
      <c r="W2281" s="70" t="s">
        <v>1706</v>
      </c>
      <c r="X2281" s="39">
        <f t="shared" si="360"/>
        <v>1.0547479733506115</v>
      </c>
      <c r="Y2281" s="38">
        <f t="shared" si="361"/>
        <v>0.72473622508792501</v>
      </c>
      <c r="Z2281" s="40" t="e">
        <f>IF(C2281=ScatterPlots!$A$3,ReferendumData!Y2281,-1)</f>
        <v>#N/A</v>
      </c>
      <c r="AA2281" s="39">
        <f t="shared" si="362"/>
        <v>1.0547479733506115</v>
      </c>
      <c r="AB2281" s="40">
        <f t="shared" si="363"/>
        <v>-1</v>
      </c>
      <c r="AC2281" s="40">
        <f t="shared" si="364"/>
        <v>-1</v>
      </c>
      <c r="AD2281" s="40">
        <f t="shared" si="365"/>
        <v>0.72473622508792501</v>
      </c>
    </row>
    <row r="2282" spans="1:30" x14ac:dyDescent="0.35">
      <c r="A2282" s="65">
        <v>282</v>
      </c>
      <c r="B2282" s="65">
        <v>1</v>
      </c>
      <c r="C2282" t="s">
        <v>1785</v>
      </c>
      <c r="D2282" s="66" t="s">
        <v>445</v>
      </c>
      <c r="E2282" s="67">
        <v>2023</v>
      </c>
      <c r="F2282">
        <v>1</v>
      </c>
      <c r="G2282" s="67">
        <v>2024</v>
      </c>
      <c r="H2282" s="68">
        <v>890</v>
      </c>
      <c r="I2282" s="65">
        <v>10</v>
      </c>
      <c r="J2282" s="65">
        <v>1</v>
      </c>
      <c r="K2282" s="65">
        <v>0</v>
      </c>
      <c r="L2282" s="65">
        <v>0</v>
      </c>
      <c r="M2282" s="65">
        <v>0</v>
      </c>
      <c r="N2282" s="65">
        <v>0</v>
      </c>
      <c r="O2282" s="65">
        <v>1</v>
      </c>
      <c r="P2282">
        <f t="shared" si="359"/>
        <v>9</v>
      </c>
      <c r="Q2282" s="69">
        <v>1965</v>
      </c>
      <c r="R2282" s="69">
        <v>1000</v>
      </c>
      <c r="S2282" s="14">
        <f t="shared" si="366"/>
        <v>0.66273187183811133</v>
      </c>
      <c r="T2282" s="33">
        <f>IF(E2282&lt;1994,"NA",IF(E2282&gt;2001,SUMIFS(ADM!E:E,ADM!A:A,ReferendumData!E2282,ADM!C:C,ReferendumData!A2282,ADM!D:D,ReferendumData!B2282),SUMIFS(ADM!K:K,ADM!H:H,ReferendumData!E2282,ADM!I:I,ReferendumData!A2282,ADM!J:J,ReferendumData!B2282)))</f>
        <v>1804.75</v>
      </c>
      <c r="U2282" s="34">
        <f t="shared" si="367"/>
        <v>1.6428868264302534</v>
      </c>
      <c r="V2282" s="47">
        <f>IFERROR(VLOOKUP(C2282,Lookups!J:L,3,FALSE),IF(T2282&gt;=2000,4,IF(AND(T2282&gt;=1000,T2282&lt;2000),5,6)))</f>
        <v>2</v>
      </c>
      <c r="W2282" s="70" t="s">
        <v>778</v>
      </c>
      <c r="X2282" s="39">
        <f t="shared" si="360"/>
        <v>1.6428868264302534</v>
      </c>
      <c r="Y2282" s="38">
        <f t="shared" si="361"/>
        <v>0.66273187183811133</v>
      </c>
      <c r="Z2282" s="40" t="e">
        <f>IF(C2282=ScatterPlots!$A$3,ReferendumData!Y2282,-1)</f>
        <v>#N/A</v>
      </c>
      <c r="AA2282" s="39">
        <f t="shared" si="362"/>
        <v>1.6428868264302534</v>
      </c>
      <c r="AB2282" s="40">
        <f t="shared" si="363"/>
        <v>-1</v>
      </c>
      <c r="AC2282" s="40">
        <f t="shared" si="364"/>
        <v>-1</v>
      </c>
      <c r="AD2282" s="40">
        <f t="shared" si="365"/>
        <v>0.66273187183811133</v>
      </c>
    </row>
    <row r="2283" spans="1:30" x14ac:dyDescent="0.35">
      <c r="A2283" s="65">
        <v>286</v>
      </c>
      <c r="B2283" s="65">
        <v>1</v>
      </c>
      <c r="C2283" t="s">
        <v>1786</v>
      </c>
      <c r="D2283" s="66" t="s">
        <v>224</v>
      </c>
      <c r="E2283" s="67">
        <v>2023</v>
      </c>
      <c r="F2283">
        <v>1</v>
      </c>
      <c r="G2283" s="67">
        <v>2024</v>
      </c>
      <c r="H2283" s="68">
        <v>300</v>
      </c>
      <c r="I2283" s="65">
        <v>10</v>
      </c>
      <c r="J2283" s="65">
        <v>1</v>
      </c>
      <c r="K2283" s="65">
        <v>0</v>
      </c>
      <c r="L2283" s="65">
        <v>0</v>
      </c>
      <c r="M2283" s="65">
        <v>0</v>
      </c>
      <c r="N2283" s="65">
        <v>0</v>
      </c>
      <c r="O2283" s="65">
        <v>0</v>
      </c>
      <c r="P2283">
        <f t="shared" si="359"/>
        <v>4</v>
      </c>
      <c r="Q2283" s="69">
        <v>161</v>
      </c>
      <c r="R2283" s="69">
        <v>190</v>
      </c>
      <c r="S2283" s="14">
        <f t="shared" si="366"/>
        <v>0.45868945868945871</v>
      </c>
      <c r="T2283" s="33">
        <f>IF(E2283&lt;1994,"NA",IF(E2283&gt;2001,SUMIFS(ADM!E:E,ADM!A:A,ReferendumData!E2283,ADM!C:C,ReferendumData!A2283,ADM!D:D,ReferendumData!B2283),SUMIFS(ADM!K:K,ADM!H:H,ReferendumData!E2283,ADM!I:I,ReferendumData!A2283,ADM!J:J,ReferendumData!B2283)))</f>
        <v>2182.94</v>
      </c>
      <c r="U2283" s="34">
        <f t="shared" si="367"/>
        <v>0.16079232594574289</v>
      </c>
      <c r="V2283" s="47">
        <f>IFERROR(VLOOKUP(C2283,Lookups!J:L,3,FALSE),IF(T2283&gt;=2000,4,IF(AND(T2283&gt;=1000,T2283&lt;2000),5,6)))</f>
        <v>2</v>
      </c>
      <c r="W2283" s="70" t="s">
        <v>778</v>
      </c>
      <c r="X2283" s="39">
        <f t="shared" si="360"/>
        <v>0.16079232594574289</v>
      </c>
      <c r="Y2283" s="38">
        <f t="shared" si="361"/>
        <v>0.45868945868945871</v>
      </c>
      <c r="Z2283" s="40" t="e">
        <f>IF(C2283=ScatterPlots!$A$3,ReferendumData!Y2283,-1)</f>
        <v>#N/A</v>
      </c>
      <c r="AA2283" s="39">
        <f t="shared" si="362"/>
        <v>0.16079232594574289</v>
      </c>
      <c r="AB2283" s="40">
        <f t="shared" si="363"/>
        <v>-1</v>
      </c>
      <c r="AC2283" s="40">
        <f t="shared" si="364"/>
        <v>-1</v>
      </c>
      <c r="AD2283" s="40">
        <f t="shared" si="365"/>
        <v>0.45868945868945871</v>
      </c>
    </row>
    <row r="2284" spans="1:30" x14ac:dyDescent="0.35">
      <c r="A2284" s="65">
        <v>318</v>
      </c>
      <c r="B2284" s="65">
        <v>1</v>
      </c>
      <c r="C2284" t="s">
        <v>1787</v>
      </c>
      <c r="D2284" s="66" t="s">
        <v>1788</v>
      </c>
      <c r="E2284" s="67">
        <v>2023</v>
      </c>
      <c r="F2284">
        <v>1</v>
      </c>
      <c r="G2284" s="67">
        <v>2024</v>
      </c>
      <c r="H2284" s="68">
        <v>1100</v>
      </c>
      <c r="I2284" s="65">
        <v>7</v>
      </c>
      <c r="J2284" s="65">
        <v>1</v>
      </c>
      <c r="K2284" s="65">
        <v>0</v>
      </c>
      <c r="L2284" s="65">
        <v>1</v>
      </c>
      <c r="M2284" s="65">
        <v>0</v>
      </c>
      <c r="N2284" s="65">
        <v>0</v>
      </c>
      <c r="O2284" s="65">
        <v>0</v>
      </c>
      <c r="P2284">
        <f t="shared" si="359"/>
        <v>10</v>
      </c>
      <c r="Q2284" s="69">
        <v>1938</v>
      </c>
      <c r="R2284" s="69">
        <v>5804</v>
      </c>
      <c r="S2284" s="14">
        <f t="shared" si="366"/>
        <v>0.25032291397571688</v>
      </c>
      <c r="T2284" s="33">
        <f>IF(E2284&lt;1994,"NA",IF(E2284&gt;2001,SUMIFS(ADM!E:E,ADM!A:A,ReferendumData!E2284,ADM!C:C,ReferendumData!A2284,ADM!D:D,ReferendumData!B2284),SUMIFS(ADM!K:K,ADM!H:H,ReferendumData!E2284,ADM!I:I,ReferendumData!A2284,ADM!J:J,ReferendumData!B2284)))</f>
        <v>3880.64</v>
      </c>
      <c r="U2284" s="34">
        <f t="shared" si="367"/>
        <v>1.9950317473406449</v>
      </c>
      <c r="V2284" s="47">
        <f>IFERROR(VLOOKUP(C2284,Lookups!J:L,3,FALSE),IF(T2284&gt;=2000,4,IF(AND(T2284&gt;=1000,T2284&lt;2000),5,6)))</f>
        <v>4</v>
      </c>
      <c r="W2284" s="70" t="s">
        <v>756</v>
      </c>
      <c r="X2284" s="39">
        <f t="shared" si="360"/>
        <v>1.9950317473406449</v>
      </c>
      <c r="Y2284" s="38">
        <f t="shared" si="361"/>
        <v>0.25032291397571688</v>
      </c>
      <c r="Z2284" s="40" t="e">
        <f>IF(C2284=ScatterPlots!$A$3,ReferendumData!Y2284,-1)</f>
        <v>#N/A</v>
      </c>
      <c r="AA2284" s="39">
        <f t="shared" si="362"/>
        <v>1.9950317473406449</v>
      </c>
      <c r="AB2284" s="40">
        <f t="shared" si="363"/>
        <v>-1</v>
      </c>
      <c r="AC2284" s="40">
        <f t="shared" si="364"/>
        <v>-1</v>
      </c>
      <c r="AD2284" s="40">
        <f t="shared" si="365"/>
        <v>0.25032291397571688</v>
      </c>
    </row>
    <row r="2285" spans="1:30" x14ac:dyDescent="0.35">
      <c r="A2285" s="65">
        <v>318</v>
      </c>
      <c r="B2285" s="65">
        <v>1</v>
      </c>
      <c r="C2285" t="s">
        <v>1787</v>
      </c>
      <c r="D2285" s="66" t="s">
        <v>1788</v>
      </c>
      <c r="E2285" s="67">
        <v>2023</v>
      </c>
      <c r="F2285">
        <v>1</v>
      </c>
      <c r="G2285" s="67">
        <v>2024</v>
      </c>
      <c r="H2285" s="68">
        <v>300</v>
      </c>
      <c r="I2285" s="65">
        <v>7</v>
      </c>
      <c r="J2285" s="65">
        <v>3</v>
      </c>
      <c r="K2285" s="65">
        <v>0</v>
      </c>
      <c r="L2285" s="65">
        <v>1</v>
      </c>
      <c r="M2285" s="65">
        <v>0</v>
      </c>
      <c r="N2285" s="65">
        <v>0</v>
      </c>
      <c r="O2285" s="65">
        <v>0</v>
      </c>
      <c r="P2285">
        <f t="shared" si="359"/>
        <v>4</v>
      </c>
      <c r="Q2285" s="69">
        <v>1658</v>
      </c>
      <c r="R2285" s="69">
        <v>6044</v>
      </c>
      <c r="S2285" s="14">
        <f t="shared" si="366"/>
        <v>0.21526876136068554</v>
      </c>
      <c r="T2285" s="33">
        <f>IF(E2285&lt;1994,"NA",IF(E2285&gt;2001,SUMIFS(ADM!E:E,ADM!A:A,ReferendumData!E2285,ADM!C:C,ReferendumData!A2285,ADM!D:D,ReferendumData!B2285),SUMIFS(ADM!K:K,ADM!H:H,ReferendumData!E2285,ADM!I:I,ReferendumData!A2285,ADM!J:J,ReferendumData!B2285)))</f>
        <v>3880.64</v>
      </c>
      <c r="U2285" s="34">
        <f t="shared" si="367"/>
        <v>1.9847241692092026</v>
      </c>
      <c r="V2285" s="47">
        <f>IFERROR(VLOOKUP(C2285,Lookups!J:L,3,FALSE),IF(T2285&gt;=2000,4,IF(AND(T2285&gt;=1000,T2285&lt;2000),5,6)))</f>
        <v>4</v>
      </c>
      <c r="W2285" s="70" t="s">
        <v>1789</v>
      </c>
      <c r="X2285" s="39">
        <f t="shared" si="360"/>
        <v>1.9847241692092026</v>
      </c>
      <c r="Y2285" s="38">
        <f t="shared" si="361"/>
        <v>0.21526876136068554</v>
      </c>
      <c r="Z2285" s="40" t="e">
        <f>IF(C2285=ScatterPlots!$A$3,ReferendumData!Y2285,-1)</f>
        <v>#N/A</v>
      </c>
      <c r="AA2285" s="39">
        <f t="shared" si="362"/>
        <v>1.9847241692092026</v>
      </c>
      <c r="AB2285" s="40">
        <f t="shared" si="363"/>
        <v>-1</v>
      </c>
      <c r="AC2285" s="40">
        <f t="shared" si="364"/>
        <v>-1</v>
      </c>
      <c r="AD2285" s="40">
        <f t="shared" si="365"/>
        <v>0.21526876136068554</v>
      </c>
    </row>
    <row r="2286" spans="1:30" x14ac:dyDescent="0.35">
      <c r="A2286" s="65">
        <v>347</v>
      </c>
      <c r="B2286" s="65">
        <v>1</v>
      </c>
      <c r="C2286" t="s">
        <v>1790</v>
      </c>
      <c r="D2286" s="66" t="s">
        <v>181</v>
      </c>
      <c r="E2286" s="67">
        <v>2023</v>
      </c>
      <c r="F2286">
        <v>1</v>
      </c>
      <c r="G2286" s="67">
        <v>2024</v>
      </c>
      <c r="H2286" s="68">
        <v>704.9</v>
      </c>
      <c r="I2286" s="65">
        <v>10</v>
      </c>
      <c r="J2286" s="65">
        <v>1</v>
      </c>
      <c r="K2286" s="65">
        <v>0</v>
      </c>
      <c r="L2286" s="65">
        <v>0</v>
      </c>
      <c r="M2286" s="65">
        <v>0</v>
      </c>
      <c r="N2286" s="65">
        <v>0</v>
      </c>
      <c r="O2286" s="65">
        <v>1</v>
      </c>
      <c r="P2286">
        <f t="shared" si="359"/>
        <v>8</v>
      </c>
      <c r="Q2286" s="69">
        <v>1701</v>
      </c>
      <c r="R2286" s="69">
        <v>1429</v>
      </c>
      <c r="S2286" s="14">
        <f t="shared" si="366"/>
        <v>0.54345047923322687</v>
      </c>
      <c r="T2286" s="33">
        <f>IF(E2286&lt;1994,"NA",IF(E2286&gt;2001,SUMIFS(ADM!E:E,ADM!A:A,ReferendumData!E2286,ADM!C:C,ReferendumData!A2286,ADM!D:D,ReferendumData!B2286),SUMIFS(ADM!K:K,ADM!H:H,ReferendumData!E2286,ADM!I:I,ReferendumData!A2286,ADM!J:J,ReferendumData!B2286)))</f>
        <v>4024.96</v>
      </c>
      <c r="U2286" s="34">
        <f t="shared" si="367"/>
        <v>0.77764747972650661</v>
      </c>
      <c r="V2286" s="47">
        <f>IFERROR(VLOOKUP(C2286,Lookups!J:L,3,FALSE),IF(T2286&gt;=2000,4,IF(AND(T2286&gt;=1000,T2286&lt;2000),5,6)))</f>
        <v>4</v>
      </c>
      <c r="W2286" s="70" t="s">
        <v>778</v>
      </c>
      <c r="X2286" s="39">
        <f t="shared" si="360"/>
        <v>0.77764747972650661</v>
      </c>
      <c r="Y2286" s="38">
        <f t="shared" si="361"/>
        <v>0.54345047923322687</v>
      </c>
      <c r="Z2286" s="40" t="e">
        <f>IF(C2286=ScatterPlots!$A$3,ReferendumData!Y2286,-1)</f>
        <v>#N/A</v>
      </c>
      <c r="AA2286" s="39">
        <f t="shared" si="362"/>
        <v>0.77764747972650661</v>
      </c>
      <c r="AB2286" s="40">
        <f t="shared" si="363"/>
        <v>-1</v>
      </c>
      <c r="AC2286" s="40">
        <f t="shared" si="364"/>
        <v>-1</v>
      </c>
      <c r="AD2286" s="40">
        <f t="shared" si="365"/>
        <v>0.54345047923322687</v>
      </c>
    </row>
    <row r="2287" spans="1:30" x14ac:dyDescent="0.35">
      <c r="A2287" s="65">
        <v>463</v>
      </c>
      <c r="B2287" s="65">
        <v>1</v>
      </c>
      <c r="C2287" t="s">
        <v>1731</v>
      </c>
      <c r="D2287" s="66" t="s">
        <v>1732</v>
      </c>
      <c r="E2287" s="67">
        <v>2023</v>
      </c>
      <c r="F2287">
        <v>1</v>
      </c>
      <c r="G2287" s="67">
        <v>2024</v>
      </c>
      <c r="H2287" s="68">
        <v>460</v>
      </c>
      <c r="I2287" s="65">
        <v>10</v>
      </c>
      <c r="J2287" s="65">
        <v>1</v>
      </c>
      <c r="K2287" s="65">
        <v>0</v>
      </c>
      <c r="L2287" s="65">
        <v>1</v>
      </c>
      <c r="M2287" s="65">
        <v>0</v>
      </c>
      <c r="N2287" s="65">
        <v>0</v>
      </c>
      <c r="O2287" s="65">
        <v>1</v>
      </c>
      <c r="P2287">
        <f t="shared" si="359"/>
        <v>5</v>
      </c>
      <c r="Q2287" s="69">
        <v>729</v>
      </c>
      <c r="R2287" s="69">
        <v>365</v>
      </c>
      <c r="S2287" s="14">
        <f t="shared" si="366"/>
        <v>0.6663619744058501</v>
      </c>
      <c r="T2287" s="33">
        <f>IF(E2287&lt;1994,"NA",IF(E2287&gt;2001,SUMIFS(ADM!E:E,ADM!A:A,ReferendumData!E2287,ADM!C:C,ReferendumData!A2287,ADM!D:D,ReferendumData!B2287),SUMIFS(ADM!K:K,ADM!H:H,ReferendumData!E2287,ADM!I:I,ReferendumData!A2287,ADM!J:J,ReferendumData!B2287)))</f>
        <v>900.57</v>
      </c>
      <c r="U2287" s="34">
        <f t="shared" si="367"/>
        <v>1.2147861909679425</v>
      </c>
      <c r="V2287" s="47">
        <f>IFERROR(VLOOKUP(C2287,Lookups!J:L,3,FALSE),IF(T2287&gt;=2000,4,IF(AND(T2287&gt;=1000,T2287&lt;2000),5,6)))</f>
        <v>6</v>
      </c>
      <c r="W2287" s="70" t="s">
        <v>1706</v>
      </c>
      <c r="X2287" s="39">
        <f t="shared" si="360"/>
        <v>1.2147861909679425</v>
      </c>
      <c r="Y2287" s="38">
        <f t="shared" si="361"/>
        <v>0.6663619744058501</v>
      </c>
      <c r="Z2287" s="40" t="e">
        <f>IF(C2287=ScatterPlots!$A$3,ReferendumData!Y2287,-1)</f>
        <v>#N/A</v>
      </c>
      <c r="AA2287" s="39">
        <f t="shared" si="362"/>
        <v>1.2147861909679425</v>
      </c>
      <c r="AB2287" s="40">
        <f t="shared" si="363"/>
        <v>-1</v>
      </c>
      <c r="AC2287" s="40">
        <f t="shared" si="364"/>
        <v>-1</v>
      </c>
      <c r="AD2287" s="40">
        <f t="shared" si="365"/>
        <v>0.6663619744058501</v>
      </c>
    </row>
    <row r="2288" spans="1:30" x14ac:dyDescent="0.35">
      <c r="A2288" s="65">
        <v>564</v>
      </c>
      <c r="B2288" s="65">
        <v>1</v>
      </c>
      <c r="C2288" t="s">
        <v>1791</v>
      </c>
      <c r="D2288" s="66" t="s">
        <v>231</v>
      </c>
      <c r="E2288" s="67">
        <v>2023</v>
      </c>
      <c r="F2288">
        <v>1</v>
      </c>
      <c r="G2288" s="67">
        <v>2024</v>
      </c>
      <c r="H2288" s="68">
        <v>750</v>
      </c>
      <c r="I2288" s="65">
        <v>10</v>
      </c>
      <c r="J2288" s="65">
        <v>1</v>
      </c>
      <c r="K2288" s="65">
        <v>0</v>
      </c>
      <c r="L2288" s="65">
        <v>0</v>
      </c>
      <c r="M2288" s="65">
        <v>0</v>
      </c>
      <c r="N2288" s="65">
        <v>0</v>
      </c>
      <c r="O2288" s="65">
        <v>0</v>
      </c>
      <c r="P2288">
        <f t="shared" si="359"/>
        <v>8</v>
      </c>
      <c r="Q2288" s="69">
        <v>1150</v>
      </c>
      <c r="R2288" s="69">
        <v>1307</v>
      </c>
      <c r="S2288" s="14">
        <f t="shared" si="366"/>
        <v>0.46805046805046807</v>
      </c>
      <c r="T2288" s="33">
        <f>IF(E2288&lt;1994,"NA",IF(E2288&gt;2001,SUMIFS(ADM!E:E,ADM!A:A,ReferendumData!E2288,ADM!C:C,ReferendumData!A2288,ADM!D:D,ReferendumData!B2288),SUMIFS(ADM!K:K,ADM!H:H,ReferendumData!E2288,ADM!I:I,ReferendumData!A2288,ADM!J:J,ReferendumData!B2288)))</f>
        <v>1789.3</v>
      </c>
      <c r="U2288" s="34">
        <f t="shared" si="367"/>
        <v>1.3731626893198459</v>
      </c>
      <c r="V2288" s="47">
        <f>IFERROR(VLOOKUP(C2288,Lookups!J:L,3,FALSE),IF(T2288&gt;=2000,4,IF(AND(T2288&gt;=1000,T2288&lt;2000),5,6)))</f>
        <v>5</v>
      </c>
      <c r="W2288" s="70" t="s">
        <v>778</v>
      </c>
      <c r="X2288" s="39">
        <f t="shared" si="360"/>
        <v>1.3731626893198459</v>
      </c>
      <c r="Y2288" s="38">
        <f t="shared" si="361"/>
        <v>0.46805046805046807</v>
      </c>
      <c r="Z2288" s="40" t="e">
        <f>IF(C2288=ScatterPlots!$A$3,ReferendumData!Y2288,-1)</f>
        <v>#N/A</v>
      </c>
      <c r="AA2288" s="39">
        <f t="shared" si="362"/>
        <v>1.3731626893198459</v>
      </c>
      <c r="AB2288" s="40">
        <f t="shared" si="363"/>
        <v>-1</v>
      </c>
      <c r="AC2288" s="40">
        <f t="shared" si="364"/>
        <v>-1</v>
      </c>
      <c r="AD2288" s="40">
        <f t="shared" si="365"/>
        <v>0.46805046805046807</v>
      </c>
    </row>
    <row r="2289" spans="1:30" x14ac:dyDescent="0.35">
      <c r="A2289" s="65">
        <v>564</v>
      </c>
      <c r="B2289" s="65">
        <v>1</v>
      </c>
      <c r="C2289" t="s">
        <v>1791</v>
      </c>
      <c r="D2289" s="66" t="s">
        <v>231</v>
      </c>
      <c r="E2289" s="67">
        <v>2023</v>
      </c>
      <c r="F2289">
        <v>1</v>
      </c>
      <c r="G2289" s="67">
        <v>2024</v>
      </c>
      <c r="H2289" s="68">
        <v>407</v>
      </c>
      <c r="I2289" s="65">
        <v>10</v>
      </c>
      <c r="J2289" s="65">
        <v>3</v>
      </c>
      <c r="K2289" s="65">
        <v>0</v>
      </c>
      <c r="L2289" s="65">
        <v>0</v>
      </c>
      <c r="M2289" s="65">
        <v>0</v>
      </c>
      <c r="N2289" s="65">
        <v>0</v>
      </c>
      <c r="O2289" s="65">
        <v>0</v>
      </c>
      <c r="P2289">
        <f t="shared" si="359"/>
        <v>5</v>
      </c>
      <c r="Q2289" s="69">
        <v>958</v>
      </c>
      <c r="R2289" s="69">
        <v>1488</v>
      </c>
      <c r="S2289" s="14">
        <f t="shared" si="366"/>
        <v>0.39165985282093213</v>
      </c>
      <c r="T2289" s="33">
        <f>IF(E2289&lt;1994,"NA",IF(E2289&gt;2001,SUMIFS(ADM!E:E,ADM!A:A,ReferendumData!E2289,ADM!C:C,ReferendumData!A2289,ADM!D:D,ReferendumData!B2289),SUMIFS(ADM!K:K,ADM!H:H,ReferendumData!E2289,ADM!I:I,ReferendumData!A2289,ADM!J:J,ReferendumData!B2289)))</f>
        <v>1789.3</v>
      </c>
      <c r="U2289" s="34">
        <f t="shared" si="367"/>
        <v>1.3670150338121054</v>
      </c>
      <c r="V2289" s="47">
        <f>IFERROR(VLOOKUP(C2289,Lookups!J:L,3,FALSE),IF(T2289&gt;=2000,4,IF(AND(T2289&gt;=1000,T2289&lt;2000),5,6)))</f>
        <v>5</v>
      </c>
      <c r="W2289" s="70" t="s">
        <v>1792</v>
      </c>
      <c r="X2289" s="39">
        <f t="shared" si="360"/>
        <v>1.3670150338121054</v>
      </c>
      <c r="Y2289" s="38">
        <f t="shared" si="361"/>
        <v>0.39165985282093213</v>
      </c>
      <c r="Z2289" s="40" t="e">
        <f>IF(C2289=ScatterPlots!$A$3,ReferendumData!Y2289,-1)</f>
        <v>#N/A</v>
      </c>
      <c r="AA2289" s="39">
        <f t="shared" si="362"/>
        <v>1.3670150338121054</v>
      </c>
      <c r="AB2289" s="40">
        <f t="shared" si="363"/>
        <v>-1</v>
      </c>
      <c r="AC2289" s="40">
        <f t="shared" si="364"/>
        <v>-1</v>
      </c>
      <c r="AD2289" s="40">
        <f t="shared" si="365"/>
        <v>0.39165985282093213</v>
      </c>
    </row>
    <row r="2290" spans="1:30" x14ac:dyDescent="0.35">
      <c r="A2290" s="65">
        <v>600</v>
      </c>
      <c r="B2290" s="65">
        <v>1</v>
      </c>
      <c r="C2290" t="s">
        <v>1735</v>
      </c>
      <c r="D2290" s="66" t="s">
        <v>1793</v>
      </c>
      <c r="E2290" s="67">
        <v>2023</v>
      </c>
      <c r="F2290">
        <v>1</v>
      </c>
      <c r="G2290" s="67">
        <v>2024</v>
      </c>
      <c r="H2290" s="68">
        <v>1432</v>
      </c>
      <c r="I2290" s="65">
        <v>10</v>
      </c>
      <c r="J2290" s="65">
        <v>1</v>
      </c>
      <c r="K2290" s="65">
        <v>0</v>
      </c>
      <c r="L2290" s="65">
        <v>1</v>
      </c>
      <c r="M2290" s="65">
        <v>0</v>
      </c>
      <c r="N2290" s="65">
        <v>0</v>
      </c>
      <c r="O2290" s="65">
        <v>0</v>
      </c>
      <c r="P2290">
        <f t="shared" si="359"/>
        <v>10</v>
      </c>
      <c r="Q2290" s="69">
        <v>97</v>
      </c>
      <c r="R2290" s="69">
        <v>154</v>
      </c>
      <c r="S2290" s="14">
        <f t="shared" si="366"/>
        <v>0.38645418326693226</v>
      </c>
      <c r="T2290" s="33">
        <f>IF(E2290&lt;1994,"NA",IF(E2290&gt;2001,SUMIFS(ADM!E:E,ADM!A:A,ReferendumData!E2290,ADM!C:C,ReferendumData!A2290,ADM!D:D,ReferendumData!B2290),SUMIFS(ADM!K:K,ADM!H:H,ReferendumData!E2290,ADM!I:I,ReferendumData!A2290,ADM!J:J,ReferendumData!B2290)))</f>
        <v>236.5</v>
      </c>
      <c r="U2290" s="34">
        <f t="shared" si="367"/>
        <v>1.0613107822410148</v>
      </c>
      <c r="V2290" s="47">
        <f>IFERROR(VLOOKUP(C2290,Lookups!J:L,3,FALSE),IF(T2290&gt;=2000,4,IF(AND(T2290&gt;=1000,T2290&lt;2000),5,6)))</f>
        <v>6</v>
      </c>
      <c r="W2290" s="70" t="s">
        <v>1706</v>
      </c>
      <c r="X2290" s="39">
        <f t="shared" si="360"/>
        <v>1.0613107822410148</v>
      </c>
      <c r="Y2290" s="38">
        <f t="shared" si="361"/>
        <v>0.38645418326693226</v>
      </c>
      <c r="Z2290" s="40" t="e">
        <f>IF(C2290=ScatterPlots!$A$3,ReferendumData!Y2290,-1)</f>
        <v>#N/A</v>
      </c>
      <c r="AA2290" s="39">
        <f t="shared" si="362"/>
        <v>1.0613107822410148</v>
      </c>
      <c r="AB2290" s="40">
        <f t="shared" si="363"/>
        <v>-1</v>
      </c>
      <c r="AC2290" s="40">
        <f t="shared" si="364"/>
        <v>-1</v>
      </c>
      <c r="AD2290" s="40">
        <f t="shared" si="365"/>
        <v>0.38645418326693226</v>
      </c>
    </row>
    <row r="2291" spans="1:30" x14ac:dyDescent="0.35">
      <c r="A2291" s="65">
        <v>721</v>
      </c>
      <c r="B2291" s="65">
        <v>1</v>
      </c>
      <c r="C2291" t="s">
        <v>1744</v>
      </c>
      <c r="D2291" s="66" t="s">
        <v>455</v>
      </c>
      <c r="E2291" s="67">
        <v>2023</v>
      </c>
      <c r="F2291">
        <v>1</v>
      </c>
      <c r="G2291" s="67">
        <v>2024</v>
      </c>
      <c r="H2291" s="68">
        <v>450</v>
      </c>
      <c r="I2291" s="65">
        <v>10</v>
      </c>
      <c r="J2291" s="65">
        <v>1</v>
      </c>
      <c r="K2291" s="65">
        <v>0</v>
      </c>
      <c r="L2291" s="65">
        <v>1</v>
      </c>
      <c r="M2291" s="65">
        <v>0</v>
      </c>
      <c r="N2291" s="65">
        <v>0</v>
      </c>
      <c r="O2291" s="65">
        <v>0</v>
      </c>
      <c r="P2291">
        <f t="shared" si="359"/>
        <v>5</v>
      </c>
      <c r="Q2291" s="69">
        <v>2435</v>
      </c>
      <c r="R2291" s="69">
        <v>2471</v>
      </c>
      <c r="S2291" s="14">
        <f t="shared" si="366"/>
        <v>0.49633102323685285</v>
      </c>
      <c r="T2291" s="33">
        <f>IF(E2291&lt;1994,"NA",IF(E2291&gt;2001,SUMIFS(ADM!E:E,ADM!A:A,ReferendumData!E2291,ADM!C:C,ReferendumData!A2291,ADM!D:D,ReferendumData!B2291),SUMIFS(ADM!K:K,ADM!H:H,ReferendumData!E2291,ADM!I:I,ReferendumData!A2291,ADM!J:J,ReferendumData!B2291)))</f>
        <v>4057.2</v>
      </c>
      <c r="U2291" s="34">
        <f t="shared" si="367"/>
        <v>1.2092083210095632</v>
      </c>
      <c r="V2291" s="47">
        <f>IFERROR(VLOOKUP(C2291,Lookups!J:L,3,FALSE),IF(T2291&gt;=2000,4,IF(AND(T2291&gt;=1000,T2291&lt;2000),5,6)))</f>
        <v>3</v>
      </c>
      <c r="W2291" s="70" t="s">
        <v>756</v>
      </c>
      <c r="X2291" s="39">
        <f t="shared" si="360"/>
        <v>1.2092083210095632</v>
      </c>
      <c r="Y2291" s="38">
        <f t="shared" si="361"/>
        <v>0.49633102323685285</v>
      </c>
      <c r="Z2291" s="40" t="e">
        <f>IF(C2291=ScatterPlots!$A$3,ReferendumData!Y2291,-1)</f>
        <v>#N/A</v>
      </c>
      <c r="AA2291" s="39">
        <f t="shared" si="362"/>
        <v>1.2092083210095632</v>
      </c>
      <c r="AB2291" s="40">
        <f t="shared" si="363"/>
        <v>-1</v>
      </c>
      <c r="AC2291" s="40">
        <f t="shared" si="364"/>
        <v>-1</v>
      </c>
      <c r="AD2291" s="40">
        <f t="shared" si="365"/>
        <v>0.49633102323685285</v>
      </c>
    </row>
    <row r="2292" spans="1:30" x14ac:dyDescent="0.35">
      <c r="A2292" s="65">
        <v>857</v>
      </c>
      <c r="B2292" s="65">
        <v>1</v>
      </c>
      <c r="C2292" t="s">
        <v>1794</v>
      </c>
      <c r="D2292" s="66" t="s">
        <v>1795</v>
      </c>
      <c r="E2292" s="67">
        <v>2023</v>
      </c>
      <c r="F2292">
        <v>1</v>
      </c>
      <c r="G2292" s="67">
        <v>2024</v>
      </c>
      <c r="H2292" s="68">
        <v>760</v>
      </c>
      <c r="I2292" s="65">
        <v>10</v>
      </c>
      <c r="J2292" s="65">
        <v>1</v>
      </c>
      <c r="K2292" s="65">
        <v>0</v>
      </c>
      <c r="L2292" s="65">
        <v>1</v>
      </c>
      <c r="M2292" s="65">
        <v>0</v>
      </c>
      <c r="N2292" s="65">
        <v>0</v>
      </c>
      <c r="O2292" s="65">
        <v>0</v>
      </c>
      <c r="P2292">
        <f t="shared" si="359"/>
        <v>8</v>
      </c>
      <c r="Q2292" s="69">
        <v>319</v>
      </c>
      <c r="R2292" s="69">
        <v>756</v>
      </c>
      <c r="S2292" s="14">
        <f t="shared" si="366"/>
        <v>0.29674418604651165</v>
      </c>
      <c r="T2292" s="33">
        <f>IF(E2292&lt;1994,"NA",IF(E2292&gt;2001,SUMIFS(ADM!E:E,ADM!A:A,ReferendumData!E2292,ADM!C:C,ReferendumData!A2292,ADM!D:D,ReferendumData!B2292),SUMIFS(ADM!K:K,ADM!H:H,ReferendumData!E2292,ADM!I:I,ReferendumData!A2292,ADM!J:J,ReferendumData!B2292)))</f>
        <v>594.99</v>
      </c>
      <c r="U2292" s="34">
        <f t="shared" si="367"/>
        <v>1.8067530546731878</v>
      </c>
      <c r="V2292" s="47">
        <f>IFERROR(VLOOKUP(C2292,Lookups!J:L,3,FALSE),IF(T2292&gt;=2000,4,IF(AND(T2292&gt;=1000,T2292&lt;2000),5,6)))</f>
        <v>6</v>
      </c>
      <c r="W2292" s="70" t="s">
        <v>1706</v>
      </c>
      <c r="X2292" s="39">
        <f t="shared" si="360"/>
        <v>1.8067530546731878</v>
      </c>
      <c r="Y2292" s="38">
        <f t="shared" si="361"/>
        <v>0.29674418604651165</v>
      </c>
      <c r="Z2292" s="40" t="e">
        <f>IF(C2292=ScatterPlots!$A$3,ReferendumData!Y2292,-1)</f>
        <v>#N/A</v>
      </c>
      <c r="AA2292" s="39">
        <f t="shared" si="362"/>
        <v>1.8067530546731878</v>
      </c>
      <c r="AB2292" s="40">
        <f t="shared" si="363"/>
        <v>-1</v>
      </c>
      <c r="AC2292" s="40">
        <f t="shared" si="364"/>
        <v>-1</v>
      </c>
      <c r="AD2292" s="40">
        <f t="shared" si="365"/>
        <v>0.29674418604651165</v>
      </c>
    </row>
    <row r="2293" spans="1:30" x14ac:dyDescent="0.35">
      <c r="A2293" s="65">
        <v>2144</v>
      </c>
      <c r="B2293" s="65">
        <v>1</v>
      </c>
      <c r="C2293" t="s">
        <v>1759</v>
      </c>
      <c r="D2293" s="66" t="s">
        <v>347</v>
      </c>
      <c r="E2293" s="67">
        <v>2023</v>
      </c>
      <c r="F2293">
        <v>1</v>
      </c>
      <c r="G2293" s="67">
        <v>2024</v>
      </c>
      <c r="H2293" s="68">
        <v>355</v>
      </c>
      <c r="I2293" s="65">
        <v>10</v>
      </c>
      <c r="J2293" s="65">
        <v>2</v>
      </c>
      <c r="K2293" s="65">
        <v>0</v>
      </c>
      <c r="L2293" s="65">
        <v>0</v>
      </c>
      <c r="M2293" s="65">
        <v>0</v>
      </c>
      <c r="N2293" s="65">
        <v>0</v>
      </c>
      <c r="O2293" s="65">
        <v>0</v>
      </c>
      <c r="P2293">
        <f t="shared" si="359"/>
        <v>4</v>
      </c>
      <c r="Q2293" s="69">
        <v>1764</v>
      </c>
      <c r="R2293" s="69">
        <v>2967</v>
      </c>
      <c r="S2293" s="14">
        <f t="shared" si="366"/>
        <v>0.37285986049461001</v>
      </c>
      <c r="T2293" s="33">
        <f>IF(E2293&lt;1994,"NA",IF(E2293&gt;2001,SUMIFS(ADM!E:E,ADM!A:A,ReferendumData!E2293,ADM!C:C,ReferendumData!A2293,ADM!D:D,ReferendumData!B2293),SUMIFS(ADM!K:K,ADM!H:H,ReferendumData!E2293,ADM!I:I,ReferendumData!A2293,ADM!J:J,ReferendumData!B2293)))</f>
        <v>3321.38</v>
      </c>
      <c r="U2293" s="34">
        <f t="shared" si="367"/>
        <v>1.4244079268255965</v>
      </c>
      <c r="V2293" s="47">
        <f>IFERROR(VLOOKUP(C2293,Lookups!J:L,3,FALSE),IF(T2293&gt;=2000,4,IF(AND(T2293&gt;=1000,T2293&lt;2000),5,6)))</f>
        <v>4</v>
      </c>
      <c r="W2293" s="70" t="s">
        <v>778</v>
      </c>
      <c r="X2293" s="39">
        <f t="shared" si="360"/>
        <v>1.4244079268255965</v>
      </c>
      <c r="Y2293" s="38">
        <f t="shared" si="361"/>
        <v>0.37285986049461001</v>
      </c>
      <c r="Z2293" s="40" t="e">
        <f>IF(C2293=ScatterPlots!$A$3,ReferendumData!Y2293,-1)</f>
        <v>#N/A</v>
      </c>
      <c r="AA2293" s="39">
        <f t="shared" si="362"/>
        <v>1.4244079268255965</v>
      </c>
      <c r="AB2293" s="40">
        <f t="shared" si="363"/>
        <v>-1</v>
      </c>
      <c r="AC2293" s="40">
        <f t="shared" si="364"/>
        <v>-1</v>
      </c>
      <c r="AD2293" s="40">
        <f t="shared" si="365"/>
        <v>0.37285986049461001</v>
      </c>
    </row>
    <row r="2294" spans="1:30" x14ac:dyDescent="0.35">
      <c r="A2294" s="65">
        <v>2155</v>
      </c>
      <c r="B2294" s="65">
        <v>1</v>
      </c>
      <c r="C2294" t="s">
        <v>1796</v>
      </c>
      <c r="D2294" s="66" t="s">
        <v>207</v>
      </c>
      <c r="E2294" s="67">
        <v>2023</v>
      </c>
      <c r="F2294">
        <v>1</v>
      </c>
      <c r="G2294" s="67">
        <v>2024</v>
      </c>
      <c r="H2294" s="68">
        <v>790</v>
      </c>
      <c r="I2294" s="65">
        <v>10</v>
      </c>
      <c r="J2294" s="65">
        <v>1</v>
      </c>
      <c r="K2294" s="65">
        <v>0</v>
      </c>
      <c r="L2294" s="65">
        <v>0</v>
      </c>
      <c r="M2294" s="65">
        <v>0</v>
      </c>
      <c r="N2294" s="65">
        <v>0</v>
      </c>
      <c r="O2294" s="65">
        <v>0</v>
      </c>
      <c r="P2294">
        <f t="shared" si="359"/>
        <v>8</v>
      </c>
      <c r="Q2294" s="69">
        <v>437</v>
      </c>
      <c r="R2294" s="69">
        <v>1690</v>
      </c>
      <c r="S2294" s="14">
        <f t="shared" si="366"/>
        <v>0.20545369064409968</v>
      </c>
      <c r="T2294" s="33">
        <f>IF(E2294&lt;1994,"NA",IF(E2294&gt;2001,SUMIFS(ADM!E:E,ADM!A:A,ReferendumData!E2294,ADM!C:C,ReferendumData!A2294,ADM!D:D,ReferendumData!B2294),SUMIFS(ADM!K:K,ADM!H:H,ReferendumData!E2294,ADM!I:I,ReferendumData!A2294,ADM!J:J,ReferendumData!B2294)))</f>
        <v>1130.23</v>
      </c>
      <c r="U2294" s="34">
        <f t="shared" si="367"/>
        <v>1.881917839731736</v>
      </c>
      <c r="V2294" s="47">
        <f>IFERROR(VLOOKUP(C2294,Lookups!J:L,3,FALSE),IF(T2294&gt;=2000,4,IF(AND(T2294&gt;=1000,T2294&lt;2000),5,6)))</f>
        <v>5</v>
      </c>
      <c r="W2294" s="70" t="s">
        <v>778</v>
      </c>
      <c r="X2294" s="39">
        <f t="shared" si="360"/>
        <v>1.881917839731736</v>
      </c>
      <c r="Y2294" s="38">
        <f t="shared" si="361"/>
        <v>0.20545369064409968</v>
      </c>
      <c r="Z2294" s="40" t="e">
        <f>IF(C2294=ScatterPlots!$A$3,ReferendumData!Y2294,-1)</f>
        <v>#N/A</v>
      </c>
      <c r="AA2294" s="39">
        <f t="shared" si="362"/>
        <v>1.881917839731736</v>
      </c>
      <c r="AB2294" s="40">
        <f t="shared" si="363"/>
        <v>-1</v>
      </c>
      <c r="AC2294" s="40">
        <f t="shared" si="364"/>
        <v>-1</v>
      </c>
      <c r="AD2294" s="40">
        <f t="shared" si="365"/>
        <v>0.20545369064409968</v>
      </c>
    </row>
    <row r="2295" spans="1:30" x14ac:dyDescent="0.35">
      <c r="A2295" s="65">
        <v>2159</v>
      </c>
      <c r="B2295" s="65">
        <v>1</v>
      </c>
      <c r="C2295" t="s">
        <v>1760</v>
      </c>
      <c r="D2295" s="66" t="s">
        <v>1797</v>
      </c>
      <c r="E2295" s="67">
        <v>2023</v>
      </c>
      <c r="F2295">
        <v>1</v>
      </c>
      <c r="G2295" s="67">
        <v>2024</v>
      </c>
      <c r="H2295" s="68">
        <v>833</v>
      </c>
      <c r="I2295" s="65">
        <v>10</v>
      </c>
      <c r="J2295" s="65">
        <v>1</v>
      </c>
      <c r="K2295" s="65">
        <v>0</v>
      </c>
      <c r="L2295" s="65">
        <v>0</v>
      </c>
      <c r="M2295" s="65">
        <v>0</v>
      </c>
      <c r="N2295" s="65">
        <v>0</v>
      </c>
      <c r="O2295" s="65">
        <v>1</v>
      </c>
      <c r="P2295">
        <f t="shared" si="359"/>
        <v>9</v>
      </c>
      <c r="Q2295" s="69">
        <v>651</v>
      </c>
      <c r="R2295" s="69">
        <v>276</v>
      </c>
      <c r="S2295" s="14">
        <f t="shared" si="366"/>
        <v>0.70226537216828477</v>
      </c>
      <c r="T2295" s="33">
        <f>IF(E2295&lt;1994,"NA",IF(E2295&gt;2001,SUMIFS(ADM!E:E,ADM!A:A,ReferendumData!E2295,ADM!C:C,ReferendumData!A2295,ADM!D:D,ReferendumData!B2295),SUMIFS(ADM!K:K,ADM!H:H,ReferendumData!E2295,ADM!I:I,ReferendumData!A2295,ADM!J:J,ReferendumData!B2295)))</f>
        <v>465.49</v>
      </c>
      <c r="U2295" s="34">
        <f t="shared" si="367"/>
        <v>1.9914498700294314</v>
      </c>
      <c r="V2295" s="47">
        <f>IFERROR(VLOOKUP(C2295,Lookups!J:L,3,FALSE),IF(T2295&gt;=2000,4,IF(AND(T2295&gt;=1000,T2295&lt;2000),5,6)))</f>
        <v>6</v>
      </c>
      <c r="W2295" s="70" t="s">
        <v>778</v>
      </c>
      <c r="X2295" s="39">
        <f t="shared" si="360"/>
        <v>1.9914498700294314</v>
      </c>
      <c r="Y2295" s="38">
        <f t="shared" si="361"/>
        <v>0.70226537216828477</v>
      </c>
      <c r="Z2295" s="40" t="e">
        <f>IF(C2295=ScatterPlots!$A$3,ReferendumData!Y2295,-1)</f>
        <v>#N/A</v>
      </c>
      <c r="AA2295" s="39">
        <f t="shared" si="362"/>
        <v>1.9914498700294314</v>
      </c>
      <c r="AB2295" s="40">
        <f t="shared" si="363"/>
        <v>-1</v>
      </c>
      <c r="AC2295" s="40">
        <f t="shared" si="364"/>
        <v>-1</v>
      </c>
      <c r="AD2295" s="40">
        <f t="shared" si="365"/>
        <v>0.70226537216828477</v>
      </c>
    </row>
    <row r="2296" spans="1:30" x14ac:dyDescent="0.35">
      <c r="A2296" s="65">
        <v>2198</v>
      </c>
      <c r="B2296" s="65">
        <v>1</v>
      </c>
      <c r="C2296" t="s">
        <v>1798</v>
      </c>
      <c r="D2296" s="66" t="s">
        <v>844</v>
      </c>
      <c r="E2296" s="67">
        <v>2023</v>
      </c>
      <c r="F2296">
        <v>1</v>
      </c>
      <c r="G2296" s="67">
        <v>2024</v>
      </c>
      <c r="H2296" s="68">
        <v>783.86</v>
      </c>
      <c r="I2296" s="65">
        <v>10</v>
      </c>
      <c r="J2296" s="65">
        <v>1</v>
      </c>
      <c r="K2296" s="65">
        <v>0</v>
      </c>
      <c r="L2296" s="65">
        <v>1</v>
      </c>
      <c r="M2296" s="65">
        <v>0</v>
      </c>
      <c r="N2296" s="65">
        <v>0</v>
      </c>
      <c r="O2296" s="65">
        <v>0</v>
      </c>
      <c r="P2296">
        <f t="shared" si="359"/>
        <v>8</v>
      </c>
      <c r="Q2296" s="69">
        <v>300</v>
      </c>
      <c r="R2296" s="69">
        <v>409</v>
      </c>
      <c r="S2296" s="14">
        <f t="shared" si="366"/>
        <v>0.42313117066290551</v>
      </c>
      <c r="T2296" s="33">
        <f>IF(E2296&lt;1994,"NA",IF(E2296&gt;2001,SUMIFS(ADM!E:E,ADM!A:A,ReferendumData!E2296,ADM!C:C,ReferendumData!A2296,ADM!D:D,ReferendumData!B2296),SUMIFS(ADM!K:K,ADM!H:H,ReferendumData!E2296,ADM!I:I,ReferendumData!A2296,ADM!J:J,ReferendumData!B2296)))</f>
        <v>586.16</v>
      </c>
      <c r="U2296" s="34">
        <f t="shared" si="367"/>
        <v>1.209567353623584</v>
      </c>
      <c r="V2296" s="47">
        <f>IFERROR(VLOOKUP(C2296,Lookups!J:L,3,FALSE),IF(T2296&gt;=2000,4,IF(AND(T2296&gt;=1000,T2296&lt;2000),5,6)))</f>
        <v>6</v>
      </c>
      <c r="W2296" s="70" t="s">
        <v>1706</v>
      </c>
      <c r="X2296" s="39">
        <f t="shared" si="360"/>
        <v>1.209567353623584</v>
      </c>
      <c r="Y2296" s="38">
        <f t="shared" si="361"/>
        <v>0.42313117066290551</v>
      </c>
      <c r="Z2296" s="40" t="e">
        <f>IF(C2296=ScatterPlots!$A$3,ReferendumData!Y2296,-1)</f>
        <v>#N/A</v>
      </c>
      <c r="AA2296" s="39">
        <f t="shared" si="362"/>
        <v>1.209567353623584</v>
      </c>
      <c r="AB2296" s="40">
        <f t="shared" si="363"/>
        <v>-1</v>
      </c>
      <c r="AC2296" s="40">
        <f t="shared" si="364"/>
        <v>-1</v>
      </c>
      <c r="AD2296" s="40">
        <f t="shared" si="365"/>
        <v>0.42313117066290551</v>
      </c>
    </row>
    <row r="2297" spans="1:30" x14ac:dyDescent="0.35">
      <c r="A2297" s="65">
        <v>2342</v>
      </c>
      <c r="B2297" s="65">
        <v>1</v>
      </c>
      <c r="C2297" t="s">
        <v>1799</v>
      </c>
      <c r="D2297" s="66" t="s">
        <v>1800</v>
      </c>
      <c r="E2297" s="67">
        <v>2023</v>
      </c>
      <c r="F2297">
        <v>1</v>
      </c>
      <c r="G2297" s="67">
        <v>2025</v>
      </c>
      <c r="H2297" s="68">
        <v>1551</v>
      </c>
      <c r="I2297" s="65">
        <v>10</v>
      </c>
      <c r="J2297" s="65">
        <v>1</v>
      </c>
      <c r="K2297" s="65">
        <v>0</v>
      </c>
      <c r="L2297" s="65">
        <v>1</v>
      </c>
      <c r="M2297" s="65">
        <v>1</v>
      </c>
      <c r="N2297" s="65">
        <v>0</v>
      </c>
      <c r="O2297" s="65">
        <v>1</v>
      </c>
      <c r="P2297">
        <f t="shared" si="359"/>
        <v>10</v>
      </c>
      <c r="Q2297" s="69">
        <v>557</v>
      </c>
      <c r="R2297" s="69">
        <v>301</v>
      </c>
      <c r="S2297" s="14">
        <f t="shared" si="366"/>
        <v>0.64918414918414924</v>
      </c>
      <c r="T2297" s="33">
        <f>IF(E2297&lt;1994,"NA",IF(E2297&gt;2001,SUMIFS(ADM!E:E,ADM!A:A,ReferendumData!E2297,ADM!C:C,ReferendumData!A2297,ADM!D:D,ReferendumData!B2297),SUMIFS(ADM!K:K,ADM!H:H,ReferendumData!E2297,ADM!I:I,ReferendumData!A2297,ADM!J:J,ReferendumData!B2297)))</f>
        <v>774.11</v>
      </c>
      <c r="U2297" s="34">
        <f t="shared" si="367"/>
        <v>1.1083696115539134</v>
      </c>
      <c r="V2297" s="47">
        <f>IFERROR(VLOOKUP(C2297,Lookups!J:L,3,FALSE),IF(T2297&gt;=2000,4,IF(AND(T2297&gt;=1000,T2297&lt;2000),5,6)))</f>
        <v>6</v>
      </c>
      <c r="W2297" s="70" t="s">
        <v>1801</v>
      </c>
      <c r="X2297" s="39">
        <f t="shared" si="360"/>
        <v>1.1083696115539134</v>
      </c>
      <c r="Y2297" s="38">
        <f t="shared" si="361"/>
        <v>0.64918414918414924</v>
      </c>
      <c r="Z2297" s="40" t="e">
        <f>IF(C2297=ScatterPlots!$A$3,ReferendumData!Y2297,-1)</f>
        <v>#N/A</v>
      </c>
      <c r="AA2297" s="39">
        <f t="shared" si="362"/>
        <v>1.1083696115539134</v>
      </c>
      <c r="AB2297" s="40">
        <f t="shared" si="363"/>
        <v>-1</v>
      </c>
      <c r="AC2297" s="40">
        <f t="shared" si="364"/>
        <v>-1</v>
      </c>
      <c r="AD2297" s="40">
        <f t="shared" si="365"/>
        <v>0.64918414918414924</v>
      </c>
    </row>
    <row r="2298" spans="1:30" x14ac:dyDescent="0.35">
      <c r="A2298" s="65">
        <v>2365</v>
      </c>
      <c r="B2298" s="65">
        <v>1</v>
      </c>
      <c r="C2298" t="s">
        <v>1802</v>
      </c>
      <c r="D2298" s="66" t="s">
        <v>1700</v>
      </c>
      <c r="E2298" s="67">
        <v>2023</v>
      </c>
      <c r="F2298">
        <v>1</v>
      </c>
      <c r="G2298" s="67">
        <v>2025</v>
      </c>
      <c r="H2298" s="68">
        <v>992.4</v>
      </c>
      <c r="I2298" s="65">
        <v>10</v>
      </c>
      <c r="J2298" s="65">
        <v>1</v>
      </c>
      <c r="K2298" s="65">
        <v>0</v>
      </c>
      <c r="L2298" s="65">
        <v>1</v>
      </c>
      <c r="M2298" s="65">
        <v>0</v>
      </c>
      <c r="N2298" s="65">
        <v>0</v>
      </c>
      <c r="O2298" s="65">
        <v>1</v>
      </c>
      <c r="P2298">
        <f t="shared" si="359"/>
        <v>10</v>
      </c>
      <c r="Q2298" s="69">
        <v>803</v>
      </c>
      <c r="R2298" s="69">
        <v>230</v>
      </c>
      <c r="S2298" s="14">
        <f t="shared" si="366"/>
        <v>0.77734753146176183</v>
      </c>
      <c r="T2298" s="33">
        <f>IF(E2298&lt;1994,"NA",IF(E2298&gt;2001,SUMIFS(ADM!E:E,ADM!A:A,ReferendumData!E2298,ADM!C:C,ReferendumData!A2298,ADM!D:D,ReferendumData!B2298),SUMIFS(ADM!K:K,ADM!H:H,ReferendumData!E2298,ADM!I:I,ReferendumData!A2298,ADM!J:J,ReferendumData!B2298)))</f>
        <v>601.4</v>
      </c>
      <c r="U2298" s="34">
        <f t="shared" si="367"/>
        <v>1.7176587961423346</v>
      </c>
      <c r="V2298" s="47">
        <f>IFERROR(VLOOKUP(C2298,Lookups!J:L,3,FALSE),IF(T2298&gt;=2000,4,IF(AND(T2298&gt;=1000,T2298&lt;2000),5,6)))</f>
        <v>6</v>
      </c>
      <c r="W2298" s="70" t="s">
        <v>1803</v>
      </c>
      <c r="X2298" s="39">
        <f t="shared" si="360"/>
        <v>1.7176587961423346</v>
      </c>
      <c r="Y2298" s="38">
        <f t="shared" si="361"/>
        <v>0.77734753146176183</v>
      </c>
      <c r="Z2298" s="40" t="e">
        <f>IF(C2298=ScatterPlots!$A$3,ReferendumData!Y2298,-1)</f>
        <v>#N/A</v>
      </c>
      <c r="AA2298" s="39">
        <f t="shared" si="362"/>
        <v>1.7176587961423346</v>
      </c>
      <c r="AB2298" s="40">
        <f t="shared" si="363"/>
        <v>-1</v>
      </c>
      <c r="AC2298" s="40">
        <f t="shared" si="364"/>
        <v>-1</v>
      </c>
      <c r="AD2298" s="40">
        <f t="shared" si="365"/>
        <v>0.77734753146176183</v>
      </c>
    </row>
    <row r="2299" spans="1:30" x14ac:dyDescent="0.35">
      <c r="A2299" s="65">
        <v>2687</v>
      </c>
      <c r="B2299" s="65">
        <v>1</v>
      </c>
      <c r="C2299" t="s">
        <v>1766</v>
      </c>
      <c r="D2299" s="66" t="s">
        <v>465</v>
      </c>
      <c r="E2299" s="67">
        <v>2023</v>
      </c>
      <c r="F2299">
        <v>1</v>
      </c>
      <c r="G2299" s="67">
        <v>2024</v>
      </c>
      <c r="H2299" s="68">
        <v>600</v>
      </c>
      <c r="I2299" s="65">
        <v>10</v>
      </c>
      <c r="J2299" s="65">
        <v>1</v>
      </c>
      <c r="K2299" s="65">
        <v>0</v>
      </c>
      <c r="L2299" s="65">
        <v>1</v>
      </c>
      <c r="M2299" s="65">
        <v>0</v>
      </c>
      <c r="N2299" s="65">
        <v>0</v>
      </c>
      <c r="O2299" s="65">
        <v>1</v>
      </c>
      <c r="P2299">
        <f t="shared" si="359"/>
        <v>7</v>
      </c>
      <c r="Q2299" s="69">
        <v>1226</v>
      </c>
      <c r="R2299" s="69">
        <v>897</v>
      </c>
      <c r="S2299" s="14">
        <f t="shared" si="366"/>
        <v>0.57748469147432879</v>
      </c>
      <c r="T2299" s="33">
        <f>IF(E2299&lt;1994,"NA",IF(E2299&gt;2001,SUMIFS(ADM!E:E,ADM!A:A,ReferendumData!E2299,ADM!C:C,ReferendumData!A2299,ADM!D:D,ReferendumData!B2299),SUMIFS(ADM!K:K,ADM!H:H,ReferendumData!E2299,ADM!I:I,ReferendumData!A2299,ADM!J:J,ReferendumData!B2299)))</f>
        <v>1310.5999999999999</v>
      </c>
      <c r="U2299" s="34">
        <f t="shared" si="367"/>
        <v>1.6198687623989014</v>
      </c>
      <c r="V2299" s="47">
        <f>IFERROR(VLOOKUP(C2299,Lookups!J:L,3,FALSE),IF(T2299&gt;=2000,4,IF(AND(T2299&gt;=1000,T2299&lt;2000),5,6)))</f>
        <v>5</v>
      </c>
      <c r="W2299" s="70" t="s">
        <v>756</v>
      </c>
      <c r="X2299" s="39">
        <f t="shared" si="360"/>
        <v>1.6198687623989014</v>
      </c>
      <c r="Y2299" s="38">
        <f t="shared" si="361"/>
        <v>0.57748469147432879</v>
      </c>
      <c r="Z2299" s="40" t="e">
        <f>IF(C2299=ScatterPlots!$A$3,ReferendumData!Y2299,-1)</f>
        <v>#N/A</v>
      </c>
      <c r="AA2299" s="39">
        <f t="shared" si="362"/>
        <v>1.6198687623989014</v>
      </c>
      <c r="AB2299" s="40">
        <f t="shared" si="363"/>
        <v>-1</v>
      </c>
      <c r="AC2299" s="40">
        <f t="shared" si="364"/>
        <v>-1</v>
      </c>
      <c r="AD2299" s="40">
        <f t="shared" si="365"/>
        <v>0.57748469147432879</v>
      </c>
    </row>
    <row r="2300" spans="1:30" x14ac:dyDescent="0.35">
      <c r="A2300" s="65">
        <v>2889</v>
      </c>
      <c r="B2300" s="65">
        <v>1</v>
      </c>
      <c r="C2300" t="s">
        <v>1804</v>
      </c>
      <c r="D2300" s="66" t="s">
        <v>638</v>
      </c>
      <c r="E2300" s="67">
        <v>2023</v>
      </c>
      <c r="F2300">
        <v>1</v>
      </c>
      <c r="G2300" s="67">
        <v>2024</v>
      </c>
      <c r="H2300" s="68">
        <v>610</v>
      </c>
      <c r="I2300" s="65">
        <v>10</v>
      </c>
      <c r="J2300" s="65">
        <v>1</v>
      </c>
      <c r="K2300" s="65">
        <v>0</v>
      </c>
      <c r="L2300" s="65">
        <v>1</v>
      </c>
      <c r="M2300" s="65">
        <v>0</v>
      </c>
      <c r="N2300" s="65">
        <v>0</v>
      </c>
      <c r="O2300" s="65">
        <v>0</v>
      </c>
      <c r="P2300">
        <f t="shared" si="359"/>
        <v>7</v>
      </c>
      <c r="Q2300" s="69">
        <v>401</v>
      </c>
      <c r="R2300" s="69">
        <v>519</v>
      </c>
      <c r="S2300" s="14">
        <f t="shared" si="366"/>
        <v>0.43586956521739129</v>
      </c>
      <c r="T2300" s="33">
        <f>IF(E2300&lt;1994,"NA",IF(E2300&gt;2001,SUMIFS(ADM!E:E,ADM!A:A,ReferendumData!E2300,ADM!C:C,ReferendumData!A2300,ADM!D:D,ReferendumData!B2300),SUMIFS(ADM!K:K,ADM!H:H,ReferendumData!E2300,ADM!I:I,ReferendumData!A2300,ADM!J:J,ReferendumData!B2300)))</f>
        <v>738.19</v>
      </c>
      <c r="U2300" s="34">
        <f t="shared" si="367"/>
        <v>1.2462916051423074</v>
      </c>
      <c r="V2300" s="47">
        <f>IFERROR(VLOOKUP(C2300,Lookups!J:L,3,FALSE),IF(T2300&gt;=2000,4,IF(AND(T2300&gt;=1000,T2300&lt;2000),5,6)))</f>
        <v>6</v>
      </c>
      <c r="W2300" s="70" t="s">
        <v>756</v>
      </c>
      <c r="X2300" s="39">
        <f t="shared" si="360"/>
        <v>1.2462916051423074</v>
      </c>
      <c r="Y2300" s="38">
        <f t="shared" si="361"/>
        <v>0.43586956521739129</v>
      </c>
      <c r="Z2300" s="40" t="e">
        <f>IF(C2300=ScatterPlots!$A$3,ReferendumData!Y2300,-1)</f>
        <v>#N/A</v>
      </c>
      <c r="AA2300" s="39">
        <f t="shared" si="362"/>
        <v>1.2462916051423074</v>
      </c>
      <c r="AB2300" s="40">
        <f t="shared" si="363"/>
        <v>-1</v>
      </c>
      <c r="AC2300" s="40">
        <f t="shared" si="364"/>
        <v>-1</v>
      </c>
      <c r="AD2300" s="40">
        <f t="shared" si="365"/>
        <v>0.43586956521739129</v>
      </c>
    </row>
    <row r="2301" spans="1:30" x14ac:dyDescent="0.35">
      <c r="A2301" s="65">
        <v>14</v>
      </c>
      <c r="B2301" s="65">
        <v>1</v>
      </c>
      <c r="C2301" t="str">
        <f t="shared" ref="C2301:C2332" si="368">TEXT(A2301,"0000")&amp;"-"&amp;TEXT(B2301,"00")</f>
        <v>0014-01</v>
      </c>
      <c r="D2301" s="66" t="s">
        <v>1811</v>
      </c>
      <c r="E2301" s="67">
        <v>2024</v>
      </c>
      <c r="F2301">
        <v>3</v>
      </c>
      <c r="G2301" s="67">
        <v>2025</v>
      </c>
      <c r="H2301" s="68">
        <v>424</v>
      </c>
      <c r="I2301" s="65">
        <v>10</v>
      </c>
      <c r="J2301" s="65">
        <v>1</v>
      </c>
      <c r="K2301" s="65">
        <v>0</v>
      </c>
      <c r="L2301" s="65">
        <v>1</v>
      </c>
      <c r="M2301" s="65">
        <v>0</v>
      </c>
      <c r="N2301" s="65">
        <v>0</v>
      </c>
      <c r="O2301" s="65">
        <v>1</v>
      </c>
      <c r="P2301">
        <f t="shared" si="359"/>
        <v>5</v>
      </c>
      <c r="Q2301" s="69">
        <v>4376</v>
      </c>
      <c r="R2301" s="69">
        <v>3277</v>
      </c>
      <c r="S2301" s="14">
        <f t="shared" ref="S2301:S2364" si="369">Q2301/(Q2301+R2301)</f>
        <v>0.5718019077485953</v>
      </c>
      <c r="T2301" s="33">
        <f>IF(E2301&lt;1994,"NA",IF(E2301&gt;2001,SUMIFS(ADM!E:E,ADM!A:A,ReferendumData!E2301,ADM!C:C,ReferendumData!A2301,ADM!D:D,ReferendumData!B2301),SUMIFS(ADM!K:K,ADM!H:H,ReferendumData!E2301,ADM!I:I,ReferendumData!A2301,ADM!J:J,ReferendumData!B2301)))</f>
        <v>2584.81</v>
      </c>
      <c r="U2301" s="34">
        <f t="shared" ref="U2301:U2324" si="370">(Q2301+R2301)/T2301</f>
        <v>2.9607592047384528</v>
      </c>
      <c r="V2301" s="47">
        <f>IFERROR(VLOOKUP(C2301,Lookups!J:L,3,FALSE),IF(T2301&gt;=2000,4,IF(AND(T2301&gt;=1000,T2301&lt;2000),5,6)))</f>
        <v>3</v>
      </c>
      <c r="W2301" s="70" t="s">
        <v>807</v>
      </c>
      <c r="X2301" s="39">
        <f t="shared" ref="X2301:X2332" si="371">IF(A2301=815,0,U2301)</f>
        <v>2.9607592047384528</v>
      </c>
      <c r="Y2301" s="38">
        <f t="shared" ref="Y2301:Y2332" si="372">IF(A2301=815,0,S2301)</f>
        <v>0.5718019077485953</v>
      </c>
      <c r="Z2301" s="40" t="e">
        <f>IF(C2301=ScatterPlots!$A$3,ReferendumData!Y2301,-1)</f>
        <v>#N/A</v>
      </c>
      <c r="AA2301" s="39">
        <f t="shared" ref="AA2301:AA2332" si="373">IF(A2301=815,0,U2301)</f>
        <v>2.9607592047384528</v>
      </c>
      <c r="AB2301" s="40">
        <f t="shared" ref="AB2301:AB2332" si="374">IF(A2301=815,0,IF(F2301=3,S2301,-1))</f>
        <v>0.5718019077485953</v>
      </c>
      <c r="AC2301" s="40">
        <f t="shared" ref="AC2301:AC2332" si="375">IF(A2301=815,0,IF(F2301=2,S2301,-1))</f>
        <v>-1</v>
      </c>
      <c r="AD2301" s="40">
        <f t="shared" ref="AD2301:AD2332" si="376">IF(A2301=815,0,IF(F2301=1,S2301,-1))</f>
        <v>-1</v>
      </c>
    </row>
    <row r="2302" spans="1:30" x14ac:dyDescent="0.35">
      <c r="A2302" s="65">
        <v>81</v>
      </c>
      <c r="B2302" s="65">
        <v>1</v>
      </c>
      <c r="C2302" t="str">
        <f t="shared" si="368"/>
        <v>0081-01</v>
      </c>
      <c r="D2302" s="66" t="s">
        <v>325</v>
      </c>
      <c r="E2302" s="67">
        <v>2024</v>
      </c>
      <c r="F2302">
        <v>3</v>
      </c>
      <c r="G2302" s="67">
        <v>2025</v>
      </c>
      <c r="H2302" s="68">
        <v>700</v>
      </c>
      <c r="I2302" s="65">
        <v>10</v>
      </c>
      <c r="J2302" s="65">
        <v>1</v>
      </c>
      <c r="K2302" s="65">
        <v>0</v>
      </c>
      <c r="L2302" s="65">
        <v>1</v>
      </c>
      <c r="M2302" s="65">
        <v>0</v>
      </c>
      <c r="N2302" s="65">
        <v>0</v>
      </c>
      <c r="O2302" s="65">
        <v>1</v>
      </c>
      <c r="P2302">
        <f t="shared" si="359"/>
        <v>8</v>
      </c>
      <c r="Q2302" s="69">
        <v>338</v>
      </c>
      <c r="R2302" s="69">
        <v>270</v>
      </c>
      <c r="S2302" s="14">
        <f t="shared" si="369"/>
        <v>0.55592105263157898</v>
      </c>
      <c r="T2302" s="33">
        <f>IF(E2302&lt;1994,"NA",IF(E2302&gt;2001,SUMIFS(ADM!E:E,ADM!A:A,ReferendumData!E2302,ADM!C:C,ReferendumData!A2302,ADM!D:D,ReferendumData!B2302),SUMIFS(ADM!K:K,ADM!H:H,ReferendumData!E2302,ADM!I:I,ReferendumData!A2302,ADM!J:J,ReferendumData!B2302)))</f>
        <v>103.87</v>
      </c>
      <c r="U2302" s="34">
        <f t="shared" si="370"/>
        <v>5.8534706845094826</v>
      </c>
      <c r="V2302" s="47">
        <f>IFERROR(VLOOKUP(C2302,Lookups!J:L,3,FALSE),IF(T2302&gt;=2000,4,IF(AND(T2302&gt;=1000,T2302&lt;2000),5,6)))</f>
        <v>6</v>
      </c>
      <c r="W2302" s="70" t="s">
        <v>807</v>
      </c>
      <c r="X2302" s="39">
        <f t="shared" si="371"/>
        <v>5.8534706845094826</v>
      </c>
      <c r="Y2302" s="38">
        <f t="shared" si="372"/>
        <v>0.55592105263157898</v>
      </c>
      <c r="Z2302" s="40" t="e">
        <f>IF(C2302=ScatterPlots!$A$3,ReferendumData!Y2302,-1)</f>
        <v>#N/A</v>
      </c>
      <c r="AA2302" s="39">
        <f t="shared" si="373"/>
        <v>5.8534706845094826</v>
      </c>
      <c r="AB2302" s="40">
        <f t="shared" si="374"/>
        <v>0.55592105263157898</v>
      </c>
      <c r="AC2302" s="40">
        <f t="shared" si="375"/>
        <v>-1</v>
      </c>
      <c r="AD2302" s="40">
        <f t="shared" si="376"/>
        <v>-1</v>
      </c>
    </row>
    <row r="2303" spans="1:30" x14ac:dyDescent="0.35">
      <c r="A2303" s="65">
        <v>146</v>
      </c>
      <c r="B2303" s="65">
        <v>1</v>
      </c>
      <c r="C2303" t="str">
        <f t="shared" si="368"/>
        <v>0146-01</v>
      </c>
      <c r="D2303" s="66" t="s">
        <v>1812</v>
      </c>
      <c r="E2303" s="67">
        <v>2024</v>
      </c>
      <c r="F2303">
        <v>3</v>
      </c>
      <c r="G2303" s="67">
        <v>2025</v>
      </c>
      <c r="H2303" s="68">
        <v>500</v>
      </c>
      <c r="I2303" s="65">
        <v>5</v>
      </c>
      <c r="J2303" s="65">
        <v>1</v>
      </c>
      <c r="K2303" s="65">
        <v>0</v>
      </c>
      <c r="L2303" s="65">
        <v>0</v>
      </c>
      <c r="M2303" s="65">
        <v>0</v>
      </c>
      <c r="N2303" s="65">
        <v>0</v>
      </c>
      <c r="O2303" s="65">
        <v>0</v>
      </c>
      <c r="P2303">
        <f t="shared" si="359"/>
        <v>6</v>
      </c>
      <c r="Q2303" s="69">
        <v>1065</v>
      </c>
      <c r="R2303" s="69">
        <v>1665</v>
      </c>
      <c r="S2303" s="14">
        <f t="shared" si="369"/>
        <v>0.39010989010989011</v>
      </c>
      <c r="T2303" s="33">
        <f>IF(E2303&lt;1994,"NA",IF(E2303&gt;2001,SUMIFS(ADM!E:E,ADM!A:A,ReferendumData!E2303,ADM!C:C,ReferendumData!A2303,ADM!D:D,ReferendumData!B2303),SUMIFS(ADM!K:K,ADM!H:H,ReferendumData!E2303,ADM!I:I,ReferendumData!A2303,ADM!J:J,ReferendumData!B2303)))</f>
        <v>886.67</v>
      </c>
      <c r="U2303" s="34">
        <f t="shared" si="370"/>
        <v>3.0789357934744608</v>
      </c>
      <c r="V2303" s="47">
        <f>IFERROR(VLOOKUP(C2303,Lookups!J:L,3,FALSE),IF(T2303&gt;=2000,4,IF(AND(T2303&gt;=1000,T2303&lt;2000),5,6)))</f>
        <v>6</v>
      </c>
      <c r="W2303" s="70" t="s">
        <v>807</v>
      </c>
      <c r="X2303" s="39">
        <f t="shared" si="371"/>
        <v>3.0789357934744608</v>
      </c>
      <c r="Y2303" s="38">
        <f t="shared" si="372"/>
        <v>0.39010989010989011</v>
      </c>
      <c r="Z2303" s="40" t="e">
        <f>IF(C2303=ScatterPlots!$A$3,ReferendumData!Y2303,-1)</f>
        <v>#N/A</v>
      </c>
      <c r="AA2303" s="39">
        <f t="shared" si="373"/>
        <v>3.0789357934744608</v>
      </c>
      <c r="AB2303" s="40">
        <f t="shared" si="374"/>
        <v>0.39010989010989011</v>
      </c>
      <c r="AC2303" s="40">
        <f t="shared" si="375"/>
        <v>-1</v>
      </c>
      <c r="AD2303" s="40">
        <f t="shared" si="376"/>
        <v>-1</v>
      </c>
    </row>
    <row r="2304" spans="1:30" x14ac:dyDescent="0.35">
      <c r="A2304" s="65">
        <v>146</v>
      </c>
      <c r="B2304" s="65">
        <v>1</v>
      </c>
      <c r="C2304" t="str">
        <f t="shared" si="368"/>
        <v>0146-01</v>
      </c>
      <c r="D2304" s="66" t="s">
        <v>1812</v>
      </c>
      <c r="E2304" s="67">
        <v>2024</v>
      </c>
      <c r="F2304">
        <v>3</v>
      </c>
      <c r="G2304" s="67">
        <v>2025</v>
      </c>
      <c r="H2304" s="68">
        <v>250</v>
      </c>
      <c r="I2304" s="65">
        <v>5</v>
      </c>
      <c r="J2304" s="65">
        <v>2</v>
      </c>
      <c r="K2304" s="65">
        <v>0</v>
      </c>
      <c r="L2304" s="65">
        <v>0</v>
      </c>
      <c r="M2304" s="65">
        <v>0</v>
      </c>
      <c r="N2304" s="65">
        <v>0</v>
      </c>
      <c r="O2304" s="65">
        <v>0</v>
      </c>
      <c r="P2304">
        <f t="shared" si="359"/>
        <v>3</v>
      </c>
      <c r="Q2304" s="69">
        <v>993</v>
      </c>
      <c r="R2304" s="69">
        <v>1665</v>
      </c>
      <c r="S2304" s="14">
        <f t="shared" si="369"/>
        <v>0.37358916478555304</v>
      </c>
      <c r="T2304" s="33">
        <f>IF(E2304&lt;1994,"NA",IF(E2304&gt;2001,SUMIFS(ADM!E:E,ADM!A:A,ReferendumData!E2304,ADM!C:C,ReferendumData!A2304,ADM!D:D,ReferendumData!B2304),SUMIFS(ADM!K:K,ADM!H:H,ReferendumData!E2304,ADM!I:I,ReferendumData!A2304,ADM!J:J,ReferendumData!B2304)))</f>
        <v>886.67</v>
      </c>
      <c r="U2304" s="34">
        <f t="shared" si="370"/>
        <v>2.9977330912289806</v>
      </c>
      <c r="V2304" s="47">
        <f>IFERROR(VLOOKUP(C2304,Lookups!J:L,3,FALSE),IF(T2304&gt;=2000,4,IF(AND(T2304&gt;=1000,T2304&lt;2000),5,6)))</f>
        <v>6</v>
      </c>
      <c r="W2304" s="70" t="s">
        <v>807</v>
      </c>
      <c r="X2304" s="39">
        <f t="shared" si="371"/>
        <v>2.9977330912289806</v>
      </c>
      <c r="Y2304" s="38">
        <f t="shared" si="372"/>
        <v>0.37358916478555304</v>
      </c>
      <c r="Z2304" s="40" t="e">
        <f>IF(C2304=ScatterPlots!$A$3,ReferendumData!Y2304,-1)</f>
        <v>#N/A</v>
      </c>
      <c r="AA2304" s="39">
        <f t="shared" si="373"/>
        <v>2.9977330912289806</v>
      </c>
      <c r="AB2304" s="40">
        <f t="shared" si="374"/>
        <v>0.37358916478555304</v>
      </c>
      <c r="AC2304" s="40">
        <f t="shared" si="375"/>
        <v>-1</v>
      </c>
      <c r="AD2304" s="40">
        <f t="shared" si="376"/>
        <v>-1</v>
      </c>
    </row>
    <row r="2305" spans="1:30" x14ac:dyDescent="0.35">
      <c r="A2305" s="65">
        <v>173</v>
      </c>
      <c r="B2305" s="65">
        <v>1</v>
      </c>
      <c r="C2305" t="str">
        <f t="shared" si="368"/>
        <v>0173-01</v>
      </c>
      <c r="D2305" s="66" t="s">
        <v>1773</v>
      </c>
      <c r="E2305" s="67">
        <v>2024</v>
      </c>
      <c r="F2305">
        <v>3</v>
      </c>
      <c r="G2305" s="67">
        <v>2025</v>
      </c>
      <c r="H2305" s="68">
        <v>590.66999999999996</v>
      </c>
      <c r="I2305" s="65">
        <v>10</v>
      </c>
      <c r="J2305" s="65">
        <v>1</v>
      </c>
      <c r="K2305" s="65">
        <v>0</v>
      </c>
      <c r="L2305" s="65">
        <v>1</v>
      </c>
      <c r="M2305" s="65">
        <v>0</v>
      </c>
      <c r="N2305" s="65">
        <v>0</v>
      </c>
      <c r="O2305" s="65">
        <v>1</v>
      </c>
      <c r="P2305">
        <f t="shared" si="359"/>
        <v>6</v>
      </c>
      <c r="Q2305" s="69">
        <v>754</v>
      </c>
      <c r="R2305" s="69">
        <v>685</v>
      </c>
      <c r="S2305" s="14">
        <f t="shared" si="369"/>
        <v>0.52397498262682418</v>
      </c>
      <c r="T2305" s="33">
        <f>IF(E2305&lt;1994,"NA",IF(E2305&gt;2001,SUMIFS(ADM!E:E,ADM!A:A,ReferendumData!E2305,ADM!C:C,ReferendumData!A2305,ADM!D:D,ReferendumData!B2305),SUMIFS(ADM!K:K,ADM!H:H,ReferendumData!E2305,ADM!I:I,ReferendumData!A2305,ADM!J:J,ReferendumData!B2305)))</f>
        <v>498.61</v>
      </c>
      <c r="U2305" s="34">
        <f t="shared" si="370"/>
        <v>2.8860231443412685</v>
      </c>
      <c r="V2305" s="47">
        <f>IFERROR(VLOOKUP(C2305,Lookups!J:L,3,FALSE),IF(T2305&gt;=2000,4,IF(AND(T2305&gt;=1000,T2305&lt;2000),5,6)))</f>
        <v>6</v>
      </c>
      <c r="W2305" s="70" t="s">
        <v>807</v>
      </c>
      <c r="X2305" s="39">
        <f t="shared" si="371"/>
        <v>2.8860231443412685</v>
      </c>
      <c r="Y2305" s="38">
        <f t="shared" si="372"/>
        <v>0.52397498262682418</v>
      </c>
      <c r="Z2305" s="40" t="e">
        <f>IF(C2305=ScatterPlots!$A$3,ReferendumData!Y2305,-1)</f>
        <v>#N/A</v>
      </c>
      <c r="AA2305" s="39">
        <f t="shared" si="373"/>
        <v>2.8860231443412685</v>
      </c>
      <c r="AB2305" s="40">
        <f t="shared" si="374"/>
        <v>0.52397498262682418</v>
      </c>
      <c r="AC2305" s="40">
        <f t="shared" si="375"/>
        <v>-1</v>
      </c>
      <c r="AD2305" s="40">
        <f t="shared" si="376"/>
        <v>-1</v>
      </c>
    </row>
    <row r="2306" spans="1:30" x14ac:dyDescent="0.35">
      <c r="A2306" s="65">
        <v>182</v>
      </c>
      <c r="B2306" s="65">
        <v>1</v>
      </c>
      <c r="C2306" t="str">
        <f t="shared" si="368"/>
        <v>0182-01</v>
      </c>
      <c r="D2306" s="66" t="s">
        <v>1775</v>
      </c>
      <c r="E2306" s="67">
        <v>2024</v>
      </c>
      <c r="F2306">
        <v>3</v>
      </c>
      <c r="G2306" s="67">
        <v>2025</v>
      </c>
      <c r="H2306" s="68">
        <v>1500</v>
      </c>
      <c r="I2306" s="65">
        <v>10</v>
      </c>
      <c r="J2306" s="65">
        <v>1</v>
      </c>
      <c r="K2306" s="65">
        <v>0</v>
      </c>
      <c r="L2306" s="65">
        <v>1</v>
      </c>
      <c r="M2306" s="65">
        <v>0</v>
      </c>
      <c r="N2306" s="65">
        <v>0</v>
      </c>
      <c r="O2306" s="65">
        <v>0</v>
      </c>
      <c r="P2306">
        <f t="shared" si="359"/>
        <v>10</v>
      </c>
      <c r="Q2306" s="69">
        <v>3113</v>
      </c>
      <c r="R2306" s="69">
        <v>3630</v>
      </c>
      <c r="S2306" s="14">
        <f t="shared" si="369"/>
        <v>0.46166394779771613</v>
      </c>
      <c r="T2306" s="33">
        <f>IF(E2306&lt;1994,"NA",IF(E2306&gt;2001,SUMIFS(ADM!E:E,ADM!A:A,ReferendumData!E2306,ADM!C:C,ReferendumData!A2306,ADM!D:D,ReferendumData!B2306),SUMIFS(ADM!K:K,ADM!H:H,ReferendumData!E2306,ADM!I:I,ReferendumData!A2306,ADM!J:J,ReferendumData!B2306)))</f>
        <v>982</v>
      </c>
      <c r="U2306" s="34">
        <f t="shared" si="370"/>
        <v>6.8665987780040734</v>
      </c>
      <c r="V2306" s="47">
        <f>IFERROR(VLOOKUP(C2306,Lookups!J:L,3,FALSE),IF(T2306&gt;=2000,4,IF(AND(T2306&gt;=1000,T2306&lt;2000),5,6)))</f>
        <v>6</v>
      </c>
      <c r="W2306" s="70" t="s">
        <v>807</v>
      </c>
      <c r="X2306" s="39">
        <f t="shared" si="371"/>
        <v>6.8665987780040734</v>
      </c>
      <c r="Y2306" s="38">
        <f t="shared" si="372"/>
        <v>0.46166394779771613</v>
      </c>
      <c r="Z2306" s="40" t="e">
        <f>IF(C2306=ScatterPlots!$A$3,ReferendumData!Y2306,-1)</f>
        <v>#N/A</v>
      </c>
      <c r="AA2306" s="39">
        <f t="shared" si="373"/>
        <v>6.8665987780040734</v>
      </c>
      <c r="AB2306" s="40">
        <f t="shared" si="374"/>
        <v>0.46166394779771613</v>
      </c>
      <c r="AC2306" s="40">
        <f t="shared" si="375"/>
        <v>-1</v>
      </c>
      <c r="AD2306" s="40">
        <f t="shared" si="376"/>
        <v>-1</v>
      </c>
    </row>
    <row r="2307" spans="1:30" x14ac:dyDescent="0.35">
      <c r="A2307" s="65">
        <v>192</v>
      </c>
      <c r="B2307" s="65">
        <v>1</v>
      </c>
      <c r="C2307" t="str">
        <f t="shared" si="368"/>
        <v>0192-01</v>
      </c>
      <c r="D2307" s="66" t="s">
        <v>120</v>
      </c>
      <c r="E2307" s="67">
        <v>2024</v>
      </c>
      <c r="F2307">
        <v>3</v>
      </c>
      <c r="G2307" s="67">
        <v>2025</v>
      </c>
      <c r="H2307" s="68">
        <v>1556.15</v>
      </c>
      <c r="I2307" s="65">
        <v>10</v>
      </c>
      <c r="J2307" s="65">
        <v>1</v>
      </c>
      <c r="K2307" s="65">
        <v>0</v>
      </c>
      <c r="L2307" s="65">
        <v>1</v>
      </c>
      <c r="M2307" s="65">
        <v>0</v>
      </c>
      <c r="N2307" s="65">
        <v>0</v>
      </c>
      <c r="O2307" s="65">
        <v>0</v>
      </c>
      <c r="P2307">
        <f t="shared" si="359"/>
        <v>10</v>
      </c>
      <c r="Q2307" s="69">
        <v>8421</v>
      </c>
      <c r="R2307" s="69">
        <v>12152</v>
      </c>
      <c r="S2307" s="14">
        <f t="shared" si="369"/>
        <v>0.40932289894521945</v>
      </c>
      <c r="T2307" s="33">
        <f>IF(E2307&lt;1994,"NA",IF(E2307&gt;2001,SUMIFS(ADM!E:E,ADM!A:A,ReferendumData!E2307,ADM!C:C,ReferendumData!A2307,ADM!D:D,ReferendumData!B2307),SUMIFS(ADM!K:K,ADM!H:H,ReferendumData!E2307,ADM!I:I,ReferendumData!A2307,ADM!J:J,ReferendumData!B2307)))</f>
        <v>6589.11</v>
      </c>
      <c r="U2307" s="34">
        <f t="shared" si="370"/>
        <v>3.1222729625093528</v>
      </c>
      <c r="V2307" s="47">
        <f>IFERROR(VLOOKUP(C2307,Lookups!J:L,3,FALSE),IF(T2307&gt;=2000,4,IF(AND(T2307&gt;=1000,T2307&lt;2000),5,6)))</f>
        <v>3</v>
      </c>
      <c r="W2307" s="70" t="s">
        <v>1813</v>
      </c>
      <c r="X2307" s="39">
        <f t="shared" si="371"/>
        <v>3.1222729625093528</v>
      </c>
      <c r="Y2307" s="38">
        <f t="shared" si="372"/>
        <v>0.40932289894521945</v>
      </c>
      <c r="Z2307" s="40" t="e">
        <f>IF(C2307=ScatterPlots!$A$3,ReferendumData!Y2307,-1)</f>
        <v>#N/A</v>
      </c>
      <c r="AA2307" s="39">
        <f t="shared" si="373"/>
        <v>3.1222729625093528</v>
      </c>
      <c r="AB2307" s="40">
        <f t="shared" si="374"/>
        <v>0.40932289894521945</v>
      </c>
      <c r="AC2307" s="40">
        <f t="shared" si="375"/>
        <v>-1</v>
      </c>
      <c r="AD2307" s="40">
        <f t="shared" si="376"/>
        <v>-1</v>
      </c>
    </row>
    <row r="2308" spans="1:30" x14ac:dyDescent="0.35">
      <c r="A2308" s="65">
        <v>194</v>
      </c>
      <c r="B2308" s="65">
        <v>1</v>
      </c>
      <c r="C2308" t="str">
        <f t="shared" si="368"/>
        <v>0194-01</v>
      </c>
      <c r="D2308" s="66" t="s">
        <v>655</v>
      </c>
      <c r="E2308" s="67">
        <v>2024</v>
      </c>
      <c r="F2308">
        <v>3</v>
      </c>
      <c r="G2308" s="67">
        <v>2025</v>
      </c>
      <c r="H2308" s="68">
        <v>300</v>
      </c>
      <c r="I2308" s="65">
        <v>10</v>
      </c>
      <c r="J2308" s="65">
        <v>1</v>
      </c>
      <c r="K2308" s="65">
        <v>0</v>
      </c>
      <c r="L2308" s="65">
        <v>1</v>
      </c>
      <c r="M2308" s="65">
        <v>0</v>
      </c>
      <c r="N2308" s="65">
        <v>0</v>
      </c>
      <c r="O2308" s="65">
        <v>0</v>
      </c>
      <c r="P2308">
        <f t="shared" si="359"/>
        <v>4</v>
      </c>
      <c r="Q2308" s="69">
        <v>17880</v>
      </c>
      <c r="R2308" s="69">
        <v>19795</v>
      </c>
      <c r="S2308" s="14">
        <f t="shared" si="369"/>
        <v>0.47458526874585266</v>
      </c>
      <c r="T2308" s="33">
        <f>IF(E2308&lt;1994,"NA",IF(E2308&gt;2001,SUMIFS(ADM!E:E,ADM!A:A,ReferendumData!E2308,ADM!C:C,ReferendumData!A2308,ADM!D:D,ReferendumData!B2308),SUMIFS(ADM!K:K,ADM!H:H,ReferendumData!E2308,ADM!I:I,ReferendumData!A2308,ADM!J:J,ReferendumData!B2308)))</f>
        <v>11912.01</v>
      </c>
      <c r="U2308" s="34">
        <f t="shared" si="370"/>
        <v>3.1627743764486431</v>
      </c>
      <c r="V2308" s="47">
        <f>IFERROR(VLOOKUP(C2308,Lookups!J:L,3,FALSE),IF(T2308&gt;=2000,4,IF(AND(T2308&gt;=1000,T2308&lt;2000),5,6)))</f>
        <v>3</v>
      </c>
      <c r="W2308" s="70" t="s">
        <v>807</v>
      </c>
      <c r="X2308" s="39">
        <f t="shared" si="371"/>
        <v>3.1627743764486431</v>
      </c>
      <c r="Y2308" s="38">
        <f t="shared" si="372"/>
        <v>0.47458526874585266</v>
      </c>
      <c r="Z2308" s="40" t="e">
        <f>IF(C2308=ScatterPlots!$A$3,ReferendumData!Y2308,-1)</f>
        <v>#N/A</v>
      </c>
      <c r="AA2308" s="39">
        <f t="shared" si="373"/>
        <v>3.1627743764486431</v>
      </c>
      <c r="AB2308" s="40">
        <f t="shared" si="374"/>
        <v>0.47458526874585266</v>
      </c>
      <c r="AC2308" s="40">
        <f t="shared" si="375"/>
        <v>-1</v>
      </c>
      <c r="AD2308" s="40">
        <f t="shared" si="376"/>
        <v>-1</v>
      </c>
    </row>
    <row r="2309" spans="1:30" x14ac:dyDescent="0.35">
      <c r="A2309" s="65">
        <v>199</v>
      </c>
      <c r="B2309" s="65">
        <v>1</v>
      </c>
      <c r="C2309" t="str">
        <f t="shared" si="368"/>
        <v>0199-01</v>
      </c>
      <c r="D2309" s="66" t="s">
        <v>1814</v>
      </c>
      <c r="E2309" s="67">
        <v>2024</v>
      </c>
      <c r="F2309">
        <v>3</v>
      </c>
      <c r="G2309" s="67">
        <v>2025</v>
      </c>
      <c r="H2309" s="68">
        <v>627</v>
      </c>
      <c r="I2309" s="65">
        <v>10</v>
      </c>
      <c r="J2309" s="65">
        <v>1</v>
      </c>
      <c r="K2309" s="65">
        <v>0</v>
      </c>
      <c r="L2309" s="65">
        <v>1</v>
      </c>
      <c r="M2309" s="65">
        <v>0</v>
      </c>
      <c r="N2309" s="65">
        <v>0</v>
      </c>
      <c r="O2309" s="65">
        <v>1</v>
      </c>
      <c r="P2309">
        <f t="shared" si="359"/>
        <v>7</v>
      </c>
      <c r="Q2309" s="69">
        <v>8613</v>
      </c>
      <c r="R2309" s="69">
        <v>7350</v>
      </c>
      <c r="S2309" s="14">
        <f t="shared" si="369"/>
        <v>0.53956023303890244</v>
      </c>
      <c r="T2309" s="33">
        <f>IF(E2309&lt;1994,"NA",IF(E2309&gt;2001,SUMIFS(ADM!E:E,ADM!A:A,ReferendumData!E2309,ADM!C:C,ReferendumData!A2309,ADM!D:D,ReferendumData!B2309),SUMIFS(ADM!K:K,ADM!H:H,ReferendumData!E2309,ADM!I:I,ReferendumData!A2309,ADM!J:J,ReferendumData!B2309)))</f>
        <v>3480.07</v>
      </c>
      <c r="U2309" s="34">
        <f t="shared" si="370"/>
        <v>4.5869766987445653</v>
      </c>
      <c r="V2309" s="47">
        <f>IFERROR(VLOOKUP(C2309,Lookups!J:L,3,FALSE),IF(T2309&gt;=2000,4,IF(AND(T2309&gt;=1000,T2309&lt;2000),5,6)))</f>
        <v>3</v>
      </c>
      <c r="W2309" s="70" t="s">
        <v>807</v>
      </c>
      <c r="X2309" s="39">
        <f t="shared" si="371"/>
        <v>4.5869766987445653</v>
      </c>
      <c r="Y2309" s="38">
        <f t="shared" si="372"/>
        <v>0.53956023303890244</v>
      </c>
      <c r="Z2309" s="40" t="e">
        <f>IF(C2309=ScatterPlots!$A$3,ReferendumData!Y2309,-1)</f>
        <v>#N/A</v>
      </c>
      <c r="AA2309" s="39">
        <f t="shared" si="373"/>
        <v>4.5869766987445653</v>
      </c>
      <c r="AB2309" s="40">
        <f t="shared" si="374"/>
        <v>0.53956023303890244</v>
      </c>
      <c r="AC2309" s="40">
        <f t="shared" si="375"/>
        <v>-1</v>
      </c>
      <c r="AD2309" s="40">
        <f t="shared" si="376"/>
        <v>-1</v>
      </c>
    </row>
    <row r="2310" spans="1:30" x14ac:dyDescent="0.35">
      <c r="A2310" s="65">
        <v>252</v>
      </c>
      <c r="B2310" s="65">
        <v>1</v>
      </c>
      <c r="C2310" t="str">
        <f t="shared" si="368"/>
        <v>0252-01</v>
      </c>
      <c r="D2310" s="66" t="s">
        <v>1815</v>
      </c>
      <c r="E2310" s="67">
        <v>2024</v>
      </c>
      <c r="F2310">
        <v>3</v>
      </c>
      <c r="G2310" s="67">
        <v>2025</v>
      </c>
      <c r="H2310" s="68">
        <v>1250</v>
      </c>
      <c r="I2310" s="65">
        <v>10</v>
      </c>
      <c r="J2310" s="65">
        <v>1</v>
      </c>
      <c r="K2310" s="65">
        <v>0</v>
      </c>
      <c r="L2310" s="65">
        <v>1</v>
      </c>
      <c r="M2310" s="65">
        <v>0</v>
      </c>
      <c r="N2310" s="65">
        <v>0</v>
      </c>
      <c r="O2310" s="65">
        <v>0</v>
      </c>
      <c r="P2310">
        <f t="shared" si="359"/>
        <v>10</v>
      </c>
      <c r="Q2310" s="69">
        <v>2196</v>
      </c>
      <c r="R2310" s="69">
        <v>2477</v>
      </c>
      <c r="S2310" s="14">
        <f t="shared" si="369"/>
        <v>0.46993366145944787</v>
      </c>
      <c r="T2310" s="33">
        <f>IF(E2310&lt;1994,"NA",IF(E2310&gt;2001,SUMIFS(ADM!E:E,ADM!A:A,ReferendumData!E2310,ADM!C:C,ReferendumData!A2310,ADM!D:D,ReferendumData!B2310),SUMIFS(ADM!K:K,ADM!H:H,ReferendumData!E2310,ADM!I:I,ReferendumData!A2310,ADM!J:J,ReferendumData!B2310)))</f>
        <v>1054.92</v>
      </c>
      <c r="U2310" s="34">
        <f t="shared" si="370"/>
        <v>4.4297197891783258</v>
      </c>
      <c r="V2310" s="47">
        <f>IFERROR(VLOOKUP(C2310,Lookups!J:L,3,FALSE),IF(T2310&gt;=2000,4,IF(AND(T2310&gt;=1000,T2310&lt;2000),5,6)))</f>
        <v>5</v>
      </c>
      <c r="W2310" s="70" t="s">
        <v>1813</v>
      </c>
      <c r="X2310" s="39">
        <f t="shared" si="371"/>
        <v>4.4297197891783258</v>
      </c>
      <c r="Y2310" s="38">
        <f t="shared" si="372"/>
        <v>0.46993366145944787</v>
      </c>
      <c r="Z2310" s="40" t="e">
        <f>IF(C2310=ScatterPlots!$A$3,ReferendumData!Y2310,-1)</f>
        <v>#N/A</v>
      </c>
      <c r="AA2310" s="39">
        <f t="shared" si="373"/>
        <v>4.4297197891783258</v>
      </c>
      <c r="AB2310" s="40">
        <f t="shared" si="374"/>
        <v>0.46993366145944787</v>
      </c>
      <c r="AC2310" s="40">
        <f t="shared" si="375"/>
        <v>-1</v>
      </c>
      <c r="AD2310" s="40">
        <f t="shared" si="376"/>
        <v>-1</v>
      </c>
    </row>
    <row r="2311" spans="1:30" x14ac:dyDescent="0.35">
      <c r="A2311" s="65">
        <v>378</v>
      </c>
      <c r="B2311" s="65">
        <v>1</v>
      </c>
      <c r="C2311" t="str">
        <f t="shared" si="368"/>
        <v>0378-01</v>
      </c>
      <c r="D2311" s="66" t="s">
        <v>83</v>
      </c>
      <c r="E2311" s="67">
        <v>2024</v>
      </c>
      <c r="F2311">
        <v>3</v>
      </c>
      <c r="G2311" s="67">
        <v>2025</v>
      </c>
      <c r="H2311" s="68">
        <v>1500</v>
      </c>
      <c r="I2311" s="65">
        <v>10</v>
      </c>
      <c r="J2311" s="65">
        <v>1</v>
      </c>
      <c r="K2311" s="65">
        <v>0</v>
      </c>
      <c r="L2311" s="65">
        <v>1</v>
      </c>
      <c r="M2311" s="65">
        <v>0</v>
      </c>
      <c r="N2311" s="65">
        <v>0</v>
      </c>
      <c r="O2311" s="65">
        <v>0</v>
      </c>
      <c r="P2311">
        <f t="shared" si="359"/>
        <v>10</v>
      </c>
      <c r="Q2311" s="69">
        <v>525</v>
      </c>
      <c r="R2311" s="69">
        <v>1067</v>
      </c>
      <c r="S2311" s="14">
        <f t="shared" si="369"/>
        <v>0.32977386934673369</v>
      </c>
      <c r="T2311" s="33">
        <f>IF(E2311&lt;1994,"NA",IF(E2311&gt;2001,SUMIFS(ADM!E:E,ADM!A:A,ReferendumData!E2311,ADM!C:C,ReferendumData!A2311,ADM!D:D,ReferendumData!B2311),SUMIFS(ADM!K:K,ADM!H:H,ReferendumData!E2311,ADM!I:I,ReferendumData!A2311,ADM!J:J,ReferendumData!B2311)))</f>
        <v>564</v>
      </c>
      <c r="U2311" s="34">
        <f t="shared" si="370"/>
        <v>2.8226950354609928</v>
      </c>
      <c r="V2311" s="47">
        <f>IFERROR(VLOOKUP(C2311,Lookups!J:L,3,FALSE),IF(T2311&gt;=2000,4,IF(AND(T2311&gt;=1000,T2311&lt;2000),5,6)))</f>
        <v>6</v>
      </c>
      <c r="W2311" s="70" t="s">
        <v>1813</v>
      </c>
      <c r="X2311" s="39">
        <f t="shared" si="371"/>
        <v>2.8226950354609928</v>
      </c>
      <c r="Y2311" s="38">
        <f t="shared" si="372"/>
        <v>0.32977386934673369</v>
      </c>
      <c r="Z2311" s="40" t="e">
        <f>IF(C2311=ScatterPlots!$A$3,ReferendumData!Y2311,-1)</f>
        <v>#N/A</v>
      </c>
      <c r="AA2311" s="39">
        <f t="shared" si="373"/>
        <v>2.8226950354609928</v>
      </c>
      <c r="AB2311" s="40">
        <f t="shared" si="374"/>
        <v>0.32977386934673369</v>
      </c>
      <c r="AC2311" s="40">
        <f t="shared" si="375"/>
        <v>-1</v>
      </c>
      <c r="AD2311" s="40">
        <f t="shared" si="376"/>
        <v>-1</v>
      </c>
    </row>
    <row r="2312" spans="1:30" x14ac:dyDescent="0.35">
      <c r="A2312" s="65">
        <v>391</v>
      </c>
      <c r="B2312" s="65">
        <v>1</v>
      </c>
      <c r="C2312" t="str">
        <f t="shared" si="368"/>
        <v>0391-01</v>
      </c>
      <c r="D2312" s="66" t="s">
        <v>127</v>
      </c>
      <c r="E2312" s="67">
        <v>2024</v>
      </c>
      <c r="F2312">
        <v>3</v>
      </c>
      <c r="G2312" s="67">
        <v>2025</v>
      </c>
      <c r="H2312" s="68">
        <v>750</v>
      </c>
      <c r="I2312" s="65">
        <v>10</v>
      </c>
      <c r="J2312" s="65">
        <v>1</v>
      </c>
      <c r="K2312" s="65">
        <v>0</v>
      </c>
      <c r="L2312" s="65">
        <v>1</v>
      </c>
      <c r="M2312" s="65">
        <v>0</v>
      </c>
      <c r="N2312" s="65">
        <v>0</v>
      </c>
      <c r="O2312" s="65">
        <v>0</v>
      </c>
      <c r="P2312">
        <f t="shared" si="359"/>
        <v>8</v>
      </c>
      <c r="Q2312" s="69">
        <v>810</v>
      </c>
      <c r="R2312" s="69">
        <v>1000</v>
      </c>
      <c r="S2312" s="14">
        <f t="shared" si="369"/>
        <v>0.44751381215469616</v>
      </c>
      <c r="T2312" s="33">
        <f>IF(E2312&lt;1994,"NA",IF(E2312&gt;2001,SUMIFS(ADM!E:E,ADM!A:A,ReferendumData!E2312,ADM!C:C,ReferendumData!A2312,ADM!D:D,ReferendumData!B2312),SUMIFS(ADM!K:K,ADM!H:H,ReferendumData!E2312,ADM!I:I,ReferendumData!A2312,ADM!J:J,ReferendumData!B2312)))</f>
        <v>628.45000000000005</v>
      </c>
      <c r="U2312" s="34">
        <f t="shared" si="370"/>
        <v>2.8801018378550398</v>
      </c>
      <c r="V2312" s="47">
        <f>IFERROR(VLOOKUP(C2312,Lookups!J:L,3,FALSE),IF(T2312&gt;=2000,4,IF(AND(T2312&gt;=1000,T2312&lt;2000),5,6)))</f>
        <v>6</v>
      </c>
      <c r="W2312" s="70" t="s">
        <v>807</v>
      </c>
      <c r="X2312" s="39">
        <f t="shared" si="371"/>
        <v>2.8801018378550398</v>
      </c>
      <c r="Y2312" s="38">
        <f t="shared" si="372"/>
        <v>0.44751381215469616</v>
      </c>
      <c r="Z2312" s="40" t="e">
        <f>IF(C2312=ScatterPlots!$A$3,ReferendumData!Y2312,-1)</f>
        <v>#N/A</v>
      </c>
      <c r="AA2312" s="39">
        <f t="shared" si="373"/>
        <v>2.8801018378550398</v>
      </c>
      <c r="AB2312" s="40">
        <f t="shared" si="374"/>
        <v>0.44751381215469616</v>
      </c>
      <c r="AC2312" s="40">
        <f t="shared" si="375"/>
        <v>-1</v>
      </c>
      <c r="AD2312" s="40">
        <f t="shared" si="376"/>
        <v>-1</v>
      </c>
    </row>
    <row r="2313" spans="1:30" x14ac:dyDescent="0.35">
      <c r="A2313" s="65">
        <v>447</v>
      </c>
      <c r="B2313" s="65">
        <v>1</v>
      </c>
      <c r="C2313" t="str">
        <f t="shared" si="368"/>
        <v>0447-01</v>
      </c>
      <c r="D2313" s="66" t="s">
        <v>868</v>
      </c>
      <c r="E2313" s="67">
        <v>2024</v>
      </c>
      <c r="F2313">
        <v>3</v>
      </c>
      <c r="G2313" s="67">
        <v>2025</v>
      </c>
      <c r="H2313" s="68">
        <v>2175</v>
      </c>
      <c r="I2313" s="65">
        <v>10</v>
      </c>
      <c r="J2313" s="65">
        <v>2</v>
      </c>
      <c r="K2313" s="65">
        <v>0</v>
      </c>
      <c r="L2313" s="65">
        <v>1</v>
      </c>
      <c r="M2313" s="65">
        <v>0</v>
      </c>
      <c r="N2313" s="65">
        <v>0</v>
      </c>
      <c r="O2313" s="65">
        <v>1</v>
      </c>
      <c r="P2313">
        <f t="shared" si="359"/>
        <v>10</v>
      </c>
      <c r="Q2313" s="69">
        <v>344</v>
      </c>
      <c r="R2313" s="69">
        <v>226</v>
      </c>
      <c r="S2313" s="14">
        <f t="shared" si="369"/>
        <v>0.60350877192982455</v>
      </c>
      <c r="T2313" s="33">
        <f>IF(E2313&lt;1994,"NA",IF(E2313&gt;2001,SUMIFS(ADM!E:E,ADM!A:A,ReferendumData!E2313,ADM!C:C,ReferendumData!A2313,ADM!D:D,ReferendumData!B2313),SUMIFS(ADM!K:K,ADM!H:H,ReferendumData!E2313,ADM!I:I,ReferendumData!A2313,ADM!J:J,ReferendumData!B2313)))</f>
        <v>119.67</v>
      </c>
      <c r="U2313" s="34">
        <f t="shared" si="370"/>
        <v>4.7630985209325649</v>
      </c>
      <c r="V2313" s="47">
        <f>IFERROR(VLOOKUP(C2313,Lookups!J:L,3,FALSE),IF(T2313&gt;=2000,4,IF(AND(T2313&gt;=1000,T2313&lt;2000),5,6)))</f>
        <v>6</v>
      </c>
      <c r="W2313" s="70" t="s">
        <v>1813</v>
      </c>
      <c r="X2313" s="39">
        <f t="shared" si="371"/>
        <v>4.7630985209325649</v>
      </c>
      <c r="Y2313" s="38">
        <f t="shared" si="372"/>
        <v>0.60350877192982455</v>
      </c>
      <c r="Z2313" s="40" t="e">
        <f>IF(C2313=ScatterPlots!$A$3,ReferendumData!Y2313,-1)</f>
        <v>#N/A</v>
      </c>
      <c r="AA2313" s="39">
        <f t="shared" si="373"/>
        <v>4.7630985209325649</v>
      </c>
      <c r="AB2313" s="40">
        <f t="shared" si="374"/>
        <v>0.60350877192982455</v>
      </c>
      <c r="AC2313" s="40">
        <f t="shared" si="375"/>
        <v>-1</v>
      </c>
      <c r="AD2313" s="40">
        <f t="shared" si="376"/>
        <v>-1</v>
      </c>
    </row>
    <row r="2314" spans="1:30" x14ac:dyDescent="0.35">
      <c r="A2314" s="65">
        <v>531</v>
      </c>
      <c r="B2314" s="65">
        <v>1</v>
      </c>
      <c r="C2314" t="str">
        <f t="shared" si="368"/>
        <v>0531-01</v>
      </c>
      <c r="D2314" s="66" t="s">
        <v>1816</v>
      </c>
      <c r="E2314" s="67">
        <v>2024</v>
      </c>
      <c r="F2314">
        <v>3</v>
      </c>
      <c r="G2314" s="67">
        <v>2025</v>
      </c>
      <c r="H2314" s="68">
        <v>800</v>
      </c>
      <c r="I2314" s="65">
        <v>10</v>
      </c>
      <c r="J2314" s="65">
        <v>1</v>
      </c>
      <c r="K2314" s="65">
        <v>0</v>
      </c>
      <c r="L2314" s="65">
        <v>1</v>
      </c>
      <c r="M2314" s="65">
        <v>0</v>
      </c>
      <c r="N2314" s="65">
        <v>0</v>
      </c>
      <c r="O2314" s="65">
        <v>0</v>
      </c>
      <c r="P2314">
        <f t="shared" si="359"/>
        <v>9</v>
      </c>
      <c r="Q2314" s="69">
        <v>2283</v>
      </c>
      <c r="R2314" s="69">
        <v>3159</v>
      </c>
      <c r="S2314" s="14">
        <f t="shared" si="369"/>
        <v>0.41951488423373762</v>
      </c>
      <c r="T2314" s="33">
        <f>IF(E2314&lt;1994,"NA",IF(E2314&gt;2001,SUMIFS(ADM!E:E,ADM!A:A,ReferendumData!E2314,ADM!C:C,ReferendumData!A2314,ADM!D:D,ReferendumData!B2314),SUMIFS(ADM!K:K,ADM!H:H,ReferendumData!E2314,ADM!I:I,ReferendumData!A2314,ADM!J:J,ReferendumData!B2314)))</f>
        <v>2327.69</v>
      </c>
      <c r="U2314" s="34">
        <f t="shared" si="370"/>
        <v>2.3379401896300624</v>
      </c>
      <c r="V2314" s="47">
        <f>IFERROR(VLOOKUP(C2314,Lookups!J:L,3,FALSE),IF(T2314&gt;=2000,4,IF(AND(T2314&gt;=1000,T2314&lt;2000),5,6)))</f>
        <v>4</v>
      </c>
      <c r="W2314" s="70" t="s">
        <v>807</v>
      </c>
      <c r="X2314" s="39">
        <f t="shared" si="371"/>
        <v>2.3379401896300624</v>
      </c>
      <c r="Y2314" s="38">
        <f t="shared" si="372"/>
        <v>0.41951488423373762</v>
      </c>
      <c r="Z2314" s="40" t="e">
        <f>IF(C2314=ScatterPlots!$A$3,ReferendumData!Y2314,-1)</f>
        <v>#N/A</v>
      </c>
      <c r="AA2314" s="39">
        <f t="shared" si="373"/>
        <v>2.3379401896300624</v>
      </c>
      <c r="AB2314" s="40">
        <f t="shared" si="374"/>
        <v>0.41951488423373762</v>
      </c>
      <c r="AC2314" s="40">
        <f t="shared" si="375"/>
        <v>-1</v>
      </c>
      <c r="AD2314" s="40">
        <f t="shared" si="376"/>
        <v>-1</v>
      </c>
    </row>
    <row r="2315" spans="1:30" x14ac:dyDescent="0.35">
      <c r="A2315" s="65">
        <v>533</v>
      </c>
      <c r="B2315" s="65">
        <v>1</v>
      </c>
      <c r="C2315" t="str">
        <f t="shared" si="368"/>
        <v>0533-01</v>
      </c>
      <c r="D2315" s="66" t="s">
        <v>386</v>
      </c>
      <c r="E2315" s="67">
        <v>2024</v>
      </c>
      <c r="F2315">
        <v>3</v>
      </c>
      <c r="G2315" s="67">
        <v>2025</v>
      </c>
      <c r="H2315" s="68">
        <v>950</v>
      </c>
      <c r="I2315" s="65">
        <v>10</v>
      </c>
      <c r="J2315" s="65">
        <v>1</v>
      </c>
      <c r="K2315" s="65">
        <v>0</v>
      </c>
      <c r="L2315" s="65">
        <v>1</v>
      </c>
      <c r="M2315" s="65">
        <v>0</v>
      </c>
      <c r="N2315" s="65">
        <v>0</v>
      </c>
      <c r="O2315" s="65">
        <v>0</v>
      </c>
      <c r="P2315">
        <f t="shared" si="359"/>
        <v>10</v>
      </c>
      <c r="Q2315" s="69">
        <v>917</v>
      </c>
      <c r="R2315" s="69">
        <v>1635</v>
      </c>
      <c r="S2315" s="14">
        <f t="shared" si="369"/>
        <v>0.3593260188087774</v>
      </c>
      <c r="T2315" s="33">
        <f>IF(E2315&lt;1994,"NA",IF(E2315&gt;2001,SUMIFS(ADM!E:E,ADM!A:A,ReferendumData!E2315,ADM!C:C,ReferendumData!A2315,ADM!D:D,ReferendumData!B2315),SUMIFS(ADM!K:K,ADM!H:H,ReferendumData!E2315,ADM!I:I,ReferendumData!A2315,ADM!J:J,ReferendumData!B2315)))</f>
        <v>1102.02</v>
      </c>
      <c r="U2315" s="34">
        <f t="shared" si="370"/>
        <v>2.3157474455998983</v>
      </c>
      <c r="V2315" s="47">
        <f>IFERROR(VLOOKUP(C2315,Lookups!J:L,3,FALSE),IF(T2315&gt;=2000,4,IF(AND(T2315&gt;=1000,T2315&lt;2000),5,6)))</f>
        <v>5</v>
      </c>
      <c r="W2315" s="70" t="s">
        <v>807</v>
      </c>
      <c r="X2315" s="39">
        <f t="shared" si="371"/>
        <v>2.3157474455998983</v>
      </c>
      <c r="Y2315" s="38">
        <f t="shared" si="372"/>
        <v>0.3593260188087774</v>
      </c>
      <c r="Z2315" s="40" t="e">
        <f>IF(C2315=ScatterPlots!$A$3,ReferendumData!Y2315,-1)</f>
        <v>#N/A</v>
      </c>
      <c r="AA2315" s="39">
        <f t="shared" si="373"/>
        <v>2.3157474455998983</v>
      </c>
      <c r="AB2315" s="40">
        <f t="shared" si="374"/>
        <v>0.3593260188087774</v>
      </c>
      <c r="AC2315" s="40">
        <f t="shared" si="375"/>
        <v>-1</v>
      </c>
      <c r="AD2315" s="40">
        <f t="shared" si="376"/>
        <v>-1</v>
      </c>
    </row>
    <row r="2316" spans="1:30" x14ac:dyDescent="0.35">
      <c r="A2316" s="65">
        <v>535</v>
      </c>
      <c r="B2316" s="65">
        <v>1</v>
      </c>
      <c r="C2316" t="str">
        <f t="shared" si="368"/>
        <v>0535-01</v>
      </c>
      <c r="D2316" s="66" t="s">
        <v>1817</v>
      </c>
      <c r="E2316" s="67">
        <v>2024</v>
      </c>
      <c r="F2316">
        <v>3</v>
      </c>
      <c r="G2316" s="67">
        <v>2025</v>
      </c>
      <c r="H2316" s="68">
        <v>1133</v>
      </c>
      <c r="I2316" s="65">
        <v>10</v>
      </c>
      <c r="J2316" s="65">
        <v>1</v>
      </c>
      <c r="K2316" s="65">
        <v>0</v>
      </c>
      <c r="L2316" s="65">
        <v>1</v>
      </c>
      <c r="M2316" s="65">
        <v>0</v>
      </c>
      <c r="N2316" s="65">
        <v>0</v>
      </c>
      <c r="O2316" s="65">
        <v>1</v>
      </c>
      <c r="P2316">
        <f t="shared" si="359"/>
        <v>10</v>
      </c>
      <c r="Q2316" s="69">
        <v>39837</v>
      </c>
      <c r="R2316" s="69">
        <v>30058</v>
      </c>
      <c r="S2316" s="14">
        <f t="shared" si="369"/>
        <v>0.56995493239859785</v>
      </c>
      <c r="T2316" s="33">
        <f>IF(E2316&lt;1994,"NA",IF(E2316&gt;2001,SUMIFS(ADM!E:E,ADM!A:A,ReferendumData!E2316,ADM!C:C,ReferendumData!A2316,ADM!D:D,ReferendumData!B2316),SUMIFS(ADM!K:K,ADM!H:H,ReferendumData!E2316,ADM!I:I,ReferendumData!A2316,ADM!J:J,ReferendumData!B2316)))</f>
        <v>17000.29</v>
      </c>
      <c r="U2316" s="34">
        <f t="shared" si="370"/>
        <v>4.111400452580515</v>
      </c>
      <c r="V2316" s="47">
        <f>IFERROR(VLOOKUP(C2316,Lookups!J:L,3,FALSE),IF(T2316&gt;=2000,4,IF(AND(T2316&gt;=1000,T2316&lt;2000),5,6)))</f>
        <v>4</v>
      </c>
      <c r="W2316" s="70" t="s">
        <v>807</v>
      </c>
      <c r="X2316" s="39">
        <f t="shared" si="371"/>
        <v>4.111400452580515</v>
      </c>
      <c r="Y2316" s="38">
        <f t="shared" si="372"/>
        <v>0.56995493239859785</v>
      </c>
      <c r="Z2316" s="40" t="e">
        <f>IF(C2316=ScatterPlots!$A$3,ReferendumData!Y2316,-1)</f>
        <v>#N/A</v>
      </c>
      <c r="AA2316" s="39">
        <f t="shared" si="373"/>
        <v>4.111400452580515</v>
      </c>
      <c r="AB2316" s="40">
        <f t="shared" si="374"/>
        <v>0.56995493239859785</v>
      </c>
      <c r="AC2316" s="40">
        <f t="shared" si="375"/>
        <v>-1</v>
      </c>
      <c r="AD2316" s="40">
        <f t="shared" si="376"/>
        <v>-1</v>
      </c>
    </row>
    <row r="2317" spans="1:30" x14ac:dyDescent="0.35">
      <c r="A2317" s="65">
        <v>564</v>
      </c>
      <c r="B2317" s="65">
        <v>1</v>
      </c>
      <c r="C2317" t="str">
        <f t="shared" si="368"/>
        <v>0564-01</v>
      </c>
      <c r="D2317" s="66" t="s">
        <v>231</v>
      </c>
      <c r="E2317" s="67">
        <v>2024</v>
      </c>
      <c r="F2317">
        <v>3</v>
      </c>
      <c r="G2317" s="67">
        <v>2025</v>
      </c>
      <c r="H2317" s="68">
        <v>900</v>
      </c>
      <c r="I2317" s="65">
        <v>10</v>
      </c>
      <c r="J2317" s="65">
        <v>1</v>
      </c>
      <c r="K2317" s="65">
        <v>0</v>
      </c>
      <c r="L2317" s="65">
        <v>0</v>
      </c>
      <c r="M2317" s="65">
        <v>0</v>
      </c>
      <c r="N2317" s="65">
        <v>0</v>
      </c>
      <c r="O2317" s="65">
        <v>1</v>
      </c>
      <c r="P2317">
        <f t="shared" si="359"/>
        <v>10</v>
      </c>
      <c r="Q2317" s="69">
        <v>3821</v>
      </c>
      <c r="R2317" s="69">
        <v>3099</v>
      </c>
      <c r="S2317" s="14">
        <f t="shared" si="369"/>
        <v>0.55216763005780345</v>
      </c>
      <c r="T2317" s="33">
        <f>IF(E2317&lt;1994,"NA",IF(E2317&gt;2001,SUMIFS(ADM!E:E,ADM!A:A,ReferendumData!E2317,ADM!C:C,ReferendumData!A2317,ADM!D:D,ReferendumData!B2317),SUMIFS(ADM!K:K,ADM!H:H,ReferendumData!E2317,ADM!I:I,ReferendumData!A2317,ADM!J:J,ReferendumData!B2317)))</f>
        <v>1782.66</v>
      </c>
      <c r="U2317" s="34">
        <f t="shared" si="370"/>
        <v>3.8818394982778544</v>
      </c>
      <c r="V2317" s="47">
        <f>IFERROR(VLOOKUP(C2317,Lookups!J:L,3,FALSE),IF(T2317&gt;=2000,4,IF(AND(T2317&gt;=1000,T2317&lt;2000),5,6)))</f>
        <v>5</v>
      </c>
      <c r="W2317" s="70" t="s">
        <v>807</v>
      </c>
      <c r="X2317" s="39">
        <f t="shared" si="371"/>
        <v>3.8818394982778544</v>
      </c>
      <c r="Y2317" s="38">
        <f t="shared" si="372"/>
        <v>0.55216763005780345</v>
      </c>
      <c r="Z2317" s="40" t="e">
        <f>IF(C2317=ScatterPlots!$A$3,ReferendumData!Y2317,-1)</f>
        <v>#N/A</v>
      </c>
      <c r="AA2317" s="39">
        <f t="shared" si="373"/>
        <v>3.8818394982778544</v>
      </c>
      <c r="AB2317" s="40">
        <f t="shared" si="374"/>
        <v>0.55216763005780345</v>
      </c>
      <c r="AC2317" s="40">
        <f t="shared" si="375"/>
        <v>-1</v>
      </c>
      <c r="AD2317" s="40">
        <f t="shared" si="376"/>
        <v>-1</v>
      </c>
    </row>
    <row r="2318" spans="1:30" x14ac:dyDescent="0.35">
      <c r="A2318" s="65">
        <v>600</v>
      </c>
      <c r="B2318" s="65">
        <v>1</v>
      </c>
      <c r="C2318" t="str">
        <f t="shared" si="368"/>
        <v>0600-01</v>
      </c>
      <c r="D2318" s="66" t="s">
        <v>1793</v>
      </c>
      <c r="E2318" s="67">
        <v>2024</v>
      </c>
      <c r="F2318">
        <v>3</v>
      </c>
      <c r="G2318" s="67">
        <v>2025</v>
      </c>
      <c r="H2318" s="68">
        <v>1271</v>
      </c>
      <c r="I2318" s="65">
        <v>10</v>
      </c>
      <c r="J2318" s="65">
        <v>1</v>
      </c>
      <c r="K2318" s="65">
        <v>0</v>
      </c>
      <c r="L2318" s="65">
        <v>0</v>
      </c>
      <c r="M2318" s="65">
        <v>0</v>
      </c>
      <c r="N2318" s="65">
        <v>0</v>
      </c>
      <c r="O2318" s="65">
        <v>0</v>
      </c>
      <c r="P2318">
        <f t="shared" si="359"/>
        <v>10</v>
      </c>
      <c r="Q2318" s="69">
        <v>259</v>
      </c>
      <c r="R2318" s="69">
        <v>284</v>
      </c>
      <c r="S2318" s="14">
        <f t="shared" si="369"/>
        <v>0.47697974217311234</v>
      </c>
      <c r="T2318" s="33">
        <f>IF(E2318&lt;1994,"NA",IF(E2318&gt;2001,SUMIFS(ADM!E:E,ADM!A:A,ReferendumData!E2318,ADM!C:C,ReferendumData!A2318,ADM!D:D,ReferendumData!B2318),SUMIFS(ADM!K:K,ADM!H:H,ReferendumData!E2318,ADM!I:I,ReferendumData!A2318,ADM!J:J,ReferendumData!B2318)))</f>
        <v>219.62</v>
      </c>
      <c r="U2318" s="34">
        <f t="shared" si="370"/>
        <v>2.4724524178125855</v>
      </c>
      <c r="V2318" s="47">
        <f>IFERROR(VLOOKUP(C2318,Lookups!J:L,3,FALSE),IF(T2318&gt;=2000,4,IF(AND(T2318&gt;=1000,T2318&lt;2000),5,6)))</f>
        <v>6</v>
      </c>
      <c r="W2318" s="70" t="s">
        <v>807</v>
      </c>
      <c r="X2318" s="39">
        <f t="shared" si="371"/>
        <v>2.4724524178125855</v>
      </c>
      <c r="Y2318" s="38">
        <f t="shared" si="372"/>
        <v>0.47697974217311234</v>
      </c>
      <c r="Z2318" s="40" t="e">
        <f>IF(C2318=ScatterPlots!$A$3,ReferendumData!Y2318,-1)</f>
        <v>#N/A</v>
      </c>
      <c r="AA2318" s="39">
        <f t="shared" si="373"/>
        <v>2.4724524178125855</v>
      </c>
      <c r="AB2318" s="40">
        <f t="shared" si="374"/>
        <v>0.47697974217311234</v>
      </c>
      <c r="AC2318" s="40">
        <f t="shared" si="375"/>
        <v>-1</v>
      </c>
      <c r="AD2318" s="40">
        <f t="shared" si="376"/>
        <v>-1</v>
      </c>
    </row>
    <row r="2319" spans="1:30" x14ac:dyDescent="0.35">
      <c r="A2319" s="65">
        <v>676</v>
      </c>
      <c r="B2319" s="65">
        <v>1</v>
      </c>
      <c r="C2319" t="str">
        <f t="shared" si="368"/>
        <v>0676-01</v>
      </c>
      <c r="D2319" s="66" t="s">
        <v>32</v>
      </c>
      <c r="E2319" s="67">
        <v>2024</v>
      </c>
      <c r="F2319">
        <v>3</v>
      </c>
      <c r="G2319" s="67">
        <v>2025</v>
      </c>
      <c r="H2319" s="68">
        <v>967.93</v>
      </c>
      <c r="I2319" s="65">
        <v>10</v>
      </c>
      <c r="J2319" s="65">
        <v>1</v>
      </c>
      <c r="K2319" s="65">
        <v>0</v>
      </c>
      <c r="L2319" s="65">
        <v>1</v>
      </c>
      <c r="M2319" s="65">
        <v>0</v>
      </c>
      <c r="N2319" s="65">
        <v>0</v>
      </c>
      <c r="O2319" s="65">
        <v>1</v>
      </c>
      <c r="P2319">
        <f t="shared" si="359"/>
        <v>10</v>
      </c>
      <c r="Q2319" s="69">
        <v>327</v>
      </c>
      <c r="R2319" s="69">
        <v>281</v>
      </c>
      <c r="S2319" s="14">
        <f t="shared" si="369"/>
        <v>0.53782894736842102</v>
      </c>
      <c r="T2319" s="33">
        <f>IF(E2319&lt;1994,"NA",IF(E2319&gt;2001,SUMIFS(ADM!E:E,ADM!A:A,ReferendumData!E2319,ADM!C:C,ReferendumData!A2319,ADM!D:D,ReferendumData!B2319),SUMIFS(ADM!K:K,ADM!H:H,ReferendumData!E2319,ADM!I:I,ReferendumData!A2319,ADM!J:J,ReferendumData!B2319)))</f>
        <v>223.36</v>
      </c>
      <c r="U2319" s="34">
        <f t="shared" si="370"/>
        <v>2.7220630372492836</v>
      </c>
      <c r="V2319" s="47">
        <f>IFERROR(VLOOKUP(C2319,Lookups!J:L,3,FALSE),IF(T2319&gt;=2000,4,IF(AND(T2319&gt;=1000,T2319&lt;2000),5,6)))</f>
        <v>6</v>
      </c>
      <c r="W2319" s="70" t="s">
        <v>807</v>
      </c>
      <c r="X2319" s="39">
        <f t="shared" si="371"/>
        <v>2.7220630372492836</v>
      </c>
      <c r="Y2319" s="38">
        <f t="shared" si="372"/>
        <v>0.53782894736842102</v>
      </c>
      <c r="Z2319" s="40" t="e">
        <f>IF(C2319=ScatterPlots!$A$3,ReferendumData!Y2319,-1)</f>
        <v>#N/A</v>
      </c>
      <c r="AA2319" s="39">
        <f t="shared" si="373"/>
        <v>2.7220630372492836</v>
      </c>
      <c r="AB2319" s="40">
        <f t="shared" si="374"/>
        <v>0.53782894736842102</v>
      </c>
      <c r="AC2319" s="40">
        <f t="shared" si="375"/>
        <v>-1</v>
      </c>
      <c r="AD2319" s="40">
        <f t="shared" si="376"/>
        <v>-1</v>
      </c>
    </row>
    <row r="2320" spans="1:30" x14ac:dyDescent="0.35">
      <c r="A2320" s="65">
        <v>676</v>
      </c>
      <c r="B2320" s="65">
        <v>1</v>
      </c>
      <c r="C2320" t="str">
        <f t="shared" si="368"/>
        <v>0676-01</v>
      </c>
      <c r="D2320" s="66" t="s">
        <v>32</v>
      </c>
      <c r="E2320" s="67">
        <v>2024</v>
      </c>
      <c r="F2320">
        <v>3</v>
      </c>
      <c r="G2320" s="67">
        <v>2025</v>
      </c>
      <c r="H2320" s="68">
        <v>967.93</v>
      </c>
      <c r="I2320" s="65">
        <v>10</v>
      </c>
      <c r="J2320" s="65">
        <v>2</v>
      </c>
      <c r="K2320" s="65">
        <v>0</v>
      </c>
      <c r="L2320" s="65">
        <v>1</v>
      </c>
      <c r="M2320" s="65">
        <v>0</v>
      </c>
      <c r="N2320" s="65">
        <v>0</v>
      </c>
      <c r="O2320" s="65">
        <v>0</v>
      </c>
      <c r="P2320">
        <f t="shared" si="359"/>
        <v>10</v>
      </c>
      <c r="Q2320" s="69">
        <v>271</v>
      </c>
      <c r="R2320" s="69">
        <v>329</v>
      </c>
      <c r="S2320" s="14">
        <f t="shared" si="369"/>
        <v>0.45166666666666666</v>
      </c>
      <c r="T2320" s="33">
        <f>IF(E2320&lt;1994,"NA",IF(E2320&gt;2001,SUMIFS(ADM!E:E,ADM!A:A,ReferendumData!E2320,ADM!C:C,ReferendumData!A2320,ADM!D:D,ReferendumData!B2320),SUMIFS(ADM!K:K,ADM!H:H,ReferendumData!E2320,ADM!I:I,ReferendumData!A2320,ADM!J:J,ReferendumData!B2320)))</f>
        <v>223.36</v>
      </c>
      <c r="U2320" s="34">
        <f t="shared" si="370"/>
        <v>2.6862464183381087</v>
      </c>
      <c r="V2320" s="47">
        <f>IFERROR(VLOOKUP(C2320,Lookups!J:L,3,FALSE),IF(T2320&gt;=2000,4,IF(AND(T2320&gt;=1000,T2320&lt;2000),5,6)))</f>
        <v>6</v>
      </c>
      <c r="W2320" s="70" t="s">
        <v>807</v>
      </c>
      <c r="X2320" s="39">
        <f t="shared" si="371"/>
        <v>2.6862464183381087</v>
      </c>
      <c r="Y2320" s="38">
        <f t="shared" si="372"/>
        <v>0.45166666666666666</v>
      </c>
      <c r="Z2320" s="40" t="e">
        <f>IF(C2320=ScatterPlots!$A$3,ReferendumData!Y2320,-1)</f>
        <v>#N/A</v>
      </c>
      <c r="AA2320" s="39">
        <f t="shared" si="373"/>
        <v>2.6862464183381087</v>
      </c>
      <c r="AB2320" s="40">
        <f t="shared" si="374"/>
        <v>0.45166666666666666</v>
      </c>
      <c r="AC2320" s="40">
        <f t="shared" si="375"/>
        <v>-1</v>
      </c>
      <c r="AD2320" s="40">
        <f t="shared" si="376"/>
        <v>-1</v>
      </c>
    </row>
    <row r="2321" spans="1:30" x14ac:dyDescent="0.35">
      <c r="A2321" s="65">
        <v>682</v>
      </c>
      <c r="B2321" s="65">
        <v>1</v>
      </c>
      <c r="C2321" t="str">
        <f t="shared" si="368"/>
        <v>0682-01</v>
      </c>
      <c r="D2321" s="66" t="s">
        <v>1818</v>
      </c>
      <c r="E2321" s="67">
        <v>2024</v>
      </c>
      <c r="F2321">
        <v>3</v>
      </c>
      <c r="G2321" s="67">
        <v>2025</v>
      </c>
      <c r="H2321" s="68">
        <v>1050</v>
      </c>
      <c r="I2321" s="65">
        <v>10</v>
      </c>
      <c r="J2321" s="65">
        <v>1</v>
      </c>
      <c r="K2321" s="65">
        <v>0</v>
      </c>
      <c r="L2321" s="65">
        <v>1</v>
      </c>
      <c r="M2321" s="65">
        <v>0</v>
      </c>
      <c r="N2321" s="65">
        <v>0</v>
      </c>
      <c r="O2321" s="65">
        <v>0</v>
      </c>
      <c r="P2321">
        <f t="shared" si="359"/>
        <v>10</v>
      </c>
      <c r="Q2321" s="69">
        <v>1460</v>
      </c>
      <c r="R2321" s="69">
        <v>2307</v>
      </c>
      <c r="S2321" s="14">
        <f t="shared" si="369"/>
        <v>0.38757632067958586</v>
      </c>
      <c r="T2321" s="33">
        <f>IF(E2321&lt;1994,"NA",IF(E2321&gt;2001,SUMIFS(ADM!E:E,ADM!A:A,ReferendumData!E2321,ADM!C:C,ReferendumData!A2321,ADM!D:D,ReferendumData!B2321),SUMIFS(ADM!K:K,ADM!H:H,ReferendumData!E2321,ADM!I:I,ReferendumData!A2321,ADM!J:J,ReferendumData!B2321)))</f>
        <v>1065.06</v>
      </c>
      <c r="U2321" s="34">
        <f t="shared" si="370"/>
        <v>3.5368899404728373</v>
      </c>
      <c r="V2321" s="47">
        <f>IFERROR(VLOOKUP(C2321,Lookups!J:L,3,FALSE),IF(T2321&gt;=2000,4,IF(AND(T2321&gt;=1000,T2321&lt;2000),5,6)))</f>
        <v>5</v>
      </c>
      <c r="W2321" s="70" t="s">
        <v>807</v>
      </c>
      <c r="X2321" s="39">
        <f t="shared" si="371"/>
        <v>3.5368899404728373</v>
      </c>
      <c r="Y2321" s="38">
        <f t="shared" si="372"/>
        <v>0.38757632067958586</v>
      </c>
      <c r="Z2321" s="40" t="e">
        <f>IF(C2321=ScatterPlots!$A$3,ReferendumData!Y2321,-1)</f>
        <v>#N/A</v>
      </c>
      <c r="AA2321" s="39">
        <f t="shared" si="373"/>
        <v>3.5368899404728373</v>
      </c>
      <c r="AB2321" s="40">
        <f t="shared" si="374"/>
        <v>0.38757632067958586</v>
      </c>
      <c r="AC2321" s="40">
        <f t="shared" si="375"/>
        <v>-1</v>
      </c>
      <c r="AD2321" s="40">
        <f t="shared" si="376"/>
        <v>-1</v>
      </c>
    </row>
    <row r="2322" spans="1:30" x14ac:dyDescent="0.35">
      <c r="A2322" s="65">
        <v>719</v>
      </c>
      <c r="B2322" s="65">
        <v>1</v>
      </c>
      <c r="C2322" t="str">
        <f t="shared" si="368"/>
        <v>0719-01</v>
      </c>
      <c r="D2322" s="66" t="s">
        <v>1819</v>
      </c>
      <c r="E2322" s="67">
        <v>2024</v>
      </c>
      <c r="F2322">
        <v>3</v>
      </c>
      <c r="G2322" s="67">
        <v>2025</v>
      </c>
      <c r="H2322" s="68">
        <v>1803</v>
      </c>
      <c r="I2322" s="65">
        <v>10</v>
      </c>
      <c r="J2322" s="65">
        <v>1</v>
      </c>
      <c r="K2322" s="65">
        <v>0</v>
      </c>
      <c r="L2322" s="65">
        <v>1</v>
      </c>
      <c r="M2322" s="65">
        <v>0</v>
      </c>
      <c r="N2322" s="65">
        <v>0</v>
      </c>
      <c r="O2322" s="65">
        <v>0</v>
      </c>
      <c r="P2322">
        <f t="shared" si="359"/>
        <v>10</v>
      </c>
      <c r="Q2322" s="69">
        <v>12215</v>
      </c>
      <c r="R2322" s="69">
        <v>15293</v>
      </c>
      <c r="S2322" s="14">
        <f t="shared" si="369"/>
        <v>0.44405263923222338</v>
      </c>
      <c r="T2322" s="33">
        <f>IF(E2322&lt;1994,"NA",IF(E2322&gt;2001,SUMIFS(ADM!E:E,ADM!A:A,ReferendumData!E2322,ADM!C:C,ReferendumData!A2322,ADM!D:D,ReferendumData!B2322),SUMIFS(ADM!K:K,ADM!H:H,ReferendumData!E2322,ADM!I:I,ReferendumData!A2322,ADM!J:J,ReferendumData!B2322)))</f>
        <v>8665.59</v>
      </c>
      <c r="U2322" s="34">
        <f t="shared" si="370"/>
        <v>3.1743943574528681</v>
      </c>
      <c r="V2322" s="47">
        <f>IFERROR(VLOOKUP(C2322,Lookups!J:L,3,FALSE),IF(T2322&gt;=2000,4,IF(AND(T2322&gt;=1000,T2322&lt;2000),5,6)))</f>
        <v>3</v>
      </c>
      <c r="W2322" s="70" t="s">
        <v>1813</v>
      </c>
      <c r="X2322" s="39">
        <f t="shared" si="371"/>
        <v>3.1743943574528681</v>
      </c>
      <c r="Y2322" s="38">
        <f t="shared" si="372"/>
        <v>0.44405263923222338</v>
      </c>
      <c r="Z2322" s="40" t="e">
        <f>IF(C2322=ScatterPlots!$A$3,ReferendumData!Y2322,-1)</f>
        <v>#N/A</v>
      </c>
      <c r="AA2322" s="39">
        <f t="shared" si="373"/>
        <v>3.1743943574528681</v>
      </c>
      <c r="AB2322" s="40">
        <f t="shared" si="374"/>
        <v>0.44405263923222338</v>
      </c>
      <c r="AC2322" s="40">
        <f t="shared" si="375"/>
        <v>-1</v>
      </c>
      <c r="AD2322" s="40">
        <f t="shared" si="376"/>
        <v>-1</v>
      </c>
    </row>
    <row r="2323" spans="1:30" x14ac:dyDescent="0.35">
      <c r="A2323" s="65">
        <v>727</v>
      </c>
      <c r="B2323" s="65">
        <v>1</v>
      </c>
      <c r="C2323" t="str">
        <f t="shared" si="368"/>
        <v>0727-01</v>
      </c>
      <c r="D2323" s="66" t="s">
        <v>62</v>
      </c>
      <c r="E2323" s="67">
        <v>2024</v>
      </c>
      <c r="F2323">
        <v>3</v>
      </c>
      <c r="G2323" s="67">
        <v>2025</v>
      </c>
      <c r="H2323" s="68">
        <v>400</v>
      </c>
      <c r="I2323" s="65">
        <v>10</v>
      </c>
      <c r="J2323" s="65">
        <v>2</v>
      </c>
      <c r="K2323" s="65">
        <v>0</v>
      </c>
      <c r="L2323" s="65">
        <v>1</v>
      </c>
      <c r="M2323" s="65">
        <v>0</v>
      </c>
      <c r="N2323" s="65">
        <v>0</v>
      </c>
      <c r="O2323" s="65">
        <v>0</v>
      </c>
      <c r="P2323">
        <f t="shared" si="359"/>
        <v>5</v>
      </c>
      <c r="Q2323" s="69">
        <v>4196</v>
      </c>
      <c r="R2323" s="69">
        <v>5224</v>
      </c>
      <c r="S2323" s="14">
        <f t="shared" si="369"/>
        <v>0.44543524416135882</v>
      </c>
      <c r="T2323" s="33">
        <f>IF(E2323&lt;1994,"NA",IF(E2323&gt;2001,SUMIFS(ADM!E:E,ADM!A:A,ReferendumData!E2323,ADM!C:C,ReferendumData!A2323,ADM!D:D,ReferendumData!B2323),SUMIFS(ADM!K:K,ADM!H:H,ReferendumData!E2323,ADM!I:I,ReferendumData!A2323,ADM!J:J,ReferendumData!B2323)))</f>
        <v>3179.22</v>
      </c>
      <c r="U2323" s="34">
        <f t="shared" si="370"/>
        <v>2.9629909223016968</v>
      </c>
      <c r="V2323" s="47">
        <f>IFERROR(VLOOKUP(C2323,Lookups!J:L,3,FALSE),IF(T2323&gt;=2000,4,IF(AND(T2323&gt;=1000,T2323&lt;2000),5,6)))</f>
        <v>4</v>
      </c>
      <c r="W2323" s="70" t="s">
        <v>807</v>
      </c>
      <c r="X2323" s="39">
        <f t="shared" si="371"/>
        <v>2.9629909223016968</v>
      </c>
      <c r="Y2323" s="38">
        <f t="shared" si="372"/>
        <v>0.44543524416135882</v>
      </c>
      <c r="Z2323" s="40" t="e">
        <f>IF(C2323=ScatterPlots!$A$3,ReferendumData!Y2323,-1)</f>
        <v>#N/A</v>
      </c>
      <c r="AA2323" s="39">
        <f t="shared" si="373"/>
        <v>2.9629909223016968</v>
      </c>
      <c r="AB2323" s="40">
        <f t="shared" si="374"/>
        <v>0.44543524416135882</v>
      </c>
      <c r="AC2323" s="40">
        <f t="shared" si="375"/>
        <v>-1</v>
      </c>
      <c r="AD2323" s="40">
        <f t="shared" si="376"/>
        <v>-1</v>
      </c>
    </row>
    <row r="2324" spans="1:30" x14ac:dyDescent="0.35">
      <c r="A2324" s="65">
        <v>803</v>
      </c>
      <c r="B2324" s="65">
        <v>1</v>
      </c>
      <c r="C2324" t="str">
        <f t="shared" si="368"/>
        <v>0803-01</v>
      </c>
      <c r="D2324" s="66" t="s">
        <v>878</v>
      </c>
      <c r="E2324" s="67">
        <v>2024</v>
      </c>
      <c r="F2324">
        <v>3</v>
      </c>
      <c r="G2324" s="67">
        <v>2025</v>
      </c>
      <c r="H2324" s="68">
        <v>830.06</v>
      </c>
      <c r="I2324" s="65">
        <v>10</v>
      </c>
      <c r="J2324" s="65">
        <v>1</v>
      </c>
      <c r="K2324" s="65">
        <v>0</v>
      </c>
      <c r="L2324" s="65">
        <v>1</v>
      </c>
      <c r="M2324" s="65">
        <v>0</v>
      </c>
      <c r="N2324" s="65">
        <v>0</v>
      </c>
      <c r="O2324" s="65">
        <v>0</v>
      </c>
      <c r="P2324">
        <f t="shared" si="359"/>
        <v>9</v>
      </c>
      <c r="Q2324" s="69">
        <v>538</v>
      </c>
      <c r="R2324" s="69">
        <v>609</v>
      </c>
      <c r="S2324" s="14">
        <f t="shared" si="369"/>
        <v>0.46904969485614645</v>
      </c>
      <c r="T2324" s="33">
        <f>IF(E2324&lt;1994,"NA",IF(E2324&gt;2001,SUMIFS(ADM!E:E,ADM!A:A,ReferendumData!E2324,ADM!C:C,ReferendumData!A2324,ADM!D:D,ReferendumData!B2324),SUMIFS(ADM!K:K,ADM!H:H,ReferendumData!E2324,ADM!I:I,ReferendumData!A2324,ADM!J:J,ReferendumData!B2324)))</f>
        <v>346.08</v>
      </c>
      <c r="U2324" s="34">
        <f t="shared" si="370"/>
        <v>3.314262598243181</v>
      </c>
      <c r="V2324" s="47">
        <f>IFERROR(VLOOKUP(C2324,Lookups!J:L,3,FALSE),IF(T2324&gt;=2000,4,IF(AND(T2324&gt;=1000,T2324&lt;2000),5,6)))</f>
        <v>6</v>
      </c>
      <c r="W2324" s="70" t="s">
        <v>807</v>
      </c>
      <c r="X2324" s="39">
        <f t="shared" si="371"/>
        <v>3.314262598243181</v>
      </c>
      <c r="Y2324" s="38">
        <f t="shared" si="372"/>
        <v>0.46904969485614645</v>
      </c>
      <c r="Z2324" s="40" t="e">
        <f>IF(C2324=ScatterPlots!$A$3,ReferendumData!Y2324,-1)</f>
        <v>#N/A</v>
      </c>
      <c r="AA2324" s="39">
        <f t="shared" si="373"/>
        <v>3.314262598243181</v>
      </c>
      <c r="AB2324" s="40">
        <f t="shared" si="374"/>
        <v>0.46904969485614645</v>
      </c>
      <c r="AC2324" s="40">
        <f t="shared" si="375"/>
        <v>-1</v>
      </c>
      <c r="AD2324" s="40">
        <f t="shared" si="376"/>
        <v>-1</v>
      </c>
    </row>
    <row r="2325" spans="1:30" x14ac:dyDescent="0.35">
      <c r="A2325" s="65">
        <v>815</v>
      </c>
      <c r="B2325" s="65">
        <v>1</v>
      </c>
      <c r="C2325" t="str">
        <f t="shared" si="368"/>
        <v>0815-01</v>
      </c>
      <c r="D2325" s="66" t="s">
        <v>108</v>
      </c>
      <c r="E2325" s="67">
        <v>2024</v>
      </c>
      <c r="F2325">
        <v>3</v>
      </c>
      <c r="G2325" s="67">
        <v>2025</v>
      </c>
      <c r="H2325" s="68"/>
      <c r="I2325" s="65">
        <v>4</v>
      </c>
      <c r="J2325" s="65">
        <v>1</v>
      </c>
      <c r="K2325" s="65">
        <v>0</v>
      </c>
      <c r="L2325" s="65">
        <v>0</v>
      </c>
      <c r="M2325" s="65">
        <v>0</v>
      </c>
      <c r="N2325" s="65">
        <v>0</v>
      </c>
      <c r="O2325" s="65">
        <v>1</v>
      </c>
      <c r="P2325">
        <f t="shared" si="359"/>
        <v>1</v>
      </c>
      <c r="Q2325" s="69">
        <v>412</v>
      </c>
      <c r="R2325" s="69">
        <v>100</v>
      </c>
      <c r="S2325" s="14">
        <f t="shared" si="369"/>
        <v>0.8046875</v>
      </c>
      <c r="T2325" s="33">
        <f>IF(E2325&lt;1994,"NA",IF(E2325&gt;2001,SUMIFS(ADM!E:E,ADM!A:A,ReferendumData!E2325,ADM!C:C,ReferendumData!A2325,ADM!D:D,ReferendumData!B2325),SUMIFS(ADM!K:K,ADM!H:H,ReferendumData!E2325,ADM!I:I,ReferendumData!A2325,ADM!J:J,ReferendumData!B2325)))</f>
        <v>0</v>
      </c>
      <c r="U2325" s="34" t="s">
        <v>1820</v>
      </c>
      <c r="V2325" s="47">
        <f>IFERROR(VLOOKUP(C2325,Lookups!J:L,3,FALSE),IF(T2325&gt;=2000,4,IF(AND(T2325&gt;=1000,T2325&lt;2000),5,6)))</f>
        <v>6</v>
      </c>
      <c r="W2325" s="70" t="s">
        <v>1821</v>
      </c>
      <c r="X2325" s="39">
        <f t="shared" si="371"/>
        <v>0</v>
      </c>
      <c r="Y2325" s="38">
        <f t="shared" si="372"/>
        <v>0</v>
      </c>
      <c r="Z2325" s="40" t="e">
        <f>IF(C2325=ScatterPlots!$A$3,ReferendumData!Y2325,-1)</f>
        <v>#N/A</v>
      </c>
      <c r="AA2325" s="39">
        <f t="shared" si="373"/>
        <v>0</v>
      </c>
      <c r="AB2325" s="40">
        <f t="shared" si="374"/>
        <v>0</v>
      </c>
      <c r="AC2325" s="40">
        <f t="shared" si="375"/>
        <v>0</v>
      </c>
      <c r="AD2325" s="40">
        <f t="shared" si="376"/>
        <v>0</v>
      </c>
    </row>
    <row r="2326" spans="1:30" x14ac:dyDescent="0.35">
      <c r="A2326" s="65">
        <v>857</v>
      </c>
      <c r="B2326" s="65">
        <v>1</v>
      </c>
      <c r="C2326" t="str">
        <f t="shared" si="368"/>
        <v>0857-01</v>
      </c>
      <c r="D2326" s="66" t="s">
        <v>1795</v>
      </c>
      <c r="E2326" s="67">
        <v>2024</v>
      </c>
      <c r="F2326">
        <v>3</v>
      </c>
      <c r="G2326" s="67">
        <v>2025</v>
      </c>
      <c r="H2326" s="68">
        <v>760</v>
      </c>
      <c r="I2326" s="65">
        <v>10</v>
      </c>
      <c r="J2326" s="65">
        <v>1</v>
      </c>
      <c r="K2326" s="65">
        <v>0</v>
      </c>
      <c r="L2326" s="65">
        <v>1</v>
      </c>
      <c r="M2326" s="65">
        <v>0</v>
      </c>
      <c r="N2326" s="65">
        <v>0</v>
      </c>
      <c r="O2326" s="65">
        <v>1</v>
      </c>
      <c r="P2326">
        <f t="shared" si="359"/>
        <v>8</v>
      </c>
      <c r="Q2326" s="69">
        <v>1246</v>
      </c>
      <c r="R2326" s="69">
        <v>1032</v>
      </c>
      <c r="S2326" s="14">
        <f t="shared" si="369"/>
        <v>0.54697102721685686</v>
      </c>
      <c r="T2326" s="33">
        <f>IF(E2326&lt;1994,"NA",IF(E2326&gt;2001,SUMIFS(ADM!E:E,ADM!A:A,ReferendumData!E2326,ADM!C:C,ReferendumData!A2326,ADM!D:D,ReferendumData!B2326),SUMIFS(ADM!K:K,ADM!H:H,ReferendumData!E2326,ADM!I:I,ReferendumData!A2326,ADM!J:J,ReferendumData!B2326)))</f>
        <v>567.78</v>
      </c>
      <c r="U2326" s="34">
        <f t="shared" ref="U2326:U2377" si="377">(Q2326+R2326)/T2326</f>
        <v>4.0121173694036427</v>
      </c>
      <c r="V2326" s="47">
        <f>IFERROR(VLOOKUP(C2326,Lookups!J:L,3,FALSE),IF(T2326&gt;=2000,4,IF(AND(T2326&gt;=1000,T2326&lt;2000),5,6)))</f>
        <v>6</v>
      </c>
      <c r="W2326" s="70" t="s">
        <v>1813</v>
      </c>
      <c r="X2326" s="39">
        <f t="shared" si="371"/>
        <v>4.0121173694036427</v>
      </c>
      <c r="Y2326" s="38">
        <f t="shared" si="372"/>
        <v>0.54697102721685686</v>
      </c>
      <c r="Z2326" s="40" t="e">
        <f>IF(C2326=ScatterPlots!$A$3,ReferendumData!Y2326,-1)</f>
        <v>#N/A</v>
      </c>
      <c r="AA2326" s="39">
        <f t="shared" si="373"/>
        <v>4.0121173694036427</v>
      </c>
      <c r="AB2326" s="40">
        <f t="shared" si="374"/>
        <v>0.54697102721685686</v>
      </c>
      <c r="AC2326" s="40">
        <f t="shared" si="375"/>
        <v>-1</v>
      </c>
      <c r="AD2326" s="40">
        <f t="shared" si="376"/>
        <v>-1</v>
      </c>
    </row>
    <row r="2327" spans="1:30" x14ac:dyDescent="0.35">
      <c r="A2327" s="65">
        <v>876</v>
      </c>
      <c r="B2327" s="65">
        <v>1</v>
      </c>
      <c r="C2327" t="str">
        <f t="shared" si="368"/>
        <v>0876-01</v>
      </c>
      <c r="D2327" s="66" t="s">
        <v>158</v>
      </c>
      <c r="E2327" s="67">
        <v>2024</v>
      </c>
      <c r="F2327">
        <v>3</v>
      </c>
      <c r="G2327" s="67">
        <v>2025</v>
      </c>
      <c r="H2327" s="68">
        <v>750</v>
      </c>
      <c r="I2327" s="65">
        <v>10</v>
      </c>
      <c r="J2327" s="65">
        <v>1</v>
      </c>
      <c r="K2327" s="65">
        <v>0</v>
      </c>
      <c r="L2327" s="65">
        <v>1</v>
      </c>
      <c r="M2327" s="65">
        <v>0</v>
      </c>
      <c r="N2327" s="65">
        <v>0</v>
      </c>
      <c r="O2327" s="65">
        <v>0</v>
      </c>
      <c r="P2327">
        <f t="shared" si="359"/>
        <v>8</v>
      </c>
      <c r="Q2327" s="69">
        <v>3211</v>
      </c>
      <c r="R2327" s="69">
        <v>3779</v>
      </c>
      <c r="S2327" s="14">
        <f t="shared" si="369"/>
        <v>0.45937052932761085</v>
      </c>
      <c r="T2327" s="33">
        <f>IF(E2327&lt;1994,"NA",IF(E2327&gt;2001,SUMIFS(ADM!E:E,ADM!A:A,ReferendumData!E2327,ADM!C:C,ReferendumData!A2327,ADM!D:D,ReferendumData!B2327),SUMIFS(ADM!K:K,ADM!H:H,ReferendumData!E2327,ADM!I:I,ReferendumData!A2327,ADM!J:J,ReferendumData!B2327)))</f>
        <v>2036.36</v>
      </c>
      <c r="U2327" s="34">
        <f t="shared" si="377"/>
        <v>3.4325954153489562</v>
      </c>
      <c r="V2327" s="47">
        <f>IFERROR(VLOOKUP(C2327,Lookups!J:L,3,FALSE),IF(T2327&gt;=2000,4,IF(AND(T2327&gt;=1000,T2327&lt;2000),5,6)))</f>
        <v>4</v>
      </c>
      <c r="W2327" s="70" t="s">
        <v>807</v>
      </c>
      <c r="X2327" s="39">
        <f t="shared" si="371"/>
        <v>3.4325954153489562</v>
      </c>
      <c r="Y2327" s="38">
        <f t="shared" si="372"/>
        <v>0.45937052932761085</v>
      </c>
      <c r="Z2327" s="40" t="e">
        <f>IF(C2327=ScatterPlots!$A$3,ReferendumData!Y2327,-1)</f>
        <v>#N/A</v>
      </c>
      <c r="AA2327" s="39">
        <f t="shared" si="373"/>
        <v>3.4325954153489562</v>
      </c>
      <c r="AB2327" s="40">
        <f t="shared" si="374"/>
        <v>0.45937052932761085</v>
      </c>
      <c r="AC2327" s="40">
        <f t="shared" si="375"/>
        <v>-1</v>
      </c>
      <c r="AD2327" s="40">
        <f t="shared" si="376"/>
        <v>-1</v>
      </c>
    </row>
    <row r="2328" spans="1:30" x14ac:dyDescent="0.35">
      <c r="A2328" s="65">
        <v>2171</v>
      </c>
      <c r="B2328" s="65">
        <v>1</v>
      </c>
      <c r="C2328" t="str">
        <f t="shared" si="368"/>
        <v>2171-01</v>
      </c>
      <c r="D2328" s="66" t="s">
        <v>484</v>
      </c>
      <c r="E2328" s="67">
        <v>2024</v>
      </c>
      <c r="F2328">
        <v>3</v>
      </c>
      <c r="G2328" s="67">
        <v>2026</v>
      </c>
      <c r="H2328" s="68">
        <v>4546</v>
      </c>
      <c r="I2328" s="65">
        <v>10</v>
      </c>
      <c r="J2328" s="65">
        <v>1</v>
      </c>
      <c r="K2328" s="65">
        <v>0</v>
      </c>
      <c r="L2328" s="65">
        <v>1</v>
      </c>
      <c r="M2328" s="65">
        <v>1</v>
      </c>
      <c r="N2328" s="65">
        <v>0</v>
      </c>
      <c r="O2328" s="65">
        <v>1</v>
      </c>
      <c r="P2328">
        <f t="shared" si="359"/>
        <v>10</v>
      </c>
      <c r="Q2328" s="69">
        <v>677</v>
      </c>
      <c r="R2328" s="69">
        <v>393</v>
      </c>
      <c r="S2328" s="14">
        <f t="shared" si="369"/>
        <v>0.63271028037383181</v>
      </c>
      <c r="T2328" s="33">
        <f>IF(E2328&lt;1994,"NA",IF(E2328&gt;2001,SUMIFS(ADM!E:E,ADM!A:A,ReferendumData!E2328,ADM!C:C,ReferendumData!A2328,ADM!D:D,ReferendumData!B2328),SUMIFS(ADM!K:K,ADM!H:H,ReferendumData!E2328,ADM!I:I,ReferendumData!A2328,ADM!J:J,ReferendumData!B2328)))</f>
        <v>242.28</v>
      </c>
      <c r="U2328" s="34">
        <f t="shared" si="377"/>
        <v>4.4163777447581314</v>
      </c>
      <c r="V2328" s="47">
        <f>IFERROR(VLOOKUP(C2328,Lookups!J:L,3,FALSE),IF(T2328&gt;=2000,4,IF(AND(T2328&gt;=1000,T2328&lt;2000),5,6)))</f>
        <v>6</v>
      </c>
      <c r="W2328" s="70" t="s">
        <v>1822</v>
      </c>
      <c r="X2328" s="39">
        <f t="shared" si="371"/>
        <v>4.4163777447581314</v>
      </c>
      <c r="Y2328" s="38">
        <f t="shared" si="372"/>
        <v>0.63271028037383181</v>
      </c>
      <c r="Z2328" s="40" t="e">
        <f>IF(C2328=ScatterPlots!$A$3,ReferendumData!Y2328,-1)</f>
        <v>#N/A</v>
      </c>
      <c r="AA2328" s="39">
        <f t="shared" si="373"/>
        <v>4.4163777447581314</v>
      </c>
      <c r="AB2328" s="40">
        <f t="shared" si="374"/>
        <v>0.63271028037383181</v>
      </c>
      <c r="AC2328" s="40">
        <f t="shared" si="375"/>
        <v>-1</v>
      </c>
      <c r="AD2328" s="40">
        <f t="shared" si="376"/>
        <v>-1</v>
      </c>
    </row>
    <row r="2329" spans="1:30" x14ac:dyDescent="0.35">
      <c r="A2329" s="65">
        <v>2198</v>
      </c>
      <c r="B2329" s="65">
        <v>1</v>
      </c>
      <c r="C2329" t="str">
        <f t="shared" si="368"/>
        <v>2198-01</v>
      </c>
      <c r="D2329" s="66" t="s">
        <v>844</v>
      </c>
      <c r="E2329" s="67">
        <v>2024</v>
      </c>
      <c r="F2329">
        <v>3</v>
      </c>
      <c r="G2329" s="67">
        <v>2025</v>
      </c>
      <c r="H2329" s="68">
        <v>1127</v>
      </c>
      <c r="I2329" s="65">
        <v>10</v>
      </c>
      <c r="J2329" s="65">
        <v>1</v>
      </c>
      <c r="K2329" s="65">
        <v>0</v>
      </c>
      <c r="L2329" s="65">
        <v>1</v>
      </c>
      <c r="M2329" s="65">
        <v>0</v>
      </c>
      <c r="N2329" s="65">
        <v>0</v>
      </c>
      <c r="O2329" s="65">
        <v>0</v>
      </c>
      <c r="P2329">
        <f t="shared" si="359"/>
        <v>10</v>
      </c>
      <c r="Q2329" s="69">
        <v>1143</v>
      </c>
      <c r="R2329" s="69">
        <v>1574</v>
      </c>
      <c r="S2329" s="14">
        <f t="shared" si="369"/>
        <v>0.4206845785793154</v>
      </c>
      <c r="T2329" s="33">
        <f>IF(E2329&lt;1994,"NA",IF(E2329&gt;2001,SUMIFS(ADM!E:E,ADM!A:A,ReferendumData!E2329,ADM!C:C,ReferendumData!A2329,ADM!D:D,ReferendumData!B2329),SUMIFS(ADM!K:K,ADM!H:H,ReferendumData!E2329,ADM!I:I,ReferendumData!A2329,ADM!J:J,ReferendumData!B2329)))</f>
        <v>574.95000000000005</v>
      </c>
      <c r="U2329" s="34">
        <f t="shared" si="377"/>
        <v>4.7256283155056957</v>
      </c>
      <c r="V2329" s="47">
        <f>IFERROR(VLOOKUP(C2329,Lookups!J:L,3,FALSE),IF(T2329&gt;=2000,4,IF(AND(T2329&gt;=1000,T2329&lt;2000),5,6)))</f>
        <v>6</v>
      </c>
      <c r="W2329" s="70" t="s">
        <v>1813</v>
      </c>
      <c r="X2329" s="39">
        <f t="shared" si="371"/>
        <v>4.7256283155056957</v>
      </c>
      <c r="Y2329" s="38">
        <f t="shared" si="372"/>
        <v>0.4206845785793154</v>
      </c>
      <c r="Z2329" s="40" t="e">
        <f>IF(C2329=ScatterPlots!$A$3,ReferendumData!Y2329,-1)</f>
        <v>#N/A</v>
      </c>
      <c r="AA2329" s="39">
        <f t="shared" si="373"/>
        <v>4.7256283155056957</v>
      </c>
      <c r="AB2329" s="40">
        <f t="shared" si="374"/>
        <v>0.4206845785793154</v>
      </c>
      <c r="AC2329" s="40">
        <f t="shared" si="375"/>
        <v>-1</v>
      </c>
      <c r="AD2329" s="40">
        <f t="shared" si="376"/>
        <v>-1</v>
      </c>
    </row>
    <row r="2330" spans="1:30" x14ac:dyDescent="0.35">
      <c r="A2330" s="65">
        <v>2683</v>
      </c>
      <c r="B2330" s="65">
        <v>1</v>
      </c>
      <c r="C2330" t="str">
        <f t="shared" si="368"/>
        <v>2683-01</v>
      </c>
      <c r="D2330" s="66" t="s">
        <v>1810</v>
      </c>
      <c r="E2330" s="67">
        <v>2024</v>
      </c>
      <c r="F2330">
        <v>3</v>
      </c>
      <c r="G2330" s="67">
        <v>2025</v>
      </c>
      <c r="H2330" s="68">
        <v>925</v>
      </c>
      <c r="I2330" s="65">
        <v>10</v>
      </c>
      <c r="J2330" s="65">
        <v>1</v>
      </c>
      <c r="K2330" s="65">
        <v>0</v>
      </c>
      <c r="L2330" s="65">
        <v>0</v>
      </c>
      <c r="M2330" s="65">
        <v>0</v>
      </c>
      <c r="N2330" s="65">
        <v>0</v>
      </c>
      <c r="O2330" s="65">
        <v>1</v>
      </c>
      <c r="P2330">
        <f t="shared" si="359"/>
        <v>10</v>
      </c>
      <c r="Q2330" s="69">
        <v>632</v>
      </c>
      <c r="R2330" s="69">
        <v>371</v>
      </c>
      <c r="S2330" s="14">
        <f t="shared" si="369"/>
        <v>0.63010967098703885</v>
      </c>
      <c r="T2330" s="33">
        <f>IF(E2330&lt;1994,"NA",IF(E2330&gt;2001,SUMIFS(ADM!E:E,ADM!A:A,ReferendumData!E2330,ADM!C:C,ReferendumData!A2330,ADM!D:D,ReferendumData!B2330),SUMIFS(ADM!K:K,ADM!H:H,ReferendumData!E2330,ADM!I:I,ReferendumData!A2330,ADM!J:J,ReferendumData!B2330)))</f>
        <v>222.08</v>
      </c>
      <c r="U2330" s="34">
        <f t="shared" si="377"/>
        <v>4.5163904899135447</v>
      </c>
      <c r="V2330" s="47">
        <f>IFERROR(VLOOKUP(C2330,Lookups!J:L,3,FALSE),IF(T2330&gt;=2000,4,IF(AND(T2330&gt;=1000,T2330&lt;2000),5,6)))</f>
        <v>6</v>
      </c>
      <c r="W2330" s="70" t="s">
        <v>807</v>
      </c>
      <c r="X2330" s="39">
        <f t="shared" si="371"/>
        <v>4.5163904899135447</v>
      </c>
      <c r="Y2330" s="38">
        <f t="shared" si="372"/>
        <v>0.63010967098703885</v>
      </c>
      <c r="Z2330" s="40" t="e">
        <f>IF(C2330=ScatterPlots!$A$3,ReferendumData!Y2330,-1)</f>
        <v>#N/A</v>
      </c>
      <c r="AA2330" s="39">
        <f t="shared" si="373"/>
        <v>4.5163904899135447</v>
      </c>
      <c r="AB2330" s="40">
        <f t="shared" si="374"/>
        <v>0.63010967098703885</v>
      </c>
      <c r="AC2330" s="40">
        <f t="shared" si="375"/>
        <v>-1</v>
      </c>
      <c r="AD2330" s="40">
        <f t="shared" si="376"/>
        <v>-1</v>
      </c>
    </row>
    <row r="2331" spans="1:30" x14ac:dyDescent="0.35">
      <c r="A2331" s="65">
        <v>2888</v>
      </c>
      <c r="B2331" s="65">
        <v>1</v>
      </c>
      <c r="C2331" t="str">
        <f t="shared" si="368"/>
        <v>2888-01</v>
      </c>
      <c r="D2331" s="66" t="s">
        <v>415</v>
      </c>
      <c r="E2331" s="67">
        <v>2024</v>
      </c>
      <c r="F2331">
        <v>3</v>
      </c>
      <c r="G2331" s="67">
        <v>2025</v>
      </c>
      <c r="H2331" s="68">
        <v>580</v>
      </c>
      <c r="I2331" s="65">
        <v>10</v>
      </c>
      <c r="J2331" s="65">
        <v>2</v>
      </c>
      <c r="K2331" s="65">
        <v>0</v>
      </c>
      <c r="L2331" s="65">
        <v>0</v>
      </c>
      <c r="M2331" s="65">
        <v>0</v>
      </c>
      <c r="N2331" s="65">
        <v>0</v>
      </c>
      <c r="O2331" s="65">
        <v>0</v>
      </c>
      <c r="P2331">
        <f t="shared" si="359"/>
        <v>6</v>
      </c>
      <c r="Q2331" s="69">
        <v>612</v>
      </c>
      <c r="R2331" s="69">
        <v>699</v>
      </c>
      <c r="S2331" s="14">
        <f t="shared" si="369"/>
        <v>0.46681922196796338</v>
      </c>
      <c r="T2331" s="33">
        <f>IF(E2331&lt;1994,"NA",IF(E2331&gt;2001,SUMIFS(ADM!E:E,ADM!A:A,ReferendumData!E2331,ADM!C:C,ReferendumData!A2331,ADM!D:D,ReferendumData!B2331),SUMIFS(ADM!K:K,ADM!H:H,ReferendumData!E2331,ADM!I:I,ReferendumData!A2331,ADM!J:J,ReferendumData!B2331)))</f>
        <v>325.14</v>
      </c>
      <c r="U2331" s="34">
        <f t="shared" si="377"/>
        <v>4.0321092452482006</v>
      </c>
      <c r="V2331" s="47">
        <f>IFERROR(VLOOKUP(C2331,Lookups!J:L,3,FALSE),IF(T2331&gt;=2000,4,IF(AND(T2331&gt;=1000,T2331&lt;2000),5,6)))</f>
        <v>6</v>
      </c>
      <c r="W2331" s="70" t="s">
        <v>807</v>
      </c>
      <c r="X2331" s="39">
        <f t="shared" si="371"/>
        <v>4.0321092452482006</v>
      </c>
      <c r="Y2331" s="38">
        <f t="shared" si="372"/>
        <v>0.46681922196796338</v>
      </c>
      <c r="Z2331" s="40" t="e">
        <f>IF(C2331=ScatterPlots!$A$3,ReferendumData!Y2331,-1)</f>
        <v>#N/A</v>
      </c>
      <c r="AA2331" s="39">
        <f t="shared" si="373"/>
        <v>4.0321092452482006</v>
      </c>
      <c r="AB2331" s="40">
        <f t="shared" si="374"/>
        <v>0.46681922196796338</v>
      </c>
      <c r="AC2331" s="40">
        <f t="shared" si="375"/>
        <v>-1</v>
      </c>
      <c r="AD2331" s="40">
        <f t="shared" si="376"/>
        <v>-1</v>
      </c>
    </row>
    <row r="2332" spans="1:30" x14ac:dyDescent="0.35">
      <c r="A2332" s="65">
        <v>2889</v>
      </c>
      <c r="B2332" s="65">
        <v>1</v>
      </c>
      <c r="C2332" t="str">
        <f t="shared" si="368"/>
        <v>2889-01</v>
      </c>
      <c r="D2332" s="66" t="s">
        <v>638</v>
      </c>
      <c r="E2332" s="67">
        <v>2024</v>
      </c>
      <c r="F2332">
        <v>3</v>
      </c>
      <c r="G2332" s="67">
        <v>2025</v>
      </c>
      <c r="H2332" s="68">
        <v>610</v>
      </c>
      <c r="I2332" s="65">
        <v>10</v>
      </c>
      <c r="J2332" s="65">
        <v>1</v>
      </c>
      <c r="K2332" s="65">
        <v>1</v>
      </c>
      <c r="L2332" s="65">
        <v>1</v>
      </c>
      <c r="M2332" s="65">
        <v>0</v>
      </c>
      <c r="N2332" s="65">
        <v>0</v>
      </c>
      <c r="O2332" s="65">
        <v>0</v>
      </c>
      <c r="P2332">
        <f t="shared" si="359"/>
        <v>7</v>
      </c>
      <c r="Q2332" s="69">
        <v>443</v>
      </c>
      <c r="R2332" s="69">
        <v>982</v>
      </c>
      <c r="S2332" s="14">
        <f t="shared" si="369"/>
        <v>0.31087719298245614</v>
      </c>
      <c r="T2332" s="33">
        <f>IF(E2332&lt;1994,"NA",IF(E2332&gt;2001,SUMIFS(ADM!E:E,ADM!A:A,ReferendumData!E2332,ADM!C:C,ReferendumData!A2332,ADM!D:D,ReferendumData!B2332),SUMIFS(ADM!K:K,ADM!H:H,ReferendumData!E2332,ADM!I:I,ReferendumData!A2332,ADM!J:J,ReferendumData!B2332)))</f>
        <v>702.46</v>
      </c>
      <c r="U2332" s="34">
        <f t="shared" si="377"/>
        <v>2.0285852575235599</v>
      </c>
      <c r="V2332" s="47">
        <f>IFERROR(VLOOKUP(C2332,Lookups!J:L,3,FALSE),IF(T2332&gt;=2000,4,IF(AND(T2332&gt;=1000,T2332&lt;2000),5,6)))</f>
        <v>6</v>
      </c>
      <c r="W2332" s="70" t="s">
        <v>807</v>
      </c>
      <c r="X2332" s="39">
        <f t="shared" si="371"/>
        <v>2.0285852575235599</v>
      </c>
      <c r="Y2332" s="38">
        <f t="shared" si="372"/>
        <v>0.31087719298245614</v>
      </c>
      <c r="Z2332" s="40" t="e">
        <f>IF(C2332=ScatterPlots!$A$3,ReferendumData!Y2332,-1)</f>
        <v>#N/A</v>
      </c>
      <c r="AA2332" s="39">
        <f t="shared" si="373"/>
        <v>2.0285852575235599</v>
      </c>
      <c r="AB2332" s="40">
        <f t="shared" si="374"/>
        <v>0.31087719298245614</v>
      </c>
      <c r="AC2332" s="40">
        <f t="shared" si="375"/>
        <v>-1</v>
      </c>
      <c r="AD2332" s="40">
        <f t="shared" si="376"/>
        <v>-1</v>
      </c>
    </row>
    <row r="2333" spans="1:30" x14ac:dyDescent="0.35">
      <c r="A2333" s="65">
        <v>600</v>
      </c>
      <c r="B2333" s="65">
        <v>1</v>
      </c>
      <c r="C2333" t="s">
        <v>1735</v>
      </c>
      <c r="D2333" s="66" t="s">
        <v>1793</v>
      </c>
      <c r="E2333" s="67">
        <v>2025</v>
      </c>
      <c r="F2333">
        <v>1</v>
      </c>
      <c r="G2333" s="67">
        <v>2026</v>
      </c>
      <c r="H2333" s="68">
        <v>1253.9000000000001</v>
      </c>
      <c r="I2333" s="65">
        <v>10</v>
      </c>
      <c r="J2333" s="65">
        <v>1</v>
      </c>
      <c r="K2333" s="65">
        <v>1</v>
      </c>
      <c r="L2333" s="65">
        <v>0</v>
      </c>
      <c r="M2333" s="65">
        <v>0</v>
      </c>
      <c r="N2333" s="65">
        <v>0</v>
      </c>
      <c r="O2333" s="65">
        <v>1</v>
      </c>
      <c r="P2333">
        <f t="shared" si="359"/>
        <v>10</v>
      </c>
      <c r="Q2333" s="69">
        <v>177</v>
      </c>
      <c r="R2333" s="69">
        <v>81</v>
      </c>
      <c r="S2333" s="14">
        <f t="shared" si="369"/>
        <v>0.68604651162790697</v>
      </c>
      <c r="T2333" s="33">
        <v>214.2</v>
      </c>
      <c r="U2333" s="34">
        <f t="shared" si="377"/>
        <v>1.204481792717087</v>
      </c>
      <c r="V2333" s="47">
        <f>IFERROR(VLOOKUP(C2333,Lookups!J:L,3,FALSE),IF(T2333&gt;=2000,4,IF(AND(T2333&gt;=1000,T2333&lt;2000),5,6)))</f>
        <v>6</v>
      </c>
      <c r="W2333" s="70" t="s">
        <v>807</v>
      </c>
      <c r="X2333" s="39">
        <f t="shared" ref="X2333:X2377" si="378">IF(A2333=815,0,U2333)</f>
        <v>1.204481792717087</v>
      </c>
      <c r="Y2333" s="38">
        <f t="shared" ref="Y2333:Y2377" si="379">IF(A2333=815,0,S2333)</f>
        <v>0.68604651162790697</v>
      </c>
      <c r="Z2333" s="40" t="e">
        <f>IF(C2333=ScatterPlots!$A$3,ReferendumData!Y2333,-1)</f>
        <v>#N/A</v>
      </c>
      <c r="AA2333" s="39">
        <f t="shared" ref="AA2333:AA2377" si="380">IF(A2333=815,0,U2333)</f>
        <v>1.204481792717087</v>
      </c>
      <c r="AB2333" s="40">
        <f t="shared" ref="AB2333:AB2377" si="381">IF(A2333=815,0,IF(F2333=3,S2333,-1))</f>
        <v>-1</v>
      </c>
      <c r="AC2333" s="40">
        <f t="shared" ref="AC2333:AC2377" si="382">IF(A2333=815,0,IF(F2333=2,S2333,-1))</f>
        <v>-1</v>
      </c>
      <c r="AD2333" s="40">
        <f t="shared" ref="AD2333:AD2377" si="383">IF(A2333=815,0,IF(F2333=1,S2333,-1))</f>
        <v>0.68604651162790697</v>
      </c>
    </row>
    <row r="2334" spans="1:30" x14ac:dyDescent="0.35">
      <c r="A2334" s="65">
        <v>16</v>
      </c>
      <c r="B2334" s="65">
        <v>1</v>
      </c>
      <c r="C2334" t="s">
        <v>1835</v>
      </c>
      <c r="D2334" s="66" t="s">
        <v>1836</v>
      </c>
      <c r="E2334" s="67">
        <v>2025</v>
      </c>
      <c r="F2334">
        <v>1</v>
      </c>
      <c r="G2334" s="67">
        <v>2026</v>
      </c>
      <c r="H2334" s="68">
        <v>550</v>
      </c>
      <c r="I2334" s="65">
        <v>10</v>
      </c>
      <c r="J2334" s="65">
        <v>1</v>
      </c>
      <c r="K2334" s="65">
        <v>0</v>
      </c>
      <c r="L2334" s="65">
        <v>0</v>
      </c>
      <c r="M2334" s="65">
        <v>0</v>
      </c>
      <c r="N2334" s="65">
        <v>1</v>
      </c>
      <c r="O2334" s="65">
        <v>1</v>
      </c>
      <c r="P2334">
        <f t="shared" ref="P2334:P2377" si="384">MAX(1,MIN(10,INT(H2334/100)+1))</f>
        <v>6</v>
      </c>
      <c r="Q2334" s="69">
        <v>1889</v>
      </c>
      <c r="R2334" s="69">
        <v>966</v>
      </c>
      <c r="S2334" s="14">
        <f t="shared" si="369"/>
        <v>0.66164623467600703</v>
      </c>
      <c r="T2334" s="33">
        <v>5891.6</v>
      </c>
      <c r="U2334" s="34">
        <f t="shared" si="377"/>
        <v>0.48458822730667389</v>
      </c>
      <c r="V2334" s="47">
        <f>IFERROR(VLOOKUP(C2334,Lookups!J:L,3,FALSE),IF(T2334&gt;=2000,4,IF(AND(T2334&gt;=1000,T2334&lt;2000),5,6)))</f>
        <v>3</v>
      </c>
      <c r="W2334" s="70" t="s">
        <v>1837</v>
      </c>
      <c r="X2334" s="39">
        <f t="shared" si="378"/>
        <v>0.48458822730667389</v>
      </c>
      <c r="Y2334" s="38">
        <f t="shared" si="379"/>
        <v>0.66164623467600703</v>
      </c>
      <c r="Z2334" s="40" t="e">
        <f>IF(C2334=ScatterPlots!$A$3,ReferendumData!Y2334,-1)</f>
        <v>#N/A</v>
      </c>
      <c r="AA2334" s="39">
        <f t="shared" si="380"/>
        <v>0.48458822730667389</v>
      </c>
      <c r="AB2334" s="40">
        <f t="shared" si="381"/>
        <v>-1</v>
      </c>
      <c r="AC2334" s="40">
        <f t="shared" si="382"/>
        <v>-1</v>
      </c>
      <c r="AD2334" s="40">
        <f t="shared" si="383"/>
        <v>0.66164623467600703</v>
      </c>
    </row>
    <row r="2335" spans="1:30" x14ac:dyDescent="0.35">
      <c r="A2335" s="65">
        <v>110</v>
      </c>
      <c r="B2335" s="65">
        <v>1</v>
      </c>
      <c r="C2335" t="s">
        <v>1838</v>
      </c>
      <c r="D2335" s="66" t="s">
        <v>1839</v>
      </c>
      <c r="E2335" s="67">
        <v>2025</v>
      </c>
      <c r="F2335">
        <v>1</v>
      </c>
      <c r="G2335" s="67">
        <v>2026</v>
      </c>
      <c r="H2335" s="68">
        <v>731</v>
      </c>
      <c r="I2335" s="65">
        <v>10</v>
      </c>
      <c r="J2335" s="65">
        <v>1</v>
      </c>
      <c r="K2335" s="65">
        <v>0</v>
      </c>
      <c r="L2335" s="65">
        <v>1</v>
      </c>
      <c r="M2335" s="65">
        <v>0</v>
      </c>
      <c r="N2335" s="65">
        <v>0</v>
      </c>
      <c r="O2335" s="65">
        <v>1</v>
      </c>
      <c r="P2335">
        <f t="shared" si="384"/>
        <v>8</v>
      </c>
      <c r="Q2335" s="69">
        <v>2613</v>
      </c>
      <c r="R2335" s="69">
        <v>1688</v>
      </c>
      <c r="S2335" s="14">
        <f t="shared" si="369"/>
        <v>0.60753313182980706</v>
      </c>
      <c r="T2335" s="33">
        <v>3732.96</v>
      </c>
      <c r="U2335" s="34">
        <f t="shared" si="377"/>
        <v>1.1521687883074021</v>
      </c>
      <c r="V2335" s="47">
        <f>IFERROR(VLOOKUP(C2335,Lookups!J:L,3,FALSE),IF(T2335&gt;=2000,4,IF(AND(T2335&gt;=1000,T2335&lt;2000),5,6)))</f>
        <v>3</v>
      </c>
      <c r="W2335" s="70" t="s">
        <v>807</v>
      </c>
      <c r="X2335" s="39">
        <f t="shared" si="378"/>
        <v>1.1521687883074021</v>
      </c>
      <c r="Y2335" s="38">
        <f t="shared" si="379"/>
        <v>0.60753313182980706</v>
      </c>
      <c r="Z2335" s="40" t="e">
        <f>IF(C2335=ScatterPlots!$A$3,ReferendumData!Y2335,-1)</f>
        <v>#N/A</v>
      </c>
      <c r="AA2335" s="39">
        <f t="shared" si="380"/>
        <v>1.1521687883074021</v>
      </c>
      <c r="AB2335" s="40">
        <f t="shared" si="381"/>
        <v>-1</v>
      </c>
      <c r="AC2335" s="40">
        <f t="shared" si="382"/>
        <v>-1</v>
      </c>
      <c r="AD2335" s="40">
        <f t="shared" si="383"/>
        <v>0.60753313182980706</v>
      </c>
    </row>
    <row r="2336" spans="1:30" x14ac:dyDescent="0.35">
      <c r="A2336" s="65">
        <v>112</v>
      </c>
      <c r="B2336" s="65">
        <v>1</v>
      </c>
      <c r="C2336" t="s">
        <v>1840</v>
      </c>
      <c r="D2336" s="66" t="s">
        <v>1841</v>
      </c>
      <c r="E2336" s="67">
        <v>2025</v>
      </c>
      <c r="F2336">
        <v>1</v>
      </c>
      <c r="G2336" s="67">
        <v>2026</v>
      </c>
      <c r="H2336" s="68">
        <v>742</v>
      </c>
      <c r="I2336" s="65">
        <v>10</v>
      </c>
      <c r="J2336" s="65">
        <v>1</v>
      </c>
      <c r="K2336" s="65">
        <v>0</v>
      </c>
      <c r="L2336" s="65">
        <v>1</v>
      </c>
      <c r="M2336" s="65">
        <v>0</v>
      </c>
      <c r="N2336" s="65">
        <v>0</v>
      </c>
      <c r="O2336" s="65">
        <v>1</v>
      </c>
      <c r="P2336">
        <f t="shared" si="384"/>
        <v>8</v>
      </c>
      <c r="Q2336" s="69">
        <v>7276</v>
      </c>
      <c r="R2336" s="69">
        <v>4391</v>
      </c>
      <c r="S2336" s="14">
        <f t="shared" si="369"/>
        <v>0.62363932459072602</v>
      </c>
      <c r="T2336" s="33">
        <v>9044</v>
      </c>
      <c r="U2336" s="34">
        <f t="shared" si="377"/>
        <v>1.2900265369305617</v>
      </c>
      <c r="V2336" s="47">
        <f>IFERROR(VLOOKUP(C2336,Lookups!J:L,3,FALSE),IF(T2336&gt;=2000,4,IF(AND(T2336&gt;=1000,T2336&lt;2000),5,6)))</f>
        <v>3</v>
      </c>
      <c r="W2336" s="70" t="s">
        <v>807</v>
      </c>
      <c r="X2336" s="39">
        <f t="shared" si="378"/>
        <v>1.2900265369305617</v>
      </c>
      <c r="Y2336" s="38">
        <f t="shared" si="379"/>
        <v>0.62363932459072602</v>
      </c>
      <c r="Z2336" s="40" t="e">
        <f>IF(C2336=ScatterPlots!$A$3,ReferendumData!Y2336,-1)</f>
        <v>#N/A</v>
      </c>
      <c r="AA2336" s="39">
        <f t="shared" si="380"/>
        <v>1.2900265369305617</v>
      </c>
      <c r="AB2336" s="40">
        <f t="shared" si="381"/>
        <v>-1</v>
      </c>
      <c r="AC2336" s="40">
        <f t="shared" si="382"/>
        <v>-1</v>
      </c>
      <c r="AD2336" s="40">
        <f t="shared" si="383"/>
        <v>0.62363932459072602</v>
      </c>
    </row>
    <row r="2337" spans="1:30" x14ac:dyDescent="0.35">
      <c r="A2337" s="65">
        <v>152</v>
      </c>
      <c r="B2337" s="65">
        <v>1</v>
      </c>
      <c r="C2337" t="s">
        <v>1842</v>
      </c>
      <c r="D2337" s="66" t="s">
        <v>1690</v>
      </c>
      <c r="E2337" s="67">
        <v>2025</v>
      </c>
      <c r="F2337">
        <v>1</v>
      </c>
      <c r="G2337" s="67">
        <v>2026</v>
      </c>
      <c r="H2337" s="68">
        <v>575</v>
      </c>
      <c r="I2337" s="65">
        <v>10</v>
      </c>
      <c r="J2337" s="65">
        <v>1</v>
      </c>
      <c r="K2337" s="65">
        <v>0</v>
      </c>
      <c r="L2337" s="65">
        <v>1</v>
      </c>
      <c r="M2337" s="65">
        <v>0</v>
      </c>
      <c r="N2337" s="65">
        <v>0</v>
      </c>
      <c r="O2337" s="65">
        <v>1</v>
      </c>
      <c r="P2337">
        <f t="shared" si="384"/>
        <v>6</v>
      </c>
      <c r="Q2337" s="69">
        <v>4206</v>
      </c>
      <c r="R2337" s="69">
        <v>2799</v>
      </c>
      <c r="S2337" s="14">
        <f t="shared" si="369"/>
        <v>0.60042826552462525</v>
      </c>
      <c r="T2337" s="33">
        <v>6966</v>
      </c>
      <c r="U2337" s="34">
        <f t="shared" si="377"/>
        <v>1.0055986218776916</v>
      </c>
      <c r="V2337" s="47">
        <f>IFERROR(VLOOKUP(C2337,Lookups!J:L,3,FALSE),IF(T2337&gt;=2000,4,IF(AND(T2337&gt;=1000,T2337&lt;2000),5,6)))</f>
        <v>4</v>
      </c>
      <c r="W2337" s="70" t="s">
        <v>807</v>
      </c>
      <c r="X2337" s="39">
        <f t="shared" si="378"/>
        <v>1.0055986218776916</v>
      </c>
      <c r="Y2337" s="38">
        <f t="shared" si="379"/>
        <v>0.60042826552462525</v>
      </c>
      <c r="Z2337" s="40" t="e">
        <f>IF(C2337=ScatterPlots!$A$3,ReferendumData!Y2337,-1)</f>
        <v>#N/A</v>
      </c>
      <c r="AA2337" s="39">
        <f t="shared" si="380"/>
        <v>1.0055986218776916</v>
      </c>
      <c r="AB2337" s="40">
        <f t="shared" si="381"/>
        <v>-1</v>
      </c>
      <c r="AC2337" s="40">
        <f t="shared" si="382"/>
        <v>-1</v>
      </c>
      <c r="AD2337" s="40">
        <f t="shared" si="383"/>
        <v>0.60042826552462525</v>
      </c>
    </row>
    <row r="2338" spans="1:30" x14ac:dyDescent="0.35">
      <c r="A2338" s="65">
        <v>182</v>
      </c>
      <c r="B2338" s="65">
        <v>1</v>
      </c>
      <c r="C2338" t="s">
        <v>1774</v>
      </c>
      <c r="D2338" s="66" t="s">
        <v>1843</v>
      </c>
      <c r="E2338" s="67">
        <v>2025</v>
      </c>
      <c r="F2338">
        <v>1</v>
      </c>
      <c r="G2338" s="67">
        <v>2026</v>
      </c>
      <c r="H2338" s="68">
        <v>1521</v>
      </c>
      <c r="I2338" s="65">
        <v>10</v>
      </c>
      <c r="J2338" s="65">
        <v>1</v>
      </c>
      <c r="K2338" s="65">
        <v>0</v>
      </c>
      <c r="L2338" s="65">
        <v>1</v>
      </c>
      <c r="M2338" s="65">
        <v>0</v>
      </c>
      <c r="N2338" s="65">
        <v>0</v>
      </c>
      <c r="O2338" s="65">
        <v>1</v>
      </c>
      <c r="P2338">
        <f t="shared" si="384"/>
        <v>10</v>
      </c>
      <c r="Q2338" s="69">
        <v>1008</v>
      </c>
      <c r="R2338" s="69">
        <v>374</v>
      </c>
      <c r="S2338" s="14">
        <f t="shared" si="369"/>
        <v>0.72937771345875546</v>
      </c>
      <c r="T2338" s="33">
        <v>941</v>
      </c>
      <c r="U2338" s="34">
        <f t="shared" si="377"/>
        <v>1.4686503719447397</v>
      </c>
      <c r="V2338" s="47">
        <f>IFERROR(VLOOKUP(C2338,Lookups!J:L,3,FALSE),IF(T2338&gt;=2000,4,IF(AND(T2338&gt;=1000,T2338&lt;2000),5,6)))</f>
        <v>6</v>
      </c>
      <c r="W2338" s="70" t="s">
        <v>807</v>
      </c>
      <c r="X2338" s="39">
        <f t="shared" si="378"/>
        <v>1.4686503719447397</v>
      </c>
      <c r="Y2338" s="38">
        <f t="shared" si="379"/>
        <v>0.72937771345875546</v>
      </c>
      <c r="Z2338" s="40" t="e">
        <f>IF(C2338=ScatterPlots!$A$3,ReferendumData!Y2338,-1)</f>
        <v>#N/A</v>
      </c>
      <c r="AA2338" s="39">
        <f t="shared" si="380"/>
        <v>1.4686503719447397</v>
      </c>
      <c r="AB2338" s="40">
        <f t="shared" si="381"/>
        <v>-1</v>
      </c>
      <c r="AC2338" s="40">
        <f t="shared" si="382"/>
        <v>-1</v>
      </c>
      <c r="AD2338" s="40">
        <f t="shared" si="383"/>
        <v>0.72937771345875546</v>
      </c>
    </row>
    <row r="2339" spans="1:30" x14ac:dyDescent="0.35">
      <c r="A2339" s="65">
        <v>192</v>
      </c>
      <c r="B2339" s="65">
        <v>1</v>
      </c>
      <c r="C2339" t="s">
        <v>1776</v>
      </c>
      <c r="D2339" s="66" t="s">
        <v>1844</v>
      </c>
      <c r="E2339" s="67">
        <v>2025</v>
      </c>
      <c r="F2339">
        <v>1</v>
      </c>
      <c r="G2339" s="67">
        <v>2026</v>
      </c>
      <c r="H2339" s="68">
        <v>1236</v>
      </c>
      <c r="I2339" s="65">
        <v>10</v>
      </c>
      <c r="J2339" s="65">
        <v>1</v>
      </c>
      <c r="K2339" s="65">
        <v>0</v>
      </c>
      <c r="L2339" s="65">
        <v>1</v>
      </c>
      <c r="M2339" s="65">
        <v>0</v>
      </c>
      <c r="N2339" s="65">
        <v>0</v>
      </c>
      <c r="O2339" s="65">
        <v>1</v>
      </c>
      <c r="P2339">
        <f t="shared" si="384"/>
        <v>10</v>
      </c>
      <c r="Q2339" s="69">
        <v>4157</v>
      </c>
      <c r="R2339" s="69">
        <v>3068</v>
      </c>
      <c r="S2339" s="14">
        <f t="shared" si="369"/>
        <v>0.57536332179930794</v>
      </c>
      <c r="T2339" s="33">
        <v>6143</v>
      </c>
      <c r="U2339" s="34">
        <f t="shared" si="377"/>
        <v>1.1761354387107277</v>
      </c>
      <c r="V2339" s="47">
        <f>IFERROR(VLOOKUP(C2339,Lookups!J:L,3,FALSE),IF(T2339&gt;=2000,4,IF(AND(T2339&gt;=1000,T2339&lt;2000),5,6)))</f>
        <v>3</v>
      </c>
      <c r="W2339" s="70" t="s">
        <v>807</v>
      </c>
      <c r="X2339" s="39">
        <f t="shared" si="378"/>
        <v>1.1761354387107277</v>
      </c>
      <c r="Y2339" s="38">
        <f t="shared" si="379"/>
        <v>0.57536332179930794</v>
      </c>
      <c r="Z2339" s="40" t="e">
        <f>IF(C2339=ScatterPlots!$A$3,ReferendumData!Y2339,-1)</f>
        <v>#N/A</v>
      </c>
      <c r="AA2339" s="39">
        <f t="shared" si="380"/>
        <v>1.1761354387107277</v>
      </c>
      <c r="AB2339" s="40">
        <f t="shared" si="381"/>
        <v>-1</v>
      </c>
      <c r="AC2339" s="40">
        <f t="shared" si="382"/>
        <v>-1</v>
      </c>
      <c r="AD2339" s="40">
        <f t="shared" si="383"/>
        <v>0.57536332179930794</v>
      </c>
    </row>
    <row r="2340" spans="1:30" x14ac:dyDescent="0.35">
      <c r="A2340" s="65">
        <v>252</v>
      </c>
      <c r="B2340" s="65">
        <v>1</v>
      </c>
      <c r="C2340" t="s">
        <v>1845</v>
      </c>
      <c r="D2340" s="66" t="s">
        <v>75</v>
      </c>
      <c r="E2340" s="67">
        <v>2025</v>
      </c>
      <c r="F2340">
        <v>1</v>
      </c>
      <c r="G2340" s="67">
        <v>2026</v>
      </c>
      <c r="H2340" s="68">
        <v>950</v>
      </c>
      <c r="I2340" s="65">
        <v>10</v>
      </c>
      <c r="J2340" s="65">
        <v>1</v>
      </c>
      <c r="K2340" s="65">
        <v>0</v>
      </c>
      <c r="L2340" s="65">
        <v>1</v>
      </c>
      <c r="M2340" s="65">
        <v>0</v>
      </c>
      <c r="N2340" s="65">
        <v>0</v>
      </c>
      <c r="O2340" s="65">
        <v>1</v>
      </c>
      <c r="P2340">
        <f t="shared" si="384"/>
        <v>10</v>
      </c>
      <c r="Q2340" s="69">
        <v>1504</v>
      </c>
      <c r="R2340" s="69">
        <v>679</v>
      </c>
      <c r="S2340" s="14">
        <f t="shared" si="369"/>
        <v>0.68896014658726523</v>
      </c>
      <c r="T2340" s="33">
        <v>1045</v>
      </c>
      <c r="U2340" s="34">
        <f t="shared" si="377"/>
        <v>2.0889952153110047</v>
      </c>
      <c r="V2340" s="47">
        <f>IFERROR(VLOOKUP(C2340,Lookups!J:L,3,FALSE),IF(T2340&gt;=2000,4,IF(AND(T2340&gt;=1000,T2340&lt;2000),5,6)))</f>
        <v>5</v>
      </c>
      <c r="W2340" s="70" t="s">
        <v>807</v>
      </c>
      <c r="X2340" s="39">
        <f t="shared" si="378"/>
        <v>2.0889952153110047</v>
      </c>
      <c r="Y2340" s="38">
        <f t="shared" si="379"/>
        <v>0.68896014658726523</v>
      </c>
      <c r="Z2340" s="40" t="e">
        <f>IF(C2340=ScatterPlots!$A$3,ReferendumData!Y2340,-1)</f>
        <v>#N/A</v>
      </c>
      <c r="AA2340" s="39">
        <f t="shared" si="380"/>
        <v>2.0889952153110047</v>
      </c>
      <c r="AB2340" s="40">
        <f t="shared" si="381"/>
        <v>-1</v>
      </c>
      <c r="AC2340" s="40">
        <f t="shared" si="382"/>
        <v>-1</v>
      </c>
      <c r="AD2340" s="40">
        <f t="shared" si="383"/>
        <v>0.68896014658726523</v>
      </c>
    </row>
    <row r="2341" spans="1:30" x14ac:dyDescent="0.35">
      <c r="A2341" s="65">
        <v>253</v>
      </c>
      <c r="B2341" s="65">
        <v>1</v>
      </c>
      <c r="C2341" t="s">
        <v>1846</v>
      </c>
      <c r="D2341" s="66" t="s">
        <v>1847</v>
      </c>
      <c r="E2341" s="67">
        <v>2025</v>
      </c>
      <c r="F2341">
        <v>1</v>
      </c>
      <c r="G2341" s="67">
        <v>2026</v>
      </c>
      <c r="H2341" s="68">
        <v>800</v>
      </c>
      <c r="I2341" s="65">
        <v>10</v>
      </c>
      <c r="J2341" s="65">
        <v>1</v>
      </c>
      <c r="K2341" s="65">
        <v>0</v>
      </c>
      <c r="L2341" s="65">
        <v>0</v>
      </c>
      <c r="M2341" s="65">
        <v>0</v>
      </c>
      <c r="N2341" s="65">
        <v>0</v>
      </c>
      <c r="O2341" s="65">
        <v>1</v>
      </c>
      <c r="P2341">
        <f t="shared" si="384"/>
        <v>9</v>
      </c>
      <c r="Q2341" s="69">
        <v>296</v>
      </c>
      <c r="R2341" s="69">
        <v>290</v>
      </c>
      <c r="S2341" s="14">
        <f t="shared" si="369"/>
        <v>0.50511945392491464</v>
      </c>
      <c r="T2341" s="33">
        <v>774</v>
      </c>
      <c r="U2341" s="34">
        <f t="shared" si="377"/>
        <v>0.75710594315245483</v>
      </c>
      <c r="V2341" s="47">
        <f>IFERROR(VLOOKUP(C2341,Lookups!J:L,3,FALSE),IF(T2341&gt;=2000,4,IF(AND(T2341&gt;=1000,T2341&lt;2000),5,6)))</f>
        <v>6</v>
      </c>
      <c r="W2341" s="70" t="s">
        <v>807</v>
      </c>
      <c r="X2341" s="39">
        <f t="shared" si="378"/>
        <v>0.75710594315245483</v>
      </c>
      <c r="Y2341" s="38">
        <f t="shared" si="379"/>
        <v>0.50511945392491464</v>
      </c>
      <c r="Z2341" s="40" t="e">
        <f>IF(C2341=ScatterPlots!$A$3,ReferendumData!Y2341,-1)</f>
        <v>#N/A</v>
      </c>
      <c r="AA2341" s="39">
        <f t="shared" si="380"/>
        <v>0.75710594315245483</v>
      </c>
      <c r="AB2341" s="40">
        <f t="shared" si="381"/>
        <v>-1</v>
      </c>
      <c r="AC2341" s="40">
        <f t="shared" si="382"/>
        <v>-1</v>
      </c>
      <c r="AD2341" s="40">
        <f t="shared" si="383"/>
        <v>0.50511945392491464</v>
      </c>
    </row>
    <row r="2342" spans="1:30" x14ac:dyDescent="0.35">
      <c r="A2342" s="65">
        <v>317</v>
      </c>
      <c r="B2342" s="65">
        <v>1</v>
      </c>
      <c r="C2342" t="s">
        <v>1848</v>
      </c>
      <c r="D2342" s="66" t="s">
        <v>1849</v>
      </c>
      <c r="E2342" s="67">
        <v>2025</v>
      </c>
      <c r="F2342">
        <v>1</v>
      </c>
      <c r="G2342" s="67">
        <v>2026</v>
      </c>
      <c r="H2342" s="68">
        <v>300</v>
      </c>
      <c r="I2342" s="65">
        <v>10</v>
      </c>
      <c r="J2342" s="65">
        <v>2</v>
      </c>
      <c r="K2342" s="65">
        <v>0</v>
      </c>
      <c r="L2342" s="65">
        <v>1</v>
      </c>
      <c r="M2342" s="65">
        <v>0</v>
      </c>
      <c r="N2342" s="65">
        <v>0</v>
      </c>
      <c r="O2342" s="65">
        <v>0</v>
      </c>
      <c r="P2342">
        <f t="shared" si="384"/>
        <v>4</v>
      </c>
      <c r="Q2342" s="69">
        <v>389</v>
      </c>
      <c r="R2342" s="69">
        <v>669</v>
      </c>
      <c r="S2342" s="14">
        <f t="shared" si="369"/>
        <v>0.3676748582230624</v>
      </c>
      <c r="T2342" s="33">
        <v>779</v>
      </c>
      <c r="U2342" s="34">
        <f t="shared" si="377"/>
        <v>1.3581514762516047</v>
      </c>
      <c r="V2342" s="47">
        <f>IFERROR(VLOOKUP(C2342,Lookups!J:L,3,FALSE),IF(T2342&gt;=2000,4,IF(AND(T2342&gt;=1000,T2342&lt;2000),5,6)))</f>
        <v>6</v>
      </c>
      <c r="W2342" s="70" t="s">
        <v>807</v>
      </c>
      <c r="X2342" s="39">
        <f t="shared" si="378"/>
        <v>1.3581514762516047</v>
      </c>
      <c r="Y2342" s="38">
        <f t="shared" si="379"/>
        <v>0.3676748582230624</v>
      </c>
      <c r="Z2342" s="40" t="e">
        <f>IF(C2342=ScatterPlots!$A$3,ReferendumData!Y2342,-1)</f>
        <v>#N/A</v>
      </c>
      <c r="AA2342" s="39">
        <f t="shared" si="380"/>
        <v>1.3581514762516047</v>
      </c>
      <c r="AB2342" s="40">
        <f t="shared" si="381"/>
        <v>-1</v>
      </c>
      <c r="AC2342" s="40">
        <f t="shared" si="382"/>
        <v>-1</v>
      </c>
      <c r="AD2342" s="40">
        <f t="shared" si="383"/>
        <v>0.3676748582230624</v>
      </c>
    </row>
    <row r="2343" spans="1:30" x14ac:dyDescent="0.35">
      <c r="A2343" s="65">
        <v>391</v>
      </c>
      <c r="B2343" s="65">
        <v>1</v>
      </c>
      <c r="C2343" t="s">
        <v>1850</v>
      </c>
      <c r="D2343" s="66" t="s">
        <v>1851</v>
      </c>
      <c r="E2343" s="67">
        <v>2025</v>
      </c>
      <c r="F2343">
        <v>1</v>
      </c>
      <c r="G2343" s="67">
        <v>2026</v>
      </c>
      <c r="H2343" s="68">
        <v>750</v>
      </c>
      <c r="I2343" s="65">
        <v>10</v>
      </c>
      <c r="J2343" s="65">
        <v>1</v>
      </c>
      <c r="K2343" s="65">
        <v>0</v>
      </c>
      <c r="L2343" s="65">
        <v>1</v>
      </c>
      <c r="M2343" s="65">
        <v>0</v>
      </c>
      <c r="N2343" s="65">
        <v>0</v>
      </c>
      <c r="O2343" s="65">
        <v>1</v>
      </c>
      <c r="P2343">
        <f t="shared" si="384"/>
        <v>8</v>
      </c>
      <c r="Q2343" s="69">
        <v>517</v>
      </c>
      <c r="R2343" s="69">
        <v>465</v>
      </c>
      <c r="S2343" s="14">
        <f t="shared" si="369"/>
        <v>0.52647657841140527</v>
      </c>
      <c r="T2343" s="33">
        <v>636</v>
      </c>
      <c r="U2343" s="34">
        <f t="shared" si="377"/>
        <v>1.5440251572327044</v>
      </c>
      <c r="V2343" s="47">
        <f>IFERROR(VLOOKUP(C2343,Lookups!J:L,3,FALSE),IF(T2343&gt;=2000,4,IF(AND(T2343&gt;=1000,T2343&lt;2000),5,6)))</f>
        <v>6</v>
      </c>
      <c r="W2343" s="70" t="s">
        <v>807</v>
      </c>
      <c r="X2343" s="39">
        <f t="shared" si="378"/>
        <v>1.5440251572327044</v>
      </c>
      <c r="Y2343" s="38">
        <f t="shared" si="379"/>
        <v>0.52647657841140527</v>
      </c>
      <c r="Z2343" s="40" t="e">
        <f>IF(C2343=ScatterPlots!$A$3,ReferendumData!Y2343,-1)</f>
        <v>#N/A</v>
      </c>
      <c r="AA2343" s="39">
        <f t="shared" si="380"/>
        <v>1.5440251572327044</v>
      </c>
      <c r="AB2343" s="40">
        <f t="shared" si="381"/>
        <v>-1</v>
      </c>
      <c r="AC2343" s="40">
        <f t="shared" si="382"/>
        <v>-1</v>
      </c>
      <c r="AD2343" s="40">
        <f t="shared" si="383"/>
        <v>0.52647657841140527</v>
      </c>
    </row>
    <row r="2344" spans="1:30" x14ac:dyDescent="0.35">
      <c r="A2344" s="65">
        <v>413</v>
      </c>
      <c r="B2344" s="65">
        <v>1</v>
      </c>
      <c r="C2344" t="s">
        <v>1726</v>
      </c>
      <c r="D2344" s="66" t="s">
        <v>1727</v>
      </c>
      <c r="E2344" s="67">
        <v>2025</v>
      </c>
      <c r="F2344">
        <v>1</v>
      </c>
      <c r="G2344" s="67">
        <v>2026</v>
      </c>
      <c r="H2344" s="68">
        <v>765</v>
      </c>
      <c r="I2344" s="65">
        <v>10</v>
      </c>
      <c r="J2344" s="65">
        <v>1</v>
      </c>
      <c r="K2344" s="65">
        <v>0</v>
      </c>
      <c r="L2344" s="65">
        <v>1</v>
      </c>
      <c r="M2344" s="65">
        <v>0</v>
      </c>
      <c r="N2344" s="65">
        <v>0</v>
      </c>
      <c r="O2344" s="65">
        <v>0</v>
      </c>
      <c r="P2344">
        <f t="shared" si="384"/>
        <v>8</v>
      </c>
      <c r="Q2344" s="69">
        <v>1415</v>
      </c>
      <c r="R2344" s="69">
        <v>1647</v>
      </c>
      <c r="S2344" s="14">
        <f t="shared" si="369"/>
        <v>0.46211626387981714</v>
      </c>
      <c r="T2344" s="33">
        <v>2550.6</v>
      </c>
      <c r="U2344" s="34">
        <f t="shared" si="377"/>
        <v>1.2005018427036775</v>
      </c>
      <c r="V2344" s="47">
        <f>IFERROR(VLOOKUP(C2344,Lookups!J:L,3,FALSE),IF(T2344&gt;=2000,4,IF(AND(T2344&gt;=1000,T2344&lt;2000),5,6)))</f>
        <v>4</v>
      </c>
      <c r="W2344" s="70" t="s">
        <v>807</v>
      </c>
      <c r="X2344" s="39">
        <f t="shared" si="378"/>
        <v>1.2005018427036775</v>
      </c>
      <c r="Y2344" s="38">
        <f t="shared" si="379"/>
        <v>0.46211626387981714</v>
      </c>
      <c r="Z2344" s="40" t="e">
        <f>IF(C2344=ScatterPlots!$A$3,ReferendumData!Y2344,-1)</f>
        <v>#N/A</v>
      </c>
      <c r="AA2344" s="39">
        <f t="shared" si="380"/>
        <v>1.2005018427036775</v>
      </c>
      <c r="AB2344" s="40">
        <f t="shared" si="381"/>
        <v>-1</v>
      </c>
      <c r="AC2344" s="40">
        <f t="shared" si="382"/>
        <v>-1</v>
      </c>
      <c r="AD2344" s="40">
        <f t="shared" si="383"/>
        <v>0.46211626387981714</v>
      </c>
    </row>
    <row r="2345" spans="1:30" x14ac:dyDescent="0.35">
      <c r="A2345" s="65">
        <v>507</v>
      </c>
      <c r="B2345" s="65">
        <v>1</v>
      </c>
      <c r="C2345" t="s">
        <v>1852</v>
      </c>
      <c r="D2345" s="66" t="s">
        <v>628</v>
      </c>
      <c r="E2345" s="67">
        <v>2025</v>
      </c>
      <c r="F2345">
        <v>1</v>
      </c>
      <c r="G2345" s="67">
        <v>2026</v>
      </c>
      <c r="H2345" s="68">
        <v>1014.76</v>
      </c>
      <c r="I2345" s="65">
        <v>5</v>
      </c>
      <c r="J2345" s="65">
        <v>1</v>
      </c>
      <c r="K2345" s="65">
        <v>0</v>
      </c>
      <c r="L2345" s="65">
        <v>1</v>
      </c>
      <c r="M2345" s="65">
        <v>0</v>
      </c>
      <c r="N2345" s="65">
        <v>0</v>
      </c>
      <c r="O2345" s="65">
        <v>1</v>
      </c>
      <c r="P2345">
        <f t="shared" si="384"/>
        <v>10</v>
      </c>
      <c r="Q2345" s="69">
        <v>412</v>
      </c>
      <c r="R2345" s="69">
        <v>186</v>
      </c>
      <c r="S2345" s="14">
        <f t="shared" si="369"/>
        <v>0.68896321070234112</v>
      </c>
      <c r="T2345" s="33">
        <v>277</v>
      </c>
      <c r="U2345" s="34">
        <f t="shared" si="377"/>
        <v>2.1588447653429603</v>
      </c>
      <c r="V2345" s="47">
        <f>IFERROR(VLOOKUP(C2345,Lookups!J:L,3,FALSE),IF(T2345&gt;=2000,4,IF(AND(T2345&gt;=1000,T2345&lt;2000),5,6)))</f>
        <v>6</v>
      </c>
      <c r="W2345" s="70" t="s">
        <v>807</v>
      </c>
      <c r="X2345" s="39">
        <f t="shared" si="378"/>
        <v>2.1588447653429603</v>
      </c>
      <c r="Y2345" s="38">
        <f t="shared" si="379"/>
        <v>0.68896321070234112</v>
      </c>
      <c r="Z2345" s="40" t="e">
        <f>IF(C2345=ScatterPlots!$A$3,ReferendumData!Y2345,-1)</f>
        <v>#N/A</v>
      </c>
      <c r="AA2345" s="39">
        <f t="shared" si="380"/>
        <v>2.1588447653429603</v>
      </c>
      <c r="AB2345" s="40">
        <f t="shared" si="381"/>
        <v>-1</v>
      </c>
      <c r="AC2345" s="40">
        <f t="shared" si="382"/>
        <v>-1</v>
      </c>
      <c r="AD2345" s="40">
        <f t="shared" si="383"/>
        <v>0.68896321070234112</v>
      </c>
    </row>
    <row r="2346" spans="1:30" x14ac:dyDescent="0.35">
      <c r="A2346" s="65">
        <v>531</v>
      </c>
      <c r="B2346" s="65">
        <v>1</v>
      </c>
      <c r="C2346" t="s">
        <v>1853</v>
      </c>
      <c r="D2346" s="66" t="s">
        <v>1816</v>
      </c>
      <c r="E2346" s="67">
        <v>2025</v>
      </c>
      <c r="F2346">
        <v>1</v>
      </c>
      <c r="G2346" s="67">
        <v>2026</v>
      </c>
      <c r="H2346" s="68">
        <v>700</v>
      </c>
      <c r="I2346" s="65">
        <v>10</v>
      </c>
      <c r="J2346" s="65">
        <v>1</v>
      </c>
      <c r="K2346" s="65">
        <v>0</v>
      </c>
      <c r="L2346" s="65">
        <v>1</v>
      </c>
      <c r="M2346" s="65">
        <v>0</v>
      </c>
      <c r="N2346" s="65">
        <v>0</v>
      </c>
      <c r="O2346" s="65">
        <v>1</v>
      </c>
      <c r="P2346">
        <f t="shared" si="384"/>
        <v>8</v>
      </c>
      <c r="Q2346" s="69">
        <v>1385</v>
      </c>
      <c r="R2346" s="69">
        <v>1200</v>
      </c>
      <c r="S2346" s="14">
        <f t="shared" si="369"/>
        <v>0.53578336557059958</v>
      </c>
      <c r="T2346" s="33">
        <v>2250</v>
      </c>
      <c r="U2346" s="34">
        <f t="shared" si="377"/>
        <v>1.1488888888888888</v>
      </c>
      <c r="V2346" s="47">
        <f>IFERROR(VLOOKUP(C2346,Lookups!J:L,3,FALSE),IF(T2346&gt;=2000,4,IF(AND(T2346&gt;=1000,T2346&lt;2000),5,6)))</f>
        <v>4</v>
      </c>
      <c r="W2346" s="70" t="s">
        <v>807</v>
      </c>
      <c r="X2346" s="39">
        <f t="shared" si="378"/>
        <v>1.1488888888888888</v>
      </c>
      <c r="Y2346" s="38">
        <f t="shared" si="379"/>
        <v>0.53578336557059958</v>
      </c>
      <c r="Z2346" s="40" t="e">
        <f>IF(C2346=ScatterPlots!$A$3,ReferendumData!Y2346,-1)</f>
        <v>#N/A</v>
      </c>
      <c r="AA2346" s="39">
        <f t="shared" si="380"/>
        <v>1.1488888888888888</v>
      </c>
      <c r="AB2346" s="40">
        <f t="shared" si="381"/>
        <v>-1</v>
      </c>
      <c r="AC2346" s="40">
        <f t="shared" si="382"/>
        <v>-1</v>
      </c>
      <c r="AD2346" s="40">
        <f t="shared" si="383"/>
        <v>0.53578336557059958</v>
      </c>
    </row>
    <row r="2347" spans="1:30" x14ac:dyDescent="0.35">
      <c r="A2347" s="65">
        <v>547</v>
      </c>
      <c r="B2347" s="65">
        <v>1</v>
      </c>
      <c r="C2347" t="s">
        <v>1854</v>
      </c>
      <c r="D2347" s="66" t="s">
        <v>1855</v>
      </c>
      <c r="E2347" s="67">
        <v>2025</v>
      </c>
      <c r="F2347">
        <v>1</v>
      </c>
      <c r="G2347" s="67">
        <v>2026</v>
      </c>
      <c r="H2347" s="68">
        <v>800</v>
      </c>
      <c r="I2347" s="65">
        <v>10</v>
      </c>
      <c r="J2347" s="65">
        <v>1</v>
      </c>
      <c r="K2347" s="65">
        <v>0</v>
      </c>
      <c r="L2347" s="65">
        <v>0</v>
      </c>
      <c r="M2347" s="65">
        <v>0</v>
      </c>
      <c r="N2347" s="65">
        <v>0</v>
      </c>
      <c r="O2347" s="65">
        <v>1</v>
      </c>
      <c r="P2347">
        <f t="shared" si="384"/>
        <v>9</v>
      </c>
      <c r="Q2347" s="69">
        <v>293</v>
      </c>
      <c r="R2347" s="69">
        <v>231</v>
      </c>
      <c r="S2347" s="14">
        <f t="shared" si="369"/>
        <v>0.55916030534351147</v>
      </c>
      <c r="T2347" s="33">
        <v>514</v>
      </c>
      <c r="U2347" s="34">
        <f t="shared" si="377"/>
        <v>1.0194552529182879</v>
      </c>
      <c r="V2347" s="47">
        <f>IFERROR(VLOOKUP(C2347,Lookups!J:L,3,FALSE),IF(T2347&gt;=2000,4,IF(AND(T2347&gt;=1000,T2347&lt;2000),5,6)))</f>
        <v>6</v>
      </c>
      <c r="W2347" s="70" t="s">
        <v>807</v>
      </c>
      <c r="X2347" s="39">
        <f t="shared" si="378"/>
        <v>1.0194552529182879</v>
      </c>
      <c r="Y2347" s="38">
        <f t="shared" si="379"/>
        <v>0.55916030534351147</v>
      </c>
      <c r="Z2347" s="40" t="e">
        <f>IF(C2347=ScatterPlots!$A$3,ReferendumData!Y2347,-1)</f>
        <v>#N/A</v>
      </c>
      <c r="AA2347" s="39">
        <f t="shared" si="380"/>
        <v>1.0194552529182879</v>
      </c>
      <c r="AB2347" s="40">
        <f t="shared" si="381"/>
        <v>-1</v>
      </c>
      <c r="AC2347" s="40">
        <f t="shared" si="382"/>
        <v>-1</v>
      </c>
      <c r="AD2347" s="40">
        <f t="shared" si="383"/>
        <v>0.55916030534351147</v>
      </c>
    </row>
    <row r="2348" spans="1:30" x14ac:dyDescent="0.35">
      <c r="A2348" s="65">
        <v>577</v>
      </c>
      <c r="B2348" s="65">
        <v>1</v>
      </c>
      <c r="C2348" t="s">
        <v>1856</v>
      </c>
      <c r="D2348" s="66" t="s">
        <v>1857</v>
      </c>
      <c r="E2348" s="67">
        <v>2025</v>
      </c>
      <c r="F2348">
        <v>1</v>
      </c>
      <c r="G2348" s="67">
        <v>2026</v>
      </c>
      <c r="H2348" s="68">
        <v>700</v>
      </c>
      <c r="I2348" s="65">
        <v>10</v>
      </c>
      <c r="J2348" s="65">
        <v>1</v>
      </c>
      <c r="K2348" s="65">
        <v>0</v>
      </c>
      <c r="L2348" s="65">
        <v>0</v>
      </c>
      <c r="M2348" s="65">
        <v>0</v>
      </c>
      <c r="N2348" s="65">
        <v>0</v>
      </c>
      <c r="O2348" s="65">
        <v>0</v>
      </c>
      <c r="P2348">
        <f t="shared" si="384"/>
        <v>8</v>
      </c>
      <c r="Q2348" s="69">
        <v>190</v>
      </c>
      <c r="R2348" s="69">
        <v>350</v>
      </c>
      <c r="S2348" s="14">
        <f t="shared" si="369"/>
        <v>0.35185185185185186</v>
      </c>
      <c r="T2348" s="33">
        <v>414</v>
      </c>
      <c r="U2348" s="34">
        <f t="shared" si="377"/>
        <v>1.3043478260869565</v>
      </c>
      <c r="V2348" s="47">
        <f>IFERROR(VLOOKUP(C2348,Lookups!J:L,3,FALSE),IF(T2348&gt;=2000,4,IF(AND(T2348&gt;=1000,T2348&lt;2000),5,6)))</f>
        <v>6</v>
      </c>
      <c r="W2348" s="70" t="s">
        <v>807</v>
      </c>
      <c r="X2348" s="39">
        <f t="shared" si="378"/>
        <v>1.3043478260869565</v>
      </c>
      <c r="Y2348" s="38">
        <f t="shared" si="379"/>
        <v>0.35185185185185186</v>
      </c>
      <c r="Z2348" s="40" t="e">
        <f>IF(C2348=ScatterPlots!$A$3,ReferendumData!Y2348,-1)</f>
        <v>#N/A</v>
      </c>
      <c r="AA2348" s="39">
        <f t="shared" si="380"/>
        <v>1.3043478260869565</v>
      </c>
      <c r="AB2348" s="40">
        <f t="shared" si="381"/>
        <v>-1</v>
      </c>
      <c r="AC2348" s="40">
        <f t="shared" si="382"/>
        <v>-1</v>
      </c>
      <c r="AD2348" s="40">
        <f t="shared" si="383"/>
        <v>0.35185185185185186</v>
      </c>
    </row>
    <row r="2349" spans="1:30" x14ac:dyDescent="0.35">
      <c r="A2349" s="65">
        <v>622</v>
      </c>
      <c r="B2349" s="65">
        <v>1</v>
      </c>
      <c r="C2349" t="s">
        <v>1858</v>
      </c>
      <c r="D2349" s="66" t="s">
        <v>1859</v>
      </c>
      <c r="E2349" s="67">
        <v>2025</v>
      </c>
      <c r="F2349">
        <v>1</v>
      </c>
      <c r="G2349" s="67">
        <v>2026</v>
      </c>
      <c r="H2349" s="68">
        <v>1152.83</v>
      </c>
      <c r="I2349" s="65">
        <v>10</v>
      </c>
      <c r="J2349" s="65">
        <v>1</v>
      </c>
      <c r="K2349" s="65">
        <v>0</v>
      </c>
      <c r="L2349" s="65">
        <v>1</v>
      </c>
      <c r="M2349" s="65">
        <v>0</v>
      </c>
      <c r="N2349" s="65">
        <v>0</v>
      </c>
      <c r="O2349" s="65">
        <v>0</v>
      </c>
      <c r="P2349">
        <f t="shared" si="384"/>
        <v>10</v>
      </c>
      <c r="Q2349" s="69">
        <v>5709</v>
      </c>
      <c r="R2349" s="69">
        <v>7901</v>
      </c>
      <c r="S2349" s="14">
        <f t="shared" si="369"/>
        <v>0.41947097722263044</v>
      </c>
      <c r="T2349" s="33">
        <v>10437.84</v>
      </c>
      <c r="U2349" s="34">
        <f t="shared" si="377"/>
        <v>1.3039096211476704</v>
      </c>
      <c r="V2349" s="47">
        <f>IFERROR(VLOOKUP(C2349,Lookups!J:L,3,FALSE),IF(T2349&gt;=2000,4,IF(AND(T2349&gt;=1000,T2349&lt;2000),5,6)))</f>
        <v>2</v>
      </c>
      <c r="W2349" s="70" t="s">
        <v>1813</v>
      </c>
      <c r="X2349" s="39">
        <f t="shared" si="378"/>
        <v>1.3039096211476704</v>
      </c>
      <c r="Y2349" s="38">
        <f t="shared" si="379"/>
        <v>0.41947097722263044</v>
      </c>
      <c r="Z2349" s="40" t="e">
        <f>IF(C2349=ScatterPlots!$A$3,ReferendumData!Y2349,-1)</f>
        <v>#N/A</v>
      </c>
      <c r="AA2349" s="39">
        <f t="shared" si="380"/>
        <v>1.3039096211476704</v>
      </c>
      <c r="AB2349" s="40">
        <f t="shared" si="381"/>
        <v>-1</v>
      </c>
      <c r="AC2349" s="40">
        <f t="shared" si="382"/>
        <v>-1</v>
      </c>
      <c r="AD2349" s="40">
        <f t="shared" si="383"/>
        <v>0.41947097722263044</v>
      </c>
    </row>
    <row r="2350" spans="1:30" x14ac:dyDescent="0.35">
      <c r="A2350" s="65">
        <v>625</v>
      </c>
      <c r="B2350" s="65">
        <v>1</v>
      </c>
      <c r="C2350" t="s">
        <v>1860</v>
      </c>
      <c r="D2350" s="66" t="s">
        <v>1861</v>
      </c>
      <c r="E2350" s="67">
        <v>2025</v>
      </c>
      <c r="F2350">
        <v>1</v>
      </c>
      <c r="G2350" s="67">
        <v>2026</v>
      </c>
      <c r="H2350" s="68">
        <v>1073</v>
      </c>
      <c r="I2350" s="65">
        <v>10</v>
      </c>
      <c r="J2350" s="65">
        <v>1</v>
      </c>
      <c r="K2350" s="65">
        <v>0</v>
      </c>
      <c r="L2350" s="65">
        <v>1</v>
      </c>
      <c r="M2350" s="65">
        <v>0</v>
      </c>
      <c r="N2350" s="65">
        <v>0</v>
      </c>
      <c r="O2350" s="65">
        <v>1</v>
      </c>
      <c r="P2350">
        <f t="shared" si="384"/>
        <v>10</v>
      </c>
      <c r="Q2350" s="69">
        <v>43178</v>
      </c>
      <c r="R2350" s="69">
        <v>23175</v>
      </c>
      <c r="S2350" s="14">
        <f t="shared" si="369"/>
        <v>0.65073169261374764</v>
      </c>
      <c r="T2350" s="33">
        <v>31964.400000000001</v>
      </c>
      <c r="U2350" s="34">
        <f t="shared" si="377"/>
        <v>2.0758406226927457</v>
      </c>
      <c r="V2350" s="47">
        <f>IFERROR(VLOOKUP(C2350,Lookups!J:L,3,FALSE),IF(T2350&gt;=2000,4,IF(AND(T2350&gt;=1000,T2350&lt;2000),5,6)))</f>
        <v>1</v>
      </c>
      <c r="W2350" s="70" t="s">
        <v>807</v>
      </c>
      <c r="X2350" s="39">
        <f t="shared" si="378"/>
        <v>2.0758406226927457</v>
      </c>
      <c r="Y2350" s="38">
        <f t="shared" si="379"/>
        <v>0.65073169261374764</v>
      </c>
      <c r="Z2350" s="40" t="e">
        <f>IF(C2350=ScatterPlots!$A$3,ReferendumData!Y2350,-1)</f>
        <v>#N/A</v>
      </c>
      <c r="AA2350" s="39">
        <f t="shared" si="380"/>
        <v>2.0758406226927457</v>
      </c>
      <c r="AB2350" s="40">
        <f t="shared" si="381"/>
        <v>-1</v>
      </c>
      <c r="AC2350" s="40">
        <f t="shared" si="382"/>
        <v>-1</v>
      </c>
      <c r="AD2350" s="40">
        <f t="shared" si="383"/>
        <v>0.65073169261374764</v>
      </c>
    </row>
    <row r="2351" spans="1:30" x14ac:dyDescent="0.35">
      <c r="A2351" s="65">
        <v>676</v>
      </c>
      <c r="B2351" s="65">
        <v>1</v>
      </c>
      <c r="C2351" t="s">
        <v>1862</v>
      </c>
      <c r="D2351" s="66" t="s">
        <v>32</v>
      </c>
      <c r="E2351" s="67">
        <v>2025</v>
      </c>
      <c r="F2351">
        <v>1</v>
      </c>
      <c r="G2351" s="67">
        <v>2026</v>
      </c>
      <c r="H2351" s="68">
        <v>429</v>
      </c>
      <c r="I2351" s="65">
        <v>10</v>
      </c>
      <c r="J2351" s="65">
        <v>2</v>
      </c>
      <c r="K2351" s="65">
        <v>0</v>
      </c>
      <c r="L2351" s="65">
        <v>1</v>
      </c>
      <c r="M2351" s="65">
        <v>0</v>
      </c>
      <c r="N2351" s="65">
        <v>0</v>
      </c>
      <c r="O2351" s="65">
        <v>1</v>
      </c>
      <c r="P2351">
        <f t="shared" si="384"/>
        <v>5</v>
      </c>
      <c r="Q2351" s="69">
        <v>179</v>
      </c>
      <c r="R2351" s="69">
        <v>147</v>
      </c>
      <c r="S2351" s="14">
        <f t="shared" si="369"/>
        <v>0.54907975460122704</v>
      </c>
      <c r="T2351" s="33">
        <v>207</v>
      </c>
      <c r="U2351" s="34">
        <f t="shared" si="377"/>
        <v>1.5748792270531402</v>
      </c>
      <c r="V2351" s="47">
        <f>IFERROR(VLOOKUP(C2351,Lookups!J:L,3,FALSE),IF(T2351&gt;=2000,4,IF(AND(T2351&gt;=1000,T2351&lt;2000),5,6)))</f>
        <v>6</v>
      </c>
      <c r="W2351" s="70" t="s">
        <v>807</v>
      </c>
      <c r="X2351" s="39">
        <f t="shared" si="378"/>
        <v>1.5748792270531402</v>
      </c>
      <c r="Y2351" s="38">
        <f t="shared" si="379"/>
        <v>0.54907975460122704</v>
      </c>
      <c r="Z2351" s="40" t="e">
        <f>IF(C2351=ScatterPlots!$A$3,ReferendumData!Y2351,-1)</f>
        <v>#N/A</v>
      </c>
      <c r="AA2351" s="39">
        <f t="shared" si="380"/>
        <v>1.5748792270531402</v>
      </c>
      <c r="AB2351" s="40">
        <f t="shared" si="381"/>
        <v>-1</v>
      </c>
      <c r="AC2351" s="40">
        <f t="shared" si="382"/>
        <v>-1</v>
      </c>
      <c r="AD2351" s="40">
        <f t="shared" si="383"/>
        <v>0.54907975460122704</v>
      </c>
    </row>
    <row r="2352" spans="1:30" x14ac:dyDescent="0.35">
      <c r="A2352" s="65">
        <v>682</v>
      </c>
      <c r="B2352" s="65">
        <v>1</v>
      </c>
      <c r="C2352" t="s">
        <v>1863</v>
      </c>
      <c r="D2352" s="66" t="s">
        <v>1818</v>
      </c>
      <c r="E2352" s="67">
        <v>2025</v>
      </c>
      <c r="F2352">
        <v>1</v>
      </c>
      <c r="G2352" s="67">
        <v>2026</v>
      </c>
      <c r="H2352" s="68">
        <v>1000</v>
      </c>
      <c r="I2352" s="65">
        <v>10</v>
      </c>
      <c r="J2352" s="65">
        <v>1</v>
      </c>
      <c r="K2352" s="65">
        <v>0</v>
      </c>
      <c r="L2352" s="65">
        <v>1</v>
      </c>
      <c r="M2352" s="65">
        <v>0</v>
      </c>
      <c r="N2352" s="65">
        <v>0</v>
      </c>
      <c r="O2352" s="65">
        <v>1</v>
      </c>
      <c r="P2352">
        <f t="shared" si="384"/>
        <v>10</v>
      </c>
      <c r="Q2352" s="69">
        <v>945</v>
      </c>
      <c r="R2352" s="69">
        <v>741</v>
      </c>
      <c r="S2352" s="14">
        <f t="shared" si="369"/>
        <v>0.56049822064056942</v>
      </c>
      <c r="T2352" s="33">
        <v>1087</v>
      </c>
      <c r="U2352" s="34">
        <f t="shared" si="377"/>
        <v>1.5510579576816927</v>
      </c>
      <c r="V2352" s="47">
        <f>IFERROR(VLOOKUP(C2352,Lookups!J:L,3,FALSE),IF(T2352&gt;=2000,4,IF(AND(T2352&gt;=1000,T2352&lt;2000),5,6)))</f>
        <v>5</v>
      </c>
      <c r="W2352" s="70" t="s">
        <v>807</v>
      </c>
      <c r="X2352" s="39">
        <f t="shared" si="378"/>
        <v>1.5510579576816927</v>
      </c>
      <c r="Y2352" s="38">
        <f t="shared" si="379"/>
        <v>0.56049822064056942</v>
      </c>
      <c r="Z2352" s="40" t="e">
        <f>IF(C2352=ScatterPlots!$A$3,ReferendumData!Y2352,-1)</f>
        <v>#N/A</v>
      </c>
      <c r="AA2352" s="39">
        <f t="shared" si="380"/>
        <v>1.5510579576816927</v>
      </c>
      <c r="AB2352" s="40">
        <f t="shared" si="381"/>
        <v>-1</v>
      </c>
      <c r="AC2352" s="40">
        <f t="shared" si="382"/>
        <v>-1</v>
      </c>
      <c r="AD2352" s="40">
        <f t="shared" si="383"/>
        <v>0.56049822064056942</v>
      </c>
    </row>
    <row r="2353" spans="1:30" x14ac:dyDescent="0.35">
      <c r="A2353" s="65">
        <v>701</v>
      </c>
      <c r="B2353" s="65">
        <v>1</v>
      </c>
      <c r="C2353" t="s">
        <v>1864</v>
      </c>
      <c r="D2353" s="66" t="s">
        <v>1865</v>
      </c>
      <c r="E2353" s="67">
        <v>2025</v>
      </c>
      <c r="F2353">
        <v>1</v>
      </c>
      <c r="G2353" s="67">
        <v>2026</v>
      </c>
      <c r="H2353" s="68">
        <v>603</v>
      </c>
      <c r="I2353" s="65">
        <v>10</v>
      </c>
      <c r="J2353" s="65">
        <v>1</v>
      </c>
      <c r="K2353" s="65">
        <v>0</v>
      </c>
      <c r="L2353" s="65">
        <v>1</v>
      </c>
      <c r="M2353" s="65">
        <v>0</v>
      </c>
      <c r="N2353" s="65">
        <v>0</v>
      </c>
      <c r="O2353" s="65">
        <v>0</v>
      </c>
      <c r="P2353">
        <f t="shared" si="384"/>
        <v>7</v>
      </c>
      <c r="Q2353" s="69">
        <v>1191</v>
      </c>
      <c r="R2353" s="69">
        <v>2251</v>
      </c>
      <c r="S2353" s="14">
        <f t="shared" si="369"/>
        <v>0.34601975595583961</v>
      </c>
      <c r="T2353" s="33">
        <v>2155.6</v>
      </c>
      <c r="U2353" s="34">
        <f t="shared" si="377"/>
        <v>1.5967712005938022</v>
      </c>
      <c r="V2353" s="47">
        <f>IFERROR(VLOOKUP(C2353,Lookups!J:L,3,FALSE),IF(T2353&gt;=2000,4,IF(AND(T2353&gt;=1000,T2353&lt;2000),5,6)))</f>
        <v>4</v>
      </c>
      <c r="W2353" s="70" t="s">
        <v>807</v>
      </c>
      <c r="X2353" s="39">
        <f t="shared" si="378"/>
        <v>1.5967712005938022</v>
      </c>
      <c r="Y2353" s="38">
        <f t="shared" si="379"/>
        <v>0.34601975595583961</v>
      </c>
      <c r="Z2353" s="40" t="e">
        <f>IF(C2353=ScatterPlots!$A$3,ReferendumData!Y2353,-1)</f>
        <v>#N/A</v>
      </c>
      <c r="AA2353" s="39">
        <f t="shared" si="380"/>
        <v>1.5967712005938022</v>
      </c>
      <c r="AB2353" s="40">
        <f t="shared" si="381"/>
        <v>-1</v>
      </c>
      <c r="AC2353" s="40">
        <f t="shared" si="382"/>
        <v>-1</v>
      </c>
      <c r="AD2353" s="40">
        <f t="shared" si="383"/>
        <v>0.34601975595583961</v>
      </c>
    </row>
    <row r="2354" spans="1:30" x14ac:dyDescent="0.35">
      <c r="A2354" s="65">
        <v>720</v>
      </c>
      <c r="B2354" s="65">
        <v>1</v>
      </c>
      <c r="C2354" t="s">
        <v>1866</v>
      </c>
      <c r="D2354" s="66" t="s">
        <v>1867</v>
      </c>
      <c r="E2354" s="67">
        <v>2025</v>
      </c>
      <c r="F2354">
        <v>1</v>
      </c>
      <c r="G2354" s="67">
        <v>2026</v>
      </c>
      <c r="H2354" s="68">
        <v>620</v>
      </c>
      <c r="I2354" s="65">
        <v>10</v>
      </c>
      <c r="J2354" s="65">
        <v>1</v>
      </c>
      <c r="K2354" s="65">
        <v>0</v>
      </c>
      <c r="L2354" s="65">
        <v>1</v>
      </c>
      <c r="M2354" s="65">
        <v>0</v>
      </c>
      <c r="N2354" s="65">
        <v>0</v>
      </c>
      <c r="O2354" s="65">
        <v>1</v>
      </c>
      <c r="P2354">
        <f t="shared" si="384"/>
        <v>7</v>
      </c>
      <c r="Q2354" s="69">
        <v>3193</v>
      </c>
      <c r="R2354" s="69">
        <v>1855</v>
      </c>
      <c r="S2354" s="14">
        <f t="shared" si="369"/>
        <v>0.63252773375594296</v>
      </c>
      <c r="T2354" s="33">
        <v>7292</v>
      </c>
      <c r="U2354" s="34">
        <f t="shared" si="377"/>
        <v>0.69226549643444868</v>
      </c>
      <c r="V2354" s="47">
        <f>IFERROR(VLOOKUP(C2354,Lookups!J:L,3,FALSE),IF(T2354&gt;=2000,4,IF(AND(T2354&gt;=1000,T2354&lt;2000),5,6)))</f>
        <v>3</v>
      </c>
      <c r="W2354" s="70" t="s">
        <v>807</v>
      </c>
      <c r="X2354" s="39">
        <f t="shared" si="378"/>
        <v>0.69226549643444868</v>
      </c>
      <c r="Y2354" s="38">
        <f t="shared" si="379"/>
        <v>0.63252773375594296</v>
      </c>
      <c r="Z2354" s="40" t="e">
        <f>IF(C2354=ScatterPlots!$A$3,ReferendumData!Y2354,-1)</f>
        <v>#N/A</v>
      </c>
      <c r="AA2354" s="39">
        <f t="shared" si="380"/>
        <v>0.69226549643444868</v>
      </c>
      <c r="AB2354" s="40">
        <f t="shared" si="381"/>
        <v>-1</v>
      </c>
      <c r="AC2354" s="40">
        <f t="shared" si="382"/>
        <v>-1</v>
      </c>
      <c r="AD2354" s="40">
        <f t="shared" si="383"/>
        <v>0.63252773375594296</v>
      </c>
    </row>
    <row r="2355" spans="1:30" x14ac:dyDescent="0.35">
      <c r="A2355" s="65">
        <v>720</v>
      </c>
      <c r="B2355" s="65">
        <v>1</v>
      </c>
      <c r="C2355" t="s">
        <v>1866</v>
      </c>
      <c r="D2355" s="66" t="s">
        <v>1867</v>
      </c>
      <c r="E2355" s="67">
        <v>2025</v>
      </c>
      <c r="F2355">
        <v>1</v>
      </c>
      <c r="G2355" s="67">
        <v>2026</v>
      </c>
      <c r="H2355" s="68">
        <v>310</v>
      </c>
      <c r="I2355" s="65">
        <v>10</v>
      </c>
      <c r="J2355" s="65">
        <v>2</v>
      </c>
      <c r="K2355" s="65">
        <v>0</v>
      </c>
      <c r="L2355" s="65">
        <v>1</v>
      </c>
      <c r="M2355" s="65">
        <v>0</v>
      </c>
      <c r="N2355" s="65">
        <v>0</v>
      </c>
      <c r="O2355" s="65">
        <v>1</v>
      </c>
      <c r="P2355">
        <f t="shared" si="384"/>
        <v>4</v>
      </c>
      <c r="Q2355" s="69">
        <v>3115</v>
      </c>
      <c r="R2355" s="69">
        <v>1925</v>
      </c>
      <c r="S2355" s="14">
        <f t="shared" si="369"/>
        <v>0.61805555555555558</v>
      </c>
      <c r="T2355" s="33">
        <v>7292</v>
      </c>
      <c r="U2355" s="34">
        <f t="shared" si="377"/>
        <v>0.69116840373011523</v>
      </c>
      <c r="V2355" s="47">
        <f>IFERROR(VLOOKUP(C2355,Lookups!J:L,3,FALSE),IF(T2355&gt;=2000,4,IF(AND(T2355&gt;=1000,T2355&lt;2000),5,6)))</f>
        <v>3</v>
      </c>
      <c r="W2355" s="70" t="s">
        <v>1868</v>
      </c>
      <c r="X2355" s="39">
        <f t="shared" si="378"/>
        <v>0.69116840373011523</v>
      </c>
      <c r="Y2355" s="38">
        <f t="shared" si="379"/>
        <v>0.61805555555555558</v>
      </c>
      <c r="Z2355" s="40" t="e">
        <f>IF(C2355=ScatterPlots!$A$3,ReferendumData!Y2355,-1)</f>
        <v>#N/A</v>
      </c>
      <c r="AA2355" s="39">
        <f t="shared" si="380"/>
        <v>0.69116840373011523</v>
      </c>
      <c r="AB2355" s="40">
        <f t="shared" si="381"/>
        <v>-1</v>
      </c>
      <c r="AC2355" s="40">
        <f t="shared" si="382"/>
        <v>-1</v>
      </c>
      <c r="AD2355" s="40">
        <f t="shared" si="383"/>
        <v>0.61805555555555558</v>
      </c>
    </row>
    <row r="2356" spans="1:30" x14ac:dyDescent="0.35">
      <c r="A2356" s="65">
        <v>721</v>
      </c>
      <c r="B2356" s="65">
        <v>1</v>
      </c>
      <c r="C2356" t="s">
        <v>1744</v>
      </c>
      <c r="D2356" s="66" t="s">
        <v>455</v>
      </c>
      <c r="E2356" s="67">
        <v>2025</v>
      </c>
      <c r="F2356">
        <v>1</v>
      </c>
      <c r="G2356" s="67">
        <v>2026</v>
      </c>
      <c r="H2356" s="68">
        <v>510</v>
      </c>
      <c r="I2356" s="65">
        <v>10</v>
      </c>
      <c r="J2356" s="65">
        <v>1</v>
      </c>
      <c r="K2356" s="65">
        <v>0</v>
      </c>
      <c r="L2356" s="65">
        <v>1</v>
      </c>
      <c r="M2356" s="65">
        <v>0</v>
      </c>
      <c r="N2356" s="65">
        <v>0</v>
      </c>
      <c r="O2356" s="65">
        <v>1</v>
      </c>
      <c r="P2356">
        <f t="shared" si="384"/>
        <v>6</v>
      </c>
      <c r="Q2356" s="69">
        <v>3927</v>
      </c>
      <c r="R2356" s="69">
        <v>2049</v>
      </c>
      <c r="S2356" s="14">
        <f t="shared" si="369"/>
        <v>0.65712851405622486</v>
      </c>
      <c r="T2356" s="33">
        <v>3705.56</v>
      </c>
      <c r="U2356" s="34">
        <f t="shared" si="377"/>
        <v>1.6127117088915035</v>
      </c>
      <c r="V2356" s="47">
        <f>IFERROR(VLOOKUP(C2356,Lookups!J:L,3,FALSE),IF(T2356&gt;=2000,4,IF(AND(T2356&gt;=1000,T2356&lt;2000),5,6)))</f>
        <v>3</v>
      </c>
      <c r="W2356" s="70" t="s">
        <v>807</v>
      </c>
      <c r="X2356" s="39">
        <f t="shared" si="378"/>
        <v>1.6127117088915035</v>
      </c>
      <c r="Y2356" s="38">
        <f t="shared" si="379"/>
        <v>0.65712851405622486</v>
      </c>
      <c r="Z2356" s="40" t="e">
        <f>IF(C2356=ScatterPlots!$A$3,ReferendumData!Y2356,-1)</f>
        <v>#N/A</v>
      </c>
      <c r="AA2356" s="39">
        <f t="shared" si="380"/>
        <v>1.6127117088915035</v>
      </c>
      <c r="AB2356" s="40">
        <f t="shared" si="381"/>
        <v>-1</v>
      </c>
      <c r="AC2356" s="40">
        <f t="shared" si="382"/>
        <v>-1</v>
      </c>
      <c r="AD2356" s="40">
        <f t="shared" si="383"/>
        <v>0.65712851405622486</v>
      </c>
    </row>
    <row r="2357" spans="1:30" x14ac:dyDescent="0.35">
      <c r="A2357" s="65">
        <v>726</v>
      </c>
      <c r="B2357" s="65">
        <v>1</v>
      </c>
      <c r="C2357" t="s">
        <v>1869</v>
      </c>
      <c r="D2357" s="66" t="s">
        <v>1870</v>
      </c>
      <c r="E2357" s="67">
        <v>2025</v>
      </c>
      <c r="F2357">
        <v>1</v>
      </c>
      <c r="G2357" s="67">
        <v>2026</v>
      </c>
      <c r="H2357" s="68">
        <v>200</v>
      </c>
      <c r="I2357" s="65">
        <v>10</v>
      </c>
      <c r="J2357" s="65">
        <v>1</v>
      </c>
      <c r="K2357" s="65">
        <v>0</v>
      </c>
      <c r="L2357" s="65">
        <v>1</v>
      </c>
      <c r="M2357" s="65">
        <v>0</v>
      </c>
      <c r="N2357" s="65">
        <v>0</v>
      </c>
      <c r="O2357" s="65">
        <v>0</v>
      </c>
      <c r="P2357">
        <f t="shared" si="384"/>
        <v>3</v>
      </c>
      <c r="Q2357" s="69">
        <v>500</v>
      </c>
      <c r="R2357" s="69">
        <v>840</v>
      </c>
      <c r="S2357" s="14">
        <f t="shared" si="369"/>
        <v>0.37313432835820898</v>
      </c>
      <c r="T2357" s="33">
        <v>2825</v>
      </c>
      <c r="U2357" s="34">
        <f t="shared" si="377"/>
        <v>0.4743362831858407</v>
      </c>
      <c r="V2357" s="47">
        <f>IFERROR(VLOOKUP(C2357,Lookups!J:L,3,FALSE),IF(T2357&gt;=2000,4,IF(AND(T2357&gt;=1000,T2357&lt;2000),5,6)))</f>
        <v>4</v>
      </c>
      <c r="W2357" s="70" t="s">
        <v>807</v>
      </c>
      <c r="X2357" s="39">
        <f t="shared" si="378"/>
        <v>0.4743362831858407</v>
      </c>
      <c r="Y2357" s="38">
        <f t="shared" si="379"/>
        <v>0.37313432835820898</v>
      </c>
      <c r="Z2357" s="40" t="e">
        <f>IF(C2357=ScatterPlots!$A$3,ReferendumData!Y2357,-1)</f>
        <v>#N/A</v>
      </c>
      <c r="AA2357" s="39">
        <f t="shared" si="380"/>
        <v>0.4743362831858407</v>
      </c>
      <c r="AB2357" s="40">
        <f t="shared" si="381"/>
        <v>-1</v>
      </c>
      <c r="AC2357" s="40">
        <f t="shared" si="382"/>
        <v>-1</v>
      </c>
      <c r="AD2357" s="40">
        <f t="shared" si="383"/>
        <v>0.37313432835820898</v>
      </c>
    </row>
    <row r="2358" spans="1:30" x14ac:dyDescent="0.35">
      <c r="A2358" s="65">
        <v>727</v>
      </c>
      <c r="B2358" s="65">
        <v>1</v>
      </c>
      <c r="C2358" t="s">
        <v>1871</v>
      </c>
      <c r="D2358" s="66" t="s">
        <v>62</v>
      </c>
      <c r="E2358" s="67">
        <v>2025</v>
      </c>
      <c r="F2358">
        <v>1</v>
      </c>
      <c r="G2358" s="67">
        <v>2026</v>
      </c>
      <c r="H2358" s="68">
        <v>640</v>
      </c>
      <c r="I2358" s="65">
        <v>10</v>
      </c>
      <c r="J2358" s="65">
        <v>1</v>
      </c>
      <c r="K2358" s="65">
        <v>0</v>
      </c>
      <c r="L2358" s="65">
        <v>1</v>
      </c>
      <c r="M2358" s="65">
        <v>0</v>
      </c>
      <c r="N2358" s="65">
        <v>0</v>
      </c>
      <c r="O2358" s="65">
        <v>0</v>
      </c>
      <c r="P2358">
        <f t="shared" si="384"/>
        <v>7</v>
      </c>
      <c r="Q2358" s="69">
        <v>1166</v>
      </c>
      <c r="R2358" s="69">
        <v>1331</v>
      </c>
      <c r="S2358" s="14">
        <f t="shared" si="369"/>
        <v>0.46696035242290751</v>
      </c>
      <c r="T2358" s="33">
        <v>3066</v>
      </c>
      <c r="U2358" s="34">
        <f t="shared" si="377"/>
        <v>0.81441617742987604</v>
      </c>
      <c r="V2358" s="47">
        <f>IFERROR(VLOOKUP(C2358,Lookups!J:L,3,FALSE),IF(T2358&gt;=2000,4,IF(AND(T2358&gt;=1000,T2358&lt;2000),5,6)))</f>
        <v>4</v>
      </c>
      <c r="W2358" s="70" t="s">
        <v>807</v>
      </c>
      <c r="X2358" s="39">
        <f t="shared" si="378"/>
        <v>0.81441617742987604</v>
      </c>
      <c r="Y2358" s="38">
        <f t="shared" si="379"/>
        <v>0.46696035242290751</v>
      </c>
      <c r="Z2358" s="40" t="e">
        <f>IF(C2358=ScatterPlots!$A$3,ReferendumData!Y2358,-1)</f>
        <v>#N/A</v>
      </c>
      <c r="AA2358" s="39">
        <f t="shared" si="380"/>
        <v>0.81441617742987604</v>
      </c>
      <c r="AB2358" s="40">
        <f t="shared" si="381"/>
        <v>-1</v>
      </c>
      <c r="AC2358" s="40">
        <f t="shared" si="382"/>
        <v>-1</v>
      </c>
      <c r="AD2358" s="40">
        <f t="shared" si="383"/>
        <v>0.46696035242290751</v>
      </c>
    </row>
    <row r="2359" spans="1:30" x14ac:dyDescent="0.35">
      <c r="A2359" s="65">
        <v>761</v>
      </c>
      <c r="B2359" s="65">
        <v>1</v>
      </c>
      <c r="C2359" t="s">
        <v>1872</v>
      </c>
      <c r="D2359" s="66" t="s">
        <v>1873</v>
      </c>
      <c r="E2359" s="67">
        <v>2025</v>
      </c>
      <c r="F2359">
        <v>1</v>
      </c>
      <c r="G2359" s="67">
        <v>2026</v>
      </c>
      <c r="H2359" s="68">
        <v>700</v>
      </c>
      <c r="I2359" s="65">
        <v>10</v>
      </c>
      <c r="J2359" s="65">
        <v>1</v>
      </c>
      <c r="K2359" s="65">
        <v>0</v>
      </c>
      <c r="L2359" s="65">
        <v>1</v>
      </c>
      <c r="M2359" s="65">
        <v>0</v>
      </c>
      <c r="N2359" s="65">
        <v>0</v>
      </c>
      <c r="O2359" s="65">
        <v>0</v>
      </c>
      <c r="P2359">
        <f t="shared" si="384"/>
        <v>8</v>
      </c>
      <c r="Q2359" s="69">
        <v>3048</v>
      </c>
      <c r="R2359" s="69">
        <v>4941</v>
      </c>
      <c r="S2359" s="14">
        <f t="shared" si="369"/>
        <v>0.3815245963199399</v>
      </c>
      <c r="T2359" s="33">
        <v>4787</v>
      </c>
      <c r="U2359" s="34">
        <f t="shared" si="377"/>
        <v>1.6688949237518278</v>
      </c>
      <c r="V2359" s="47">
        <f>IFERROR(VLOOKUP(C2359,Lookups!J:L,3,FALSE),IF(T2359&gt;=2000,4,IF(AND(T2359&gt;=1000,T2359&lt;2000),5,6)))</f>
        <v>4</v>
      </c>
      <c r="W2359" s="70" t="s">
        <v>807</v>
      </c>
      <c r="X2359" s="39">
        <f t="shared" si="378"/>
        <v>1.6688949237518278</v>
      </c>
      <c r="Y2359" s="38">
        <f t="shared" si="379"/>
        <v>0.3815245963199399</v>
      </c>
      <c r="Z2359" s="40" t="e">
        <f>IF(C2359=ScatterPlots!$A$3,ReferendumData!Y2359,-1)</f>
        <v>#N/A</v>
      </c>
      <c r="AA2359" s="39">
        <f t="shared" si="380"/>
        <v>1.6688949237518278</v>
      </c>
      <c r="AB2359" s="40">
        <f t="shared" si="381"/>
        <v>-1</v>
      </c>
      <c r="AC2359" s="40">
        <f t="shared" si="382"/>
        <v>-1</v>
      </c>
      <c r="AD2359" s="40">
        <f t="shared" si="383"/>
        <v>0.3815245963199399</v>
      </c>
    </row>
    <row r="2360" spans="1:30" x14ac:dyDescent="0.35">
      <c r="A2360" s="65">
        <v>768</v>
      </c>
      <c r="B2360" s="65">
        <v>1</v>
      </c>
      <c r="C2360" t="s">
        <v>1748</v>
      </c>
      <c r="D2360" s="66" t="s">
        <v>1874</v>
      </c>
      <c r="E2360" s="67">
        <v>2025</v>
      </c>
      <c r="F2360">
        <v>1</v>
      </c>
      <c r="G2360" s="67">
        <v>2026</v>
      </c>
      <c r="H2360" s="68">
        <v>285</v>
      </c>
      <c r="I2360" s="65">
        <v>10</v>
      </c>
      <c r="J2360" s="65">
        <v>1</v>
      </c>
      <c r="K2360" s="65">
        <v>0</v>
      </c>
      <c r="L2360" s="65">
        <v>1</v>
      </c>
      <c r="M2360" s="65">
        <v>0</v>
      </c>
      <c r="N2360" s="65">
        <v>0</v>
      </c>
      <c r="O2360" s="65">
        <v>1</v>
      </c>
      <c r="P2360">
        <f t="shared" si="384"/>
        <v>3</v>
      </c>
      <c r="Q2360" s="69">
        <v>209</v>
      </c>
      <c r="R2360" s="69">
        <v>146</v>
      </c>
      <c r="S2360" s="14">
        <f t="shared" si="369"/>
        <v>0.58873239436619718</v>
      </c>
      <c r="T2360" s="33">
        <v>449</v>
      </c>
      <c r="U2360" s="34">
        <f t="shared" si="377"/>
        <v>0.79064587973273948</v>
      </c>
      <c r="V2360" s="47">
        <f>IFERROR(VLOOKUP(C2360,Lookups!J:L,3,FALSE),IF(T2360&gt;=2000,4,IF(AND(T2360&gt;=1000,T2360&lt;2000),5,6)))</f>
        <v>6</v>
      </c>
      <c r="W2360" s="70" t="s">
        <v>807</v>
      </c>
      <c r="X2360" s="39">
        <f t="shared" si="378"/>
        <v>0.79064587973273948</v>
      </c>
      <c r="Y2360" s="38">
        <f t="shared" si="379"/>
        <v>0.58873239436619718</v>
      </c>
      <c r="Z2360" s="40" t="e">
        <f>IF(C2360=ScatterPlots!$A$3,ReferendumData!Y2360,-1)</f>
        <v>#N/A</v>
      </c>
      <c r="AA2360" s="39">
        <f t="shared" si="380"/>
        <v>0.79064587973273948</v>
      </c>
      <c r="AB2360" s="40">
        <f t="shared" si="381"/>
        <v>-1</v>
      </c>
      <c r="AC2360" s="40">
        <f t="shared" si="382"/>
        <v>-1</v>
      </c>
      <c r="AD2360" s="40">
        <f t="shared" si="383"/>
        <v>0.58873239436619718</v>
      </c>
    </row>
    <row r="2361" spans="1:30" x14ac:dyDescent="0.35">
      <c r="A2361" s="65">
        <v>777</v>
      </c>
      <c r="B2361" s="65">
        <v>1</v>
      </c>
      <c r="C2361" t="s">
        <v>1875</v>
      </c>
      <c r="D2361" s="66" t="s">
        <v>1876</v>
      </c>
      <c r="E2361" s="67">
        <v>2025</v>
      </c>
      <c r="F2361">
        <v>1</v>
      </c>
      <c r="G2361" s="67">
        <v>2026</v>
      </c>
      <c r="H2361" s="68">
        <v>1189.2</v>
      </c>
      <c r="I2361" s="65">
        <v>10</v>
      </c>
      <c r="J2361" s="65">
        <v>1</v>
      </c>
      <c r="K2361" s="65">
        <v>0</v>
      </c>
      <c r="L2361" s="65">
        <v>1</v>
      </c>
      <c r="M2361" s="65">
        <v>0</v>
      </c>
      <c r="N2361" s="65">
        <v>0</v>
      </c>
      <c r="O2361" s="65">
        <v>0</v>
      </c>
      <c r="P2361">
        <f t="shared" si="384"/>
        <v>10</v>
      </c>
      <c r="Q2361" s="69">
        <v>536</v>
      </c>
      <c r="R2361" s="69">
        <v>722</v>
      </c>
      <c r="S2361" s="14">
        <f t="shared" si="369"/>
        <v>0.42607313195548491</v>
      </c>
      <c r="T2361" s="33">
        <v>686.6</v>
      </c>
      <c r="U2361" s="34">
        <f t="shared" si="377"/>
        <v>1.8322167200699095</v>
      </c>
      <c r="V2361" s="47">
        <f>IFERROR(VLOOKUP(C2361,Lookups!J:L,3,FALSE),IF(T2361&gt;=2000,4,IF(AND(T2361&gt;=1000,T2361&lt;2000),5,6)))</f>
        <v>6</v>
      </c>
      <c r="W2361" s="70" t="s">
        <v>1813</v>
      </c>
      <c r="X2361" s="39">
        <f t="shared" si="378"/>
        <v>1.8322167200699095</v>
      </c>
      <c r="Y2361" s="38">
        <f t="shared" si="379"/>
        <v>0.42607313195548491</v>
      </c>
      <c r="Z2361" s="40" t="e">
        <f>IF(C2361=ScatterPlots!$A$3,ReferendumData!Y2361,-1)</f>
        <v>#N/A</v>
      </c>
      <c r="AA2361" s="39">
        <f t="shared" si="380"/>
        <v>1.8322167200699095</v>
      </c>
      <c r="AB2361" s="40">
        <f t="shared" si="381"/>
        <v>-1</v>
      </c>
      <c r="AC2361" s="40">
        <f t="shared" si="382"/>
        <v>-1</v>
      </c>
      <c r="AD2361" s="40">
        <f t="shared" si="383"/>
        <v>0.42607313195548491</v>
      </c>
    </row>
    <row r="2362" spans="1:30" x14ac:dyDescent="0.35">
      <c r="A2362" s="65">
        <v>803</v>
      </c>
      <c r="B2362" s="65">
        <v>1</v>
      </c>
      <c r="C2362" t="s">
        <v>1877</v>
      </c>
      <c r="D2362" s="66" t="s">
        <v>878</v>
      </c>
      <c r="E2362" s="67">
        <v>2025</v>
      </c>
      <c r="F2362">
        <v>1</v>
      </c>
      <c r="G2362" s="67">
        <v>2026</v>
      </c>
      <c r="H2362" s="68">
        <v>1097</v>
      </c>
      <c r="I2362" s="65">
        <v>10</v>
      </c>
      <c r="J2362" s="65">
        <v>1</v>
      </c>
      <c r="K2362" s="65">
        <v>0</v>
      </c>
      <c r="L2362" s="65">
        <v>1</v>
      </c>
      <c r="M2362" s="65">
        <v>0</v>
      </c>
      <c r="N2362" s="65">
        <v>0</v>
      </c>
      <c r="O2362" s="65">
        <v>1</v>
      </c>
      <c r="P2362">
        <f t="shared" si="384"/>
        <v>10</v>
      </c>
      <c r="Q2362" s="69">
        <v>295</v>
      </c>
      <c r="R2362" s="69">
        <v>226</v>
      </c>
      <c r="S2362" s="14">
        <f t="shared" si="369"/>
        <v>0.56621880998080609</v>
      </c>
      <c r="T2362" s="33">
        <v>340.6</v>
      </c>
      <c r="U2362" s="34">
        <f t="shared" si="377"/>
        <v>1.5296535525543158</v>
      </c>
      <c r="V2362" s="47">
        <f>IFERROR(VLOOKUP(C2362,Lookups!J:L,3,FALSE),IF(T2362&gt;=2000,4,IF(AND(T2362&gt;=1000,T2362&lt;2000),5,6)))</f>
        <v>6</v>
      </c>
      <c r="W2362" s="70" t="s">
        <v>807</v>
      </c>
      <c r="X2362" s="39">
        <f t="shared" si="378"/>
        <v>1.5296535525543158</v>
      </c>
      <c r="Y2362" s="38">
        <f t="shared" si="379"/>
        <v>0.56621880998080609</v>
      </c>
      <c r="Z2362" s="40" t="e">
        <f>IF(C2362=ScatterPlots!$A$3,ReferendumData!Y2362,-1)</f>
        <v>#N/A</v>
      </c>
      <c r="AA2362" s="39">
        <f t="shared" si="380"/>
        <v>1.5296535525543158</v>
      </c>
      <c r="AB2362" s="40">
        <f t="shared" si="381"/>
        <v>-1</v>
      </c>
      <c r="AC2362" s="40">
        <f t="shared" si="382"/>
        <v>-1</v>
      </c>
      <c r="AD2362" s="40">
        <f t="shared" si="383"/>
        <v>0.56621880998080609</v>
      </c>
    </row>
    <row r="2363" spans="1:30" x14ac:dyDescent="0.35">
      <c r="A2363" s="65">
        <v>832</v>
      </c>
      <c r="B2363" s="65">
        <v>1</v>
      </c>
      <c r="C2363" t="s">
        <v>1878</v>
      </c>
      <c r="D2363" s="66" t="s">
        <v>1879</v>
      </c>
      <c r="E2363" s="67">
        <v>2025</v>
      </c>
      <c r="F2363">
        <v>1</v>
      </c>
      <c r="G2363" s="67">
        <v>2026</v>
      </c>
      <c r="H2363" s="68">
        <v>575</v>
      </c>
      <c r="I2363" s="65">
        <v>10</v>
      </c>
      <c r="J2363" s="65">
        <v>1</v>
      </c>
      <c r="K2363" s="65">
        <v>0</v>
      </c>
      <c r="L2363" s="65">
        <v>0</v>
      </c>
      <c r="M2363" s="65">
        <v>0</v>
      </c>
      <c r="N2363" s="65">
        <v>0</v>
      </c>
      <c r="O2363" s="65">
        <v>1</v>
      </c>
      <c r="P2363">
        <f t="shared" si="384"/>
        <v>6</v>
      </c>
      <c r="Q2363" s="69">
        <v>2273</v>
      </c>
      <c r="R2363" s="69">
        <v>1280</v>
      </c>
      <c r="S2363" s="14">
        <f t="shared" si="369"/>
        <v>0.63974106388967067</v>
      </c>
      <c r="T2363" s="33">
        <v>3180</v>
      </c>
      <c r="U2363" s="34">
        <f t="shared" si="377"/>
        <v>1.1172955974842766</v>
      </c>
      <c r="V2363" s="47">
        <f>IFERROR(VLOOKUP(C2363,Lookups!J:L,3,FALSE),IF(T2363&gt;=2000,4,IF(AND(T2363&gt;=1000,T2363&lt;2000),5,6)))</f>
        <v>3</v>
      </c>
      <c r="W2363" s="70" t="s">
        <v>807</v>
      </c>
      <c r="X2363" s="39">
        <f t="shared" si="378"/>
        <v>1.1172955974842766</v>
      </c>
      <c r="Y2363" s="38">
        <f t="shared" si="379"/>
        <v>0.63974106388967067</v>
      </c>
      <c r="Z2363" s="40" t="e">
        <f>IF(C2363=ScatterPlots!$A$3,ReferendumData!Y2363,-1)</f>
        <v>#N/A</v>
      </c>
      <c r="AA2363" s="39">
        <f t="shared" si="380"/>
        <v>1.1172955974842766</v>
      </c>
      <c r="AB2363" s="40">
        <f t="shared" si="381"/>
        <v>-1</v>
      </c>
      <c r="AC2363" s="40">
        <f t="shared" si="382"/>
        <v>-1</v>
      </c>
      <c r="AD2363" s="40">
        <f t="shared" si="383"/>
        <v>0.63974106388967067</v>
      </c>
    </row>
    <row r="2364" spans="1:30" x14ac:dyDescent="0.35">
      <c r="A2364" s="65">
        <v>850</v>
      </c>
      <c r="B2364" s="65">
        <v>1</v>
      </c>
      <c r="C2364" t="s">
        <v>1880</v>
      </c>
      <c r="D2364" s="66" t="s">
        <v>1881</v>
      </c>
      <c r="E2364" s="67">
        <v>2025</v>
      </c>
      <c r="F2364">
        <v>1</v>
      </c>
      <c r="G2364" s="67">
        <v>2026</v>
      </c>
      <c r="H2364" s="68">
        <v>1300</v>
      </c>
      <c r="I2364" s="65">
        <v>10</v>
      </c>
      <c r="J2364" s="65">
        <v>1</v>
      </c>
      <c r="K2364" s="65">
        <v>0</v>
      </c>
      <c r="L2364" s="65">
        <v>1</v>
      </c>
      <c r="M2364" s="65">
        <v>0</v>
      </c>
      <c r="N2364" s="65">
        <v>0</v>
      </c>
      <c r="O2364" s="65">
        <v>0</v>
      </c>
      <c r="P2364">
        <f t="shared" si="384"/>
        <v>10</v>
      </c>
      <c r="Q2364" s="69">
        <v>103</v>
      </c>
      <c r="R2364" s="69">
        <v>150</v>
      </c>
      <c r="S2364" s="14">
        <f t="shared" si="369"/>
        <v>0.40711462450592883</v>
      </c>
      <c r="T2364" s="33">
        <v>312</v>
      </c>
      <c r="U2364" s="34">
        <f t="shared" si="377"/>
        <v>0.8108974358974359</v>
      </c>
      <c r="V2364" s="47">
        <f>IFERROR(VLOOKUP(C2364,Lookups!J:L,3,FALSE),IF(T2364&gt;=2000,4,IF(AND(T2364&gt;=1000,T2364&lt;2000),5,6)))</f>
        <v>6</v>
      </c>
      <c r="W2364" s="70" t="s">
        <v>807</v>
      </c>
      <c r="X2364" s="39">
        <f t="shared" si="378"/>
        <v>0.8108974358974359</v>
      </c>
      <c r="Y2364" s="38">
        <f t="shared" si="379"/>
        <v>0.40711462450592883</v>
      </c>
      <c r="Z2364" s="40" t="e">
        <f>IF(C2364=ScatterPlots!$A$3,ReferendumData!Y2364,-1)</f>
        <v>#N/A</v>
      </c>
      <c r="AA2364" s="39">
        <f t="shared" si="380"/>
        <v>0.8108974358974359</v>
      </c>
      <c r="AB2364" s="40">
        <f t="shared" si="381"/>
        <v>-1</v>
      </c>
      <c r="AC2364" s="40">
        <f t="shared" si="382"/>
        <v>-1</v>
      </c>
      <c r="AD2364" s="40">
        <f t="shared" si="383"/>
        <v>0.40711462450592883</v>
      </c>
    </row>
    <row r="2365" spans="1:30" x14ac:dyDescent="0.35">
      <c r="A2365" s="65">
        <v>876</v>
      </c>
      <c r="B2365" s="65">
        <v>1</v>
      </c>
      <c r="C2365" t="s">
        <v>1882</v>
      </c>
      <c r="D2365" s="66" t="s">
        <v>1883</v>
      </c>
      <c r="E2365" s="67">
        <v>2025</v>
      </c>
      <c r="F2365">
        <v>1</v>
      </c>
      <c r="G2365" s="67">
        <v>2026</v>
      </c>
      <c r="H2365" s="68">
        <v>750</v>
      </c>
      <c r="I2365" s="65">
        <v>10</v>
      </c>
      <c r="J2365" s="65">
        <v>1</v>
      </c>
      <c r="K2365" s="65">
        <v>0</v>
      </c>
      <c r="L2365" s="65">
        <v>1</v>
      </c>
      <c r="M2365" s="65">
        <v>0</v>
      </c>
      <c r="N2365" s="65">
        <v>0</v>
      </c>
      <c r="O2365" s="65">
        <v>1</v>
      </c>
      <c r="P2365">
        <f t="shared" si="384"/>
        <v>8</v>
      </c>
      <c r="Q2365" s="69">
        <v>2328</v>
      </c>
      <c r="R2365" s="69">
        <v>1808</v>
      </c>
      <c r="S2365" s="14">
        <f t="shared" ref="S2365:S2377" si="385">Q2365/(Q2365+R2365)</f>
        <v>0.56286266924564798</v>
      </c>
      <c r="T2365" s="33">
        <v>1852</v>
      </c>
      <c r="U2365" s="34">
        <f t="shared" si="377"/>
        <v>2.2332613390928726</v>
      </c>
      <c r="V2365" s="47">
        <f>IFERROR(VLOOKUP(C2365,Lookups!J:L,3,FALSE),IF(T2365&gt;=2000,4,IF(AND(T2365&gt;=1000,T2365&lt;2000),5,6)))</f>
        <v>5</v>
      </c>
      <c r="W2365" s="70" t="s">
        <v>807</v>
      </c>
      <c r="X2365" s="39">
        <f t="shared" si="378"/>
        <v>2.2332613390928726</v>
      </c>
      <c r="Y2365" s="38">
        <f t="shared" si="379"/>
        <v>0.56286266924564798</v>
      </c>
      <c r="Z2365" s="40" t="e">
        <f>IF(C2365=ScatterPlots!$A$3,ReferendumData!Y2365,-1)</f>
        <v>#N/A</v>
      </c>
      <c r="AA2365" s="39">
        <f t="shared" si="380"/>
        <v>2.2332613390928726</v>
      </c>
      <c r="AB2365" s="40">
        <f t="shared" si="381"/>
        <v>-1</v>
      </c>
      <c r="AC2365" s="40">
        <f t="shared" si="382"/>
        <v>-1</v>
      </c>
      <c r="AD2365" s="40">
        <f t="shared" si="383"/>
        <v>0.56286266924564798</v>
      </c>
    </row>
    <row r="2366" spans="1:30" x14ac:dyDescent="0.35">
      <c r="A2366" s="65">
        <v>882</v>
      </c>
      <c r="B2366" s="65">
        <v>1</v>
      </c>
      <c r="C2366" t="s">
        <v>1884</v>
      </c>
      <c r="D2366" s="66" t="s">
        <v>884</v>
      </c>
      <c r="E2366" s="67">
        <v>2025</v>
      </c>
      <c r="F2366">
        <v>1</v>
      </c>
      <c r="G2366" s="67">
        <v>2026</v>
      </c>
      <c r="H2366" s="68">
        <v>1550</v>
      </c>
      <c r="I2366" s="65">
        <v>10</v>
      </c>
      <c r="J2366" s="65">
        <v>1</v>
      </c>
      <c r="K2366" s="65">
        <v>0</v>
      </c>
      <c r="L2366" s="65">
        <v>1</v>
      </c>
      <c r="M2366" s="65">
        <v>0</v>
      </c>
      <c r="N2366" s="65">
        <v>0</v>
      </c>
      <c r="O2366" s="65">
        <v>1</v>
      </c>
      <c r="P2366">
        <f t="shared" si="384"/>
        <v>10</v>
      </c>
      <c r="Q2366" s="69">
        <v>3007</v>
      </c>
      <c r="R2366" s="69">
        <v>2645</v>
      </c>
      <c r="S2366" s="14">
        <f t="shared" si="385"/>
        <v>0.53202406227883936</v>
      </c>
      <c r="T2366" s="33">
        <v>3903</v>
      </c>
      <c r="U2366" s="34">
        <f t="shared" si="377"/>
        <v>1.4481168332052268</v>
      </c>
      <c r="V2366" s="47">
        <f>IFERROR(VLOOKUP(C2366,Lookups!J:L,3,FALSE),IF(T2366&gt;=2000,4,IF(AND(T2366&gt;=1000,T2366&lt;2000),5,6)))</f>
        <v>4</v>
      </c>
      <c r="W2366" s="70" t="s">
        <v>1813</v>
      </c>
      <c r="X2366" s="39">
        <f t="shared" si="378"/>
        <v>1.4481168332052268</v>
      </c>
      <c r="Y2366" s="38">
        <f t="shared" si="379"/>
        <v>0.53202406227883936</v>
      </c>
      <c r="Z2366" s="40" t="e">
        <f>IF(C2366=ScatterPlots!$A$3,ReferendumData!Y2366,-1)</f>
        <v>#N/A</v>
      </c>
      <c r="AA2366" s="39">
        <f t="shared" si="380"/>
        <v>1.4481168332052268</v>
      </c>
      <c r="AB2366" s="40">
        <f t="shared" si="381"/>
        <v>-1</v>
      </c>
      <c r="AC2366" s="40">
        <f t="shared" si="382"/>
        <v>-1</v>
      </c>
      <c r="AD2366" s="40">
        <f t="shared" si="383"/>
        <v>0.53202406227883936</v>
      </c>
    </row>
    <row r="2367" spans="1:30" x14ac:dyDescent="0.35">
      <c r="A2367" s="65">
        <v>883</v>
      </c>
      <c r="B2367" s="65">
        <v>1</v>
      </c>
      <c r="C2367" t="s">
        <v>1885</v>
      </c>
      <c r="D2367" s="66" t="s">
        <v>635</v>
      </c>
      <c r="E2367" s="67">
        <v>2025</v>
      </c>
      <c r="F2367">
        <v>1</v>
      </c>
      <c r="G2367" s="67">
        <v>2026</v>
      </c>
      <c r="H2367" s="68">
        <v>633</v>
      </c>
      <c r="I2367" s="65">
        <v>10</v>
      </c>
      <c r="J2367" s="65">
        <v>1</v>
      </c>
      <c r="K2367" s="65">
        <v>0</v>
      </c>
      <c r="L2367" s="65">
        <v>1</v>
      </c>
      <c r="M2367" s="65">
        <v>0</v>
      </c>
      <c r="N2367" s="65">
        <v>0</v>
      </c>
      <c r="O2367" s="65">
        <v>1</v>
      </c>
      <c r="P2367">
        <f t="shared" si="384"/>
        <v>7</v>
      </c>
      <c r="Q2367" s="69">
        <v>1383</v>
      </c>
      <c r="R2367" s="69">
        <v>964</v>
      </c>
      <c r="S2367" s="14">
        <f t="shared" si="385"/>
        <v>0.58926288879420541</v>
      </c>
      <c r="T2367" s="33">
        <v>1487</v>
      </c>
      <c r="U2367" s="34">
        <f t="shared" si="377"/>
        <v>1.578345662407532</v>
      </c>
      <c r="V2367" s="47">
        <f>IFERROR(VLOOKUP(C2367,Lookups!J:L,3,FALSE),IF(T2367&gt;=2000,4,IF(AND(T2367&gt;=1000,T2367&lt;2000),5,6)))</f>
        <v>5</v>
      </c>
      <c r="W2367" s="70" t="s">
        <v>807</v>
      </c>
      <c r="X2367" s="39">
        <f t="shared" si="378"/>
        <v>1.578345662407532</v>
      </c>
      <c r="Y2367" s="38">
        <f t="shared" si="379"/>
        <v>0.58926288879420541</v>
      </c>
      <c r="Z2367" s="40" t="e">
        <f>IF(C2367=ScatterPlots!$A$3,ReferendumData!Y2367,-1)</f>
        <v>#N/A</v>
      </c>
      <c r="AA2367" s="39">
        <f t="shared" si="380"/>
        <v>1.578345662407532</v>
      </c>
      <c r="AB2367" s="40">
        <f t="shared" si="381"/>
        <v>-1</v>
      </c>
      <c r="AC2367" s="40">
        <f t="shared" si="382"/>
        <v>-1</v>
      </c>
      <c r="AD2367" s="40">
        <f t="shared" si="383"/>
        <v>0.58926288879420541</v>
      </c>
    </row>
    <row r="2368" spans="1:30" x14ac:dyDescent="0.35">
      <c r="A2368" s="65">
        <v>885</v>
      </c>
      <c r="B2368" s="65">
        <v>1</v>
      </c>
      <c r="C2368" t="s">
        <v>1754</v>
      </c>
      <c r="D2368" s="66" t="s">
        <v>1886</v>
      </c>
      <c r="E2368" s="67">
        <v>2025</v>
      </c>
      <c r="F2368">
        <v>1</v>
      </c>
      <c r="G2368" s="67">
        <v>2026</v>
      </c>
      <c r="H2368" s="68">
        <v>275</v>
      </c>
      <c r="I2368" s="65">
        <v>10</v>
      </c>
      <c r="J2368" s="65">
        <v>1</v>
      </c>
      <c r="K2368" s="65">
        <v>0</v>
      </c>
      <c r="L2368" s="65">
        <v>0</v>
      </c>
      <c r="M2368" s="65">
        <v>0</v>
      </c>
      <c r="N2368" s="65">
        <v>1</v>
      </c>
      <c r="O2368" s="65">
        <v>1</v>
      </c>
      <c r="P2368">
        <f t="shared" si="384"/>
        <v>3</v>
      </c>
      <c r="Q2368" s="69">
        <v>3662</v>
      </c>
      <c r="R2368" s="69">
        <v>2542</v>
      </c>
      <c r="S2368" s="14">
        <f t="shared" si="385"/>
        <v>0.5902643455834945</v>
      </c>
      <c r="T2368" s="33">
        <v>6683</v>
      </c>
      <c r="U2368" s="34">
        <f t="shared" si="377"/>
        <v>0.92832560227442762</v>
      </c>
      <c r="V2368" s="47">
        <f>IFERROR(VLOOKUP(C2368,Lookups!J:L,3,FALSE),IF(T2368&gt;=2000,4,IF(AND(T2368&gt;=1000,T2368&lt;2000),5,6)))</f>
        <v>4</v>
      </c>
      <c r="W2368" s="70" t="s">
        <v>1887</v>
      </c>
      <c r="X2368" s="39">
        <f t="shared" si="378"/>
        <v>0.92832560227442762</v>
      </c>
      <c r="Y2368" s="38">
        <f t="shared" si="379"/>
        <v>0.5902643455834945</v>
      </c>
      <c r="Z2368" s="40" t="e">
        <f>IF(C2368=ScatterPlots!$A$3,ReferendumData!Y2368,-1)</f>
        <v>#N/A</v>
      </c>
      <c r="AA2368" s="39">
        <f t="shared" si="380"/>
        <v>0.92832560227442762</v>
      </c>
      <c r="AB2368" s="40">
        <f t="shared" si="381"/>
        <v>-1</v>
      </c>
      <c r="AC2368" s="40">
        <f t="shared" si="382"/>
        <v>-1</v>
      </c>
      <c r="AD2368" s="40">
        <f t="shared" si="383"/>
        <v>0.5902643455834945</v>
      </c>
    </row>
    <row r="2369" spans="1:30" x14ac:dyDescent="0.35">
      <c r="A2369" s="65">
        <v>2155</v>
      </c>
      <c r="B2369" s="65">
        <v>1</v>
      </c>
      <c r="C2369" t="s">
        <v>1796</v>
      </c>
      <c r="D2369" s="66" t="s">
        <v>207</v>
      </c>
      <c r="E2369" s="67">
        <v>2025</v>
      </c>
      <c r="F2369">
        <v>1</v>
      </c>
      <c r="G2369" s="67">
        <v>2026</v>
      </c>
      <c r="H2369" s="68">
        <v>938.29</v>
      </c>
      <c r="I2369" s="65">
        <v>5</v>
      </c>
      <c r="J2369" s="65">
        <v>1</v>
      </c>
      <c r="K2369" s="65">
        <v>0</v>
      </c>
      <c r="L2369" s="65">
        <v>0</v>
      </c>
      <c r="M2369" s="65">
        <v>0</v>
      </c>
      <c r="N2369" s="65">
        <v>0</v>
      </c>
      <c r="O2369" s="65">
        <v>0</v>
      </c>
      <c r="P2369">
        <f t="shared" si="384"/>
        <v>10</v>
      </c>
      <c r="Q2369" s="69">
        <v>579</v>
      </c>
      <c r="R2369" s="69">
        <v>1335</v>
      </c>
      <c r="S2369" s="14">
        <f t="shared" si="385"/>
        <v>0.30250783699059564</v>
      </c>
      <c r="T2369" s="33">
        <v>1077.5</v>
      </c>
      <c r="U2369" s="34">
        <f t="shared" si="377"/>
        <v>1.7763341067285383</v>
      </c>
      <c r="V2369" s="47">
        <f>IFERROR(VLOOKUP(C2369,Lookups!J:L,3,FALSE),IF(T2369&gt;=2000,4,IF(AND(T2369&gt;=1000,T2369&lt;2000),5,6)))</f>
        <v>5</v>
      </c>
      <c r="W2369" s="70" t="s">
        <v>1813</v>
      </c>
      <c r="X2369" s="39">
        <f t="shared" si="378"/>
        <v>1.7763341067285383</v>
      </c>
      <c r="Y2369" s="38">
        <f t="shared" si="379"/>
        <v>0.30250783699059564</v>
      </c>
      <c r="Z2369" s="40" t="e">
        <f>IF(C2369=ScatterPlots!$A$3,ReferendumData!Y2369,-1)</f>
        <v>#N/A</v>
      </c>
      <c r="AA2369" s="39">
        <f t="shared" si="380"/>
        <v>1.7763341067285383</v>
      </c>
      <c r="AB2369" s="40">
        <f t="shared" si="381"/>
        <v>-1</v>
      </c>
      <c r="AC2369" s="40">
        <f t="shared" si="382"/>
        <v>-1</v>
      </c>
      <c r="AD2369" s="40">
        <f t="shared" si="383"/>
        <v>0.30250783699059564</v>
      </c>
    </row>
    <row r="2370" spans="1:30" x14ac:dyDescent="0.35">
      <c r="A2370" s="65">
        <v>2164</v>
      </c>
      <c r="B2370" s="65">
        <v>1</v>
      </c>
      <c r="C2370" t="s">
        <v>1888</v>
      </c>
      <c r="D2370" s="66" t="s">
        <v>1889</v>
      </c>
      <c r="E2370" s="67">
        <v>2025</v>
      </c>
      <c r="F2370">
        <v>1</v>
      </c>
      <c r="G2370" s="67">
        <v>2026</v>
      </c>
      <c r="H2370" s="68">
        <v>500</v>
      </c>
      <c r="I2370" s="65">
        <v>10</v>
      </c>
      <c r="J2370" s="65">
        <v>1</v>
      </c>
      <c r="K2370" s="65">
        <v>0</v>
      </c>
      <c r="L2370" s="65">
        <v>1</v>
      </c>
      <c r="M2370" s="65">
        <v>0</v>
      </c>
      <c r="N2370" s="65">
        <v>0</v>
      </c>
      <c r="O2370" s="65">
        <v>0</v>
      </c>
      <c r="P2370">
        <f t="shared" si="384"/>
        <v>6</v>
      </c>
      <c r="Q2370" s="69">
        <v>619</v>
      </c>
      <c r="R2370" s="69">
        <v>652</v>
      </c>
      <c r="S2370" s="14">
        <f t="shared" si="385"/>
        <v>0.48701809598741147</v>
      </c>
      <c r="T2370" s="33">
        <v>1553</v>
      </c>
      <c r="U2370" s="34">
        <f t="shared" si="377"/>
        <v>0.81841596909207981</v>
      </c>
      <c r="V2370" s="47">
        <f>IFERROR(VLOOKUP(C2370,Lookups!J:L,3,FALSE),IF(T2370&gt;=2000,4,IF(AND(T2370&gt;=1000,T2370&lt;2000),5,6)))</f>
        <v>5</v>
      </c>
      <c r="W2370" s="70" t="s">
        <v>807</v>
      </c>
      <c r="X2370" s="39">
        <f t="shared" si="378"/>
        <v>0.81841596909207981</v>
      </c>
      <c r="Y2370" s="38">
        <f t="shared" si="379"/>
        <v>0.48701809598741147</v>
      </c>
      <c r="Z2370" s="40" t="e">
        <f>IF(C2370=ScatterPlots!$A$3,ReferendumData!Y2370,-1)</f>
        <v>#N/A</v>
      </c>
      <c r="AA2370" s="39">
        <f t="shared" si="380"/>
        <v>0.81841596909207981</v>
      </c>
      <c r="AB2370" s="40">
        <f t="shared" si="381"/>
        <v>-1</v>
      </c>
      <c r="AC2370" s="40">
        <f t="shared" si="382"/>
        <v>-1</v>
      </c>
      <c r="AD2370" s="40">
        <f t="shared" si="383"/>
        <v>0.48701809598741147</v>
      </c>
    </row>
    <row r="2371" spans="1:30" x14ac:dyDescent="0.35">
      <c r="A2371" s="65">
        <v>2169</v>
      </c>
      <c r="B2371" s="65">
        <v>1</v>
      </c>
      <c r="C2371" t="s">
        <v>1890</v>
      </c>
      <c r="D2371" s="66" t="s">
        <v>1891</v>
      </c>
      <c r="E2371" s="67">
        <v>2025</v>
      </c>
      <c r="F2371">
        <v>1</v>
      </c>
      <c r="G2371" s="67">
        <v>2026</v>
      </c>
      <c r="H2371" s="68">
        <v>1310.69</v>
      </c>
      <c r="I2371" s="65">
        <v>10</v>
      </c>
      <c r="J2371" s="65">
        <v>1</v>
      </c>
      <c r="K2371" s="65">
        <v>0</v>
      </c>
      <c r="L2371" s="65">
        <v>1</v>
      </c>
      <c r="M2371" s="65">
        <v>0</v>
      </c>
      <c r="N2371" s="65">
        <v>0</v>
      </c>
      <c r="O2371" s="65">
        <v>1</v>
      </c>
      <c r="P2371">
        <f t="shared" si="384"/>
        <v>10</v>
      </c>
      <c r="Q2371" s="69">
        <v>548</v>
      </c>
      <c r="R2371" s="69">
        <v>510</v>
      </c>
      <c r="S2371" s="14">
        <f t="shared" si="385"/>
        <v>0.51795841209829863</v>
      </c>
      <c r="T2371" s="33">
        <v>701</v>
      </c>
      <c r="U2371" s="34">
        <f t="shared" si="377"/>
        <v>1.5092724679029956</v>
      </c>
      <c r="V2371" s="47">
        <f>IFERROR(VLOOKUP(C2371,Lookups!J:L,3,FALSE),IF(T2371&gt;=2000,4,IF(AND(T2371&gt;=1000,T2371&lt;2000),5,6)))</f>
        <v>6</v>
      </c>
      <c r="W2371" s="70" t="s">
        <v>1813</v>
      </c>
      <c r="X2371" s="39">
        <f t="shared" si="378"/>
        <v>1.5092724679029956</v>
      </c>
      <c r="Y2371" s="38">
        <f t="shared" si="379"/>
        <v>0.51795841209829863</v>
      </c>
      <c r="Z2371" s="40" t="e">
        <f>IF(C2371=ScatterPlots!$A$3,ReferendumData!Y2371,-1)</f>
        <v>#N/A</v>
      </c>
      <c r="AA2371" s="39">
        <f t="shared" si="380"/>
        <v>1.5092724679029956</v>
      </c>
      <c r="AB2371" s="40">
        <f t="shared" si="381"/>
        <v>-1</v>
      </c>
      <c r="AC2371" s="40">
        <f t="shared" si="382"/>
        <v>-1</v>
      </c>
      <c r="AD2371" s="40">
        <f t="shared" si="383"/>
        <v>0.51795841209829863</v>
      </c>
    </row>
    <row r="2372" spans="1:30" x14ac:dyDescent="0.35">
      <c r="A2372" s="65">
        <v>2198</v>
      </c>
      <c r="B2372" s="65">
        <v>1</v>
      </c>
      <c r="C2372" t="s">
        <v>1798</v>
      </c>
      <c r="D2372" s="66" t="s">
        <v>844</v>
      </c>
      <c r="E2372" s="67">
        <v>2025</v>
      </c>
      <c r="F2372">
        <v>1</v>
      </c>
      <c r="G2372" s="67">
        <v>2026</v>
      </c>
      <c r="H2372" s="68">
        <v>876</v>
      </c>
      <c r="I2372" s="65">
        <v>10</v>
      </c>
      <c r="J2372" s="65">
        <v>1</v>
      </c>
      <c r="K2372" s="65">
        <v>0</v>
      </c>
      <c r="L2372" s="65">
        <v>1</v>
      </c>
      <c r="M2372" s="65">
        <v>0</v>
      </c>
      <c r="N2372" s="65">
        <v>0</v>
      </c>
      <c r="O2372" s="65">
        <v>1</v>
      </c>
      <c r="P2372">
        <f t="shared" si="384"/>
        <v>9</v>
      </c>
      <c r="Q2372" s="69">
        <v>719</v>
      </c>
      <c r="R2372" s="69">
        <v>466</v>
      </c>
      <c r="S2372" s="14">
        <f t="shared" si="385"/>
        <v>0.60675105485232073</v>
      </c>
      <c r="T2372" s="33">
        <v>543</v>
      </c>
      <c r="U2372" s="34">
        <f t="shared" si="377"/>
        <v>2.1823204419889501</v>
      </c>
      <c r="V2372" s="47">
        <f>IFERROR(VLOOKUP(C2372,Lookups!J:L,3,FALSE),IF(T2372&gt;=2000,4,IF(AND(T2372&gt;=1000,T2372&lt;2000),5,6)))</f>
        <v>6</v>
      </c>
      <c r="W2372" s="70" t="s">
        <v>807</v>
      </c>
      <c r="X2372" s="39">
        <f t="shared" si="378"/>
        <v>2.1823204419889501</v>
      </c>
      <c r="Y2372" s="38">
        <f t="shared" si="379"/>
        <v>0.60675105485232073</v>
      </c>
      <c r="Z2372" s="40" t="e">
        <f>IF(C2372=ScatterPlots!$A$3,ReferendumData!Y2372,-1)</f>
        <v>#N/A</v>
      </c>
      <c r="AA2372" s="39">
        <f t="shared" si="380"/>
        <v>2.1823204419889501</v>
      </c>
      <c r="AB2372" s="40">
        <f t="shared" si="381"/>
        <v>-1</v>
      </c>
      <c r="AC2372" s="40">
        <f t="shared" si="382"/>
        <v>-1</v>
      </c>
      <c r="AD2372" s="40">
        <f t="shared" si="383"/>
        <v>0.60675105485232073</v>
      </c>
    </row>
    <row r="2373" spans="1:30" x14ac:dyDescent="0.35">
      <c r="A2373" s="65">
        <v>2310</v>
      </c>
      <c r="B2373" s="65">
        <v>1</v>
      </c>
      <c r="C2373" t="s">
        <v>1892</v>
      </c>
      <c r="D2373" s="66" t="s">
        <v>1893</v>
      </c>
      <c r="E2373" s="67">
        <v>2025</v>
      </c>
      <c r="F2373">
        <v>1</v>
      </c>
      <c r="G2373" s="67">
        <v>2026</v>
      </c>
      <c r="H2373" s="68">
        <v>650</v>
      </c>
      <c r="I2373" s="65">
        <v>10</v>
      </c>
      <c r="J2373" s="65">
        <v>1</v>
      </c>
      <c r="K2373" s="65">
        <v>0</v>
      </c>
      <c r="L2373" s="65">
        <v>0</v>
      </c>
      <c r="M2373" s="65">
        <v>0</v>
      </c>
      <c r="N2373" s="65">
        <v>0</v>
      </c>
      <c r="O2373" s="65">
        <v>0</v>
      </c>
      <c r="P2373">
        <f t="shared" si="384"/>
        <v>7</v>
      </c>
      <c r="Q2373" s="69">
        <v>558</v>
      </c>
      <c r="R2373" s="69">
        <v>849</v>
      </c>
      <c r="S2373" s="14">
        <f t="shared" si="385"/>
        <v>0.39658848614072495</v>
      </c>
      <c r="T2373" s="33">
        <v>1106.4000000000001</v>
      </c>
      <c r="U2373" s="34">
        <f t="shared" si="377"/>
        <v>1.2716919739696311</v>
      </c>
      <c r="V2373" s="47">
        <f>IFERROR(VLOOKUP(C2373,Lookups!J:L,3,FALSE),IF(T2373&gt;=2000,4,IF(AND(T2373&gt;=1000,T2373&lt;2000),5,6)))</f>
        <v>5</v>
      </c>
      <c r="W2373" s="70" t="s">
        <v>807</v>
      </c>
      <c r="X2373" s="39">
        <f t="shared" si="378"/>
        <v>1.2716919739696311</v>
      </c>
      <c r="Y2373" s="38">
        <f t="shared" si="379"/>
        <v>0.39658848614072495</v>
      </c>
      <c r="Z2373" s="40" t="e">
        <f>IF(C2373=ScatterPlots!$A$3,ReferendumData!Y2373,-1)</f>
        <v>#N/A</v>
      </c>
      <c r="AA2373" s="39">
        <f t="shared" si="380"/>
        <v>1.2716919739696311</v>
      </c>
      <c r="AB2373" s="40">
        <f t="shared" si="381"/>
        <v>-1</v>
      </c>
      <c r="AC2373" s="40">
        <f t="shared" si="382"/>
        <v>-1</v>
      </c>
      <c r="AD2373" s="40">
        <f t="shared" si="383"/>
        <v>0.39658848614072495</v>
      </c>
    </row>
    <row r="2374" spans="1:30" x14ac:dyDescent="0.35">
      <c r="A2374" s="65">
        <v>2536</v>
      </c>
      <c r="B2374" s="65">
        <v>1</v>
      </c>
      <c r="C2374" t="s">
        <v>1764</v>
      </c>
      <c r="D2374" s="66" t="s">
        <v>1894</v>
      </c>
      <c r="E2374" s="67">
        <v>2025</v>
      </c>
      <c r="F2374">
        <v>1</v>
      </c>
      <c r="G2374" s="67">
        <v>2027</v>
      </c>
      <c r="H2374" s="68">
        <v>2700</v>
      </c>
      <c r="I2374" s="65">
        <v>10</v>
      </c>
      <c r="J2374" s="65">
        <v>2</v>
      </c>
      <c r="K2374" s="65">
        <v>0</v>
      </c>
      <c r="L2374" s="65">
        <v>1</v>
      </c>
      <c r="M2374" s="65">
        <v>1</v>
      </c>
      <c r="N2374" s="65">
        <v>0</v>
      </c>
      <c r="O2374" s="65">
        <v>1</v>
      </c>
      <c r="P2374">
        <f t="shared" si="384"/>
        <v>10</v>
      </c>
      <c r="Q2374" s="69">
        <v>264</v>
      </c>
      <c r="R2374" s="69">
        <v>177</v>
      </c>
      <c r="S2374" s="14">
        <f t="shared" si="385"/>
        <v>0.59863945578231292</v>
      </c>
      <c r="T2374" s="33">
        <v>316</v>
      </c>
      <c r="U2374" s="34">
        <f t="shared" si="377"/>
        <v>1.3955696202531647</v>
      </c>
      <c r="V2374" s="47">
        <f>IFERROR(VLOOKUP(C2374,Lookups!J:L,3,FALSE),IF(T2374&gt;=2000,4,IF(AND(T2374&gt;=1000,T2374&lt;2000),5,6)))</f>
        <v>6</v>
      </c>
      <c r="W2374" s="70" t="s">
        <v>1895</v>
      </c>
      <c r="X2374" s="39">
        <f t="shared" si="378"/>
        <v>1.3955696202531647</v>
      </c>
      <c r="Y2374" s="38">
        <f t="shared" si="379"/>
        <v>0.59863945578231292</v>
      </c>
      <c r="Z2374" s="40" t="e">
        <f>IF(C2374=ScatterPlots!$A$3,ReferendumData!Y2374,-1)</f>
        <v>#N/A</v>
      </c>
      <c r="AA2374" s="39">
        <f t="shared" si="380"/>
        <v>1.3955696202531647</v>
      </c>
      <c r="AB2374" s="40">
        <f t="shared" si="381"/>
        <v>-1</v>
      </c>
      <c r="AC2374" s="40">
        <f t="shared" si="382"/>
        <v>-1</v>
      </c>
      <c r="AD2374" s="40">
        <f t="shared" si="383"/>
        <v>0.59863945578231292</v>
      </c>
    </row>
    <row r="2375" spans="1:30" x14ac:dyDescent="0.35">
      <c r="A2375" s="65">
        <v>2609</v>
      </c>
      <c r="B2375" s="65">
        <v>1</v>
      </c>
      <c r="C2375" t="s">
        <v>1896</v>
      </c>
      <c r="D2375" s="66" t="s">
        <v>287</v>
      </c>
      <c r="E2375" s="67">
        <v>2025</v>
      </c>
      <c r="F2375">
        <v>1</v>
      </c>
      <c r="G2375" s="67">
        <v>2026</v>
      </c>
      <c r="H2375" s="68">
        <v>800</v>
      </c>
      <c r="I2375" s="65">
        <v>10</v>
      </c>
      <c r="J2375" s="65">
        <v>1</v>
      </c>
      <c r="K2375" s="65">
        <v>0</v>
      </c>
      <c r="L2375" s="65">
        <v>1</v>
      </c>
      <c r="M2375" s="65">
        <v>0</v>
      </c>
      <c r="N2375" s="65">
        <v>0</v>
      </c>
      <c r="O2375" s="65">
        <v>1</v>
      </c>
      <c r="P2375">
        <f t="shared" si="384"/>
        <v>9</v>
      </c>
      <c r="Q2375" s="69">
        <v>273</v>
      </c>
      <c r="R2375" s="69">
        <v>200</v>
      </c>
      <c r="S2375" s="14">
        <f t="shared" si="385"/>
        <v>0.57716701902748413</v>
      </c>
      <c r="T2375" s="33">
        <v>465.25</v>
      </c>
      <c r="U2375" s="34">
        <f t="shared" si="377"/>
        <v>1.0166577109081139</v>
      </c>
      <c r="V2375" s="47">
        <f>IFERROR(VLOOKUP(C2375,Lookups!J:L,3,FALSE),IF(T2375&gt;=2000,4,IF(AND(T2375&gt;=1000,T2375&lt;2000),5,6)))</f>
        <v>6</v>
      </c>
      <c r="W2375" s="70" t="s">
        <v>807</v>
      </c>
      <c r="X2375" s="39">
        <f t="shared" si="378"/>
        <v>1.0166577109081139</v>
      </c>
      <c r="Y2375" s="38">
        <f t="shared" si="379"/>
        <v>0.57716701902748413</v>
      </c>
      <c r="Z2375" s="40" t="e">
        <f>IF(C2375=ScatterPlots!$A$3,ReferendumData!Y2375,-1)</f>
        <v>#N/A</v>
      </c>
      <c r="AA2375" s="39">
        <f t="shared" si="380"/>
        <v>1.0166577109081139</v>
      </c>
      <c r="AB2375" s="40">
        <f t="shared" si="381"/>
        <v>-1</v>
      </c>
      <c r="AC2375" s="40">
        <f t="shared" si="382"/>
        <v>-1</v>
      </c>
      <c r="AD2375" s="40">
        <f t="shared" si="383"/>
        <v>0.57716701902748413</v>
      </c>
    </row>
    <row r="2376" spans="1:30" x14ac:dyDescent="0.35">
      <c r="A2376" s="65">
        <v>2888</v>
      </c>
      <c r="B2376" s="65">
        <v>1</v>
      </c>
      <c r="C2376" t="s">
        <v>1897</v>
      </c>
      <c r="D2376" s="66" t="s">
        <v>1898</v>
      </c>
      <c r="E2376" s="67">
        <v>2025</v>
      </c>
      <c r="F2376">
        <v>1</v>
      </c>
      <c r="G2376" s="67">
        <v>2026</v>
      </c>
      <c r="H2376" s="68">
        <v>572</v>
      </c>
      <c r="I2376" s="65">
        <v>10</v>
      </c>
      <c r="J2376" s="65">
        <v>2</v>
      </c>
      <c r="K2376" s="65">
        <v>0</v>
      </c>
      <c r="L2376" s="65">
        <v>0</v>
      </c>
      <c r="M2376" s="65">
        <v>0</v>
      </c>
      <c r="N2376" s="65">
        <v>0</v>
      </c>
      <c r="O2376" s="65">
        <v>1</v>
      </c>
      <c r="P2376">
        <f t="shared" si="384"/>
        <v>6</v>
      </c>
      <c r="Q2376" s="69">
        <v>413</v>
      </c>
      <c r="R2376" s="69">
        <v>250</v>
      </c>
      <c r="S2376" s="14">
        <f t="shared" si="385"/>
        <v>0.62292609351432882</v>
      </c>
      <c r="T2376" s="33">
        <v>347.2</v>
      </c>
      <c r="U2376" s="34">
        <f t="shared" si="377"/>
        <v>1.9095622119815669</v>
      </c>
      <c r="V2376" s="47">
        <f>IFERROR(VLOOKUP(C2376,Lookups!J:L,3,FALSE),IF(T2376&gt;=2000,4,IF(AND(T2376&gt;=1000,T2376&lt;2000),5,6)))</f>
        <v>6</v>
      </c>
      <c r="W2376" s="70" t="s">
        <v>807</v>
      </c>
      <c r="X2376" s="39">
        <f t="shared" si="378"/>
        <v>1.9095622119815669</v>
      </c>
      <c r="Y2376" s="38">
        <f t="shared" si="379"/>
        <v>0.62292609351432882</v>
      </c>
      <c r="Z2376" s="40" t="e">
        <f>IF(C2376=ScatterPlots!$A$3,ReferendumData!Y2376,-1)</f>
        <v>#N/A</v>
      </c>
      <c r="AA2376" s="39">
        <f t="shared" si="380"/>
        <v>1.9095622119815669</v>
      </c>
      <c r="AB2376" s="40">
        <f t="shared" si="381"/>
        <v>-1</v>
      </c>
      <c r="AC2376" s="40">
        <f t="shared" si="382"/>
        <v>-1</v>
      </c>
      <c r="AD2376" s="40">
        <f t="shared" si="383"/>
        <v>0.62292609351432882</v>
      </c>
    </row>
    <row r="2377" spans="1:30" x14ac:dyDescent="0.35">
      <c r="A2377" s="65">
        <v>2895</v>
      </c>
      <c r="B2377" s="65">
        <v>1</v>
      </c>
      <c r="C2377" t="s">
        <v>1899</v>
      </c>
      <c r="D2377" s="66" t="s">
        <v>416</v>
      </c>
      <c r="E2377" s="67">
        <v>2025</v>
      </c>
      <c r="F2377">
        <v>1</v>
      </c>
      <c r="G2377" s="67">
        <v>2026</v>
      </c>
      <c r="H2377" s="68">
        <v>820</v>
      </c>
      <c r="I2377" s="65">
        <v>10</v>
      </c>
      <c r="J2377" s="65">
        <v>2</v>
      </c>
      <c r="K2377" s="65">
        <v>0</v>
      </c>
      <c r="L2377" s="65">
        <v>1</v>
      </c>
      <c r="M2377" s="65">
        <v>0</v>
      </c>
      <c r="N2377" s="65">
        <v>0</v>
      </c>
      <c r="O2377" s="65">
        <v>0</v>
      </c>
      <c r="P2377">
        <f t="shared" si="384"/>
        <v>9</v>
      </c>
      <c r="Q2377" s="69">
        <v>666</v>
      </c>
      <c r="R2377" s="69">
        <v>1009</v>
      </c>
      <c r="S2377" s="14">
        <f t="shared" si="385"/>
        <v>0.39761194029850744</v>
      </c>
      <c r="T2377" s="33">
        <v>1077</v>
      </c>
      <c r="U2377" s="34">
        <f t="shared" si="377"/>
        <v>1.5552460538532962</v>
      </c>
      <c r="V2377" s="47">
        <f>IFERROR(VLOOKUP(C2377,Lookups!J:L,3,FALSE),IF(T2377&gt;=2000,4,IF(AND(T2377&gt;=1000,T2377&lt;2000),5,6)))</f>
        <v>5</v>
      </c>
      <c r="W2377" s="70" t="s">
        <v>1813</v>
      </c>
      <c r="X2377" s="39">
        <f t="shared" si="378"/>
        <v>1.5552460538532962</v>
      </c>
      <c r="Y2377" s="38">
        <f t="shared" si="379"/>
        <v>0.39761194029850744</v>
      </c>
      <c r="Z2377" s="40" t="e">
        <f>IF(C2377=ScatterPlots!$A$3,ReferendumData!Y2377,-1)</f>
        <v>#N/A</v>
      </c>
      <c r="AA2377" s="39">
        <f t="shared" si="380"/>
        <v>1.5552460538532962</v>
      </c>
      <c r="AB2377" s="40">
        <f t="shared" si="381"/>
        <v>-1</v>
      </c>
      <c r="AC2377" s="40">
        <f t="shared" si="382"/>
        <v>-1</v>
      </c>
      <c r="AD2377" s="40">
        <f t="shared" si="383"/>
        <v>0.39761194029850744</v>
      </c>
    </row>
    <row r="2378" spans="1:30" x14ac:dyDescent="0.35">
      <c r="A2378" s="65"/>
      <c r="B2378" s="65"/>
      <c r="D2378" s="66"/>
      <c r="E2378" s="67"/>
      <c r="G2378" s="67"/>
      <c r="H2378" s="68"/>
      <c r="I2378" s="65"/>
      <c r="J2378" s="65"/>
      <c r="K2378" s="65"/>
      <c r="L2378" s="65"/>
      <c r="M2378" s="65"/>
      <c r="N2378" s="65"/>
      <c r="O2378" s="65"/>
      <c r="Q2378" s="69"/>
      <c r="R2378" s="69"/>
      <c r="S2378" s="14"/>
      <c r="T2378" s="33"/>
      <c r="U2378" s="34"/>
      <c r="V2378" s="47"/>
      <c r="W2378" s="70"/>
      <c r="X2378" s="39"/>
      <c r="Y2378" s="38"/>
      <c r="Z2378" s="40"/>
      <c r="AA2378" s="39"/>
      <c r="AB2378" s="40"/>
      <c r="AC2378" s="40"/>
      <c r="AD2378" s="40"/>
    </row>
    <row r="2379" spans="1:30" x14ac:dyDescent="0.35">
      <c r="A2379" s="65"/>
      <c r="B2379" s="65"/>
      <c r="D2379" s="66"/>
      <c r="E2379" s="67"/>
      <c r="G2379" s="67"/>
      <c r="H2379" s="68"/>
      <c r="I2379" s="65"/>
      <c r="J2379" s="65"/>
      <c r="K2379" s="65"/>
      <c r="L2379" s="65"/>
      <c r="M2379" s="65"/>
      <c r="N2379" s="65"/>
      <c r="O2379" s="65"/>
      <c r="Q2379" s="69"/>
      <c r="R2379" s="69"/>
      <c r="S2379" s="14"/>
      <c r="T2379" s="33"/>
      <c r="U2379" s="34"/>
      <c r="V2379" s="47"/>
      <c r="W2379" s="70"/>
      <c r="X2379" s="39"/>
      <c r="Y2379" s="38"/>
      <c r="Z2379" s="40"/>
      <c r="AA2379" s="39"/>
      <c r="AB2379" s="40"/>
      <c r="AC2379" s="40"/>
      <c r="AD2379" s="40"/>
    </row>
    <row r="2380" spans="1:30" x14ac:dyDescent="0.35">
      <c r="A2380" s="65"/>
      <c r="B2380" s="65"/>
      <c r="D2380" s="66"/>
      <c r="E2380" s="67"/>
      <c r="G2380" s="67"/>
      <c r="H2380" s="68"/>
      <c r="I2380" s="65"/>
      <c r="J2380" s="65"/>
      <c r="K2380" s="65"/>
      <c r="L2380" s="65"/>
      <c r="M2380" s="65"/>
      <c r="N2380" s="65"/>
      <c r="O2380" s="65"/>
      <c r="Q2380" s="69"/>
      <c r="R2380" s="69"/>
      <c r="S2380" s="14"/>
      <c r="T2380" s="33"/>
      <c r="U2380" s="34"/>
      <c r="V2380" s="47"/>
      <c r="W2380" s="70"/>
      <c r="X2380" s="39"/>
      <c r="Y2380" s="38"/>
      <c r="Z2380" s="40"/>
      <c r="AA2380" s="39"/>
      <c r="AB2380" s="40"/>
      <c r="AC2380" s="40"/>
      <c r="AD2380" s="40"/>
    </row>
  </sheetData>
  <autoFilter ref="A2:W2332" xr:uid="{00000000-0009-0000-0000-000003000000}"/>
  <conditionalFormatting sqref="A3:W2380">
    <cfRule type="expression" dxfId="10" priority="8">
      <formula>MOD(ROW(),2)=0</formula>
    </cfRule>
  </conditionalFormatting>
  <conditionalFormatting sqref="E1:W1">
    <cfRule type="cellIs" dxfId="9" priority="6" operator="equal">
      <formula>"No data"</formula>
    </cfRule>
  </conditionalFormatting>
  <conditionalFormatting sqref="W3:W2127">
    <cfRule type="cellIs" dxfId="8" priority="12" operator="equal">
      <formula>"No data"</formula>
    </cfRule>
  </conditionalFormatting>
  <dataValidations count="1">
    <dataValidation type="list" allowBlank="1" showInputMessage="1" showErrorMessage="1" sqref="K2301:N2332" xr:uid="{8A53AA91-26C5-48B3-8A96-9F7C610FC962}">
      <formula1>"TRUE,FALSE"</formula1>
    </dataValidation>
  </dataValidations>
  <pageMargins left="0.7" right="0.7" top="0.75" bottom="0.75" header="0.3" footer="0.3"/>
  <pageSetup scale="42"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9.9978637043366805E-2"/>
    <pageSetUpPr fitToPage="1"/>
  </sheetPr>
  <dimension ref="A1:V170"/>
  <sheetViews>
    <sheetView showGridLines="0" topLeftCell="C1" workbookViewId="0">
      <pane ySplit="2" topLeftCell="A3" activePane="bottomLeft" state="frozen"/>
      <selection pane="bottomLeft"/>
    </sheetView>
  </sheetViews>
  <sheetFormatPr defaultColWidth="0" defaultRowHeight="14.5" zeroHeight="1" x14ac:dyDescent="0.35"/>
  <cols>
    <col min="1" max="2" width="9.08984375" customWidth="1"/>
    <col min="3" max="3" width="8" customWidth="1"/>
    <col min="4" max="4" width="42.6328125" bestFit="1" customWidth="1"/>
    <col min="5" max="5" width="8.6328125" customWidth="1"/>
    <col min="6" max="6" width="14" bestFit="1" customWidth="1"/>
    <col min="7" max="7" width="11" bestFit="1" customWidth="1"/>
    <col min="8" max="8" width="9.08984375" customWidth="1"/>
    <col min="9" max="9" width="11" bestFit="1" customWidth="1"/>
    <col min="10" max="10" width="11.453125" bestFit="1" customWidth="1"/>
    <col min="11" max="11" width="8.453125" bestFit="1" customWidth="1"/>
    <col min="12" max="12" width="12.08984375" customWidth="1"/>
    <col min="13" max="13" width="8.453125" bestFit="1" customWidth="1"/>
    <col min="14" max="14" width="11.90625" customWidth="1"/>
    <col min="15" max="15" width="8.453125" bestFit="1" customWidth="1"/>
    <col min="16" max="16" width="8.6328125" bestFit="1" customWidth="1"/>
    <col min="17" max="18" width="10.54296875" bestFit="1" customWidth="1"/>
    <col min="19" max="21" width="10.54296875" customWidth="1"/>
    <col min="22" max="22" width="23.6328125" bestFit="1" customWidth="1"/>
    <col min="23" max="16384" width="9.08984375" hidden="1"/>
  </cols>
  <sheetData>
    <row r="1" spans="1:22" ht="23.5" x14ac:dyDescent="0.55000000000000004">
      <c r="A1" s="5" t="s">
        <v>957</v>
      </c>
      <c r="E1" t="s">
        <v>20</v>
      </c>
      <c r="F1" t="s">
        <v>20</v>
      </c>
      <c r="G1" t="s">
        <v>20</v>
      </c>
      <c r="H1" t="s">
        <v>20</v>
      </c>
      <c r="I1" t="s">
        <v>20</v>
      </c>
      <c r="J1" t="s">
        <v>20</v>
      </c>
      <c r="K1" t="s">
        <v>20</v>
      </c>
      <c r="L1" t="s">
        <v>20</v>
      </c>
      <c r="M1" t="s">
        <v>20</v>
      </c>
      <c r="N1" t="s">
        <v>20</v>
      </c>
      <c r="O1" t="s">
        <v>20</v>
      </c>
      <c r="P1" t="s">
        <v>20</v>
      </c>
      <c r="Q1" t="s">
        <v>20</v>
      </c>
      <c r="R1" t="s">
        <v>20</v>
      </c>
      <c r="S1" t="s">
        <v>20</v>
      </c>
      <c r="T1" t="s">
        <v>20</v>
      </c>
      <c r="U1" t="s">
        <v>20</v>
      </c>
      <c r="V1" t="s">
        <v>20</v>
      </c>
    </row>
    <row r="2" spans="1:22" ht="87.5" thickBot="1" x14ac:dyDescent="0.4">
      <c r="A2" s="4" t="s">
        <v>4</v>
      </c>
      <c r="B2" s="4" t="s">
        <v>5</v>
      </c>
      <c r="C2" s="4" t="s">
        <v>956</v>
      </c>
      <c r="D2" s="4" t="s">
        <v>6</v>
      </c>
      <c r="E2" s="4" t="s">
        <v>7</v>
      </c>
      <c r="F2" s="4" t="s">
        <v>850</v>
      </c>
      <c r="G2" s="4" t="s">
        <v>8</v>
      </c>
      <c r="H2" s="4" t="s">
        <v>9</v>
      </c>
      <c r="I2" s="4" t="s">
        <v>10</v>
      </c>
      <c r="J2" s="4" t="s">
        <v>811</v>
      </c>
      <c r="K2" s="4" t="s">
        <v>16</v>
      </c>
      <c r="L2" s="4" t="s">
        <v>922</v>
      </c>
      <c r="M2" s="4" t="s">
        <v>12</v>
      </c>
      <c r="N2" s="4" t="s">
        <v>923</v>
      </c>
      <c r="O2" s="4" t="s">
        <v>11</v>
      </c>
      <c r="P2" s="4" t="s">
        <v>13</v>
      </c>
      <c r="Q2" s="4" t="s">
        <v>14</v>
      </c>
      <c r="R2" s="4" t="s">
        <v>15</v>
      </c>
      <c r="S2" s="4" t="s">
        <v>928</v>
      </c>
      <c r="T2" s="4" t="s">
        <v>926</v>
      </c>
      <c r="U2" s="4" t="s">
        <v>954</v>
      </c>
      <c r="V2" s="4" t="s">
        <v>17</v>
      </c>
    </row>
    <row r="3" spans="1:22" x14ac:dyDescent="0.35">
      <c r="A3">
        <v>62</v>
      </c>
      <c r="B3">
        <v>1</v>
      </c>
      <c r="C3" t="str">
        <f>TEXT(A3,"0000")&amp;"-"&amp;TEXT(B3,"00")</f>
        <v>0062-01</v>
      </c>
      <c r="D3" t="s">
        <v>18</v>
      </c>
      <c r="E3">
        <v>1991</v>
      </c>
      <c r="F3">
        <f>VLOOKUP(E3,Lookups!A:B,2,FALSE)</f>
        <v>1</v>
      </c>
      <c r="G3">
        <v>1992</v>
      </c>
      <c r="H3">
        <v>238.08</v>
      </c>
      <c r="I3">
        <v>5</v>
      </c>
      <c r="J3" t="s">
        <v>19</v>
      </c>
      <c r="K3">
        <v>0</v>
      </c>
      <c r="L3">
        <v>9</v>
      </c>
      <c r="M3">
        <v>0</v>
      </c>
      <c r="N3">
        <v>9</v>
      </c>
      <c r="O3">
        <v>1</v>
      </c>
      <c r="P3">
        <f>MAX(1,MIN(10,INT(H3/100)+1))</f>
        <v>3</v>
      </c>
      <c r="Q3" t="s">
        <v>19</v>
      </c>
      <c r="R3" t="s">
        <v>19</v>
      </c>
      <c r="T3" s="33" t="str">
        <f>IF(E3&lt;1994,"NA",IF(E3&gt;2001,SUMIFS(ADM!E:E,ADM!A:A,'ReferendumData 91-93'!E3,ADM!C:C,'ReferendumData 91-93'!A3,ADM!D:D,'ReferendumData 91-93'!B3),SUMIFS(ADM!K:K,ADM!H:H,'ReferendumData 91-93'!E3,ADM!I:I,'ReferendumData 91-93'!A3,ADM!J:J,'ReferendumData 91-93'!B3)))</f>
        <v>NA</v>
      </c>
      <c r="U3" s="34" t="str">
        <f>IFERROR((Q3+R3)/T3,"NA")</f>
        <v>NA</v>
      </c>
      <c r="V3" s="12" t="s">
        <v>20</v>
      </c>
    </row>
    <row r="4" spans="1:22" x14ac:dyDescent="0.35">
      <c r="A4">
        <v>79</v>
      </c>
      <c r="B4">
        <v>1</v>
      </c>
      <c r="C4" t="str">
        <f t="shared" ref="C4:C67" si="0">TEXT(A4,"0000")&amp;"-"&amp;TEXT(B4,"00")</f>
        <v>0079-01</v>
      </c>
      <c r="D4" t="s">
        <v>21</v>
      </c>
      <c r="E4">
        <v>1991</v>
      </c>
      <c r="F4">
        <f>VLOOKUP(E4,Lookups!A:B,2,FALSE)</f>
        <v>1</v>
      </c>
      <c r="G4">
        <v>1992</v>
      </c>
      <c r="H4">
        <v>221.11</v>
      </c>
      <c r="I4">
        <v>5</v>
      </c>
      <c r="J4" t="s">
        <v>19</v>
      </c>
      <c r="K4">
        <v>0</v>
      </c>
      <c r="L4">
        <v>9</v>
      </c>
      <c r="M4">
        <v>0</v>
      </c>
      <c r="N4">
        <v>9</v>
      </c>
      <c r="O4">
        <v>1</v>
      </c>
      <c r="P4">
        <f t="shared" ref="P4:P67" si="1">MAX(1,MIN(10,INT(H4/100)+1))</f>
        <v>3</v>
      </c>
      <c r="Q4" t="s">
        <v>19</v>
      </c>
      <c r="R4" t="s">
        <v>19</v>
      </c>
      <c r="T4" s="33" t="str">
        <f>IF(E4&lt;1994,"NA",IF(E4&gt;2001,SUMIFS(ADM!E:E,ADM!A:A,'ReferendumData 91-93'!E4,ADM!C:C,'ReferendumData 91-93'!A4,ADM!D:D,'ReferendumData 91-93'!B4),SUMIFS(ADM!K:K,ADM!H:H,'ReferendumData 91-93'!E4,ADM!I:I,'ReferendumData 91-93'!A4,ADM!J:J,'ReferendumData 91-93'!B4)))</f>
        <v>NA</v>
      </c>
      <c r="U4" s="34" t="str">
        <f t="shared" ref="U4:U67" si="2">IFERROR((Q4+R4)/T4,"NA")</f>
        <v>NA</v>
      </c>
      <c r="V4" s="12" t="s">
        <v>20</v>
      </c>
    </row>
    <row r="5" spans="1:22" x14ac:dyDescent="0.35">
      <c r="A5">
        <v>219</v>
      </c>
      <c r="B5">
        <v>1</v>
      </c>
      <c r="C5" t="str">
        <f t="shared" si="0"/>
        <v>0219-01</v>
      </c>
      <c r="D5" t="s">
        <v>22</v>
      </c>
      <c r="E5">
        <v>1991</v>
      </c>
      <c r="F5">
        <f>VLOOKUP(E5,Lookups!A:B,2,FALSE)</f>
        <v>1</v>
      </c>
      <c r="G5">
        <v>1992</v>
      </c>
      <c r="H5">
        <v>260.57</v>
      </c>
      <c r="I5">
        <v>5</v>
      </c>
      <c r="J5" t="s">
        <v>19</v>
      </c>
      <c r="K5">
        <v>0</v>
      </c>
      <c r="L5">
        <v>9</v>
      </c>
      <c r="M5">
        <v>0</v>
      </c>
      <c r="N5">
        <v>9</v>
      </c>
      <c r="O5">
        <v>1</v>
      </c>
      <c r="P5">
        <f t="shared" si="1"/>
        <v>3</v>
      </c>
      <c r="Q5" t="s">
        <v>19</v>
      </c>
      <c r="R5" t="s">
        <v>19</v>
      </c>
      <c r="T5" s="33" t="str">
        <f>IF(E5&lt;1994,"NA",IF(E5&gt;2001,SUMIFS(ADM!E:E,ADM!A:A,'ReferendumData 91-93'!E5,ADM!C:C,'ReferendumData 91-93'!A5,ADM!D:D,'ReferendumData 91-93'!B5),SUMIFS(ADM!K:K,ADM!H:H,'ReferendumData 91-93'!E5,ADM!I:I,'ReferendumData 91-93'!A5,ADM!J:J,'ReferendumData 91-93'!B5)))</f>
        <v>NA</v>
      </c>
      <c r="U5" s="34" t="str">
        <f t="shared" si="2"/>
        <v>NA</v>
      </c>
      <c r="V5" s="12" t="s">
        <v>20</v>
      </c>
    </row>
    <row r="6" spans="1:22" x14ac:dyDescent="0.35">
      <c r="A6">
        <v>284</v>
      </c>
      <c r="B6">
        <v>1</v>
      </c>
      <c r="C6" t="str">
        <f t="shared" si="0"/>
        <v>0284-01</v>
      </c>
      <c r="D6" t="s">
        <v>23</v>
      </c>
      <c r="E6">
        <v>1991</v>
      </c>
      <c r="F6">
        <f>VLOOKUP(E6,Lookups!A:B,2,FALSE)</f>
        <v>1</v>
      </c>
      <c r="G6">
        <v>1992</v>
      </c>
      <c r="H6">
        <v>303.07</v>
      </c>
      <c r="I6">
        <v>5</v>
      </c>
      <c r="J6" t="s">
        <v>19</v>
      </c>
      <c r="K6">
        <v>0</v>
      </c>
      <c r="L6">
        <v>9</v>
      </c>
      <c r="M6">
        <v>0</v>
      </c>
      <c r="N6">
        <v>9</v>
      </c>
      <c r="O6">
        <v>1</v>
      </c>
      <c r="P6">
        <f t="shared" si="1"/>
        <v>4</v>
      </c>
      <c r="Q6" t="s">
        <v>19</v>
      </c>
      <c r="R6" t="s">
        <v>19</v>
      </c>
      <c r="T6" s="33" t="str">
        <f>IF(E6&lt;1994,"NA",IF(E6&gt;2001,SUMIFS(ADM!E:E,ADM!A:A,'ReferendumData 91-93'!E6,ADM!C:C,'ReferendumData 91-93'!A6,ADM!D:D,'ReferendumData 91-93'!B6),SUMIFS(ADM!K:K,ADM!H:H,'ReferendumData 91-93'!E6,ADM!I:I,'ReferendumData 91-93'!A6,ADM!J:J,'ReferendumData 91-93'!B6)))</f>
        <v>NA</v>
      </c>
      <c r="U6" s="34" t="str">
        <f t="shared" si="2"/>
        <v>NA</v>
      </c>
      <c r="V6" s="12" t="s">
        <v>20</v>
      </c>
    </row>
    <row r="7" spans="1:22" x14ac:dyDescent="0.35">
      <c r="A7">
        <v>325</v>
      </c>
      <c r="B7">
        <v>1</v>
      </c>
      <c r="C7" t="str">
        <f t="shared" si="0"/>
        <v>0325-01</v>
      </c>
      <c r="D7" t="s">
        <v>24</v>
      </c>
      <c r="E7">
        <v>1991</v>
      </c>
      <c r="F7">
        <f>VLOOKUP(E7,Lookups!A:B,2,FALSE)</f>
        <v>1</v>
      </c>
      <c r="G7">
        <v>1992</v>
      </c>
      <c r="H7">
        <v>333</v>
      </c>
      <c r="I7">
        <v>5</v>
      </c>
      <c r="J7" t="s">
        <v>19</v>
      </c>
      <c r="K7">
        <v>0</v>
      </c>
      <c r="L7">
        <v>9</v>
      </c>
      <c r="M7">
        <v>0</v>
      </c>
      <c r="N7">
        <v>9</v>
      </c>
      <c r="O7">
        <v>1</v>
      </c>
      <c r="P7">
        <f t="shared" si="1"/>
        <v>4</v>
      </c>
      <c r="Q7" t="s">
        <v>19</v>
      </c>
      <c r="R7" t="s">
        <v>19</v>
      </c>
      <c r="T7" s="33" t="str">
        <f>IF(E7&lt;1994,"NA",IF(E7&gt;2001,SUMIFS(ADM!E:E,ADM!A:A,'ReferendumData 91-93'!E7,ADM!C:C,'ReferendumData 91-93'!A7,ADM!D:D,'ReferendumData 91-93'!B7),SUMIFS(ADM!K:K,ADM!H:H,'ReferendumData 91-93'!E7,ADM!I:I,'ReferendumData 91-93'!A7,ADM!J:J,'ReferendumData 91-93'!B7)))</f>
        <v>NA</v>
      </c>
      <c r="U7" s="34" t="str">
        <f t="shared" si="2"/>
        <v>NA</v>
      </c>
      <c r="V7" s="12" t="s">
        <v>25</v>
      </c>
    </row>
    <row r="8" spans="1:22" x14ac:dyDescent="0.35">
      <c r="A8">
        <v>354</v>
      </c>
      <c r="B8">
        <v>1</v>
      </c>
      <c r="C8" t="str">
        <f t="shared" si="0"/>
        <v>0354-01</v>
      </c>
      <c r="D8" t="s">
        <v>26</v>
      </c>
      <c r="E8">
        <v>1991</v>
      </c>
      <c r="F8">
        <f>VLOOKUP(E8,Lookups!A:B,2,FALSE)</f>
        <v>1</v>
      </c>
      <c r="G8">
        <v>1992</v>
      </c>
      <c r="H8">
        <v>2327.4299999999998</v>
      </c>
      <c r="I8">
        <v>5</v>
      </c>
      <c r="J8" t="s">
        <v>19</v>
      </c>
      <c r="K8">
        <v>0</v>
      </c>
      <c r="L8">
        <v>9</v>
      </c>
      <c r="M8">
        <v>0</v>
      </c>
      <c r="N8">
        <v>9</v>
      </c>
      <c r="O8">
        <v>1</v>
      </c>
      <c r="P8">
        <f t="shared" si="1"/>
        <v>10</v>
      </c>
      <c r="Q8" t="s">
        <v>19</v>
      </c>
      <c r="R8" t="s">
        <v>19</v>
      </c>
      <c r="T8" s="33" t="str">
        <f>IF(E8&lt;1994,"NA",IF(E8&gt;2001,SUMIFS(ADM!E:E,ADM!A:A,'ReferendumData 91-93'!E8,ADM!C:C,'ReferendumData 91-93'!A8,ADM!D:D,'ReferendumData 91-93'!B8),SUMIFS(ADM!K:K,ADM!H:H,'ReferendumData 91-93'!E8,ADM!I:I,'ReferendumData 91-93'!A8,ADM!J:J,'ReferendumData 91-93'!B8)))</f>
        <v>NA</v>
      </c>
      <c r="U8" s="34" t="str">
        <f t="shared" si="2"/>
        <v>NA</v>
      </c>
      <c r="V8" s="12" t="s">
        <v>20</v>
      </c>
    </row>
    <row r="9" spans="1:22" x14ac:dyDescent="0.35">
      <c r="A9">
        <v>371</v>
      </c>
      <c r="B9">
        <v>1</v>
      </c>
      <c r="C9" t="str">
        <f t="shared" si="0"/>
        <v>0371-01</v>
      </c>
      <c r="D9" t="s">
        <v>27</v>
      </c>
      <c r="E9">
        <v>1991</v>
      </c>
      <c r="F9">
        <f>VLOOKUP(E9,Lookups!A:B,2,FALSE)</f>
        <v>1</v>
      </c>
      <c r="G9">
        <v>1992</v>
      </c>
      <c r="H9">
        <v>314.76</v>
      </c>
      <c r="I9">
        <v>5</v>
      </c>
      <c r="J9" t="s">
        <v>19</v>
      </c>
      <c r="K9">
        <v>0</v>
      </c>
      <c r="L9">
        <v>9</v>
      </c>
      <c r="M9">
        <v>0</v>
      </c>
      <c r="N9">
        <v>9</v>
      </c>
      <c r="O9">
        <v>1</v>
      </c>
      <c r="P9">
        <f t="shared" si="1"/>
        <v>4</v>
      </c>
      <c r="Q9" t="s">
        <v>19</v>
      </c>
      <c r="R9" t="s">
        <v>19</v>
      </c>
      <c r="T9" s="33" t="str">
        <f>IF(E9&lt;1994,"NA",IF(E9&gt;2001,SUMIFS(ADM!E:E,ADM!A:A,'ReferendumData 91-93'!E9,ADM!C:C,'ReferendumData 91-93'!A9,ADM!D:D,'ReferendumData 91-93'!B9),SUMIFS(ADM!K:K,ADM!H:H,'ReferendumData 91-93'!E9,ADM!I:I,'ReferendumData 91-93'!A9,ADM!J:J,'ReferendumData 91-93'!B9)))</f>
        <v>NA</v>
      </c>
      <c r="U9" s="34" t="str">
        <f t="shared" si="2"/>
        <v>NA</v>
      </c>
      <c r="V9" s="12" t="s">
        <v>20</v>
      </c>
    </row>
    <row r="10" spans="1:22" x14ac:dyDescent="0.35">
      <c r="A10">
        <v>417</v>
      </c>
      <c r="B10">
        <v>1</v>
      </c>
      <c r="C10" t="str">
        <f t="shared" si="0"/>
        <v>0417-01</v>
      </c>
      <c r="D10" t="s">
        <v>28</v>
      </c>
      <c r="E10">
        <v>1991</v>
      </c>
      <c r="F10">
        <f>VLOOKUP(E10,Lookups!A:B,2,FALSE)</f>
        <v>1</v>
      </c>
      <c r="G10">
        <v>1992</v>
      </c>
      <c r="H10">
        <v>116</v>
      </c>
      <c r="I10">
        <v>4</v>
      </c>
      <c r="J10" t="s">
        <v>19</v>
      </c>
      <c r="K10">
        <v>0</v>
      </c>
      <c r="L10">
        <v>9</v>
      </c>
      <c r="M10">
        <v>0</v>
      </c>
      <c r="N10">
        <v>9</v>
      </c>
      <c r="O10">
        <v>1</v>
      </c>
      <c r="P10">
        <f t="shared" si="1"/>
        <v>2</v>
      </c>
      <c r="Q10" t="s">
        <v>19</v>
      </c>
      <c r="R10" t="s">
        <v>19</v>
      </c>
      <c r="T10" s="33" t="str">
        <f>IF(E10&lt;1994,"NA",IF(E10&gt;2001,SUMIFS(ADM!E:E,ADM!A:A,'ReferendumData 91-93'!E10,ADM!C:C,'ReferendumData 91-93'!A10,ADM!D:D,'ReferendumData 91-93'!B10),SUMIFS(ADM!K:K,ADM!H:H,'ReferendumData 91-93'!E10,ADM!I:I,'ReferendumData 91-93'!A10,ADM!J:J,'ReferendumData 91-93'!B10)))</f>
        <v>NA</v>
      </c>
      <c r="U10" s="34" t="str">
        <f t="shared" si="2"/>
        <v>NA</v>
      </c>
      <c r="V10" s="12" t="s">
        <v>20</v>
      </c>
    </row>
    <row r="11" spans="1:22" x14ac:dyDescent="0.35">
      <c r="A11">
        <v>422</v>
      </c>
      <c r="B11">
        <v>1</v>
      </c>
      <c r="C11" t="str">
        <f t="shared" si="0"/>
        <v>0422-01</v>
      </c>
      <c r="D11" t="s">
        <v>29</v>
      </c>
      <c r="E11">
        <v>1991</v>
      </c>
      <c r="F11">
        <f>VLOOKUP(E11,Lookups!A:B,2,FALSE)</f>
        <v>1</v>
      </c>
      <c r="G11">
        <v>1992</v>
      </c>
      <c r="H11">
        <v>166.12</v>
      </c>
      <c r="I11">
        <v>3</v>
      </c>
      <c r="J11" t="s">
        <v>19</v>
      </c>
      <c r="K11">
        <v>0</v>
      </c>
      <c r="L11">
        <v>9</v>
      </c>
      <c r="M11">
        <v>0</v>
      </c>
      <c r="N11">
        <v>9</v>
      </c>
      <c r="O11">
        <v>1</v>
      </c>
      <c r="P11">
        <f t="shared" si="1"/>
        <v>2</v>
      </c>
      <c r="Q11" t="s">
        <v>19</v>
      </c>
      <c r="R11" t="s">
        <v>19</v>
      </c>
      <c r="T11" s="33" t="str">
        <f>IF(E11&lt;1994,"NA",IF(E11&gt;2001,SUMIFS(ADM!E:E,ADM!A:A,'ReferendumData 91-93'!E11,ADM!C:C,'ReferendumData 91-93'!A11,ADM!D:D,'ReferendumData 91-93'!B11),SUMIFS(ADM!K:K,ADM!H:H,'ReferendumData 91-93'!E11,ADM!I:I,'ReferendumData 91-93'!A11,ADM!J:J,'ReferendumData 91-93'!B11)))</f>
        <v>NA</v>
      </c>
      <c r="U11" s="34" t="str">
        <f t="shared" si="2"/>
        <v>NA</v>
      </c>
      <c r="V11" s="12" t="s">
        <v>20</v>
      </c>
    </row>
    <row r="12" spans="1:22" x14ac:dyDescent="0.35">
      <c r="A12">
        <v>622</v>
      </c>
      <c r="B12">
        <v>1</v>
      </c>
      <c r="C12" t="str">
        <f t="shared" si="0"/>
        <v>0622-01</v>
      </c>
      <c r="D12" t="s">
        <v>30</v>
      </c>
      <c r="E12">
        <v>1991</v>
      </c>
      <c r="F12">
        <f>VLOOKUP(E12,Lookups!A:B,2,FALSE)</f>
        <v>1</v>
      </c>
      <c r="G12">
        <v>1992</v>
      </c>
      <c r="H12">
        <v>273.02999999999997</v>
      </c>
      <c r="I12">
        <v>5</v>
      </c>
      <c r="J12" t="s">
        <v>19</v>
      </c>
      <c r="K12">
        <v>0</v>
      </c>
      <c r="L12">
        <v>9</v>
      </c>
      <c r="M12">
        <v>0</v>
      </c>
      <c r="N12">
        <v>9</v>
      </c>
      <c r="O12">
        <v>1</v>
      </c>
      <c r="P12">
        <f t="shared" si="1"/>
        <v>3</v>
      </c>
      <c r="Q12" t="s">
        <v>19</v>
      </c>
      <c r="R12" t="s">
        <v>19</v>
      </c>
      <c r="T12" s="33" t="str">
        <f>IF(E12&lt;1994,"NA",IF(E12&gt;2001,SUMIFS(ADM!E:E,ADM!A:A,'ReferendumData 91-93'!E12,ADM!C:C,'ReferendumData 91-93'!A12,ADM!D:D,'ReferendumData 91-93'!B12),SUMIFS(ADM!K:K,ADM!H:H,'ReferendumData 91-93'!E12,ADM!I:I,'ReferendumData 91-93'!A12,ADM!J:J,'ReferendumData 91-93'!B12)))</f>
        <v>NA</v>
      </c>
      <c r="U12" s="34" t="str">
        <f t="shared" si="2"/>
        <v>NA</v>
      </c>
      <c r="V12" s="12" t="s">
        <v>20</v>
      </c>
    </row>
    <row r="13" spans="1:22" x14ac:dyDescent="0.35">
      <c r="A13">
        <v>656</v>
      </c>
      <c r="B13">
        <v>1</v>
      </c>
      <c r="C13" t="str">
        <f t="shared" si="0"/>
        <v>0656-01</v>
      </c>
      <c r="D13" t="s">
        <v>31</v>
      </c>
      <c r="E13">
        <v>1991</v>
      </c>
      <c r="F13">
        <f>VLOOKUP(E13,Lookups!A:B,2,FALSE)</f>
        <v>1</v>
      </c>
      <c r="G13">
        <v>1992</v>
      </c>
      <c r="H13">
        <v>141.5</v>
      </c>
      <c r="I13">
        <v>5</v>
      </c>
      <c r="J13" t="s">
        <v>19</v>
      </c>
      <c r="K13">
        <v>0</v>
      </c>
      <c r="L13">
        <v>9</v>
      </c>
      <c r="M13">
        <v>0</v>
      </c>
      <c r="N13">
        <v>9</v>
      </c>
      <c r="O13">
        <v>1</v>
      </c>
      <c r="P13">
        <f t="shared" si="1"/>
        <v>2</v>
      </c>
      <c r="Q13" t="s">
        <v>19</v>
      </c>
      <c r="R13" t="s">
        <v>19</v>
      </c>
      <c r="T13" s="33" t="str">
        <f>IF(E13&lt;1994,"NA",IF(E13&gt;2001,SUMIFS(ADM!E:E,ADM!A:A,'ReferendumData 91-93'!E13,ADM!C:C,'ReferendumData 91-93'!A13,ADM!D:D,'ReferendumData 91-93'!B13),SUMIFS(ADM!K:K,ADM!H:H,'ReferendumData 91-93'!E13,ADM!I:I,'ReferendumData 91-93'!A13,ADM!J:J,'ReferendumData 91-93'!B13)))</f>
        <v>NA</v>
      </c>
      <c r="U13" s="34" t="str">
        <f t="shared" si="2"/>
        <v>NA</v>
      </c>
      <c r="V13" s="12" t="s">
        <v>20</v>
      </c>
    </row>
    <row r="14" spans="1:22" x14ac:dyDescent="0.35">
      <c r="A14">
        <v>676</v>
      </c>
      <c r="B14">
        <v>1</v>
      </c>
      <c r="C14" t="str">
        <f t="shared" si="0"/>
        <v>0676-01</v>
      </c>
      <c r="D14" t="s">
        <v>32</v>
      </c>
      <c r="E14">
        <v>1991</v>
      </c>
      <c r="F14">
        <f>VLOOKUP(E14,Lookups!A:B,2,FALSE)</f>
        <v>1</v>
      </c>
      <c r="G14">
        <v>1992</v>
      </c>
      <c r="H14">
        <v>830.74</v>
      </c>
      <c r="I14">
        <v>5</v>
      </c>
      <c r="J14" t="s">
        <v>19</v>
      </c>
      <c r="K14">
        <v>0</v>
      </c>
      <c r="L14">
        <v>9</v>
      </c>
      <c r="M14">
        <v>0</v>
      </c>
      <c r="N14">
        <v>9</v>
      </c>
      <c r="O14">
        <v>1</v>
      </c>
      <c r="P14">
        <f t="shared" si="1"/>
        <v>9</v>
      </c>
      <c r="Q14" t="s">
        <v>19</v>
      </c>
      <c r="R14" t="s">
        <v>19</v>
      </c>
      <c r="T14" s="33" t="str">
        <f>IF(E14&lt;1994,"NA",IF(E14&gt;2001,SUMIFS(ADM!E:E,ADM!A:A,'ReferendumData 91-93'!E14,ADM!C:C,'ReferendumData 91-93'!A14,ADM!D:D,'ReferendumData 91-93'!B14),SUMIFS(ADM!K:K,ADM!H:H,'ReferendumData 91-93'!E14,ADM!I:I,'ReferendumData 91-93'!A14,ADM!J:J,'ReferendumData 91-93'!B14)))</f>
        <v>NA</v>
      </c>
      <c r="U14" s="34" t="str">
        <f t="shared" si="2"/>
        <v>NA</v>
      </c>
      <c r="V14" s="12" t="s">
        <v>20</v>
      </c>
    </row>
    <row r="15" spans="1:22" x14ac:dyDescent="0.35">
      <c r="A15">
        <v>719</v>
      </c>
      <c r="B15">
        <v>1</v>
      </c>
      <c r="C15" t="str">
        <f t="shared" si="0"/>
        <v>0719-01</v>
      </c>
      <c r="D15" t="s">
        <v>33</v>
      </c>
      <c r="E15">
        <v>1991</v>
      </c>
      <c r="F15">
        <f>VLOOKUP(E15,Lookups!A:B,2,FALSE)</f>
        <v>1</v>
      </c>
      <c r="G15">
        <v>1992</v>
      </c>
      <c r="H15">
        <v>499.53</v>
      </c>
      <c r="I15">
        <v>5</v>
      </c>
      <c r="J15" t="s">
        <v>19</v>
      </c>
      <c r="K15">
        <v>0</v>
      </c>
      <c r="L15">
        <v>9</v>
      </c>
      <c r="M15">
        <v>0</v>
      </c>
      <c r="N15">
        <v>9</v>
      </c>
      <c r="O15">
        <v>0</v>
      </c>
      <c r="P15">
        <f t="shared" si="1"/>
        <v>5</v>
      </c>
      <c r="Q15" t="s">
        <v>19</v>
      </c>
      <c r="R15" t="s">
        <v>19</v>
      </c>
      <c r="T15" s="33" t="str">
        <f>IF(E15&lt;1994,"NA",IF(E15&gt;2001,SUMIFS(ADM!E:E,ADM!A:A,'ReferendumData 91-93'!E15,ADM!C:C,'ReferendumData 91-93'!A15,ADM!D:D,'ReferendumData 91-93'!B15),SUMIFS(ADM!K:K,ADM!H:H,'ReferendumData 91-93'!E15,ADM!I:I,'ReferendumData 91-93'!A15,ADM!J:J,'ReferendumData 91-93'!B15)))</f>
        <v>NA</v>
      </c>
      <c r="U15" s="34" t="str">
        <f t="shared" si="2"/>
        <v>NA</v>
      </c>
      <c r="V15" s="12" t="s">
        <v>20</v>
      </c>
    </row>
    <row r="16" spans="1:22" x14ac:dyDescent="0.35">
      <c r="A16">
        <v>738</v>
      </c>
      <c r="B16">
        <v>1</v>
      </c>
      <c r="C16" t="str">
        <f t="shared" si="0"/>
        <v>0738-01</v>
      </c>
      <c r="D16" t="s">
        <v>34</v>
      </c>
      <c r="E16">
        <v>1991</v>
      </c>
      <c r="F16">
        <f>VLOOKUP(E16,Lookups!A:B,2,FALSE)</f>
        <v>1</v>
      </c>
      <c r="G16">
        <v>1992</v>
      </c>
      <c r="H16">
        <v>98.62</v>
      </c>
      <c r="I16">
        <v>5</v>
      </c>
      <c r="J16" t="s">
        <v>19</v>
      </c>
      <c r="K16">
        <v>0</v>
      </c>
      <c r="L16">
        <v>9</v>
      </c>
      <c r="M16">
        <v>0</v>
      </c>
      <c r="N16">
        <v>9</v>
      </c>
      <c r="O16">
        <v>0</v>
      </c>
      <c r="P16">
        <f t="shared" si="1"/>
        <v>1</v>
      </c>
      <c r="Q16" t="s">
        <v>19</v>
      </c>
      <c r="R16" t="s">
        <v>19</v>
      </c>
      <c r="T16" s="33" t="str">
        <f>IF(E16&lt;1994,"NA",IF(E16&gt;2001,SUMIFS(ADM!E:E,ADM!A:A,'ReferendumData 91-93'!E16,ADM!C:C,'ReferendumData 91-93'!A16,ADM!D:D,'ReferendumData 91-93'!B16),SUMIFS(ADM!K:K,ADM!H:H,'ReferendumData 91-93'!E16,ADM!I:I,'ReferendumData 91-93'!A16,ADM!J:J,'ReferendumData 91-93'!B16)))</f>
        <v>NA</v>
      </c>
      <c r="U16" s="34" t="str">
        <f t="shared" si="2"/>
        <v>NA</v>
      </c>
      <c r="V16" s="12" t="s">
        <v>20</v>
      </c>
    </row>
    <row r="17" spans="1:22" x14ac:dyDescent="0.35">
      <c r="A17">
        <v>832</v>
      </c>
      <c r="B17">
        <v>1</v>
      </c>
      <c r="C17" t="str">
        <f t="shared" si="0"/>
        <v>0832-01</v>
      </c>
      <c r="D17" t="s">
        <v>35</v>
      </c>
      <c r="E17">
        <v>1991</v>
      </c>
      <c r="F17">
        <f>VLOOKUP(E17,Lookups!A:B,2,FALSE)</f>
        <v>1</v>
      </c>
      <c r="G17">
        <v>1992</v>
      </c>
      <c r="H17">
        <v>164.9</v>
      </c>
      <c r="I17">
        <v>5</v>
      </c>
      <c r="J17" t="s">
        <v>19</v>
      </c>
      <c r="K17">
        <v>0</v>
      </c>
      <c r="L17">
        <v>9</v>
      </c>
      <c r="M17">
        <v>0</v>
      </c>
      <c r="N17">
        <v>9</v>
      </c>
      <c r="O17">
        <v>1</v>
      </c>
      <c r="P17">
        <f t="shared" si="1"/>
        <v>2</v>
      </c>
      <c r="Q17" t="s">
        <v>19</v>
      </c>
      <c r="R17" t="s">
        <v>19</v>
      </c>
      <c r="T17" s="33" t="str">
        <f>IF(E17&lt;1994,"NA",IF(E17&gt;2001,SUMIFS(ADM!E:E,ADM!A:A,'ReferendumData 91-93'!E17,ADM!C:C,'ReferendumData 91-93'!A17,ADM!D:D,'ReferendumData 91-93'!B17),SUMIFS(ADM!K:K,ADM!H:H,'ReferendumData 91-93'!E17,ADM!I:I,'ReferendumData 91-93'!A17,ADM!J:J,'ReferendumData 91-93'!B17)))</f>
        <v>NA</v>
      </c>
      <c r="U17" s="34" t="str">
        <f t="shared" si="2"/>
        <v>NA</v>
      </c>
      <c r="V17" s="12" t="s">
        <v>20</v>
      </c>
    </row>
    <row r="18" spans="1:22" x14ac:dyDescent="0.35">
      <c r="A18">
        <v>837</v>
      </c>
      <c r="B18">
        <v>1</v>
      </c>
      <c r="C18" t="str">
        <f t="shared" si="0"/>
        <v>0837-01</v>
      </c>
      <c r="D18" t="s">
        <v>36</v>
      </c>
      <c r="E18">
        <v>1991</v>
      </c>
      <c r="F18">
        <f>VLOOKUP(E18,Lookups!A:B,2,FALSE)</f>
        <v>1</v>
      </c>
      <c r="G18">
        <v>1992</v>
      </c>
      <c r="H18">
        <v>217.13</v>
      </c>
      <c r="I18">
        <v>5</v>
      </c>
      <c r="J18" t="s">
        <v>19</v>
      </c>
      <c r="K18">
        <v>0</v>
      </c>
      <c r="L18">
        <v>9</v>
      </c>
      <c r="M18">
        <v>0</v>
      </c>
      <c r="N18">
        <v>9</v>
      </c>
      <c r="O18">
        <v>1</v>
      </c>
      <c r="P18">
        <f t="shared" si="1"/>
        <v>3</v>
      </c>
      <c r="Q18" t="s">
        <v>19</v>
      </c>
      <c r="R18" t="s">
        <v>19</v>
      </c>
      <c r="T18" s="33" t="str">
        <f>IF(E18&lt;1994,"NA",IF(E18&gt;2001,SUMIFS(ADM!E:E,ADM!A:A,'ReferendumData 91-93'!E18,ADM!C:C,'ReferendumData 91-93'!A18,ADM!D:D,'ReferendumData 91-93'!B18),SUMIFS(ADM!K:K,ADM!H:H,'ReferendumData 91-93'!E18,ADM!I:I,'ReferendumData 91-93'!A18,ADM!J:J,'ReferendumData 91-93'!B18)))</f>
        <v>NA</v>
      </c>
      <c r="U18" s="34" t="str">
        <f t="shared" si="2"/>
        <v>NA</v>
      </c>
      <c r="V18" s="12" t="s">
        <v>20</v>
      </c>
    </row>
    <row r="19" spans="1:22" x14ac:dyDescent="0.35">
      <c r="A19">
        <v>16</v>
      </c>
      <c r="B19">
        <v>1</v>
      </c>
      <c r="C19" t="str">
        <f t="shared" si="0"/>
        <v>0016-01</v>
      </c>
      <c r="D19" t="s">
        <v>37</v>
      </c>
      <c r="E19">
        <v>1991</v>
      </c>
      <c r="F19">
        <f>VLOOKUP(E19,Lookups!A:B,2,FALSE)</f>
        <v>1</v>
      </c>
      <c r="G19">
        <v>1993</v>
      </c>
      <c r="H19">
        <v>324.31</v>
      </c>
      <c r="I19">
        <v>5</v>
      </c>
      <c r="J19" t="s">
        <v>19</v>
      </c>
      <c r="K19">
        <v>0</v>
      </c>
      <c r="L19">
        <v>9</v>
      </c>
      <c r="M19">
        <v>1</v>
      </c>
      <c r="N19">
        <v>9</v>
      </c>
      <c r="O19">
        <v>0</v>
      </c>
      <c r="P19">
        <f t="shared" si="1"/>
        <v>4</v>
      </c>
      <c r="Q19" t="s">
        <v>19</v>
      </c>
      <c r="R19" t="s">
        <v>19</v>
      </c>
      <c r="T19" s="33" t="str">
        <f>IF(E19&lt;1994,"NA",IF(E19&gt;2001,SUMIFS(ADM!E:E,ADM!A:A,'ReferendumData 91-93'!E19,ADM!C:C,'ReferendumData 91-93'!A19,ADM!D:D,'ReferendumData 91-93'!B19),SUMIFS(ADM!K:K,ADM!H:H,'ReferendumData 91-93'!E19,ADM!I:I,'ReferendumData 91-93'!A19,ADM!J:J,'ReferendumData 91-93'!B19)))</f>
        <v>NA</v>
      </c>
      <c r="U19" s="34" t="str">
        <f t="shared" si="2"/>
        <v>NA</v>
      </c>
      <c r="V19" s="12" t="s">
        <v>20</v>
      </c>
    </row>
    <row r="20" spans="1:22" x14ac:dyDescent="0.35">
      <c r="A20">
        <v>47</v>
      </c>
      <c r="B20">
        <v>1</v>
      </c>
      <c r="C20" t="str">
        <f t="shared" si="0"/>
        <v>0047-01</v>
      </c>
      <c r="D20" t="s">
        <v>38</v>
      </c>
      <c r="E20">
        <v>1991</v>
      </c>
      <c r="F20">
        <f>VLOOKUP(E20,Lookups!A:B,2,FALSE)</f>
        <v>1</v>
      </c>
      <c r="G20">
        <v>1993</v>
      </c>
      <c r="H20">
        <v>200</v>
      </c>
      <c r="I20">
        <v>5</v>
      </c>
      <c r="J20" t="s">
        <v>19</v>
      </c>
      <c r="K20">
        <v>0</v>
      </c>
      <c r="L20">
        <v>9</v>
      </c>
      <c r="M20">
        <v>1</v>
      </c>
      <c r="N20">
        <v>9</v>
      </c>
      <c r="O20">
        <v>0</v>
      </c>
      <c r="P20">
        <f t="shared" si="1"/>
        <v>3</v>
      </c>
      <c r="Q20" t="s">
        <v>19</v>
      </c>
      <c r="R20" t="s">
        <v>19</v>
      </c>
      <c r="T20" s="33" t="str">
        <f>IF(E20&lt;1994,"NA",IF(E20&gt;2001,SUMIFS(ADM!E:E,ADM!A:A,'ReferendumData 91-93'!E20,ADM!C:C,'ReferendumData 91-93'!A20,ADM!D:D,'ReferendumData 91-93'!B20),SUMIFS(ADM!K:K,ADM!H:H,'ReferendumData 91-93'!E20,ADM!I:I,'ReferendumData 91-93'!A20,ADM!J:J,'ReferendumData 91-93'!B20)))</f>
        <v>NA</v>
      </c>
      <c r="U20" s="34" t="str">
        <f t="shared" si="2"/>
        <v>NA</v>
      </c>
      <c r="V20" s="12" t="s">
        <v>20</v>
      </c>
    </row>
    <row r="21" spans="1:22" x14ac:dyDescent="0.35">
      <c r="A21">
        <v>72</v>
      </c>
      <c r="B21">
        <v>1</v>
      </c>
      <c r="C21" t="str">
        <f t="shared" si="0"/>
        <v>0072-01</v>
      </c>
      <c r="D21" t="s">
        <v>39</v>
      </c>
      <c r="E21">
        <v>1991</v>
      </c>
      <c r="F21">
        <f>VLOOKUP(E21,Lookups!A:B,2,FALSE)</f>
        <v>1</v>
      </c>
      <c r="G21">
        <v>1993</v>
      </c>
      <c r="H21">
        <v>189.77</v>
      </c>
      <c r="I21">
        <v>3</v>
      </c>
      <c r="J21" t="s">
        <v>19</v>
      </c>
      <c r="K21">
        <v>0</v>
      </c>
      <c r="L21">
        <v>9</v>
      </c>
      <c r="M21">
        <v>1</v>
      </c>
      <c r="N21">
        <v>9</v>
      </c>
      <c r="O21">
        <v>1</v>
      </c>
      <c r="P21">
        <f t="shared" si="1"/>
        <v>2</v>
      </c>
      <c r="Q21" t="s">
        <v>19</v>
      </c>
      <c r="R21" t="s">
        <v>19</v>
      </c>
      <c r="T21" s="33" t="str">
        <f>IF(E21&lt;1994,"NA",IF(E21&gt;2001,SUMIFS(ADM!E:E,ADM!A:A,'ReferendumData 91-93'!E21,ADM!C:C,'ReferendumData 91-93'!A21,ADM!D:D,'ReferendumData 91-93'!B21),SUMIFS(ADM!K:K,ADM!H:H,'ReferendumData 91-93'!E21,ADM!I:I,'ReferendumData 91-93'!A21,ADM!J:J,'ReferendumData 91-93'!B21)))</f>
        <v>NA</v>
      </c>
      <c r="U21" s="34" t="str">
        <f t="shared" si="2"/>
        <v>NA</v>
      </c>
      <c r="V21" s="12" t="s">
        <v>20</v>
      </c>
    </row>
    <row r="22" spans="1:22" x14ac:dyDescent="0.35">
      <c r="A22">
        <v>88</v>
      </c>
      <c r="B22">
        <v>1</v>
      </c>
      <c r="C22" t="str">
        <f t="shared" si="0"/>
        <v>0088-01</v>
      </c>
      <c r="D22" t="s">
        <v>40</v>
      </c>
      <c r="E22">
        <v>1991</v>
      </c>
      <c r="F22">
        <f>VLOOKUP(E22,Lookups!A:B,2,FALSE)</f>
        <v>1</v>
      </c>
      <c r="G22">
        <v>1993</v>
      </c>
      <c r="H22">
        <v>194.24</v>
      </c>
      <c r="I22">
        <v>5</v>
      </c>
      <c r="J22" t="s">
        <v>19</v>
      </c>
      <c r="K22">
        <v>0</v>
      </c>
      <c r="L22">
        <v>9</v>
      </c>
      <c r="M22">
        <v>1</v>
      </c>
      <c r="N22">
        <v>9</v>
      </c>
      <c r="O22">
        <v>0</v>
      </c>
      <c r="P22">
        <f t="shared" si="1"/>
        <v>2</v>
      </c>
      <c r="Q22" t="s">
        <v>19</v>
      </c>
      <c r="R22" t="s">
        <v>19</v>
      </c>
      <c r="T22" s="33" t="str">
        <f>IF(E22&lt;1994,"NA",IF(E22&gt;2001,SUMIFS(ADM!E:E,ADM!A:A,'ReferendumData 91-93'!E22,ADM!C:C,'ReferendumData 91-93'!A22,ADM!D:D,'ReferendumData 91-93'!B22),SUMIFS(ADM!K:K,ADM!H:H,'ReferendumData 91-93'!E22,ADM!I:I,'ReferendumData 91-93'!A22,ADM!J:J,'ReferendumData 91-93'!B22)))</f>
        <v>NA</v>
      </c>
      <c r="U22" s="34" t="str">
        <f t="shared" si="2"/>
        <v>NA</v>
      </c>
      <c r="V22" s="12" t="s">
        <v>20</v>
      </c>
    </row>
    <row r="23" spans="1:22" x14ac:dyDescent="0.35">
      <c r="A23">
        <v>91</v>
      </c>
      <c r="B23">
        <v>1</v>
      </c>
      <c r="C23" t="str">
        <f t="shared" si="0"/>
        <v>0091-01</v>
      </c>
      <c r="D23" t="s">
        <v>41</v>
      </c>
      <c r="E23">
        <v>1991</v>
      </c>
      <c r="F23">
        <f>VLOOKUP(E23,Lookups!A:B,2,FALSE)</f>
        <v>1</v>
      </c>
      <c r="G23">
        <v>1993</v>
      </c>
      <c r="H23">
        <v>133.62</v>
      </c>
      <c r="I23">
        <v>5</v>
      </c>
      <c r="J23" t="s">
        <v>19</v>
      </c>
      <c r="K23">
        <v>0</v>
      </c>
      <c r="L23">
        <v>9</v>
      </c>
      <c r="M23">
        <v>1</v>
      </c>
      <c r="N23">
        <v>9</v>
      </c>
      <c r="O23">
        <v>0</v>
      </c>
      <c r="P23">
        <f t="shared" si="1"/>
        <v>2</v>
      </c>
      <c r="Q23" t="s">
        <v>19</v>
      </c>
      <c r="R23" t="s">
        <v>19</v>
      </c>
      <c r="T23" s="33" t="str">
        <f>IF(E23&lt;1994,"NA",IF(E23&gt;2001,SUMIFS(ADM!E:E,ADM!A:A,'ReferendumData 91-93'!E23,ADM!C:C,'ReferendumData 91-93'!A23,ADM!D:D,'ReferendumData 91-93'!B23),SUMIFS(ADM!K:K,ADM!H:H,'ReferendumData 91-93'!E23,ADM!I:I,'ReferendumData 91-93'!A23,ADM!J:J,'ReferendumData 91-93'!B23)))</f>
        <v>NA</v>
      </c>
      <c r="U23" s="34" t="str">
        <f t="shared" si="2"/>
        <v>NA</v>
      </c>
      <c r="V23" s="12" t="s">
        <v>20</v>
      </c>
    </row>
    <row r="24" spans="1:22" x14ac:dyDescent="0.35">
      <c r="A24">
        <v>110</v>
      </c>
      <c r="B24">
        <v>1</v>
      </c>
      <c r="C24" t="str">
        <f t="shared" si="0"/>
        <v>0110-01</v>
      </c>
      <c r="D24" t="s">
        <v>42</v>
      </c>
      <c r="E24">
        <v>1991</v>
      </c>
      <c r="F24">
        <f>VLOOKUP(E24,Lookups!A:B,2,FALSE)</f>
        <v>1</v>
      </c>
      <c r="G24">
        <v>1993</v>
      </c>
      <c r="H24">
        <v>412.88</v>
      </c>
      <c r="I24">
        <v>4</v>
      </c>
      <c r="J24" t="s">
        <v>19</v>
      </c>
      <c r="K24">
        <v>0</v>
      </c>
      <c r="L24">
        <v>9</v>
      </c>
      <c r="M24">
        <v>1</v>
      </c>
      <c r="N24">
        <v>9</v>
      </c>
      <c r="O24">
        <v>1</v>
      </c>
      <c r="P24">
        <f t="shared" si="1"/>
        <v>5</v>
      </c>
      <c r="Q24" t="s">
        <v>19</v>
      </c>
      <c r="R24" t="s">
        <v>19</v>
      </c>
      <c r="T24" s="33" t="str">
        <f>IF(E24&lt;1994,"NA",IF(E24&gt;2001,SUMIFS(ADM!E:E,ADM!A:A,'ReferendumData 91-93'!E24,ADM!C:C,'ReferendumData 91-93'!A24,ADM!D:D,'ReferendumData 91-93'!B24),SUMIFS(ADM!K:K,ADM!H:H,'ReferendumData 91-93'!E24,ADM!I:I,'ReferendumData 91-93'!A24,ADM!J:J,'ReferendumData 91-93'!B24)))</f>
        <v>NA</v>
      </c>
      <c r="U24" s="34" t="str">
        <f t="shared" si="2"/>
        <v>NA</v>
      </c>
      <c r="V24" s="12" t="s">
        <v>20</v>
      </c>
    </row>
    <row r="25" spans="1:22" x14ac:dyDescent="0.35">
      <c r="A25">
        <v>111</v>
      </c>
      <c r="B25">
        <v>1</v>
      </c>
      <c r="C25" t="str">
        <f t="shared" si="0"/>
        <v>0111-01</v>
      </c>
      <c r="D25" t="s">
        <v>43</v>
      </c>
      <c r="E25">
        <v>1991</v>
      </c>
      <c r="F25">
        <f>VLOOKUP(E25,Lookups!A:B,2,FALSE)</f>
        <v>1</v>
      </c>
      <c r="G25">
        <v>1993</v>
      </c>
      <c r="H25">
        <v>240</v>
      </c>
      <c r="I25">
        <v>5</v>
      </c>
      <c r="J25" t="s">
        <v>19</v>
      </c>
      <c r="K25">
        <v>0</v>
      </c>
      <c r="L25">
        <v>9</v>
      </c>
      <c r="M25">
        <v>1</v>
      </c>
      <c r="N25">
        <v>9</v>
      </c>
      <c r="O25">
        <v>1</v>
      </c>
      <c r="P25">
        <f t="shared" si="1"/>
        <v>3</v>
      </c>
      <c r="Q25" t="s">
        <v>19</v>
      </c>
      <c r="R25" t="s">
        <v>19</v>
      </c>
      <c r="T25" s="33" t="str">
        <f>IF(E25&lt;1994,"NA",IF(E25&gt;2001,SUMIFS(ADM!E:E,ADM!A:A,'ReferendumData 91-93'!E25,ADM!C:C,'ReferendumData 91-93'!A25,ADM!D:D,'ReferendumData 91-93'!B25),SUMIFS(ADM!K:K,ADM!H:H,'ReferendumData 91-93'!E25,ADM!I:I,'ReferendumData 91-93'!A25,ADM!J:J,'ReferendumData 91-93'!B25)))</f>
        <v>NA</v>
      </c>
      <c r="U25" s="34" t="str">
        <f t="shared" si="2"/>
        <v>NA</v>
      </c>
      <c r="V25" s="12" t="s">
        <v>20</v>
      </c>
    </row>
    <row r="26" spans="1:22" x14ac:dyDescent="0.35">
      <c r="A26">
        <v>129</v>
      </c>
      <c r="B26">
        <v>1</v>
      </c>
      <c r="C26" t="str">
        <f t="shared" si="0"/>
        <v>0129-01</v>
      </c>
      <c r="D26" t="s">
        <v>44</v>
      </c>
      <c r="E26">
        <v>1991</v>
      </c>
      <c r="F26">
        <f>VLOOKUP(E26,Lookups!A:B,2,FALSE)</f>
        <v>1</v>
      </c>
      <c r="G26">
        <v>1993</v>
      </c>
      <c r="H26">
        <v>170</v>
      </c>
      <c r="I26">
        <v>5</v>
      </c>
      <c r="J26" t="s">
        <v>19</v>
      </c>
      <c r="K26">
        <v>0</v>
      </c>
      <c r="L26">
        <v>9</v>
      </c>
      <c r="M26">
        <v>1</v>
      </c>
      <c r="N26">
        <v>9</v>
      </c>
      <c r="O26">
        <v>0</v>
      </c>
      <c r="P26">
        <f t="shared" si="1"/>
        <v>2</v>
      </c>
      <c r="Q26" t="s">
        <v>19</v>
      </c>
      <c r="R26" t="s">
        <v>19</v>
      </c>
      <c r="T26" s="33" t="str">
        <f>IF(E26&lt;1994,"NA",IF(E26&gt;2001,SUMIFS(ADM!E:E,ADM!A:A,'ReferendumData 91-93'!E26,ADM!C:C,'ReferendumData 91-93'!A26,ADM!D:D,'ReferendumData 91-93'!B26),SUMIFS(ADM!K:K,ADM!H:H,'ReferendumData 91-93'!E26,ADM!I:I,'ReferendumData 91-93'!A26,ADM!J:J,'ReferendumData 91-93'!B26)))</f>
        <v>NA</v>
      </c>
      <c r="U26" s="34" t="str">
        <f t="shared" si="2"/>
        <v>NA</v>
      </c>
      <c r="V26" s="12" t="s">
        <v>20</v>
      </c>
    </row>
    <row r="27" spans="1:22" x14ac:dyDescent="0.35">
      <c r="A27">
        <v>138</v>
      </c>
      <c r="B27">
        <v>1</v>
      </c>
      <c r="C27" t="str">
        <f t="shared" si="0"/>
        <v>0138-01</v>
      </c>
      <c r="D27" t="s">
        <v>45</v>
      </c>
      <c r="E27">
        <v>1991</v>
      </c>
      <c r="F27">
        <f>VLOOKUP(E27,Lookups!A:B,2,FALSE)</f>
        <v>1</v>
      </c>
      <c r="G27">
        <v>1993</v>
      </c>
      <c r="H27">
        <v>305</v>
      </c>
      <c r="I27">
        <v>5</v>
      </c>
      <c r="J27" t="s">
        <v>19</v>
      </c>
      <c r="K27">
        <v>0</v>
      </c>
      <c r="L27">
        <v>9</v>
      </c>
      <c r="M27">
        <v>1</v>
      </c>
      <c r="N27">
        <v>9</v>
      </c>
      <c r="O27">
        <v>0</v>
      </c>
      <c r="P27">
        <f t="shared" si="1"/>
        <v>4</v>
      </c>
      <c r="Q27" t="s">
        <v>19</v>
      </c>
      <c r="R27" t="s">
        <v>19</v>
      </c>
      <c r="T27" s="33" t="str">
        <f>IF(E27&lt;1994,"NA",IF(E27&gt;2001,SUMIFS(ADM!E:E,ADM!A:A,'ReferendumData 91-93'!E27,ADM!C:C,'ReferendumData 91-93'!A27,ADM!D:D,'ReferendumData 91-93'!B27),SUMIFS(ADM!K:K,ADM!H:H,'ReferendumData 91-93'!E27,ADM!I:I,'ReferendumData 91-93'!A27,ADM!J:J,'ReferendumData 91-93'!B27)))</f>
        <v>NA</v>
      </c>
      <c r="U27" s="34" t="str">
        <f t="shared" si="2"/>
        <v>NA</v>
      </c>
      <c r="V27" s="12" t="s">
        <v>20</v>
      </c>
    </row>
    <row r="28" spans="1:22" x14ac:dyDescent="0.35">
      <c r="A28">
        <v>191</v>
      </c>
      <c r="B28">
        <v>1</v>
      </c>
      <c r="C28" t="str">
        <f t="shared" si="0"/>
        <v>0191-01</v>
      </c>
      <c r="D28" t="s">
        <v>46</v>
      </c>
      <c r="E28">
        <v>1991</v>
      </c>
      <c r="F28">
        <f>VLOOKUP(E28,Lookups!A:B,2,FALSE)</f>
        <v>1</v>
      </c>
      <c r="G28">
        <v>1993</v>
      </c>
      <c r="H28">
        <v>276.44</v>
      </c>
      <c r="I28">
        <v>5</v>
      </c>
      <c r="J28" t="s">
        <v>19</v>
      </c>
      <c r="K28">
        <v>0</v>
      </c>
      <c r="L28">
        <v>9</v>
      </c>
      <c r="M28">
        <v>1</v>
      </c>
      <c r="N28">
        <v>9</v>
      </c>
      <c r="O28">
        <v>1</v>
      </c>
      <c r="P28">
        <f t="shared" si="1"/>
        <v>3</v>
      </c>
      <c r="Q28" t="s">
        <v>19</v>
      </c>
      <c r="R28" t="s">
        <v>19</v>
      </c>
      <c r="T28" s="33" t="str">
        <f>IF(E28&lt;1994,"NA",IF(E28&gt;2001,SUMIFS(ADM!E:E,ADM!A:A,'ReferendumData 91-93'!E28,ADM!C:C,'ReferendumData 91-93'!A28,ADM!D:D,'ReferendumData 91-93'!B28),SUMIFS(ADM!K:K,ADM!H:H,'ReferendumData 91-93'!E28,ADM!I:I,'ReferendumData 91-93'!A28,ADM!J:J,'ReferendumData 91-93'!B28)))</f>
        <v>NA</v>
      </c>
      <c r="U28" s="34" t="str">
        <f t="shared" si="2"/>
        <v>NA</v>
      </c>
      <c r="V28" s="12" t="s">
        <v>20</v>
      </c>
    </row>
    <row r="29" spans="1:22" x14ac:dyDescent="0.35">
      <c r="A29">
        <v>196</v>
      </c>
      <c r="B29">
        <v>1</v>
      </c>
      <c r="C29" t="str">
        <f t="shared" si="0"/>
        <v>0196-01</v>
      </c>
      <c r="D29" t="s">
        <v>47</v>
      </c>
      <c r="E29">
        <v>1991</v>
      </c>
      <c r="F29">
        <f>VLOOKUP(E29,Lookups!A:B,2,FALSE)</f>
        <v>1</v>
      </c>
      <c r="G29">
        <v>1993</v>
      </c>
      <c r="H29">
        <v>131</v>
      </c>
      <c r="I29">
        <v>5</v>
      </c>
      <c r="J29" t="s">
        <v>19</v>
      </c>
      <c r="K29">
        <v>0</v>
      </c>
      <c r="L29">
        <v>9</v>
      </c>
      <c r="M29">
        <v>1</v>
      </c>
      <c r="N29">
        <v>9</v>
      </c>
      <c r="O29">
        <v>1</v>
      </c>
      <c r="P29">
        <f t="shared" si="1"/>
        <v>2</v>
      </c>
      <c r="Q29" t="s">
        <v>19</v>
      </c>
      <c r="R29" t="s">
        <v>19</v>
      </c>
      <c r="T29" s="33" t="str">
        <f>IF(E29&lt;1994,"NA",IF(E29&gt;2001,SUMIFS(ADM!E:E,ADM!A:A,'ReferendumData 91-93'!E29,ADM!C:C,'ReferendumData 91-93'!A29,ADM!D:D,'ReferendumData 91-93'!B29),SUMIFS(ADM!K:K,ADM!H:H,'ReferendumData 91-93'!E29,ADM!I:I,'ReferendumData 91-93'!A29,ADM!J:J,'ReferendumData 91-93'!B29)))</f>
        <v>NA</v>
      </c>
      <c r="U29" s="34" t="str">
        <f t="shared" si="2"/>
        <v>NA</v>
      </c>
      <c r="V29" s="12" t="s">
        <v>20</v>
      </c>
    </row>
    <row r="30" spans="1:22" x14ac:dyDescent="0.35">
      <c r="A30">
        <v>200</v>
      </c>
      <c r="B30">
        <v>1</v>
      </c>
      <c r="C30" t="str">
        <f t="shared" si="0"/>
        <v>0200-01</v>
      </c>
      <c r="D30" t="s">
        <v>48</v>
      </c>
      <c r="E30">
        <v>1991</v>
      </c>
      <c r="F30">
        <f>VLOOKUP(E30,Lookups!A:B,2,FALSE)</f>
        <v>1</v>
      </c>
      <c r="G30">
        <v>1993</v>
      </c>
      <c r="H30">
        <v>220</v>
      </c>
      <c r="I30">
        <v>5</v>
      </c>
      <c r="J30" t="s">
        <v>19</v>
      </c>
      <c r="K30">
        <v>0</v>
      </c>
      <c r="L30">
        <v>9</v>
      </c>
      <c r="M30">
        <v>1</v>
      </c>
      <c r="N30">
        <v>9</v>
      </c>
      <c r="O30">
        <v>1</v>
      </c>
      <c r="P30">
        <f t="shared" si="1"/>
        <v>3</v>
      </c>
      <c r="Q30" t="s">
        <v>19</v>
      </c>
      <c r="R30" t="s">
        <v>19</v>
      </c>
      <c r="T30" s="33" t="str">
        <f>IF(E30&lt;1994,"NA",IF(E30&gt;2001,SUMIFS(ADM!E:E,ADM!A:A,'ReferendumData 91-93'!E30,ADM!C:C,'ReferendumData 91-93'!A30,ADM!D:D,'ReferendumData 91-93'!B30),SUMIFS(ADM!K:K,ADM!H:H,'ReferendumData 91-93'!E30,ADM!I:I,'ReferendumData 91-93'!A30,ADM!J:J,'ReferendumData 91-93'!B30)))</f>
        <v>NA</v>
      </c>
      <c r="U30" s="34" t="str">
        <f t="shared" si="2"/>
        <v>NA</v>
      </c>
      <c r="V30" s="12" t="s">
        <v>20</v>
      </c>
    </row>
    <row r="31" spans="1:22" x14ac:dyDescent="0.35">
      <c r="A31">
        <v>203</v>
      </c>
      <c r="B31">
        <v>1</v>
      </c>
      <c r="C31" t="str">
        <f t="shared" si="0"/>
        <v>0203-01</v>
      </c>
      <c r="D31" t="s">
        <v>49</v>
      </c>
      <c r="E31">
        <v>1991</v>
      </c>
      <c r="F31">
        <f>VLOOKUP(E31,Lookups!A:B,2,FALSE)</f>
        <v>1</v>
      </c>
      <c r="G31">
        <v>1993</v>
      </c>
      <c r="H31">
        <v>150</v>
      </c>
      <c r="I31">
        <v>5</v>
      </c>
      <c r="J31" t="s">
        <v>19</v>
      </c>
      <c r="K31">
        <v>0</v>
      </c>
      <c r="L31">
        <v>9</v>
      </c>
      <c r="M31">
        <v>1</v>
      </c>
      <c r="N31">
        <v>9</v>
      </c>
      <c r="O31">
        <v>1</v>
      </c>
      <c r="P31">
        <f t="shared" si="1"/>
        <v>2</v>
      </c>
      <c r="Q31" t="s">
        <v>19</v>
      </c>
      <c r="R31" t="s">
        <v>19</v>
      </c>
      <c r="T31" s="33" t="str">
        <f>IF(E31&lt;1994,"NA",IF(E31&gt;2001,SUMIFS(ADM!E:E,ADM!A:A,'ReferendumData 91-93'!E31,ADM!C:C,'ReferendumData 91-93'!A31,ADM!D:D,'ReferendumData 91-93'!B31),SUMIFS(ADM!K:K,ADM!H:H,'ReferendumData 91-93'!E31,ADM!I:I,'ReferendumData 91-93'!A31,ADM!J:J,'ReferendumData 91-93'!B31)))</f>
        <v>NA</v>
      </c>
      <c r="U31" s="34" t="str">
        <f t="shared" si="2"/>
        <v>NA</v>
      </c>
      <c r="V31" s="12" t="s">
        <v>20</v>
      </c>
    </row>
    <row r="32" spans="1:22" x14ac:dyDescent="0.35">
      <c r="A32">
        <v>233</v>
      </c>
      <c r="B32">
        <v>1</v>
      </c>
      <c r="C32" t="str">
        <f t="shared" si="0"/>
        <v>0233-01</v>
      </c>
      <c r="D32" t="s">
        <v>50</v>
      </c>
      <c r="E32">
        <v>1991</v>
      </c>
      <c r="F32">
        <f>VLOOKUP(E32,Lookups!A:B,2,FALSE)</f>
        <v>1</v>
      </c>
      <c r="G32">
        <v>1993</v>
      </c>
      <c r="H32">
        <v>125.2</v>
      </c>
      <c r="I32">
        <v>5</v>
      </c>
      <c r="J32" t="s">
        <v>19</v>
      </c>
      <c r="K32">
        <v>0</v>
      </c>
      <c r="L32">
        <v>9</v>
      </c>
      <c r="M32">
        <v>1</v>
      </c>
      <c r="N32">
        <v>9</v>
      </c>
      <c r="O32">
        <v>0</v>
      </c>
      <c r="P32">
        <f t="shared" si="1"/>
        <v>2</v>
      </c>
      <c r="Q32" t="s">
        <v>19</v>
      </c>
      <c r="R32" t="s">
        <v>19</v>
      </c>
      <c r="T32" s="33" t="str">
        <f>IF(E32&lt;1994,"NA",IF(E32&gt;2001,SUMIFS(ADM!E:E,ADM!A:A,'ReferendumData 91-93'!E32,ADM!C:C,'ReferendumData 91-93'!A32,ADM!D:D,'ReferendumData 91-93'!B32),SUMIFS(ADM!K:K,ADM!H:H,'ReferendumData 91-93'!E32,ADM!I:I,'ReferendumData 91-93'!A32,ADM!J:J,'ReferendumData 91-93'!B32)))</f>
        <v>NA</v>
      </c>
      <c r="U32" s="34" t="str">
        <f t="shared" si="2"/>
        <v>NA</v>
      </c>
      <c r="V32" s="12" t="s">
        <v>20</v>
      </c>
    </row>
    <row r="33" spans="1:22" x14ac:dyDescent="0.35">
      <c r="A33">
        <v>253</v>
      </c>
      <c r="B33">
        <v>1</v>
      </c>
      <c r="C33" t="str">
        <f t="shared" si="0"/>
        <v>0253-01</v>
      </c>
      <c r="D33" t="s">
        <v>51</v>
      </c>
      <c r="E33">
        <v>1991</v>
      </c>
      <c r="F33">
        <f>VLOOKUP(E33,Lookups!A:B,2,FALSE)</f>
        <v>1</v>
      </c>
      <c r="G33">
        <v>1993</v>
      </c>
      <c r="H33">
        <v>200</v>
      </c>
      <c r="I33">
        <v>5</v>
      </c>
      <c r="J33" t="s">
        <v>19</v>
      </c>
      <c r="K33">
        <v>0</v>
      </c>
      <c r="L33">
        <v>9</v>
      </c>
      <c r="M33">
        <v>1</v>
      </c>
      <c r="N33">
        <v>9</v>
      </c>
      <c r="O33">
        <v>1</v>
      </c>
      <c r="P33">
        <f t="shared" si="1"/>
        <v>3</v>
      </c>
      <c r="Q33" t="s">
        <v>19</v>
      </c>
      <c r="R33" t="s">
        <v>19</v>
      </c>
      <c r="T33" s="33" t="str">
        <f>IF(E33&lt;1994,"NA",IF(E33&gt;2001,SUMIFS(ADM!E:E,ADM!A:A,'ReferendumData 91-93'!E33,ADM!C:C,'ReferendumData 91-93'!A33,ADM!D:D,'ReferendumData 91-93'!B33),SUMIFS(ADM!K:K,ADM!H:H,'ReferendumData 91-93'!E33,ADM!I:I,'ReferendumData 91-93'!A33,ADM!J:J,'ReferendumData 91-93'!B33)))</f>
        <v>NA</v>
      </c>
      <c r="U33" s="34" t="str">
        <f t="shared" si="2"/>
        <v>NA</v>
      </c>
      <c r="V33" s="12" t="s">
        <v>20</v>
      </c>
    </row>
    <row r="34" spans="1:22" x14ac:dyDescent="0.35">
      <c r="A34">
        <v>260</v>
      </c>
      <c r="B34">
        <v>1</v>
      </c>
      <c r="C34" t="str">
        <f t="shared" si="0"/>
        <v>0260-01</v>
      </c>
      <c r="D34" t="s">
        <v>52</v>
      </c>
      <c r="E34">
        <v>1991</v>
      </c>
      <c r="F34">
        <f>VLOOKUP(E34,Lookups!A:B,2,FALSE)</f>
        <v>1</v>
      </c>
      <c r="G34">
        <v>1993</v>
      </c>
      <c r="H34">
        <v>225</v>
      </c>
      <c r="I34">
        <v>5</v>
      </c>
      <c r="J34" t="s">
        <v>19</v>
      </c>
      <c r="K34">
        <v>0</v>
      </c>
      <c r="L34">
        <v>9</v>
      </c>
      <c r="M34">
        <v>1</v>
      </c>
      <c r="N34">
        <v>9</v>
      </c>
      <c r="O34">
        <v>1</v>
      </c>
      <c r="P34">
        <f t="shared" si="1"/>
        <v>3</v>
      </c>
      <c r="Q34" t="s">
        <v>19</v>
      </c>
      <c r="R34" t="s">
        <v>19</v>
      </c>
      <c r="T34" s="33" t="str">
        <f>IF(E34&lt;1994,"NA",IF(E34&gt;2001,SUMIFS(ADM!E:E,ADM!A:A,'ReferendumData 91-93'!E34,ADM!C:C,'ReferendumData 91-93'!A34,ADM!D:D,'ReferendumData 91-93'!B34),SUMIFS(ADM!K:K,ADM!H:H,'ReferendumData 91-93'!E34,ADM!I:I,'ReferendumData 91-93'!A34,ADM!J:J,'ReferendumData 91-93'!B34)))</f>
        <v>NA</v>
      </c>
      <c r="U34" s="34" t="str">
        <f t="shared" si="2"/>
        <v>NA</v>
      </c>
      <c r="V34" s="12" t="s">
        <v>20</v>
      </c>
    </row>
    <row r="35" spans="1:22" x14ac:dyDescent="0.35">
      <c r="A35">
        <v>294</v>
      </c>
      <c r="B35">
        <v>1</v>
      </c>
      <c r="C35" t="str">
        <f t="shared" si="0"/>
        <v>0294-01</v>
      </c>
      <c r="D35" t="s">
        <v>53</v>
      </c>
      <c r="E35">
        <v>1991</v>
      </c>
      <c r="F35">
        <f>VLOOKUP(E35,Lookups!A:B,2,FALSE)</f>
        <v>1</v>
      </c>
      <c r="G35">
        <v>1993</v>
      </c>
      <c r="H35">
        <v>251.68</v>
      </c>
      <c r="I35">
        <v>5</v>
      </c>
      <c r="J35" t="s">
        <v>19</v>
      </c>
      <c r="K35">
        <v>0</v>
      </c>
      <c r="L35">
        <v>9</v>
      </c>
      <c r="M35">
        <v>1</v>
      </c>
      <c r="N35">
        <v>9</v>
      </c>
      <c r="O35">
        <v>1</v>
      </c>
      <c r="P35">
        <f t="shared" si="1"/>
        <v>3</v>
      </c>
      <c r="Q35" t="s">
        <v>19</v>
      </c>
      <c r="R35" t="s">
        <v>19</v>
      </c>
      <c r="T35" s="33" t="str">
        <f>IF(E35&lt;1994,"NA",IF(E35&gt;2001,SUMIFS(ADM!E:E,ADM!A:A,'ReferendumData 91-93'!E35,ADM!C:C,'ReferendumData 91-93'!A35,ADM!D:D,'ReferendumData 91-93'!B35),SUMIFS(ADM!K:K,ADM!H:H,'ReferendumData 91-93'!E35,ADM!I:I,'ReferendumData 91-93'!A35,ADM!J:J,'ReferendumData 91-93'!B35)))</f>
        <v>NA</v>
      </c>
      <c r="U35" s="34" t="str">
        <f t="shared" si="2"/>
        <v>NA</v>
      </c>
      <c r="V35" s="12" t="s">
        <v>20</v>
      </c>
    </row>
    <row r="36" spans="1:22" x14ac:dyDescent="0.35">
      <c r="A36">
        <v>300</v>
      </c>
      <c r="B36">
        <v>1</v>
      </c>
      <c r="C36" t="str">
        <f t="shared" si="0"/>
        <v>0300-01</v>
      </c>
      <c r="D36" t="s">
        <v>54</v>
      </c>
      <c r="E36">
        <v>1991</v>
      </c>
      <c r="F36">
        <f>VLOOKUP(E36,Lookups!A:B,2,FALSE)</f>
        <v>1</v>
      </c>
      <c r="G36">
        <v>1993</v>
      </c>
      <c r="H36">
        <v>305</v>
      </c>
      <c r="I36">
        <v>5</v>
      </c>
      <c r="J36" t="s">
        <v>19</v>
      </c>
      <c r="K36">
        <v>0</v>
      </c>
      <c r="L36">
        <v>9</v>
      </c>
      <c r="M36">
        <v>1</v>
      </c>
      <c r="N36">
        <v>9</v>
      </c>
      <c r="O36">
        <v>0</v>
      </c>
      <c r="P36">
        <f t="shared" si="1"/>
        <v>4</v>
      </c>
      <c r="Q36" t="s">
        <v>19</v>
      </c>
      <c r="R36" t="s">
        <v>19</v>
      </c>
      <c r="T36" s="33" t="str">
        <f>IF(E36&lt;1994,"NA",IF(E36&gt;2001,SUMIFS(ADM!E:E,ADM!A:A,'ReferendumData 91-93'!E36,ADM!C:C,'ReferendumData 91-93'!A36,ADM!D:D,'ReferendumData 91-93'!B36),SUMIFS(ADM!K:K,ADM!H:H,'ReferendumData 91-93'!E36,ADM!I:I,'ReferendumData 91-93'!A36,ADM!J:J,'ReferendumData 91-93'!B36)))</f>
        <v>NA</v>
      </c>
      <c r="U36" s="34" t="str">
        <f t="shared" si="2"/>
        <v>NA</v>
      </c>
      <c r="V36" s="12" t="s">
        <v>20</v>
      </c>
    </row>
    <row r="37" spans="1:22" x14ac:dyDescent="0.35">
      <c r="A37">
        <v>413</v>
      </c>
      <c r="B37">
        <v>1</v>
      </c>
      <c r="C37" t="str">
        <f t="shared" si="0"/>
        <v>0413-01</v>
      </c>
      <c r="D37" t="s">
        <v>55</v>
      </c>
      <c r="E37">
        <v>1991</v>
      </c>
      <c r="F37">
        <f>VLOOKUP(E37,Lookups!A:B,2,FALSE)</f>
        <v>1</v>
      </c>
      <c r="G37">
        <v>1993</v>
      </c>
      <c r="H37">
        <v>200</v>
      </c>
      <c r="I37">
        <v>5</v>
      </c>
      <c r="J37" t="s">
        <v>19</v>
      </c>
      <c r="K37">
        <v>0</v>
      </c>
      <c r="L37">
        <v>9</v>
      </c>
      <c r="M37">
        <v>1</v>
      </c>
      <c r="N37">
        <v>9</v>
      </c>
      <c r="O37">
        <v>0</v>
      </c>
      <c r="P37">
        <f t="shared" si="1"/>
        <v>3</v>
      </c>
      <c r="Q37" t="s">
        <v>19</v>
      </c>
      <c r="R37" t="s">
        <v>19</v>
      </c>
      <c r="T37" s="33" t="str">
        <f>IF(E37&lt;1994,"NA",IF(E37&gt;2001,SUMIFS(ADM!E:E,ADM!A:A,'ReferendumData 91-93'!E37,ADM!C:C,'ReferendumData 91-93'!A37,ADM!D:D,'ReferendumData 91-93'!B37),SUMIFS(ADM!K:K,ADM!H:H,'ReferendumData 91-93'!E37,ADM!I:I,'ReferendumData 91-93'!A37,ADM!J:J,'ReferendumData 91-93'!B37)))</f>
        <v>NA</v>
      </c>
      <c r="U37" s="34" t="str">
        <f t="shared" si="2"/>
        <v>NA</v>
      </c>
      <c r="V37" s="12" t="s">
        <v>20</v>
      </c>
    </row>
    <row r="38" spans="1:22" x14ac:dyDescent="0.35">
      <c r="A38">
        <v>425</v>
      </c>
      <c r="B38">
        <v>1</v>
      </c>
      <c r="C38" t="str">
        <f t="shared" si="0"/>
        <v>0425-01</v>
      </c>
      <c r="D38" t="s">
        <v>56</v>
      </c>
      <c r="E38">
        <v>1991</v>
      </c>
      <c r="F38">
        <f>VLOOKUP(E38,Lookups!A:B,2,FALSE)</f>
        <v>1</v>
      </c>
      <c r="G38">
        <v>1993</v>
      </c>
      <c r="H38">
        <v>253.29</v>
      </c>
      <c r="I38">
        <v>3</v>
      </c>
      <c r="J38" t="s">
        <v>19</v>
      </c>
      <c r="K38">
        <v>0</v>
      </c>
      <c r="L38">
        <v>9</v>
      </c>
      <c r="M38">
        <v>1</v>
      </c>
      <c r="N38">
        <v>9</v>
      </c>
      <c r="O38">
        <v>1</v>
      </c>
      <c r="P38">
        <f t="shared" si="1"/>
        <v>3</v>
      </c>
      <c r="Q38" t="s">
        <v>19</v>
      </c>
      <c r="R38" t="s">
        <v>19</v>
      </c>
      <c r="T38" s="33" t="str">
        <f>IF(E38&lt;1994,"NA",IF(E38&gt;2001,SUMIFS(ADM!E:E,ADM!A:A,'ReferendumData 91-93'!E38,ADM!C:C,'ReferendumData 91-93'!A38,ADM!D:D,'ReferendumData 91-93'!B38),SUMIFS(ADM!K:K,ADM!H:H,'ReferendumData 91-93'!E38,ADM!I:I,'ReferendumData 91-93'!A38,ADM!J:J,'ReferendumData 91-93'!B38)))</f>
        <v>NA</v>
      </c>
      <c r="U38" s="34" t="str">
        <f t="shared" si="2"/>
        <v>NA</v>
      </c>
      <c r="V38" s="12" t="s">
        <v>20</v>
      </c>
    </row>
    <row r="39" spans="1:22" x14ac:dyDescent="0.35">
      <c r="A39">
        <v>441</v>
      </c>
      <c r="B39">
        <v>1</v>
      </c>
      <c r="C39" t="str">
        <f t="shared" si="0"/>
        <v>0441-01</v>
      </c>
      <c r="D39" t="s">
        <v>57</v>
      </c>
      <c r="E39">
        <v>1991</v>
      </c>
      <c r="F39">
        <f>VLOOKUP(E39,Lookups!A:B,2,FALSE)</f>
        <v>1</v>
      </c>
      <c r="G39">
        <v>1993</v>
      </c>
      <c r="H39">
        <v>550</v>
      </c>
      <c r="I39">
        <v>5</v>
      </c>
      <c r="J39" t="s">
        <v>19</v>
      </c>
      <c r="K39">
        <v>0</v>
      </c>
      <c r="L39">
        <v>9</v>
      </c>
      <c r="M39">
        <v>1</v>
      </c>
      <c r="N39">
        <v>9</v>
      </c>
      <c r="O39">
        <v>1</v>
      </c>
      <c r="P39">
        <f t="shared" si="1"/>
        <v>6</v>
      </c>
      <c r="Q39" t="s">
        <v>19</v>
      </c>
      <c r="R39" t="s">
        <v>19</v>
      </c>
      <c r="T39" s="33" t="str">
        <f>IF(E39&lt;1994,"NA",IF(E39&gt;2001,SUMIFS(ADM!E:E,ADM!A:A,'ReferendumData 91-93'!E39,ADM!C:C,'ReferendumData 91-93'!A39,ADM!D:D,'ReferendumData 91-93'!B39),SUMIFS(ADM!K:K,ADM!H:H,'ReferendumData 91-93'!E39,ADM!I:I,'ReferendumData 91-93'!A39,ADM!J:J,'ReferendumData 91-93'!B39)))</f>
        <v>NA</v>
      </c>
      <c r="U39" s="34" t="str">
        <f t="shared" si="2"/>
        <v>NA</v>
      </c>
      <c r="V39" s="12" t="s">
        <v>20</v>
      </c>
    </row>
    <row r="40" spans="1:22" x14ac:dyDescent="0.35">
      <c r="A40">
        <v>499</v>
      </c>
      <c r="B40">
        <v>1</v>
      </c>
      <c r="C40" t="str">
        <f t="shared" si="0"/>
        <v>0499-01</v>
      </c>
      <c r="D40" t="s">
        <v>58</v>
      </c>
      <c r="E40">
        <v>1991</v>
      </c>
      <c r="F40">
        <f>VLOOKUP(E40,Lookups!A:B,2,FALSE)</f>
        <v>1</v>
      </c>
      <c r="G40">
        <v>1993</v>
      </c>
      <c r="H40">
        <v>368</v>
      </c>
      <c r="I40">
        <v>5</v>
      </c>
      <c r="J40" t="s">
        <v>19</v>
      </c>
      <c r="K40">
        <v>0</v>
      </c>
      <c r="L40">
        <v>9</v>
      </c>
      <c r="M40">
        <v>1</v>
      </c>
      <c r="N40">
        <v>9</v>
      </c>
      <c r="O40">
        <v>1</v>
      </c>
      <c r="P40">
        <f t="shared" si="1"/>
        <v>4</v>
      </c>
      <c r="Q40" t="s">
        <v>19</v>
      </c>
      <c r="R40" t="s">
        <v>19</v>
      </c>
      <c r="T40" s="33" t="str">
        <f>IF(E40&lt;1994,"NA",IF(E40&gt;2001,SUMIFS(ADM!E:E,ADM!A:A,'ReferendumData 91-93'!E40,ADM!C:C,'ReferendumData 91-93'!A40,ADM!D:D,'ReferendumData 91-93'!B40),SUMIFS(ADM!K:K,ADM!H:H,'ReferendumData 91-93'!E40,ADM!I:I,'ReferendumData 91-93'!A40,ADM!J:J,'ReferendumData 91-93'!B40)))</f>
        <v>NA</v>
      </c>
      <c r="U40" s="34" t="str">
        <f t="shared" si="2"/>
        <v>NA</v>
      </c>
      <c r="V40" s="12" t="s">
        <v>20</v>
      </c>
    </row>
    <row r="41" spans="1:22" x14ac:dyDescent="0.35">
      <c r="A41">
        <v>518</v>
      </c>
      <c r="B41">
        <v>1</v>
      </c>
      <c r="C41" t="str">
        <f t="shared" si="0"/>
        <v>0518-01</v>
      </c>
      <c r="D41" t="s">
        <v>59</v>
      </c>
      <c r="E41">
        <v>1991</v>
      </c>
      <c r="F41">
        <f>VLOOKUP(E41,Lookups!A:B,2,FALSE)</f>
        <v>1</v>
      </c>
      <c r="G41">
        <v>1993</v>
      </c>
      <c r="H41">
        <v>245.28</v>
      </c>
      <c r="I41">
        <v>5</v>
      </c>
      <c r="J41" t="s">
        <v>19</v>
      </c>
      <c r="K41">
        <v>0</v>
      </c>
      <c r="L41">
        <v>9</v>
      </c>
      <c r="M41">
        <v>1</v>
      </c>
      <c r="N41">
        <v>9</v>
      </c>
      <c r="O41">
        <v>1</v>
      </c>
      <c r="P41">
        <f t="shared" si="1"/>
        <v>3</v>
      </c>
      <c r="Q41" t="s">
        <v>19</v>
      </c>
      <c r="R41" t="s">
        <v>19</v>
      </c>
      <c r="T41" s="33" t="str">
        <f>IF(E41&lt;1994,"NA",IF(E41&gt;2001,SUMIFS(ADM!E:E,ADM!A:A,'ReferendumData 91-93'!E41,ADM!C:C,'ReferendumData 91-93'!A41,ADM!D:D,'ReferendumData 91-93'!B41),SUMIFS(ADM!K:K,ADM!H:H,'ReferendumData 91-93'!E41,ADM!I:I,'ReferendumData 91-93'!A41,ADM!J:J,'ReferendumData 91-93'!B41)))</f>
        <v>NA</v>
      </c>
      <c r="U41" s="34" t="str">
        <f t="shared" si="2"/>
        <v>NA</v>
      </c>
      <c r="V41" s="12" t="s">
        <v>20</v>
      </c>
    </row>
    <row r="42" spans="1:22" x14ac:dyDescent="0.35">
      <c r="A42">
        <v>712</v>
      </c>
      <c r="B42">
        <v>1</v>
      </c>
      <c r="C42" t="str">
        <f t="shared" si="0"/>
        <v>0712-01</v>
      </c>
      <c r="D42" t="s">
        <v>60</v>
      </c>
      <c r="E42">
        <v>1991</v>
      </c>
      <c r="F42">
        <f>VLOOKUP(E42,Lookups!A:B,2,FALSE)</f>
        <v>1</v>
      </c>
      <c r="G42">
        <v>1993</v>
      </c>
      <c r="H42">
        <v>375</v>
      </c>
      <c r="I42">
        <v>5</v>
      </c>
      <c r="J42" t="s">
        <v>19</v>
      </c>
      <c r="K42">
        <v>0</v>
      </c>
      <c r="L42">
        <v>9</v>
      </c>
      <c r="M42">
        <v>1</v>
      </c>
      <c r="N42">
        <v>9</v>
      </c>
      <c r="O42">
        <v>0</v>
      </c>
      <c r="P42">
        <f t="shared" si="1"/>
        <v>4</v>
      </c>
      <c r="Q42" t="s">
        <v>19</v>
      </c>
      <c r="R42" t="s">
        <v>19</v>
      </c>
      <c r="T42" s="33" t="str">
        <f>IF(E42&lt;1994,"NA",IF(E42&gt;2001,SUMIFS(ADM!E:E,ADM!A:A,'ReferendumData 91-93'!E42,ADM!C:C,'ReferendumData 91-93'!A42,ADM!D:D,'ReferendumData 91-93'!B42),SUMIFS(ADM!K:K,ADM!H:H,'ReferendumData 91-93'!E42,ADM!I:I,'ReferendumData 91-93'!A42,ADM!J:J,'ReferendumData 91-93'!B42)))</f>
        <v>NA</v>
      </c>
      <c r="U42" s="34" t="str">
        <f t="shared" si="2"/>
        <v>NA</v>
      </c>
      <c r="V42" s="12" t="s">
        <v>20</v>
      </c>
    </row>
    <row r="43" spans="1:22" x14ac:dyDescent="0.35">
      <c r="A43">
        <v>720</v>
      </c>
      <c r="B43">
        <v>1</v>
      </c>
      <c r="C43" t="str">
        <f t="shared" si="0"/>
        <v>0720-01</v>
      </c>
      <c r="D43" t="s">
        <v>61</v>
      </c>
      <c r="E43">
        <v>1991</v>
      </c>
      <c r="F43">
        <f>VLOOKUP(E43,Lookups!A:B,2,FALSE)</f>
        <v>1</v>
      </c>
      <c r="G43">
        <v>1993</v>
      </c>
      <c r="H43">
        <v>794</v>
      </c>
      <c r="I43">
        <v>5</v>
      </c>
      <c r="J43" t="s">
        <v>19</v>
      </c>
      <c r="K43">
        <v>0</v>
      </c>
      <c r="L43">
        <v>9</v>
      </c>
      <c r="M43">
        <v>1</v>
      </c>
      <c r="N43">
        <v>9</v>
      </c>
      <c r="O43">
        <v>1</v>
      </c>
      <c r="P43">
        <f t="shared" si="1"/>
        <v>8</v>
      </c>
      <c r="Q43" t="s">
        <v>19</v>
      </c>
      <c r="R43" t="s">
        <v>19</v>
      </c>
      <c r="T43" s="33" t="str">
        <f>IF(E43&lt;1994,"NA",IF(E43&gt;2001,SUMIFS(ADM!E:E,ADM!A:A,'ReferendumData 91-93'!E43,ADM!C:C,'ReferendumData 91-93'!A43,ADM!D:D,'ReferendumData 91-93'!B43),SUMIFS(ADM!K:K,ADM!H:H,'ReferendumData 91-93'!E43,ADM!I:I,'ReferendumData 91-93'!A43,ADM!J:J,'ReferendumData 91-93'!B43)))</f>
        <v>NA</v>
      </c>
      <c r="U43" s="34" t="str">
        <f t="shared" si="2"/>
        <v>NA</v>
      </c>
      <c r="V43" s="12" t="s">
        <v>20</v>
      </c>
    </row>
    <row r="44" spans="1:22" x14ac:dyDescent="0.35">
      <c r="A44">
        <v>727</v>
      </c>
      <c r="B44">
        <v>1</v>
      </c>
      <c r="C44" t="str">
        <f t="shared" si="0"/>
        <v>0727-01</v>
      </c>
      <c r="D44" t="s">
        <v>62</v>
      </c>
      <c r="E44">
        <v>1991</v>
      </c>
      <c r="F44">
        <f>VLOOKUP(E44,Lookups!A:B,2,FALSE)</f>
        <v>1</v>
      </c>
      <c r="G44">
        <v>1993</v>
      </c>
      <c r="H44">
        <v>235.38</v>
      </c>
      <c r="I44">
        <v>5</v>
      </c>
      <c r="J44" t="s">
        <v>19</v>
      </c>
      <c r="K44">
        <v>0</v>
      </c>
      <c r="L44">
        <v>9</v>
      </c>
      <c r="M44">
        <v>1</v>
      </c>
      <c r="N44">
        <v>9</v>
      </c>
      <c r="O44">
        <v>0</v>
      </c>
      <c r="P44">
        <f t="shared" si="1"/>
        <v>3</v>
      </c>
      <c r="Q44" t="s">
        <v>19</v>
      </c>
      <c r="R44" t="s">
        <v>19</v>
      </c>
      <c r="T44" s="33" t="str">
        <f>IF(E44&lt;1994,"NA",IF(E44&gt;2001,SUMIFS(ADM!E:E,ADM!A:A,'ReferendumData 91-93'!E44,ADM!C:C,'ReferendumData 91-93'!A44,ADM!D:D,'ReferendumData 91-93'!B44),SUMIFS(ADM!K:K,ADM!H:H,'ReferendumData 91-93'!E44,ADM!I:I,'ReferendumData 91-93'!A44,ADM!J:J,'ReferendumData 91-93'!B44)))</f>
        <v>NA</v>
      </c>
      <c r="U44" s="34" t="str">
        <f t="shared" si="2"/>
        <v>NA</v>
      </c>
      <c r="V44" s="12" t="s">
        <v>20</v>
      </c>
    </row>
    <row r="45" spans="1:22" x14ac:dyDescent="0.35">
      <c r="A45">
        <v>877</v>
      </c>
      <c r="B45">
        <v>1</v>
      </c>
      <c r="C45" t="str">
        <f t="shared" si="0"/>
        <v>0877-01</v>
      </c>
      <c r="D45" t="s">
        <v>63</v>
      </c>
      <c r="E45">
        <v>1991</v>
      </c>
      <c r="F45">
        <f>VLOOKUP(E45,Lookups!A:B,2,FALSE)</f>
        <v>1</v>
      </c>
      <c r="G45">
        <v>1993</v>
      </c>
      <c r="H45">
        <v>197</v>
      </c>
      <c r="I45">
        <v>5</v>
      </c>
      <c r="J45" t="s">
        <v>19</v>
      </c>
      <c r="K45">
        <v>0</v>
      </c>
      <c r="L45">
        <v>9</v>
      </c>
      <c r="M45">
        <v>1</v>
      </c>
      <c r="N45">
        <v>9</v>
      </c>
      <c r="O45">
        <v>1</v>
      </c>
      <c r="P45">
        <f t="shared" si="1"/>
        <v>2</v>
      </c>
      <c r="Q45" t="s">
        <v>19</v>
      </c>
      <c r="R45" t="s">
        <v>19</v>
      </c>
      <c r="T45" s="33" t="str">
        <f>IF(E45&lt;1994,"NA",IF(E45&gt;2001,SUMIFS(ADM!E:E,ADM!A:A,'ReferendumData 91-93'!E45,ADM!C:C,'ReferendumData 91-93'!A45,ADM!D:D,'ReferendumData 91-93'!B45),SUMIFS(ADM!K:K,ADM!H:H,'ReferendumData 91-93'!E45,ADM!I:I,'ReferendumData 91-93'!A45,ADM!J:J,'ReferendumData 91-93'!B45)))</f>
        <v>NA</v>
      </c>
      <c r="U45" s="34" t="str">
        <f t="shared" si="2"/>
        <v>NA</v>
      </c>
      <c r="V45" s="12" t="s">
        <v>20</v>
      </c>
    </row>
    <row r="46" spans="1:22" x14ac:dyDescent="0.35">
      <c r="A46">
        <v>126</v>
      </c>
      <c r="B46">
        <v>1</v>
      </c>
      <c r="C46" t="str">
        <f t="shared" si="0"/>
        <v>0126-01</v>
      </c>
      <c r="D46" t="s">
        <v>64</v>
      </c>
      <c r="E46">
        <v>1991</v>
      </c>
      <c r="F46">
        <f>VLOOKUP(E46,Lookups!A:B,2,FALSE)</f>
        <v>1</v>
      </c>
      <c r="G46">
        <v>1994</v>
      </c>
      <c r="H46">
        <v>338</v>
      </c>
      <c r="I46">
        <v>5</v>
      </c>
      <c r="J46" t="s">
        <v>19</v>
      </c>
      <c r="K46">
        <v>0</v>
      </c>
      <c r="L46">
        <v>9</v>
      </c>
      <c r="M46">
        <v>1</v>
      </c>
      <c r="N46">
        <v>9</v>
      </c>
      <c r="O46">
        <v>1</v>
      </c>
      <c r="P46">
        <f t="shared" si="1"/>
        <v>4</v>
      </c>
      <c r="Q46" t="s">
        <v>19</v>
      </c>
      <c r="R46" t="s">
        <v>19</v>
      </c>
      <c r="T46" s="33" t="str">
        <f>IF(E46&lt;1994,"NA",IF(E46&gt;2001,SUMIFS(ADM!E:E,ADM!A:A,'ReferendumData 91-93'!E46,ADM!C:C,'ReferendumData 91-93'!A46,ADM!D:D,'ReferendumData 91-93'!B46),SUMIFS(ADM!K:K,ADM!H:H,'ReferendumData 91-93'!E46,ADM!I:I,'ReferendumData 91-93'!A46,ADM!J:J,'ReferendumData 91-93'!B46)))</f>
        <v>NA</v>
      </c>
      <c r="U46" s="34" t="str">
        <f t="shared" si="2"/>
        <v>NA</v>
      </c>
      <c r="V46" s="12" t="s">
        <v>20</v>
      </c>
    </row>
    <row r="47" spans="1:22" x14ac:dyDescent="0.35">
      <c r="A47">
        <v>852</v>
      </c>
      <c r="B47">
        <v>1</v>
      </c>
      <c r="C47" t="str">
        <f t="shared" si="0"/>
        <v>0852-01</v>
      </c>
      <c r="D47" t="s">
        <v>65</v>
      </c>
      <c r="E47">
        <v>1991</v>
      </c>
      <c r="F47">
        <f>VLOOKUP(E47,Lookups!A:B,2,FALSE)</f>
        <v>1</v>
      </c>
      <c r="G47">
        <v>1994</v>
      </c>
      <c r="H47">
        <v>800</v>
      </c>
      <c r="I47">
        <v>5</v>
      </c>
      <c r="J47" t="s">
        <v>19</v>
      </c>
      <c r="K47">
        <v>0</v>
      </c>
      <c r="L47">
        <v>9</v>
      </c>
      <c r="M47">
        <v>1</v>
      </c>
      <c r="N47">
        <v>9</v>
      </c>
      <c r="O47">
        <v>1</v>
      </c>
      <c r="P47">
        <f t="shared" si="1"/>
        <v>9</v>
      </c>
      <c r="Q47" t="s">
        <v>19</v>
      </c>
      <c r="R47" t="s">
        <v>19</v>
      </c>
      <c r="T47" s="33" t="str">
        <f>IF(E47&lt;1994,"NA",IF(E47&gt;2001,SUMIFS(ADM!E:E,ADM!A:A,'ReferendumData 91-93'!E47,ADM!C:C,'ReferendumData 91-93'!A47,ADM!D:D,'ReferendumData 91-93'!B47),SUMIFS(ADM!K:K,ADM!H:H,'ReferendumData 91-93'!E47,ADM!I:I,'ReferendumData 91-93'!A47,ADM!J:J,'ReferendumData 91-93'!B47)))</f>
        <v>NA</v>
      </c>
      <c r="U47" s="34" t="str">
        <f t="shared" si="2"/>
        <v>NA</v>
      </c>
      <c r="V47" s="12" t="s">
        <v>20</v>
      </c>
    </row>
    <row r="48" spans="1:22" x14ac:dyDescent="0.35">
      <c r="A48">
        <v>14</v>
      </c>
      <c r="B48">
        <v>1</v>
      </c>
      <c r="C48" t="str">
        <f t="shared" si="0"/>
        <v>0014-01</v>
      </c>
      <c r="D48" t="s">
        <v>66</v>
      </c>
      <c r="E48">
        <v>1992</v>
      </c>
      <c r="F48">
        <f>VLOOKUP(E48,Lookups!A:B,2,FALSE)</f>
        <v>3</v>
      </c>
      <c r="G48">
        <v>1993</v>
      </c>
      <c r="H48">
        <v>203.51</v>
      </c>
      <c r="I48">
        <v>5</v>
      </c>
      <c r="J48" t="s">
        <v>19</v>
      </c>
      <c r="K48">
        <v>0</v>
      </c>
      <c r="L48">
        <v>9</v>
      </c>
      <c r="M48">
        <v>0</v>
      </c>
      <c r="N48">
        <v>9</v>
      </c>
      <c r="O48">
        <v>1</v>
      </c>
      <c r="P48">
        <f t="shared" si="1"/>
        <v>3</v>
      </c>
      <c r="Q48" t="s">
        <v>19</v>
      </c>
      <c r="R48" t="s">
        <v>19</v>
      </c>
      <c r="T48" s="33" t="str">
        <f>IF(E48&lt;1994,"NA",IF(E48&gt;2001,SUMIFS(ADM!E:E,ADM!A:A,'ReferendumData 91-93'!E48,ADM!C:C,'ReferendumData 91-93'!A48,ADM!D:D,'ReferendumData 91-93'!B48),SUMIFS(ADM!K:K,ADM!H:H,'ReferendumData 91-93'!E48,ADM!I:I,'ReferendumData 91-93'!A48,ADM!J:J,'ReferendumData 91-93'!B48)))</f>
        <v>NA</v>
      </c>
      <c r="U48" s="34" t="str">
        <f t="shared" si="2"/>
        <v>NA</v>
      </c>
      <c r="V48" s="12" t="s">
        <v>20</v>
      </c>
    </row>
    <row r="49" spans="1:22" x14ac:dyDescent="0.35">
      <c r="A49">
        <v>15</v>
      </c>
      <c r="B49">
        <v>1</v>
      </c>
      <c r="C49" t="str">
        <f t="shared" si="0"/>
        <v>0015-01</v>
      </c>
      <c r="D49" t="s">
        <v>67</v>
      </c>
      <c r="E49">
        <v>1992</v>
      </c>
      <c r="F49">
        <f>VLOOKUP(E49,Lookups!A:B,2,FALSE)</f>
        <v>3</v>
      </c>
      <c r="G49">
        <v>1993</v>
      </c>
      <c r="H49">
        <v>302.73</v>
      </c>
      <c r="I49">
        <v>5</v>
      </c>
      <c r="J49" t="s">
        <v>19</v>
      </c>
      <c r="K49">
        <v>0</v>
      </c>
      <c r="L49">
        <v>9</v>
      </c>
      <c r="M49">
        <v>0</v>
      </c>
      <c r="N49">
        <v>9</v>
      </c>
      <c r="O49">
        <v>0</v>
      </c>
      <c r="P49">
        <f t="shared" si="1"/>
        <v>4</v>
      </c>
      <c r="Q49" t="s">
        <v>19</v>
      </c>
      <c r="R49" t="s">
        <v>19</v>
      </c>
      <c r="T49" s="33" t="str">
        <f>IF(E49&lt;1994,"NA",IF(E49&gt;2001,SUMIFS(ADM!E:E,ADM!A:A,'ReferendumData 91-93'!E49,ADM!C:C,'ReferendumData 91-93'!A49,ADM!D:D,'ReferendumData 91-93'!B49),SUMIFS(ADM!K:K,ADM!H:H,'ReferendumData 91-93'!E49,ADM!I:I,'ReferendumData 91-93'!A49,ADM!J:J,'ReferendumData 91-93'!B49)))</f>
        <v>NA</v>
      </c>
      <c r="U49" s="34" t="str">
        <f t="shared" si="2"/>
        <v>NA</v>
      </c>
      <c r="V49" s="12" t="s">
        <v>20</v>
      </c>
    </row>
    <row r="50" spans="1:22" x14ac:dyDescent="0.35">
      <c r="A50">
        <v>47</v>
      </c>
      <c r="B50">
        <v>1</v>
      </c>
      <c r="C50" t="str">
        <f t="shared" si="0"/>
        <v>0047-01</v>
      </c>
      <c r="D50" t="s">
        <v>38</v>
      </c>
      <c r="E50">
        <v>1992</v>
      </c>
      <c r="F50">
        <f>VLOOKUP(E50,Lookups!A:B,2,FALSE)</f>
        <v>3</v>
      </c>
      <c r="G50">
        <v>1993</v>
      </c>
      <c r="H50">
        <v>125</v>
      </c>
      <c r="I50">
        <v>4</v>
      </c>
      <c r="J50" t="s">
        <v>19</v>
      </c>
      <c r="K50">
        <v>0</v>
      </c>
      <c r="L50">
        <v>9</v>
      </c>
      <c r="M50">
        <v>0</v>
      </c>
      <c r="N50">
        <v>9</v>
      </c>
      <c r="O50">
        <v>0</v>
      </c>
      <c r="P50">
        <f t="shared" si="1"/>
        <v>2</v>
      </c>
      <c r="Q50" t="s">
        <v>19</v>
      </c>
      <c r="R50" t="s">
        <v>19</v>
      </c>
      <c r="T50" s="33" t="str">
        <f>IF(E50&lt;1994,"NA",IF(E50&gt;2001,SUMIFS(ADM!E:E,ADM!A:A,'ReferendumData 91-93'!E50,ADM!C:C,'ReferendumData 91-93'!A50,ADM!D:D,'ReferendumData 91-93'!B50),SUMIFS(ADM!K:K,ADM!H:H,'ReferendumData 91-93'!E50,ADM!I:I,'ReferendumData 91-93'!A50,ADM!J:J,'ReferendumData 91-93'!B50)))</f>
        <v>NA</v>
      </c>
      <c r="U50" s="34" t="str">
        <f t="shared" si="2"/>
        <v>NA</v>
      </c>
      <c r="V50" s="12" t="s">
        <v>20</v>
      </c>
    </row>
    <row r="51" spans="1:22" x14ac:dyDescent="0.35">
      <c r="A51">
        <v>77</v>
      </c>
      <c r="B51">
        <v>1</v>
      </c>
      <c r="C51" t="str">
        <f t="shared" si="0"/>
        <v>0077-01</v>
      </c>
      <c r="D51" t="s">
        <v>68</v>
      </c>
      <c r="E51">
        <v>1992</v>
      </c>
      <c r="F51">
        <f>VLOOKUP(E51,Lookups!A:B,2,FALSE)</f>
        <v>3</v>
      </c>
      <c r="G51">
        <v>1993</v>
      </c>
      <c r="H51">
        <v>305</v>
      </c>
      <c r="I51">
        <v>5</v>
      </c>
      <c r="J51" t="s">
        <v>19</v>
      </c>
      <c r="K51">
        <v>0</v>
      </c>
      <c r="L51">
        <v>9</v>
      </c>
      <c r="M51">
        <v>0</v>
      </c>
      <c r="N51">
        <v>9</v>
      </c>
      <c r="O51">
        <v>1</v>
      </c>
      <c r="P51">
        <f t="shared" si="1"/>
        <v>4</v>
      </c>
      <c r="Q51" t="s">
        <v>19</v>
      </c>
      <c r="R51" t="s">
        <v>19</v>
      </c>
      <c r="T51" s="33" t="str">
        <f>IF(E51&lt;1994,"NA",IF(E51&gt;2001,SUMIFS(ADM!E:E,ADM!A:A,'ReferendumData 91-93'!E51,ADM!C:C,'ReferendumData 91-93'!A51,ADM!D:D,'ReferendumData 91-93'!B51),SUMIFS(ADM!K:K,ADM!H:H,'ReferendumData 91-93'!E51,ADM!I:I,'ReferendumData 91-93'!A51,ADM!J:J,'ReferendumData 91-93'!B51)))</f>
        <v>NA</v>
      </c>
      <c r="U51" s="34" t="str">
        <f t="shared" si="2"/>
        <v>NA</v>
      </c>
      <c r="V51" s="12" t="s">
        <v>20</v>
      </c>
    </row>
    <row r="52" spans="1:22" x14ac:dyDescent="0.35">
      <c r="A52">
        <v>84</v>
      </c>
      <c r="B52">
        <v>1</v>
      </c>
      <c r="C52" t="str">
        <f t="shared" si="0"/>
        <v>0084-01</v>
      </c>
      <c r="D52" t="s">
        <v>69</v>
      </c>
      <c r="E52">
        <v>1992</v>
      </c>
      <c r="F52">
        <f>VLOOKUP(E52,Lookups!A:B,2,FALSE)</f>
        <v>3</v>
      </c>
      <c r="G52">
        <v>1993</v>
      </c>
      <c r="H52">
        <v>267.85000000000002</v>
      </c>
      <c r="I52">
        <v>5</v>
      </c>
      <c r="J52" t="s">
        <v>19</v>
      </c>
      <c r="K52">
        <v>0</v>
      </c>
      <c r="L52">
        <v>9</v>
      </c>
      <c r="M52">
        <v>0</v>
      </c>
      <c r="N52">
        <v>9</v>
      </c>
      <c r="O52">
        <v>0</v>
      </c>
      <c r="P52">
        <f t="shared" si="1"/>
        <v>3</v>
      </c>
      <c r="Q52" t="s">
        <v>19</v>
      </c>
      <c r="R52" t="s">
        <v>19</v>
      </c>
      <c r="T52" s="33" t="str">
        <f>IF(E52&lt;1994,"NA",IF(E52&gt;2001,SUMIFS(ADM!E:E,ADM!A:A,'ReferendumData 91-93'!E52,ADM!C:C,'ReferendumData 91-93'!A52,ADM!D:D,'ReferendumData 91-93'!B52),SUMIFS(ADM!K:K,ADM!H:H,'ReferendumData 91-93'!E52,ADM!I:I,'ReferendumData 91-93'!A52,ADM!J:J,'ReferendumData 91-93'!B52)))</f>
        <v>NA</v>
      </c>
      <c r="U52" s="34" t="str">
        <f t="shared" si="2"/>
        <v>NA</v>
      </c>
      <c r="V52" s="12" t="s">
        <v>20</v>
      </c>
    </row>
    <row r="53" spans="1:22" x14ac:dyDescent="0.35">
      <c r="A53">
        <v>88</v>
      </c>
      <c r="B53">
        <v>1</v>
      </c>
      <c r="C53" t="str">
        <f t="shared" si="0"/>
        <v>0088-01</v>
      </c>
      <c r="D53" t="s">
        <v>40</v>
      </c>
      <c r="E53">
        <v>1992</v>
      </c>
      <c r="F53">
        <f>VLOOKUP(E53,Lookups!A:B,2,FALSE)</f>
        <v>3</v>
      </c>
      <c r="G53">
        <v>1993</v>
      </c>
      <c r="H53">
        <v>317.41000000000003</v>
      </c>
      <c r="I53">
        <v>5</v>
      </c>
      <c r="J53" t="s">
        <v>19</v>
      </c>
      <c r="K53">
        <v>0</v>
      </c>
      <c r="L53">
        <v>9</v>
      </c>
      <c r="M53">
        <v>0</v>
      </c>
      <c r="N53">
        <v>9</v>
      </c>
      <c r="O53">
        <v>1</v>
      </c>
      <c r="P53">
        <f t="shared" si="1"/>
        <v>4</v>
      </c>
      <c r="Q53" t="s">
        <v>19</v>
      </c>
      <c r="R53" t="s">
        <v>19</v>
      </c>
      <c r="T53" s="33" t="str">
        <f>IF(E53&lt;1994,"NA",IF(E53&gt;2001,SUMIFS(ADM!E:E,ADM!A:A,'ReferendumData 91-93'!E53,ADM!C:C,'ReferendumData 91-93'!A53,ADM!D:D,'ReferendumData 91-93'!B53),SUMIFS(ADM!K:K,ADM!H:H,'ReferendumData 91-93'!E53,ADM!I:I,'ReferendumData 91-93'!A53,ADM!J:J,'ReferendumData 91-93'!B53)))</f>
        <v>NA</v>
      </c>
      <c r="U53" s="34" t="str">
        <f t="shared" si="2"/>
        <v>NA</v>
      </c>
      <c r="V53" s="12" t="s">
        <v>20</v>
      </c>
    </row>
    <row r="54" spans="1:22" x14ac:dyDescent="0.35">
      <c r="A54">
        <v>91</v>
      </c>
      <c r="B54">
        <v>1</v>
      </c>
      <c r="C54" t="str">
        <f t="shared" si="0"/>
        <v>0091-01</v>
      </c>
      <c r="D54" t="s">
        <v>41</v>
      </c>
      <c r="E54">
        <v>1992</v>
      </c>
      <c r="F54">
        <f>VLOOKUP(E54,Lookups!A:B,2,FALSE)</f>
        <v>3</v>
      </c>
      <c r="G54">
        <v>1993</v>
      </c>
      <c r="H54">
        <v>133.62</v>
      </c>
      <c r="I54">
        <v>5</v>
      </c>
      <c r="J54" t="s">
        <v>19</v>
      </c>
      <c r="K54">
        <v>0</v>
      </c>
      <c r="L54">
        <v>9</v>
      </c>
      <c r="M54">
        <v>0</v>
      </c>
      <c r="N54">
        <v>9</v>
      </c>
      <c r="O54">
        <v>1</v>
      </c>
      <c r="P54">
        <f t="shared" si="1"/>
        <v>2</v>
      </c>
      <c r="Q54" t="s">
        <v>19</v>
      </c>
      <c r="R54" t="s">
        <v>19</v>
      </c>
      <c r="T54" s="33" t="str">
        <f>IF(E54&lt;1994,"NA",IF(E54&gt;2001,SUMIFS(ADM!E:E,ADM!A:A,'ReferendumData 91-93'!E54,ADM!C:C,'ReferendumData 91-93'!A54,ADM!D:D,'ReferendumData 91-93'!B54),SUMIFS(ADM!K:K,ADM!H:H,'ReferendumData 91-93'!E54,ADM!I:I,'ReferendumData 91-93'!A54,ADM!J:J,'ReferendumData 91-93'!B54)))</f>
        <v>NA</v>
      </c>
      <c r="U54" s="34" t="str">
        <f t="shared" si="2"/>
        <v>NA</v>
      </c>
      <c r="V54" s="12" t="s">
        <v>20</v>
      </c>
    </row>
    <row r="55" spans="1:22" x14ac:dyDescent="0.35">
      <c r="A55">
        <v>93</v>
      </c>
      <c r="B55">
        <v>1</v>
      </c>
      <c r="C55" t="str">
        <f t="shared" si="0"/>
        <v>0093-01</v>
      </c>
      <c r="D55" t="s">
        <v>70</v>
      </c>
      <c r="E55">
        <v>1992</v>
      </c>
      <c r="F55">
        <f>VLOOKUP(E55,Lookups!A:B,2,FALSE)</f>
        <v>3</v>
      </c>
      <c r="G55">
        <v>1993</v>
      </c>
      <c r="H55">
        <v>175</v>
      </c>
      <c r="I55">
        <v>5</v>
      </c>
      <c r="J55" t="s">
        <v>19</v>
      </c>
      <c r="K55">
        <v>0</v>
      </c>
      <c r="L55">
        <v>9</v>
      </c>
      <c r="M55">
        <v>0</v>
      </c>
      <c r="N55">
        <v>9</v>
      </c>
      <c r="O55">
        <v>0</v>
      </c>
      <c r="P55">
        <f t="shared" si="1"/>
        <v>2</v>
      </c>
      <c r="Q55" t="s">
        <v>19</v>
      </c>
      <c r="R55" t="s">
        <v>19</v>
      </c>
      <c r="T55" s="33" t="str">
        <f>IF(E55&lt;1994,"NA",IF(E55&gt;2001,SUMIFS(ADM!E:E,ADM!A:A,'ReferendumData 91-93'!E55,ADM!C:C,'ReferendumData 91-93'!A55,ADM!D:D,'ReferendumData 91-93'!B55),SUMIFS(ADM!K:K,ADM!H:H,'ReferendumData 91-93'!E55,ADM!I:I,'ReferendumData 91-93'!A55,ADM!J:J,'ReferendumData 91-93'!B55)))</f>
        <v>NA</v>
      </c>
      <c r="U55" s="34" t="str">
        <f t="shared" si="2"/>
        <v>NA</v>
      </c>
      <c r="V55" s="12" t="s">
        <v>20</v>
      </c>
    </row>
    <row r="56" spans="1:22" x14ac:dyDescent="0.35">
      <c r="A56">
        <v>195</v>
      </c>
      <c r="B56">
        <v>1</v>
      </c>
      <c r="C56" t="str">
        <f t="shared" si="0"/>
        <v>0195-01</v>
      </c>
      <c r="D56" t="s">
        <v>71</v>
      </c>
      <c r="E56">
        <v>1992</v>
      </c>
      <c r="F56">
        <f>VLOOKUP(E56,Lookups!A:B,2,FALSE)</f>
        <v>3</v>
      </c>
      <c r="G56">
        <v>1993</v>
      </c>
      <c r="H56">
        <v>314.74</v>
      </c>
      <c r="I56">
        <v>5</v>
      </c>
      <c r="J56" t="s">
        <v>19</v>
      </c>
      <c r="K56">
        <v>0</v>
      </c>
      <c r="L56">
        <v>9</v>
      </c>
      <c r="M56">
        <v>0</v>
      </c>
      <c r="N56">
        <v>9</v>
      </c>
      <c r="O56">
        <v>1</v>
      </c>
      <c r="P56">
        <f t="shared" si="1"/>
        <v>4</v>
      </c>
      <c r="Q56" t="s">
        <v>19</v>
      </c>
      <c r="R56" t="s">
        <v>19</v>
      </c>
      <c r="T56" s="33" t="str">
        <f>IF(E56&lt;1994,"NA",IF(E56&gt;2001,SUMIFS(ADM!E:E,ADM!A:A,'ReferendumData 91-93'!E56,ADM!C:C,'ReferendumData 91-93'!A56,ADM!D:D,'ReferendumData 91-93'!B56),SUMIFS(ADM!K:K,ADM!H:H,'ReferendumData 91-93'!E56,ADM!I:I,'ReferendumData 91-93'!A56,ADM!J:J,'ReferendumData 91-93'!B56)))</f>
        <v>NA</v>
      </c>
      <c r="U56" s="34" t="str">
        <f t="shared" si="2"/>
        <v>NA</v>
      </c>
      <c r="V56" s="12" t="s">
        <v>20</v>
      </c>
    </row>
    <row r="57" spans="1:22" x14ac:dyDescent="0.35">
      <c r="A57">
        <v>209</v>
      </c>
      <c r="B57">
        <v>1</v>
      </c>
      <c r="C57" t="str">
        <f t="shared" si="0"/>
        <v>0209-01</v>
      </c>
      <c r="D57" t="s">
        <v>72</v>
      </c>
      <c r="E57">
        <v>1992</v>
      </c>
      <c r="F57">
        <f>VLOOKUP(E57,Lookups!A:B,2,FALSE)</f>
        <v>3</v>
      </c>
      <c r="G57">
        <v>1993</v>
      </c>
      <c r="H57">
        <v>410</v>
      </c>
      <c r="I57">
        <v>5</v>
      </c>
      <c r="J57" t="s">
        <v>19</v>
      </c>
      <c r="K57">
        <v>0</v>
      </c>
      <c r="L57">
        <v>9</v>
      </c>
      <c r="M57">
        <v>0</v>
      </c>
      <c r="N57">
        <v>9</v>
      </c>
      <c r="O57">
        <v>0</v>
      </c>
      <c r="P57">
        <f t="shared" si="1"/>
        <v>5</v>
      </c>
      <c r="Q57" t="s">
        <v>19</v>
      </c>
      <c r="R57" t="s">
        <v>19</v>
      </c>
      <c r="T57" s="33" t="str">
        <f>IF(E57&lt;1994,"NA",IF(E57&gt;2001,SUMIFS(ADM!E:E,ADM!A:A,'ReferendumData 91-93'!E57,ADM!C:C,'ReferendumData 91-93'!A57,ADM!D:D,'ReferendumData 91-93'!B57),SUMIFS(ADM!K:K,ADM!H:H,'ReferendumData 91-93'!E57,ADM!I:I,'ReferendumData 91-93'!A57,ADM!J:J,'ReferendumData 91-93'!B57)))</f>
        <v>NA</v>
      </c>
      <c r="U57" s="34" t="str">
        <f t="shared" si="2"/>
        <v>NA</v>
      </c>
      <c r="V57" s="12" t="s">
        <v>20</v>
      </c>
    </row>
    <row r="58" spans="1:22" x14ac:dyDescent="0.35">
      <c r="A58">
        <v>239</v>
      </c>
      <c r="B58">
        <v>1</v>
      </c>
      <c r="C58" t="str">
        <f t="shared" si="0"/>
        <v>0239-01</v>
      </c>
      <c r="D58" t="s">
        <v>73</v>
      </c>
      <c r="E58">
        <v>1992</v>
      </c>
      <c r="F58">
        <f>VLOOKUP(E58,Lookups!A:B,2,FALSE)</f>
        <v>3</v>
      </c>
      <c r="G58">
        <v>1993</v>
      </c>
      <c r="H58">
        <v>151.52000000000001</v>
      </c>
      <c r="I58">
        <v>5</v>
      </c>
      <c r="J58" t="s">
        <v>19</v>
      </c>
      <c r="K58">
        <v>0</v>
      </c>
      <c r="L58">
        <v>9</v>
      </c>
      <c r="M58">
        <v>0</v>
      </c>
      <c r="N58">
        <v>9</v>
      </c>
      <c r="O58">
        <v>0</v>
      </c>
      <c r="P58">
        <f t="shared" si="1"/>
        <v>2</v>
      </c>
      <c r="Q58" t="s">
        <v>19</v>
      </c>
      <c r="R58" t="s">
        <v>19</v>
      </c>
      <c r="T58" s="33" t="str">
        <f>IF(E58&lt;1994,"NA",IF(E58&gt;2001,SUMIFS(ADM!E:E,ADM!A:A,'ReferendumData 91-93'!E58,ADM!C:C,'ReferendumData 91-93'!A58,ADM!D:D,'ReferendumData 91-93'!B58),SUMIFS(ADM!K:K,ADM!H:H,'ReferendumData 91-93'!E58,ADM!I:I,'ReferendumData 91-93'!A58,ADM!J:J,'ReferendumData 91-93'!B58)))</f>
        <v>NA</v>
      </c>
      <c r="U58" s="34" t="str">
        <f t="shared" si="2"/>
        <v>NA</v>
      </c>
      <c r="V58" s="12" t="s">
        <v>20</v>
      </c>
    </row>
    <row r="59" spans="1:22" x14ac:dyDescent="0.35">
      <c r="A59">
        <v>241</v>
      </c>
      <c r="B59">
        <v>1</v>
      </c>
      <c r="C59" t="str">
        <f t="shared" si="0"/>
        <v>0241-01</v>
      </c>
      <c r="D59" t="s">
        <v>74</v>
      </c>
      <c r="E59">
        <v>1992</v>
      </c>
      <c r="F59">
        <f>VLOOKUP(E59,Lookups!A:B,2,FALSE)</f>
        <v>3</v>
      </c>
      <c r="G59">
        <v>1993</v>
      </c>
      <c r="H59">
        <v>150</v>
      </c>
      <c r="I59">
        <v>5</v>
      </c>
      <c r="J59" t="s">
        <v>19</v>
      </c>
      <c r="K59">
        <v>0</v>
      </c>
      <c r="L59">
        <v>9</v>
      </c>
      <c r="M59">
        <v>0</v>
      </c>
      <c r="N59">
        <v>9</v>
      </c>
      <c r="O59">
        <v>1</v>
      </c>
      <c r="P59">
        <f t="shared" si="1"/>
        <v>2</v>
      </c>
      <c r="Q59" t="s">
        <v>19</v>
      </c>
      <c r="R59" t="s">
        <v>19</v>
      </c>
      <c r="T59" s="33" t="str">
        <f>IF(E59&lt;1994,"NA",IF(E59&gt;2001,SUMIFS(ADM!E:E,ADM!A:A,'ReferendumData 91-93'!E59,ADM!C:C,'ReferendumData 91-93'!A59,ADM!D:D,'ReferendumData 91-93'!B59),SUMIFS(ADM!K:K,ADM!H:H,'ReferendumData 91-93'!E59,ADM!I:I,'ReferendumData 91-93'!A59,ADM!J:J,'ReferendumData 91-93'!B59)))</f>
        <v>NA</v>
      </c>
      <c r="U59" s="34" t="str">
        <f t="shared" si="2"/>
        <v>NA</v>
      </c>
      <c r="V59" s="12" t="s">
        <v>20</v>
      </c>
    </row>
    <row r="60" spans="1:22" x14ac:dyDescent="0.35">
      <c r="A60">
        <v>252</v>
      </c>
      <c r="B60">
        <v>1</v>
      </c>
      <c r="C60" t="str">
        <f t="shared" si="0"/>
        <v>0252-01</v>
      </c>
      <c r="D60" t="s">
        <v>75</v>
      </c>
      <c r="E60">
        <v>1992</v>
      </c>
      <c r="F60">
        <f>VLOOKUP(E60,Lookups!A:B,2,FALSE)</f>
        <v>3</v>
      </c>
      <c r="G60">
        <v>1993</v>
      </c>
      <c r="H60">
        <v>320</v>
      </c>
      <c r="I60">
        <v>5</v>
      </c>
      <c r="J60" t="s">
        <v>19</v>
      </c>
      <c r="K60">
        <v>0</v>
      </c>
      <c r="L60">
        <v>9</v>
      </c>
      <c r="M60">
        <v>0</v>
      </c>
      <c r="N60">
        <v>9</v>
      </c>
      <c r="O60">
        <v>1</v>
      </c>
      <c r="P60">
        <f t="shared" si="1"/>
        <v>4</v>
      </c>
      <c r="Q60" t="s">
        <v>19</v>
      </c>
      <c r="R60" t="s">
        <v>19</v>
      </c>
      <c r="T60" s="33" t="str">
        <f>IF(E60&lt;1994,"NA",IF(E60&gt;2001,SUMIFS(ADM!E:E,ADM!A:A,'ReferendumData 91-93'!E60,ADM!C:C,'ReferendumData 91-93'!A60,ADM!D:D,'ReferendumData 91-93'!B60),SUMIFS(ADM!K:K,ADM!H:H,'ReferendumData 91-93'!E60,ADM!I:I,'ReferendumData 91-93'!A60,ADM!J:J,'ReferendumData 91-93'!B60)))</f>
        <v>NA</v>
      </c>
      <c r="U60" s="34" t="str">
        <f t="shared" si="2"/>
        <v>NA</v>
      </c>
      <c r="V60" s="12" t="s">
        <v>20</v>
      </c>
    </row>
    <row r="61" spans="1:22" x14ac:dyDescent="0.35">
      <c r="A61">
        <v>264</v>
      </c>
      <c r="B61">
        <v>1</v>
      </c>
      <c r="C61" t="str">
        <f t="shared" si="0"/>
        <v>0264-01</v>
      </c>
      <c r="D61" t="s">
        <v>76</v>
      </c>
      <c r="E61">
        <v>1992</v>
      </c>
      <c r="F61">
        <f>VLOOKUP(E61,Lookups!A:B,2,FALSE)</f>
        <v>3</v>
      </c>
      <c r="G61">
        <v>1993</v>
      </c>
      <c r="H61">
        <v>415.08</v>
      </c>
      <c r="I61">
        <v>5</v>
      </c>
      <c r="J61" t="s">
        <v>19</v>
      </c>
      <c r="K61">
        <v>0</v>
      </c>
      <c r="L61">
        <v>9</v>
      </c>
      <c r="M61">
        <v>0</v>
      </c>
      <c r="N61">
        <v>9</v>
      </c>
      <c r="O61">
        <v>0</v>
      </c>
      <c r="P61">
        <f t="shared" si="1"/>
        <v>5</v>
      </c>
      <c r="Q61" t="s">
        <v>19</v>
      </c>
      <c r="R61" t="s">
        <v>19</v>
      </c>
      <c r="T61" s="33" t="str">
        <f>IF(E61&lt;1994,"NA",IF(E61&gt;2001,SUMIFS(ADM!E:E,ADM!A:A,'ReferendumData 91-93'!E61,ADM!C:C,'ReferendumData 91-93'!A61,ADM!D:D,'ReferendumData 91-93'!B61),SUMIFS(ADM!K:K,ADM!H:H,'ReferendumData 91-93'!E61,ADM!I:I,'ReferendumData 91-93'!A61,ADM!J:J,'ReferendumData 91-93'!B61)))</f>
        <v>NA</v>
      </c>
      <c r="U61" s="34" t="str">
        <f t="shared" si="2"/>
        <v>NA</v>
      </c>
      <c r="V61" s="12" t="s">
        <v>20</v>
      </c>
    </row>
    <row r="62" spans="1:22" x14ac:dyDescent="0.35">
      <c r="A62">
        <v>297</v>
      </c>
      <c r="B62">
        <v>1</v>
      </c>
      <c r="C62" t="str">
        <f t="shared" si="0"/>
        <v>0297-01</v>
      </c>
      <c r="D62" t="s">
        <v>77</v>
      </c>
      <c r="E62">
        <v>1992</v>
      </c>
      <c r="F62">
        <f>VLOOKUP(E62,Lookups!A:B,2,FALSE)</f>
        <v>3</v>
      </c>
      <c r="G62">
        <v>1993</v>
      </c>
      <c r="H62">
        <v>164.82</v>
      </c>
      <c r="I62">
        <v>5</v>
      </c>
      <c r="J62" t="s">
        <v>19</v>
      </c>
      <c r="K62">
        <v>0</v>
      </c>
      <c r="L62">
        <v>9</v>
      </c>
      <c r="M62">
        <v>0</v>
      </c>
      <c r="N62">
        <v>9</v>
      </c>
      <c r="O62">
        <v>1</v>
      </c>
      <c r="P62">
        <f t="shared" si="1"/>
        <v>2</v>
      </c>
      <c r="Q62" t="s">
        <v>19</v>
      </c>
      <c r="R62" t="s">
        <v>19</v>
      </c>
      <c r="T62" s="33" t="str">
        <f>IF(E62&lt;1994,"NA",IF(E62&gt;2001,SUMIFS(ADM!E:E,ADM!A:A,'ReferendumData 91-93'!E62,ADM!C:C,'ReferendumData 91-93'!A62,ADM!D:D,'ReferendumData 91-93'!B62),SUMIFS(ADM!K:K,ADM!H:H,'ReferendumData 91-93'!E62,ADM!I:I,'ReferendumData 91-93'!A62,ADM!J:J,'ReferendumData 91-93'!B62)))</f>
        <v>NA</v>
      </c>
      <c r="U62" s="34" t="str">
        <f t="shared" si="2"/>
        <v>NA</v>
      </c>
      <c r="V62" s="12" t="s">
        <v>20</v>
      </c>
    </row>
    <row r="63" spans="1:22" x14ac:dyDescent="0.35">
      <c r="A63">
        <v>300</v>
      </c>
      <c r="B63">
        <v>1</v>
      </c>
      <c r="C63" t="str">
        <f t="shared" si="0"/>
        <v>0300-01</v>
      </c>
      <c r="D63" t="s">
        <v>54</v>
      </c>
      <c r="E63">
        <v>1992</v>
      </c>
      <c r="F63">
        <f>VLOOKUP(E63,Lookups!A:B,2,FALSE)</f>
        <v>3</v>
      </c>
      <c r="G63">
        <v>1993</v>
      </c>
      <c r="H63">
        <v>275</v>
      </c>
      <c r="I63">
        <v>5</v>
      </c>
      <c r="J63" t="s">
        <v>19</v>
      </c>
      <c r="K63">
        <v>0</v>
      </c>
      <c r="L63">
        <v>9</v>
      </c>
      <c r="M63">
        <v>0</v>
      </c>
      <c r="N63">
        <v>9</v>
      </c>
      <c r="O63">
        <v>1</v>
      </c>
      <c r="P63">
        <f t="shared" si="1"/>
        <v>3</v>
      </c>
      <c r="Q63" t="s">
        <v>19</v>
      </c>
      <c r="R63" t="s">
        <v>19</v>
      </c>
      <c r="T63" s="33" t="str">
        <f>IF(E63&lt;1994,"NA",IF(E63&gt;2001,SUMIFS(ADM!E:E,ADM!A:A,'ReferendumData 91-93'!E63,ADM!C:C,'ReferendumData 91-93'!A63,ADM!D:D,'ReferendumData 91-93'!B63),SUMIFS(ADM!K:K,ADM!H:H,'ReferendumData 91-93'!E63,ADM!I:I,'ReferendumData 91-93'!A63,ADM!J:J,'ReferendumData 91-93'!B63)))</f>
        <v>NA</v>
      </c>
      <c r="U63" s="34" t="str">
        <f t="shared" si="2"/>
        <v>NA</v>
      </c>
      <c r="V63" s="12" t="s">
        <v>20</v>
      </c>
    </row>
    <row r="64" spans="1:22" x14ac:dyDescent="0.35">
      <c r="A64">
        <v>314</v>
      </c>
      <c r="B64">
        <v>1</v>
      </c>
      <c r="C64" t="str">
        <f t="shared" si="0"/>
        <v>0314-01</v>
      </c>
      <c r="D64" t="s">
        <v>78</v>
      </c>
      <c r="E64">
        <v>1992</v>
      </c>
      <c r="F64">
        <f>VLOOKUP(E64,Lookups!A:B,2,FALSE)</f>
        <v>3</v>
      </c>
      <c r="G64">
        <v>1993</v>
      </c>
      <c r="H64">
        <v>305</v>
      </c>
      <c r="I64">
        <v>5</v>
      </c>
      <c r="J64" t="s">
        <v>19</v>
      </c>
      <c r="K64">
        <v>0</v>
      </c>
      <c r="L64">
        <v>9</v>
      </c>
      <c r="M64">
        <v>0</v>
      </c>
      <c r="N64">
        <v>9</v>
      </c>
      <c r="O64">
        <v>0</v>
      </c>
      <c r="P64">
        <f t="shared" si="1"/>
        <v>4</v>
      </c>
      <c r="Q64" t="s">
        <v>19</v>
      </c>
      <c r="R64" t="s">
        <v>19</v>
      </c>
      <c r="T64" s="33" t="str">
        <f>IF(E64&lt;1994,"NA",IF(E64&gt;2001,SUMIFS(ADM!E:E,ADM!A:A,'ReferendumData 91-93'!E64,ADM!C:C,'ReferendumData 91-93'!A64,ADM!D:D,'ReferendumData 91-93'!B64),SUMIFS(ADM!K:K,ADM!H:H,'ReferendumData 91-93'!E64,ADM!I:I,'ReferendumData 91-93'!A64,ADM!J:J,'ReferendumData 91-93'!B64)))</f>
        <v>NA</v>
      </c>
      <c r="U64" s="34" t="str">
        <f t="shared" si="2"/>
        <v>NA</v>
      </c>
      <c r="V64" s="12" t="s">
        <v>20</v>
      </c>
    </row>
    <row r="65" spans="1:22" x14ac:dyDescent="0.35">
      <c r="A65">
        <v>319</v>
      </c>
      <c r="B65">
        <v>1</v>
      </c>
      <c r="C65" t="str">
        <f t="shared" si="0"/>
        <v>0319-01</v>
      </c>
      <c r="D65" t="s">
        <v>79</v>
      </c>
      <c r="E65">
        <v>1992</v>
      </c>
      <c r="F65">
        <f>VLOOKUP(E65,Lookups!A:B,2,FALSE)</f>
        <v>3</v>
      </c>
      <c r="G65">
        <v>1993</v>
      </c>
      <c r="H65">
        <v>100</v>
      </c>
      <c r="I65">
        <v>5</v>
      </c>
      <c r="J65" t="s">
        <v>19</v>
      </c>
      <c r="K65">
        <v>0</v>
      </c>
      <c r="L65">
        <v>9</v>
      </c>
      <c r="M65">
        <v>0</v>
      </c>
      <c r="N65">
        <v>9</v>
      </c>
      <c r="O65">
        <v>0</v>
      </c>
      <c r="P65">
        <f t="shared" si="1"/>
        <v>2</v>
      </c>
      <c r="Q65" t="s">
        <v>19</v>
      </c>
      <c r="R65" t="s">
        <v>19</v>
      </c>
      <c r="T65" s="33" t="str">
        <f>IF(E65&lt;1994,"NA",IF(E65&gt;2001,SUMIFS(ADM!E:E,ADM!A:A,'ReferendumData 91-93'!E65,ADM!C:C,'ReferendumData 91-93'!A65,ADM!D:D,'ReferendumData 91-93'!B65),SUMIFS(ADM!K:K,ADM!H:H,'ReferendumData 91-93'!E65,ADM!I:I,'ReferendumData 91-93'!A65,ADM!J:J,'ReferendumData 91-93'!B65)))</f>
        <v>NA</v>
      </c>
      <c r="U65" s="34" t="str">
        <f t="shared" si="2"/>
        <v>NA</v>
      </c>
      <c r="V65" s="12" t="s">
        <v>20</v>
      </c>
    </row>
    <row r="66" spans="1:22" x14ac:dyDescent="0.35">
      <c r="A66">
        <v>333</v>
      </c>
      <c r="B66">
        <v>1</v>
      </c>
      <c r="C66" t="str">
        <f t="shared" si="0"/>
        <v>0333-01</v>
      </c>
      <c r="D66" t="s">
        <v>80</v>
      </c>
      <c r="E66">
        <v>1992</v>
      </c>
      <c r="F66">
        <f>VLOOKUP(E66,Lookups!A:B,2,FALSE)</f>
        <v>3</v>
      </c>
      <c r="G66">
        <v>1993</v>
      </c>
      <c r="H66">
        <v>305</v>
      </c>
      <c r="I66">
        <v>5</v>
      </c>
      <c r="J66" t="s">
        <v>19</v>
      </c>
      <c r="K66">
        <v>0</v>
      </c>
      <c r="L66">
        <v>9</v>
      </c>
      <c r="M66">
        <v>0</v>
      </c>
      <c r="N66">
        <v>9</v>
      </c>
      <c r="O66">
        <v>0</v>
      </c>
      <c r="P66">
        <f t="shared" si="1"/>
        <v>4</v>
      </c>
      <c r="Q66" t="s">
        <v>19</v>
      </c>
      <c r="R66" t="s">
        <v>19</v>
      </c>
      <c r="T66" s="33" t="str">
        <f>IF(E66&lt;1994,"NA",IF(E66&gt;2001,SUMIFS(ADM!E:E,ADM!A:A,'ReferendumData 91-93'!E66,ADM!C:C,'ReferendumData 91-93'!A66,ADM!D:D,'ReferendumData 91-93'!B66),SUMIFS(ADM!K:K,ADM!H:H,'ReferendumData 91-93'!E66,ADM!I:I,'ReferendumData 91-93'!A66,ADM!J:J,'ReferendumData 91-93'!B66)))</f>
        <v>NA</v>
      </c>
      <c r="U66" s="34" t="str">
        <f t="shared" si="2"/>
        <v>NA</v>
      </c>
      <c r="V66" s="12" t="s">
        <v>20</v>
      </c>
    </row>
    <row r="67" spans="1:22" x14ac:dyDescent="0.35">
      <c r="A67">
        <v>341</v>
      </c>
      <c r="B67">
        <v>1</v>
      </c>
      <c r="C67" t="str">
        <f t="shared" si="0"/>
        <v>0341-01</v>
      </c>
      <c r="D67" t="s">
        <v>81</v>
      </c>
      <c r="E67">
        <v>1992</v>
      </c>
      <c r="F67">
        <f>VLOOKUP(E67,Lookups!A:B,2,FALSE)</f>
        <v>3</v>
      </c>
      <c r="G67">
        <v>1993</v>
      </c>
      <c r="H67">
        <v>200</v>
      </c>
      <c r="I67">
        <v>5</v>
      </c>
      <c r="J67" t="s">
        <v>19</v>
      </c>
      <c r="K67">
        <v>0</v>
      </c>
      <c r="L67">
        <v>9</v>
      </c>
      <c r="M67">
        <v>0</v>
      </c>
      <c r="N67">
        <v>9</v>
      </c>
      <c r="O67">
        <v>0</v>
      </c>
      <c r="P67">
        <f t="shared" si="1"/>
        <v>3</v>
      </c>
      <c r="Q67" t="s">
        <v>19</v>
      </c>
      <c r="R67" t="s">
        <v>19</v>
      </c>
      <c r="T67" s="33" t="str">
        <f>IF(E67&lt;1994,"NA",IF(E67&gt;2001,SUMIFS(ADM!E:E,ADM!A:A,'ReferendumData 91-93'!E67,ADM!C:C,'ReferendumData 91-93'!A67,ADM!D:D,'ReferendumData 91-93'!B67),SUMIFS(ADM!K:K,ADM!H:H,'ReferendumData 91-93'!E67,ADM!I:I,'ReferendumData 91-93'!A67,ADM!J:J,'ReferendumData 91-93'!B67)))</f>
        <v>NA</v>
      </c>
      <c r="U67" s="34" t="str">
        <f t="shared" si="2"/>
        <v>NA</v>
      </c>
      <c r="V67" s="12" t="s">
        <v>20</v>
      </c>
    </row>
    <row r="68" spans="1:22" x14ac:dyDescent="0.35">
      <c r="A68">
        <v>361</v>
      </c>
      <c r="B68">
        <v>1</v>
      </c>
      <c r="C68" t="str">
        <f t="shared" ref="C68:C131" si="3">TEXT(A68,"0000")&amp;"-"&amp;TEXT(B68,"00")</f>
        <v>0361-01</v>
      </c>
      <c r="D68" t="s">
        <v>82</v>
      </c>
      <c r="E68">
        <v>1992</v>
      </c>
      <c r="F68">
        <f>VLOOKUP(E68,Lookups!A:B,2,FALSE)</f>
        <v>3</v>
      </c>
      <c r="G68">
        <v>1993</v>
      </c>
      <c r="H68">
        <v>189.37</v>
      </c>
      <c r="I68">
        <v>5</v>
      </c>
      <c r="J68" t="s">
        <v>19</v>
      </c>
      <c r="K68">
        <v>0</v>
      </c>
      <c r="L68">
        <v>9</v>
      </c>
      <c r="M68">
        <v>0</v>
      </c>
      <c r="N68">
        <v>9</v>
      </c>
      <c r="O68">
        <v>0</v>
      </c>
      <c r="P68">
        <f t="shared" ref="P68:P131" si="4">MAX(1,MIN(10,INT(H68/100)+1))</f>
        <v>2</v>
      </c>
      <c r="Q68" t="s">
        <v>19</v>
      </c>
      <c r="R68" t="s">
        <v>19</v>
      </c>
      <c r="T68" s="33" t="str">
        <f>IF(E68&lt;1994,"NA",IF(E68&gt;2001,SUMIFS(ADM!E:E,ADM!A:A,'ReferendumData 91-93'!E68,ADM!C:C,'ReferendumData 91-93'!A68,ADM!D:D,'ReferendumData 91-93'!B68),SUMIFS(ADM!K:K,ADM!H:H,'ReferendumData 91-93'!E68,ADM!I:I,'ReferendumData 91-93'!A68,ADM!J:J,'ReferendumData 91-93'!B68)))</f>
        <v>NA</v>
      </c>
      <c r="U68" s="34" t="str">
        <f t="shared" ref="U68:U131" si="5">IFERROR((Q68+R68)/T68,"NA")</f>
        <v>NA</v>
      </c>
      <c r="V68" s="12" t="s">
        <v>20</v>
      </c>
    </row>
    <row r="69" spans="1:22" x14ac:dyDescent="0.35">
      <c r="A69">
        <v>378</v>
      </c>
      <c r="B69">
        <v>1</v>
      </c>
      <c r="C69" t="str">
        <f t="shared" si="3"/>
        <v>0378-01</v>
      </c>
      <c r="D69" t="s">
        <v>83</v>
      </c>
      <c r="E69">
        <v>1992</v>
      </c>
      <c r="F69">
        <f>VLOOKUP(E69,Lookups!A:B,2,FALSE)</f>
        <v>3</v>
      </c>
      <c r="G69">
        <v>1993</v>
      </c>
      <c r="H69">
        <v>155.51</v>
      </c>
      <c r="I69">
        <v>5</v>
      </c>
      <c r="J69" t="s">
        <v>19</v>
      </c>
      <c r="K69">
        <v>0</v>
      </c>
      <c r="L69">
        <v>9</v>
      </c>
      <c r="M69">
        <v>0</v>
      </c>
      <c r="N69">
        <v>9</v>
      </c>
      <c r="O69">
        <v>1</v>
      </c>
      <c r="P69">
        <f t="shared" si="4"/>
        <v>2</v>
      </c>
      <c r="Q69" t="s">
        <v>19</v>
      </c>
      <c r="R69" t="s">
        <v>19</v>
      </c>
      <c r="T69" s="33" t="str">
        <f>IF(E69&lt;1994,"NA",IF(E69&gt;2001,SUMIFS(ADM!E:E,ADM!A:A,'ReferendumData 91-93'!E69,ADM!C:C,'ReferendumData 91-93'!A69,ADM!D:D,'ReferendumData 91-93'!B69),SUMIFS(ADM!K:K,ADM!H:H,'ReferendumData 91-93'!E69,ADM!I:I,'ReferendumData 91-93'!A69,ADM!J:J,'ReferendumData 91-93'!B69)))</f>
        <v>NA</v>
      </c>
      <c r="U69" s="34" t="str">
        <f t="shared" si="5"/>
        <v>NA</v>
      </c>
      <c r="V69" s="12" t="s">
        <v>20</v>
      </c>
    </row>
    <row r="70" spans="1:22" x14ac:dyDescent="0.35">
      <c r="A70">
        <v>402</v>
      </c>
      <c r="B70">
        <v>1</v>
      </c>
      <c r="C70" t="str">
        <f t="shared" si="3"/>
        <v>0402-01</v>
      </c>
      <c r="D70" t="s">
        <v>84</v>
      </c>
      <c r="E70">
        <v>1992</v>
      </c>
      <c r="F70">
        <f>VLOOKUP(E70,Lookups!A:B,2,FALSE)</f>
        <v>3</v>
      </c>
      <c r="G70">
        <v>1993</v>
      </c>
      <c r="H70">
        <v>670.62</v>
      </c>
      <c r="I70">
        <v>5</v>
      </c>
      <c r="J70" t="s">
        <v>19</v>
      </c>
      <c r="K70">
        <v>0</v>
      </c>
      <c r="L70">
        <v>9</v>
      </c>
      <c r="M70">
        <v>0</v>
      </c>
      <c r="N70">
        <v>9</v>
      </c>
      <c r="O70">
        <v>0</v>
      </c>
      <c r="P70">
        <f t="shared" si="4"/>
        <v>7</v>
      </c>
      <c r="Q70" t="s">
        <v>19</v>
      </c>
      <c r="R70" t="s">
        <v>19</v>
      </c>
      <c r="T70" s="33" t="str">
        <f>IF(E70&lt;1994,"NA",IF(E70&gt;2001,SUMIFS(ADM!E:E,ADM!A:A,'ReferendumData 91-93'!E70,ADM!C:C,'ReferendumData 91-93'!A70,ADM!D:D,'ReferendumData 91-93'!B70),SUMIFS(ADM!K:K,ADM!H:H,'ReferendumData 91-93'!E70,ADM!I:I,'ReferendumData 91-93'!A70,ADM!J:J,'ReferendumData 91-93'!B70)))</f>
        <v>NA</v>
      </c>
      <c r="U70" s="34" t="str">
        <f t="shared" si="5"/>
        <v>NA</v>
      </c>
      <c r="V70" s="12" t="s">
        <v>20</v>
      </c>
    </row>
    <row r="71" spans="1:22" x14ac:dyDescent="0.35">
      <c r="A71">
        <v>403</v>
      </c>
      <c r="B71">
        <v>1</v>
      </c>
      <c r="C71" t="str">
        <f t="shared" si="3"/>
        <v>0403-01</v>
      </c>
      <c r="D71" t="s">
        <v>85</v>
      </c>
      <c r="E71">
        <v>1992</v>
      </c>
      <c r="F71">
        <f>VLOOKUP(E71,Lookups!A:B,2,FALSE)</f>
        <v>3</v>
      </c>
      <c r="G71">
        <v>1993</v>
      </c>
      <c r="H71">
        <v>518.80999999999995</v>
      </c>
      <c r="I71">
        <v>5</v>
      </c>
      <c r="J71" t="s">
        <v>19</v>
      </c>
      <c r="K71">
        <v>0</v>
      </c>
      <c r="L71">
        <v>9</v>
      </c>
      <c r="M71">
        <v>0</v>
      </c>
      <c r="N71">
        <v>9</v>
      </c>
      <c r="O71">
        <v>0</v>
      </c>
      <c r="P71">
        <f t="shared" si="4"/>
        <v>6</v>
      </c>
      <c r="Q71" t="s">
        <v>19</v>
      </c>
      <c r="R71" t="s">
        <v>19</v>
      </c>
      <c r="T71" s="33" t="str">
        <f>IF(E71&lt;1994,"NA",IF(E71&gt;2001,SUMIFS(ADM!E:E,ADM!A:A,'ReferendumData 91-93'!E71,ADM!C:C,'ReferendumData 91-93'!A71,ADM!D:D,'ReferendumData 91-93'!B71),SUMIFS(ADM!K:K,ADM!H:H,'ReferendumData 91-93'!E71,ADM!I:I,'ReferendumData 91-93'!A71,ADM!J:J,'ReferendumData 91-93'!B71)))</f>
        <v>NA</v>
      </c>
      <c r="U71" s="34" t="str">
        <f t="shared" si="5"/>
        <v>NA</v>
      </c>
      <c r="V71" s="12" t="s">
        <v>20</v>
      </c>
    </row>
    <row r="72" spans="1:22" x14ac:dyDescent="0.35">
      <c r="A72">
        <v>423</v>
      </c>
      <c r="B72">
        <v>1</v>
      </c>
      <c r="C72" t="str">
        <f t="shared" si="3"/>
        <v>0423-01</v>
      </c>
      <c r="D72" t="s">
        <v>86</v>
      </c>
      <c r="E72">
        <v>1992</v>
      </c>
      <c r="F72">
        <f>VLOOKUP(E72,Lookups!A:B,2,FALSE)</f>
        <v>3</v>
      </c>
      <c r="G72">
        <v>1993</v>
      </c>
      <c r="H72">
        <v>145</v>
      </c>
      <c r="I72">
        <v>5</v>
      </c>
      <c r="J72" t="s">
        <v>19</v>
      </c>
      <c r="K72">
        <v>0</v>
      </c>
      <c r="L72">
        <v>9</v>
      </c>
      <c r="M72">
        <v>0</v>
      </c>
      <c r="N72">
        <v>9</v>
      </c>
      <c r="O72">
        <v>0</v>
      </c>
      <c r="P72">
        <f t="shared" si="4"/>
        <v>2</v>
      </c>
      <c r="Q72" t="s">
        <v>19</v>
      </c>
      <c r="R72" t="s">
        <v>19</v>
      </c>
      <c r="T72" s="33" t="str">
        <f>IF(E72&lt;1994,"NA",IF(E72&gt;2001,SUMIFS(ADM!E:E,ADM!A:A,'ReferendumData 91-93'!E72,ADM!C:C,'ReferendumData 91-93'!A72,ADM!D:D,'ReferendumData 91-93'!B72),SUMIFS(ADM!K:K,ADM!H:H,'ReferendumData 91-93'!E72,ADM!I:I,'ReferendumData 91-93'!A72,ADM!J:J,'ReferendumData 91-93'!B72)))</f>
        <v>NA</v>
      </c>
      <c r="U72" s="34" t="str">
        <f t="shared" si="5"/>
        <v>NA</v>
      </c>
      <c r="V72" s="12" t="s">
        <v>20</v>
      </c>
    </row>
    <row r="73" spans="1:22" x14ac:dyDescent="0.35">
      <c r="A73">
        <v>436</v>
      </c>
      <c r="B73">
        <v>1</v>
      </c>
      <c r="C73" t="str">
        <f t="shared" si="3"/>
        <v>0436-01</v>
      </c>
      <c r="D73" t="s">
        <v>87</v>
      </c>
      <c r="E73">
        <v>1992</v>
      </c>
      <c r="F73">
        <f>VLOOKUP(E73,Lookups!A:B,2,FALSE)</f>
        <v>3</v>
      </c>
      <c r="G73">
        <v>1993</v>
      </c>
      <c r="H73">
        <v>239</v>
      </c>
      <c r="I73">
        <v>5</v>
      </c>
      <c r="J73" t="s">
        <v>19</v>
      </c>
      <c r="K73">
        <v>0</v>
      </c>
      <c r="L73">
        <v>9</v>
      </c>
      <c r="M73">
        <v>0</v>
      </c>
      <c r="N73">
        <v>9</v>
      </c>
      <c r="O73">
        <v>1</v>
      </c>
      <c r="P73">
        <f t="shared" si="4"/>
        <v>3</v>
      </c>
      <c r="Q73" t="s">
        <v>19</v>
      </c>
      <c r="R73" t="s">
        <v>19</v>
      </c>
      <c r="T73" s="33" t="str">
        <f>IF(E73&lt;1994,"NA",IF(E73&gt;2001,SUMIFS(ADM!E:E,ADM!A:A,'ReferendumData 91-93'!E73,ADM!C:C,'ReferendumData 91-93'!A73,ADM!D:D,'ReferendumData 91-93'!B73),SUMIFS(ADM!K:K,ADM!H:H,'ReferendumData 91-93'!E73,ADM!I:I,'ReferendumData 91-93'!A73,ADM!J:J,'ReferendumData 91-93'!B73)))</f>
        <v>NA</v>
      </c>
      <c r="U73" s="34" t="str">
        <f t="shared" si="5"/>
        <v>NA</v>
      </c>
      <c r="V73" s="12" t="s">
        <v>20</v>
      </c>
    </row>
    <row r="74" spans="1:22" x14ac:dyDescent="0.35">
      <c r="A74">
        <v>442</v>
      </c>
      <c r="B74">
        <v>1</v>
      </c>
      <c r="C74" t="str">
        <f t="shared" si="3"/>
        <v>0442-01</v>
      </c>
      <c r="D74" t="s">
        <v>88</v>
      </c>
      <c r="E74">
        <v>1992</v>
      </c>
      <c r="F74">
        <f>VLOOKUP(E74,Lookups!A:B,2,FALSE)</f>
        <v>3</v>
      </c>
      <c r="G74">
        <v>1993</v>
      </c>
      <c r="H74">
        <v>915</v>
      </c>
      <c r="I74">
        <v>5</v>
      </c>
      <c r="J74" t="s">
        <v>19</v>
      </c>
      <c r="K74">
        <v>0</v>
      </c>
      <c r="L74">
        <v>9</v>
      </c>
      <c r="M74">
        <v>0</v>
      </c>
      <c r="N74">
        <v>9</v>
      </c>
      <c r="O74">
        <v>1</v>
      </c>
      <c r="P74">
        <f t="shared" si="4"/>
        <v>10</v>
      </c>
      <c r="Q74" t="s">
        <v>19</v>
      </c>
      <c r="R74" t="s">
        <v>19</v>
      </c>
      <c r="T74" s="33" t="str">
        <f>IF(E74&lt;1994,"NA",IF(E74&gt;2001,SUMIFS(ADM!E:E,ADM!A:A,'ReferendumData 91-93'!E74,ADM!C:C,'ReferendumData 91-93'!A74,ADM!D:D,'ReferendumData 91-93'!B74),SUMIFS(ADM!K:K,ADM!H:H,'ReferendumData 91-93'!E74,ADM!I:I,'ReferendumData 91-93'!A74,ADM!J:J,'ReferendumData 91-93'!B74)))</f>
        <v>NA</v>
      </c>
      <c r="U74" s="34" t="str">
        <f t="shared" si="5"/>
        <v>NA</v>
      </c>
      <c r="V74" s="12" t="s">
        <v>20</v>
      </c>
    </row>
    <row r="75" spans="1:22" x14ac:dyDescent="0.35">
      <c r="A75">
        <v>454</v>
      </c>
      <c r="B75">
        <v>1</v>
      </c>
      <c r="C75" t="str">
        <f t="shared" si="3"/>
        <v>0454-01</v>
      </c>
      <c r="D75" t="s">
        <v>89</v>
      </c>
      <c r="E75">
        <v>1992</v>
      </c>
      <c r="F75">
        <f>VLOOKUP(E75,Lookups!A:B,2,FALSE)</f>
        <v>3</v>
      </c>
      <c r="G75">
        <v>1993</v>
      </c>
      <c r="H75">
        <v>315.05</v>
      </c>
      <c r="I75">
        <v>5</v>
      </c>
      <c r="J75" t="s">
        <v>19</v>
      </c>
      <c r="K75">
        <v>0</v>
      </c>
      <c r="L75">
        <v>9</v>
      </c>
      <c r="M75">
        <v>0</v>
      </c>
      <c r="N75">
        <v>9</v>
      </c>
      <c r="O75">
        <v>0</v>
      </c>
      <c r="P75">
        <f t="shared" si="4"/>
        <v>4</v>
      </c>
      <c r="Q75" t="s">
        <v>19</v>
      </c>
      <c r="R75" t="s">
        <v>19</v>
      </c>
      <c r="T75" s="33" t="str">
        <f>IF(E75&lt;1994,"NA",IF(E75&gt;2001,SUMIFS(ADM!E:E,ADM!A:A,'ReferendumData 91-93'!E75,ADM!C:C,'ReferendumData 91-93'!A75,ADM!D:D,'ReferendumData 91-93'!B75),SUMIFS(ADM!K:K,ADM!H:H,'ReferendumData 91-93'!E75,ADM!I:I,'ReferendumData 91-93'!A75,ADM!J:J,'ReferendumData 91-93'!B75)))</f>
        <v>NA</v>
      </c>
      <c r="U75" s="34" t="str">
        <f t="shared" si="5"/>
        <v>NA</v>
      </c>
      <c r="V75" s="12" t="s">
        <v>20</v>
      </c>
    </row>
    <row r="76" spans="1:22" x14ac:dyDescent="0.35">
      <c r="A76">
        <v>486</v>
      </c>
      <c r="B76">
        <v>1</v>
      </c>
      <c r="C76" t="str">
        <f t="shared" si="3"/>
        <v>0486-01</v>
      </c>
      <c r="D76" t="s">
        <v>90</v>
      </c>
      <c r="E76">
        <v>1992</v>
      </c>
      <c r="F76">
        <f>VLOOKUP(E76,Lookups!A:B,2,FALSE)</f>
        <v>3</v>
      </c>
      <c r="G76">
        <v>1993</v>
      </c>
      <c r="H76">
        <v>450</v>
      </c>
      <c r="I76">
        <v>5</v>
      </c>
      <c r="J76" t="s">
        <v>19</v>
      </c>
      <c r="K76">
        <v>0</v>
      </c>
      <c r="L76">
        <v>9</v>
      </c>
      <c r="M76">
        <v>0</v>
      </c>
      <c r="N76">
        <v>9</v>
      </c>
      <c r="O76">
        <v>1</v>
      </c>
      <c r="P76">
        <f t="shared" si="4"/>
        <v>5</v>
      </c>
      <c r="Q76" t="s">
        <v>19</v>
      </c>
      <c r="R76" t="s">
        <v>19</v>
      </c>
      <c r="T76" s="33" t="str">
        <f>IF(E76&lt;1994,"NA",IF(E76&gt;2001,SUMIFS(ADM!E:E,ADM!A:A,'ReferendumData 91-93'!E76,ADM!C:C,'ReferendumData 91-93'!A76,ADM!D:D,'ReferendumData 91-93'!B76),SUMIFS(ADM!K:K,ADM!H:H,'ReferendumData 91-93'!E76,ADM!I:I,'ReferendumData 91-93'!A76,ADM!J:J,'ReferendumData 91-93'!B76)))</f>
        <v>NA</v>
      </c>
      <c r="U76" s="34" t="str">
        <f t="shared" si="5"/>
        <v>NA</v>
      </c>
      <c r="V76" s="12" t="s">
        <v>20</v>
      </c>
    </row>
    <row r="77" spans="1:22" x14ac:dyDescent="0.35">
      <c r="A77">
        <v>487</v>
      </c>
      <c r="B77">
        <v>1</v>
      </c>
      <c r="C77" t="str">
        <f t="shared" si="3"/>
        <v>0487-01</v>
      </c>
      <c r="D77" t="s">
        <v>91</v>
      </c>
      <c r="E77">
        <v>1992</v>
      </c>
      <c r="F77">
        <f>VLOOKUP(E77,Lookups!A:B,2,FALSE)</f>
        <v>3</v>
      </c>
      <c r="G77">
        <v>1993</v>
      </c>
      <c r="H77">
        <v>305</v>
      </c>
      <c r="I77">
        <v>5</v>
      </c>
      <c r="J77" t="s">
        <v>19</v>
      </c>
      <c r="K77">
        <v>0</v>
      </c>
      <c r="L77">
        <v>9</v>
      </c>
      <c r="M77">
        <v>0</v>
      </c>
      <c r="N77">
        <v>9</v>
      </c>
      <c r="O77">
        <v>1</v>
      </c>
      <c r="P77">
        <f t="shared" si="4"/>
        <v>4</v>
      </c>
      <c r="Q77" t="s">
        <v>19</v>
      </c>
      <c r="R77" t="s">
        <v>19</v>
      </c>
      <c r="T77" s="33" t="str">
        <f>IF(E77&lt;1994,"NA",IF(E77&gt;2001,SUMIFS(ADM!E:E,ADM!A:A,'ReferendumData 91-93'!E77,ADM!C:C,'ReferendumData 91-93'!A77,ADM!D:D,'ReferendumData 91-93'!B77),SUMIFS(ADM!K:K,ADM!H:H,'ReferendumData 91-93'!E77,ADM!I:I,'ReferendumData 91-93'!A77,ADM!J:J,'ReferendumData 91-93'!B77)))</f>
        <v>NA</v>
      </c>
      <c r="U77" s="34" t="str">
        <f t="shared" si="5"/>
        <v>NA</v>
      </c>
      <c r="V77" s="12" t="s">
        <v>20</v>
      </c>
    </row>
    <row r="78" spans="1:22" x14ac:dyDescent="0.35">
      <c r="A78">
        <v>534</v>
      </c>
      <c r="B78">
        <v>1</v>
      </c>
      <c r="C78" t="str">
        <f t="shared" si="3"/>
        <v>0534-01</v>
      </c>
      <c r="D78" t="s">
        <v>92</v>
      </c>
      <c r="E78">
        <v>1992</v>
      </c>
      <c r="F78">
        <f>VLOOKUP(E78,Lookups!A:B,2,FALSE)</f>
        <v>3</v>
      </c>
      <c r="G78">
        <v>1993</v>
      </c>
      <c r="H78">
        <v>171.98</v>
      </c>
      <c r="I78">
        <v>5</v>
      </c>
      <c r="J78" t="s">
        <v>19</v>
      </c>
      <c r="K78">
        <v>0</v>
      </c>
      <c r="L78">
        <v>9</v>
      </c>
      <c r="M78">
        <v>0</v>
      </c>
      <c r="N78">
        <v>9</v>
      </c>
      <c r="O78">
        <v>1</v>
      </c>
      <c r="P78">
        <f t="shared" si="4"/>
        <v>2</v>
      </c>
      <c r="Q78" t="s">
        <v>19</v>
      </c>
      <c r="R78" t="s">
        <v>19</v>
      </c>
      <c r="T78" s="33" t="str">
        <f>IF(E78&lt;1994,"NA",IF(E78&gt;2001,SUMIFS(ADM!E:E,ADM!A:A,'ReferendumData 91-93'!E78,ADM!C:C,'ReferendumData 91-93'!A78,ADM!D:D,'ReferendumData 91-93'!B78),SUMIFS(ADM!K:K,ADM!H:H,'ReferendumData 91-93'!E78,ADM!I:I,'ReferendumData 91-93'!A78,ADM!J:J,'ReferendumData 91-93'!B78)))</f>
        <v>NA</v>
      </c>
      <c r="U78" s="34" t="str">
        <f t="shared" si="5"/>
        <v>NA</v>
      </c>
      <c r="V78" s="12" t="s">
        <v>20</v>
      </c>
    </row>
    <row r="79" spans="1:22" x14ac:dyDescent="0.35">
      <c r="A79">
        <v>542</v>
      </c>
      <c r="B79">
        <v>1</v>
      </c>
      <c r="C79" t="str">
        <f t="shared" si="3"/>
        <v>0542-01</v>
      </c>
      <c r="D79" t="s">
        <v>93</v>
      </c>
      <c r="E79">
        <v>1992</v>
      </c>
      <c r="F79">
        <f>VLOOKUP(E79,Lookups!A:B,2,FALSE)</f>
        <v>3</v>
      </c>
      <c r="G79">
        <v>1993</v>
      </c>
      <c r="H79">
        <v>297.12</v>
      </c>
      <c r="I79">
        <v>5</v>
      </c>
      <c r="J79" t="s">
        <v>19</v>
      </c>
      <c r="K79">
        <v>0</v>
      </c>
      <c r="L79">
        <v>9</v>
      </c>
      <c r="M79">
        <v>0</v>
      </c>
      <c r="N79">
        <v>9</v>
      </c>
      <c r="O79">
        <v>1</v>
      </c>
      <c r="P79">
        <f t="shared" si="4"/>
        <v>3</v>
      </c>
      <c r="Q79" t="s">
        <v>19</v>
      </c>
      <c r="R79" t="s">
        <v>19</v>
      </c>
      <c r="T79" s="33" t="str">
        <f>IF(E79&lt;1994,"NA",IF(E79&gt;2001,SUMIFS(ADM!E:E,ADM!A:A,'ReferendumData 91-93'!E79,ADM!C:C,'ReferendumData 91-93'!A79,ADM!D:D,'ReferendumData 91-93'!B79),SUMIFS(ADM!K:K,ADM!H:H,'ReferendumData 91-93'!E79,ADM!I:I,'ReferendumData 91-93'!A79,ADM!J:J,'ReferendumData 91-93'!B79)))</f>
        <v>NA</v>
      </c>
      <c r="U79" s="34" t="str">
        <f t="shared" si="5"/>
        <v>NA</v>
      </c>
      <c r="V79" s="12" t="s">
        <v>20</v>
      </c>
    </row>
    <row r="80" spans="1:22" x14ac:dyDescent="0.35">
      <c r="A80">
        <v>545</v>
      </c>
      <c r="B80">
        <v>1</v>
      </c>
      <c r="C80" t="str">
        <f t="shared" si="3"/>
        <v>0545-01</v>
      </c>
      <c r="D80" t="s">
        <v>94</v>
      </c>
      <c r="E80">
        <v>1992</v>
      </c>
      <c r="F80">
        <f>VLOOKUP(E80,Lookups!A:B,2,FALSE)</f>
        <v>3</v>
      </c>
      <c r="G80">
        <v>1993</v>
      </c>
      <c r="H80">
        <v>280</v>
      </c>
      <c r="I80">
        <v>5</v>
      </c>
      <c r="J80" t="s">
        <v>19</v>
      </c>
      <c r="K80">
        <v>0</v>
      </c>
      <c r="L80">
        <v>9</v>
      </c>
      <c r="M80">
        <v>0</v>
      </c>
      <c r="N80">
        <v>9</v>
      </c>
      <c r="O80">
        <v>1</v>
      </c>
      <c r="P80">
        <f t="shared" si="4"/>
        <v>3</v>
      </c>
      <c r="Q80" t="s">
        <v>19</v>
      </c>
      <c r="R80" t="s">
        <v>19</v>
      </c>
      <c r="T80" s="33" t="str">
        <f>IF(E80&lt;1994,"NA",IF(E80&gt;2001,SUMIFS(ADM!E:E,ADM!A:A,'ReferendumData 91-93'!E80,ADM!C:C,'ReferendumData 91-93'!A80,ADM!D:D,'ReferendumData 91-93'!B80),SUMIFS(ADM!K:K,ADM!H:H,'ReferendumData 91-93'!E80,ADM!I:I,'ReferendumData 91-93'!A80,ADM!J:J,'ReferendumData 91-93'!B80)))</f>
        <v>NA</v>
      </c>
      <c r="U80" s="34" t="str">
        <f t="shared" si="5"/>
        <v>NA</v>
      </c>
      <c r="V80" s="12" t="s">
        <v>20</v>
      </c>
    </row>
    <row r="81" spans="1:22" x14ac:dyDescent="0.35">
      <c r="A81">
        <v>601</v>
      </c>
      <c r="B81">
        <v>1</v>
      </c>
      <c r="C81" t="str">
        <f t="shared" si="3"/>
        <v>0601-01</v>
      </c>
      <c r="D81" t="s">
        <v>95</v>
      </c>
      <c r="E81">
        <v>1992</v>
      </c>
      <c r="F81">
        <f>VLOOKUP(E81,Lookups!A:B,2,FALSE)</f>
        <v>3</v>
      </c>
      <c r="G81">
        <v>1993</v>
      </c>
      <c r="H81">
        <v>490.8</v>
      </c>
      <c r="I81">
        <v>5</v>
      </c>
      <c r="J81" t="s">
        <v>19</v>
      </c>
      <c r="K81">
        <v>0</v>
      </c>
      <c r="L81">
        <v>9</v>
      </c>
      <c r="M81">
        <v>0</v>
      </c>
      <c r="N81">
        <v>9</v>
      </c>
      <c r="O81">
        <v>0</v>
      </c>
      <c r="P81">
        <f t="shared" si="4"/>
        <v>5</v>
      </c>
      <c r="Q81" t="s">
        <v>19</v>
      </c>
      <c r="R81" t="s">
        <v>19</v>
      </c>
      <c r="T81" s="33" t="str">
        <f>IF(E81&lt;1994,"NA",IF(E81&gt;2001,SUMIFS(ADM!E:E,ADM!A:A,'ReferendumData 91-93'!E81,ADM!C:C,'ReferendumData 91-93'!A81,ADM!D:D,'ReferendumData 91-93'!B81),SUMIFS(ADM!K:K,ADM!H:H,'ReferendumData 91-93'!E81,ADM!I:I,'ReferendumData 91-93'!A81,ADM!J:J,'ReferendumData 91-93'!B81)))</f>
        <v>NA</v>
      </c>
      <c r="U81" s="34" t="str">
        <f t="shared" si="5"/>
        <v>NA</v>
      </c>
      <c r="V81" s="12" t="s">
        <v>20</v>
      </c>
    </row>
    <row r="82" spans="1:22" x14ac:dyDescent="0.35">
      <c r="A82">
        <v>625</v>
      </c>
      <c r="B82">
        <v>1</v>
      </c>
      <c r="C82" t="str">
        <f t="shared" si="3"/>
        <v>0625-01</v>
      </c>
      <c r="D82" t="s">
        <v>96</v>
      </c>
      <c r="E82">
        <v>1992</v>
      </c>
      <c r="F82">
        <f>VLOOKUP(E82,Lookups!A:B,2,FALSE)</f>
        <v>3</v>
      </c>
      <c r="G82">
        <v>1993</v>
      </c>
      <c r="H82">
        <v>300.26</v>
      </c>
      <c r="I82">
        <v>5</v>
      </c>
      <c r="J82" t="s">
        <v>19</v>
      </c>
      <c r="K82">
        <v>0</v>
      </c>
      <c r="L82">
        <v>9</v>
      </c>
      <c r="M82">
        <v>0</v>
      </c>
      <c r="N82">
        <v>9</v>
      </c>
      <c r="O82">
        <v>0</v>
      </c>
      <c r="P82">
        <f t="shared" si="4"/>
        <v>4</v>
      </c>
      <c r="Q82" t="s">
        <v>19</v>
      </c>
      <c r="R82" t="s">
        <v>19</v>
      </c>
      <c r="T82" s="33" t="str">
        <f>IF(E82&lt;1994,"NA",IF(E82&gt;2001,SUMIFS(ADM!E:E,ADM!A:A,'ReferendumData 91-93'!E82,ADM!C:C,'ReferendumData 91-93'!A82,ADM!D:D,'ReferendumData 91-93'!B82),SUMIFS(ADM!K:K,ADM!H:H,'ReferendumData 91-93'!E82,ADM!I:I,'ReferendumData 91-93'!A82,ADM!J:J,'ReferendumData 91-93'!B82)))</f>
        <v>NA</v>
      </c>
      <c r="U82" s="34" t="str">
        <f t="shared" si="5"/>
        <v>NA</v>
      </c>
      <c r="V82" s="12" t="s">
        <v>20</v>
      </c>
    </row>
    <row r="83" spans="1:22" x14ac:dyDescent="0.35">
      <c r="A83">
        <v>635</v>
      </c>
      <c r="B83">
        <v>1</v>
      </c>
      <c r="C83" t="str">
        <f t="shared" si="3"/>
        <v>0635-01</v>
      </c>
      <c r="D83" t="s">
        <v>97</v>
      </c>
      <c r="E83">
        <v>1992</v>
      </c>
      <c r="F83">
        <f>VLOOKUP(E83,Lookups!A:B,2,FALSE)</f>
        <v>3</v>
      </c>
      <c r="G83">
        <v>1993</v>
      </c>
      <c r="H83">
        <v>605.73</v>
      </c>
      <c r="I83">
        <v>5</v>
      </c>
      <c r="J83" t="s">
        <v>19</v>
      </c>
      <c r="K83">
        <v>0</v>
      </c>
      <c r="L83">
        <v>9</v>
      </c>
      <c r="M83">
        <v>0</v>
      </c>
      <c r="N83">
        <v>9</v>
      </c>
      <c r="O83">
        <v>1</v>
      </c>
      <c r="P83">
        <f t="shared" si="4"/>
        <v>7</v>
      </c>
      <c r="Q83" t="s">
        <v>19</v>
      </c>
      <c r="R83" t="s">
        <v>19</v>
      </c>
      <c r="T83" s="33" t="str">
        <f>IF(E83&lt;1994,"NA",IF(E83&gt;2001,SUMIFS(ADM!E:E,ADM!A:A,'ReferendumData 91-93'!E83,ADM!C:C,'ReferendumData 91-93'!A83,ADM!D:D,'ReferendumData 91-93'!B83),SUMIFS(ADM!K:K,ADM!H:H,'ReferendumData 91-93'!E83,ADM!I:I,'ReferendumData 91-93'!A83,ADM!J:J,'ReferendumData 91-93'!B83)))</f>
        <v>NA</v>
      </c>
      <c r="U83" s="34" t="str">
        <f t="shared" si="5"/>
        <v>NA</v>
      </c>
      <c r="V83" s="12" t="s">
        <v>20</v>
      </c>
    </row>
    <row r="84" spans="1:22" x14ac:dyDescent="0.35">
      <c r="A84">
        <v>637</v>
      </c>
      <c r="B84">
        <v>1</v>
      </c>
      <c r="C84" t="str">
        <f t="shared" si="3"/>
        <v>0637-01</v>
      </c>
      <c r="D84" t="s">
        <v>98</v>
      </c>
      <c r="E84">
        <v>1992</v>
      </c>
      <c r="F84">
        <f>VLOOKUP(E84,Lookups!A:B,2,FALSE)</f>
        <v>3</v>
      </c>
      <c r="G84">
        <v>1993</v>
      </c>
      <c r="H84">
        <v>463</v>
      </c>
      <c r="I84">
        <v>5</v>
      </c>
      <c r="J84" t="s">
        <v>19</v>
      </c>
      <c r="K84">
        <v>0</v>
      </c>
      <c r="L84">
        <v>9</v>
      </c>
      <c r="M84">
        <v>0</v>
      </c>
      <c r="N84">
        <v>9</v>
      </c>
      <c r="O84">
        <v>0</v>
      </c>
      <c r="P84">
        <f t="shared" si="4"/>
        <v>5</v>
      </c>
      <c r="Q84" t="s">
        <v>19</v>
      </c>
      <c r="R84" t="s">
        <v>19</v>
      </c>
      <c r="T84" s="33" t="str">
        <f>IF(E84&lt;1994,"NA",IF(E84&gt;2001,SUMIFS(ADM!E:E,ADM!A:A,'ReferendumData 91-93'!E84,ADM!C:C,'ReferendumData 91-93'!A84,ADM!D:D,'ReferendumData 91-93'!B84),SUMIFS(ADM!K:K,ADM!H:H,'ReferendumData 91-93'!E84,ADM!I:I,'ReferendumData 91-93'!A84,ADM!J:J,'ReferendumData 91-93'!B84)))</f>
        <v>NA</v>
      </c>
      <c r="U84" s="34" t="str">
        <f t="shared" si="5"/>
        <v>NA</v>
      </c>
      <c r="V84" s="12" t="s">
        <v>20</v>
      </c>
    </row>
    <row r="85" spans="1:22" x14ac:dyDescent="0.35">
      <c r="A85">
        <v>708</v>
      </c>
      <c r="B85">
        <v>1</v>
      </c>
      <c r="C85" t="str">
        <f t="shared" si="3"/>
        <v>0708-01</v>
      </c>
      <c r="D85" t="s">
        <v>99</v>
      </c>
      <c r="E85">
        <v>1992</v>
      </c>
      <c r="F85">
        <f>VLOOKUP(E85,Lookups!A:B,2,FALSE)</f>
        <v>3</v>
      </c>
      <c r="G85">
        <v>1993</v>
      </c>
      <c r="H85">
        <v>889.68</v>
      </c>
      <c r="I85">
        <v>3</v>
      </c>
      <c r="J85" t="s">
        <v>19</v>
      </c>
      <c r="K85">
        <v>0</v>
      </c>
      <c r="L85">
        <v>9</v>
      </c>
      <c r="M85">
        <v>0</v>
      </c>
      <c r="N85">
        <v>9</v>
      </c>
      <c r="O85">
        <v>0</v>
      </c>
      <c r="P85">
        <f t="shared" si="4"/>
        <v>9</v>
      </c>
      <c r="Q85" t="s">
        <v>19</v>
      </c>
      <c r="R85" t="s">
        <v>19</v>
      </c>
      <c r="T85" s="33" t="str">
        <f>IF(E85&lt;1994,"NA",IF(E85&gt;2001,SUMIFS(ADM!E:E,ADM!A:A,'ReferendumData 91-93'!E85,ADM!C:C,'ReferendumData 91-93'!A85,ADM!D:D,'ReferendumData 91-93'!B85),SUMIFS(ADM!K:K,ADM!H:H,'ReferendumData 91-93'!E85,ADM!I:I,'ReferendumData 91-93'!A85,ADM!J:J,'ReferendumData 91-93'!B85)))</f>
        <v>NA</v>
      </c>
      <c r="U85" s="34" t="str">
        <f t="shared" si="5"/>
        <v>NA</v>
      </c>
      <c r="V85" s="12" t="s">
        <v>20</v>
      </c>
    </row>
    <row r="86" spans="1:22" x14ac:dyDescent="0.35">
      <c r="A86">
        <v>712</v>
      </c>
      <c r="B86">
        <v>1</v>
      </c>
      <c r="C86" t="str">
        <f t="shared" si="3"/>
        <v>0712-01</v>
      </c>
      <c r="D86" t="s">
        <v>60</v>
      </c>
      <c r="E86">
        <v>1992</v>
      </c>
      <c r="F86">
        <f>VLOOKUP(E86,Lookups!A:B,2,FALSE)</f>
        <v>3</v>
      </c>
      <c r="G86">
        <v>1993</v>
      </c>
      <c r="H86">
        <v>367.04</v>
      </c>
      <c r="I86">
        <v>5</v>
      </c>
      <c r="J86" t="s">
        <v>19</v>
      </c>
      <c r="K86">
        <v>0</v>
      </c>
      <c r="L86">
        <v>9</v>
      </c>
      <c r="M86">
        <v>0</v>
      </c>
      <c r="N86">
        <v>9</v>
      </c>
      <c r="O86">
        <v>1</v>
      </c>
      <c r="P86">
        <f t="shared" si="4"/>
        <v>4</v>
      </c>
      <c r="Q86" t="s">
        <v>19</v>
      </c>
      <c r="R86" t="s">
        <v>19</v>
      </c>
      <c r="T86" s="33" t="str">
        <f>IF(E86&lt;1994,"NA",IF(E86&gt;2001,SUMIFS(ADM!E:E,ADM!A:A,'ReferendumData 91-93'!E86,ADM!C:C,'ReferendumData 91-93'!A86,ADM!D:D,'ReferendumData 91-93'!B86),SUMIFS(ADM!K:K,ADM!H:H,'ReferendumData 91-93'!E86,ADM!I:I,'ReferendumData 91-93'!A86,ADM!J:J,'ReferendumData 91-93'!B86)))</f>
        <v>NA</v>
      </c>
      <c r="U86" s="34" t="str">
        <f t="shared" si="5"/>
        <v>NA</v>
      </c>
      <c r="V86" s="12" t="s">
        <v>20</v>
      </c>
    </row>
    <row r="87" spans="1:22" x14ac:dyDescent="0.35">
      <c r="A87">
        <v>719</v>
      </c>
      <c r="B87">
        <v>1</v>
      </c>
      <c r="C87" t="str">
        <f t="shared" si="3"/>
        <v>0719-01</v>
      </c>
      <c r="D87" t="s">
        <v>33</v>
      </c>
      <c r="E87">
        <v>1992</v>
      </c>
      <c r="F87">
        <f>VLOOKUP(E87,Lookups!A:B,2,FALSE)</f>
        <v>3</v>
      </c>
      <c r="G87">
        <v>1993</v>
      </c>
      <c r="H87">
        <v>585</v>
      </c>
      <c r="I87">
        <v>5</v>
      </c>
      <c r="J87" t="s">
        <v>19</v>
      </c>
      <c r="K87">
        <v>0</v>
      </c>
      <c r="L87">
        <v>9</v>
      </c>
      <c r="M87">
        <v>0</v>
      </c>
      <c r="N87">
        <v>9</v>
      </c>
      <c r="O87">
        <v>0</v>
      </c>
      <c r="P87">
        <f t="shared" si="4"/>
        <v>6</v>
      </c>
      <c r="Q87" t="s">
        <v>19</v>
      </c>
      <c r="R87" t="s">
        <v>19</v>
      </c>
      <c r="T87" s="33" t="str">
        <f>IF(E87&lt;1994,"NA",IF(E87&gt;2001,SUMIFS(ADM!E:E,ADM!A:A,'ReferendumData 91-93'!E87,ADM!C:C,'ReferendumData 91-93'!A87,ADM!D:D,'ReferendumData 91-93'!B87),SUMIFS(ADM!K:K,ADM!H:H,'ReferendumData 91-93'!E87,ADM!I:I,'ReferendumData 91-93'!A87,ADM!J:J,'ReferendumData 91-93'!B87)))</f>
        <v>NA</v>
      </c>
      <c r="U87" s="34" t="str">
        <f t="shared" si="5"/>
        <v>NA</v>
      </c>
      <c r="V87" s="12" t="s">
        <v>20</v>
      </c>
    </row>
    <row r="88" spans="1:22" x14ac:dyDescent="0.35">
      <c r="A88">
        <v>731</v>
      </c>
      <c r="B88">
        <v>1</v>
      </c>
      <c r="C88" t="str">
        <f t="shared" si="3"/>
        <v>0731-01</v>
      </c>
      <c r="D88" t="s">
        <v>100</v>
      </c>
      <c r="E88">
        <v>1992</v>
      </c>
      <c r="F88">
        <f>VLOOKUP(E88,Lookups!A:B,2,FALSE)</f>
        <v>3</v>
      </c>
      <c r="G88">
        <v>1993</v>
      </c>
      <c r="H88">
        <v>289.02</v>
      </c>
      <c r="I88">
        <v>5</v>
      </c>
      <c r="J88" t="s">
        <v>19</v>
      </c>
      <c r="K88">
        <v>0</v>
      </c>
      <c r="L88">
        <v>9</v>
      </c>
      <c r="M88">
        <v>0</v>
      </c>
      <c r="N88">
        <v>9</v>
      </c>
      <c r="O88">
        <v>1</v>
      </c>
      <c r="P88">
        <f t="shared" si="4"/>
        <v>3</v>
      </c>
      <c r="Q88" t="s">
        <v>19</v>
      </c>
      <c r="R88" t="s">
        <v>19</v>
      </c>
      <c r="T88" s="33" t="str">
        <f>IF(E88&lt;1994,"NA",IF(E88&gt;2001,SUMIFS(ADM!E:E,ADM!A:A,'ReferendumData 91-93'!E88,ADM!C:C,'ReferendumData 91-93'!A88,ADM!D:D,'ReferendumData 91-93'!B88),SUMIFS(ADM!K:K,ADM!H:H,'ReferendumData 91-93'!E88,ADM!I:I,'ReferendumData 91-93'!A88,ADM!J:J,'ReferendumData 91-93'!B88)))</f>
        <v>NA</v>
      </c>
      <c r="U88" s="34" t="str">
        <f t="shared" si="5"/>
        <v>NA</v>
      </c>
      <c r="V88" s="12" t="s">
        <v>20</v>
      </c>
    </row>
    <row r="89" spans="1:22" x14ac:dyDescent="0.35">
      <c r="A89">
        <v>738</v>
      </c>
      <c r="B89">
        <v>1</v>
      </c>
      <c r="C89" t="str">
        <f t="shared" si="3"/>
        <v>0738-01</v>
      </c>
      <c r="D89" t="s">
        <v>34</v>
      </c>
      <c r="E89">
        <v>1992</v>
      </c>
      <c r="F89">
        <f>VLOOKUP(E89,Lookups!A:B,2,FALSE)</f>
        <v>3</v>
      </c>
      <c r="G89">
        <v>1993</v>
      </c>
      <c r="H89">
        <v>150</v>
      </c>
      <c r="I89">
        <v>5</v>
      </c>
      <c r="J89" t="s">
        <v>19</v>
      </c>
      <c r="K89">
        <v>0</v>
      </c>
      <c r="L89">
        <v>9</v>
      </c>
      <c r="M89">
        <v>0</v>
      </c>
      <c r="N89">
        <v>9</v>
      </c>
      <c r="O89">
        <v>1</v>
      </c>
      <c r="P89">
        <f t="shared" si="4"/>
        <v>2</v>
      </c>
      <c r="Q89" t="s">
        <v>19</v>
      </c>
      <c r="R89" t="s">
        <v>19</v>
      </c>
      <c r="T89" s="33" t="str">
        <f>IF(E89&lt;1994,"NA",IF(E89&gt;2001,SUMIFS(ADM!E:E,ADM!A:A,'ReferendumData 91-93'!E89,ADM!C:C,'ReferendumData 91-93'!A89,ADM!D:D,'ReferendumData 91-93'!B89),SUMIFS(ADM!K:K,ADM!H:H,'ReferendumData 91-93'!E89,ADM!I:I,'ReferendumData 91-93'!A89,ADM!J:J,'ReferendumData 91-93'!B89)))</f>
        <v>NA</v>
      </c>
      <c r="U89" s="34" t="str">
        <f t="shared" si="5"/>
        <v>NA</v>
      </c>
      <c r="V89" s="12" t="s">
        <v>20</v>
      </c>
    </row>
    <row r="90" spans="1:22" x14ac:dyDescent="0.35">
      <c r="A90">
        <v>761</v>
      </c>
      <c r="B90">
        <v>1</v>
      </c>
      <c r="C90" t="str">
        <f t="shared" si="3"/>
        <v>0761-01</v>
      </c>
      <c r="D90" t="s">
        <v>101</v>
      </c>
      <c r="E90">
        <v>1992</v>
      </c>
      <c r="F90">
        <f>VLOOKUP(E90,Lookups!A:B,2,FALSE)</f>
        <v>3</v>
      </c>
      <c r="G90">
        <v>1993</v>
      </c>
      <c r="H90">
        <v>295.62</v>
      </c>
      <c r="I90">
        <v>5</v>
      </c>
      <c r="J90" t="s">
        <v>19</v>
      </c>
      <c r="K90">
        <v>0</v>
      </c>
      <c r="L90">
        <v>9</v>
      </c>
      <c r="M90">
        <v>0</v>
      </c>
      <c r="N90">
        <v>9</v>
      </c>
      <c r="O90">
        <v>0</v>
      </c>
      <c r="P90">
        <f t="shared" si="4"/>
        <v>3</v>
      </c>
      <c r="Q90" t="s">
        <v>19</v>
      </c>
      <c r="R90" t="s">
        <v>19</v>
      </c>
      <c r="T90" s="33" t="str">
        <f>IF(E90&lt;1994,"NA",IF(E90&gt;2001,SUMIFS(ADM!E:E,ADM!A:A,'ReferendumData 91-93'!E90,ADM!C:C,'ReferendumData 91-93'!A90,ADM!D:D,'ReferendumData 91-93'!B90),SUMIFS(ADM!K:K,ADM!H:H,'ReferendumData 91-93'!E90,ADM!I:I,'ReferendumData 91-93'!A90,ADM!J:J,'ReferendumData 91-93'!B90)))</f>
        <v>NA</v>
      </c>
      <c r="U90" s="34" t="str">
        <f t="shared" si="5"/>
        <v>NA</v>
      </c>
      <c r="V90" s="12" t="s">
        <v>20</v>
      </c>
    </row>
    <row r="91" spans="1:22" x14ac:dyDescent="0.35">
      <c r="A91">
        <v>769</v>
      </c>
      <c r="B91">
        <v>1</v>
      </c>
      <c r="C91" t="str">
        <f t="shared" si="3"/>
        <v>0769-01</v>
      </c>
      <c r="D91" t="s">
        <v>102</v>
      </c>
      <c r="E91">
        <v>1992</v>
      </c>
      <c r="F91">
        <f>VLOOKUP(E91,Lookups!A:B,2,FALSE)</f>
        <v>3</v>
      </c>
      <c r="G91">
        <v>1993</v>
      </c>
      <c r="H91">
        <v>305</v>
      </c>
      <c r="I91">
        <v>5</v>
      </c>
      <c r="J91" t="s">
        <v>19</v>
      </c>
      <c r="K91">
        <v>0</v>
      </c>
      <c r="L91">
        <v>9</v>
      </c>
      <c r="M91">
        <v>0</v>
      </c>
      <c r="N91">
        <v>9</v>
      </c>
      <c r="O91">
        <v>1</v>
      </c>
      <c r="P91">
        <f t="shared" si="4"/>
        <v>4</v>
      </c>
      <c r="Q91" t="s">
        <v>19</v>
      </c>
      <c r="R91" t="s">
        <v>19</v>
      </c>
      <c r="T91" s="33" t="str">
        <f>IF(E91&lt;1994,"NA",IF(E91&gt;2001,SUMIFS(ADM!E:E,ADM!A:A,'ReferendumData 91-93'!E91,ADM!C:C,'ReferendumData 91-93'!A91,ADM!D:D,'ReferendumData 91-93'!B91),SUMIFS(ADM!K:K,ADM!H:H,'ReferendumData 91-93'!E91,ADM!I:I,'ReferendumData 91-93'!A91,ADM!J:J,'ReferendumData 91-93'!B91)))</f>
        <v>NA</v>
      </c>
      <c r="U91" s="34" t="str">
        <f t="shared" si="5"/>
        <v>NA</v>
      </c>
      <c r="V91" s="12" t="s">
        <v>20</v>
      </c>
    </row>
    <row r="92" spans="1:22" x14ac:dyDescent="0.35">
      <c r="A92">
        <v>777</v>
      </c>
      <c r="B92">
        <v>1</v>
      </c>
      <c r="C92" t="str">
        <f t="shared" si="3"/>
        <v>0777-01</v>
      </c>
      <c r="D92" t="s">
        <v>103</v>
      </c>
      <c r="E92">
        <v>1992</v>
      </c>
      <c r="F92">
        <f>VLOOKUP(E92,Lookups!A:B,2,FALSE)</f>
        <v>3</v>
      </c>
      <c r="G92">
        <v>1993</v>
      </c>
      <c r="H92">
        <v>120.12</v>
      </c>
      <c r="I92">
        <v>5</v>
      </c>
      <c r="J92" t="s">
        <v>19</v>
      </c>
      <c r="K92">
        <v>0</v>
      </c>
      <c r="L92">
        <v>9</v>
      </c>
      <c r="M92">
        <v>0</v>
      </c>
      <c r="N92">
        <v>9</v>
      </c>
      <c r="O92">
        <v>1</v>
      </c>
      <c r="P92">
        <f t="shared" si="4"/>
        <v>2</v>
      </c>
      <c r="Q92" t="s">
        <v>19</v>
      </c>
      <c r="R92" t="s">
        <v>19</v>
      </c>
      <c r="T92" s="33" t="str">
        <f>IF(E92&lt;1994,"NA",IF(E92&gt;2001,SUMIFS(ADM!E:E,ADM!A:A,'ReferendumData 91-93'!E92,ADM!C:C,'ReferendumData 91-93'!A92,ADM!D:D,'ReferendumData 91-93'!B92),SUMIFS(ADM!K:K,ADM!H:H,'ReferendumData 91-93'!E92,ADM!I:I,'ReferendumData 91-93'!A92,ADM!J:J,'ReferendumData 91-93'!B92)))</f>
        <v>NA</v>
      </c>
      <c r="U92" s="34" t="str">
        <f t="shared" si="5"/>
        <v>NA</v>
      </c>
      <c r="V92" s="12" t="s">
        <v>20</v>
      </c>
    </row>
    <row r="93" spans="1:22" x14ac:dyDescent="0.35">
      <c r="A93">
        <v>784</v>
      </c>
      <c r="B93">
        <v>1</v>
      </c>
      <c r="C93" t="str">
        <f t="shared" si="3"/>
        <v>0784-01</v>
      </c>
      <c r="D93" t="s">
        <v>104</v>
      </c>
      <c r="E93">
        <v>1992</v>
      </c>
      <c r="F93">
        <f>VLOOKUP(E93,Lookups!A:B,2,FALSE)</f>
        <v>3</v>
      </c>
      <c r="G93">
        <v>1993</v>
      </c>
      <c r="H93">
        <v>443.97</v>
      </c>
      <c r="I93">
        <v>5</v>
      </c>
      <c r="J93" t="s">
        <v>19</v>
      </c>
      <c r="K93">
        <v>0</v>
      </c>
      <c r="L93">
        <v>9</v>
      </c>
      <c r="M93">
        <v>0</v>
      </c>
      <c r="N93">
        <v>9</v>
      </c>
      <c r="O93">
        <v>0</v>
      </c>
      <c r="P93">
        <f t="shared" si="4"/>
        <v>5</v>
      </c>
      <c r="Q93" t="s">
        <v>19</v>
      </c>
      <c r="R93" t="s">
        <v>19</v>
      </c>
      <c r="T93" s="33" t="str">
        <f>IF(E93&lt;1994,"NA",IF(E93&gt;2001,SUMIFS(ADM!E:E,ADM!A:A,'ReferendumData 91-93'!E93,ADM!C:C,'ReferendumData 91-93'!A93,ADM!D:D,'ReferendumData 91-93'!B93),SUMIFS(ADM!K:K,ADM!H:H,'ReferendumData 91-93'!E93,ADM!I:I,'ReferendumData 91-93'!A93,ADM!J:J,'ReferendumData 91-93'!B93)))</f>
        <v>NA</v>
      </c>
      <c r="U93" s="34" t="str">
        <f t="shared" si="5"/>
        <v>NA</v>
      </c>
      <c r="V93" s="12" t="s">
        <v>20</v>
      </c>
    </row>
    <row r="94" spans="1:22" x14ac:dyDescent="0.35">
      <c r="A94">
        <v>786</v>
      </c>
      <c r="B94">
        <v>1</v>
      </c>
      <c r="C94" t="str">
        <f t="shared" si="3"/>
        <v>0786-01</v>
      </c>
      <c r="D94" t="s">
        <v>105</v>
      </c>
      <c r="E94">
        <v>1992</v>
      </c>
      <c r="F94">
        <f>VLOOKUP(E94,Lookups!A:B,2,FALSE)</f>
        <v>3</v>
      </c>
      <c r="G94">
        <v>1993</v>
      </c>
      <c r="H94">
        <v>225</v>
      </c>
      <c r="I94">
        <v>5</v>
      </c>
      <c r="J94" t="s">
        <v>19</v>
      </c>
      <c r="K94">
        <v>0</v>
      </c>
      <c r="L94">
        <v>9</v>
      </c>
      <c r="M94">
        <v>0</v>
      </c>
      <c r="N94">
        <v>9</v>
      </c>
      <c r="O94">
        <v>1</v>
      </c>
      <c r="P94">
        <f t="shared" si="4"/>
        <v>3</v>
      </c>
      <c r="Q94" t="s">
        <v>19</v>
      </c>
      <c r="R94" t="s">
        <v>19</v>
      </c>
      <c r="T94" s="33" t="str">
        <f>IF(E94&lt;1994,"NA",IF(E94&gt;2001,SUMIFS(ADM!E:E,ADM!A:A,'ReferendumData 91-93'!E94,ADM!C:C,'ReferendumData 91-93'!A94,ADM!D:D,'ReferendumData 91-93'!B94),SUMIFS(ADM!K:K,ADM!H:H,'ReferendumData 91-93'!E94,ADM!I:I,'ReferendumData 91-93'!A94,ADM!J:J,'ReferendumData 91-93'!B94)))</f>
        <v>NA</v>
      </c>
      <c r="U94" s="34" t="str">
        <f t="shared" si="5"/>
        <v>NA</v>
      </c>
      <c r="V94" s="12" t="s">
        <v>20</v>
      </c>
    </row>
    <row r="95" spans="1:22" x14ac:dyDescent="0.35">
      <c r="A95">
        <v>791</v>
      </c>
      <c r="B95">
        <v>1</v>
      </c>
      <c r="C95" t="str">
        <f t="shared" si="3"/>
        <v>0791-01</v>
      </c>
      <c r="D95" t="s">
        <v>106</v>
      </c>
      <c r="E95">
        <v>1992</v>
      </c>
      <c r="F95">
        <f>VLOOKUP(E95,Lookups!A:B,2,FALSE)</f>
        <v>3</v>
      </c>
      <c r="G95">
        <v>1993</v>
      </c>
      <c r="H95">
        <v>305</v>
      </c>
      <c r="I95">
        <v>5</v>
      </c>
      <c r="J95" t="s">
        <v>19</v>
      </c>
      <c r="K95">
        <v>0</v>
      </c>
      <c r="L95">
        <v>9</v>
      </c>
      <c r="M95">
        <v>0</v>
      </c>
      <c r="N95">
        <v>9</v>
      </c>
      <c r="O95">
        <v>1</v>
      </c>
      <c r="P95">
        <f t="shared" si="4"/>
        <v>4</v>
      </c>
      <c r="Q95" t="s">
        <v>19</v>
      </c>
      <c r="R95" t="s">
        <v>19</v>
      </c>
      <c r="T95" s="33" t="str">
        <f>IF(E95&lt;1994,"NA",IF(E95&gt;2001,SUMIFS(ADM!E:E,ADM!A:A,'ReferendumData 91-93'!E95,ADM!C:C,'ReferendumData 91-93'!A95,ADM!D:D,'ReferendumData 91-93'!B95),SUMIFS(ADM!K:K,ADM!H:H,'ReferendumData 91-93'!E95,ADM!I:I,'ReferendumData 91-93'!A95,ADM!J:J,'ReferendumData 91-93'!B95)))</f>
        <v>NA</v>
      </c>
      <c r="U95" s="34" t="str">
        <f t="shared" si="5"/>
        <v>NA</v>
      </c>
      <c r="V95" s="12" t="s">
        <v>20</v>
      </c>
    </row>
    <row r="96" spans="1:22" x14ac:dyDescent="0.35">
      <c r="A96">
        <v>806</v>
      </c>
      <c r="B96">
        <v>1</v>
      </c>
      <c r="C96" t="str">
        <f t="shared" si="3"/>
        <v>0806-01</v>
      </c>
      <c r="D96" t="s">
        <v>107</v>
      </c>
      <c r="E96">
        <v>1992</v>
      </c>
      <c r="F96">
        <f>VLOOKUP(E96,Lookups!A:B,2,FALSE)</f>
        <v>3</v>
      </c>
      <c r="G96">
        <v>1993</v>
      </c>
      <c r="H96">
        <v>164.47</v>
      </c>
      <c r="I96">
        <v>5</v>
      </c>
      <c r="J96" t="s">
        <v>19</v>
      </c>
      <c r="K96">
        <v>0</v>
      </c>
      <c r="L96">
        <v>9</v>
      </c>
      <c r="M96">
        <v>0</v>
      </c>
      <c r="N96">
        <v>9</v>
      </c>
      <c r="O96">
        <v>0</v>
      </c>
      <c r="P96">
        <f t="shared" si="4"/>
        <v>2</v>
      </c>
      <c r="Q96" t="s">
        <v>19</v>
      </c>
      <c r="R96" t="s">
        <v>19</v>
      </c>
      <c r="T96" s="33" t="str">
        <f>IF(E96&lt;1994,"NA",IF(E96&gt;2001,SUMIFS(ADM!E:E,ADM!A:A,'ReferendumData 91-93'!E96,ADM!C:C,'ReferendumData 91-93'!A96,ADM!D:D,'ReferendumData 91-93'!B96),SUMIFS(ADM!K:K,ADM!H:H,'ReferendumData 91-93'!E96,ADM!I:I,'ReferendumData 91-93'!A96,ADM!J:J,'ReferendumData 91-93'!B96)))</f>
        <v>NA</v>
      </c>
      <c r="U96" s="34" t="str">
        <f t="shared" si="5"/>
        <v>NA</v>
      </c>
      <c r="V96" s="12" t="s">
        <v>20</v>
      </c>
    </row>
    <row r="97" spans="1:22" x14ac:dyDescent="0.35">
      <c r="A97">
        <v>815</v>
      </c>
      <c r="B97">
        <v>1</v>
      </c>
      <c r="C97" t="str">
        <f t="shared" si="3"/>
        <v>0815-01</v>
      </c>
      <c r="D97" t="s">
        <v>108</v>
      </c>
      <c r="E97">
        <v>1992</v>
      </c>
      <c r="F97">
        <f>VLOOKUP(E97,Lookups!A:B,2,FALSE)</f>
        <v>3</v>
      </c>
      <c r="G97">
        <v>1993</v>
      </c>
      <c r="H97">
        <v>915</v>
      </c>
      <c r="I97">
        <v>5</v>
      </c>
      <c r="J97" t="s">
        <v>19</v>
      </c>
      <c r="K97">
        <v>0</v>
      </c>
      <c r="L97">
        <v>9</v>
      </c>
      <c r="M97">
        <v>0</v>
      </c>
      <c r="N97">
        <v>9</v>
      </c>
      <c r="O97">
        <v>0</v>
      </c>
      <c r="P97">
        <f t="shared" si="4"/>
        <v>10</v>
      </c>
      <c r="Q97" t="s">
        <v>19</v>
      </c>
      <c r="R97" t="s">
        <v>19</v>
      </c>
      <c r="T97" s="33" t="str">
        <f>IF(E97&lt;1994,"NA",IF(E97&gt;2001,SUMIFS(ADM!E:E,ADM!A:A,'ReferendumData 91-93'!E97,ADM!C:C,'ReferendumData 91-93'!A97,ADM!D:D,'ReferendumData 91-93'!B97),SUMIFS(ADM!K:K,ADM!H:H,'ReferendumData 91-93'!E97,ADM!I:I,'ReferendumData 91-93'!A97,ADM!J:J,'ReferendumData 91-93'!B97)))</f>
        <v>NA</v>
      </c>
      <c r="U97" s="34" t="str">
        <f t="shared" si="5"/>
        <v>NA</v>
      </c>
      <c r="V97" s="12" t="s">
        <v>20</v>
      </c>
    </row>
    <row r="98" spans="1:22" x14ac:dyDescent="0.35">
      <c r="A98">
        <v>836</v>
      </c>
      <c r="B98">
        <v>1</v>
      </c>
      <c r="C98" t="str">
        <f t="shared" si="3"/>
        <v>0836-01</v>
      </c>
      <c r="D98" t="s">
        <v>109</v>
      </c>
      <c r="E98">
        <v>1992</v>
      </c>
      <c r="F98">
        <f>VLOOKUP(E98,Lookups!A:B,2,FALSE)</f>
        <v>3</v>
      </c>
      <c r="G98">
        <v>1993</v>
      </c>
      <c r="H98">
        <v>1000</v>
      </c>
      <c r="I98">
        <v>5</v>
      </c>
      <c r="J98" t="s">
        <v>19</v>
      </c>
      <c r="K98">
        <v>0</v>
      </c>
      <c r="L98">
        <v>9</v>
      </c>
      <c r="M98">
        <v>0</v>
      </c>
      <c r="N98">
        <v>9</v>
      </c>
      <c r="O98">
        <v>1</v>
      </c>
      <c r="P98">
        <f t="shared" si="4"/>
        <v>10</v>
      </c>
      <c r="Q98" t="s">
        <v>19</v>
      </c>
      <c r="R98" t="s">
        <v>19</v>
      </c>
      <c r="T98" s="33" t="str">
        <f>IF(E98&lt;1994,"NA",IF(E98&gt;2001,SUMIFS(ADM!E:E,ADM!A:A,'ReferendumData 91-93'!E98,ADM!C:C,'ReferendumData 91-93'!A98,ADM!D:D,'ReferendumData 91-93'!B98),SUMIFS(ADM!K:K,ADM!H:H,'ReferendumData 91-93'!E98,ADM!I:I,'ReferendumData 91-93'!A98,ADM!J:J,'ReferendumData 91-93'!B98)))</f>
        <v>NA</v>
      </c>
      <c r="U98" s="34" t="str">
        <f t="shared" si="5"/>
        <v>NA</v>
      </c>
      <c r="V98" s="12" t="s">
        <v>20</v>
      </c>
    </row>
    <row r="99" spans="1:22" x14ac:dyDescent="0.35">
      <c r="A99">
        <v>880</v>
      </c>
      <c r="B99">
        <v>1</v>
      </c>
      <c r="C99" t="str">
        <f t="shared" si="3"/>
        <v>0880-01</v>
      </c>
      <c r="D99" t="s">
        <v>110</v>
      </c>
      <c r="E99">
        <v>1992</v>
      </c>
      <c r="F99">
        <f>VLOOKUP(E99,Lookups!A:B,2,FALSE)</f>
        <v>3</v>
      </c>
      <c r="G99">
        <v>1993</v>
      </c>
      <c r="H99">
        <v>380</v>
      </c>
      <c r="I99">
        <v>5</v>
      </c>
      <c r="J99" t="s">
        <v>19</v>
      </c>
      <c r="K99">
        <v>0</v>
      </c>
      <c r="L99">
        <v>9</v>
      </c>
      <c r="M99">
        <v>0</v>
      </c>
      <c r="N99">
        <v>9</v>
      </c>
      <c r="O99">
        <v>0</v>
      </c>
      <c r="P99">
        <f t="shared" si="4"/>
        <v>4</v>
      </c>
      <c r="Q99" t="s">
        <v>19</v>
      </c>
      <c r="R99" t="s">
        <v>19</v>
      </c>
      <c r="T99" s="33" t="str">
        <f>IF(E99&lt;1994,"NA",IF(E99&gt;2001,SUMIFS(ADM!E:E,ADM!A:A,'ReferendumData 91-93'!E99,ADM!C:C,'ReferendumData 91-93'!A99,ADM!D:D,'ReferendumData 91-93'!B99),SUMIFS(ADM!K:K,ADM!H:H,'ReferendumData 91-93'!E99,ADM!I:I,'ReferendumData 91-93'!A99,ADM!J:J,'ReferendumData 91-93'!B99)))</f>
        <v>NA</v>
      </c>
      <c r="U99" s="34" t="str">
        <f t="shared" si="5"/>
        <v>NA</v>
      </c>
      <c r="V99" s="12" t="s">
        <v>20</v>
      </c>
    </row>
    <row r="100" spans="1:22" x14ac:dyDescent="0.35">
      <c r="A100">
        <v>2835</v>
      </c>
      <c r="B100">
        <v>1</v>
      </c>
      <c r="C100" t="str">
        <f t="shared" si="3"/>
        <v>2835-01</v>
      </c>
      <c r="D100" t="s">
        <v>111</v>
      </c>
      <c r="E100">
        <v>1992</v>
      </c>
      <c r="F100">
        <f>VLOOKUP(E100,Lookups!A:B,2,FALSE)</f>
        <v>3</v>
      </c>
      <c r="G100">
        <v>1993</v>
      </c>
      <c r="H100">
        <v>481.65</v>
      </c>
      <c r="I100">
        <v>5</v>
      </c>
      <c r="J100" t="s">
        <v>19</v>
      </c>
      <c r="K100">
        <v>0</v>
      </c>
      <c r="L100">
        <v>9</v>
      </c>
      <c r="M100">
        <v>0</v>
      </c>
      <c r="N100">
        <v>9</v>
      </c>
      <c r="O100">
        <v>1</v>
      </c>
      <c r="P100">
        <f t="shared" si="4"/>
        <v>5</v>
      </c>
      <c r="Q100" t="s">
        <v>19</v>
      </c>
      <c r="R100" t="s">
        <v>19</v>
      </c>
      <c r="T100" s="33" t="str">
        <f>IF(E100&lt;1994,"NA",IF(E100&gt;2001,SUMIFS(ADM!E:E,ADM!A:A,'ReferendumData 91-93'!E100,ADM!C:C,'ReferendumData 91-93'!A100,ADM!D:D,'ReferendumData 91-93'!B100),SUMIFS(ADM!K:K,ADM!H:H,'ReferendumData 91-93'!E100,ADM!I:I,'ReferendumData 91-93'!A100,ADM!J:J,'ReferendumData 91-93'!B100)))</f>
        <v>NA</v>
      </c>
      <c r="U100" s="34" t="str">
        <f t="shared" si="5"/>
        <v>NA</v>
      </c>
      <c r="V100" s="12" t="s">
        <v>20</v>
      </c>
    </row>
    <row r="101" spans="1:22" x14ac:dyDescent="0.35">
      <c r="A101">
        <v>601</v>
      </c>
      <c r="B101">
        <v>1</v>
      </c>
      <c r="C101" t="str">
        <f t="shared" si="3"/>
        <v>0601-01</v>
      </c>
      <c r="D101" t="s">
        <v>112</v>
      </c>
      <c r="E101">
        <v>1993</v>
      </c>
      <c r="F101">
        <f>VLOOKUP(E101,Lookups!A:B,2,FALSE)</f>
        <v>1</v>
      </c>
      <c r="G101">
        <v>1993</v>
      </c>
      <c r="H101">
        <v>303.57</v>
      </c>
      <c r="I101">
        <v>4</v>
      </c>
      <c r="J101" t="s">
        <v>19</v>
      </c>
      <c r="K101">
        <v>0</v>
      </c>
      <c r="L101">
        <v>9</v>
      </c>
      <c r="M101">
        <v>0</v>
      </c>
      <c r="N101">
        <v>9</v>
      </c>
      <c r="O101">
        <v>1</v>
      </c>
      <c r="P101">
        <f t="shared" si="4"/>
        <v>4</v>
      </c>
      <c r="Q101" t="s">
        <v>19</v>
      </c>
      <c r="R101" t="s">
        <v>19</v>
      </c>
      <c r="T101" s="33" t="str">
        <f>IF(E101&lt;1994,"NA",IF(E101&gt;2001,SUMIFS(ADM!E:E,ADM!A:A,'ReferendumData 91-93'!E101,ADM!C:C,'ReferendumData 91-93'!A101,ADM!D:D,'ReferendumData 91-93'!B101),SUMIFS(ADM!K:K,ADM!H:H,'ReferendumData 91-93'!E101,ADM!I:I,'ReferendumData 91-93'!A101,ADM!J:J,'ReferendumData 91-93'!B101)))</f>
        <v>NA</v>
      </c>
      <c r="U101" s="34" t="str">
        <f t="shared" si="5"/>
        <v>NA</v>
      </c>
      <c r="V101" s="12" t="s">
        <v>20</v>
      </c>
    </row>
    <row r="102" spans="1:22" x14ac:dyDescent="0.35">
      <c r="A102">
        <v>11</v>
      </c>
      <c r="B102">
        <v>1</v>
      </c>
      <c r="C102" t="str">
        <f t="shared" si="3"/>
        <v>0011-01</v>
      </c>
      <c r="D102" t="s">
        <v>113</v>
      </c>
      <c r="E102">
        <v>1993</v>
      </c>
      <c r="F102">
        <f>VLOOKUP(E102,Lookups!A:B,2,FALSE)</f>
        <v>1</v>
      </c>
      <c r="G102">
        <v>1994</v>
      </c>
      <c r="H102">
        <v>97.64</v>
      </c>
      <c r="I102">
        <v>5</v>
      </c>
      <c r="J102" t="s">
        <v>19</v>
      </c>
      <c r="K102">
        <v>0</v>
      </c>
      <c r="L102">
        <v>9</v>
      </c>
      <c r="M102">
        <v>0</v>
      </c>
      <c r="N102">
        <v>9</v>
      </c>
      <c r="O102">
        <v>0</v>
      </c>
      <c r="P102">
        <f t="shared" si="4"/>
        <v>1</v>
      </c>
      <c r="Q102" t="s">
        <v>19</v>
      </c>
      <c r="R102" t="s">
        <v>19</v>
      </c>
      <c r="T102" s="33" t="str">
        <f>IF(E102&lt;1994,"NA",IF(E102&gt;2001,SUMIFS(ADM!E:E,ADM!A:A,'ReferendumData 91-93'!E102,ADM!C:C,'ReferendumData 91-93'!A102,ADM!D:D,'ReferendumData 91-93'!B102),SUMIFS(ADM!K:K,ADM!H:H,'ReferendumData 91-93'!E102,ADM!I:I,'ReferendumData 91-93'!A102,ADM!J:J,'ReferendumData 91-93'!B102)))</f>
        <v>NA</v>
      </c>
      <c r="U102" s="34" t="str">
        <f t="shared" si="5"/>
        <v>NA</v>
      </c>
      <c r="V102" s="12" t="s">
        <v>20</v>
      </c>
    </row>
    <row r="103" spans="1:22" x14ac:dyDescent="0.35">
      <c r="A103">
        <v>15</v>
      </c>
      <c r="B103">
        <v>1</v>
      </c>
      <c r="C103" t="str">
        <f t="shared" si="3"/>
        <v>0015-01</v>
      </c>
      <c r="D103" t="s">
        <v>67</v>
      </c>
      <c r="E103">
        <v>1993</v>
      </c>
      <c r="F103">
        <f>VLOOKUP(E103,Lookups!A:B,2,FALSE)</f>
        <v>1</v>
      </c>
      <c r="G103">
        <v>1994</v>
      </c>
      <c r="H103">
        <v>304</v>
      </c>
      <c r="I103">
        <v>5</v>
      </c>
      <c r="J103" t="s">
        <v>19</v>
      </c>
      <c r="K103">
        <v>0</v>
      </c>
      <c r="L103">
        <v>9</v>
      </c>
      <c r="M103">
        <v>0</v>
      </c>
      <c r="N103">
        <v>9</v>
      </c>
      <c r="O103">
        <v>1</v>
      </c>
      <c r="P103">
        <f t="shared" si="4"/>
        <v>4</v>
      </c>
      <c r="Q103" t="s">
        <v>19</v>
      </c>
      <c r="R103" t="s">
        <v>19</v>
      </c>
      <c r="T103" s="33" t="str">
        <f>IF(E103&lt;1994,"NA",IF(E103&gt;2001,SUMIFS(ADM!E:E,ADM!A:A,'ReferendumData 91-93'!E103,ADM!C:C,'ReferendumData 91-93'!A103,ADM!D:D,'ReferendumData 91-93'!B103),SUMIFS(ADM!K:K,ADM!H:H,'ReferendumData 91-93'!E103,ADM!I:I,'ReferendumData 91-93'!A103,ADM!J:J,'ReferendumData 91-93'!B103)))</f>
        <v>NA</v>
      </c>
      <c r="U103" s="34" t="str">
        <f t="shared" si="5"/>
        <v>NA</v>
      </c>
      <c r="V103" s="12" t="s">
        <v>20</v>
      </c>
    </row>
    <row r="104" spans="1:22" x14ac:dyDescent="0.35">
      <c r="A104">
        <v>22</v>
      </c>
      <c r="B104">
        <v>1</v>
      </c>
      <c r="C104" t="str">
        <f t="shared" si="3"/>
        <v>0022-01</v>
      </c>
      <c r="D104" t="s">
        <v>114</v>
      </c>
      <c r="E104">
        <v>1993</v>
      </c>
      <c r="F104">
        <f>VLOOKUP(E104,Lookups!A:B,2,FALSE)</f>
        <v>1</v>
      </c>
      <c r="G104">
        <v>1994</v>
      </c>
      <c r="H104">
        <v>429</v>
      </c>
      <c r="I104">
        <v>4</v>
      </c>
      <c r="J104" t="s">
        <v>19</v>
      </c>
      <c r="K104">
        <v>0</v>
      </c>
      <c r="L104">
        <v>9</v>
      </c>
      <c r="M104">
        <v>0</v>
      </c>
      <c r="N104">
        <v>9</v>
      </c>
      <c r="O104">
        <v>1</v>
      </c>
      <c r="P104">
        <f t="shared" si="4"/>
        <v>5</v>
      </c>
      <c r="Q104" t="s">
        <v>19</v>
      </c>
      <c r="R104" t="s">
        <v>19</v>
      </c>
      <c r="T104" s="33" t="str">
        <f>IF(E104&lt;1994,"NA",IF(E104&gt;2001,SUMIFS(ADM!E:E,ADM!A:A,'ReferendumData 91-93'!E104,ADM!C:C,'ReferendumData 91-93'!A104,ADM!D:D,'ReferendumData 91-93'!B104),SUMIFS(ADM!K:K,ADM!H:H,'ReferendumData 91-93'!E104,ADM!I:I,'ReferendumData 91-93'!A104,ADM!J:J,'ReferendumData 91-93'!B104)))</f>
        <v>NA</v>
      </c>
      <c r="U104" s="34" t="str">
        <f t="shared" si="5"/>
        <v>NA</v>
      </c>
      <c r="V104" s="12" t="s">
        <v>20</v>
      </c>
    </row>
    <row r="105" spans="1:22" x14ac:dyDescent="0.35">
      <c r="A105">
        <v>24</v>
      </c>
      <c r="B105">
        <v>1</v>
      </c>
      <c r="C105" t="str">
        <f t="shared" si="3"/>
        <v>0024-01</v>
      </c>
      <c r="D105" t="s">
        <v>115</v>
      </c>
      <c r="E105">
        <v>1993</v>
      </c>
      <c r="F105">
        <f>VLOOKUP(E105,Lookups!A:B,2,FALSE)</f>
        <v>1</v>
      </c>
      <c r="G105">
        <v>1994</v>
      </c>
      <c r="H105">
        <v>395.55</v>
      </c>
      <c r="I105">
        <v>5</v>
      </c>
      <c r="J105" t="s">
        <v>19</v>
      </c>
      <c r="K105">
        <v>0</v>
      </c>
      <c r="L105">
        <v>9</v>
      </c>
      <c r="M105">
        <v>0</v>
      </c>
      <c r="N105">
        <v>9</v>
      </c>
      <c r="O105">
        <v>1</v>
      </c>
      <c r="P105">
        <f t="shared" si="4"/>
        <v>4</v>
      </c>
      <c r="Q105" t="s">
        <v>19</v>
      </c>
      <c r="R105" t="s">
        <v>19</v>
      </c>
      <c r="T105" s="33" t="str">
        <f>IF(E105&lt;1994,"NA",IF(E105&gt;2001,SUMIFS(ADM!E:E,ADM!A:A,'ReferendumData 91-93'!E105,ADM!C:C,'ReferendumData 91-93'!A105,ADM!D:D,'ReferendumData 91-93'!B105),SUMIFS(ADM!K:K,ADM!H:H,'ReferendumData 91-93'!E105,ADM!I:I,'ReferendumData 91-93'!A105,ADM!J:J,'ReferendumData 91-93'!B105)))</f>
        <v>NA</v>
      </c>
      <c r="U105" s="34" t="str">
        <f t="shared" si="5"/>
        <v>NA</v>
      </c>
      <c r="V105" s="12" t="s">
        <v>20</v>
      </c>
    </row>
    <row r="106" spans="1:22" x14ac:dyDescent="0.35">
      <c r="A106">
        <v>38</v>
      </c>
      <c r="B106">
        <v>1</v>
      </c>
      <c r="C106" t="str">
        <f t="shared" si="3"/>
        <v>0038-01</v>
      </c>
      <c r="D106" t="s">
        <v>116</v>
      </c>
      <c r="E106">
        <v>1993</v>
      </c>
      <c r="F106">
        <f>VLOOKUP(E106,Lookups!A:B,2,FALSE)</f>
        <v>1</v>
      </c>
      <c r="G106">
        <v>1994</v>
      </c>
      <c r="H106">
        <v>415</v>
      </c>
      <c r="I106">
        <v>4</v>
      </c>
      <c r="J106" t="s">
        <v>19</v>
      </c>
      <c r="K106">
        <v>0</v>
      </c>
      <c r="L106">
        <v>9</v>
      </c>
      <c r="M106">
        <v>0</v>
      </c>
      <c r="N106">
        <v>9</v>
      </c>
      <c r="O106">
        <v>1</v>
      </c>
      <c r="P106">
        <f t="shared" si="4"/>
        <v>5</v>
      </c>
      <c r="Q106" t="s">
        <v>19</v>
      </c>
      <c r="R106" t="s">
        <v>19</v>
      </c>
      <c r="T106" s="33" t="str">
        <f>IF(E106&lt;1994,"NA",IF(E106&gt;2001,SUMIFS(ADM!E:E,ADM!A:A,'ReferendumData 91-93'!E106,ADM!C:C,'ReferendumData 91-93'!A106,ADM!D:D,'ReferendumData 91-93'!B106),SUMIFS(ADM!K:K,ADM!H:H,'ReferendumData 91-93'!E106,ADM!I:I,'ReferendumData 91-93'!A106,ADM!J:J,'ReferendumData 91-93'!B106)))</f>
        <v>NA</v>
      </c>
      <c r="U106" s="34" t="str">
        <f t="shared" si="5"/>
        <v>NA</v>
      </c>
      <c r="V106" s="12" t="s">
        <v>20</v>
      </c>
    </row>
    <row r="107" spans="1:22" x14ac:dyDescent="0.35">
      <c r="A107">
        <v>91</v>
      </c>
      <c r="B107">
        <v>1</v>
      </c>
      <c r="C107" t="str">
        <f t="shared" si="3"/>
        <v>0091-01</v>
      </c>
      <c r="D107" t="s">
        <v>41</v>
      </c>
      <c r="E107">
        <v>1993</v>
      </c>
      <c r="F107">
        <f>VLOOKUP(E107,Lookups!A:B,2,FALSE)</f>
        <v>1</v>
      </c>
      <c r="G107">
        <v>1994</v>
      </c>
      <c r="H107">
        <v>240.81</v>
      </c>
      <c r="I107">
        <v>5</v>
      </c>
      <c r="J107" t="s">
        <v>19</v>
      </c>
      <c r="K107">
        <v>0</v>
      </c>
      <c r="L107">
        <v>9</v>
      </c>
      <c r="M107">
        <v>0</v>
      </c>
      <c r="N107">
        <v>9</v>
      </c>
      <c r="O107">
        <v>1</v>
      </c>
      <c r="P107">
        <f t="shared" si="4"/>
        <v>3</v>
      </c>
      <c r="Q107" t="s">
        <v>19</v>
      </c>
      <c r="R107" t="s">
        <v>19</v>
      </c>
      <c r="T107" s="33" t="str">
        <f>IF(E107&lt;1994,"NA",IF(E107&gt;2001,SUMIFS(ADM!E:E,ADM!A:A,'ReferendumData 91-93'!E107,ADM!C:C,'ReferendumData 91-93'!A107,ADM!D:D,'ReferendumData 91-93'!B107),SUMIFS(ADM!K:K,ADM!H:H,'ReferendumData 91-93'!E107,ADM!I:I,'ReferendumData 91-93'!A107,ADM!J:J,'ReferendumData 91-93'!B107)))</f>
        <v>NA</v>
      </c>
      <c r="U107" s="34" t="str">
        <f t="shared" si="5"/>
        <v>NA</v>
      </c>
      <c r="V107" s="12" t="s">
        <v>20</v>
      </c>
    </row>
    <row r="108" spans="1:22" x14ac:dyDescent="0.35">
      <c r="A108">
        <v>93</v>
      </c>
      <c r="B108">
        <v>1</v>
      </c>
      <c r="C108" t="str">
        <f t="shared" si="3"/>
        <v>0093-01</v>
      </c>
      <c r="D108" t="s">
        <v>70</v>
      </c>
      <c r="E108">
        <v>1993</v>
      </c>
      <c r="F108">
        <f>VLOOKUP(E108,Lookups!A:B,2,FALSE)</f>
        <v>1</v>
      </c>
      <c r="G108">
        <v>1994</v>
      </c>
      <c r="H108">
        <v>373.37</v>
      </c>
      <c r="I108">
        <v>4</v>
      </c>
      <c r="J108" t="s">
        <v>19</v>
      </c>
      <c r="K108">
        <v>0</v>
      </c>
      <c r="L108">
        <v>9</v>
      </c>
      <c r="M108">
        <v>0</v>
      </c>
      <c r="N108">
        <v>9</v>
      </c>
      <c r="O108">
        <v>1</v>
      </c>
      <c r="P108">
        <f t="shared" si="4"/>
        <v>4</v>
      </c>
      <c r="Q108" t="s">
        <v>19</v>
      </c>
      <c r="R108" t="s">
        <v>19</v>
      </c>
      <c r="T108" s="33" t="str">
        <f>IF(E108&lt;1994,"NA",IF(E108&gt;2001,SUMIFS(ADM!E:E,ADM!A:A,'ReferendumData 91-93'!E108,ADM!C:C,'ReferendumData 91-93'!A108,ADM!D:D,'ReferendumData 91-93'!B108),SUMIFS(ADM!K:K,ADM!H:H,'ReferendumData 91-93'!E108,ADM!I:I,'ReferendumData 91-93'!A108,ADM!J:J,'ReferendumData 91-93'!B108)))</f>
        <v>NA</v>
      </c>
      <c r="U108" s="34" t="str">
        <f t="shared" si="5"/>
        <v>NA</v>
      </c>
      <c r="V108" s="12" t="s">
        <v>20</v>
      </c>
    </row>
    <row r="109" spans="1:22" x14ac:dyDescent="0.35">
      <c r="A109">
        <v>99</v>
      </c>
      <c r="B109">
        <v>1</v>
      </c>
      <c r="C109" t="str">
        <f t="shared" si="3"/>
        <v>0099-01</v>
      </c>
      <c r="D109" t="s">
        <v>117</v>
      </c>
      <c r="E109">
        <v>1993</v>
      </c>
      <c r="F109">
        <f>VLOOKUP(E109,Lookups!A:B,2,FALSE)</f>
        <v>1</v>
      </c>
      <c r="G109">
        <v>1994</v>
      </c>
      <c r="H109">
        <v>177.12</v>
      </c>
      <c r="I109">
        <v>5</v>
      </c>
      <c r="J109" t="s">
        <v>19</v>
      </c>
      <c r="K109">
        <v>0</v>
      </c>
      <c r="L109">
        <v>9</v>
      </c>
      <c r="M109">
        <v>0</v>
      </c>
      <c r="N109">
        <v>9</v>
      </c>
      <c r="O109">
        <v>1</v>
      </c>
      <c r="P109">
        <f t="shared" si="4"/>
        <v>2</v>
      </c>
      <c r="Q109" t="s">
        <v>19</v>
      </c>
      <c r="R109" t="s">
        <v>19</v>
      </c>
      <c r="T109" s="33" t="str">
        <f>IF(E109&lt;1994,"NA",IF(E109&gt;2001,SUMIFS(ADM!E:E,ADM!A:A,'ReferendumData 91-93'!E109,ADM!C:C,'ReferendumData 91-93'!A109,ADM!D:D,'ReferendumData 91-93'!B109),SUMIFS(ADM!K:K,ADM!H:H,'ReferendumData 91-93'!E109,ADM!I:I,'ReferendumData 91-93'!A109,ADM!J:J,'ReferendumData 91-93'!B109)))</f>
        <v>NA</v>
      </c>
      <c r="U109" s="34" t="str">
        <f t="shared" si="5"/>
        <v>NA</v>
      </c>
      <c r="V109" s="12" t="s">
        <v>20</v>
      </c>
    </row>
    <row r="110" spans="1:22" x14ac:dyDescent="0.35">
      <c r="A110">
        <v>100</v>
      </c>
      <c r="B110">
        <v>1</v>
      </c>
      <c r="C110" t="str">
        <f t="shared" si="3"/>
        <v>0100-01</v>
      </c>
      <c r="D110" t="s">
        <v>118</v>
      </c>
      <c r="E110">
        <v>1993</v>
      </c>
      <c r="F110">
        <f>VLOOKUP(E110,Lookups!A:B,2,FALSE)</f>
        <v>1</v>
      </c>
      <c r="G110">
        <v>1994</v>
      </c>
      <c r="H110">
        <v>155.46</v>
      </c>
      <c r="I110">
        <v>5</v>
      </c>
      <c r="J110" t="s">
        <v>19</v>
      </c>
      <c r="K110">
        <v>0</v>
      </c>
      <c r="L110">
        <v>9</v>
      </c>
      <c r="M110">
        <v>0</v>
      </c>
      <c r="N110">
        <v>9</v>
      </c>
      <c r="O110">
        <v>1</v>
      </c>
      <c r="P110">
        <f t="shared" si="4"/>
        <v>2</v>
      </c>
      <c r="Q110" t="s">
        <v>19</v>
      </c>
      <c r="R110" t="s">
        <v>19</v>
      </c>
      <c r="T110" s="33" t="str">
        <f>IF(E110&lt;1994,"NA",IF(E110&gt;2001,SUMIFS(ADM!E:E,ADM!A:A,'ReferendumData 91-93'!E110,ADM!C:C,'ReferendumData 91-93'!A110,ADM!D:D,'ReferendumData 91-93'!B110),SUMIFS(ADM!K:K,ADM!H:H,'ReferendumData 91-93'!E110,ADM!I:I,'ReferendumData 91-93'!A110,ADM!J:J,'ReferendumData 91-93'!B110)))</f>
        <v>NA</v>
      </c>
      <c r="U110" s="34" t="str">
        <f t="shared" si="5"/>
        <v>NA</v>
      </c>
      <c r="V110" s="12" t="s">
        <v>20</v>
      </c>
    </row>
    <row r="111" spans="1:22" x14ac:dyDescent="0.35">
      <c r="A111">
        <v>138</v>
      </c>
      <c r="B111">
        <v>1</v>
      </c>
      <c r="C111" t="str">
        <f t="shared" si="3"/>
        <v>0138-01</v>
      </c>
      <c r="D111" t="s">
        <v>45</v>
      </c>
      <c r="E111">
        <v>1993</v>
      </c>
      <c r="F111">
        <f>VLOOKUP(E111,Lookups!A:B,2,FALSE)</f>
        <v>1</v>
      </c>
      <c r="G111">
        <v>1994</v>
      </c>
      <c r="H111">
        <v>426</v>
      </c>
      <c r="I111">
        <v>5</v>
      </c>
      <c r="J111" t="s">
        <v>19</v>
      </c>
      <c r="K111">
        <v>0</v>
      </c>
      <c r="L111">
        <v>9</v>
      </c>
      <c r="M111">
        <v>0</v>
      </c>
      <c r="N111">
        <v>9</v>
      </c>
      <c r="O111">
        <v>1</v>
      </c>
      <c r="P111">
        <f t="shared" si="4"/>
        <v>5</v>
      </c>
      <c r="Q111" t="s">
        <v>19</v>
      </c>
      <c r="R111" t="s">
        <v>19</v>
      </c>
      <c r="T111" s="33" t="str">
        <f>IF(E111&lt;1994,"NA",IF(E111&gt;2001,SUMIFS(ADM!E:E,ADM!A:A,'ReferendumData 91-93'!E111,ADM!C:C,'ReferendumData 91-93'!A111,ADM!D:D,'ReferendumData 91-93'!B111),SUMIFS(ADM!K:K,ADM!H:H,'ReferendumData 91-93'!E111,ADM!I:I,'ReferendumData 91-93'!A111,ADM!J:J,'ReferendumData 91-93'!B111)))</f>
        <v>NA</v>
      </c>
      <c r="U111" s="34" t="str">
        <f t="shared" si="5"/>
        <v>NA</v>
      </c>
      <c r="V111" s="12" t="s">
        <v>20</v>
      </c>
    </row>
    <row r="112" spans="1:22" x14ac:dyDescent="0.35">
      <c r="A112">
        <v>150</v>
      </c>
      <c r="B112">
        <v>1</v>
      </c>
      <c r="C112" t="str">
        <f t="shared" si="3"/>
        <v>0150-01</v>
      </c>
      <c r="D112" t="s">
        <v>119</v>
      </c>
      <c r="E112">
        <v>1993</v>
      </c>
      <c r="F112">
        <f>VLOOKUP(E112,Lookups!A:B,2,FALSE)</f>
        <v>1</v>
      </c>
      <c r="G112">
        <v>1994</v>
      </c>
      <c r="H112">
        <v>536.66</v>
      </c>
      <c r="I112">
        <v>5</v>
      </c>
      <c r="J112" t="s">
        <v>19</v>
      </c>
      <c r="K112">
        <v>0</v>
      </c>
      <c r="L112">
        <v>9</v>
      </c>
      <c r="M112">
        <v>0</v>
      </c>
      <c r="N112">
        <v>9</v>
      </c>
      <c r="O112">
        <v>1</v>
      </c>
      <c r="P112">
        <f t="shared" si="4"/>
        <v>6</v>
      </c>
      <c r="Q112" t="s">
        <v>19</v>
      </c>
      <c r="R112" t="s">
        <v>19</v>
      </c>
      <c r="T112" s="33" t="str">
        <f>IF(E112&lt;1994,"NA",IF(E112&gt;2001,SUMIFS(ADM!E:E,ADM!A:A,'ReferendumData 91-93'!E112,ADM!C:C,'ReferendumData 91-93'!A112,ADM!D:D,'ReferendumData 91-93'!B112),SUMIFS(ADM!K:K,ADM!H:H,'ReferendumData 91-93'!E112,ADM!I:I,'ReferendumData 91-93'!A112,ADM!J:J,'ReferendumData 91-93'!B112)))</f>
        <v>NA</v>
      </c>
      <c r="U112" s="34" t="str">
        <f t="shared" si="5"/>
        <v>NA</v>
      </c>
      <c r="V112" s="12" t="s">
        <v>20</v>
      </c>
    </row>
    <row r="113" spans="1:22" x14ac:dyDescent="0.35">
      <c r="A113">
        <v>192</v>
      </c>
      <c r="B113">
        <v>1</v>
      </c>
      <c r="C113" t="str">
        <f t="shared" si="3"/>
        <v>0192-01</v>
      </c>
      <c r="D113" t="s">
        <v>120</v>
      </c>
      <c r="E113">
        <v>1993</v>
      </c>
      <c r="F113">
        <f>VLOOKUP(E113,Lookups!A:B,2,FALSE)</f>
        <v>1</v>
      </c>
      <c r="G113">
        <v>1994</v>
      </c>
      <c r="H113">
        <v>175</v>
      </c>
      <c r="I113">
        <v>5</v>
      </c>
      <c r="J113" t="s">
        <v>19</v>
      </c>
      <c r="K113">
        <v>0</v>
      </c>
      <c r="L113">
        <v>9</v>
      </c>
      <c r="M113">
        <v>0</v>
      </c>
      <c r="N113">
        <v>9</v>
      </c>
      <c r="O113">
        <v>1</v>
      </c>
      <c r="P113">
        <f t="shared" si="4"/>
        <v>2</v>
      </c>
      <c r="Q113" t="s">
        <v>19</v>
      </c>
      <c r="R113" t="s">
        <v>19</v>
      </c>
      <c r="T113" s="33" t="str">
        <f>IF(E113&lt;1994,"NA",IF(E113&gt;2001,SUMIFS(ADM!E:E,ADM!A:A,'ReferendumData 91-93'!E113,ADM!C:C,'ReferendumData 91-93'!A113,ADM!D:D,'ReferendumData 91-93'!B113),SUMIFS(ADM!K:K,ADM!H:H,'ReferendumData 91-93'!E113,ADM!I:I,'ReferendumData 91-93'!A113,ADM!J:J,'ReferendumData 91-93'!B113)))</f>
        <v>NA</v>
      </c>
      <c r="U113" s="34" t="str">
        <f t="shared" si="5"/>
        <v>NA</v>
      </c>
      <c r="V113" s="12" t="s">
        <v>20</v>
      </c>
    </row>
    <row r="114" spans="1:22" x14ac:dyDescent="0.35">
      <c r="A114">
        <v>194</v>
      </c>
      <c r="B114">
        <v>1</v>
      </c>
      <c r="C114" t="str">
        <f t="shared" si="3"/>
        <v>0194-01</v>
      </c>
      <c r="D114" t="s">
        <v>121</v>
      </c>
      <c r="E114">
        <v>1993</v>
      </c>
      <c r="F114">
        <f>VLOOKUP(E114,Lookups!A:B,2,FALSE)</f>
        <v>1</v>
      </c>
      <c r="G114">
        <v>1994</v>
      </c>
      <c r="H114">
        <v>272.87</v>
      </c>
      <c r="I114">
        <v>5</v>
      </c>
      <c r="J114" t="s">
        <v>19</v>
      </c>
      <c r="K114">
        <v>0</v>
      </c>
      <c r="L114">
        <v>9</v>
      </c>
      <c r="M114">
        <v>0</v>
      </c>
      <c r="N114">
        <v>9</v>
      </c>
      <c r="O114">
        <v>1</v>
      </c>
      <c r="P114">
        <f t="shared" si="4"/>
        <v>3</v>
      </c>
      <c r="Q114" t="s">
        <v>19</v>
      </c>
      <c r="R114" t="s">
        <v>19</v>
      </c>
      <c r="T114" s="33" t="str">
        <f>IF(E114&lt;1994,"NA",IF(E114&gt;2001,SUMIFS(ADM!E:E,ADM!A:A,'ReferendumData 91-93'!E114,ADM!C:C,'ReferendumData 91-93'!A114,ADM!D:D,'ReferendumData 91-93'!B114),SUMIFS(ADM!K:K,ADM!H:H,'ReferendumData 91-93'!E114,ADM!I:I,'ReferendumData 91-93'!A114,ADM!J:J,'ReferendumData 91-93'!B114)))</f>
        <v>NA</v>
      </c>
      <c r="U114" s="34" t="str">
        <f t="shared" si="5"/>
        <v>NA</v>
      </c>
      <c r="V114" s="12" t="s">
        <v>20</v>
      </c>
    </row>
    <row r="115" spans="1:22" x14ac:dyDescent="0.35">
      <c r="A115">
        <v>199</v>
      </c>
      <c r="B115">
        <v>1</v>
      </c>
      <c r="C115" t="str">
        <f t="shared" si="3"/>
        <v>0199-01</v>
      </c>
      <c r="D115" t="s">
        <v>122</v>
      </c>
      <c r="E115">
        <v>1993</v>
      </c>
      <c r="F115">
        <f>VLOOKUP(E115,Lookups!A:B,2,FALSE)</f>
        <v>1</v>
      </c>
      <c r="G115">
        <v>1994</v>
      </c>
      <c r="H115">
        <v>361</v>
      </c>
      <c r="I115">
        <v>5</v>
      </c>
      <c r="J115" t="s">
        <v>19</v>
      </c>
      <c r="K115">
        <v>0</v>
      </c>
      <c r="L115">
        <v>9</v>
      </c>
      <c r="M115">
        <v>0</v>
      </c>
      <c r="N115">
        <v>9</v>
      </c>
      <c r="O115">
        <v>1</v>
      </c>
      <c r="P115">
        <f t="shared" si="4"/>
        <v>4</v>
      </c>
      <c r="Q115" t="s">
        <v>19</v>
      </c>
      <c r="R115" t="s">
        <v>19</v>
      </c>
      <c r="T115" s="33" t="str">
        <f>IF(E115&lt;1994,"NA",IF(E115&gt;2001,SUMIFS(ADM!E:E,ADM!A:A,'ReferendumData 91-93'!E115,ADM!C:C,'ReferendumData 91-93'!A115,ADM!D:D,'ReferendumData 91-93'!B115),SUMIFS(ADM!K:K,ADM!H:H,'ReferendumData 91-93'!E115,ADM!I:I,'ReferendumData 91-93'!A115,ADM!J:J,'ReferendumData 91-93'!B115)))</f>
        <v>NA</v>
      </c>
      <c r="U115" s="34" t="str">
        <f t="shared" si="5"/>
        <v>NA</v>
      </c>
      <c r="V115" s="12" t="s">
        <v>20</v>
      </c>
    </row>
    <row r="116" spans="1:22" x14ac:dyDescent="0.35">
      <c r="A116">
        <v>264</v>
      </c>
      <c r="B116">
        <v>1</v>
      </c>
      <c r="C116" t="str">
        <f t="shared" si="3"/>
        <v>0264-01</v>
      </c>
      <c r="D116" t="s">
        <v>76</v>
      </c>
      <c r="E116">
        <v>1993</v>
      </c>
      <c r="F116">
        <f>VLOOKUP(E116,Lookups!A:B,2,FALSE)</f>
        <v>1</v>
      </c>
      <c r="G116">
        <v>1994</v>
      </c>
      <c r="H116">
        <v>926.28</v>
      </c>
      <c r="I116">
        <v>3</v>
      </c>
      <c r="J116" t="s">
        <v>19</v>
      </c>
      <c r="K116">
        <v>0</v>
      </c>
      <c r="L116">
        <v>9</v>
      </c>
      <c r="M116">
        <v>0</v>
      </c>
      <c r="N116">
        <v>9</v>
      </c>
      <c r="O116">
        <v>1</v>
      </c>
      <c r="P116">
        <f t="shared" si="4"/>
        <v>10</v>
      </c>
      <c r="Q116" t="s">
        <v>19</v>
      </c>
      <c r="R116" t="s">
        <v>19</v>
      </c>
      <c r="T116" s="33" t="str">
        <f>IF(E116&lt;1994,"NA",IF(E116&gt;2001,SUMIFS(ADM!E:E,ADM!A:A,'ReferendumData 91-93'!E116,ADM!C:C,'ReferendumData 91-93'!A116,ADM!D:D,'ReferendumData 91-93'!B116),SUMIFS(ADM!K:K,ADM!H:H,'ReferendumData 91-93'!E116,ADM!I:I,'ReferendumData 91-93'!A116,ADM!J:J,'ReferendumData 91-93'!B116)))</f>
        <v>NA</v>
      </c>
      <c r="U116" s="34" t="str">
        <f t="shared" si="5"/>
        <v>NA</v>
      </c>
      <c r="V116" s="12" t="s">
        <v>20</v>
      </c>
    </row>
    <row r="117" spans="1:22" x14ac:dyDescent="0.35">
      <c r="A117">
        <v>273</v>
      </c>
      <c r="B117">
        <v>1</v>
      </c>
      <c r="C117" t="str">
        <f t="shared" si="3"/>
        <v>0273-01</v>
      </c>
      <c r="D117" t="s">
        <v>123</v>
      </c>
      <c r="E117">
        <v>1993</v>
      </c>
      <c r="F117">
        <f>VLOOKUP(E117,Lookups!A:B,2,FALSE)</f>
        <v>1</v>
      </c>
      <c r="G117">
        <v>1994</v>
      </c>
      <c r="H117">
        <v>555.4</v>
      </c>
      <c r="I117">
        <v>5</v>
      </c>
      <c r="J117" t="s">
        <v>19</v>
      </c>
      <c r="K117">
        <v>0</v>
      </c>
      <c r="L117">
        <v>9</v>
      </c>
      <c r="M117">
        <v>0</v>
      </c>
      <c r="N117">
        <v>9</v>
      </c>
      <c r="O117">
        <v>1</v>
      </c>
      <c r="P117">
        <f t="shared" si="4"/>
        <v>6</v>
      </c>
      <c r="Q117" t="s">
        <v>19</v>
      </c>
      <c r="R117" t="s">
        <v>19</v>
      </c>
      <c r="T117" s="33" t="str">
        <f>IF(E117&lt;1994,"NA",IF(E117&gt;2001,SUMIFS(ADM!E:E,ADM!A:A,'ReferendumData 91-93'!E117,ADM!C:C,'ReferendumData 91-93'!A117,ADM!D:D,'ReferendumData 91-93'!B117),SUMIFS(ADM!K:K,ADM!H:H,'ReferendumData 91-93'!E117,ADM!I:I,'ReferendumData 91-93'!A117,ADM!J:J,'ReferendumData 91-93'!B117)))</f>
        <v>NA</v>
      </c>
      <c r="U117" s="34" t="str">
        <f t="shared" si="5"/>
        <v>NA</v>
      </c>
      <c r="V117" s="12" t="s">
        <v>20</v>
      </c>
    </row>
    <row r="118" spans="1:22" x14ac:dyDescent="0.35">
      <c r="A118">
        <v>314</v>
      </c>
      <c r="B118">
        <v>1</v>
      </c>
      <c r="C118" t="str">
        <f t="shared" si="3"/>
        <v>0314-01</v>
      </c>
      <c r="D118" t="s">
        <v>78</v>
      </c>
      <c r="E118">
        <v>1993</v>
      </c>
      <c r="F118">
        <f>VLOOKUP(E118,Lookups!A:B,2,FALSE)</f>
        <v>1</v>
      </c>
      <c r="G118">
        <v>1994</v>
      </c>
      <c r="H118">
        <v>400</v>
      </c>
      <c r="I118">
        <v>3</v>
      </c>
      <c r="J118" t="s">
        <v>19</v>
      </c>
      <c r="K118">
        <v>0</v>
      </c>
      <c r="L118">
        <v>9</v>
      </c>
      <c r="M118">
        <v>0</v>
      </c>
      <c r="N118">
        <v>9</v>
      </c>
      <c r="O118">
        <v>1</v>
      </c>
      <c r="P118">
        <f t="shared" si="4"/>
        <v>5</v>
      </c>
      <c r="Q118" t="s">
        <v>19</v>
      </c>
      <c r="R118" t="s">
        <v>19</v>
      </c>
      <c r="T118" s="33" t="str">
        <f>IF(E118&lt;1994,"NA",IF(E118&gt;2001,SUMIFS(ADM!E:E,ADM!A:A,'ReferendumData 91-93'!E118,ADM!C:C,'ReferendumData 91-93'!A118,ADM!D:D,'ReferendumData 91-93'!B118),SUMIFS(ADM!K:K,ADM!H:H,'ReferendumData 91-93'!E118,ADM!I:I,'ReferendumData 91-93'!A118,ADM!J:J,'ReferendumData 91-93'!B118)))</f>
        <v>NA</v>
      </c>
      <c r="U118" s="34" t="str">
        <f t="shared" si="5"/>
        <v>NA</v>
      </c>
      <c r="V118" s="12" t="s">
        <v>20</v>
      </c>
    </row>
    <row r="119" spans="1:22" x14ac:dyDescent="0.35">
      <c r="A119">
        <v>316</v>
      </c>
      <c r="B119">
        <v>1</v>
      </c>
      <c r="C119" t="str">
        <f t="shared" si="3"/>
        <v>0316-01</v>
      </c>
      <c r="D119" t="s">
        <v>124</v>
      </c>
      <c r="E119">
        <v>1993</v>
      </c>
      <c r="F119">
        <f>VLOOKUP(E119,Lookups!A:B,2,FALSE)</f>
        <v>1</v>
      </c>
      <c r="G119">
        <v>1994</v>
      </c>
      <c r="H119">
        <v>396.69</v>
      </c>
      <c r="I119">
        <v>5</v>
      </c>
      <c r="J119" t="s">
        <v>19</v>
      </c>
      <c r="K119">
        <v>0</v>
      </c>
      <c r="L119">
        <v>9</v>
      </c>
      <c r="M119">
        <v>0</v>
      </c>
      <c r="N119">
        <v>9</v>
      </c>
      <c r="O119">
        <v>1</v>
      </c>
      <c r="P119">
        <f t="shared" si="4"/>
        <v>4</v>
      </c>
      <c r="Q119" t="s">
        <v>19</v>
      </c>
      <c r="R119" t="s">
        <v>19</v>
      </c>
      <c r="T119" s="33" t="str">
        <f>IF(E119&lt;1994,"NA",IF(E119&gt;2001,SUMIFS(ADM!E:E,ADM!A:A,'ReferendumData 91-93'!E119,ADM!C:C,'ReferendumData 91-93'!A119,ADM!D:D,'ReferendumData 91-93'!B119),SUMIFS(ADM!K:K,ADM!H:H,'ReferendumData 91-93'!E119,ADM!I:I,'ReferendumData 91-93'!A119,ADM!J:J,'ReferendumData 91-93'!B119)))</f>
        <v>NA</v>
      </c>
      <c r="U119" s="34" t="str">
        <f t="shared" si="5"/>
        <v>NA</v>
      </c>
      <c r="V119" s="12" t="s">
        <v>20</v>
      </c>
    </row>
    <row r="120" spans="1:22" x14ac:dyDescent="0.35">
      <c r="A120">
        <v>319</v>
      </c>
      <c r="B120">
        <v>1</v>
      </c>
      <c r="C120" t="str">
        <f t="shared" si="3"/>
        <v>0319-01</v>
      </c>
      <c r="D120" t="s">
        <v>125</v>
      </c>
      <c r="E120">
        <v>1993</v>
      </c>
      <c r="F120">
        <f>VLOOKUP(E120,Lookups!A:B,2,FALSE)</f>
        <v>1</v>
      </c>
      <c r="G120">
        <v>1994</v>
      </c>
      <c r="H120">
        <v>99.6</v>
      </c>
      <c r="I120">
        <v>5</v>
      </c>
      <c r="J120" t="s">
        <v>19</v>
      </c>
      <c r="K120">
        <v>0</v>
      </c>
      <c r="L120">
        <v>9</v>
      </c>
      <c r="M120">
        <v>0</v>
      </c>
      <c r="N120">
        <v>9</v>
      </c>
      <c r="O120">
        <v>1</v>
      </c>
      <c r="P120">
        <f t="shared" si="4"/>
        <v>1</v>
      </c>
      <c r="Q120" t="s">
        <v>19</v>
      </c>
      <c r="R120" t="s">
        <v>19</v>
      </c>
      <c r="T120" s="33" t="str">
        <f>IF(E120&lt;1994,"NA",IF(E120&gt;2001,SUMIFS(ADM!E:E,ADM!A:A,'ReferendumData 91-93'!E120,ADM!C:C,'ReferendumData 91-93'!A120,ADM!D:D,'ReferendumData 91-93'!B120),SUMIFS(ADM!K:K,ADM!H:H,'ReferendumData 91-93'!E120,ADM!I:I,'ReferendumData 91-93'!A120,ADM!J:J,'ReferendumData 91-93'!B120)))</f>
        <v>NA</v>
      </c>
      <c r="U120" s="34" t="str">
        <f t="shared" si="5"/>
        <v>NA</v>
      </c>
      <c r="V120" s="12" t="s">
        <v>20</v>
      </c>
    </row>
    <row r="121" spans="1:22" x14ac:dyDescent="0.35">
      <c r="A121">
        <v>381</v>
      </c>
      <c r="B121">
        <v>1</v>
      </c>
      <c r="C121" t="str">
        <f t="shared" si="3"/>
        <v>0381-01</v>
      </c>
      <c r="D121" t="s">
        <v>126</v>
      </c>
      <c r="E121">
        <v>1993</v>
      </c>
      <c r="F121">
        <f>VLOOKUP(E121,Lookups!A:B,2,FALSE)</f>
        <v>1</v>
      </c>
      <c r="G121">
        <v>1994</v>
      </c>
      <c r="H121">
        <v>375.39</v>
      </c>
      <c r="I121">
        <v>5</v>
      </c>
      <c r="J121" t="s">
        <v>19</v>
      </c>
      <c r="K121">
        <v>0</v>
      </c>
      <c r="L121">
        <v>9</v>
      </c>
      <c r="M121">
        <v>0</v>
      </c>
      <c r="N121">
        <v>9</v>
      </c>
      <c r="O121">
        <v>1</v>
      </c>
      <c r="P121">
        <f t="shared" si="4"/>
        <v>4</v>
      </c>
      <c r="Q121" t="s">
        <v>19</v>
      </c>
      <c r="R121" t="s">
        <v>19</v>
      </c>
      <c r="T121" s="33" t="str">
        <f>IF(E121&lt;1994,"NA",IF(E121&gt;2001,SUMIFS(ADM!E:E,ADM!A:A,'ReferendumData 91-93'!E121,ADM!C:C,'ReferendumData 91-93'!A121,ADM!D:D,'ReferendumData 91-93'!B121),SUMIFS(ADM!K:K,ADM!H:H,'ReferendumData 91-93'!E121,ADM!I:I,'ReferendumData 91-93'!A121,ADM!J:J,'ReferendumData 91-93'!B121)))</f>
        <v>NA</v>
      </c>
      <c r="U121" s="34" t="str">
        <f t="shared" si="5"/>
        <v>NA</v>
      </c>
      <c r="V121" s="12" t="s">
        <v>20</v>
      </c>
    </row>
    <row r="122" spans="1:22" x14ac:dyDescent="0.35">
      <c r="A122">
        <v>391</v>
      </c>
      <c r="B122">
        <v>1</v>
      </c>
      <c r="C122" t="str">
        <f t="shared" si="3"/>
        <v>0391-01</v>
      </c>
      <c r="D122" t="s">
        <v>127</v>
      </c>
      <c r="E122">
        <v>1993</v>
      </c>
      <c r="F122">
        <f>VLOOKUP(E122,Lookups!A:B,2,FALSE)</f>
        <v>1</v>
      </c>
      <c r="G122">
        <v>1994</v>
      </c>
      <c r="H122">
        <v>375</v>
      </c>
      <c r="I122">
        <v>3</v>
      </c>
      <c r="J122" t="s">
        <v>19</v>
      </c>
      <c r="K122">
        <v>0</v>
      </c>
      <c r="L122">
        <v>9</v>
      </c>
      <c r="M122">
        <v>0</v>
      </c>
      <c r="N122">
        <v>9</v>
      </c>
      <c r="O122">
        <v>0</v>
      </c>
      <c r="P122">
        <f t="shared" si="4"/>
        <v>4</v>
      </c>
      <c r="Q122" t="s">
        <v>19</v>
      </c>
      <c r="R122" t="s">
        <v>19</v>
      </c>
      <c r="T122" s="33" t="str">
        <f>IF(E122&lt;1994,"NA",IF(E122&gt;2001,SUMIFS(ADM!E:E,ADM!A:A,'ReferendumData 91-93'!E122,ADM!C:C,'ReferendumData 91-93'!A122,ADM!D:D,'ReferendumData 91-93'!B122),SUMIFS(ADM!K:K,ADM!H:H,'ReferendumData 91-93'!E122,ADM!I:I,'ReferendumData 91-93'!A122,ADM!J:J,'ReferendumData 91-93'!B122)))</f>
        <v>NA</v>
      </c>
      <c r="U122" s="34" t="str">
        <f t="shared" si="5"/>
        <v>NA</v>
      </c>
      <c r="V122" s="12" t="s">
        <v>20</v>
      </c>
    </row>
    <row r="123" spans="1:22" x14ac:dyDescent="0.35">
      <c r="A123">
        <v>415</v>
      </c>
      <c r="B123">
        <v>1</v>
      </c>
      <c r="C123" t="str">
        <f t="shared" si="3"/>
        <v>0415-01</v>
      </c>
      <c r="D123" t="s">
        <v>128</v>
      </c>
      <c r="E123">
        <v>1993</v>
      </c>
      <c r="F123">
        <f>VLOOKUP(E123,Lookups!A:B,2,FALSE)</f>
        <v>1</v>
      </c>
      <c r="G123">
        <v>1994</v>
      </c>
      <c r="H123">
        <v>315</v>
      </c>
      <c r="I123">
        <v>1</v>
      </c>
      <c r="J123" t="s">
        <v>19</v>
      </c>
      <c r="K123">
        <v>0</v>
      </c>
      <c r="L123">
        <v>9</v>
      </c>
      <c r="M123">
        <v>0</v>
      </c>
      <c r="N123">
        <v>9</v>
      </c>
      <c r="O123">
        <v>1</v>
      </c>
      <c r="P123">
        <f t="shared" si="4"/>
        <v>4</v>
      </c>
      <c r="Q123" t="s">
        <v>19</v>
      </c>
      <c r="R123" t="s">
        <v>19</v>
      </c>
      <c r="T123" s="33" t="str">
        <f>IF(E123&lt;1994,"NA",IF(E123&gt;2001,SUMIFS(ADM!E:E,ADM!A:A,'ReferendumData 91-93'!E123,ADM!C:C,'ReferendumData 91-93'!A123,ADM!D:D,'ReferendumData 91-93'!B123),SUMIFS(ADM!K:K,ADM!H:H,'ReferendumData 91-93'!E123,ADM!I:I,'ReferendumData 91-93'!A123,ADM!J:J,'ReferendumData 91-93'!B123)))</f>
        <v>NA</v>
      </c>
      <c r="U123" s="34" t="str">
        <f t="shared" si="5"/>
        <v>NA</v>
      </c>
      <c r="V123" s="12" t="s">
        <v>20</v>
      </c>
    </row>
    <row r="124" spans="1:22" x14ac:dyDescent="0.35">
      <c r="A124">
        <v>426</v>
      </c>
      <c r="B124">
        <v>1</v>
      </c>
      <c r="C124" t="str">
        <f t="shared" si="3"/>
        <v>0426-01</v>
      </c>
      <c r="D124" t="s">
        <v>129</v>
      </c>
      <c r="E124">
        <v>1993</v>
      </c>
      <c r="F124">
        <f>VLOOKUP(E124,Lookups!A:B,2,FALSE)</f>
        <v>1</v>
      </c>
      <c r="G124">
        <v>1994</v>
      </c>
      <c r="H124">
        <v>170</v>
      </c>
      <c r="I124">
        <v>5</v>
      </c>
      <c r="J124" t="s">
        <v>19</v>
      </c>
      <c r="K124">
        <v>0</v>
      </c>
      <c r="L124">
        <v>9</v>
      </c>
      <c r="M124">
        <v>0</v>
      </c>
      <c r="N124">
        <v>9</v>
      </c>
      <c r="O124">
        <v>1</v>
      </c>
      <c r="P124">
        <f t="shared" si="4"/>
        <v>2</v>
      </c>
      <c r="Q124" t="s">
        <v>19</v>
      </c>
      <c r="R124" t="s">
        <v>19</v>
      </c>
      <c r="T124" s="33" t="str">
        <f>IF(E124&lt;1994,"NA",IF(E124&gt;2001,SUMIFS(ADM!E:E,ADM!A:A,'ReferendumData 91-93'!E124,ADM!C:C,'ReferendumData 91-93'!A124,ADM!D:D,'ReferendumData 91-93'!B124),SUMIFS(ADM!K:K,ADM!H:H,'ReferendumData 91-93'!E124,ADM!I:I,'ReferendumData 91-93'!A124,ADM!J:J,'ReferendumData 91-93'!B124)))</f>
        <v>NA</v>
      </c>
      <c r="U124" s="34" t="str">
        <f t="shared" si="5"/>
        <v>NA</v>
      </c>
      <c r="V124" s="12" t="s">
        <v>20</v>
      </c>
    </row>
    <row r="125" spans="1:22" x14ac:dyDescent="0.35">
      <c r="A125">
        <v>483</v>
      </c>
      <c r="B125">
        <v>1</v>
      </c>
      <c r="C125" t="str">
        <f t="shared" si="3"/>
        <v>0483-01</v>
      </c>
      <c r="D125" t="s">
        <v>130</v>
      </c>
      <c r="E125">
        <v>1993</v>
      </c>
      <c r="F125">
        <f>VLOOKUP(E125,Lookups!A:B,2,FALSE)</f>
        <v>1</v>
      </c>
      <c r="G125">
        <v>1994</v>
      </c>
      <c r="H125">
        <v>361.54</v>
      </c>
      <c r="I125">
        <v>3</v>
      </c>
      <c r="J125" t="s">
        <v>19</v>
      </c>
      <c r="K125">
        <v>0</v>
      </c>
      <c r="L125">
        <v>9</v>
      </c>
      <c r="M125">
        <v>0</v>
      </c>
      <c r="N125">
        <v>9</v>
      </c>
      <c r="O125">
        <v>0</v>
      </c>
      <c r="P125">
        <f t="shared" si="4"/>
        <v>4</v>
      </c>
      <c r="Q125" t="s">
        <v>19</v>
      </c>
      <c r="R125" t="s">
        <v>19</v>
      </c>
      <c r="T125" s="33" t="str">
        <f>IF(E125&lt;1994,"NA",IF(E125&gt;2001,SUMIFS(ADM!E:E,ADM!A:A,'ReferendumData 91-93'!E125,ADM!C:C,'ReferendumData 91-93'!A125,ADM!D:D,'ReferendumData 91-93'!B125),SUMIFS(ADM!K:K,ADM!H:H,'ReferendumData 91-93'!E125,ADM!I:I,'ReferendumData 91-93'!A125,ADM!J:J,'ReferendumData 91-93'!B125)))</f>
        <v>NA</v>
      </c>
      <c r="U125" s="34" t="str">
        <f t="shared" si="5"/>
        <v>NA</v>
      </c>
      <c r="V125" s="12" t="s">
        <v>20</v>
      </c>
    </row>
    <row r="126" spans="1:22" x14ac:dyDescent="0.35">
      <c r="A126">
        <v>483</v>
      </c>
      <c r="B126">
        <v>1</v>
      </c>
      <c r="C126" t="str">
        <f t="shared" si="3"/>
        <v>0483-01</v>
      </c>
      <c r="D126" t="s">
        <v>131</v>
      </c>
      <c r="E126">
        <v>1993</v>
      </c>
      <c r="F126">
        <f>VLOOKUP(E126,Lookups!A:B,2,FALSE)</f>
        <v>1</v>
      </c>
      <c r="G126">
        <v>1994</v>
      </c>
      <c r="H126">
        <v>318.08999999999997</v>
      </c>
      <c r="I126">
        <v>4</v>
      </c>
      <c r="J126" t="s">
        <v>19</v>
      </c>
      <c r="K126">
        <v>0</v>
      </c>
      <c r="L126">
        <v>9</v>
      </c>
      <c r="M126">
        <v>0</v>
      </c>
      <c r="N126">
        <v>9</v>
      </c>
      <c r="O126">
        <v>1</v>
      </c>
      <c r="P126">
        <f t="shared" si="4"/>
        <v>4</v>
      </c>
      <c r="Q126" t="s">
        <v>19</v>
      </c>
      <c r="R126" t="s">
        <v>19</v>
      </c>
      <c r="T126" s="33" t="str">
        <f>IF(E126&lt;1994,"NA",IF(E126&gt;2001,SUMIFS(ADM!E:E,ADM!A:A,'ReferendumData 91-93'!E126,ADM!C:C,'ReferendumData 91-93'!A126,ADM!D:D,'ReferendumData 91-93'!B126),SUMIFS(ADM!K:K,ADM!H:H,'ReferendumData 91-93'!E126,ADM!I:I,'ReferendumData 91-93'!A126,ADM!J:J,'ReferendumData 91-93'!B126)))</f>
        <v>NA</v>
      </c>
      <c r="U126" s="34" t="str">
        <f t="shared" si="5"/>
        <v>NA</v>
      </c>
      <c r="V126" s="12" t="s">
        <v>20</v>
      </c>
    </row>
    <row r="127" spans="1:22" x14ac:dyDescent="0.35">
      <c r="A127">
        <v>497</v>
      </c>
      <c r="B127">
        <v>1</v>
      </c>
      <c r="C127" t="str">
        <f t="shared" si="3"/>
        <v>0497-01</v>
      </c>
      <c r="D127" t="s">
        <v>132</v>
      </c>
      <c r="E127">
        <v>1993</v>
      </c>
      <c r="F127">
        <f>VLOOKUP(E127,Lookups!A:B,2,FALSE)</f>
        <v>1</v>
      </c>
      <c r="G127">
        <v>1994</v>
      </c>
      <c r="H127">
        <v>430</v>
      </c>
      <c r="I127">
        <v>4</v>
      </c>
      <c r="J127" t="s">
        <v>19</v>
      </c>
      <c r="K127">
        <v>0</v>
      </c>
      <c r="L127">
        <v>9</v>
      </c>
      <c r="M127">
        <v>0</v>
      </c>
      <c r="N127">
        <v>9</v>
      </c>
      <c r="O127">
        <v>1</v>
      </c>
      <c r="P127">
        <f t="shared" si="4"/>
        <v>5</v>
      </c>
      <c r="Q127" t="s">
        <v>19</v>
      </c>
      <c r="R127" t="s">
        <v>19</v>
      </c>
      <c r="T127" s="33" t="str">
        <f>IF(E127&lt;1994,"NA",IF(E127&gt;2001,SUMIFS(ADM!E:E,ADM!A:A,'ReferendumData 91-93'!E127,ADM!C:C,'ReferendumData 91-93'!A127,ADM!D:D,'ReferendumData 91-93'!B127),SUMIFS(ADM!K:K,ADM!H:H,'ReferendumData 91-93'!E127,ADM!I:I,'ReferendumData 91-93'!A127,ADM!J:J,'ReferendumData 91-93'!B127)))</f>
        <v>NA</v>
      </c>
      <c r="U127" s="34" t="str">
        <f t="shared" si="5"/>
        <v>NA</v>
      </c>
      <c r="V127" s="12" t="s">
        <v>20</v>
      </c>
    </row>
    <row r="128" spans="1:22" x14ac:dyDescent="0.35">
      <c r="A128">
        <v>507</v>
      </c>
      <c r="B128">
        <v>1</v>
      </c>
      <c r="C128" t="str">
        <f t="shared" si="3"/>
        <v>0507-01</v>
      </c>
      <c r="D128" t="s">
        <v>133</v>
      </c>
      <c r="E128">
        <v>1993</v>
      </c>
      <c r="F128">
        <f>VLOOKUP(E128,Lookups!A:B,2,FALSE)</f>
        <v>1</v>
      </c>
      <c r="G128">
        <v>1994</v>
      </c>
      <c r="H128">
        <v>600</v>
      </c>
      <c r="I128">
        <v>5</v>
      </c>
      <c r="J128" t="s">
        <v>19</v>
      </c>
      <c r="K128">
        <v>0</v>
      </c>
      <c r="L128">
        <v>9</v>
      </c>
      <c r="M128">
        <v>0</v>
      </c>
      <c r="N128">
        <v>9</v>
      </c>
      <c r="O128">
        <v>1</v>
      </c>
      <c r="P128">
        <f t="shared" si="4"/>
        <v>7</v>
      </c>
      <c r="Q128" t="s">
        <v>19</v>
      </c>
      <c r="R128" t="s">
        <v>19</v>
      </c>
      <c r="T128" s="33" t="str">
        <f>IF(E128&lt;1994,"NA",IF(E128&gt;2001,SUMIFS(ADM!E:E,ADM!A:A,'ReferendumData 91-93'!E128,ADM!C:C,'ReferendumData 91-93'!A128,ADM!D:D,'ReferendumData 91-93'!B128),SUMIFS(ADM!K:K,ADM!H:H,'ReferendumData 91-93'!E128,ADM!I:I,'ReferendumData 91-93'!A128,ADM!J:J,'ReferendumData 91-93'!B128)))</f>
        <v>NA</v>
      </c>
      <c r="U128" s="34" t="str">
        <f t="shared" si="5"/>
        <v>NA</v>
      </c>
      <c r="V128" s="12" t="s">
        <v>20</v>
      </c>
    </row>
    <row r="129" spans="1:22" x14ac:dyDescent="0.35">
      <c r="A129">
        <v>611</v>
      </c>
      <c r="B129">
        <v>1</v>
      </c>
      <c r="C129" t="str">
        <f t="shared" si="3"/>
        <v>0611-01</v>
      </c>
      <c r="D129" t="s">
        <v>134</v>
      </c>
      <c r="E129">
        <v>1993</v>
      </c>
      <c r="F129">
        <f>VLOOKUP(E129,Lookups!A:B,2,FALSE)</f>
        <v>1</v>
      </c>
      <c r="G129">
        <v>1994</v>
      </c>
      <c r="H129">
        <v>291.14999999999998</v>
      </c>
      <c r="I129">
        <v>5</v>
      </c>
      <c r="J129" t="s">
        <v>19</v>
      </c>
      <c r="K129">
        <v>0</v>
      </c>
      <c r="L129">
        <v>9</v>
      </c>
      <c r="M129">
        <v>0</v>
      </c>
      <c r="N129">
        <v>9</v>
      </c>
      <c r="O129">
        <v>1</v>
      </c>
      <c r="P129">
        <f t="shared" si="4"/>
        <v>3</v>
      </c>
      <c r="Q129" t="s">
        <v>19</v>
      </c>
      <c r="R129" t="s">
        <v>19</v>
      </c>
      <c r="T129" s="33" t="str">
        <f>IF(E129&lt;1994,"NA",IF(E129&gt;2001,SUMIFS(ADM!E:E,ADM!A:A,'ReferendumData 91-93'!E129,ADM!C:C,'ReferendumData 91-93'!A129,ADM!D:D,'ReferendumData 91-93'!B129),SUMIFS(ADM!K:K,ADM!H:H,'ReferendumData 91-93'!E129,ADM!I:I,'ReferendumData 91-93'!A129,ADM!J:J,'ReferendumData 91-93'!B129)))</f>
        <v>NA</v>
      </c>
      <c r="U129" s="34" t="str">
        <f t="shared" si="5"/>
        <v>NA</v>
      </c>
      <c r="V129" s="12" t="s">
        <v>20</v>
      </c>
    </row>
    <row r="130" spans="1:22" x14ac:dyDescent="0.35">
      <c r="A130">
        <v>628</v>
      </c>
      <c r="B130">
        <v>1</v>
      </c>
      <c r="C130" t="str">
        <f t="shared" si="3"/>
        <v>0628-01</v>
      </c>
      <c r="D130" t="s">
        <v>135</v>
      </c>
      <c r="E130">
        <v>1993</v>
      </c>
      <c r="F130">
        <f>VLOOKUP(E130,Lookups!A:B,2,FALSE)</f>
        <v>1</v>
      </c>
      <c r="G130">
        <v>1994</v>
      </c>
      <c r="H130">
        <v>607.57000000000005</v>
      </c>
      <c r="I130">
        <v>4</v>
      </c>
      <c r="J130" t="s">
        <v>19</v>
      </c>
      <c r="K130">
        <v>0</v>
      </c>
      <c r="L130">
        <v>9</v>
      </c>
      <c r="M130">
        <v>0</v>
      </c>
      <c r="N130">
        <v>9</v>
      </c>
      <c r="O130">
        <v>1</v>
      </c>
      <c r="P130">
        <f t="shared" si="4"/>
        <v>7</v>
      </c>
      <c r="Q130" t="s">
        <v>19</v>
      </c>
      <c r="R130" t="s">
        <v>19</v>
      </c>
      <c r="T130" s="33" t="str">
        <f>IF(E130&lt;1994,"NA",IF(E130&gt;2001,SUMIFS(ADM!E:E,ADM!A:A,'ReferendumData 91-93'!E130,ADM!C:C,'ReferendumData 91-93'!A130,ADM!D:D,'ReferendumData 91-93'!B130),SUMIFS(ADM!K:K,ADM!H:H,'ReferendumData 91-93'!E130,ADM!I:I,'ReferendumData 91-93'!A130,ADM!J:J,'ReferendumData 91-93'!B130)))</f>
        <v>NA</v>
      </c>
      <c r="U130" s="34" t="str">
        <f t="shared" si="5"/>
        <v>NA</v>
      </c>
      <c r="V130" s="12" t="s">
        <v>20</v>
      </c>
    </row>
    <row r="131" spans="1:22" x14ac:dyDescent="0.35">
      <c r="A131">
        <v>637</v>
      </c>
      <c r="B131">
        <v>1</v>
      </c>
      <c r="C131" t="str">
        <f t="shared" si="3"/>
        <v>0637-01</v>
      </c>
      <c r="D131" t="s">
        <v>98</v>
      </c>
      <c r="E131">
        <v>1993</v>
      </c>
      <c r="F131">
        <f>VLOOKUP(E131,Lookups!A:B,2,FALSE)</f>
        <v>1</v>
      </c>
      <c r="G131">
        <v>1994</v>
      </c>
      <c r="H131">
        <v>286</v>
      </c>
      <c r="I131">
        <v>5</v>
      </c>
      <c r="J131" t="s">
        <v>19</v>
      </c>
      <c r="K131">
        <v>0</v>
      </c>
      <c r="L131">
        <v>9</v>
      </c>
      <c r="M131">
        <v>0</v>
      </c>
      <c r="N131">
        <v>9</v>
      </c>
      <c r="O131">
        <v>0</v>
      </c>
      <c r="P131">
        <f t="shared" si="4"/>
        <v>3</v>
      </c>
      <c r="Q131" t="s">
        <v>19</v>
      </c>
      <c r="R131" t="s">
        <v>19</v>
      </c>
      <c r="T131" s="33" t="str">
        <f>IF(E131&lt;1994,"NA",IF(E131&gt;2001,SUMIFS(ADM!E:E,ADM!A:A,'ReferendumData 91-93'!E131,ADM!C:C,'ReferendumData 91-93'!A131,ADM!D:D,'ReferendumData 91-93'!B131),SUMIFS(ADM!K:K,ADM!H:H,'ReferendumData 91-93'!E131,ADM!I:I,'ReferendumData 91-93'!A131,ADM!J:J,'ReferendumData 91-93'!B131)))</f>
        <v>NA</v>
      </c>
      <c r="U131" s="34" t="str">
        <f t="shared" si="5"/>
        <v>NA</v>
      </c>
      <c r="V131" s="12" t="s">
        <v>20</v>
      </c>
    </row>
    <row r="132" spans="1:22" x14ac:dyDescent="0.35">
      <c r="A132">
        <v>659</v>
      </c>
      <c r="B132">
        <v>1</v>
      </c>
      <c r="C132" t="str">
        <f t="shared" ref="C132:C169" si="6">TEXT(A132,"0000")&amp;"-"&amp;TEXT(B132,"00")</f>
        <v>0659-01</v>
      </c>
      <c r="D132" t="s">
        <v>136</v>
      </c>
      <c r="E132">
        <v>1993</v>
      </c>
      <c r="F132">
        <f>VLOOKUP(E132,Lookups!A:B,2,FALSE)</f>
        <v>1</v>
      </c>
      <c r="G132">
        <v>1994</v>
      </c>
      <c r="H132">
        <v>500</v>
      </c>
      <c r="I132">
        <v>5</v>
      </c>
      <c r="J132" t="s">
        <v>19</v>
      </c>
      <c r="K132">
        <v>0</v>
      </c>
      <c r="L132">
        <v>9</v>
      </c>
      <c r="M132">
        <v>0</v>
      </c>
      <c r="N132">
        <v>9</v>
      </c>
      <c r="O132">
        <v>1</v>
      </c>
      <c r="P132">
        <f t="shared" ref="P132:P169" si="7">MAX(1,MIN(10,INT(H132/100)+1))</f>
        <v>6</v>
      </c>
      <c r="Q132" t="s">
        <v>19</v>
      </c>
      <c r="R132" t="s">
        <v>19</v>
      </c>
      <c r="T132" s="33" t="str">
        <f>IF(E132&lt;1994,"NA",IF(E132&gt;2001,SUMIFS(ADM!E:E,ADM!A:A,'ReferendumData 91-93'!E132,ADM!C:C,'ReferendumData 91-93'!A132,ADM!D:D,'ReferendumData 91-93'!B132),SUMIFS(ADM!K:K,ADM!H:H,'ReferendumData 91-93'!E132,ADM!I:I,'ReferendumData 91-93'!A132,ADM!J:J,'ReferendumData 91-93'!B132)))</f>
        <v>NA</v>
      </c>
      <c r="U132" s="34" t="str">
        <f t="shared" ref="U132:U169" si="8">IFERROR((Q132+R132)/T132,"NA")</f>
        <v>NA</v>
      </c>
      <c r="V132" s="12" t="s">
        <v>20</v>
      </c>
    </row>
    <row r="133" spans="1:22" x14ac:dyDescent="0.35">
      <c r="A133">
        <v>678</v>
      </c>
      <c r="B133">
        <v>1</v>
      </c>
      <c r="C133" t="str">
        <f t="shared" si="6"/>
        <v>0678-01</v>
      </c>
      <c r="D133" t="s">
        <v>137</v>
      </c>
      <c r="E133">
        <v>1993</v>
      </c>
      <c r="F133">
        <f>VLOOKUP(E133,Lookups!A:B,2,FALSE)</f>
        <v>1</v>
      </c>
      <c r="G133">
        <v>1994</v>
      </c>
      <c r="H133">
        <v>640</v>
      </c>
      <c r="I133">
        <v>4</v>
      </c>
      <c r="J133" t="s">
        <v>19</v>
      </c>
      <c r="K133">
        <v>0</v>
      </c>
      <c r="L133">
        <v>9</v>
      </c>
      <c r="M133">
        <v>0</v>
      </c>
      <c r="N133">
        <v>9</v>
      </c>
      <c r="O133">
        <v>1</v>
      </c>
      <c r="P133">
        <f t="shared" si="7"/>
        <v>7</v>
      </c>
      <c r="Q133" t="s">
        <v>19</v>
      </c>
      <c r="R133" t="s">
        <v>19</v>
      </c>
      <c r="T133" s="33" t="str">
        <f>IF(E133&lt;1994,"NA",IF(E133&gt;2001,SUMIFS(ADM!E:E,ADM!A:A,'ReferendumData 91-93'!E133,ADM!C:C,'ReferendumData 91-93'!A133,ADM!D:D,'ReferendumData 91-93'!B133),SUMIFS(ADM!K:K,ADM!H:H,'ReferendumData 91-93'!E133,ADM!I:I,'ReferendumData 91-93'!A133,ADM!J:J,'ReferendumData 91-93'!B133)))</f>
        <v>NA</v>
      </c>
      <c r="U133" s="34" t="str">
        <f t="shared" si="8"/>
        <v>NA</v>
      </c>
      <c r="V133" s="12" t="s">
        <v>20</v>
      </c>
    </row>
    <row r="134" spans="1:22" x14ac:dyDescent="0.35">
      <c r="A134">
        <v>682</v>
      </c>
      <c r="B134">
        <v>1</v>
      </c>
      <c r="C134" t="str">
        <f t="shared" si="6"/>
        <v>0682-01</v>
      </c>
      <c r="D134" t="s">
        <v>138</v>
      </c>
      <c r="E134">
        <v>1993</v>
      </c>
      <c r="F134">
        <f>VLOOKUP(E134,Lookups!A:B,2,FALSE)</f>
        <v>1</v>
      </c>
      <c r="G134">
        <v>1994</v>
      </c>
      <c r="H134">
        <v>374.43</v>
      </c>
      <c r="I134">
        <v>4</v>
      </c>
      <c r="J134" t="s">
        <v>19</v>
      </c>
      <c r="K134">
        <v>0</v>
      </c>
      <c r="L134">
        <v>9</v>
      </c>
      <c r="M134">
        <v>0</v>
      </c>
      <c r="N134">
        <v>9</v>
      </c>
      <c r="O134">
        <v>1</v>
      </c>
      <c r="P134">
        <f t="shared" si="7"/>
        <v>4</v>
      </c>
      <c r="Q134" t="s">
        <v>19</v>
      </c>
      <c r="R134" t="s">
        <v>19</v>
      </c>
      <c r="T134" s="33" t="str">
        <f>IF(E134&lt;1994,"NA",IF(E134&gt;2001,SUMIFS(ADM!E:E,ADM!A:A,'ReferendumData 91-93'!E134,ADM!C:C,'ReferendumData 91-93'!A134,ADM!D:D,'ReferendumData 91-93'!B134),SUMIFS(ADM!K:K,ADM!H:H,'ReferendumData 91-93'!E134,ADM!I:I,'ReferendumData 91-93'!A134,ADM!J:J,'ReferendumData 91-93'!B134)))</f>
        <v>NA</v>
      </c>
      <c r="U134" s="34" t="str">
        <f t="shared" si="8"/>
        <v>NA</v>
      </c>
      <c r="V134" s="12" t="s">
        <v>20</v>
      </c>
    </row>
    <row r="135" spans="1:22" x14ac:dyDescent="0.35">
      <c r="A135">
        <v>690</v>
      </c>
      <c r="B135">
        <v>1</v>
      </c>
      <c r="C135" t="str">
        <f t="shared" si="6"/>
        <v>0690-01</v>
      </c>
      <c r="D135" t="s">
        <v>139</v>
      </c>
      <c r="E135">
        <v>1993</v>
      </c>
      <c r="F135">
        <f>VLOOKUP(E135,Lookups!A:B,2,FALSE)</f>
        <v>1</v>
      </c>
      <c r="G135">
        <v>1994</v>
      </c>
      <c r="H135">
        <v>400.94</v>
      </c>
      <c r="I135">
        <v>4</v>
      </c>
      <c r="J135" t="s">
        <v>19</v>
      </c>
      <c r="K135">
        <v>0</v>
      </c>
      <c r="L135">
        <v>9</v>
      </c>
      <c r="M135">
        <v>0</v>
      </c>
      <c r="N135">
        <v>9</v>
      </c>
      <c r="O135">
        <v>1</v>
      </c>
      <c r="P135">
        <f t="shared" si="7"/>
        <v>5</v>
      </c>
      <c r="Q135" t="s">
        <v>19</v>
      </c>
      <c r="R135" t="s">
        <v>19</v>
      </c>
      <c r="T135" s="33" t="str">
        <f>IF(E135&lt;1994,"NA",IF(E135&gt;2001,SUMIFS(ADM!E:E,ADM!A:A,'ReferendumData 91-93'!E135,ADM!C:C,'ReferendumData 91-93'!A135,ADM!D:D,'ReferendumData 91-93'!B135),SUMIFS(ADM!K:K,ADM!H:H,'ReferendumData 91-93'!E135,ADM!I:I,'ReferendumData 91-93'!A135,ADM!J:J,'ReferendumData 91-93'!B135)))</f>
        <v>NA</v>
      </c>
      <c r="U135" s="34" t="str">
        <f t="shared" si="8"/>
        <v>NA</v>
      </c>
      <c r="V135" s="12" t="s">
        <v>20</v>
      </c>
    </row>
    <row r="136" spans="1:22" x14ac:dyDescent="0.35">
      <c r="A136">
        <v>695</v>
      </c>
      <c r="B136">
        <v>1</v>
      </c>
      <c r="C136" t="str">
        <f t="shared" si="6"/>
        <v>0695-01</v>
      </c>
      <c r="D136" t="s">
        <v>140</v>
      </c>
      <c r="E136">
        <v>1993</v>
      </c>
      <c r="F136">
        <f>VLOOKUP(E136,Lookups!A:B,2,FALSE)</f>
        <v>1</v>
      </c>
      <c r="G136">
        <v>1994</v>
      </c>
      <c r="H136">
        <v>158.41</v>
      </c>
      <c r="I136">
        <v>5</v>
      </c>
      <c r="J136" t="s">
        <v>19</v>
      </c>
      <c r="K136">
        <v>0</v>
      </c>
      <c r="L136">
        <v>9</v>
      </c>
      <c r="M136">
        <v>0</v>
      </c>
      <c r="N136">
        <v>9</v>
      </c>
      <c r="O136">
        <v>1</v>
      </c>
      <c r="P136">
        <f t="shared" si="7"/>
        <v>2</v>
      </c>
      <c r="Q136" t="s">
        <v>19</v>
      </c>
      <c r="R136" t="s">
        <v>19</v>
      </c>
      <c r="T136" s="33" t="str">
        <f>IF(E136&lt;1994,"NA",IF(E136&gt;2001,SUMIFS(ADM!E:E,ADM!A:A,'ReferendumData 91-93'!E136,ADM!C:C,'ReferendumData 91-93'!A136,ADM!D:D,'ReferendumData 91-93'!B136),SUMIFS(ADM!K:K,ADM!H:H,'ReferendumData 91-93'!E136,ADM!I:I,'ReferendumData 91-93'!A136,ADM!J:J,'ReferendumData 91-93'!B136)))</f>
        <v>NA</v>
      </c>
      <c r="U136" s="34" t="str">
        <f t="shared" si="8"/>
        <v>NA</v>
      </c>
      <c r="V136" s="12" t="s">
        <v>20</v>
      </c>
    </row>
    <row r="137" spans="1:22" x14ac:dyDescent="0.35">
      <c r="A137">
        <v>697</v>
      </c>
      <c r="B137">
        <v>1</v>
      </c>
      <c r="C137" t="str">
        <f t="shared" si="6"/>
        <v>0697-01</v>
      </c>
      <c r="D137" t="s">
        <v>141</v>
      </c>
      <c r="E137">
        <v>1993</v>
      </c>
      <c r="F137">
        <f>VLOOKUP(E137,Lookups!A:B,2,FALSE)</f>
        <v>1</v>
      </c>
      <c r="G137">
        <v>1994</v>
      </c>
      <c r="H137">
        <v>268.73</v>
      </c>
      <c r="I137">
        <v>5</v>
      </c>
      <c r="J137" t="s">
        <v>19</v>
      </c>
      <c r="K137">
        <v>0</v>
      </c>
      <c r="L137">
        <v>9</v>
      </c>
      <c r="M137">
        <v>0</v>
      </c>
      <c r="N137">
        <v>9</v>
      </c>
      <c r="O137">
        <v>1</v>
      </c>
      <c r="P137">
        <f t="shared" si="7"/>
        <v>3</v>
      </c>
      <c r="Q137" t="s">
        <v>19</v>
      </c>
      <c r="R137" t="s">
        <v>19</v>
      </c>
      <c r="T137" s="33" t="str">
        <f>IF(E137&lt;1994,"NA",IF(E137&gt;2001,SUMIFS(ADM!E:E,ADM!A:A,'ReferendumData 91-93'!E137,ADM!C:C,'ReferendumData 91-93'!A137,ADM!D:D,'ReferendumData 91-93'!B137),SUMIFS(ADM!K:K,ADM!H:H,'ReferendumData 91-93'!E137,ADM!I:I,'ReferendumData 91-93'!A137,ADM!J:J,'ReferendumData 91-93'!B137)))</f>
        <v>NA</v>
      </c>
      <c r="U137" s="34" t="str">
        <f t="shared" si="8"/>
        <v>NA</v>
      </c>
      <c r="V137" s="12" t="s">
        <v>20</v>
      </c>
    </row>
    <row r="138" spans="1:22" x14ac:dyDescent="0.35">
      <c r="A138">
        <v>701</v>
      </c>
      <c r="B138">
        <v>1</v>
      </c>
      <c r="C138" t="str">
        <f t="shared" si="6"/>
        <v>0701-01</v>
      </c>
      <c r="D138" t="s">
        <v>142</v>
      </c>
      <c r="E138">
        <v>1993</v>
      </c>
      <c r="F138">
        <f>VLOOKUP(E138,Lookups!A:B,2,FALSE)</f>
        <v>1</v>
      </c>
      <c r="G138">
        <v>1994</v>
      </c>
      <c r="H138">
        <v>217.08</v>
      </c>
      <c r="I138">
        <v>5</v>
      </c>
      <c r="J138" t="s">
        <v>19</v>
      </c>
      <c r="K138">
        <v>0</v>
      </c>
      <c r="L138">
        <v>9</v>
      </c>
      <c r="M138">
        <v>0</v>
      </c>
      <c r="N138">
        <v>9</v>
      </c>
      <c r="O138">
        <v>1</v>
      </c>
      <c r="P138">
        <f t="shared" si="7"/>
        <v>3</v>
      </c>
      <c r="Q138" t="s">
        <v>19</v>
      </c>
      <c r="R138" t="s">
        <v>19</v>
      </c>
      <c r="T138" s="33" t="str">
        <f>IF(E138&lt;1994,"NA",IF(E138&gt;2001,SUMIFS(ADM!E:E,ADM!A:A,'ReferendumData 91-93'!E138,ADM!C:C,'ReferendumData 91-93'!A138,ADM!D:D,'ReferendumData 91-93'!B138),SUMIFS(ADM!K:K,ADM!H:H,'ReferendumData 91-93'!E138,ADM!I:I,'ReferendumData 91-93'!A138,ADM!J:J,'ReferendumData 91-93'!B138)))</f>
        <v>NA</v>
      </c>
      <c r="U138" s="34" t="str">
        <f t="shared" si="8"/>
        <v>NA</v>
      </c>
      <c r="V138" s="12" t="s">
        <v>20</v>
      </c>
    </row>
    <row r="139" spans="1:22" x14ac:dyDescent="0.35">
      <c r="A139">
        <v>704</v>
      </c>
      <c r="B139">
        <v>1</v>
      </c>
      <c r="C139" t="str">
        <f t="shared" si="6"/>
        <v>0704-01</v>
      </c>
      <c r="D139" t="s">
        <v>143</v>
      </c>
      <c r="E139">
        <v>1993</v>
      </c>
      <c r="F139">
        <f>VLOOKUP(E139,Lookups!A:B,2,FALSE)</f>
        <v>1</v>
      </c>
      <c r="G139">
        <v>1994</v>
      </c>
      <c r="H139">
        <v>426.88</v>
      </c>
      <c r="I139">
        <v>5</v>
      </c>
      <c r="J139" t="s">
        <v>19</v>
      </c>
      <c r="K139">
        <v>0</v>
      </c>
      <c r="L139">
        <v>9</v>
      </c>
      <c r="M139">
        <v>0</v>
      </c>
      <c r="N139">
        <v>9</v>
      </c>
      <c r="O139">
        <v>1</v>
      </c>
      <c r="P139">
        <f t="shared" si="7"/>
        <v>5</v>
      </c>
      <c r="Q139" t="s">
        <v>19</v>
      </c>
      <c r="R139" t="s">
        <v>19</v>
      </c>
      <c r="T139" s="33" t="str">
        <f>IF(E139&lt;1994,"NA",IF(E139&gt;2001,SUMIFS(ADM!E:E,ADM!A:A,'ReferendumData 91-93'!E139,ADM!C:C,'ReferendumData 91-93'!A139,ADM!D:D,'ReferendumData 91-93'!B139),SUMIFS(ADM!K:K,ADM!H:H,'ReferendumData 91-93'!E139,ADM!I:I,'ReferendumData 91-93'!A139,ADM!J:J,'ReferendumData 91-93'!B139)))</f>
        <v>NA</v>
      </c>
      <c r="U139" s="34" t="str">
        <f t="shared" si="8"/>
        <v>NA</v>
      </c>
      <c r="V139" s="12" t="s">
        <v>20</v>
      </c>
    </row>
    <row r="140" spans="1:22" x14ac:dyDescent="0.35">
      <c r="A140">
        <v>706</v>
      </c>
      <c r="B140">
        <v>1</v>
      </c>
      <c r="C140" t="str">
        <f t="shared" si="6"/>
        <v>0706-01</v>
      </c>
      <c r="D140" t="s">
        <v>144</v>
      </c>
      <c r="E140">
        <v>1993</v>
      </c>
      <c r="F140">
        <f>VLOOKUP(E140,Lookups!A:B,2,FALSE)</f>
        <v>1</v>
      </c>
      <c r="G140">
        <v>1994</v>
      </c>
      <c r="H140">
        <v>311.58999999999997</v>
      </c>
      <c r="I140">
        <v>5</v>
      </c>
      <c r="J140" t="s">
        <v>19</v>
      </c>
      <c r="K140">
        <v>0</v>
      </c>
      <c r="L140">
        <v>9</v>
      </c>
      <c r="M140">
        <v>0</v>
      </c>
      <c r="N140">
        <v>9</v>
      </c>
      <c r="O140">
        <v>1</v>
      </c>
      <c r="P140">
        <f t="shared" si="7"/>
        <v>4</v>
      </c>
      <c r="Q140" t="s">
        <v>19</v>
      </c>
      <c r="R140" t="s">
        <v>19</v>
      </c>
      <c r="T140" s="33" t="str">
        <f>IF(E140&lt;1994,"NA",IF(E140&gt;2001,SUMIFS(ADM!E:E,ADM!A:A,'ReferendumData 91-93'!E140,ADM!C:C,'ReferendumData 91-93'!A140,ADM!D:D,'ReferendumData 91-93'!B140),SUMIFS(ADM!K:K,ADM!H:H,'ReferendumData 91-93'!E140,ADM!I:I,'ReferendumData 91-93'!A140,ADM!J:J,'ReferendumData 91-93'!B140)))</f>
        <v>NA</v>
      </c>
      <c r="U140" s="34" t="str">
        <f t="shared" si="8"/>
        <v>NA</v>
      </c>
      <c r="V140" s="12" t="s">
        <v>20</v>
      </c>
    </row>
    <row r="141" spans="1:22" x14ac:dyDescent="0.35">
      <c r="A141">
        <v>707</v>
      </c>
      <c r="B141">
        <v>1</v>
      </c>
      <c r="C141" t="str">
        <f t="shared" si="6"/>
        <v>0707-01</v>
      </c>
      <c r="D141" t="s">
        <v>145</v>
      </c>
      <c r="E141">
        <v>1993</v>
      </c>
      <c r="F141">
        <f>VLOOKUP(E141,Lookups!A:B,2,FALSE)</f>
        <v>1</v>
      </c>
      <c r="G141">
        <v>1994</v>
      </c>
      <c r="H141">
        <v>332.87</v>
      </c>
      <c r="I141">
        <v>5</v>
      </c>
      <c r="J141" t="s">
        <v>19</v>
      </c>
      <c r="K141">
        <v>0</v>
      </c>
      <c r="L141">
        <v>9</v>
      </c>
      <c r="M141">
        <v>0</v>
      </c>
      <c r="N141">
        <v>9</v>
      </c>
      <c r="O141">
        <v>1</v>
      </c>
      <c r="P141">
        <f t="shared" si="7"/>
        <v>4</v>
      </c>
      <c r="Q141" t="s">
        <v>19</v>
      </c>
      <c r="R141" t="s">
        <v>19</v>
      </c>
      <c r="T141" s="33" t="str">
        <f>IF(E141&lt;1994,"NA",IF(E141&gt;2001,SUMIFS(ADM!E:E,ADM!A:A,'ReferendumData 91-93'!E141,ADM!C:C,'ReferendumData 91-93'!A141,ADM!D:D,'ReferendumData 91-93'!B141),SUMIFS(ADM!K:K,ADM!H:H,'ReferendumData 91-93'!E141,ADM!I:I,'ReferendumData 91-93'!A141,ADM!J:J,'ReferendumData 91-93'!B141)))</f>
        <v>NA</v>
      </c>
      <c r="U141" s="34" t="str">
        <f t="shared" si="8"/>
        <v>NA</v>
      </c>
      <c r="V141" s="12" t="s">
        <v>20</v>
      </c>
    </row>
    <row r="142" spans="1:22" x14ac:dyDescent="0.35">
      <c r="A142">
        <v>709</v>
      </c>
      <c r="B142">
        <v>1</v>
      </c>
      <c r="C142" t="str">
        <f t="shared" si="6"/>
        <v>0709-01</v>
      </c>
      <c r="D142" t="s">
        <v>146</v>
      </c>
      <c r="E142">
        <v>1993</v>
      </c>
      <c r="F142">
        <f>VLOOKUP(E142,Lookups!A:B,2,FALSE)</f>
        <v>1</v>
      </c>
      <c r="G142">
        <v>1994</v>
      </c>
      <c r="H142">
        <v>345.03</v>
      </c>
      <c r="I142">
        <v>4</v>
      </c>
      <c r="J142" t="s">
        <v>19</v>
      </c>
      <c r="K142">
        <v>0</v>
      </c>
      <c r="L142">
        <v>9</v>
      </c>
      <c r="M142">
        <v>0</v>
      </c>
      <c r="N142">
        <v>9</v>
      </c>
      <c r="O142">
        <v>1</v>
      </c>
      <c r="P142">
        <f t="shared" si="7"/>
        <v>4</v>
      </c>
      <c r="Q142" t="s">
        <v>19</v>
      </c>
      <c r="R142" t="s">
        <v>19</v>
      </c>
      <c r="T142" s="33" t="str">
        <f>IF(E142&lt;1994,"NA",IF(E142&gt;2001,SUMIFS(ADM!E:E,ADM!A:A,'ReferendumData 91-93'!E142,ADM!C:C,'ReferendumData 91-93'!A142,ADM!D:D,'ReferendumData 91-93'!B142),SUMIFS(ADM!K:K,ADM!H:H,'ReferendumData 91-93'!E142,ADM!I:I,'ReferendumData 91-93'!A142,ADM!J:J,'ReferendumData 91-93'!B142)))</f>
        <v>NA</v>
      </c>
      <c r="U142" s="34" t="str">
        <f t="shared" si="8"/>
        <v>NA</v>
      </c>
      <c r="V142" s="12" t="s">
        <v>20</v>
      </c>
    </row>
    <row r="143" spans="1:22" x14ac:dyDescent="0.35">
      <c r="A143">
        <v>717</v>
      </c>
      <c r="B143">
        <v>1</v>
      </c>
      <c r="C143" t="str">
        <f t="shared" si="6"/>
        <v>0717-01</v>
      </c>
      <c r="D143" t="s">
        <v>147</v>
      </c>
      <c r="E143">
        <v>1993</v>
      </c>
      <c r="F143">
        <f>VLOOKUP(E143,Lookups!A:B,2,FALSE)</f>
        <v>1</v>
      </c>
      <c r="G143">
        <v>1994</v>
      </c>
      <c r="H143">
        <v>282</v>
      </c>
      <c r="I143">
        <v>5</v>
      </c>
      <c r="J143" t="s">
        <v>19</v>
      </c>
      <c r="K143">
        <v>0</v>
      </c>
      <c r="L143">
        <v>9</v>
      </c>
      <c r="M143">
        <v>0</v>
      </c>
      <c r="N143">
        <v>9</v>
      </c>
      <c r="O143">
        <v>0</v>
      </c>
      <c r="P143">
        <f t="shared" si="7"/>
        <v>3</v>
      </c>
      <c r="Q143" t="s">
        <v>19</v>
      </c>
      <c r="R143" t="s">
        <v>19</v>
      </c>
      <c r="T143" s="33" t="str">
        <f>IF(E143&lt;1994,"NA",IF(E143&gt;2001,SUMIFS(ADM!E:E,ADM!A:A,'ReferendumData 91-93'!E143,ADM!C:C,'ReferendumData 91-93'!A143,ADM!D:D,'ReferendumData 91-93'!B143),SUMIFS(ADM!K:K,ADM!H:H,'ReferendumData 91-93'!E143,ADM!I:I,'ReferendumData 91-93'!A143,ADM!J:J,'ReferendumData 91-93'!B143)))</f>
        <v>NA</v>
      </c>
      <c r="U143" s="34" t="str">
        <f t="shared" si="8"/>
        <v>NA</v>
      </c>
      <c r="V143" s="12" t="s">
        <v>20</v>
      </c>
    </row>
    <row r="144" spans="1:22" x14ac:dyDescent="0.35">
      <c r="A144">
        <v>719</v>
      </c>
      <c r="B144">
        <v>1</v>
      </c>
      <c r="C144" t="str">
        <f t="shared" si="6"/>
        <v>0719-01</v>
      </c>
      <c r="D144" t="s">
        <v>33</v>
      </c>
      <c r="E144">
        <v>1993</v>
      </c>
      <c r="F144">
        <f>VLOOKUP(E144,Lookups!A:B,2,FALSE)</f>
        <v>1</v>
      </c>
      <c r="G144">
        <v>1994</v>
      </c>
      <c r="H144">
        <v>374.43</v>
      </c>
      <c r="I144">
        <v>5</v>
      </c>
      <c r="J144" t="s">
        <v>19</v>
      </c>
      <c r="K144">
        <v>0</v>
      </c>
      <c r="L144">
        <v>9</v>
      </c>
      <c r="M144">
        <v>0</v>
      </c>
      <c r="N144">
        <v>9</v>
      </c>
      <c r="O144">
        <v>1</v>
      </c>
      <c r="P144">
        <f t="shared" si="7"/>
        <v>4</v>
      </c>
      <c r="Q144" t="s">
        <v>19</v>
      </c>
      <c r="R144" t="s">
        <v>19</v>
      </c>
      <c r="T144" s="33" t="str">
        <f>IF(E144&lt;1994,"NA",IF(E144&gt;2001,SUMIFS(ADM!E:E,ADM!A:A,'ReferendumData 91-93'!E144,ADM!C:C,'ReferendumData 91-93'!A144,ADM!D:D,'ReferendumData 91-93'!B144),SUMIFS(ADM!K:K,ADM!H:H,'ReferendumData 91-93'!E144,ADM!I:I,'ReferendumData 91-93'!A144,ADM!J:J,'ReferendumData 91-93'!B144)))</f>
        <v>NA</v>
      </c>
      <c r="U144" s="34" t="str">
        <f t="shared" si="8"/>
        <v>NA</v>
      </c>
      <c r="V144" s="12" t="s">
        <v>20</v>
      </c>
    </row>
    <row r="145" spans="1:22" x14ac:dyDescent="0.35">
      <c r="A145">
        <v>727</v>
      </c>
      <c r="B145">
        <v>1</v>
      </c>
      <c r="C145" t="str">
        <f t="shared" si="6"/>
        <v>0727-01</v>
      </c>
      <c r="D145" t="s">
        <v>62</v>
      </c>
      <c r="E145">
        <v>1993</v>
      </c>
      <c r="F145">
        <f>VLOOKUP(E145,Lookups!A:B,2,FALSE)</f>
        <v>1</v>
      </c>
      <c r="G145">
        <v>1994</v>
      </c>
      <c r="H145">
        <v>427.75</v>
      </c>
      <c r="I145">
        <v>5</v>
      </c>
      <c r="J145" t="s">
        <v>19</v>
      </c>
      <c r="K145">
        <v>0</v>
      </c>
      <c r="L145">
        <v>9</v>
      </c>
      <c r="M145">
        <v>0</v>
      </c>
      <c r="N145">
        <v>9</v>
      </c>
      <c r="O145">
        <v>1</v>
      </c>
      <c r="P145">
        <f t="shared" si="7"/>
        <v>5</v>
      </c>
      <c r="Q145" t="s">
        <v>19</v>
      </c>
      <c r="R145" t="s">
        <v>19</v>
      </c>
      <c r="T145" s="33" t="str">
        <f>IF(E145&lt;1994,"NA",IF(E145&gt;2001,SUMIFS(ADM!E:E,ADM!A:A,'ReferendumData 91-93'!E145,ADM!C:C,'ReferendumData 91-93'!A145,ADM!D:D,'ReferendumData 91-93'!B145),SUMIFS(ADM!K:K,ADM!H:H,'ReferendumData 91-93'!E145,ADM!I:I,'ReferendumData 91-93'!A145,ADM!J:J,'ReferendumData 91-93'!B145)))</f>
        <v>NA</v>
      </c>
      <c r="U145" s="34" t="str">
        <f t="shared" si="8"/>
        <v>NA</v>
      </c>
      <c r="V145" s="12" t="s">
        <v>20</v>
      </c>
    </row>
    <row r="146" spans="1:22" x14ac:dyDescent="0.35">
      <c r="A146">
        <v>728</v>
      </c>
      <c r="B146">
        <v>1</v>
      </c>
      <c r="C146" t="str">
        <f t="shared" si="6"/>
        <v>0728-01</v>
      </c>
      <c r="D146" t="s">
        <v>148</v>
      </c>
      <c r="E146">
        <v>1993</v>
      </c>
      <c r="F146">
        <f>VLOOKUP(E146,Lookups!A:B,2,FALSE)</f>
        <v>1</v>
      </c>
      <c r="G146">
        <v>1994</v>
      </c>
      <c r="H146">
        <v>332.83</v>
      </c>
      <c r="I146">
        <v>5</v>
      </c>
      <c r="J146" t="s">
        <v>19</v>
      </c>
      <c r="K146">
        <v>0</v>
      </c>
      <c r="L146">
        <v>9</v>
      </c>
      <c r="M146">
        <v>0</v>
      </c>
      <c r="N146">
        <v>9</v>
      </c>
      <c r="O146">
        <v>1</v>
      </c>
      <c r="P146">
        <f t="shared" si="7"/>
        <v>4</v>
      </c>
      <c r="Q146" t="s">
        <v>19</v>
      </c>
      <c r="R146" t="s">
        <v>19</v>
      </c>
      <c r="T146" s="33" t="str">
        <f>IF(E146&lt;1994,"NA",IF(E146&gt;2001,SUMIFS(ADM!E:E,ADM!A:A,'ReferendumData 91-93'!E146,ADM!C:C,'ReferendumData 91-93'!A146,ADM!D:D,'ReferendumData 91-93'!B146),SUMIFS(ADM!K:K,ADM!H:H,'ReferendumData 91-93'!E146,ADM!I:I,'ReferendumData 91-93'!A146,ADM!J:J,'ReferendumData 91-93'!B146)))</f>
        <v>NA</v>
      </c>
      <c r="U146" s="34" t="str">
        <f t="shared" si="8"/>
        <v>NA</v>
      </c>
      <c r="V146" s="12" t="s">
        <v>20</v>
      </c>
    </row>
    <row r="147" spans="1:22" x14ac:dyDescent="0.35">
      <c r="A147">
        <v>741</v>
      </c>
      <c r="B147">
        <v>1</v>
      </c>
      <c r="C147" t="str">
        <f t="shared" si="6"/>
        <v>0741-01</v>
      </c>
      <c r="D147" t="s">
        <v>149</v>
      </c>
      <c r="E147">
        <v>1993</v>
      </c>
      <c r="F147">
        <f>VLOOKUP(E147,Lookups!A:B,2,FALSE)</f>
        <v>1</v>
      </c>
      <c r="G147">
        <v>1994</v>
      </c>
      <c r="H147">
        <v>339.5</v>
      </c>
      <c r="I147">
        <v>5</v>
      </c>
      <c r="J147" t="s">
        <v>19</v>
      </c>
      <c r="K147">
        <v>0</v>
      </c>
      <c r="L147">
        <v>9</v>
      </c>
      <c r="M147">
        <v>0</v>
      </c>
      <c r="N147">
        <v>9</v>
      </c>
      <c r="O147">
        <v>1</v>
      </c>
      <c r="P147">
        <f t="shared" si="7"/>
        <v>4</v>
      </c>
      <c r="Q147" t="s">
        <v>19</v>
      </c>
      <c r="R147" t="s">
        <v>19</v>
      </c>
      <c r="T147" s="33" t="str">
        <f>IF(E147&lt;1994,"NA",IF(E147&gt;2001,SUMIFS(ADM!E:E,ADM!A:A,'ReferendumData 91-93'!E147,ADM!C:C,'ReferendumData 91-93'!A147,ADM!D:D,'ReferendumData 91-93'!B147),SUMIFS(ADM!K:K,ADM!H:H,'ReferendumData 91-93'!E147,ADM!I:I,'ReferendumData 91-93'!A147,ADM!J:J,'ReferendumData 91-93'!B147)))</f>
        <v>NA</v>
      </c>
      <c r="U147" s="34" t="str">
        <f t="shared" si="8"/>
        <v>NA</v>
      </c>
      <c r="V147" s="12" t="s">
        <v>20</v>
      </c>
    </row>
    <row r="148" spans="1:22" x14ac:dyDescent="0.35">
      <c r="A148">
        <v>742</v>
      </c>
      <c r="B148">
        <v>1</v>
      </c>
      <c r="C148" t="str">
        <f t="shared" si="6"/>
        <v>0742-01</v>
      </c>
      <c r="D148" t="s">
        <v>150</v>
      </c>
      <c r="E148">
        <v>1993</v>
      </c>
      <c r="F148">
        <f>VLOOKUP(E148,Lookups!A:B,2,FALSE)</f>
        <v>1</v>
      </c>
      <c r="G148">
        <v>1994</v>
      </c>
      <c r="H148">
        <v>295.33999999999997</v>
      </c>
      <c r="I148">
        <v>5</v>
      </c>
      <c r="J148" t="s">
        <v>19</v>
      </c>
      <c r="K148">
        <v>0</v>
      </c>
      <c r="L148">
        <v>9</v>
      </c>
      <c r="M148">
        <v>0</v>
      </c>
      <c r="N148">
        <v>9</v>
      </c>
      <c r="O148">
        <v>0</v>
      </c>
      <c r="P148">
        <f t="shared" si="7"/>
        <v>3</v>
      </c>
      <c r="Q148" t="s">
        <v>19</v>
      </c>
      <c r="R148" t="s">
        <v>19</v>
      </c>
      <c r="T148" s="33" t="str">
        <f>IF(E148&lt;1994,"NA",IF(E148&gt;2001,SUMIFS(ADM!E:E,ADM!A:A,'ReferendumData 91-93'!E148,ADM!C:C,'ReferendumData 91-93'!A148,ADM!D:D,'ReferendumData 91-93'!B148),SUMIFS(ADM!K:K,ADM!H:H,'ReferendumData 91-93'!E148,ADM!I:I,'ReferendumData 91-93'!A148,ADM!J:J,'ReferendumData 91-93'!B148)))</f>
        <v>NA</v>
      </c>
      <c r="U148" s="34" t="str">
        <f t="shared" si="8"/>
        <v>NA</v>
      </c>
      <c r="V148" s="12" t="s">
        <v>20</v>
      </c>
    </row>
    <row r="149" spans="1:22" x14ac:dyDescent="0.35">
      <c r="A149">
        <v>750</v>
      </c>
      <c r="B149">
        <v>1</v>
      </c>
      <c r="C149" t="str">
        <f t="shared" si="6"/>
        <v>0750-01</v>
      </c>
      <c r="D149" t="s">
        <v>151</v>
      </c>
      <c r="E149">
        <v>1993</v>
      </c>
      <c r="F149">
        <f>VLOOKUP(E149,Lookups!A:B,2,FALSE)</f>
        <v>1</v>
      </c>
      <c r="G149">
        <v>1994</v>
      </c>
      <c r="H149">
        <v>353.12</v>
      </c>
      <c r="I149">
        <v>5</v>
      </c>
      <c r="J149" t="s">
        <v>19</v>
      </c>
      <c r="K149">
        <v>0</v>
      </c>
      <c r="L149">
        <v>9</v>
      </c>
      <c r="M149">
        <v>0</v>
      </c>
      <c r="N149">
        <v>9</v>
      </c>
      <c r="O149">
        <v>1</v>
      </c>
      <c r="P149">
        <f t="shared" si="7"/>
        <v>4</v>
      </c>
      <c r="Q149" t="s">
        <v>19</v>
      </c>
      <c r="R149" t="s">
        <v>19</v>
      </c>
      <c r="T149" s="33" t="str">
        <f>IF(E149&lt;1994,"NA",IF(E149&gt;2001,SUMIFS(ADM!E:E,ADM!A:A,'ReferendumData 91-93'!E149,ADM!C:C,'ReferendumData 91-93'!A149,ADM!D:D,'ReferendumData 91-93'!B149),SUMIFS(ADM!K:K,ADM!H:H,'ReferendumData 91-93'!E149,ADM!I:I,'ReferendumData 91-93'!A149,ADM!J:J,'ReferendumData 91-93'!B149)))</f>
        <v>NA</v>
      </c>
      <c r="U149" s="34" t="str">
        <f t="shared" si="8"/>
        <v>NA</v>
      </c>
      <c r="V149" s="12" t="s">
        <v>20</v>
      </c>
    </row>
    <row r="150" spans="1:22" x14ac:dyDescent="0.35">
      <c r="A150">
        <v>761</v>
      </c>
      <c r="B150">
        <v>1</v>
      </c>
      <c r="C150" t="str">
        <f t="shared" si="6"/>
        <v>0761-01</v>
      </c>
      <c r="D150" t="s">
        <v>101</v>
      </c>
      <c r="E150">
        <v>1993</v>
      </c>
      <c r="F150">
        <f>VLOOKUP(E150,Lookups!A:B,2,FALSE)</f>
        <v>1</v>
      </c>
      <c r="G150">
        <v>1994</v>
      </c>
      <c r="H150">
        <v>185.05</v>
      </c>
      <c r="I150">
        <v>5</v>
      </c>
      <c r="J150" t="s">
        <v>19</v>
      </c>
      <c r="K150">
        <v>0</v>
      </c>
      <c r="L150">
        <v>9</v>
      </c>
      <c r="M150">
        <v>0</v>
      </c>
      <c r="N150">
        <v>9</v>
      </c>
      <c r="O150">
        <v>0</v>
      </c>
      <c r="P150">
        <f t="shared" si="7"/>
        <v>2</v>
      </c>
      <c r="Q150" t="s">
        <v>19</v>
      </c>
      <c r="R150" t="s">
        <v>19</v>
      </c>
      <c r="T150" s="33" t="str">
        <f>IF(E150&lt;1994,"NA",IF(E150&gt;2001,SUMIFS(ADM!E:E,ADM!A:A,'ReferendumData 91-93'!E150,ADM!C:C,'ReferendumData 91-93'!A150,ADM!D:D,'ReferendumData 91-93'!B150),SUMIFS(ADM!K:K,ADM!H:H,'ReferendumData 91-93'!E150,ADM!I:I,'ReferendumData 91-93'!A150,ADM!J:J,'ReferendumData 91-93'!B150)))</f>
        <v>NA</v>
      </c>
      <c r="U150" s="34" t="str">
        <f t="shared" si="8"/>
        <v>NA</v>
      </c>
      <c r="V150" s="12" t="s">
        <v>20</v>
      </c>
    </row>
    <row r="151" spans="1:22" x14ac:dyDescent="0.35">
      <c r="A151">
        <v>784</v>
      </c>
      <c r="B151">
        <v>1</v>
      </c>
      <c r="C151" t="str">
        <f t="shared" si="6"/>
        <v>0784-01</v>
      </c>
      <c r="D151" t="s">
        <v>152</v>
      </c>
      <c r="E151">
        <v>1993</v>
      </c>
      <c r="F151">
        <f>VLOOKUP(E151,Lookups!A:B,2,FALSE)</f>
        <v>1</v>
      </c>
      <c r="G151">
        <v>1994</v>
      </c>
      <c r="H151">
        <v>374.43</v>
      </c>
      <c r="I151">
        <v>4</v>
      </c>
      <c r="J151" t="s">
        <v>19</v>
      </c>
      <c r="K151">
        <v>0</v>
      </c>
      <c r="L151">
        <v>9</v>
      </c>
      <c r="M151">
        <v>0</v>
      </c>
      <c r="N151">
        <v>9</v>
      </c>
      <c r="O151">
        <v>1</v>
      </c>
      <c r="P151">
        <f t="shared" si="7"/>
        <v>4</v>
      </c>
      <c r="Q151" t="s">
        <v>19</v>
      </c>
      <c r="R151" t="s">
        <v>19</v>
      </c>
      <c r="T151" s="33" t="str">
        <f>IF(E151&lt;1994,"NA",IF(E151&gt;2001,SUMIFS(ADM!E:E,ADM!A:A,'ReferendumData 91-93'!E151,ADM!C:C,'ReferendumData 91-93'!A151,ADM!D:D,'ReferendumData 91-93'!B151),SUMIFS(ADM!K:K,ADM!H:H,'ReferendumData 91-93'!E151,ADM!I:I,'ReferendumData 91-93'!A151,ADM!J:J,'ReferendumData 91-93'!B151)))</f>
        <v>NA</v>
      </c>
      <c r="U151" s="34" t="str">
        <f t="shared" si="8"/>
        <v>NA</v>
      </c>
      <c r="V151" s="12" t="s">
        <v>20</v>
      </c>
    </row>
    <row r="152" spans="1:22" x14ac:dyDescent="0.35">
      <c r="A152">
        <v>793</v>
      </c>
      <c r="B152">
        <v>1</v>
      </c>
      <c r="C152" t="str">
        <f t="shared" si="6"/>
        <v>0793-01</v>
      </c>
      <c r="D152" t="s">
        <v>153</v>
      </c>
      <c r="E152">
        <v>1993</v>
      </c>
      <c r="F152">
        <f>VLOOKUP(E152,Lookups!A:B,2,FALSE)</f>
        <v>1</v>
      </c>
      <c r="G152">
        <v>1994</v>
      </c>
      <c r="H152">
        <v>381.39</v>
      </c>
      <c r="I152">
        <v>4</v>
      </c>
      <c r="J152" t="s">
        <v>19</v>
      </c>
      <c r="K152">
        <v>0</v>
      </c>
      <c r="L152">
        <v>9</v>
      </c>
      <c r="M152">
        <v>0</v>
      </c>
      <c r="N152">
        <v>9</v>
      </c>
      <c r="O152">
        <v>1</v>
      </c>
      <c r="P152">
        <f t="shared" si="7"/>
        <v>4</v>
      </c>
      <c r="Q152" t="s">
        <v>19</v>
      </c>
      <c r="R152" t="s">
        <v>19</v>
      </c>
      <c r="T152" s="33" t="str">
        <f>IF(E152&lt;1994,"NA",IF(E152&gt;2001,SUMIFS(ADM!E:E,ADM!A:A,'ReferendumData 91-93'!E152,ADM!C:C,'ReferendumData 91-93'!A152,ADM!D:D,'ReferendumData 91-93'!B152),SUMIFS(ADM!K:K,ADM!H:H,'ReferendumData 91-93'!E152,ADM!I:I,'ReferendumData 91-93'!A152,ADM!J:J,'ReferendumData 91-93'!B152)))</f>
        <v>NA</v>
      </c>
      <c r="U152" s="34" t="str">
        <f t="shared" si="8"/>
        <v>NA</v>
      </c>
      <c r="V152" s="12" t="s">
        <v>20</v>
      </c>
    </row>
    <row r="153" spans="1:22" x14ac:dyDescent="0.35">
      <c r="A153">
        <v>813</v>
      </c>
      <c r="B153">
        <v>1</v>
      </c>
      <c r="C153" t="str">
        <f t="shared" si="6"/>
        <v>0813-01</v>
      </c>
      <c r="D153" t="s">
        <v>154</v>
      </c>
      <c r="E153">
        <v>1993</v>
      </c>
      <c r="F153">
        <f>VLOOKUP(E153,Lookups!A:B,2,FALSE)</f>
        <v>1</v>
      </c>
      <c r="G153">
        <v>1994</v>
      </c>
      <c r="H153">
        <v>200</v>
      </c>
      <c r="I153">
        <v>3</v>
      </c>
      <c r="J153" t="s">
        <v>19</v>
      </c>
      <c r="K153">
        <v>0</v>
      </c>
      <c r="L153">
        <v>9</v>
      </c>
      <c r="M153">
        <v>0</v>
      </c>
      <c r="N153">
        <v>9</v>
      </c>
      <c r="O153">
        <v>1</v>
      </c>
      <c r="P153">
        <f t="shared" si="7"/>
        <v>3</v>
      </c>
      <c r="Q153" t="s">
        <v>19</v>
      </c>
      <c r="R153" t="s">
        <v>19</v>
      </c>
      <c r="T153" s="33" t="str">
        <f>IF(E153&lt;1994,"NA",IF(E153&gt;2001,SUMIFS(ADM!E:E,ADM!A:A,'ReferendumData 91-93'!E153,ADM!C:C,'ReferendumData 91-93'!A153,ADM!D:D,'ReferendumData 91-93'!B153),SUMIFS(ADM!K:K,ADM!H:H,'ReferendumData 91-93'!E153,ADM!I:I,'ReferendumData 91-93'!A153,ADM!J:J,'ReferendumData 91-93'!B153)))</f>
        <v>NA</v>
      </c>
      <c r="U153" s="34" t="str">
        <f t="shared" si="8"/>
        <v>NA</v>
      </c>
      <c r="V153" s="12" t="s">
        <v>20</v>
      </c>
    </row>
    <row r="154" spans="1:22" x14ac:dyDescent="0.35">
      <c r="A154">
        <v>820</v>
      </c>
      <c r="B154">
        <v>1</v>
      </c>
      <c r="C154" t="str">
        <f t="shared" si="6"/>
        <v>0820-01</v>
      </c>
      <c r="D154" t="s">
        <v>155</v>
      </c>
      <c r="E154">
        <v>1993</v>
      </c>
      <c r="F154">
        <f>VLOOKUP(E154,Lookups!A:B,2,FALSE)</f>
        <v>1</v>
      </c>
      <c r="G154">
        <v>1994</v>
      </c>
      <c r="H154">
        <v>374.43</v>
      </c>
      <c r="I154">
        <v>5</v>
      </c>
      <c r="J154" t="s">
        <v>19</v>
      </c>
      <c r="K154">
        <v>0</v>
      </c>
      <c r="L154">
        <v>9</v>
      </c>
      <c r="M154">
        <v>0</v>
      </c>
      <c r="N154">
        <v>9</v>
      </c>
      <c r="O154">
        <v>1</v>
      </c>
      <c r="P154">
        <f t="shared" si="7"/>
        <v>4</v>
      </c>
      <c r="Q154" t="s">
        <v>19</v>
      </c>
      <c r="R154" t="s">
        <v>19</v>
      </c>
      <c r="T154" s="33" t="str">
        <f>IF(E154&lt;1994,"NA",IF(E154&gt;2001,SUMIFS(ADM!E:E,ADM!A:A,'ReferendumData 91-93'!E154,ADM!C:C,'ReferendumData 91-93'!A154,ADM!D:D,'ReferendumData 91-93'!B154),SUMIFS(ADM!K:K,ADM!H:H,'ReferendumData 91-93'!E154,ADM!I:I,'ReferendumData 91-93'!A154,ADM!J:J,'ReferendumData 91-93'!B154)))</f>
        <v>NA</v>
      </c>
      <c r="U154" s="34" t="str">
        <f t="shared" si="8"/>
        <v>NA</v>
      </c>
      <c r="V154" s="12" t="s">
        <v>20</v>
      </c>
    </row>
    <row r="155" spans="1:22" x14ac:dyDescent="0.35">
      <c r="A155">
        <v>831</v>
      </c>
      <c r="B155">
        <v>1</v>
      </c>
      <c r="C155" t="str">
        <f t="shared" si="6"/>
        <v>0831-01</v>
      </c>
      <c r="D155" t="s">
        <v>156</v>
      </c>
      <c r="E155">
        <v>1993</v>
      </c>
      <c r="F155">
        <f>VLOOKUP(E155,Lookups!A:B,2,FALSE)</f>
        <v>1</v>
      </c>
      <c r="G155">
        <v>1994</v>
      </c>
      <c r="H155">
        <v>427.46</v>
      </c>
      <c r="I155">
        <v>3</v>
      </c>
      <c r="J155" t="s">
        <v>19</v>
      </c>
      <c r="K155">
        <v>0</v>
      </c>
      <c r="L155">
        <v>9</v>
      </c>
      <c r="M155">
        <v>0</v>
      </c>
      <c r="N155">
        <v>9</v>
      </c>
      <c r="O155">
        <v>1</v>
      </c>
      <c r="P155">
        <f t="shared" si="7"/>
        <v>5</v>
      </c>
      <c r="Q155" t="s">
        <v>19</v>
      </c>
      <c r="R155" t="s">
        <v>19</v>
      </c>
      <c r="T155" s="33" t="str">
        <f>IF(E155&lt;1994,"NA",IF(E155&gt;2001,SUMIFS(ADM!E:E,ADM!A:A,'ReferendumData 91-93'!E155,ADM!C:C,'ReferendumData 91-93'!A155,ADM!D:D,'ReferendumData 91-93'!B155),SUMIFS(ADM!K:K,ADM!H:H,'ReferendumData 91-93'!E155,ADM!I:I,'ReferendumData 91-93'!A155,ADM!J:J,'ReferendumData 91-93'!B155)))</f>
        <v>NA</v>
      </c>
      <c r="U155" s="34" t="str">
        <f t="shared" si="8"/>
        <v>NA</v>
      </c>
      <c r="V155" s="12" t="s">
        <v>20</v>
      </c>
    </row>
    <row r="156" spans="1:22" x14ac:dyDescent="0.35">
      <c r="A156">
        <v>833</v>
      </c>
      <c r="B156">
        <v>1</v>
      </c>
      <c r="C156" t="str">
        <f t="shared" si="6"/>
        <v>0833-01</v>
      </c>
      <c r="D156" t="s">
        <v>157</v>
      </c>
      <c r="E156">
        <v>1993</v>
      </c>
      <c r="F156">
        <f>VLOOKUP(E156,Lookups!A:B,2,FALSE)</f>
        <v>1</v>
      </c>
      <c r="G156">
        <v>1994</v>
      </c>
      <c r="H156">
        <v>231.13</v>
      </c>
      <c r="I156">
        <v>5</v>
      </c>
      <c r="J156" t="s">
        <v>19</v>
      </c>
      <c r="K156">
        <v>0</v>
      </c>
      <c r="L156">
        <v>9</v>
      </c>
      <c r="M156">
        <v>0</v>
      </c>
      <c r="N156">
        <v>9</v>
      </c>
      <c r="O156">
        <v>0</v>
      </c>
      <c r="P156">
        <f t="shared" si="7"/>
        <v>3</v>
      </c>
      <c r="Q156" t="s">
        <v>19</v>
      </c>
      <c r="R156" t="s">
        <v>19</v>
      </c>
      <c r="T156" s="33" t="str">
        <f>IF(E156&lt;1994,"NA",IF(E156&gt;2001,SUMIFS(ADM!E:E,ADM!A:A,'ReferendumData 91-93'!E156,ADM!C:C,'ReferendumData 91-93'!A156,ADM!D:D,'ReferendumData 91-93'!B156),SUMIFS(ADM!K:K,ADM!H:H,'ReferendumData 91-93'!E156,ADM!I:I,'ReferendumData 91-93'!A156,ADM!J:J,'ReferendumData 91-93'!B156)))</f>
        <v>NA</v>
      </c>
      <c r="U156" s="34" t="str">
        <f t="shared" si="8"/>
        <v>NA</v>
      </c>
      <c r="V156" s="12" t="s">
        <v>20</v>
      </c>
    </row>
    <row r="157" spans="1:22" x14ac:dyDescent="0.35">
      <c r="A157">
        <v>876</v>
      </c>
      <c r="B157">
        <v>1</v>
      </c>
      <c r="C157" t="str">
        <f t="shared" si="6"/>
        <v>0876-01</v>
      </c>
      <c r="D157" t="s">
        <v>158</v>
      </c>
      <c r="E157">
        <v>1993</v>
      </c>
      <c r="F157">
        <f>VLOOKUP(E157,Lookups!A:B,2,FALSE)</f>
        <v>1</v>
      </c>
      <c r="G157">
        <v>1994</v>
      </c>
      <c r="H157">
        <v>238.77</v>
      </c>
      <c r="I157">
        <v>3</v>
      </c>
      <c r="J157" t="s">
        <v>19</v>
      </c>
      <c r="K157">
        <v>0</v>
      </c>
      <c r="L157">
        <v>9</v>
      </c>
      <c r="M157">
        <v>0</v>
      </c>
      <c r="N157">
        <v>9</v>
      </c>
      <c r="O157">
        <v>1</v>
      </c>
      <c r="P157">
        <f t="shared" si="7"/>
        <v>3</v>
      </c>
      <c r="Q157" t="s">
        <v>19</v>
      </c>
      <c r="R157" t="s">
        <v>19</v>
      </c>
      <c r="T157" s="33" t="str">
        <f>IF(E157&lt;1994,"NA",IF(E157&gt;2001,SUMIFS(ADM!E:E,ADM!A:A,'ReferendumData 91-93'!E157,ADM!C:C,'ReferendumData 91-93'!A157,ADM!D:D,'ReferendumData 91-93'!B157),SUMIFS(ADM!K:K,ADM!H:H,'ReferendumData 91-93'!E157,ADM!I:I,'ReferendumData 91-93'!A157,ADM!J:J,'ReferendumData 91-93'!B157)))</f>
        <v>NA</v>
      </c>
      <c r="U157" s="34" t="str">
        <f t="shared" si="8"/>
        <v>NA</v>
      </c>
      <c r="V157" s="12" t="s">
        <v>20</v>
      </c>
    </row>
    <row r="158" spans="1:22" x14ac:dyDescent="0.35">
      <c r="A158">
        <v>879</v>
      </c>
      <c r="B158">
        <v>1</v>
      </c>
      <c r="C158" t="str">
        <f t="shared" si="6"/>
        <v>0879-01</v>
      </c>
      <c r="D158" t="s">
        <v>159</v>
      </c>
      <c r="E158">
        <v>1993</v>
      </c>
      <c r="F158">
        <f>VLOOKUP(E158,Lookups!A:B,2,FALSE)</f>
        <v>1</v>
      </c>
      <c r="G158">
        <v>1994</v>
      </c>
      <c r="H158">
        <v>302</v>
      </c>
      <c r="I158">
        <v>5</v>
      </c>
      <c r="J158" t="s">
        <v>19</v>
      </c>
      <c r="K158">
        <v>0</v>
      </c>
      <c r="L158">
        <v>9</v>
      </c>
      <c r="M158">
        <v>0</v>
      </c>
      <c r="N158">
        <v>9</v>
      </c>
      <c r="O158">
        <v>0</v>
      </c>
      <c r="P158">
        <f t="shared" si="7"/>
        <v>4</v>
      </c>
      <c r="Q158" t="s">
        <v>19</v>
      </c>
      <c r="R158" t="s">
        <v>19</v>
      </c>
      <c r="T158" s="33" t="str">
        <f>IF(E158&lt;1994,"NA",IF(E158&gt;2001,SUMIFS(ADM!E:E,ADM!A:A,'ReferendumData 91-93'!E158,ADM!C:C,'ReferendumData 91-93'!A158,ADM!D:D,'ReferendumData 91-93'!B158),SUMIFS(ADM!K:K,ADM!H:H,'ReferendumData 91-93'!E158,ADM!I:I,'ReferendumData 91-93'!A158,ADM!J:J,'ReferendumData 91-93'!B158)))</f>
        <v>NA</v>
      </c>
      <c r="U158" s="34" t="str">
        <f t="shared" si="8"/>
        <v>NA</v>
      </c>
      <c r="V158" s="12" t="s">
        <v>20</v>
      </c>
    </row>
    <row r="159" spans="1:22" x14ac:dyDescent="0.35">
      <c r="A159">
        <v>880</v>
      </c>
      <c r="B159">
        <v>1</v>
      </c>
      <c r="C159" t="str">
        <f t="shared" si="6"/>
        <v>0880-01</v>
      </c>
      <c r="D159" t="s">
        <v>160</v>
      </c>
      <c r="E159">
        <v>1993</v>
      </c>
      <c r="F159">
        <f>VLOOKUP(E159,Lookups!A:B,2,FALSE)</f>
        <v>1</v>
      </c>
      <c r="G159">
        <v>1994</v>
      </c>
      <c r="H159">
        <v>488.95</v>
      </c>
      <c r="I159">
        <v>5</v>
      </c>
      <c r="J159" t="s">
        <v>19</v>
      </c>
      <c r="K159">
        <v>0</v>
      </c>
      <c r="L159">
        <v>9</v>
      </c>
      <c r="M159">
        <v>0</v>
      </c>
      <c r="N159">
        <v>9</v>
      </c>
      <c r="O159">
        <v>1</v>
      </c>
      <c r="P159">
        <f t="shared" si="7"/>
        <v>5</v>
      </c>
      <c r="Q159" t="s">
        <v>19</v>
      </c>
      <c r="R159" t="s">
        <v>19</v>
      </c>
      <c r="T159" s="33" t="str">
        <f>IF(E159&lt;1994,"NA",IF(E159&gt;2001,SUMIFS(ADM!E:E,ADM!A:A,'ReferendumData 91-93'!E159,ADM!C:C,'ReferendumData 91-93'!A159,ADM!D:D,'ReferendumData 91-93'!B159),SUMIFS(ADM!K:K,ADM!H:H,'ReferendumData 91-93'!E159,ADM!I:I,'ReferendumData 91-93'!A159,ADM!J:J,'ReferendumData 91-93'!B159)))</f>
        <v>NA</v>
      </c>
      <c r="U159" s="34" t="str">
        <f t="shared" si="8"/>
        <v>NA</v>
      </c>
      <c r="V159" s="12" t="s">
        <v>20</v>
      </c>
    </row>
    <row r="160" spans="1:22" x14ac:dyDescent="0.35">
      <c r="A160">
        <v>881</v>
      </c>
      <c r="B160">
        <v>1</v>
      </c>
      <c r="C160" t="str">
        <f t="shared" si="6"/>
        <v>0881-01</v>
      </c>
      <c r="D160" t="s">
        <v>161</v>
      </c>
      <c r="E160">
        <v>1993</v>
      </c>
      <c r="F160">
        <f>VLOOKUP(E160,Lookups!A:B,2,FALSE)</f>
        <v>1</v>
      </c>
      <c r="G160">
        <v>1994</v>
      </c>
      <c r="H160">
        <v>330.55</v>
      </c>
      <c r="I160">
        <v>5</v>
      </c>
      <c r="J160" t="s">
        <v>19</v>
      </c>
      <c r="K160">
        <v>0</v>
      </c>
      <c r="L160">
        <v>9</v>
      </c>
      <c r="M160">
        <v>0</v>
      </c>
      <c r="N160">
        <v>9</v>
      </c>
      <c r="O160">
        <v>1</v>
      </c>
      <c r="P160">
        <f t="shared" si="7"/>
        <v>4</v>
      </c>
      <c r="Q160" t="s">
        <v>19</v>
      </c>
      <c r="R160" t="s">
        <v>19</v>
      </c>
      <c r="T160" s="33" t="str">
        <f>IF(E160&lt;1994,"NA",IF(E160&gt;2001,SUMIFS(ADM!E:E,ADM!A:A,'ReferendumData 91-93'!E160,ADM!C:C,'ReferendumData 91-93'!A160,ADM!D:D,'ReferendumData 91-93'!B160),SUMIFS(ADM!K:K,ADM!H:H,'ReferendumData 91-93'!E160,ADM!I:I,'ReferendumData 91-93'!A160,ADM!J:J,'ReferendumData 91-93'!B160)))</f>
        <v>NA</v>
      </c>
      <c r="U160" s="34" t="str">
        <f t="shared" si="8"/>
        <v>NA</v>
      </c>
      <c r="V160" s="12" t="s">
        <v>20</v>
      </c>
    </row>
    <row r="161" spans="1:22" x14ac:dyDescent="0.35">
      <c r="A161">
        <v>882</v>
      </c>
      <c r="B161">
        <v>1</v>
      </c>
      <c r="C161" t="str">
        <f t="shared" si="6"/>
        <v>0882-01</v>
      </c>
      <c r="D161" t="s">
        <v>162</v>
      </c>
      <c r="E161">
        <v>1993</v>
      </c>
      <c r="F161">
        <f>VLOOKUP(E161,Lookups!A:B,2,FALSE)</f>
        <v>1</v>
      </c>
      <c r="G161">
        <v>1994</v>
      </c>
      <c r="H161">
        <v>214.39</v>
      </c>
      <c r="I161">
        <v>5</v>
      </c>
      <c r="J161" t="s">
        <v>19</v>
      </c>
      <c r="K161">
        <v>0</v>
      </c>
      <c r="L161">
        <v>9</v>
      </c>
      <c r="M161">
        <v>0</v>
      </c>
      <c r="N161">
        <v>9</v>
      </c>
      <c r="O161">
        <v>1</v>
      </c>
      <c r="P161">
        <f t="shared" si="7"/>
        <v>3</v>
      </c>
      <c r="Q161" t="s">
        <v>19</v>
      </c>
      <c r="R161" t="s">
        <v>19</v>
      </c>
      <c r="T161" s="33" t="str">
        <f>IF(E161&lt;1994,"NA",IF(E161&gt;2001,SUMIFS(ADM!E:E,ADM!A:A,'ReferendumData 91-93'!E161,ADM!C:C,'ReferendumData 91-93'!A161,ADM!D:D,'ReferendumData 91-93'!B161),SUMIFS(ADM!K:K,ADM!H:H,'ReferendumData 91-93'!E161,ADM!I:I,'ReferendumData 91-93'!A161,ADM!J:J,'ReferendumData 91-93'!B161)))</f>
        <v>NA</v>
      </c>
      <c r="U161" s="34" t="str">
        <f t="shared" si="8"/>
        <v>NA</v>
      </c>
      <c r="V161" s="12" t="s">
        <v>20</v>
      </c>
    </row>
    <row r="162" spans="1:22" x14ac:dyDescent="0.35">
      <c r="A162">
        <v>883</v>
      </c>
      <c r="B162">
        <v>1</v>
      </c>
      <c r="C162" t="str">
        <f t="shared" si="6"/>
        <v>0883-01</v>
      </c>
      <c r="D162" t="s">
        <v>163</v>
      </c>
      <c r="E162">
        <v>1993</v>
      </c>
      <c r="F162">
        <f>VLOOKUP(E162,Lookups!A:B,2,FALSE)</f>
        <v>1</v>
      </c>
      <c r="G162">
        <v>1994</v>
      </c>
      <c r="H162">
        <v>303.38</v>
      </c>
      <c r="I162">
        <v>5</v>
      </c>
      <c r="J162" t="s">
        <v>19</v>
      </c>
      <c r="K162">
        <v>0</v>
      </c>
      <c r="L162">
        <v>9</v>
      </c>
      <c r="M162">
        <v>0</v>
      </c>
      <c r="N162">
        <v>9</v>
      </c>
      <c r="O162">
        <v>0</v>
      </c>
      <c r="P162">
        <f t="shared" si="7"/>
        <v>4</v>
      </c>
      <c r="Q162" t="s">
        <v>19</v>
      </c>
      <c r="R162" t="s">
        <v>19</v>
      </c>
      <c r="T162" s="33" t="str">
        <f>IF(E162&lt;1994,"NA",IF(E162&gt;2001,SUMIFS(ADM!E:E,ADM!A:A,'ReferendumData 91-93'!E162,ADM!C:C,'ReferendumData 91-93'!A162,ADM!D:D,'ReferendumData 91-93'!B162),SUMIFS(ADM!K:K,ADM!H:H,'ReferendumData 91-93'!E162,ADM!I:I,'ReferendumData 91-93'!A162,ADM!J:J,'ReferendumData 91-93'!B162)))</f>
        <v>NA</v>
      </c>
      <c r="U162" s="34" t="str">
        <f t="shared" si="8"/>
        <v>NA</v>
      </c>
      <c r="V162" s="12" t="s">
        <v>20</v>
      </c>
    </row>
    <row r="163" spans="1:22" x14ac:dyDescent="0.35">
      <c r="A163">
        <v>885</v>
      </c>
      <c r="B163">
        <v>1</v>
      </c>
      <c r="C163" t="str">
        <f t="shared" si="6"/>
        <v>0885-01</v>
      </c>
      <c r="D163" t="s">
        <v>164</v>
      </c>
      <c r="E163">
        <v>1993</v>
      </c>
      <c r="F163">
        <f>VLOOKUP(E163,Lookups!A:B,2,FALSE)</f>
        <v>1</v>
      </c>
      <c r="G163">
        <v>1994</v>
      </c>
      <c r="H163">
        <v>421.44</v>
      </c>
      <c r="I163">
        <v>5</v>
      </c>
      <c r="J163" t="s">
        <v>19</v>
      </c>
      <c r="K163">
        <v>0</v>
      </c>
      <c r="L163">
        <v>9</v>
      </c>
      <c r="M163">
        <v>0</v>
      </c>
      <c r="N163">
        <v>9</v>
      </c>
      <c r="O163">
        <v>1</v>
      </c>
      <c r="P163">
        <f t="shared" si="7"/>
        <v>5</v>
      </c>
      <c r="Q163" t="s">
        <v>19</v>
      </c>
      <c r="R163" t="s">
        <v>19</v>
      </c>
      <c r="T163" s="33" t="str">
        <f>IF(E163&lt;1994,"NA",IF(E163&gt;2001,SUMIFS(ADM!E:E,ADM!A:A,'ReferendumData 91-93'!E163,ADM!C:C,'ReferendumData 91-93'!A163,ADM!D:D,'ReferendumData 91-93'!B163),SUMIFS(ADM!K:K,ADM!H:H,'ReferendumData 91-93'!E163,ADM!I:I,'ReferendumData 91-93'!A163,ADM!J:J,'ReferendumData 91-93'!B163)))</f>
        <v>NA</v>
      </c>
      <c r="U163" s="34" t="str">
        <f t="shared" si="8"/>
        <v>NA</v>
      </c>
      <c r="V163" s="12" t="s">
        <v>20</v>
      </c>
    </row>
    <row r="164" spans="1:22" x14ac:dyDescent="0.35">
      <c r="A164">
        <v>891</v>
      </c>
      <c r="B164">
        <v>1</v>
      </c>
      <c r="C164" t="str">
        <f t="shared" si="6"/>
        <v>0891-01</v>
      </c>
      <c r="D164" t="s">
        <v>165</v>
      </c>
      <c r="E164">
        <v>1993</v>
      </c>
      <c r="F164">
        <f>VLOOKUP(E164,Lookups!A:B,2,FALSE)</f>
        <v>1</v>
      </c>
      <c r="G164">
        <v>1994</v>
      </c>
      <c r="H164">
        <v>381.4</v>
      </c>
      <c r="I164">
        <v>4</v>
      </c>
      <c r="J164" t="s">
        <v>19</v>
      </c>
      <c r="K164">
        <v>0</v>
      </c>
      <c r="L164">
        <v>9</v>
      </c>
      <c r="M164">
        <v>0</v>
      </c>
      <c r="N164">
        <v>9</v>
      </c>
      <c r="O164">
        <v>1</v>
      </c>
      <c r="P164">
        <f t="shared" si="7"/>
        <v>4</v>
      </c>
      <c r="Q164" t="s">
        <v>19</v>
      </c>
      <c r="R164" t="s">
        <v>19</v>
      </c>
      <c r="T164" s="33" t="str">
        <f>IF(E164&lt;1994,"NA",IF(E164&gt;2001,SUMIFS(ADM!E:E,ADM!A:A,'ReferendumData 91-93'!E164,ADM!C:C,'ReferendumData 91-93'!A164,ADM!D:D,'ReferendumData 91-93'!B164),SUMIFS(ADM!K:K,ADM!H:H,'ReferendumData 91-93'!E164,ADM!I:I,'ReferendumData 91-93'!A164,ADM!J:J,'ReferendumData 91-93'!B164)))</f>
        <v>NA</v>
      </c>
      <c r="U164" s="34" t="str">
        <f t="shared" si="8"/>
        <v>NA</v>
      </c>
      <c r="V164" s="12" t="s">
        <v>20</v>
      </c>
    </row>
    <row r="165" spans="1:22" x14ac:dyDescent="0.35">
      <c r="A165">
        <v>2144</v>
      </c>
      <c r="B165">
        <v>1</v>
      </c>
      <c r="C165" t="str">
        <f t="shared" si="6"/>
        <v>2144-01</v>
      </c>
      <c r="D165" t="s">
        <v>166</v>
      </c>
      <c r="E165">
        <v>1993</v>
      </c>
      <c r="F165">
        <f>VLOOKUP(E165,Lookups!A:B,2,FALSE)</f>
        <v>1</v>
      </c>
      <c r="G165">
        <v>1994</v>
      </c>
      <c r="H165">
        <v>395.66</v>
      </c>
      <c r="I165">
        <v>5</v>
      </c>
      <c r="J165" t="s">
        <v>19</v>
      </c>
      <c r="K165">
        <v>0</v>
      </c>
      <c r="L165">
        <v>9</v>
      </c>
      <c r="M165">
        <v>0</v>
      </c>
      <c r="N165">
        <v>9</v>
      </c>
      <c r="O165">
        <v>0</v>
      </c>
      <c r="P165">
        <f t="shared" si="7"/>
        <v>4</v>
      </c>
      <c r="Q165" t="s">
        <v>19</v>
      </c>
      <c r="R165" t="s">
        <v>19</v>
      </c>
      <c r="T165" s="33" t="str">
        <f>IF(E165&lt;1994,"NA",IF(E165&gt;2001,SUMIFS(ADM!E:E,ADM!A:A,'ReferendumData 91-93'!E165,ADM!C:C,'ReferendumData 91-93'!A165,ADM!D:D,'ReferendumData 91-93'!B165),SUMIFS(ADM!K:K,ADM!H:H,'ReferendumData 91-93'!E165,ADM!I:I,'ReferendumData 91-93'!A165,ADM!J:J,'ReferendumData 91-93'!B165)))</f>
        <v>NA</v>
      </c>
      <c r="U165" s="34" t="str">
        <f t="shared" si="8"/>
        <v>NA</v>
      </c>
      <c r="V165" s="12" t="s">
        <v>20</v>
      </c>
    </row>
    <row r="166" spans="1:22" x14ac:dyDescent="0.35">
      <c r="A166">
        <v>2154</v>
      </c>
      <c r="B166">
        <v>1</v>
      </c>
      <c r="C166" t="str">
        <f t="shared" si="6"/>
        <v>2154-01</v>
      </c>
      <c r="D166" t="s">
        <v>167</v>
      </c>
      <c r="E166">
        <v>1993</v>
      </c>
      <c r="F166">
        <f>VLOOKUP(E166,Lookups!A:B,2,FALSE)</f>
        <v>1</v>
      </c>
      <c r="G166">
        <v>1994</v>
      </c>
      <c r="H166">
        <v>268.73</v>
      </c>
      <c r="I166">
        <v>5</v>
      </c>
      <c r="J166" t="s">
        <v>19</v>
      </c>
      <c r="K166">
        <v>0</v>
      </c>
      <c r="L166">
        <v>9</v>
      </c>
      <c r="M166">
        <v>0</v>
      </c>
      <c r="N166">
        <v>9</v>
      </c>
      <c r="O166">
        <v>1</v>
      </c>
      <c r="P166">
        <f t="shared" si="7"/>
        <v>3</v>
      </c>
      <c r="Q166" t="s">
        <v>19</v>
      </c>
      <c r="R166" t="s">
        <v>19</v>
      </c>
      <c r="T166" s="33" t="str">
        <f>IF(E166&lt;1994,"NA",IF(E166&gt;2001,SUMIFS(ADM!E:E,ADM!A:A,'ReferendumData 91-93'!E166,ADM!C:C,'ReferendumData 91-93'!A166,ADM!D:D,'ReferendumData 91-93'!B166),SUMIFS(ADM!K:K,ADM!H:H,'ReferendumData 91-93'!E166,ADM!I:I,'ReferendumData 91-93'!A166,ADM!J:J,'ReferendumData 91-93'!B166)))</f>
        <v>NA</v>
      </c>
      <c r="U166" s="34" t="str">
        <f t="shared" si="8"/>
        <v>NA</v>
      </c>
      <c r="V166" s="12" t="s">
        <v>20</v>
      </c>
    </row>
    <row r="167" spans="1:22" x14ac:dyDescent="0.35">
      <c r="A167">
        <v>2365</v>
      </c>
      <c r="B167">
        <v>1</v>
      </c>
      <c r="C167" t="str">
        <f t="shared" si="6"/>
        <v>2365-01</v>
      </c>
      <c r="D167" t="s">
        <v>168</v>
      </c>
      <c r="E167">
        <v>1993</v>
      </c>
      <c r="F167">
        <f>VLOOKUP(E167,Lookups!A:B,2,FALSE)</f>
        <v>1</v>
      </c>
      <c r="G167">
        <v>1994</v>
      </c>
      <c r="H167">
        <v>250</v>
      </c>
      <c r="I167">
        <v>4</v>
      </c>
      <c r="J167" t="s">
        <v>19</v>
      </c>
      <c r="K167">
        <v>0</v>
      </c>
      <c r="L167">
        <v>9</v>
      </c>
      <c r="M167">
        <v>0</v>
      </c>
      <c r="N167">
        <v>9</v>
      </c>
      <c r="O167">
        <v>0</v>
      </c>
      <c r="P167">
        <f t="shared" si="7"/>
        <v>3</v>
      </c>
      <c r="Q167" t="s">
        <v>19</v>
      </c>
      <c r="R167" t="s">
        <v>19</v>
      </c>
      <c r="T167" s="33" t="str">
        <f>IF(E167&lt;1994,"NA",IF(E167&gt;2001,SUMIFS(ADM!E:E,ADM!A:A,'ReferendumData 91-93'!E167,ADM!C:C,'ReferendumData 91-93'!A167,ADM!D:D,'ReferendumData 91-93'!B167),SUMIFS(ADM!K:K,ADM!H:H,'ReferendumData 91-93'!E167,ADM!I:I,'ReferendumData 91-93'!A167,ADM!J:J,'ReferendumData 91-93'!B167)))</f>
        <v>NA</v>
      </c>
      <c r="U167" s="34" t="str">
        <f t="shared" si="8"/>
        <v>NA</v>
      </c>
      <c r="V167" s="12" t="s">
        <v>20</v>
      </c>
    </row>
    <row r="168" spans="1:22" x14ac:dyDescent="0.35">
      <c r="A168">
        <v>2711</v>
      </c>
      <c r="B168">
        <v>1</v>
      </c>
      <c r="C168" t="str">
        <f t="shared" si="6"/>
        <v>2711-01</v>
      </c>
      <c r="D168" t="s">
        <v>169</v>
      </c>
      <c r="E168">
        <v>1993</v>
      </c>
      <c r="F168">
        <f>VLOOKUP(E168,Lookups!A:B,2,FALSE)</f>
        <v>1</v>
      </c>
      <c r="G168">
        <v>1994</v>
      </c>
      <c r="H168">
        <v>371.72</v>
      </c>
      <c r="I168">
        <v>5</v>
      </c>
      <c r="J168" t="s">
        <v>19</v>
      </c>
      <c r="K168">
        <v>0</v>
      </c>
      <c r="L168">
        <v>9</v>
      </c>
      <c r="M168">
        <v>0</v>
      </c>
      <c r="N168">
        <v>9</v>
      </c>
      <c r="O168">
        <v>0</v>
      </c>
      <c r="P168">
        <f t="shared" si="7"/>
        <v>4</v>
      </c>
      <c r="Q168" t="s">
        <v>19</v>
      </c>
      <c r="R168" t="s">
        <v>19</v>
      </c>
      <c r="T168" s="33" t="str">
        <f>IF(E168&lt;1994,"NA",IF(E168&gt;2001,SUMIFS(ADM!E:E,ADM!A:A,'ReferendumData 91-93'!E168,ADM!C:C,'ReferendumData 91-93'!A168,ADM!D:D,'ReferendumData 91-93'!B168),SUMIFS(ADM!K:K,ADM!H:H,'ReferendumData 91-93'!E168,ADM!I:I,'ReferendumData 91-93'!A168,ADM!J:J,'ReferendumData 91-93'!B168)))</f>
        <v>NA</v>
      </c>
      <c r="U168" s="34" t="str">
        <f t="shared" si="8"/>
        <v>NA</v>
      </c>
      <c r="V168" s="12" t="s">
        <v>20</v>
      </c>
    </row>
    <row r="169" spans="1:22" x14ac:dyDescent="0.35">
      <c r="A169">
        <v>2835</v>
      </c>
      <c r="B169">
        <v>1</v>
      </c>
      <c r="C169" t="str">
        <f t="shared" si="6"/>
        <v>2835-01</v>
      </c>
      <c r="D169" t="s">
        <v>111</v>
      </c>
      <c r="E169">
        <v>1993</v>
      </c>
      <c r="F169">
        <f>VLOOKUP(E169,Lookups!A:B,2,FALSE)</f>
        <v>1</v>
      </c>
      <c r="G169">
        <v>1994</v>
      </c>
      <c r="H169">
        <v>-481.65</v>
      </c>
      <c r="I169">
        <v>4</v>
      </c>
      <c r="J169" t="s">
        <v>19</v>
      </c>
      <c r="K169">
        <v>0</v>
      </c>
      <c r="L169">
        <v>9</v>
      </c>
      <c r="M169">
        <v>0</v>
      </c>
      <c r="N169">
        <v>9</v>
      </c>
      <c r="O169">
        <v>1</v>
      </c>
      <c r="P169">
        <f t="shared" si="7"/>
        <v>1</v>
      </c>
      <c r="Q169" t="s">
        <v>19</v>
      </c>
      <c r="R169" t="s">
        <v>19</v>
      </c>
      <c r="T169" s="33" t="str">
        <f>IF(E169&lt;1994,"NA",IF(E169&gt;2001,SUMIFS(ADM!E:E,ADM!A:A,'ReferendumData 91-93'!E169,ADM!C:C,'ReferendumData 91-93'!A169,ADM!D:D,'ReferendumData 91-93'!B169),SUMIFS(ADM!K:K,ADM!H:H,'ReferendumData 91-93'!E169,ADM!I:I,'ReferendumData 91-93'!A169,ADM!J:J,'ReferendumData 91-93'!B169)))</f>
        <v>NA</v>
      </c>
      <c r="U169" s="34" t="str">
        <f t="shared" si="8"/>
        <v>NA</v>
      </c>
      <c r="V169" s="12" t="s">
        <v>20</v>
      </c>
    </row>
    <row r="170" spans="1:22" x14ac:dyDescent="0.35">
      <c r="A170" t="s">
        <v>1</v>
      </c>
    </row>
  </sheetData>
  <conditionalFormatting sqref="A3:V169">
    <cfRule type="expression" dxfId="7" priority="2">
      <formula>MOD(ROW(),2)=0</formula>
    </cfRule>
  </conditionalFormatting>
  <conditionalFormatting sqref="E1:V1">
    <cfRule type="cellIs" dxfId="6" priority="1" operator="equal">
      <formula>"No data"</formula>
    </cfRule>
  </conditionalFormatting>
  <conditionalFormatting sqref="V3:V169">
    <cfRule type="cellIs" dxfId="5" priority="6" operator="equal">
      <formula>"No data"</formula>
    </cfRule>
  </conditionalFormatting>
  <pageMargins left="0.7" right="0.7" top="0.75" bottom="0.75" header="0.3" footer="0.3"/>
  <pageSetup scale="45"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9.9978637043366805E-2"/>
    <pageSetUpPr fitToPage="1"/>
  </sheetPr>
  <dimension ref="A1:X269"/>
  <sheetViews>
    <sheetView showGridLines="0" workbookViewId="0">
      <selection activeCell="A7" sqref="A7"/>
    </sheetView>
  </sheetViews>
  <sheetFormatPr defaultColWidth="0" defaultRowHeight="14.5" zeroHeight="1" x14ac:dyDescent="0.35"/>
  <cols>
    <col min="1" max="2" width="9.08984375" customWidth="1"/>
    <col min="3" max="3" width="32.90625" bestFit="1" customWidth="1"/>
    <col min="4" max="4" width="9.08984375" customWidth="1"/>
    <col min="5" max="5" width="13.36328125" customWidth="1"/>
    <col min="6" max="24" width="7.6328125" customWidth="1"/>
    <col min="25" max="16384" width="9.08984375" hidden="1"/>
  </cols>
  <sheetData>
    <row r="1" spans="1:24" ht="23.5" x14ac:dyDescent="0.55000000000000004">
      <c r="A1" s="5" t="s">
        <v>1534</v>
      </c>
      <c r="I1" t="s">
        <v>1535</v>
      </c>
      <c r="J1" t="s">
        <v>1535</v>
      </c>
      <c r="K1" t="s">
        <v>1535</v>
      </c>
      <c r="L1" t="s">
        <v>1535</v>
      </c>
      <c r="M1" t="s">
        <v>1535</v>
      </c>
      <c r="N1" t="s">
        <v>1535</v>
      </c>
      <c r="O1" t="s">
        <v>1535</v>
      </c>
      <c r="P1" t="s">
        <v>1535</v>
      </c>
      <c r="Q1" t="s">
        <v>1535</v>
      </c>
      <c r="R1" t="s">
        <v>1535</v>
      </c>
      <c r="S1" t="s">
        <v>1535</v>
      </c>
      <c r="T1" t="s">
        <v>1535</v>
      </c>
      <c r="U1" t="s">
        <v>1535</v>
      </c>
      <c r="V1" t="s">
        <v>1535</v>
      </c>
      <c r="W1" t="s">
        <v>1535</v>
      </c>
      <c r="X1" t="s">
        <v>1535</v>
      </c>
    </row>
    <row r="2" spans="1:24" x14ac:dyDescent="0.35">
      <c r="A2" t="s">
        <v>1536</v>
      </c>
      <c r="N2" t="s">
        <v>1535</v>
      </c>
      <c r="O2" t="s">
        <v>1535</v>
      </c>
      <c r="P2" t="s">
        <v>1535</v>
      </c>
      <c r="Q2" t="s">
        <v>1535</v>
      </c>
      <c r="R2" t="s">
        <v>1535</v>
      </c>
      <c r="S2" t="s">
        <v>1535</v>
      </c>
      <c r="T2" t="s">
        <v>1535</v>
      </c>
      <c r="U2" t="s">
        <v>1535</v>
      </c>
      <c r="V2" t="s">
        <v>1535</v>
      </c>
      <c r="W2" t="s">
        <v>1535</v>
      </c>
      <c r="X2" t="s">
        <v>1535</v>
      </c>
    </row>
    <row r="3" spans="1:24" x14ac:dyDescent="0.35">
      <c r="A3" t="s">
        <v>1537</v>
      </c>
      <c r="N3" t="s">
        <v>1535</v>
      </c>
      <c r="O3" t="s">
        <v>1535</v>
      </c>
      <c r="P3" t="s">
        <v>1535</v>
      </c>
      <c r="Q3" t="s">
        <v>1535</v>
      </c>
      <c r="R3" t="s">
        <v>1535</v>
      </c>
      <c r="S3" t="s">
        <v>1535</v>
      </c>
      <c r="T3" t="s">
        <v>1535</v>
      </c>
      <c r="U3" t="s">
        <v>1535</v>
      </c>
      <c r="V3" t="s">
        <v>1535</v>
      </c>
      <c r="W3" t="s">
        <v>1535</v>
      </c>
      <c r="X3" t="s">
        <v>1535</v>
      </c>
    </row>
    <row r="4" spans="1:24" x14ac:dyDescent="0.35">
      <c r="A4" t="s">
        <v>1538</v>
      </c>
      <c r="L4" t="s">
        <v>1535</v>
      </c>
      <c r="M4" t="s">
        <v>1535</v>
      </c>
      <c r="N4" t="s">
        <v>1535</v>
      </c>
      <c r="O4" t="s">
        <v>1535</v>
      </c>
      <c r="P4" t="s">
        <v>1535</v>
      </c>
      <c r="Q4" t="s">
        <v>1535</v>
      </c>
      <c r="R4" t="s">
        <v>1535</v>
      </c>
      <c r="S4" t="s">
        <v>1535</v>
      </c>
      <c r="T4" t="s">
        <v>1535</v>
      </c>
      <c r="U4" t="s">
        <v>1535</v>
      </c>
      <c r="V4" t="s">
        <v>1535</v>
      </c>
      <c r="W4" t="s">
        <v>1535</v>
      </c>
      <c r="X4" t="s">
        <v>1535</v>
      </c>
    </row>
    <row r="5" spans="1:24" ht="29.25" customHeight="1" x14ac:dyDescent="0.35">
      <c r="A5" t="s">
        <v>1535</v>
      </c>
      <c r="B5" t="s">
        <v>1535</v>
      </c>
      <c r="C5" t="s">
        <v>1535</v>
      </c>
      <c r="D5" s="54" t="s">
        <v>1539</v>
      </c>
      <c r="L5" t="s">
        <v>1535</v>
      </c>
      <c r="M5" t="s">
        <v>1535</v>
      </c>
      <c r="N5" t="s">
        <v>1535</v>
      </c>
      <c r="O5" t="s">
        <v>1535</v>
      </c>
      <c r="P5" s="54" t="s">
        <v>1540</v>
      </c>
      <c r="V5" t="s">
        <v>1535</v>
      </c>
      <c r="W5" t="s">
        <v>1535</v>
      </c>
      <c r="X5" t="s">
        <v>1535</v>
      </c>
    </row>
    <row r="6" spans="1:24" ht="15" thickBot="1" x14ac:dyDescent="0.4">
      <c r="A6" t="s">
        <v>1535</v>
      </c>
      <c r="B6" t="s">
        <v>1535</v>
      </c>
      <c r="C6" t="s">
        <v>1535</v>
      </c>
      <c r="D6" s="55" t="s">
        <v>1541</v>
      </c>
      <c r="E6" s="53"/>
      <c r="F6" s="53"/>
      <c r="G6" s="53"/>
      <c r="H6" s="53"/>
      <c r="I6" s="53" t="s">
        <v>1535</v>
      </c>
      <c r="J6" s="53" t="s">
        <v>1535</v>
      </c>
      <c r="K6" s="53" t="s">
        <v>1535</v>
      </c>
      <c r="L6" s="53" t="s">
        <v>1535</v>
      </c>
      <c r="M6" s="53" t="s">
        <v>1535</v>
      </c>
      <c r="N6" s="53" t="s">
        <v>1535</v>
      </c>
      <c r="O6" s="53" t="s">
        <v>1535</v>
      </c>
      <c r="P6" s="55" t="s">
        <v>1541</v>
      </c>
      <c r="Q6" s="53"/>
      <c r="R6" s="53"/>
      <c r="S6" s="53"/>
      <c r="T6" s="53"/>
      <c r="U6" s="53" t="s">
        <v>1535</v>
      </c>
      <c r="V6" s="53" t="s">
        <v>1535</v>
      </c>
      <c r="W6" s="53" t="s">
        <v>1535</v>
      </c>
      <c r="X6" s="53" t="s">
        <v>1535</v>
      </c>
    </row>
    <row r="7" spans="1:24" ht="58.5" thickBot="1" x14ac:dyDescent="0.4">
      <c r="A7" s="4" t="s">
        <v>4</v>
      </c>
      <c r="B7" s="4" t="s">
        <v>5</v>
      </c>
      <c r="C7" s="4" t="s">
        <v>6</v>
      </c>
      <c r="D7" s="52" t="s">
        <v>1542</v>
      </c>
      <c r="E7" s="52" t="s">
        <v>1543</v>
      </c>
      <c r="F7" s="52" t="s">
        <v>1544</v>
      </c>
      <c r="G7" s="52" t="s">
        <v>1545</v>
      </c>
      <c r="H7" s="52" t="s">
        <v>1546</v>
      </c>
      <c r="I7" s="52" t="s">
        <v>1544</v>
      </c>
      <c r="J7" s="52" t="s">
        <v>1547</v>
      </c>
      <c r="K7" s="52" t="s">
        <v>1548</v>
      </c>
      <c r="L7" s="52" t="s">
        <v>1544</v>
      </c>
      <c r="M7" s="52" t="s">
        <v>1545</v>
      </c>
      <c r="N7" s="52" t="s">
        <v>1549</v>
      </c>
      <c r="O7" s="52" t="s">
        <v>1544</v>
      </c>
      <c r="P7" s="52" t="s">
        <v>1542</v>
      </c>
      <c r="Q7" s="52" t="s">
        <v>1550</v>
      </c>
      <c r="R7" s="52" t="s">
        <v>1544</v>
      </c>
      <c r="S7" s="52" t="s">
        <v>1547</v>
      </c>
      <c r="T7" s="52" t="s">
        <v>1546</v>
      </c>
      <c r="U7" s="52" t="s">
        <v>1544</v>
      </c>
      <c r="V7" s="52" t="s">
        <v>1547</v>
      </c>
      <c r="W7" s="52" t="s">
        <v>1548</v>
      </c>
      <c r="X7" s="52" t="s">
        <v>1544</v>
      </c>
    </row>
    <row r="8" spans="1:24" x14ac:dyDescent="0.35">
      <c r="A8">
        <v>1</v>
      </c>
      <c r="B8">
        <v>1</v>
      </c>
      <c r="C8" t="s">
        <v>170</v>
      </c>
      <c r="D8">
        <v>81</v>
      </c>
      <c r="E8">
        <v>99</v>
      </c>
      <c r="F8">
        <v>2</v>
      </c>
      <c r="G8" t="s">
        <v>1535</v>
      </c>
      <c r="H8" t="s">
        <v>1535</v>
      </c>
      <c r="I8" t="s">
        <v>1535</v>
      </c>
      <c r="J8" t="s">
        <v>1535</v>
      </c>
      <c r="K8" t="s">
        <v>1535</v>
      </c>
      <c r="L8" t="s">
        <v>1535</v>
      </c>
      <c r="M8" t="s">
        <v>1535</v>
      </c>
      <c r="N8" t="s">
        <v>1535</v>
      </c>
      <c r="O8" t="s">
        <v>1535</v>
      </c>
      <c r="P8" t="s">
        <v>1535</v>
      </c>
      <c r="Q8" t="s">
        <v>1535</v>
      </c>
      <c r="R8" t="s">
        <v>1535</v>
      </c>
      <c r="S8" t="s">
        <v>1535</v>
      </c>
      <c r="T8" t="s">
        <v>1535</v>
      </c>
      <c r="U8" t="s">
        <v>1535</v>
      </c>
      <c r="V8" t="s">
        <v>1535</v>
      </c>
      <c r="W8" t="s">
        <v>1535</v>
      </c>
      <c r="X8" t="s">
        <v>1535</v>
      </c>
    </row>
    <row r="9" spans="1:24" x14ac:dyDescent="0.35">
      <c r="A9">
        <v>6</v>
      </c>
      <c r="B9">
        <v>3</v>
      </c>
      <c r="C9" t="s">
        <v>419</v>
      </c>
      <c r="D9">
        <v>85</v>
      </c>
      <c r="E9">
        <v>99</v>
      </c>
      <c r="F9">
        <v>8</v>
      </c>
      <c r="G9">
        <v>87</v>
      </c>
      <c r="H9">
        <v>99</v>
      </c>
      <c r="I9">
        <v>7.1</v>
      </c>
      <c r="J9" t="s">
        <v>1535</v>
      </c>
      <c r="K9" t="s">
        <v>1535</v>
      </c>
      <c r="L9" t="s">
        <v>1535</v>
      </c>
      <c r="M9" t="s">
        <v>1535</v>
      </c>
      <c r="N9" t="s">
        <v>1535</v>
      </c>
      <c r="O9" t="s">
        <v>1535</v>
      </c>
      <c r="P9" t="s">
        <v>1535</v>
      </c>
      <c r="Q9" t="s">
        <v>1535</v>
      </c>
      <c r="R9" t="s">
        <v>1535</v>
      </c>
      <c r="S9" t="s">
        <v>1535</v>
      </c>
      <c r="T9" t="s">
        <v>1535</v>
      </c>
      <c r="U9" t="s">
        <v>1535</v>
      </c>
      <c r="V9" t="s">
        <v>1535</v>
      </c>
      <c r="W9" t="s">
        <v>1535</v>
      </c>
      <c r="X9" t="s">
        <v>1535</v>
      </c>
    </row>
    <row r="10" spans="1:24" x14ac:dyDescent="0.35">
      <c r="A10">
        <v>11</v>
      </c>
      <c r="B10">
        <v>1</v>
      </c>
      <c r="C10" t="s">
        <v>546</v>
      </c>
      <c r="D10">
        <v>82</v>
      </c>
      <c r="E10">
        <v>99</v>
      </c>
      <c r="F10">
        <v>6</v>
      </c>
      <c r="G10">
        <v>87</v>
      </c>
      <c r="H10">
        <v>99</v>
      </c>
      <c r="I10">
        <v>6</v>
      </c>
      <c r="J10" t="s">
        <v>1535</v>
      </c>
      <c r="K10" t="s">
        <v>1535</v>
      </c>
      <c r="L10" t="s">
        <v>1535</v>
      </c>
      <c r="M10" t="s">
        <v>1535</v>
      </c>
      <c r="N10" t="s">
        <v>1535</v>
      </c>
      <c r="O10" t="s">
        <v>1535</v>
      </c>
      <c r="P10" t="s">
        <v>1535</v>
      </c>
      <c r="Q10" t="s">
        <v>1535</v>
      </c>
      <c r="R10" t="s">
        <v>1535</v>
      </c>
      <c r="S10" t="s">
        <v>1535</v>
      </c>
      <c r="T10" t="s">
        <v>1535</v>
      </c>
      <c r="U10" t="s">
        <v>1535</v>
      </c>
      <c r="V10" t="s">
        <v>1535</v>
      </c>
      <c r="W10" t="s">
        <v>1535</v>
      </c>
      <c r="X10" t="s">
        <v>1535</v>
      </c>
    </row>
    <row r="11" spans="1:24" x14ac:dyDescent="0.35">
      <c r="A11">
        <v>12</v>
      </c>
      <c r="B11">
        <v>1</v>
      </c>
      <c r="C11" t="s">
        <v>290</v>
      </c>
      <c r="D11">
        <v>80</v>
      </c>
      <c r="E11">
        <v>99</v>
      </c>
      <c r="F11">
        <v>5</v>
      </c>
      <c r="G11">
        <v>81</v>
      </c>
      <c r="H11">
        <v>99</v>
      </c>
      <c r="I11">
        <v>6.5</v>
      </c>
      <c r="J11" t="s">
        <v>1535</v>
      </c>
      <c r="K11" t="s">
        <v>1535</v>
      </c>
      <c r="L11" t="s">
        <v>1535</v>
      </c>
      <c r="M11" t="s">
        <v>1535</v>
      </c>
      <c r="N11" t="s">
        <v>1535</v>
      </c>
      <c r="O11" t="s">
        <v>1535</v>
      </c>
      <c r="P11" t="s">
        <v>1535</v>
      </c>
      <c r="Q11" t="s">
        <v>1535</v>
      </c>
      <c r="R11" t="s">
        <v>1535</v>
      </c>
      <c r="S11" t="s">
        <v>1535</v>
      </c>
      <c r="T11" t="s">
        <v>1535</v>
      </c>
      <c r="U11" t="s">
        <v>1535</v>
      </c>
      <c r="V11" t="s">
        <v>1535</v>
      </c>
      <c r="W11" t="s">
        <v>1535</v>
      </c>
      <c r="X11" t="s">
        <v>1535</v>
      </c>
    </row>
    <row r="12" spans="1:24" x14ac:dyDescent="0.35">
      <c r="A12">
        <v>13</v>
      </c>
      <c r="B12">
        <v>1</v>
      </c>
      <c r="C12" t="s">
        <v>269</v>
      </c>
      <c r="D12">
        <v>86</v>
      </c>
      <c r="E12">
        <v>99</v>
      </c>
      <c r="F12">
        <v>7</v>
      </c>
      <c r="G12" t="s">
        <v>1535</v>
      </c>
      <c r="H12" t="s">
        <v>1535</v>
      </c>
      <c r="I12" t="s">
        <v>1535</v>
      </c>
      <c r="J12" t="s">
        <v>1535</v>
      </c>
      <c r="K12" t="s">
        <v>1535</v>
      </c>
      <c r="L12" t="s">
        <v>1535</v>
      </c>
      <c r="M12" t="s">
        <v>1535</v>
      </c>
      <c r="N12" t="s">
        <v>1535</v>
      </c>
      <c r="O12" t="s">
        <v>1535</v>
      </c>
      <c r="P12">
        <v>81</v>
      </c>
      <c r="Q12">
        <v>99</v>
      </c>
      <c r="R12">
        <v>5</v>
      </c>
      <c r="S12" t="s">
        <v>1535</v>
      </c>
      <c r="T12" t="s">
        <v>1535</v>
      </c>
      <c r="U12" t="s">
        <v>1535</v>
      </c>
      <c r="V12" t="s">
        <v>1535</v>
      </c>
      <c r="W12" t="s">
        <v>1535</v>
      </c>
      <c r="X12" t="s">
        <v>1535</v>
      </c>
    </row>
    <row r="13" spans="1:24" x14ac:dyDescent="0.35">
      <c r="A13">
        <v>14</v>
      </c>
      <c r="B13">
        <v>1</v>
      </c>
      <c r="C13" t="s">
        <v>66</v>
      </c>
      <c r="D13">
        <v>86</v>
      </c>
      <c r="E13">
        <v>99</v>
      </c>
      <c r="F13">
        <v>2</v>
      </c>
      <c r="G13">
        <v>87</v>
      </c>
      <c r="H13">
        <v>99</v>
      </c>
      <c r="I13">
        <v>13.5</v>
      </c>
      <c r="J13" t="s">
        <v>1535</v>
      </c>
      <c r="K13" t="s">
        <v>1535</v>
      </c>
      <c r="L13" t="s">
        <v>1535</v>
      </c>
      <c r="M13" t="s">
        <v>1535</v>
      </c>
      <c r="N13" t="s">
        <v>1535</v>
      </c>
      <c r="O13" t="s">
        <v>1535</v>
      </c>
      <c r="P13" t="s">
        <v>1535</v>
      </c>
      <c r="Q13" t="s">
        <v>1535</v>
      </c>
      <c r="R13" t="s">
        <v>1535</v>
      </c>
      <c r="S13" t="s">
        <v>1535</v>
      </c>
      <c r="T13" t="s">
        <v>1535</v>
      </c>
      <c r="U13" t="s">
        <v>1535</v>
      </c>
      <c r="V13" t="s">
        <v>1535</v>
      </c>
      <c r="W13" t="s">
        <v>1535</v>
      </c>
      <c r="X13" t="s">
        <v>1535</v>
      </c>
    </row>
    <row r="14" spans="1:24" x14ac:dyDescent="0.35">
      <c r="A14">
        <v>16</v>
      </c>
      <c r="B14">
        <v>1</v>
      </c>
      <c r="C14" t="s">
        <v>37</v>
      </c>
      <c r="D14">
        <v>81</v>
      </c>
      <c r="E14">
        <v>99</v>
      </c>
      <c r="F14">
        <v>5</v>
      </c>
      <c r="G14">
        <v>86</v>
      </c>
      <c r="H14">
        <v>99</v>
      </c>
      <c r="I14">
        <v>6</v>
      </c>
      <c r="J14" t="s">
        <v>1535</v>
      </c>
      <c r="K14" t="s">
        <v>1535</v>
      </c>
      <c r="L14" t="s">
        <v>1535</v>
      </c>
      <c r="M14" t="s">
        <v>1535</v>
      </c>
      <c r="N14" t="s">
        <v>1535</v>
      </c>
      <c r="O14" t="s">
        <v>1535</v>
      </c>
      <c r="P14" t="s">
        <v>1535</v>
      </c>
      <c r="Q14" t="s">
        <v>1535</v>
      </c>
      <c r="R14" t="s">
        <v>1535</v>
      </c>
      <c r="S14" t="s">
        <v>1535</v>
      </c>
      <c r="T14" t="s">
        <v>1535</v>
      </c>
      <c r="U14" t="s">
        <v>1535</v>
      </c>
      <c r="V14" t="s">
        <v>1535</v>
      </c>
      <c r="W14" t="s">
        <v>1535</v>
      </c>
      <c r="X14" t="s">
        <v>1535</v>
      </c>
    </row>
    <row r="15" spans="1:24" x14ac:dyDescent="0.35">
      <c r="A15">
        <v>24</v>
      </c>
      <c r="B15">
        <v>1</v>
      </c>
      <c r="C15" t="s">
        <v>115</v>
      </c>
      <c r="D15">
        <v>87</v>
      </c>
      <c r="E15">
        <v>99</v>
      </c>
      <c r="F15">
        <v>5</v>
      </c>
      <c r="G15" t="s">
        <v>1535</v>
      </c>
      <c r="H15" t="s">
        <v>1535</v>
      </c>
      <c r="I15" t="s">
        <v>1535</v>
      </c>
      <c r="J15" t="s">
        <v>1535</v>
      </c>
      <c r="K15" t="s">
        <v>1535</v>
      </c>
      <c r="L15" t="s">
        <v>1535</v>
      </c>
      <c r="M15" t="s">
        <v>1535</v>
      </c>
      <c r="N15" t="s">
        <v>1535</v>
      </c>
      <c r="O15" t="s">
        <v>1535</v>
      </c>
      <c r="P15" t="s">
        <v>1535</v>
      </c>
      <c r="Q15" t="s">
        <v>1535</v>
      </c>
      <c r="R15" t="s">
        <v>1535</v>
      </c>
      <c r="S15" t="s">
        <v>1535</v>
      </c>
      <c r="T15" t="s">
        <v>1535</v>
      </c>
      <c r="U15" t="s">
        <v>1535</v>
      </c>
      <c r="V15" t="s">
        <v>1535</v>
      </c>
      <c r="W15" t="s">
        <v>1535</v>
      </c>
      <c r="X15" t="s">
        <v>1535</v>
      </c>
    </row>
    <row r="16" spans="1:24" x14ac:dyDescent="0.35">
      <c r="A16">
        <v>57</v>
      </c>
      <c r="B16">
        <v>1</v>
      </c>
      <c r="C16" t="s">
        <v>1551</v>
      </c>
      <c r="D16">
        <v>79</v>
      </c>
      <c r="E16">
        <v>99</v>
      </c>
      <c r="F16">
        <v>16</v>
      </c>
      <c r="G16" t="s">
        <v>1535</v>
      </c>
      <c r="H16" t="s">
        <v>1535</v>
      </c>
      <c r="I16" t="s">
        <v>1535</v>
      </c>
      <c r="J16" t="s">
        <v>1535</v>
      </c>
      <c r="K16" t="s">
        <v>1535</v>
      </c>
      <c r="L16" t="s">
        <v>1535</v>
      </c>
      <c r="M16" t="s">
        <v>1535</v>
      </c>
      <c r="N16" t="s">
        <v>1535</v>
      </c>
      <c r="O16" t="s">
        <v>1535</v>
      </c>
      <c r="P16" t="s">
        <v>1535</v>
      </c>
      <c r="Q16" t="s">
        <v>1535</v>
      </c>
      <c r="R16" t="s">
        <v>1535</v>
      </c>
      <c r="S16" t="s">
        <v>1535</v>
      </c>
      <c r="T16" t="s">
        <v>1535</v>
      </c>
      <c r="U16" t="s">
        <v>1535</v>
      </c>
      <c r="V16" t="s">
        <v>1535</v>
      </c>
      <c r="W16" t="s">
        <v>1535</v>
      </c>
      <c r="X16" t="s">
        <v>1535</v>
      </c>
    </row>
    <row r="17" spans="1:24" x14ac:dyDescent="0.35">
      <c r="A17">
        <v>58</v>
      </c>
      <c r="B17">
        <v>1</v>
      </c>
      <c r="C17" t="s">
        <v>1552</v>
      </c>
      <c r="D17">
        <v>84</v>
      </c>
      <c r="E17">
        <v>99</v>
      </c>
      <c r="F17">
        <v>8</v>
      </c>
      <c r="G17" t="s">
        <v>1535</v>
      </c>
      <c r="H17" t="s">
        <v>1535</v>
      </c>
      <c r="I17" t="s">
        <v>1535</v>
      </c>
      <c r="J17" t="s">
        <v>1535</v>
      </c>
      <c r="K17" t="s">
        <v>1535</v>
      </c>
      <c r="L17" t="s">
        <v>1535</v>
      </c>
      <c r="M17" t="s">
        <v>1535</v>
      </c>
      <c r="N17" t="s">
        <v>1535</v>
      </c>
      <c r="O17" t="s">
        <v>1535</v>
      </c>
      <c r="P17" t="s">
        <v>1535</v>
      </c>
      <c r="Q17" t="s">
        <v>1535</v>
      </c>
      <c r="R17" t="s">
        <v>1535</v>
      </c>
      <c r="S17" t="s">
        <v>1535</v>
      </c>
      <c r="T17" t="s">
        <v>1535</v>
      </c>
      <c r="U17" t="s">
        <v>1535</v>
      </c>
      <c r="V17" t="s">
        <v>1535</v>
      </c>
      <c r="W17" t="s">
        <v>1535</v>
      </c>
      <c r="X17" t="s">
        <v>1535</v>
      </c>
    </row>
    <row r="18" spans="1:24" x14ac:dyDescent="0.35">
      <c r="A18">
        <v>60</v>
      </c>
      <c r="B18">
        <v>1</v>
      </c>
      <c r="C18" t="s">
        <v>1553</v>
      </c>
      <c r="D18">
        <v>87</v>
      </c>
      <c r="E18">
        <v>99</v>
      </c>
      <c r="F18">
        <v>5</v>
      </c>
      <c r="G18" t="s">
        <v>1535</v>
      </c>
      <c r="H18" t="s">
        <v>1535</v>
      </c>
      <c r="I18" t="s">
        <v>1535</v>
      </c>
      <c r="J18" t="s">
        <v>1535</v>
      </c>
      <c r="K18" t="s">
        <v>1535</v>
      </c>
      <c r="L18" t="s">
        <v>1535</v>
      </c>
      <c r="M18" t="s">
        <v>1535</v>
      </c>
      <c r="N18" t="s">
        <v>1535</v>
      </c>
      <c r="O18" t="s">
        <v>1535</v>
      </c>
      <c r="P18" t="s">
        <v>1535</v>
      </c>
      <c r="Q18" t="s">
        <v>1535</v>
      </c>
      <c r="R18" t="s">
        <v>1535</v>
      </c>
      <c r="S18" t="s">
        <v>1535</v>
      </c>
      <c r="T18" t="s">
        <v>1535</v>
      </c>
      <c r="U18" t="s">
        <v>1535</v>
      </c>
      <c r="V18" t="s">
        <v>1535</v>
      </c>
      <c r="W18" t="s">
        <v>1535</v>
      </c>
      <c r="X18" t="s">
        <v>1535</v>
      </c>
    </row>
    <row r="19" spans="1:24" x14ac:dyDescent="0.35">
      <c r="A19">
        <v>62</v>
      </c>
      <c r="B19">
        <v>1</v>
      </c>
      <c r="C19" t="s">
        <v>18</v>
      </c>
      <c r="D19">
        <v>87</v>
      </c>
      <c r="E19">
        <v>4</v>
      </c>
      <c r="F19">
        <v>7</v>
      </c>
      <c r="G19" t="s">
        <v>1535</v>
      </c>
      <c r="H19" t="s">
        <v>1535</v>
      </c>
      <c r="I19" t="s">
        <v>1535</v>
      </c>
      <c r="J19" t="s">
        <v>1535</v>
      </c>
      <c r="K19" t="s">
        <v>1535</v>
      </c>
      <c r="L19" t="s">
        <v>1535</v>
      </c>
      <c r="M19" t="s">
        <v>1535</v>
      </c>
      <c r="N19" t="s">
        <v>1535</v>
      </c>
      <c r="O19" t="s">
        <v>1535</v>
      </c>
      <c r="P19" t="s">
        <v>1535</v>
      </c>
      <c r="Q19" t="s">
        <v>1535</v>
      </c>
      <c r="R19" t="s">
        <v>1535</v>
      </c>
      <c r="S19" t="s">
        <v>1535</v>
      </c>
      <c r="T19" t="s">
        <v>1535</v>
      </c>
      <c r="U19" t="s">
        <v>1535</v>
      </c>
      <c r="V19" t="s">
        <v>1535</v>
      </c>
      <c r="W19" t="s">
        <v>1535</v>
      </c>
      <c r="X19" t="s">
        <v>1535</v>
      </c>
    </row>
    <row r="20" spans="1:24" x14ac:dyDescent="0.35">
      <c r="A20">
        <v>70</v>
      </c>
      <c r="B20">
        <v>1</v>
      </c>
      <c r="C20" t="s">
        <v>1554</v>
      </c>
      <c r="D20">
        <v>83</v>
      </c>
      <c r="E20">
        <v>99</v>
      </c>
      <c r="F20">
        <v>7</v>
      </c>
      <c r="G20" t="s">
        <v>1535</v>
      </c>
      <c r="H20" t="s">
        <v>1535</v>
      </c>
      <c r="I20" t="s">
        <v>1535</v>
      </c>
      <c r="J20" t="s">
        <v>1535</v>
      </c>
      <c r="K20" t="s">
        <v>1535</v>
      </c>
      <c r="L20" t="s">
        <v>1535</v>
      </c>
      <c r="M20" t="s">
        <v>1535</v>
      </c>
      <c r="N20" t="s">
        <v>1535</v>
      </c>
      <c r="O20" t="s">
        <v>1535</v>
      </c>
      <c r="P20" t="s">
        <v>1535</v>
      </c>
      <c r="Q20" t="s">
        <v>1535</v>
      </c>
      <c r="R20" t="s">
        <v>1535</v>
      </c>
      <c r="S20" t="s">
        <v>1535</v>
      </c>
      <c r="T20" t="s">
        <v>1535</v>
      </c>
      <c r="U20" t="s">
        <v>1535</v>
      </c>
      <c r="V20" t="s">
        <v>1535</v>
      </c>
      <c r="W20" t="s">
        <v>1535</v>
      </c>
      <c r="X20" t="s">
        <v>1535</v>
      </c>
    </row>
    <row r="21" spans="1:24" x14ac:dyDescent="0.35">
      <c r="A21">
        <v>75</v>
      </c>
      <c r="B21">
        <v>1</v>
      </c>
      <c r="C21" t="s">
        <v>212</v>
      </c>
      <c r="D21">
        <v>76</v>
      </c>
      <c r="E21">
        <v>99</v>
      </c>
      <c r="F21">
        <v>10</v>
      </c>
      <c r="G21">
        <v>88</v>
      </c>
      <c r="H21">
        <v>7</v>
      </c>
      <c r="I21">
        <v>10</v>
      </c>
      <c r="J21" t="s">
        <v>1535</v>
      </c>
      <c r="K21" t="s">
        <v>1535</v>
      </c>
      <c r="L21" t="s">
        <v>1535</v>
      </c>
      <c r="M21" t="s">
        <v>1535</v>
      </c>
      <c r="N21" t="s">
        <v>1535</v>
      </c>
      <c r="O21" t="s">
        <v>1535</v>
      </c>
      <c r="P21" t="s">
        <v>1535</v>
      </c>
      <c r="Q21" t="s">
        <v>1535</v>
      </c>
      <c r="R21" t="s">
        <v>1535</v>
      </c>
      <c r="S21" t="s">
        <v>1535</v>
      </c>
      <c r="T21" t="s">
        <v>1535</v>
      </c>
      <c r="U21" t="s">
        <v>1535</v>
      </c>
      <c r="V21" t="s">
        <v>1535</v>
      </c>
      <c r="W21" t="s">
        <v>1535</v>
      </c>
      <c r="X21" t="s">
        <v>1535</v>
      </c>
    </row>
    <row r="22" spans="1:24" x14ac:dyDescent="0.35">
      <c r="A22">
        <v>77</v>
      </c>
      <c r="B22">
        <v>1</v>
      </c>
      <c r="C22" t="s">
        <v>68</v>
      </c>
      <c r="D22">
        <v>88</v>
      </c>
      <c r="E22">
        <v>4</v>
      </c>
      <c r="F22">
        <v>3</v>
      </c>
      <c r="G22" t="s">
        <v>1535</v>
      </c>
      <c r="H22" t="s">
        <v>1535</v>
      </c>
      <c r="I22" t="s">
        <v>1535</v>
      </c>
      <c r="J22" t="s">
        <v>1535</v>
      </c>
      <c r="K22" t="s">
        <v>1535</v>
      </c>
      <c r="L22" t="s">
        <v>1535</v>
      </c>
      <c r="M22" t="s">
        <v>1535</v>
      </c>
      <c r="N22" t="s">
        <v>1535</v>
      </c>
      <c r="O22" t="s">
        <v>1535</v>
      </c>
      <c r="P22" t="s">
        <v>1535</v>
      </c>
      <c r="Q22" t="s">
        <v>1535</v>
      </c>
      <c r="R22" t="s">
        <v>1535</v>
      </c>
      <c r="S22" t="s">
        <v>1535</v>
      </c>
      <c r="T22" t="s">
        <v>1535</v>
      </c>
      <c r="U22" t="s">
        <v>1535</v>
      </c>
      <c r="V22" t="s">
        <v>1535</v>
      </c>
      <c r="W22" t="s">
        <v>1535</v>
      </c>
      <c r="X22" t="s">
        <v>1535</v>
      </c>
    </row>
    <row r="23" spans="1:24" x14ac:dyDescent="0.35">
      <c r="A23">
        <v>78</v>
      </c>
      <c r="B23">
        <v>1</v>
      </c>
      <c r="C23" t="s">
        <v>1555</v>
      </c>
      <c r="D23">
        <v>81</v>
      </c>
      <c r="E23">
        <v>99</v>
      </c>
      <c r="F23">
        <v>8</v>
      </c>
      <c r="G23">
        <v>88</v>
      </c>
      <c r="H23">
        <v>99</v>
      </c>
      <c r="I23">
        <v>8</v>
      </c>
      <c r="J23" t="s">
        <v>1535</v>
      </c>
      <c r="K23" t="s">
        <v>1535</v>
      </c>
      <c r="L23" t="s">
        <v>1535</v>
      </c>
      <c r="M23" t="s">
        <v>1535</v>
      </c>
      <c r="N23" t="s">
        <v>1535</v>
      </c>
      <c r="O23" t="s">
        <v>1535</v>
      </c>
      <c r="P23" t="s">
        <v>1535</v>
      </c>
      <c r="Q23" t="s">
        <v>1535</v>
      </c>
      <c r="R23" t="s">
        <v>1535</v>
      </c>
      <c r="S23" t="s">
        <v>1535</v>
      </c>
      <c r="T23" t="s">
        <v>1535</v>
      </c>
      <c r="U23" t="s">
        <v>1535</v>
      </c>
      <c r="V23" t="s">
        <v>1535</v>
      </c>
      <c r="W23" t="s">
        <v>1535</v>
      </c>
      <c r="X23" t="s">
        <v>1535</v>
      </c>
    </row>
    <row r="24" spans="1:24" x14ac:dyDescent="0.35">
      <c r="A24">
        <v>79</v>
      </c>
      <c r="B24">
        <v>1</v>
      </c>
      <c r="C24" t="s">
        <v>21</v>
      </c>
      <c r="D24">
        <v>81</v>
      </c>
      <c r="E24">
        <v>99</v>
      </c>
      <c r="F24">
        <v>3</v>
      </c>
      <c r="G24">
        <v>87</v>
      </c>
      <c r="H24">
        <v>99</v>
      </c>
      <c r="I24">
        <v>3</v>
      </c>
      <c r="J24" t="s">
        <v>1535</v>
      </c>
      <c r="K24" t="s">
        <v>1535</v>
      </c>
      <c r="L24" t="s">
        <v>1535</v>
      </c>
      <c r="M24" t="s">
        <v>1535</v>
      </c>
      <c r="N24" t="s">
        <v>1535</v>
      </c>
      <c r="O24" t="s">
        <v>1535</v>
      </c>
      <c r="P24" t="s">
        <v>1535</v>
      </c>
      <c r="Q24" t="s">
        <v>1535</v>
      </c>
      <c r="R24" t="s">
        <v>1535</v>
      </c>
      <c r="S24" t="s">
        <v>1535</v>
      </c>
      <c r="T24" t="s">
        <v>1535</v>
      </c>
      <c r="U24" t="s">
        <v>1535</v>
      </c>
      <c r="V24" t="s">
        <v>1535</v>
      </c>
      <c r="W24" t="s">
        <v>1535</v>
      </c>
      <c r="X24" t="s">
        <v>1535</v>
      </c>
    </row>
    <row r="25" spans="1:24" x14ac:dyDescent="0.35">
      <c r="A25">
        <v>81</v>
      </c>
      <c r="B25">
        <v>1</v>
      </c>
      <c r="C25" t="s">
        <v>325</v>
      </c>
      <c r="D25">
        <v>75</v>
      </c>
      <c r="E25">
        <v>99</v>
      </c>
      <c r="F25">
        <v>5</v>
      </c>
      <c r="G25">
        <v>82</v>
      </c>
      <c r="H25">
        <v>99</v>
      </c>
      <c r="I25">
        <v>1.5</v>
      </c>
      <c r="J25" t="s">
        <v>1535</v>
      </c>
      <c r="K25" t="s">
        <v>1535</v>
      </c>
      <c r="L25" t="s">
        <v>1535</v>
      </c>
      <c r="M25" t="s">
        <v>1535</v>
      </c>
      <c r="N25" t="s">
        <v>1535</v>
      </c>
      <c r="O25" t="s">
        <v>1535</v>
      </c>
      <c r="P25" t="s">
        <v>1535</v>
      </c>
      <c r="Q25" t="s">
        <v>1535</v>
      </c>
      <c r="R25" t="s">
        <v>1535</v>
      </c>
      <c r="S25" t="s">
        <v>1535</v>
      </c>
      <c r="T25" t="s">
        <v>1535</v>
      </c>
      <c r="U25" t="s">
        <v>1535</v>
      </c>
      <c r="V25" t="s">
        <v>1535</v>
      </c>
      <c r="W25" t="s">
        <v>1535</v>
      </c>
      <c r="X25" t="s">
        <v>1535</v>
      </c>
    </row>
    <row r="26" spans="1:24" x14ac:dyDescent="0.35">
      <c r="A26">
        <v>84</v>
      </c>
      <c r="B26">
        <v>1</v>
      </c>
      <c r="C26" t="s">
        <v>69</v>
      </c>
      <c r="D26">
        <v>88</v>
      </c>
      <c r="E26">
        <v>2</v>
      </c>
      <c r="F26">
        <v>3</v>
      </c>
      <c r="G26" t="s">
        <v>1535</v>
      </c>
      <c r="H26" t="s">
        <v>1535</v>
      </c>
      <c r="I26" t="s">
        <v>1535</v>
      </c>
      <c r="J26" t="s">
        <v>1535</v>
      </c>
      <c r="K26" t="s">
        <v>1535</v>
      </c>
      <c r="L26" t="s">
        <v>1535</v>
      </c>
      <c r="M26" t="s">
        <v>1535</v>
      </c>
      <c r="N26" t="s">
        <v>1535</v>
      </c>
      <c r="O26" t="s">
        <v>1535</v>
      </c>
      <c r="P26" t="s">
        <v>1535</v>
      </c>
      <c r="Q26" t="s">
        <v>1535</v>
      </c>
      <c r="R26" t="s">
        <v>1535</v>
      </c>
      <c r="S26" t="s">
        <v>1535</v>
      </c>
      <c r="T26" t="s">
        <v>1535</v>
      </c>
      <c r="U26" t="s">
        <v>1535</v>
      </c>
      <c r="V26" t="s">
        <v>1535</v>
      </c>
      <c r="W26" t="s">
        <v>1535</v>
      </c>
      <c r="X26" t="s">
        <v>1535</v>
      </c>
    </row>
    <row r="27" spans="1:24" x14ac:dyDescent="0.35">
      <c r="A27">
        <v>88</v>
      </c>
      <c r="B27">
        <v>1</v>
      </c>
      <c r="C27" t="s">
        <v>40</v>
      </c>
      <c r="D27">
        <v>82</v>
      </c>
      <c r="E27">
        <v>99</v>
      </c>
      <c r="F27">
        <v>2</v>
      </c>
      <c r="G27" t="s">
        <v>1535</v>
      </c>
      <c r="H27" t="s">
        <v>1535</v>
      </c>
      <c r="I27" t="s">
        <v>1535</v>
      </c>
      <c r="J27" t="s">
        <v>1535</v>
      </c>
      <c r="K27" t="s">
        <v>1535</v>
      </c>
      <c r="L27" t="s">
        <v>1535</v>
      </c>
      <c r="M27" t="s">
        <v>1535</v>
      </c>
      <c r="N27" t="s">
        <v>1535</v>
      </c>
      <c r="O27" t="s">
        <v>1535</v>
      </c>
      <c r="P27" t="s">
        <v>1535</v>
      </c>
      <c r="Q27" t="s">
        <v>1535</v>
      </c>
      <c r="R27" t="s">
        <v>1535</v>
      </c>
      <c r="S27" t="s">
        <v>1535</v>
      </c>
      <c r="T27" t="s">
        <v>1535</v>
      </c>
      <c r="U27" t="s">
        <v>1535</v>
      </c>
      <c r="V27" t="s">
        <v>1535</v>
      </c>
      <c r="W27" t="s">
        <v>1535</v>
      </c>
      <c r="X27" t="s">
        <v>1535</v>
      </c>
    </row>
    <row r="28" spans="1:24" x14ac:dyDescent="0.35">
      <c r="A28">
        <v>100</v>
      </c>
      <c r="B28">
        <v>1</v>
      </c>
      <c r="C28" t="s">
        <v>118</v>
      </c>
      <c r="D28">
        <v>74</v>
      </c>
      <c r="E28">
        <v>99</v>
      </c>
      <c r="F28">
        <v>6</v>
      </c>
      <c r="G28">
        <v>77</v>
      </c>
      <c r="H28">
        <v>99</v>
      </c>
      <c r="I28">
        <v>4</v>
      </c>
      <c r="J28" t="s">
        <v>1535</v>
      </c>
      <c r="K28" t="s">
        <v>1535</v>
      </c>
      <c r="L28" t="s">
        <v>1535</v>
      </c>
      <c r="M28" t="s">
        <v>1535</v>
      </c>
      <c r="N28" t="s">
        <v>1535</v>
      </c>
      <c r="O28" t="s">
        <v>1535</v>
      </c>
      <c r="P28" t="s">
        <v>1535</v>
      </c>
      <c r="Q28" t="s">
        <v>1535</v>
      </c>
      <c r="R28" t="s">
        <v>1535</v>
      </c>
      <c r="S28" t="s">
        <v>1535</v>
      </c>
      <c r="T28" t="s">
        <v>1535</v>
      </c>
      <c r="U28" t="s">
        <v>1535</v>
      </c>
      <c r="V28" t="s">
        <v>1535</v>
      </c>
      <c r="W28" t="s">
        <v>1535</v>
      </c>
      <c r="X28" t="s">
        <v>1535</v>
      </c>
    </row>
    <row r="29" spans="1:24" x14ac:dyDescent="0.35">
      <c r="A29">
        <v>108</v>
      </c>
      <c r="B29">
        <v>1</v>
      </c>
      <c r="C29" t="s">
        <v>423</v>
      </c>
      <c r="D29">
        <v>86</v>
      </c>
      <c r="E29">
        <v>5</v>
      </c>
      <c r="F29">
        <v>6</v>
      </c>
      <c r="G29" t="s">
        <v>1535</v>
      </c>
      <c r="H29" t="s">
        <v>1535</v>
      </c>
      <c r="I29" t="s">
        <v>1535</v>
      </c>
      <c r="J29" t="s">
        <v>1535</v>
      </c>
      <c r="K29" t="s">
        <v>1535</v>
      </c>
      <c r="L29" t="s">
        <v>1535</v>
      </c>
      <c r="M29" t="s">
        <v>1535</v>
      </c>
      <c r="N29" t="s">
        <v>1535</v>
      </c>
      <c r="O29" t="s">
        <v>1535</v>
      </c>
      <c r="P29" t="s">
        <v>1535</v>
      </c>
      <c r="Q29" t="s">
        <v>1535</v>
      </c>
      <c r="R29" t="s">
        <v>1535</v>
      </c>
      <c r="S29" t="s">
        <v>1535</v>
      </c>
      <c r="T29" t="s">
        <v>1535</v>
      </c>
      <c r="U29" t="s">
        <v>1535</v>
      </c>
      <c r="V29" t="s">
        <v>1535</v>
      </c>
      <c r="W29" t="s">
        <v>1535</v>
      </c>
      <c r="X29" t="s">
        <v>1535</v>
      </c>
    </row>
    <row r="30" spans="1:24" x14ac:dyDescent="0.35">
      <c r="A30">
        <v>110</v>
      </c>
      <c r="B30">
        <v>1</v>
      </c>
      <c r="C30" t="s">
        <v>42</v>
      </c>
      <c r="D30">
        <v>83</v>
      </c>
      <c r="E30">
        <v>99</v>
      </c>
      <c r="F30">
        <v>4</v>
      </c>
      <c r="G30" t="s">
        <v>1535</v>
      </c>
      <c r="H30" t="s">
        <v>1535</v>
      </c>
      <c r="I30" t="s">
        <v>1535</v>
      </c>
      <c r="J30" t="s">
        <v>1535</v>
      </c>
      <c r="K30" t="s">
        <v>1535</v>
      </c>
      <c r="L30" t="s">
        <v>1535</v>
      </c>
      <c r="M30" t="s">
        <v>1535</v>
      </c>
      <c r="N30" t="s">
        <v>1535</v>
      </c>
      <c r="O30" t="s">
        <v>1535</v>
      </c>
      <c r="P30" t="s">
        <v>1535</v>
      </c>
      <c r="Q30" t="s">
        <v>1535</v>
      </c>
      <c r="R30" t="s">
        <v>1535</v>
      </c>
      <c r="S30" t="s">
        <v>1535</v>
      </c>
      <c r="T30" t="s">
        <v>1535</v>
      </c>
      <c r="U30" t="s">
        <v>1535</v>
      </c>
      <c r="V30" t="s">
        <v>1535</v>
      </c>
      <c r="W30" t="s">
        <v>1535</v>
      </c>
      <c r="X30" t="s">
        <v>1535</v>
      </c>
    </row>
    <row r="31" spans="1:24" x14ac:dyDescent="0.35">
      <c r="A31">
        <v>112</v>
      </c>
      <c r="B31">
        <v>1</v>
      </c>
      <c r="C31" t="s">
        <v>214</v>
      </c>
      <c r="D31">
        <v>88</v>
      </c>
      <c r="E31">
        <v>99</v>
      </c>
      <c r="F31">
        <v>7</v>
      </c>
      <c r="G31" t="s">
        <v>1535</v>
      </c>
      <c r="H31" t="s">
        <v>1535</v>
      </c>
      <c r="I31" t="s">
        <v>1535</v>
      </c>
      <c r="J31" t="s">
        <v>1535</v>
      </c>
      <c r="K31" t="s">
        <v>1535</v>
      </c>
      <c r="L31" t="s">
        <v>1535</v>
      </c>
      <c r="M31" t="s">
        <v>1535</v>
      </c>
      <c r="N31" t="s">
        <v>1535</v>
      </c>
      <c r="O31" t="s">
        <v>1535</v>
      </c>
      <c r="P31" t="s">
        <v>1535</v>
      </c>
      <c r="Q31" t="s">
        <v>1535</v>
      </c>
      <c r="R31" t="s">
        <v>1535</v>
      </c>
      <c r="S31" t="s">
        <v>1535</v>
      </c>
      <c r="T31" t="s">
        <v>1535</v>
      </c>
      <c r="U31" t="s">
        <v>1535</v>
      </c>
      <c r="V31" t="s">
        <v>1535</v>
      </c>
      <c r="W31" t="s">
        <v>1535</v>
      </c>
      <c r="X31" t="s">
        <v>1535</v>
      </c>
    </row>
    <row r="32" spans="1:24" x14ac:dyDescent="0.35">
      <c r="A32">
        <v>126</v>
      </c>
      <c r="B32">
        <v>1</v>
      </c>
      <c r="C32" t="s">
        <v>64</v>
      </c>
      <c r="D32">
        <v>87</v>
      </c>
      <c r="E32">
        <v>6</v>
      </c>
      <c r="F32">
        <v>11</v>
      </c>
      <c r="G32">
        <v>88</v>
      </c>
      <c r="H32">
        <v>99</v>
      </c>
      <c r="I32">
        <v>6</v>
      </c>
      <c r="J32" t="s">
        <v>1535</v>
      </c>
      <c r="K32" t="s">
        <v>1535</v>
      </c>
      <c r="L32" t="s">
        <v>1535</v>
      </c>
      <c r="M32" t="s">
        <v>1535</v>
      </c>
      <c r="N32" t="s">
        <v>1535</v>
      </c>
      <c r="O32" t="s">
        <v>1535</v>
      </c>
      <c r="P32" t="s">
        <v>1535</v>
      </c>
      <c r="Q32" t="s">
        <v>1535</v>
      </c>
      <c r="R32" t="s">
        <v>1535</v>
      </c>
      <c r="S32" t="s">
        <v>1535</v>
      </c>
      <c r="T32" t="s">
        <v>1535</v>
      </c>
      <c r="U32" t="s">
        <v>1535</v>
      </c>
      <c r="V32" t="s">
        <v>1535</v>
      </c>
      <c r="W32" t="s">
        <v>1535</v>
      </c>
      <c r="X32" t="s">
        <v>1535</v>
      </c>
    </row>
    <row r="33" spans="1:24" x14ac:dyDescent="0.35">
      <c r="A33">
        <v>127</v>
      </c>
      <c r="B33">
        <v>1</v>
      </c>
      <c r="C33" t="s">
        <v>1556</v>
      </c>
      <c r="D33">
        <v>77</v>
      </c>
      <c r="E33">
        <v>99</v>
      </c>
      <c r="F33">
        <v>5</v>
      </c>
      <c r="G33">
        <v>81</v>
      </c>
      <c r="H33">
        <v>99</v>
      </c>
      <c r="I33">
        <v>10</v>
      </c>
      <c r="J33" t="s">
        <v>1535</v>
      </c>
      <c r="K33" t="s">
        <v>1535</v>
      </c>
      <c r="L33" t="s">
        <v>1535</v>
      </c>
      <c r="M33" t="s">
        <v>1535</v>
      </c>
      <c r="N33" t="s">
        <v>1535</v>
      </c>
      <c r="O33" t="s">
        <v>1535</v>
      </c>
      <c r="P33" t="s">
        <v>1535</v>
      </c>
      <c r="Q33" t="s">
        <v>1535</v>
      </c>
      <c r="R33" t="s">
        <v>1535</v>
      </c>
      <c r="S33" t="s">
        <v>1535</v>
      </c>
      <c r="T33" t="s">
        <v>1535</v>
      </c>
      <c r="U33" t="s">
        <v>1535</v>
      </c>
      <c r="V33" t="s">
        <v>1535</v>
      </c>
      <c r="W33" t="s">
        <v>1535</v>
      </c>
      <c r="X33" t="s">
        <v>1535</v>
      </c>
    </row>
    <row r="34" spans="1:24" x14ac:dyDescent="0.35">
      <c r="A34">
        <v>128</v>
      </c>
      <c r="B34">
        <v>1</v>
      </c>
      <c r="C34" t="s">
        <v>246</v>
      </c>
      <c r="D34">
        <v>76</v>
      </c>
      <c r="E34">
        <v>99</v>
      </c>
      <c r="F34">
        <v>5</v>
      </c>
      <c r="G34">
        <v>81</v>
      </c>
      <c r="H34">
        <v>99</v>
      </c>
      <c r="I34">
        <v>10</v>
      </c>
      <c r="J34" t="s">
        <v>1535</v>
      </c>
      <c r="K34" t="s">
        <v>1535</v>
      </c>
      <c r="L34" t="s">
        <v>1535</v>
      </c>
      <c r="M34" t="s">
        <v>1535</v>
      </c>
      <c r="N34" t="s">
        <v>1535</v>
      </c>
      <c r="O34" t="s">
        <v>1535</v>
      </c>
      <c r="P34" t="s">
        <v>1535</v>
      </c>
      <c r="Q34" t="s">
        <v>1535</v>
      </c>
      <c r="R34" t="s">
        <v>1535</v>
      </c>
      <c r="S34" t="s">
        <v>1535</v>
      </c>
      <c r="T34" t="s">
        <v>1535</v>
      </c>
      <c r="U34" t="s">
        <v>1535</v>
      </c>
      <c r="V34" t="s">
        <v>1535</v>
      </c>
      <c r="W34" t="s">
        <v>1535</v>
      </c>
      <c r="X34" t="s">
        <v>1535</v>
      </c>
    </row>
    <row r="35" spans="1:24" x14ac:dyDescent="0.35">
      <c r="A35">
        <v>140</v>
      </c>
      <c r="B35">
        <v>1</v>
      </c>
      <c r="C35" t="s">
        <v>1557</v>
      </c>
      <c r="D35">
        <v>86</v>
      </c>
      <c r="E35">
        <v>99</v>
      </c>
      <c r="F35">
        <v>4</v>
      </c>
      <c r="G35" t="s">
        <v>1535</v>
      </c>
      <c r="H35" t="s">
        <v>1535</v>
      </c>
      <c r="I35" t="s">
        <v>1535</v>
      </c>
      <c r="J35" t="s">
        <v>1535</v>
      </c>
      <c r="K35" t="s">
        <v>1535</v>
      </c>
      <c r="L35" t="s">
        <v>1535</v>
      </c>
      <c r="M35" t="s">
        <v>1535</v>
      </c>
      <c r="N35" t="s">
        <v>1535</v>
      </c>
      <c r="O35" t="s">
        <v>1535</v>
      </c>
      <c r="P35" t="s">
        <v>1535</v>
      </c>
      <c r="Q35" t="s">
        <v>1535</v>
      </c>
      <c r="R35" t="s">
        <v>1535</v>
      </c>
      <c r="S35" t="s">
        <v>1535</v>
      </c>
      <c r="T35" t="s">
        <v>1535</v>
      </c>
      <c r="U35" t="s">
        <v>1535</v>
      </c>
      <c r="V35" t="s">
        <v>1535</v>
      </c>
      <c r="W35" t="s">
        <v>1535</v>
      </c>
      <c r="X35" t="s">
        <v>1535</v>
      </c>
    </row>
    <row r="36" spans="1:24" x14ac:dyDescent="0.35">
      <c r="A36">
        <v>145</v>
      </c>
      <c r="B36">
        <v>1</v>
      </c>
      <c r="C36" t="s">
        <v>1558</v>
      </c>
      <c r="D36">
        <v>74</v>
      </c>
      <c r="E36">
        <v>99</v>
      </c>
      <c r="F36">
        <v>4</v>
      </c>
      <c r="G36" t="s">
        <v>1535</v>
      </c>
      <c r="H36" t="s">
        <v>1535</v>
      </c>
      <c r="I36" t="s">
        <v>1535</v>
      </c>
      <c r="J36" t="s">
        <v>1535</v>
      </c>
      <c r="K36" t="s">
        <v>1535</v>
      </c>
      <c r="L36" t="s">
        <v>1535</v>
      </c>
      <c r="M36" t="s">
        <v>1535</v>
      </c>
      <c r="N36" t="s">
        <v>1535</v>
      </c>
      <c r="O36" t="s">
        <v>1535</v>
      </c>
      <c r="P36">
        <v>80</v>
      </c>
      <c r="Q36">
        <v>99</v>
      </c>
      <c r="R36">
        <v>3</v>
      </c>
      <c r="S36" t="s">
        <v>1535</v>
      </c>
      <c r="T36" t="s">
        <v>1535</v>
      </c>
      <c r="U36" t="s">
        <v>1535</v>
      </c>
      <c r="V36" t="s">
        <v>1535</v>
      </c>
      <c r="W36" t="s">
        <v>1535</v>
      </c>
      <c r="X36" t="s">
        <v>1535</v>
      </c>
    </row>
    <row r="37" spans="1:24" x14ac:dyDescent="0.35">
      <c r="A37">
        <v>146</v>
      </c>
      <c r="B37">
        <v>1</v>
      </c>
      <c r="C37" t="s">
        <v>172</v>
      </c>
      <c r="D37">
        <v>85</v>
      </c>
      <c r="E37">
        <v>4</v>
      </c>
      <c r="F37">
        <v>2.5</v>
      </c>
      <c r="G37" t="s">
        <v>1535</v>
      </c>
      <c r="H37" t="s">
        <v>1535</v>
      </c>
      <c r="I37" t="s">
        <v>1535</v>
      </c>
      <c r="J37" t="s">
        <v>1535</v>
      </c>
      <c r="K37" t="s">
        <v>1535</v>
      </c>
      <c r="L37" t="s">
        <v>1535</v>
      </c>
      <c r="M37" t="s">
        <v>1535</v>
      </c>
      <c r="N37" t="s">
        <v>1535</v>
      </c>
      <c r="O37" t="s">
        <v>1535</v>
      </c>
      <c r="P37" t="s">
        <v>1535</v>
      </c>
      <c r="Q37" t="s">
        <v>1535</v>
      </c>
      <c r="R37" t="s">
        <v>1535</v>
      </c>
      <c r="S37" t="s">
        <v>1535</v>
      </c>
      <c r="T37" t="s">
        <v>1535</v>
      </c>
      <c r="U37" t="s">
        <v>1535</v>
      </c>
      <c r="V37" t="s">
        <v>1535</v>
      </c>
      <c r="W37" t="s">
        <v>1535</v>
      </c>
      <c r="X37" t="s">
        <v>1535</v>
      </c>
    </row>
    <row r="38" spans="1:24" x14ac:dyDescent="0.35">
      <c r="A38">
        <v>150</v>
      </c>
      <c r="B38">
        <v>1</v>
      </c>
      <c r="C38" t="s">
        <v>119</v>
      </c>
      <c r="D38">
        <v>76</v>
      </c>
      <c r="E38">
        <v>99</v>
      </c>
      <c r="F38">
        <v>10</v>
      </c>
      <c r="G38" t="s">
        <v>1535</v>
      </c>
      <c r="H38" t="s">
        <v>1535</v>
      </c>
      <c r="I38" t="s">
        <v>1535</v>
      </c>
      <c r="J38" t="s">
        <v>1535</v>
      </c>
      <c r="K38" t="s">
        <v>1535</v>
      </c>
      <c r="L38" t="s">
        <v>1535</v>
      </c>
      <c r="M38" t="s">
        <v>1535</v>
      </c>
      <c r="N38" t="s">
        <v>1535</v>
      </c>
      <c r="O38" t="s">
        <v>1535</v>
      </c>
      <c r="P38" t="s">
        <v>1535</v>
      </c>
      <c r="Q38" t="s">
        <v>1535</v>
      </c>
      <c r="R38" t="s">
        <v>1535</v>
      </c>
      <c r="S38" t="s">
        <v>1535</v>
      </c>
      <c r="T38" t="s">
        <v>1535</v>
      </c>
      <c r="U38" t="s">
        <v>1535</v>
      </c>
      <c r="V38" t="s">
        <v>1535</v>
      </c>
      <c r="W38" t="s">
        <v>1535</v>
      </c>
      <c r="X38" t="s">
        <v>1535</v>
      </c>
    </row>
    <row r="39" spans="1:24" x14ac:dyDescent="0.35">
      <c r="A39">
        <v>152</v>
      </c>
      <c r="B39">
        <v>1</v>
      </c>
      <c r="C39" t="s">
        <v>291</v>
      </c>
      <c r="D39" t="s">
        <v>1535</v>
      </c>
      <c r="E39" t="s">
        <v>1535</v>
      </c>
      <c r="F39" t="s">
        <v>1535</v>
      </c>
      <c r="G39" t="s">
        <v>1535</v>
      </c>
      <c r="H39" t="s">
        <v>1535</v>
      </c>
      <c r="I39" t="s">
        <v>1535</v>
      </c>
      <c r="J39" t="s">
        <v>1535</v>
      </c>
      <c r="K39" t="s">
        <v>1535</v>
      </c>
      <c r="L39" t="s">
        <v>1535</v>
      </c>
      <c r="M39" t="s">
        <v>1535</v>
      </c>
      <c r="N39" t="s">
        <v>1535</v>
      </c>
      <c r="O39" t="s">
        <v>1535</v>
      </c>
      <c r="P39">
        <v>75</v>
      </c>
      <c r="Q39">
        <v>99</v>
      </c>
      <c r="R39">
        <v>2</v>
      </c>
      <c r="S39">
        <v>78</v>
      </c>
      <c r="T39">
        <v>99</v>
      </c>
      <c r="U39">
        <v>2</v>
      </c>
      <c r="V39">
        <v>81</v>
      </c>
      <c r="W39">
        <v>99</v>
      </c>
      <c r="X39">
        <v>1</v>
      </c>
    </row>
    <row r="40" spans="1:24" x14ac:dyDescent="0.35">
      <c r="A40">
        <v>158</v>
      </c>
      <c r="B40">
        <v>1</v>
      </c>
      <c r="C40" t="s">
        <v>1559</v>
      </c>
      <c r="D40" t="s">
        <v>1535</v>
      </c>
      <c r="E40" t="s">
        <v>1535</v>
      </c>
      <c r="F40" t="s">
        <v>1535</v>
      </c>
      <c r="G40" t="s">
        <v>1535</v>
      </c>
      <c r="H40" t="s">
        <v>1535</v>
      </c>
      <c r="I40" t="s">
        <v>1535</v>
      </c>
      <c r="J40" t="s">
        <v>1535</v>
      </c>
      <c r="K40" t="s">
        <v>1535</v>
      </c>
      <c r="L40" t="s">
        <v>1535</v>
      </c>
      <c r="M40" t="s">
        <v>1535</v>
      </c>
      <c r="N40" t="s">
        <v>1535</v>
      </c>
      <c r="O40" t="s">
        <v>1535</v>
      </c>
      <c r="P40">
        <v>72</v>
      </c>
      <c r="Q40">
        <v>99</v>
      </c>
      <c r="R40">
        <v>10</v>
      </c>
      <c r="S40" t="s">
        <v>1535</v>
      </c>
      <c r="T40" t="s">
        <v>1535</v>
      </c>
      <c r="U40" t="s">
        <v>1535</v>
      </c>
      <c r="V40" t="s">
        <v>1535</v>
      </c>
      <c r="W40" t="s">
        <v>1535</v>
      </c>
      <c r="X40" t="s">
        <v>1535</v>
      </c>
    </row>
    <row r="41" spans="1:24" x14ac:dyDescent="0.35">
      <c r="A41">
        <v>161</v>
      </c>
      <c r="B41">
        <v>1</v>
      </c>
      <c r="C41" t="s">
        <v>1560</v>
      </c>
      <c r="D41">
        <v>77</v>
      </c>
      <c r="E41">
        <v>99</v>
      </c>
      <c r="F41">
        <v>6</v>
      </c>
      <c r="G41">
        <v>87</v>
      </c>
      <c r="H41">
        <v>2</v>
      </c>
      <c r="I41">
        <v>6</v>
      </c>
      <c r="J41" t="s">
        <v>1535</v>
      </c>
      <c r="K41" t="s">
        <v>1535</v>
      </c>
      <c r="L41" t="s">
        <v>1535</v>
      </c>
      <c r="M41" t="s">
        <v>1535</v>
      </c>
      <c r="N41" t="s">
        <v>1535</v>
      </c>
      <c r="O41" t="s">
        <v>1535</v>
      </c>
      <c r="P41" t="s">
        <v>1535</v>
      </c>
      <c r="Q41" t="s">
        <v>1535</v>
      </c>
      <c r="R41" t="s">
        <v>1535</v>
      </c>
      <c r="S41" t="s">
        <v>1535</v>
      </c>
      <c r="T41" t="s">
        <v>1535</v>
      </c>
      <c r="U41" t="s">
        <v>1535</v>
      </c>
      <c r="V41" t="s">
        <v>1535</v>
      </c>
      <c r="W41" t="s">
        <v>1535</v>
      </c>
      <c r="X41" t="s">
        <v>1535</v>
      </c>
    </row>
    <row r="42" spans="1:24" x14ac:dyDescent="0.35">
      <c r="A42">
        <v>166</v>
      </c>
      <c r="B42">
        <v>1</v>
      </c>
      <c r="C42" t="s">
        <v>360</v>
      </c>
      <c r="D42">
        <v>82</v>
      </c>
      <c r="E42">
        <v>99</v>
      </c>
      <c r="F42">
        <v>2</v>
      </c>
      <c r="G42" t="s">
        <v>1535</v>
      </c>
      <c r="H42" t="s">
        <v>1535</v>
      </c>
      <c r="I42" t="s">
        <v>1535</v>
      </c>
      <c r="J42" t="s">
        <v>1535</v>
      </c>
      <c r="K42" t="s">
        <v>1535</v>
      </c>
      <c r="L42" t="s">
        <v>1535</v>
      </c>
      <c r="M42" t="s">
        <v>1535</v>
      </c>
      <c r="N42" t="s">
        <v>1535</v>
      </c>
      <c r="O42" t="s">
        <v>1535</v>
      </c>
      <c r="P42" t="s">
        <v>1535</v>
      </c>
      <c r="Q42" t="s">
        <v>1535</v>
      </c>
      <c r="R42" t="s">
        <v>1535</v>
      </c>
      <c r="S42" t="s">
        <v>1535</v>
      </c>
      <c r="T42" t="s">
        <v>1535</v>
      </c>
      <c r="U42" t="s">
        <v>1535</v>
      </c>
      <c r="V42" t="s">
        <v>1535</v>
      </c>
      <c r="W42" t="s">
        <v>1535</v>
      </c>
      <c r="X42" t="s">
        <v>1535</v>
      </c>
    </row>
    <row r="43" spans="1:24" x14ac:dyDescent="0.35">
      <c r="A43">
        <v>173</v>
      </c>
      <c r="B43">
        <v>1</v>
      </c>
      <c r="C43" t="s">
        <v>173</v>
      </c>
      <c r="D43">
        <v>76</v>
      </c>
      <c r="E43">
        <v>99</v>
      </c>
      <c r="F43">
        <v>5</v>
      </c>
      <c r="G43" t="s">
        <v>1535</v>
      </c>
      <c r="H43" t="s">
        <v>1535</v>
      </c>
      <c r="I43" t="s">
        <v>1535</v>
      </c>
      <c r="J43" t="s">
        <v>1535</v>
      </c>
      <c r="K43" t="s">
        <v>1535</v>
      </c>
      <c r="L43" t="s">
        <v>1535</v>
      </c>
      <c r="M43" t="s">
        <v>1535</v>
      </c>
      <c r="N43" t="s">
        <v>1535</v>
      </c>
      <c r="O43" t="s">
        <v>1535</v>
      </c>
      <c r="P43" t="s">
        <v>1535</v>
      </c>
      <c r="Q43" t="s">
        <v>1535</v>
      </c>
      <c r="R43" t="s">
        <v>1535</v>
      </c>
      <c r="S43" t="s">
        <v>1535</v>
      </c>
      <c r="T43" t="s">
        <v>1535</v>
      </c>
      <c r="U43" t="s">
        <v>1535</v>
      </c>
      <c r="V43" t="s">
        <v>1535</v>
      </c>
      <c r="W43" t="s">
        <v>1535</v>
      </c>
      <c r="X43" t="s">
        <v>1535</v>
      </c>
    </row>
    <row r="44" spans="1:24" x14ac:dyDescent="0.35">
      <c r="A44">
        <v>175</v>
      </c>
      <c r="B44">
        <v>1</v>
      </c>
      <c r="C44" t="s">
        <v>1561</v>
      </c>
      <c r="D44">
        <v>80</v>
      </c>
      <c r="E44">
        <v>99</v>
      </c>
      <c r="F44">
        <v>6</v>
      </c>
      <c r="G44" t="s">
        <v>1535</v>
      </c>
      <c r="H44" t="s">
        <v>1535</v>
      </c>
      <c r="I44" t="s">
        <v>1535</v>
      </c>
      <c r="J44" t="s">
        <v>1535</v>
      </c>
      <c r="K44" t="s">
        <v>1535</v>
      </c>
      <c r="L44" t="s">
        <v>1535</v>
      </c>
      <c r="M44" t="s">
        <v>1535</v>
      </c>
      <c r="N44" t="s">
        <v>1535</v>
      </c>
      <c r="O44" t="s">
        <v>1535</v>
      </c>
      <c r="P44" t="s">
        <v>1535</v>
      </c>
      <c r="Q44" t="s">
        <v>1535</v>
      </c>
      <c r="R44" t="s">
        <v>1535</v>
      </c>
      <c r="S44" t="s">
        <v>1535</v>
      </c>
      <c r="T44" t="s">
        <v>1535</v>
      </c>
      <c r="U44" t="s">
        <v>1535</v>
      </c>
      <c r="V44" t="s">
        <v>1535</v>
      </c>
      <c r="W44" t="s">
        <v>1535</v>
      </c>
      <c r="X44" t="s">
        <v>1535</v>
      </c>
    </row>
    <row r="45" spans="1:24" x14ac:dyDescent="0.35">
      <c r="A45">
        <v>177</v>
      </c>
      <c r="B45">
        <v>1</v>
      </c>
      <c r="C45" t="s">
        <v>174</v>
      </c>
      <c r="D45">
        <v>76</v>
      </c>
      <c r="E45">
        <v>99</v>
      </c>
      <c r="F45">
        <v>4</v>
      </c>
      <c r="G45" t="s">
        <v>1535</v>
      </c>
      <c r="H45" t="s">
        <v>1535</v>
      </c>
      <c r="I45" t="s">
        <v>1535</v>
      </c>
      <c r="J45" t="s">
        <v>1535</v>
      </c>
      <c r="K45" t="s">
        <v>1535</v>
      </c>
      <c r="L45" t="s">
        <v>1535</v>
      </c>
      <c r="M45" t="s">
        <v>1535</v>
      </c>
      <c r="N45" t="s">
        <v>1535</v>
      </c>
      <c r="O45" t="s">
        <v>1535</v>
      </c>
      <c r="P45" t="s">
        <v>1535</v>
      </c>
      <c r="Q45" t="s">
        <v>1535</v>
      </c>
      <c r="R45" t="s">
        <v>1535</v>
      </c>
      <c r="S45" t="s">
        <v>1535</v>
      </c>
      <c r="T45" t="s">
        <v>1535</v>
      </c>
      <c r="U45" t="s">
        <v>1535</v>
      </c>
      <c r="V45" t="s">
        <v>1535</v>
      </c>
      <c r="W45" t="s">
        <v>1535</v>
      </c>
      <c r="X45" t="s">
        <v>1535</v>
      </c>
    </row>
    <row r="46" spans="1:24" x14ac:dyDescent="0.35">
      <c r="A46">
        <v>178</v>
      </c>
      <c r="B46">
        <v>1</v>
      </c>
      <c r="C46" t="s">
        <v>1562</v>
      </c>
      <c r="D46">
        <v>80</v>
      </c>
      <c r="E46">
        <v>99</v>
      </c>
      <c r="F46">
        <v>7</v>
      </c>
      <c r="G46" t="s">
        <v>1535</v>
      </c>
      <c r="H46" t="s">
        <v>1535</v>
      </c>
      <c r="I46" t="s">
        <v>1535</v>
      </c>
      <c r="J46" t="s">
        <v>1535</v>
      </c>
      <c r="K46" t="s">
        <v>1535</v>
      </c>
      <c r="L46" t="s">
        <v>1535</v>
      </c>
      <c r="M46" t="s">
        <v>1535</v>
      </c>
      <c r="N46" t="s">
        <v>1535</v>
      </c>
      <c r="O46" t="s">
        <v>1535</v>
      </c>
      <c r="P46" t="s">
        <v>1535</v>
      </c>
      <c r="Q46" t="s">
        <v>1535</v>
      </c>
      <c r="R46" t="s">
        <v>1535</v>
      </c>
      <c r="S46" t="s">
        <v>1535</v>
      </c>
      <c r="T46" t="s">
        <v>1535</v>
      </c>
      <c r="U46" t="s">
        <v>1535</v>
      </c>
      <c r="V46" t="s">
        <v>1535</v>
      </c>
      <c r="W46" t="s">
        <v>1535</v>
      </c>
      <c r="X46" t="s">
        <v>1535</v>
      </c>
    </row>
    <row r="47" spans="1:24" x14ac:dyDescent="0.35">
      <c r="A47">
        <v>182</v>
      </c>
      <c r="B47">
        <v>1</v>
      </c>
      <c r="C47" t="s">
        <v>306</v>
      </c>
      <c r="D47">
        <v>81</v>
      </c>
      <c r="E47">
        <v>99</v>
      </c>
      <c r="F47">
        <v>2</v>
      </c>
      <c r="G47" t="s">
        <v>1535</v>
      </c>
      <c r="H47" t="s">
        <v>1535</v>
      </c>
      <c r="I47" t="s">
        <v>1535</v>
      </c>
      <c r="J47" t="s">
        <v>1535</v>
      </c>
      <c r="K47" t="s">
        <v>1535</v>
      </c>
      <c r="L47" t="s">
        <v>1535</v>
      </c>
      <c r="M47" t="s">
        <v>1535</v>
      </c>
      <c r="N47" t="s">
        <v>1535</v>
      </c>
      <c r="O47" t="s">
        <v>1535</v>
      </c>
      <c r="P47" t="s">
        <v>1535</v>
      </c>
      <c r="Q47" t="s">
        <v>1535</v>
      </c>
      <c r="R47" t="s">
        <v>1535</v>
      </c>
      <c r="S47" t="s">
        <v>1535</v>
      </c>
      <c r="T47" t="s">
        <v>1535</v>
      </c>
      <c r="U47" t="s">
        <v>1535</v>
      </c>
      <c r="V47" t="s">
        <v>1535</v>
      </c>
      <c r="W47" t="s">
        <v>1535</v>
      </c>
      <c r="X47" t="s">
        <v>1535</v>
      </c>
    </row>
    <row r="48" spans="1:24" x14ac:dyDescent="0.35">
      <c r="A48">
        <v>191</v>
      </c>
      <c r="B48">
        <v>1</v>
      </c>
      <c r="C48" t="s">
        <v>46</v>
      </c>
      <c r="D48">
        <v>80</v>
      </c>
      <c r="E48">
        <v>99</v>
      </c>
      <c r="F48">
        <v>5</v>
      </c>
      <c r="G48">
        <v>86</v>
      </c>
      <c r="H48">
        <v>99</v>
      </c>
      <c r="I48">
        <v>5</v>
      </c>
      <c r="J48">
        <v>88</v>
      </c>
      <c r="K48">
        <v>99</v>
      </c>
      <c r="L48">
        <v>5</v>
      </c>
      <c r="M48" t="s">
        <v>1535</v>
      </c>
      <c r="N48" t="s">
        <v>1535</v>
      </c>
      <c r="O48" t="s">
        <v>1535</v>
      </c>
      <c r="P48" t="s">
        <v>1535</v>
      </c>
      <c r="Q48" t="s">
        <v>1535</v>
      </c>
      <c r="R48" t="s">
        <v>1535</v>
      </c>
      <c r="S48" t="s">
        <v>1535</v>
      </c>
      <c r="T48" t="s">
        <v>1535</v>
      </c>
      <c r="U48" t="s">
        <v>1535</v>
      </c>
      <c r="V48" t="s">
        <v>1535</v>
      </c>
      <c r="W48" t="s">
        <v>1535</v>
      </c>
      <c r="X48" t="s">
        <v>1535</v>
      </c>
    </row>
    <row r="49" spans="1:24" x14ac:dyDescent="0.35">
      <c r="A49">
        <v>192</v>
      </c>
      <c r="B49">
        <v>1</v>
      </c>
      <c r="C49" t="s">
        <v>120</v>
      </c>
      <c r="D49">
        <v>85</v>
      </c>
      <c r="E49">
        <v>5</v>
      </c>
      <c r="F49">
        <v>6.29</v>
      </c>
      <c r="G49" t="s">
        <v>1535</v>
      </c>
      <c r="H49" t="s">
        <v>1535</v>
      </c>
      <c r="I49" t="s">
        <v>1535</v>
      </c>
      <c r="J49" t="s">
        <v>1535</v>
      </c>
      <c r="K49" t="s">
        <v>1535</v>
      </c>
      <c r="L49" t="s">
        <v>1535</v>
      </c>
      <c r="M49" t="s">
        <v>1535</v>
      </c>
      <c r="N49" t="s">
        <v>1535</v>
      </c>
      <c r="O49" t="s">
        <v>1535</v>
      </c>
      <c r="P49" t="s">
        <v>1535</v>
      </c>
      <c r="Q49" t="s">
        <v>1535</v>
      </c>
      <c r="R49" t="s">
        <v>1535</v>
      </c>
      <c r="S49" t="s">
        <v>1535</v>
      </c>
      <c r="T49" t="s">
        <v>1535</v>
      </c>
      <c r="U49" t="s">
        <v>1535</v>
      </c>
      <c r="V49" t="s">
        <v>1535</v>
      </c>
      <c r="W49" t="s">
        <v>1535</v>
      </c>
      <c r="X49" t="s">
        <v>1535</v>
      </c>
    </row>
    <row r="50" spans="1:24" x14ac:dyDescent="0.35">
      <c r="A50">
        <v>194</v>
      </c>
      <c r="B50">
        <v>1</v>
      </c>
      <c r="C50" t="s">
        <v>121</v>
      </c>
      <c r="D50">
        <v>84</v>
      </c>
      <c r="E50">
        <v>99</v>
      </c>
      <c r="F50">
        <v>3</v>
      </c>
      <c r="G50" t="s">
        <v>1535</v>
      </c>
      <c r="H50" t="s">
        <v>1535</v>
      </c>
      <c r="I50" t="s">
        <v>1535</v>
      </c>
      <c r="J50" t="s">
        <v>1535</v>
      </c>
      <c r="K50" t="s">
        <v>1535</v>
      </c>
      <c r="L50" t="s">
        <v>1535</v>
      </c>
      <c r="M50" t="s">
        <v>1535</v>
      </c>
      <c r="N50" t="s">
        <v>1535</v>
      </c>
      <c r="O50" t="s">
        <v>1535</v>
      </c>
      <c r="P50" t="s">
        <v>1535</v>
      </c>
      <c r="Q50" t="s">
        <v>1535</v>
      </c>
      <c r="R50" t="s">
        <v>1535</v>
      </c>
      <c r="S50" t="s">
        <v>1535</v>
      </c>
      <c r="T50" t="s">
        <v>1535</v>
      </c>
      <c r="U50" t="s">
        <v>1535</v>
      </c>
      <c r="V50" t="s">
        <v>1535</v>
      </c>
      <c r="W50" t="s">
        <v>1535</v>
      </c>
      <c r="X50" t="s">
        <v>1535</v>
      </c>
    </row>
    <row r="51" spans="1:24" x14ac:dyDescent="0.35">
      <c r="A51">
        <v>195</v>
      </c>
      <c r="B51">
        <v>1</v>
      </c>
      <c r="C51" t="s">
        <v>71</v>
      </c>
      <c r="D51">
        <v>88</v>
      </c>
      <c r="E51">
        <v>99</v>
      </c>
      <c r="F51">
        <v>15</v>
      </c>
      <c r="G51" t="s">
        <v>1535</v>
      </c>
      <c r="H51" t="s">
        <v>1535</v>
      </c>
      <c r="I51" t="s">
        <v>1535</v>
      </c>
      <c r="J51" t="s">
        <v>1535</v>
      </c>
      <c r="K51" t="s">
        <v>1535</v>
      </c>
      <c r="L51" t="s">
        <v>1535</v>
      </c>
      <c r="M51" t="s">
        <v>1535</v>
      </c>
      <c r="N51" t="s">
        <v>1535</v>
      </c>
      <c r="O51" t="s">
        <v>1535</v>
      </c>
      <c r="P51" t="s">
        <v>1535</v>
      </c>
      <c r="Q51" t="s">
        <v>1535</v>
      </c>
      <c r="R51" t="s">
        <v>1535</v>
      </c>
      <c r="S51" t="s">
        <v>1535</v>
      </c>
      <c r="T51" t="s">
        <v>1535</v>
      </c>
      <c r="U51" t="s">
        <v>1535</v>
      </c>
      <c r="V51" t="s">
        <v>1535</v>
      </c>
      <c r="W51" t="s">
        <v>1535</v>
      </c>
      <c r="X51" t="s">
        <v>1535</v>
      </c>
    </row>
    <row r="52" spans="1:24" x14ac:dyDescent="0.35">
      <c r="A52">
        <v>199</v>
      </c>
      <c r="B52">
        <v>1</v>
      </c>
      <c r="C52" t="s">
        <v>122</v>
      </c>
      <c r="D52">
        <v>84</v>
      </c>
      <c r="E52">
        <v>5</v>
      </c>
      <c r="F52">
        <v>5.5</v>
      </c>
      <c r="G52">
        <v>87</v>
      </c>
      <c r="H52">
        <v>6</v>
      </c>
      <c r="I52">
        <v>9</v>
      </c>
      <c r="J52" t="s">
        <v>1535</v>
      </c>
      <c r="K52" t="s">
        <v>1535</v>
      </c>
      <c r="L52" t="s">
        <v>1535</v>
      </c>
      <c r="M52" t="s">
        <v>1535</v>
      </c>
      <c r="N52" t="s">
        <v>1535</v>
      </c>
      <c r="O52" t="s">
        <v>1535</v>
      </c>
      <c r="P52" t="s">
        <v>1535</v>
      </c>
      <c r="Q52" t="s">
        <v>1535</v>
      </c>
      <c r="R52" t="s">
        <v>1535</v>
      </c>
      <c r="S52" t="s">
        <v>1535</v>
      </c>
      <c r="T52" t="s">
        <v>1535</v>
      </c>
      <c r="U52" t="s">
        <v>1535</v>
      </c>
      <c r="V52" t="s">
        <v>1535</v>
      </c>
      <c r="W52" t="s">
        <v>1535</v>
      </c>
      <c r="X52" t="s">
        <v>1535</v>
      </c>
    </row>
    <row r="53" spans="1:24" x14ac:dyDescent="0.35">
      <c r="A53">
        <v>200</v>
      </c>
      <c r="B53">
        <v>1</v>
      </c>
      <c r="C53" t="s">
        <v>48</v>
      </c>
      <c r="D53">
        <v>85</v>
      </c>
      <c r="E53">
        <v>99</v>
      </c>
      <c r="F53">
        <v>7.88</v>
      </c>
      <c r="G53" t="s">
        <v>1535</v>
      </c>
      <c r="H53" t="s">
        <v>1535</v>
      </c>
      <c r="I53" t="s">
        <v>1535</v>
      </c>
      <c r="J53" t="s">
        <v>1535</v>
      </c>
      <c r="K53" t="s">
        <v>1535</v>
      </c>
      <c r="L53" t="s">
        <v>1535</v>
      </c>
      <c r="M53" t="s">
        <v>1535</v>
      </c>
      <c r="N53" t="s">
        <v>1535</v>
      </c>
      <c r="O53" t="s">
        <v>1535</v>
      </c>
      <c r="P53" t="s">
        <v>1535</v>
      </c>
      <c r="Q53" t="s">
        <v>1535</v>
      </c>
      <c r="R53" t="s">
        <v>1535</v>
      </c>
      <c r="S53" t="s">
        <v>1535</v>
      </c>
      <c r="T53" t="s">
        <v>1535</v>
      </c>
      <c r="U53" t="s">
        <v>1535</v>
      </c>
      <c r="V53" t="s">
        <v>1535</v>
      </c>
      <c r="W53" t="s">
        <v>1535</v>
      </c>
      <c r="X53" t="s">
        <v>1535</v>
      </c>
    </row>
    <row r="54" spans="1:24" x14ac:dyDescent="0.35">
      <c r="A54">
        <v>201</v>
      </c>
      <c r="B54">
        <v>1</v>
      </c>
      <c r="C54" t="s">
        <v>1563</v>
      </c>
      <c r="D54">
        <v>84</v>
      </c>
      <c r="E54">
        <v>99</v>
      </c>
      <c r="F54">
        <v>11</v>
      </c>
      <c r="G54" t="s">
        <v>1535</v>
      </c>
      <c r="H54" t="s">
        <v>1535</v>
      </c>
      <c r="I54" t="s">
        <v>1535</v>
      </c>
      <c r="J54" t="s">
        <v>1535</v>
      </c>
      <c r="K54" t="s">
        <v>1535</v>
      </c>
      <c r="L54" t="s">
        <v>1535</v>
      </c>
      <c r="M54" t="s">
        <v>1535</v>
      </c>
      <c r="N54" t="s">
        <v>1535</v>
      </c>
      <c r="O54" t="s">
        <v>1535</v>
      </c>
      <c r="P54" t="s">
        <v>1535</v>
      </c>
      <c r="Q54" t="s">
        <v>1535</v>
      </c>
      <c r="R54" t="s">
        <v>1535</v>
      </c>
      <c r="S54" t="s">
        <v>1535</v>
      </c>
      <c r="T54" t="s">
        <v>1535</v>
      </c>
      <c r="U54" t="s">
        <v>1535</v>
      </c>
      <c r="V54" t="s">
        <v>1535</v>
      </c>
      <c r="W54" t="s">
        <v>1535</v>
      </c>
      <c r="X54" t="s">
        <v>1535</v>
      </c>
    </row>
    <row r="55" spans="1:24" x14ac:dyDescent="0.35">
      <c r="A55">
        <v>202</v>
      </c>
      <c r="B55">
        <v>1</v>
      </c>
      <c r="C55" t="s">
        <v>1564</v>
      </c>
      <c r="D55">
        <v>87</v>
      </c>
      <c r="E55">
        <v>3</v>
      </c>
      <c r="F55">
        <v>3</v>
      </c>
      <c r="G55" t="s">
        <v>1535</v>
      </c>
      <c r="H55" t="s">
        <v>1535</v>
      </c>
      <c r="I55" t="s">
        <v>1535</v>
      </c>
      <c r="J55" t="s">
        <v>1535</v>
      </c>
      <c r="K55" t="s">
        <v>1535</v>
      </c>
      <c r="L55" t="s">
        <v>1535</v>
      </c>
      <c r="M55" t="s">
        <v>1535</v>
      </c>
      <c r="N55" t="s">
        <v>1535</v>
      </c>
      <c r="O55" t="s">
        <v>1535</v>
      </c>
      <c r="P55" t="s">
        <v>1535</v>
      </c>
      <c r="Q55" t="s">
        <v>1535</v>
      </c>
      <c r="R55" t="s">
        <v>1535</v>
      </c>
      <c r="S55" t="s">
        <v>1535</v>
      </c>
      <c r="T55" t="s">
        <v>1535</v>
      </c>
      <c r="U55" t="s">
        <v>1535</v>
      </c>
      <c r="V55" t="s">
        <v>1535</v>
      </c>
      <c r="W55" t="s">
        <v>1535</v>
      </c>
      <c r="X55" t="s">
        <v>1535</v>
      </c>
    </row>
    <row r="56" spans="1:24" x14ac:dyDescent="0.35">
      <c r="A56">
        <v>205</v>
      </c>
      <c r="B56">
        <v>1</v>
      </c>
      <c r="C56" t="s">
        <v>1565</v>
      </c>
      <c r="D56">
        <v>76</v>
      </c>
      <c r="E56">
        <v>99</v>
      </c>
      <c r="F56">
        <v>4</v>
      </c>
      <c r="G56">
        <v>81</v>
      </c>
      <c r="H56">
        <v>99</v>
      </c>
      <c r="I56">
        <v>4</v>
      </c>
      <c r="J56">
        <v>88</v>
      </c>
      <c r="K56">
        <v>99</v>
      </c>
      <c r="L56">
        <v>11</v>
      </c>
      <c r="M56" t="s">
        <v>1535</v>
      </c>
      <c r="N56" t="s">
        <v>1535</v>
      </c>
      <c r="O56" t="s">
        <v>1535</v>
      </c>
      <c r="P56" t="s">
        <v>1535</v>
      </c>
      <c r="Q56" t="s">
        <v>1535</v>
      </c>
      <c r="R56" t="s">
        <v>1535</v>
      </c>
      <c r="S56" t="s">
        <v>1535</v>
      </c>
      <c r="T56" t="s">
        <v>1535</v>
      </c>
      <c r="U56" t="s">
        <v>1535</v>
      </c>
      <c r="V56" t="s">
        <v>1535</v>
      </c>
      <c r="W56" t="s">
        <v>1535</v>
      </c>
      <c r="X56" t="s">
        <v>1535</v>
      </c>
    </row>
    <row r="57" spans="1:24" x14ac:dyDescent="0.35">
      <c r="A57">
        <v>209</v>
      </c>
      <c r="B57">
        <v>1</v>
      </c>
      <c r="C57" t="s">
        <v>1566</v>
      </c>
      <c r="D57">
        <v>88</v>
      </c>
      <c r="E57">
        <v>3</v>
      </c>
      <c r="F57">
        <v>12</v>
      </c>
      <c r="G57" t="s">
        <v>1535</v>
      </c>
      <c r="H57" t="s">
        <v>1535</v>
      </c>
      <c r="I57" t="s">
        <v>1535</v>
      </c>
      <c r="J57" t="s">
        <v>1535</v>
      </c>
      <c r="K57" t="s">
        <v>1535</v>
      </c>
      <c r="L57" t="s">
        <v>1535</v>
      </c>
      <c r="M57" t="s">
        <v>1535</v>
      </c>
      <c r="N57" t="s">
        <v>1535</v>
      </c>
      <c r="O57" t="s">
        <v>1535</v>
      </c>
      <c r="P57" t="s">
        <v>1535</v>
      </c>
      <c r="Q57" t="s">
        <v>1535</v>
      </c>
      <c r="R57" t="s">
        <v>1535</v>
      </c>
      <c r="S57" t="s">
        <v>1535</v>
      </c>
      <c r="T57" t="s">
        <v>1535</v>
      </c>
      <c r="U57" t="s">
        <v>1535</v>
      </c>
      <c r="V57" t="s">
        <v>1535</v>
      </c>
      <c r="W57" t="s">
        <v>1535</v>
      </c>
      <c r="X57" t="s">
        <v>1535</v>
      </c>
    </row>
    <row r="58" spans="1:24" x14ac:dyDescent="0.35">
      <c r="A58">
        <v>217</v>
      </c>
      <c r="B58">
        <v>1</v>
      </c>
      <c r="C58" t="s">
        <v>1567</v>
      </c>
      <c r="D58">
        <v>79</v>
      </c>
      <c r="E58">
        <v>99</v>
      </c>
      <c r="F58">
        <v>13.5</v>
      </c>
      <c r="G58" t="s">
        <v>1535</v>
      </c>
      <c r="H58" t="s">
        <v>1535</v>
      </c>
      <c r="I58" t="s">
        <v>1535</v>
      </c>
      <c r="J58" t="s">
        <v>1535</v>
      </c>
      <c r="K58" t="s">
        <v>1535</v>
      </c>
      <c r="L58" t="s">
        <v>1535</v>
      </c>
      <c r="M58" t="s">
        <v>1535</v>
      </c>
      <c r="N58" t="s">
        <v>1535</v>
      </c>
      <c r="O58" t="s">
        <v>1535</v>
      </c>
      <c r="P58" t="s">
        <v>1535</v>
      </c>
      <c r="Q58" t="s">
        <v>1535</v>
      </c>
      <c r="R58" t="s">
        <v>1535</v>
      </c>
      <c r="S58" t="s">
        <v>1535</v>
      </c>
      <c r="T58" t="s">
        <v>1535</v>
      </c>
      <c r="U58" t="s">
        <v>1535</v>
      </c>
      <c r="V58" t="s">
        <v>1535</v>
      </c>
      <c r="W58" t="s">
        <v>1535</v>
      </c>
      <c r="X58" t="s">
        <v>1535</v>
      </c>
    </row>
    <row r="59" spans="1:24" x14ac:dyDescent="0.35">
      <c r="A59">
        <v>218</v>
      </c>
      <c r="B59">
        <v>1</v>
      </c>
      <c r="C59" t="s">
        <v>1568</v>
      </c>
      <c r="D59">
        <v>80</v>
      </c>
      <c r="E59">
        <v>99</v>
      </c>
      <c r="F59">
        <v>10</v>
      </c>
      <c r="G59" t="s">
        <v>1535</v>
      </c>
      <c r="H59" t="s">
        <v>1535</v>
      </c>
      <c r="I59" t="s">
        <v>1535</v>
      </c>
      <c r="J59" t="s">
        <v>1535</v>
      </c>
      <c r="K59" t="s">
        <v>1535</v>
      </c>
      <c r="L59" t="s">
        <v>1535</v>
      </c>
      <c r="M59" t="s">
        <v>1535</v>
      </c>
      <c r="N59" t="s">
        <v>1535</v>
      </c>
      <c r="O59" t="s">
        <v>1535</v>
      </c>
      <c r="P59" t="s">
        <v>1535</v>
      </c>
      <c r="Q59" t="s">
        <v>1535</v>
      </c>
      <c r="R59" t="s">
        <v>1535</v>
      </c>
      <c r="S59" t="s">
        <v>1535</v>
      </c>
      <c r="T59" t="s">
        <v>1535</v>
      </c>
      <c r="U59" t="s">
        <v>1535</v>
      </c>
      <c r="V59" t="s">
        <v>1535</v>
      </c>
      <c r="W59" t="s">
        <v>1535</v>
      </c>
      <c r="X59" t="s">
        <v>1535</v>
      </c>
    </row>
    <row r="60" spans="1:24" x14ac:dyDescent="0.35">
      <c r="A60">
        <v>219</v>
      </c>
      <c r="B60">
        <v>1</v>
      </c>
      <c r="C60" t="s">
        <v>22</v>
      </c>
      <c r="D60">
        <v>76</v>
      </c>
      <c r="E60">
        <v>99</v>
      </c>
      <c r="F60">
        <v>9.6300000000000008</v>
      </c>
      <c r="G60">
        <v>88</v>
      </c>
      <c r="H60">
        <v>1</v>
      </c>
      <c r="I60">
        <v>3</v>
      </c>
      <c r="J60" t="s">
        <v>1535</v>
      </c>
      <c r="K60" t="s">
        <v>1535</v>
      </c>
      <c r="L60" t="s">
        <v>1535</v>
      </c>
      <c r="M60" t="s">
        <v>1535</v>
      </c>
      <c r="N60" t="s">
        <v>1535</v>
      </c>
      <c r="O60" t="s">
        <v>1535</v>
      </c>
      <c r="P60" t="s">
        <v>1535</v>
      </c>
      <c r="Q60" t="s">
        <v>1535</v>
      </c>
      <c r="R60" t="s">
        <v>1535</v>
      </c>
      <c r="S60" t="s">
        <v>1535</v>
      </c>
      <c r="T60" t="s">
        <v>1535</v>
      </c>
      <c r="U60" t="s">
        <v>1535</v>
      </c>
      <c r="V60" t="s">
        <v>1535</v>
      </c>
      <c r="W60" t="s">
        <v>1535</v>
      </c>
      <c r="X60" t="s">
        <v>1535</v>
      </c>
    </row>
    <row r="61" spans="1:24" x14ac:dyDescent="0.35">
      <c r="A61">
        <v>222</v>
      </c>
      <c r="B61">
        <v>1</v>
      </c>
      <c r="C61" t="s">
        <v>1569</v>
      </c>
      <c r="D61">
        <v>74</v>
      </c>
      <c r="E61">
        <v>99</v>
      </c>
      <c r="F61">
        <v>9.1300000000000008</v>
      </c>
      <c r="G61" t="s">
        <v>1535</v>
      </c>
      <c r="H61" t="s">
        <v>1535</v>
      </c>
      <c r="I61" t="s">
        <v>1535</v>
      </c>
      <c r="J61" t="s">
        <v>1535</v>
      </c>
      <c r="K61" t="s">
        <v>1535</v>
      </c>
      <c r="L61" t="s">
        <v>1535</v>
      </c>
      <c r="M61" t="s">
        <v>1535</v>
      </c>
      <c r="N61" t="s">
        <v>1535</v>
      </c>
      <c r="O61" t="s">
        <v>1535</v>
      </c>
      <c r="P61" t="s">
        <v>1535</v>
      </c>
      <c r="Q61" t="s">
        <v>1535</v>
      </c>
      <c r="R61" t="s">
        <v>1535</v>
      </c>
      <c r="S61" t="s">
        <v>1535</v>
      </c>
      <c r="T61" t="s">
        <v>1535</v>
      </c>
      <c r="U61" t="s">
        <v>1535</v>
      </c>
      <c r="V61" t="s">
        <v>1535</v>
      </c>
      <c r="W61" t="s">
        <v>1535</v>
      </c>
      <c r="X61" t="s">
        <v>1535</v>
      </c>
    </row>
    <row r="62" spans="1:24" x14ac:dyDescent="0.35">
      <c r="A62">
        <v>223</v>
      </c>
      <c r="B62">
        <v>1</v>
      </c>
      <c r="C62" t="s">
        <v>1570</v>
      </c>
      <c r="D62">
        <v>76</v>
      </c>
      <c r="E62">
        <v>99</v>
      </c>
      <c r="F62">
        <v>6.5</v>
      </c>
      <c r="G62">
        <v>87</v>
      </c>
      <c r="H62">
        <v>99</v>
      </c>
      <c r="I62">
        <v>13</v>
      </c>
      <c r="J62" t="s">
        <v>1535</v>
      </c>
      <c r="K62" t="s">
        <v>1535</v>
      </c>
      <c r="L62" t="s">
        <v>1535</v>
      </c>
      <c r="M62" t="s">
        <v>1535</v>
      </c>
      <c r="N62" t="s">
        <v>1535</v>
      </c>
      <c r="O62" t="s">
        <v>1535</v>
      </c>
      <c r="P62" t="s">
        <v>1535</v>
      </c>
      <c r="Q62" t="s">
        <v>1535</v>
      </c>
      <c r="R62" t="s">
        <v>1535</v>
      </c>
      <c r="S62" t="s">
        <v>1535</v>
      </c>
      <c r="T62" t="s">
        <v>1535</v>
      </c>
      <c r="U62" t="s">
        <v>1535</v>
      </c>
      <c r="V62" t="s">
        <v>1535</v>
      </c>
      <c r="W62" t="s">
        <v>1535</v>
      </c>
      <c r="X62" t="s">
        <v>1535</v>
      </c>
    </row>
    <row r="63" spans="1:24" x14ac:dyDescent="0.35">
      <c r="A63">
        <v>225</v>
      </c>
      <c r="B63">
        <v>1</v>
      </c>
      <c r="C63" t="s">
        <v>1571</v>
      </c>
      <c r="D63">
        <v>87</v>
      </c>
      <c r="E63">
        <v>99</v>
      </c>
      <c r="F63">
        <v>6</v>
      </c>
      <c r="G63" t="s">
        <v>1535</v>
      </c>
      <c r="H63" t="s">
        <v>1535</v>
      </c>
      <c r="I63" t="s">
        <v>1535</v>
      </c>
      <c r="J63" t="s">
        <v>1535</v>
      </c>
      <c r="K63" t="s">
        <v>1535</v>
      </c>
      <c r="L63" t="s">
        <v>1535</v>
      </c>
      <c r="M63" t="s">
        <v>1535</v>
      </c>
      <c r="N63" t="s">
        <v>1535</v>
      </c>
      <c r="O63" t="s">
        <v>1535</v>
      </c>
      <c r="P63" t="s">
        <v>1535</v>
      </c>
      <c r="Q63" t="s">
        <v>1535</v>
      </c>
      <c r="R63" t="s">
        <v>1535</v>
      </c>
      <c r="S63" t="s">
        <v>1535</v>
      </c>
      <c r="T63" t="s">
        <v>1535</v>
      </c>
      <c r="U63" t="s">
        <v>1535</v>
      </c>
      <c r="V63" t="s">
        <v>1535</v>
      </c>
      <c r="W63" t="s">
        <v>1535</v>
      </c>
      <c r="X63" t="s">
        <v>1535</v>
      </c>
    </row>
    <row r="64" spans="1:24" x14ac:dyDescent="0.35">
      <c r="A64">
        <v>227</v>
      </c>
      <c r="B64">
        <v>1</v>
      </c>
      <c r="C64" t="s">
        <v>218</v>
      </c>
      <c r="D64">
        <v>85</v>
      </c>
      <c r="E64">
        <v>99</v>
      </c>
      <c r="F64">
        <v>4</v>
      </c>
      <c r="G64" t="s">
        <v>1535</v>
      </c>
      <c r="H64" t="s">
        <v>1535</v>
      </c>
      <c r="I64" t="s">
        <v>1535</v>
      </c>
      <c r="J64" t="s">
        <v>1535</v>
      </c>
      <c r="K64" t="s">
        <v>1535</v>
      </c>
      <c r="L64" t="s">
        <v>1535</v>
      </c>
      <c r="M64" t="s">
        <v>1535</v>
      </c>
      <c r="N64" t="s">
        <v>1535</v>
      </c>
      <c r="O64" t="s">
        <v>1535</v>
      </c>
      <c r="P64" t="s">
        <v>1535</v>
      </c>
      <c r="Q64" t="s">
        <v>1535</v>
      </c>
      <c r="R64" t="s">
        <v>1535</v>
      </c>
      <c r="S64" t="s">
        <v>1535</v>
      </c>
      <c r="T64" t="s">
        <v>1535</v>
      </c>
      <c r="U64" t="s">
        <v>1535</v>
      </c>
      <c r="V64" t="s">
        <v>1535</v>
      </c>
      <c r="W64" t="s">
        <v>1535</v>
      </c>
      <c r="X64" t="s">
        <v>1535</v>
      </c>
    </row>
    <row r="65" spans="1:24" x14ac:dyDescent="0.35">
      <c r="A65">
        <v>228</v>
      </c>
      <c r="B65">
        <v>1</v>
      </c>
      <c r="C65" t="s">
        <v>1572</v>
      </c>
      <c r="D65">
        <v>86</v>
      </c>
      <c r="E65">
        <v>5</v>
      </c>
      <c r="F65">
        <v>7.5</v>
      </c>
      <c r="G65" t="s">
        <v>1535</v>
      </c>
      <c r="H65" t="s">
        <v>1535</v>
      </c>
      <c r="I65" t="s">
        <v>1535</v>
      </c>
      <c r="J65" t="s">
        <v>1535</v>
      </c>
      <c r="K65" t="s">
        <v>1535</v>
      </c>
      <c r="L65" t="s">
        <v>1535</v>
      </c>
      <c r="M65" t="s">
        <v>1535</v>
      </c>
      <c r="N65" t="s">
        <v>1535</v>
      </c>
      <c r="O65" t="s">
        <v>1535</v>
      </c>
      <c r="P65" t="s">
        <v>1535</v>
      </c>
      <c r="Q65" t="s">
        <v>1535</v>
      </c>
      <c r="R65" t="s">
        <v>1535</v>
      </c>
      <c r="S65" t="s">
        <v>1535</v>
      </c>
      <c r="T65" t="s">
        <v>1535</v>
      </c>
      <c r="U65" t="s">
        <v>1535</v>
      </c>
      <c r="V65" t="s">
        <v>1535</v>
      </c>
      <c r="W65" t="s">
        <v>1535</v>
      </c>
      <c r="X65" t="s">
        <v>1535</v>
      </c>
    </row>
    <row r="66" spans="1:24" x14ac:dyDescent="0.35">
      <c r="A66">
        <v>232</v>
      </c>
      <c r="B66">
        <v>1</v>
      </c>
      <c r="C66" t="s">
        <v>1573</v>
      </c>
      <c r="D66">
        <v>74</v>
      </c>
      <c r="E66">
        <v>99</v>
      </c>
      <c r="F66">
        <v>10</v>
      </c>
      <c r="G66">
        <v>75</v>
      </c>
      <c r="H66">
        <v>99</v>
      </c>
      <c r="I66">
        <v>6</v>
      </c>
      <c r="J66">
        <v>88</v>
      </c>
      <c r="K66">
        <v>5</v>
      </c>
      <c r="L66">
        <v>16</v>
      </c>
      <c r="M66" t="s">
        <v>1535</v>
      </c>
      <c r="N66" t="s">
        <v>1535</v>
      </c>
      <c r="O66" t="s">
        <v>1535</v>
      </c>
      <c r="P66" t="s">
        <v>1535</v>
      </c>
      <c r="Q66" t="s">
        <v>1535</v>
      </c>
      <c r="R66" t="s">
        <v>1535</v>
      </c>
      <c r="S66" t="s">
        <v>1535</v>
      </c>
      <c r="T66" t="s">
        <v>1535</v>
      </c>
      <c r="U66" t="s">
        <v>1535</v>
      </c>
      <c r="V66" t="s">
        <v>1535</v>
      </c>
      <c r="W66" t="s">
        <v>1535</v>
      </c>
      <c r="X66" t="s">
        <v>1535</v>
      </c>
    </row>
    <row r="67" spans="1:24" x14ac:dyDescent="0.35">
      <c r="A67">
        <v>233</v>
      </c>
      <c r="B67">
        <v>1</v>
      </c>
      <c r="C67" t="s">
        <v>1574</v>
      </c>
      <c r="D67">
        <v>80</v>
      </c>
      <c r="E67">
        <v>99</v>
      </c>
      <c r="F67">
        <v>6</v>
      </c>
      <c r="G67">
        <v>86</v>
      </c>
      <c r="H67">
        <v>5</v>
      </c>
      <c r="I67">
        <v>7</v>
      </c>
      <c r="J67" t="s">
        <v>1535</v>
      </c>
      <c r="K67" t="s">
        <v>1535</v>
      </c>
      <c r="L67" t="s">
        <v>1535</v>
      </c>
      <c r="M67" t="s">
        <v>1535</v>
      </c>
      <c r="N67" t="s">
        <v>1535</v>
      </c>
      <c r="O67" t="s">
        <v>1535</v>
      </c>
      <c r="P67" t="s">
        <v>1535</v>
      </c>
      <c r="Q67" t="s">
        <v>1535</v>
      </c>
      <c r="R67" t="s">
        <v>1535</v>
      </c>
      <c r="S67" t="s">
        <v>1535</v>
      </c>
      <c r="T67" t="s">
        <v>1535</v>
      </c>
      <c r="U67" t="s">
        <v>1535</v>
      </c>
      <c r="V67" t="s">
        <v>1535</v>
      </c>
      <c r="W67" t="s">
        <v>1535</v>
      </c>
      <c r="X67" t="s">
        <v>1535</v>
      </c>
    </row>
    <row r="68" spans="1:24" x14ac:dyDescent="0.35">
      <c r="A68">
        <v>234</v>
      </c>
      <c r="B68">
        <v>1</v>
      </c>
      <c r="C68" t="s">
        <v>1575</v>
      </c>
      <c r="D68">
        <v>81</v>
      </c>
      <c r="E68">
        <v>99</v>
      </c>
      <c r="F68">
        <v>6</v>
      </c>
      <c r="G68" t="s">
        <v>1535</v>
      </c>
      <c r="H68" t="s">
        <v>1535</v>
      </c>
      <c r="I68" t="s">
        <v>1535</v>
      </c>
      <c r="J68" t="s">
        <v>1535</v>
      </c>
      <c r="K68" t="s">
        <v>1535</v>
      </c>
      <c r="L68" t="s">
        <v>1535</v>
      </c>
      <c r="M68" t="s">
        <v>1535</v>
      </c>
      <c r="N68" t="s">
        <v>1535</v>
      </c>
      <c r="O68" t="s">
        <v>1535</v>
      </c>
      <c r="P68" t="s">
        <v>1535</v>
      </c>
      <c r="Q68" t="s">
        <v>1535</v>
      </c>
      <c r="R68" t="s">
        <v>1535</v>
      </c>
      <c r="S68" t="s">
        <v>1535</v>
      </c>
      <c r="T68" t="s">
        <v>1535</v>
      </c>
      <c r="U68" t="s">
        <v>1535</v>
      </c>
      <c r="V68" t="s">
        <v>1535</v>
      </c>
      <c r="W68" t="s">
        <v>1535</v>
      </c>
      <c r="X68" t="s">
        <v>1535</v>
      </c>
    </row>
    <row r="69" spans="1:24" x14ac:dyDescent="0.35">
      <c r="A69">
        <v>236</v>
      </c>
      <c r="B69">
        <v>1</v>
      </c>
      <c r="C69" t="s">
        <v>1576</v>
      </c>
      <c r="D69">
        <v>78</v>
      </c>
      <c r="E69">
        <v>99</v>
      </c>
      <c r="F69">
        <v>6</v>
      </c>
      <c r="G69" t="s">
        <v>1535</v>
      </c>
      <c r="H69" t="s">
        <v>1535</v>
      </c>
      <c r="I69" t="s">
        <v>1535</v>
      </c>
      <c r="J69" t="s">
        <v>1535</v>
      </c>
      <c r="K69" t="s">
        <v>1535</v>
      </c>
      <c r="L69" t="s">
        <v>1535</v>
      </c>
      <c r="M69" t="s">
        <v>1535</v>
      </c>
      <c r="N69" t="s">
        <v>1535</v>
      </c>
      <c r="O69" t="s">
        <v>1535</v>
      </c>
      <c r="P69" t="s">
        <v>1535</v>
      </c>
      <c r="Q69" t="s">
        <v>1535</v>
      </c>
      <c r="R69" t="s">
        <v>1535</v>
      </c>
      <c r="S69" t="s">
        <v>1535</v>
      </c>
      <c r="T69" t="s">
        <v>1535</v>
      </c>
      <c r="U69" t="s">
        <v>1535</v>
      </c>
      <c r="V69" t="s">
        <v>1535</v>
      </c>
      <c r="W69" t="s">
        <v>1535</v>
      </c>
      <c r="X69" t="s">
        <v>1535</v>
      </c>
    </row>
    <row r="70" spans="1:24" x14ac:dyDescent="0.35">
      <c r="A70">
        <v>237</v>
      </c>
      <c r="B70">
        <v>1</v>
      </c>
      <c r="C70" t="s">
        <v>1577</v>
      </c>
      <c r="D70" t="s">
        <v>1535</v>
      </c>
      <c r="E70" t="s">
        <v>1535</v>
      </c>
      <c r="F70" t="s">
        <v>1535</v>
      </c>
      <c r="G70" t="s">
        <v>1535</v>
      </c>
      <c r="H70" t="s">
        <v>1535</v>
      </c>
      <c r="I70" t="s">
        <v>1535</v>
      </c>
      <c r="J70" t="s">
        <v>1535</v>
      </c>
      <c r="K70" t="s">
        <v>1535</v>
      </c>
      <c r="L70" t="s">
        <v>1535</v>
      </c>
      <c r="M70" t="s">
        <v>1535</v>
      </c>
      <c r="N70" t="s">
        <v>1535</v>
      </c>
      <c r="O70" t="s">
        <v>1535</v>
      </c>
      <c r="P70">
        <v>84</v>
      </c>
      <c r="Q70">
        <v>5</v>
      </c>
      <c r="R70">
        <v>4</v>
      </c>
      <c r="S70" t="s">
        <v>1535</v>
      </c>
      <c r="T70" t="s">
        <v>1535</v>
      </c>
      <c r="U70" t="s">
        <v>1535</v>
      </c>
      <c r="V70" t="s">
        <v>1535</v>
      </c>
      <c r="W70" t="s">
        <v>1535</v>
      </c>
      <c r="X70" t="s">
        <v>1535</v>
      </c>
    </row>
    <row r="71" spans="1:24" x14ac:dyDescent="0.35">
      <c r="A71">
        <v>238</v>
      </c>
      <c r="B71">
        <v>1</v>
      </c>
      <c r="C71" t="s">
        <v>219</v>
      </c>
      <c r="D71">
        <v>84</v>
      </c>
      <c r="E71">
        <v>99</v>
      </c>
      <c r="F71">
        <v>6</v>
      </c>
      <c r="G71">
        <v>88</v>
      </c>
      <c r="H71">
        <v>99</v>
      </c>
      <c r="I71">
        <v>6</v>
      </c>
      <c r="J71" t="s">
        <v>1535</v>
      </c>
      <c r="K71" t="s">
        <v>1535</v>
      </c>
      <c r="L71" t="s">
        <v>1535</v>
      </c>
      <c r="M71" t="s">
        <v>1535</v>
      </c>
      <c r="N71" t="s">
        <v>1535</v>
      </c>
      <c r="O71" t="s">
        <v>1535</v>
      </c>
      <c r="P71" t="s">
        <v>1535</v>
      </c>
      <c r="Q71" t="s">
        <v>1535</v>
      </c>
      <c r="R71" t="s">
        <v>1535</v>
      </c>
      <c r="S71" t="s">
        <v>1535</v>
      </c>
      <c r="T71" t="s">
        <v>1535</v>
      </c>
      <c r="U71" t="s">
        <v>1535</v>
      </c>
      <c r="V71" t="s">
        <v>1535</v>
      </c>
      <c r="W71" t="s">
        <v>1535</v>
      </c>
      <c r="X71" t="s">
        <v>1535</v>
      </c>
    </row>
    <row r="72" spans="1:24" x14ac:dyDescent="0.35">
      <c r="A72">
        <v>241</v>
      </c>
      <c r="B72">
        <v>1</v>
      </c>
      <c r="C72" t="s">
        <v>74</v>
      </c>
      <c r="D72">
        <v>84</v>
      </c>
      <c r="E72">
        <v>99</v>
      </c>
      <c r="F72">
        <v>5.5</v>
      </c>
      <c r="G72" t="s">
        <v>1535</v>
      </c>
      <c r="H72" t="s">
        <v>1535</v>
      </c>
      <c r="I72" t="s">
        <v>1535</v>
      </c>
      <c r="J72" t="s">
        <v>1535</v>
      </c>
      <c r="K72" t="s">
        <v>1535</v>
      </c>
      <c r="L72" t="s">
        <v>1535</v>
      </c>
      <c r="M72" t="s">
        <v>1535</v>
      </c>
      <c r="N72" t="s">
        <v>1535</v>
      </c>
      <c r="O72" t="s">
        <v>1535</v>
      </c>
      <c r="P72" t="s">
        <v>1535</v>
      </c>
      <c r="Q72" t="s">
        <v>1535</v>
      </c>
      <c r="R72" t="s">
        <v>1535</v>
      </c>
      <c r="S72" t="s">
        <v>1535</v>
      </c>
      <c r="T72" t="s">
        <v>1535</v>
      </c>
      <c r="U72" t="s">
        <v>1535</v>
      </c>
      <c r="V72" t="s">
        <v>1535</v>
      </c>
      <c r="W72" t="s">
        <v>1535</v>
      </c>
      <c r="X72" t="s">
        <v>1535</v>
      </c>
    </row>
    <row r="73" spans="1:24" x14ac:dyDescent="0.35">
      <c r="A73">
        <v>243</v>
      </c>
      <c r="B73">
        <v>1</v>
      </c>
      <c r="C73" t="s">
        <v>220</v>
      </c>
      <c r="D73">
        <v>88</v>
      </c>
      <c r="E73">
        <v>4</v>
      </c>
      <c r="F73">
        <v>4</v>
      </c>
      <c r="G73" t="s">
        <v>1535</v>
      </c>
      <c r="H73" t="s">
        <v>1535</v>
      </c>
      <c r="I73" t="s">
        <v>1535</v>
      </c>
      <c r="J73" t="s">
        <v>1535</v>
      </c>
      <c r="K73" t="s">
        <v>1535</v>
      </c>
      <c r="L73" t="s">
        <v>1535</v>
      </c>
      <c r="M73" t="s">
        <v>1535</v>
      </c>
      <c r="N73" t="s">
        <v>1535</v>
      </c>
      <c r="O73" t="s">
        <v>1535</v>
      </c>
      <c r="P73" t="s">
        <v>1535</v>
      </c>
      <c r="Q73" t="s">
        <v>1535</v>
      </c>
      <c r="R73" t="s">
        <v>1535</v>
      </c>
      <c r="S73" t="s">
        <v>1535</v>
      </c>
      <c r="T73" t="s">
        <v>1535</v>
      </c>
      <c r="U73" t="s">
        <v>1535</v>
      </c>
      <c r="V73" t="s">
        <v>1535</v>
      </c>
      <c r="W73" t="s">
        <v>1535</v>
      </c>
      <c r="X73" t="s">
        <v>1535</v>
      </c>
    </row>
    <row r="74" spans="1:24" x14ac:dyDescent="0.35">
      <c r="A74">
        <v>244</v>
      </c>
      <c r="B74">
        <v>1</v>
      </c>
      <c r="C74" t="s">
        <v>1578</v>
      </c>
      <c r="D74">
        <v>84</v>
      </c>
      <c r="E74">
        <v>99</v>
      </c>
      <c r="F74">
        <v>5</v>
      </c>
      <c r="G74">
        <v>85</v>
      </c>
      <c r="H74">
        <v>99</v>
      </c>
      <c r="I74">
        <v>5</v>
      </c>
      <c r="J74" t="s">
        <v>1535</v>
      </c>
      <c r="K74" t="s">
        <v>1535</v>
      </c>
      <c r="L74" t="s">
        <v>1535</v>
      </c>
      <c r="M74" t="s">
        <v>1535</v>
      </c>
      <c r="N74" t="s">
        <v>1535</v>
      </c>
      <c r="O74" t="s">
        <v>1535</v>
      </c>
      <c r="P74" t="s">
        <v>1535</v>
      </c>
      <c r="Q74" t="s">
        <v>1535</v>
      </c>
      <c r="R74" t="s">
        <v>1535</v>
      </c>
      <c r="S74" t="s">
        <v>1535</v>
      </c>
      <c r="T74" t="s">
        <v>1535</v>
      </c>
      <c r="U74" t="s">
        <v>1535</v>
      </c>
      <c r="V74" t="s">
        <v>1535</v>
      </c>
      <c r="W74" t="s">
        <v>1535</v>
      </c>
      <c r="X74" t="s">
        <v>1535</v>
      </c>
    </row>
    <row r="75" spans="1:24" x14ac:dyDescent="0.35">
      <c r="A75">
        <v>245</v>
      </c>
      <c r="B75">
        <v>1</v>
      </c>
      <c r="C75" t="s">
        <v>176</v>
      </c>
      <c r="D75">
        <v>88</v>
      </c>
      <c r="E75">
        <v>99</v>
      </c>
      <c r="F75">
        <v>6</v>
      </c>
      <c r="G75" t="s">
        <v>1535</v>
      </c>
      <c r="H75" t="s">
        <v>1535</v>
      </c>
      <c r="I75" t="s">
        <v>1535</v>
      </c>
      <c r="J75" t="s">
        <v>1535</v>
      </c>
      <c r="K75" t="s">
        <v>1535</v>
      </c>
      <c r="L75" t="s">
        <v>1535</v>
      </c>
      <c r="M75" t="s">
        <v>1535</v>
      </c>
      <c r="N75" t="s">
        <v>1535</v>
      </c>
      <c r="O75" t="s">
        <v>1535</v>
      </c>
      <c r="P75" t="s">
        <v>1535</v>
      </c>
      <c r="Q75" t="s">
        <v>1535</v>
      </c>
      <c r="R75" t="s">
        <v>1535</v>
      </c>
      <c r="S75" t="s">
        <v>1535</v>
      </c>
      <c r="T75" t="s">
        <v>1535</v>
      </c>
      <c r="U75" t="s">
        <v>1535</v>
      </c>
      <c r="V75" t="s">
        <v>1535</v>
      </c>
      <c r="W75" t="s">
        <v>1535</v>
      </c>
      <c r="X75" t="s">
        <v>1535</v>
      </c>
    </row>
    <row r="76" spans="1:24" x14ac:dyDescent="0.35">
      <c r="A76">
        <v>253</v>
      </c>
      <c r="B76">
        <v>1</v>
      </c>
      <c r="C76" t="s">
        <v>51</v>
      </c>
      <c r="D76">
        <v>86</v>
      </c>
      <c r="E76">
        <v>99</v>
      </c>
      <c r="F76">
        <v>5</v>
      </c>
      <c r="G76" t="s">
        <v>1535</v>
      </c>
      <c r="H76" t="s">
        <v>1535</v>
      </c>
      <c r="I76" t="s">
        <v>1535</v>
      </c>
      <c r="J76" t="s">
        <v>1535</v>
      </c>
      <c r="K76" t="s">
        <v>1535</v>
      </c>
      <c r="L76" t="s">
        <v>1535</v>
      </c>
      <c r="M76" t="s">
        <v>1535</v>
      </c>
      <c r="N76" t="s">
        <v>1535</v>
      </c>
      <c r="O76" t="s">
        <v>1535</v>
      </c>
      <c r="P76" t="s">
        <v>1535</v>
      </c>
      <c r="Q76" t="s">
        <v>1535</v>
      </c>
      <c r="R76" t="s">
        <v>1535</v>
      </c>
      <c r="S76" t="s">
        <v>1535</v>
      </c>
      <c r="T76" t="s">
        <v>1535</v>
      </c>
      <c r="U76" t="s">
        <v>1535</v>
      </c>
      <c r="V76" t="s">
        <v>1535</v>
      </c>
      <c r="W76" t="s">
        <v>1535</v>
      </c>
      <c r="X76" t="s">
        <v>1535</v>
      </c>
    </row>
    <row r="77" spans="1:24" x14ac:dyDescent="0.35">
      <c r="A77">
        <v>255</v>
      </c>
      <c r="B77">
        <v>1</v>
      </c>
      <c r="C77" t="s">
        <v>177</v>
      </c>
      <c r="D77">
        <v>87</v>
      </c>
      <c r="E77">
        <v>4</v>
      </c>
      <c r="F77">
        <v>3</v>
      </c>
      <c r="G77" t="s">
        <v>1535</v>
      </c>
      <c r="H77" t="s">
        <v>1535</v>
      </c>
      <c r="I77" t="s">
        <v>1535</v>
      </c>
      <c r="J77" t="s">
        <v>1535</v>
      </c>
      <c r="K77" t="s">
        <v>1535</v>
      </c>
      <c r="L77" t="s">
        <v>1535</v>
      </c>
      <c r="M77" t="s">
        <v>1535</v>
      </c>
      <c r="N77" t="s">
        <v>1535</v>
      </c>
      <c r="O77" t="s">
        <v>1535</v>
      </c>
      <c r="P77" t="s">
        <v>1535</v>
      </c>
      <c r="Q77" t="s">
        <v>1535</v>
      </c>
      <c r="R77" t="s">
        <v>1535</v>
      </c>
      <c r="S77" t="s">
        <v>1535</v>
      </c>
      <c r="T77" t="s">
        <v>1535</v>
      </c>
      <c r="U77" t="s">
        <v>1535</v>
      </c>
      <c r="V77" t="s">
        <v>1535</v>
      </c>
      <c r="W77" t="s">
        <v>1535</v>
      </c>
      <c r="X77" t="s">
        <v>1535</v>
      </c>
    </row>
    <row r="78" spans="1:24" x14ac:dyDescent="0.35">
      <c r="A78">
        <v>256</v>
      </c>
      <c r="B78">
        <v>1</v>
      </c>
      <c r="C78" t="s">
        <v>295</v>
      </c>
      <c r="D78">
        <v>74</v>
      </c>
      <c r="E78">
        <v>99</v>
      </c>
      <c r="F78">
        <v>1</v>
      </c>
      <c r="G78">
        <v>88</v>
      </c>
      <c r="H78">
        <v>99</v>
      </c>
      <c r="I78">
        <v>3</v>
      </c>
      <c r="J78" t="s">
        <v>1535</v>
      </c>
      <c r="K78" t="s">
        <v>1535</v>
      </c>
      <c r="L78" t="s">
        <v>1535</v>
      </c>
      <c r="M78" t="s">
        <v>1535</v>
      </c>
      <c r="N78" t="s">
        <v>1535</v>
      </c>
      <c r="O78" t="s">
        <v>1535</v>
      </c>
      <c r="P78" t="s">
        <v>1535</v>
      </c>
      <c r="Q78" t="s">
        <v>1535</v>
      </c>
      <c r="R78" t="s">
        <v>1535</v>
      </c>
      <c r="S78" t="s">
        <v>1535</v>
      </c>
      <c r="T78" t="s">
        <v>1535</v>
      </c>
      <c r="U78" t="s">
        <v>1535</v>
      </c>
      <c r="V78" t="s">
        <v>1535</v>
      </c>
      <c r="W78" t="s">
        <v>1535</v>
      </c>
      <c r="X78" t="s">
        <v>1535</v>
      </c>
    </row>
    <row r="79" spans="1:24" x14ac:dyDescent="0.35">
      <c r="A79">
        <v>258</v>
      </c>
      <c r="B79">
        <v>1</v>
      </c>
      <c r="C79" t="s">
        <v>1579</v>
      </c>
      <c r="D79">
        <v>76</v>
      </c>
      <c r="E79">
        <v>99</v>
      </c>
      <c r="F79">
        <v>4</v>
      </c>
      <c r="G79">
        <v>84</v>
      </c>
      <c r="H79">
        <v>7</v>
      </c>
      <c r="I79">
        <v>7</v>
      </c>
      <c r="J79" t="s">
        <v>1535</v>
      </c>
      <c r="K79" t="s">
        <v>1535</v>
      </c>
      <c r="L79" t="s">
        <v>1535</v>
      </c>
      <c r="M79" t="s">
        <v>1535</v>
      </c>
      <c r="N79" t="s">
        <v>1535</v>
      </c>
      <c r="O79" t="s">
        <v>1535</v>
      </c>
      <c r="P79" t="s">
        <v>1535</v>
      </c>
      <c r="Q79" t="s">
        <v>1535</v>
      </c>
      <c r="R79" t="s">
        <v>1535</v>
      </c>
      <c r="S79" t="s">
        <v>1535</v>
      </c>
      <c r="T79" t="s">
        <v>1535</v>
      </c>
      <c r="U79" t="s">
        <v>1535</v>
      </c>
      <c r="V79" t="s">
        <v>1535</v>
      </c>
      <c r="W79" t="s">
        <v>1535</v>
      </c>
      <c r="X79" t="s">
        <v>1535</v>
      </c>
    </row>
    <row r="80" spans="1:24" x14ac:dyDescent="0.35">
      <c r="A80">
        <v>260</v>
      </c>
      <c r="B80">
        <v>1</v>
      </c>
      <c r="C80" t="s">
        <v>1580</v>
      </c>
      <c r="D80">
        <v>84</v>
      </c>
      <c r="E80">
        <v>7</v>
      </c>
      <c r="F80">
        <v>7</v>
      </c>
      <c r="G80" t="s">
        <v>1535</v>
      </c>
      <c r="H80" t="s">
        <v>1535</v>
      </c>
      <c r="I80" t="s">
        <v>1535</v>
      </c>
      <c r="J80" t="s">
        <v>1535</v>
      </c>
      <c r="K80" t="s">
        <v>1535</v>
      </c>
      <c r="L80" t="s">
        <v>1535</v>
      </c>
      <c r="M80" t="s">
        <v>1535</v>
      </c>
      <c r="N80" t="s">
        <v>1535</v>
      </c>
      <c r="O80" t="s">
        <v>1535</v>
      </c>
      <c r="P80" t="s">
        <v>1535</v>
      </c>
      <c r="Q80" t="s">
        <v>1535</v>
      </c>
      <c r="R80" t="s">
        <v>1535</v>
      </c>
      <c r="S80" t="s">
        <v>1535</v>
      </c>
      <c r="T80" t="s">
        <v>1535</v>
      </c>
      <c r="U80" t="s">
        <v>1535</v>
      </c>
      <c r="V80" t="s">
        <v>1535</v>
      </c>
      <c r="W80" t="s">
        <v>1535</v>
      </c>
      <c r="X80" t="s">
        <v>1535</v>
      </c>
    </row>
    <row r="81" spans="1:24" x14ac:dyDescent="0.35">
      <c r="A81">
        <v>262</v>
      </c>
      <c r="B81">
        <v>1</v>
      </c>
      <c r="C81" t="s">
        <v>1581</v>
      </c>
      <c r="D81">
        <v>88</v>
      </c>
      <c r="E81">
        <v>3</v>
      </c>
      <c r="F81">
        <v>8</v>
      </c>
      <c r="G81" t="s">
        <v>1535</v>
      </c>
      <c r="H81" t="s">
        <v>1535</v>
      </c>
      <c r="I81" t="s">
        <v>1535</v>
      </c>
      <c r="J81" t="s">
        <v>1535</v>
      </c>
      <c r="K81" t="s">
        <v>1535</v>
      </c>
      <c r="L81" t="s">
        <v>1535</v>
      </c>
      <c r="M81" t="s">
        <v>1535</v>
      </c>
      <c r="N81" t="s">
        <v>1535</v>
      </c>
      <c r="O81" t="s">
        <v>1535</v>
      </c>
      <c r="P81" t="s">
        <v>1535</v>
      </c>
      <c r="Q81" t="s">
        <v>1535</v>
      </c>
      <c r="R81" t="s">
        <v>1535</v>
      </c>
      <c r="S81" t="s">
        <v>1535</v>
      </c>
      <c r="T81" t="s">
        <v>1535</v>
      </c>
      <c r="U81" t="s">
        <v>1535</v>
      </c>
      <c r="V81" t="s">
        <v>1535</v>
      </c>
      <c r="W81" t="s">
        <v>1535</v>
      </c>
      <c r="X81" t="s">
        <v>1535</v>
      </c>
    </row>
    <row r="82" spans="1:24" x14ac:dyDescent="0.35">
      <c r="A82">
        <v>263</v>
      </c>
      <c r="B82">
        <v>1</v>
      </c>
      <c r="C82" t="s">
        <v>1582</v>
      </c>
      <c r="D82">
        <v>88</v>
      </c>
      <c r="E82">
        <v>2</v>
      </c>
      <c r="F82">
        <v>4</v>
      </c>
      <c r="G82" t="s">
        <v>1535</v>
      </c>
      <c r="H82" t="s">
        <v>1535</v>
      </c>
      <c r="I82" t="s">
        <v>1535</v>
      </c>
      <c r="J82" t="s">
        <v>1535</v>
      </c>
      <c r="K82" t="s">
        <v>1535</v>
      </c>
      <c r="L82" t="s">
        <v>1535</v>
      </c>
      <c r="M82" t="s">
        <v>1535</v>
      </c>
      <c r="N82" t="s">
        <v>1535</v>
      </c>
      <c r="O82" t="s">
        <v>1535</v>
      </c>
      <c r="P82" t="s">
        <v>1535</v>
      </c>
      <c r="Q82" t="s">
        <v>1535</v>
      </c>
      <c r="R82" t="s">
        <v>1535</v>
      </c>
      <c r="S82" t="s">
        <v>1535</v>
      </c>
      <c r="T82" t="s">
        <v>1535</v>
      </c>
      <c r="U82" t="s">
        <v>1535</v>
      </c>
      <c r="V82" t="s">
        <v>1535</v>
      </c>
      <c r="W82" t="s">
        <v>1535</v>
      </c>
      <c r="X82" t="s">
        <v>1535</v>
      </c>
    </row>
    <row r="83" spans="1:24" x14ac:dyDescent="0.35">
      <c r="A83">
        <v>264</v>
      </c>
      <c r="B83">
        <v>1</v>
      </c>
      <c r="C83" t="s">
        <v>1583</v>
      </c>
      <c r="D83">
        <v>78</v>
      </c>
      <c r="E83">
        <v>99</v>
      </c>
      <c r="F83">
        <v>4</v>
      </c>
      <c r="G83">
        <v>87</v>
      </c>
      <c r="H83">
        <v>99</v>
      </c>
      <c r="I83">
        <v>6</v>
      </c>
      <c r="J83" t="s">
        <v>1535</v>
      </c>
      <c r="K83" t="s">
        <v>1535</v>
      </c>
      <c r="L83" t="s">
        <v>1535</v>
      </c>
      <c r="M83" t="s">
        <v>1535</v>
      </c>
      <c r="N83" t="s">
        <v>1535</v>
      </c>
      <c r="O83" t="s">
        <v>1535</v>
      </c>
      <c r="P83" t="s">
        <v>1535</v>
      </c>
      <c r="Q83" t="s">
        <v>1535</v>
      </c>
      <c r="R83" t="s">
        <v>1535</v>
      </c>
      <c r="S83" t="s">
        <v>1535</v>
      </c>
      <c r="T83" t="s">
        <v>1535</v>
      </c>
      <c r="U83" t="s">
        <v>1535</v>
      </c>
      <c r="V83" t="s">
        <v>1535</v>
      </c>
      <c r="W83" t="s">
        <v>1535</v>
      </c>
      <c r="X83" t="s">
        <v>1535</v>
      </c>
    </row>
    <row r="84" spans="1:24" x14ac:dyDescent="0.35">
      <c r="A84">
        <v>265</v>
      </c>
      <c r="B84">
        <v>1</v>
      </c>
      <c r="C84" t="s">
        <v>1584</v>
      </c>
      <c r="D84">
        <v>88</v>
      </c>
      <c r="E84">
        <v>3</v>
      </c>
      <c r="F84">
        <v>10</v>
      </c>
      <c r="G84" t="s">
        <v>1535</v>
      </c>
      <c r="H84" t="s">
        <v>1535</v>
      </c>
      <c r="I84" t="s">
        <v>1535</v>
      </c>
      <c r="J84" t="s">
        <v>1535</v>
      </c>
      <c r="K84" t="s">
        <v>1535</v>
      </c>
      <c r="L84" t="s">
        <v>1535</v>
      </c>
      <c r="M84" t="s">
        <v>1535</v>
      </c>
      <c r="N84" t="s">
        <v>1535</v>
      </c>
      <c r="O84" t="s">
        <v>1535</v>
      </c>
      <c r="P84" t="s">
        <v>1535</v>
      </c>
      <c r="Q84" t="s">
        <v>1535</v>
      </c>
      <c r="R84" t="s">
        <v>1535</v>
      </c>
      <c r="S84" t="s">
        <v>1535</v>
      </c>
      <c r="T84" t="s">
        <v>1535</v>
      </c>
      <c r="U84" t="s">
        <v>1535</v>
      </c>
      <c r="V84" t="s">
        <v>1535</v>
      </c>
      <c r="W84" t="s">
        <v>1535</v>
      </c>
      <c r="X84" t="s">
        <v>1535</v>
      </c>
    </row>
    <row r="85" spans="1:24" x14ac:dyDescent="0.35">
      <c r="A85">
        <v>270</v>
      </c>
      <c r="B85">
        <v>1</v>
      </c>
      <c r="C85" t="s">
        <v>221</v>
      </c>
      <c r="D85">
        <v>78</v>
      </c>
      <c r="E85">
        <v>99</v>
      </c>
      <c r="F85">
        <v>4.5</v>
      </c>
      <c r="G85">
        <v>85</v>
      </c>
      <c r="H85">
        <v>99</v>
      </c>
      <c r="I85">
        <v>4</v>
      </c>
      <c r="J85" t="s">
        <v>1535</v>
      </c>
      <c r="K85" t="s">
        <v>1535</v>
      </c>
      <c r="L85" t="s">
        <v>1535</v>
      </c>
      <c r="M85" t="s">
        <v>1535</v>
      </c>
      <c r="N85" t="s">
        <v>1535</v>
      </c>
      <c r="O85" t="s">
        <v>1535</v>
      </c>
      <c r="P85" t="s">
        <v>1535</v>
      </c>
      <c r="Q85" t="s">
        <v>1535</v>
      </c>
      <c r="R85" t="s">
        <v>1535</v>
      </c>
      <c r="S85" t="s">
        <v>1535</v>
      </c>
      <c r="T85" t="s">
        <v>1535</v>
      </c>
      <c r="U85" t="s">
        <v>1535</v>
      </c>
      <c r="V85" t="s">
        <v>1535</v>
      </c>
      <c r="W85" t="s">
        <v>1535</v>
      </c>
      <c r="X85" t="s">
        <v>1535</v>
      </c>
    </row>
    <row r="86" spans="1:24" x14ac:dyDescent="0.35">
      <c r="A86">
        <v>271</v>
      </c>
      <c r="B86">
        <v>1</v>
      </c>
      <c r="C86" t="s">
        <v>222</v>
      </c>
      <c r="D86">
        <v>85</v>
      </c>
      <c r="E86">
        <v>99</v>
      </c>
      <c r="F86">
        <v>3.835</v>
      </c>
      <c r="G86">
        <v>87</v>
      </c>
      <c r="H86">
        <v>3</v>
      </c>
      <c r="I86">
        <v>6.5</v>
      </c>
      <c r="J86" t="s">
        <v>1535</v>
      </c>
      <c r="K86" t="s">
        <v>1535</v>
      </c>
      <c r="L86" t="s">
        <v>1535</v>
      </c>
      <c r="M86" t="s">
        <v>1535</v>
      </c>
      <c r="N86" t="s">
        <v>1535</v>
      </c>
      <c r="O86" t="s">
        <v>1535</v>
      </c>
      <c r="P86" t="s">
        <v>1535</v>
      </c>
      <c r="Q86" t="s">
        <v>1535</v>
      </c>
      <c r="R86" t="s">
        <v>1535</v>
      </c>
      <c r="S86" t="s">
        <v>1535</v>
      </c>
      <c r="T86" t="s">
        <v>1535</v>
      </c>
      <c r="U86" t="s">
        <v>1535</v>
      </c>
      <c r="V86" t="s">
        <v>1535</v>
      </c>
      <c r="W86" t="s">
        <v>1535</v>
      </c>
      <c r="X86" t="s">
        <v>1535</v>
      </c>
    </row>
    <row r="87" spans="1:24" x14ac:dyDescent="0.35">
      <c r="A87">
        <v>272</v>
      </c>
      <c r="B87">
        <v>1</v>
      </c>
      <c r="C87" t="s">
        <v>307</v>
      </c>
      <c r="D87">
        <v>76</v>
      </c>
      <c r="E87">
        <v>99</v>
      </c>
      <c r="F87">
        <v>6</v>
      </c>
      <c r="G87">
        <v>82</v>
      </c>
      <c r="H87">
        <v>99</v>
      </c>
      <c r="I87">
        <v>2</v>
      </c>
      <c r="J87">
        <v>82</v>
      </c>
      <c r="K87">
        <v>1</v>
      </c>
      <c r="L87">
        <v>4</v>
      </c>
      <c r="M87" t="s">
        <v>1535</v>
      </c>
      <c r="N87" t="s">
        <v>1535</v>
      </c>
      <c r="O87" t="s">
        <v>1535</v>
      </c>
      <c r="P87" t="s">
        <v>1535</v>
      </c>
      <c r="Q87" t="s">
        <v>1535</v>
      </c>
      <c r="R87" t="s">
        <v>1535</v>
      </c>
      <c r="S87" t="s">
        <v>1535</v>
      </c>
      <c r="T87" t="s">
        <v>1535</v>
      </c>
      <c r="U87" t="s">
        <v>1535</v>
      </c>
      <c r="V87" t="s">
        <v>1535</v>
      </c>
      <c r="W87" t="s">
        <v>1535</v>
      </c>
      <c r="X87" t="s">
        <v>1535</v>
      </c>
    </row>
    <row r="88" spans="1:24" x14ac:dyDescent="0.35">
      <c r="A88">
        <v>273</v>
      </c>
      <c r="B88">
        <v>1</v>
      </c>
      <c r="C88" t="s">
        <v>123</v>
      </c>
      <c r="D88">
        <v>78</v>
      </c>
      <c r="E88">
        <v>99</v>
      </c>
      <c r="F88">
        <v>2.5</v>
      </c>
      <c r="G88">
        <v>82</v>
      </c>
      <c r="H88">
        <v>99</v>
      </c>
      <c r="I88">
        <v>6</v>
      </c>
      <c r="J88">
        <v>88</v>
      </c>
      <c r="K88">
        <v>5</v>
      </c>
      <c r="L88">
        <v>5</v>
      </c>
      <c r="M88" t="s">
        <v>1535</v>
      </c>
      <c r="N88" t="s">
        <v>1535</v>
      </c>
      <c r="O88" t="s">
        <v>1535</v>
      </c>
      <c r="P88" t="s">
        <v>1535</v>
      </c>
      <c r="Q88" t="s">
        <v>1535</v>
      </c>
      <c r="R88" t="s">
        <v>1535</v>
      </c>
      <c r="S88" t="s">
        <v>1535</v>
      </c>
      <c r="T88" t="s">
        <v>1535</v>
      </c>
      <c r="U88" t="s">
        <v>1535</v>
      </c>
      <c r="V88" t="s">
        <v>1535</v>
      </c>
      <c r="W88" t="s">
        <v>1535</v>
      </c>
      <c r="X88" t="s">
        <v>1535</v>
      </c>
    </row>
    <row r="89" spans="1:24" x14ac:dyDescent="0.35">
      <c r="A89">
        <v>276</v>
      </c>
      <c r="B89">
        <v>1</v>
      </c>
      <c r="C89" t="s">
        <v>363</v>
      </c>
      <c r="D89">
        <v>76</v>
      </c>
      <c r="E89">
        <v>99</v>
      </c>
      <c r="F89">
        <v>2.3980000000000001</v>
      </c>
      <c r="G89">
        <v>80</v>
      </c>
      <c r="H89">
        <v>99</v>
      </c>
      <c r="I89">
        <v>5.5</v>
      </c>
      <c r="J89">
        <v>82</v>
      </c>
      <c r="K89">
        <v>99</v>
      </c>
      <c r="L89">
        <v>9</v>
      </c>
      <c r="M89">
        <v>88</v>
      </c>
      <c r="N89">
        <v>99</v>
      </c>
      <c r="O89">
        <v>7.5</v>
      </c>
      <c r="P89" t="s">
        <v>1535</v>
      </c>
      <c r="Q89" t="s">
        <v>1535</v>
      </c>
      <c r="R89" t="s">
        <v>1535</v>
      </c>
      <c r="S89" t="s">
        <v>1535</v>
      </c>
      <c r="T89" t="s">
        <v>1535</v>
      </c>
      <c r="U89" t="s">
        <v>1535</v>
      </c>
      <c r="V89" t="s">
        <v>1535</v>
      </c>
      <c r="W89" t="s">
        <v>1535</v>
      </c>
      <c r="X89" t="s">
        <v>1535</v>
      </c>
    </row>
    <row r="90" spans="1:24" x14ac:dyDescent="0.35">
      <c r="A90">
        <v>277</v>
      </c>
      <c r="B90">
        <v>1</v>
      </c>
      <c r="C90" t="s">
        <v>178</v>
      </c>
      <c r="D90">
        <v>81</v>
      </c>
      <c r="E90">
        <v>99</v>
      </c>
      <c r="F90">
        <v>6.2</v>
      </c>
      <c r="G90">
        <v>85</v>
      </c>
      <c r="H90">
        <v>4</v>
      </c>
      <c r="I90">
        <v>3</v>
      </c>
      <c r="J90" t="s">
        <v>1535</v>
      </c>
      <c r="K90" t="s">
        <v>1535</v>
      </c>
      <c r="L90" t="s">
        <v>1535</v>
      </c>
      <c r="M90" t="s">
        <v>1535</v>
      </c>
      <c r="N90" t="s">
        <v>1535</v>
      </c>
      <c r="O90" t="s">
        <v>1535</v>
      </c>
      <c r="P90" t="s">
        <v>1535</v>
      </c>
      <c r="Q90" t="s">
        <v>1535</v>
      </c>
      <c r="R90" t="s">
        <v>1535</v>
      </c>
      <c r="S90" t="s">
        <v>1535</v>
      </c>
      <c r="T90" t="s">
        <v>1535</v>
      </c>
      <c r="U90" t="s">
        <v>1535</v>
      </c>
      <c r="V90" t="s">
        <v>1535</v>
      </c>
      <c r="W90" t="s">
        <v>1535</v>
      </c>
      <c r="X90" t="s">
        <v>1535</v>
      </c>
    </row>
    <row r="91" spans="1:24" x14ac:dyDescent="0.35">
      <c r="A91">
        <v>278</v>
      </c>
      <c r="B91">
        <v>1</v>
      </c>
      <c r="C91" t="s">
        <v>332</v>
      </c>
      <c r="D91">
        <v>82</v>
      </c>
      <c r="E91">
        <v>99</v>
      </c>
      <c r="F91">
        <v>4.75</v>
      </c>
      <c r="G91">
        <v>84</v>
      </c>
      <c r="H91">
        <v>99</v>
      </c>
      <c r="I91">
        <v>4.5</v>
      </c>
      <c r="J91">
        <v>87</v>
      </c>
      <c r="K91">
        <v>99</v>
      </c>
      <c r="L91">
        <v>4.75</v>
      </c>
      <c r="M91" t="s">
        <v>1535</v>
      </c>
      <c r="N91" t="s">
        <v>1535</v>
      </c>
      <c r="O91" t="s">
        <v>1535</v>
      </c>
      <c r="P91" t="s">
        <v>1535</v>
      </c>
      <c r="Q91" t="s">
        <v>1535</v>
      </c>
      <c r="R91" t="s">
        <v>1535</v>
      </c>
      <c r="S91" t="s">
        <v>1535</v>
      </c>
      <c r="T91" t="s">
        <v>1535</v>
      </c>
      <c r="U91" t="s">
        <v>1535</v>
      </c>
      <c r="V91" t="s">
        <v>1535</v>
      </c>
      <c r="W91" t="s">
        <v>1535</v>
      </c>
      <c r="X91" t="s">
        <v>1535</v>
      </c>
    </row>
    <row r="92" spans="1:24" x14ac:dyDescent="0.35">
      <c r="A92">
        <v>279</v>
      </c>
      <c r="B92">
        <v>1</v>
      </c>
      <c r="C92" t="s">
        <v>223</v>
      </c>
      <c r="D92">
        <v>88</v>
      </c>
      <c r="E92">
        <v>99</v>
      </c>
      <c r="F92">
        <v>8</v>
      </c>
      <c r="G92" t="s">
        <v>1535</v>
      </c>
      <c r="H92" t="s">
        <v>1535</v>
      </c>
      <c r="I92" t="s">
        <v>1535</v>
      </c>
      <c r="J92" t="s">
        <v>1535</v>
      </c>
      <c r="K92" t="s">
        <v>1535</v>
      </c>
      <c r="L92" t="s">
        <v>1535</v>
      </c>
      <c r="M92" t="s">
        <v>1535</v>
      </c>
      <c r="N92" t="s">
        <v>1535</v>
      </c>
      <c r="O92" t="s">
        <v>1535</v>
      </c>
      <c r="P92">
        <v>81</v>
      </c>
      <c r="Q92">
        <v>99</v>
      </c>
      <c r="R92">
        <v>6</v>
      </c>
      <c r="S92" t="s">
        <v>1535</v>
      </c>
      <c r="T92" t="s">
        <v>1535</v>
      </c>
      <c r="U92" t="s">
        <v>1535</v>
      </c>
      <c r="V92" t="s">
        <v>1535</v>
      </c>
      <c r="W92" t="s">
        <v>1535</v>
      </c>
      <c r="X92" t="s">
        <v>1535</v>
      </c>
    </row>
    <row r="93" spans="1:24" x14ac:dyDescent="0.35">
      <c r="A93">
        <v>280</v>
      </c>
      <c r="B93">
        <v>1</v>
      </c>
      <c r="C93" t="s">
        <v>364</v>
      </c>
      <c r="D93">
        <v>77</v>
      </c>
      <c r="E93">
        <v>99</v>
      </c>
      <c r="F93">
        <v>3.75</v>
      </c>
      <c r="G93">
        <v>83</v>
      </c>
      <c r="H93">
        <v>99</v>
      </c>
      <c r="I93">
        <v>3.25</v>
      </c>
      <c r="J93" t="s">
        <v>1535</v>
      </c>
      <c r="K93" t="s">
        <v>1535</v>
      </c>
      <c r="L93" t="s">
        <v>1535</v>
      </c>
      <c r="M93" t="s">
        <v>1535</v>
      </c>
      <c r="N93" t="s">
        <v>1535</v>
      </c>
      <c r="O93" t="s">
        <v>1535</v>
      </c>
      <c r="P93" t="s">
        <v>1535</v>
      </c>
      <c r="Q93" t="s">
        <v>1535</v>
      </c>
      <c r="R93" t="s">
        <v>1535</v>
      </c>
      <c r="S93" t="s">
        <v>1535</v>
      </c>
      <c r="T93" t="s">
        <v>1535</v>
      </c>
      <c r="U93" t="s">
        <v>1535</v>
      </c>
      <c r="V93" t="s">
        <v>1535</v>
      </c>
      <c r="W93" t="s">
        <v>1535</v>
      </c>
      <c r="X93" t="s">
        <v>1535</v>
      </c>
    </row>
    <row r="94" spans="1:24" x14ac:dyDescent="0.35">
      <c r="A94">
        <v>281</v>
      </c>
      <c r="B94">
        <v>1</v>
      </c>
      <c r="C94" t="s">
        <v>365</v>
      </c>
      <c r="D94">
        <v>81</v>
      </c>
      <c r="E94">
        <v>99</v>
      </c>
      <c r="F94">
        <v>8.5</v>
      </c>
      <c r="G94" t="s">
        <v>1535</v>
      </c>
      <c r="H94" t="s">
        <v>1535</v>
      </c>
      <c r="I94" t="s">
        <v>1535</v>
      </c>
      <c r="J94" t="s">
        <v>1535</v>
      </c>
      <c r="K94" t="s">
        <v>1535</v>
      </c>
      <c r="L94" t="s">
        <v>1535</v>
      </c>
      <c r="M94" t="s">
        <v>1535</v>
      </c>
      <c r="N94" t="s">
        <v>1535</v>
      </c>
      <c r="O94" t="s">
        <v>1535</v>
      </c>
      <c r="P94" t="s">
        <v>1535</v>
      </c>
      <c r="Q94" t="s">
        <v>1535</v>
      </c>
      <c r="R94" t="s">
        <v>1535</v>
      </c>
      <c r="S94" t="s">
        <v>1535</v>
      </c>
      <c r="T94" t="s">
        <v>1535</v>
      </c>
      <c r="U94" t="s">
        <v>1535</v>
      </c>
      <c r="V94" t="s">
        <v>1535</v>
      </c>
      <c r="W94" t="s">
        <v>1535</v>
      </c>
      <c r="X94" t="s">
        <v>1535</v>
      </c>
    </row>
    <row r="95" spans="1:24" x14ac:dyDescent="0.35">
      <c r="A95">
        <v>282</v>
      </c>
      <c r="B95">
        <v>1</v>
      </c>
      <c r="C95" t="s">
        <v>445</v>
      </c>
      <c r="D95">
        <v>79</v>
      </c>
      <c r="E95">
        <v>99</v>
      </c>
      <c r="F95">
        <v>2.9</v>
      </c>
      <c r="G95">
        <v>82</v>
      </c>
      <c r="H95">
        <v>99</v>
      </c>
      <c r="I95">
        <v>3.9</v>
      </c>
      <c r="J95">
        <v>85</v>
      </c>
      <c r="K95">
        <v>99</v>
      </c>
      <c r="L95">
        <v>2.6</v>
      </c>
      <c r="M95" t="s">
        <v>1535</v>
      </c>
      <c r="N95" t="s">
        <v>1535</v>
      </c>
      <c r="O95" t="s">
        <v>1535</v>
      </c>
      <c r="P95" t="s">
        <v>1535</v>
      </c>
      <c r="Q95" t="s">
        <v>1535</v>
      </c>
      <c r="R95" t="s">
        <v>1535</v>
      </c>
      <c r="S95" t="s">
        <v>1535</v>
      </c>
      <c r="T95" t="s">
        <v>1535</v>
      </c>
      <c r="U95" t="s">
        <v>1535</v>
      </c>
      <c r="V95" t="s">
        <v>1535</v>
      </c>
      <c r="W95" t="s">
        <v>1535</v>
      </c>
      <c r="X95" t="s">
        <v>1535</v>
      </c>
    </row>
    <row r="96" spans="1:24" x14ac:dyDescent="0.35">
      <c r="A96">
        <v>283</v>
      </c>
      <c r="B96">
        <v>1</v>
      </c>
      <c r="C96" t="s">
        <v>366</v>
      </c>
      <c r="D96">
        <v>78</v>
      </c>
      <c r="E96">
        <v>99</v>
      </c>
      <c r="F96">
        <v>4.5</v>
      </c>
      <c r="G96">
        <v>82</v>
      </c>
      <c r="H96">
        <v>99</v>
      </c>
      <c r="I96">
        <v>5.75</v>
      </c>
      <c r="J96">
        <v>85</v>
      </c>
      <c r="K96">
        <v>99</v>
      </c>
      <c r="L96">
        <v>5.5</v>
      </c>
      <c r="M96" t="s">
        <v>1535</v>
      </c>
      <c r="N96" t="s">
        <v>1535</v>
      </c>
      <c r="O96" t="s">
        <v>1535</v>
      </c>
      <c r="P96" t="s">
        <v>1535</v>
      </c>
      <c r="Q96" t="s">
        <v>1535</v>
      </c>
      <c r="R96" t="s">
        <v>1535</v>
      </c>
      <c r="S96" t="s">
        <v>1535</v>
      </c>
      <c r="T96" t="s">
        <v>1535</v>
      </c>
      <c r="U96" t="s">
        <v>1535</v>
      </c>
      <c r="V96" t="s">
        <v>1535</v>
      </c>
      <c r="W96" t="s">
        <v>1535</v>
      </c>
      <c r="X96" t="s">
        <v>1535</v>
      </c>
    </row>
    <row r="97" spans="1:24" x14ac:dyDescent="0.35">
      <c r="A97">
        <v>284</v>
      </c>
      <c r="B97">
        <v>1</v>
      </c>
      <c r="C97" t="s">
        <v>23</v>
      </c>
      <c r="D97">
        <v>87</v>
      </c>
      <c r="E97">
        <v>8</v>
      </c>
      <c r="F97">
        <v>9.9700000000000006</v>
      </c>
      <c r="G97" t="s">
        <v>1535</v>
      </c>
      <c r="H97" t="s">
        <v>1535</v>
      </c>
      <c r="I97" t="s">
        <v>1535</v>
      </c>
      <c r="J97" t="s">
        <v>1535</v>
      </c>
      <c r="K97" t="s">
        <v>1535</v>
      </c>
      <c r="L97" t="s">
        <v>1535</v>
      </c>
      <c r="M97" t="s">
        <v>1535</v>
      </c>
      <c r="N97" t="s">
        <v>1535</v>
      </c>
      <c r="O97" t="s">
        <v>1535</v>
      </c>
      <c r="P97" t="s">
        <v>1535</v>
      </c>
      <c r="Q97" t="s">
        <v>1535</v>
      </c>
      <c r="R97" t="s">
        <v>1535</v>
      </c>
      <c r="S97" t="s">
        <v>1535</v>
      </c>
      <c r="T97" t="s">
        <v>1535</v>
      </c>
      <c r="U97" t="s">
        <v>1535</v>
      </c>
      <c r="V97" t="s">
        <v>1535</v>
      </c>
      <c r="W97" t="s">
        <v>1535</v>
      </c>
      <c r="X97" t="s">
        <v>1535</v>
      </c>
    </row>
    <row r="98" spans="1:24" x14ac:dyDescent="0.35">
      <c r="A98">
        <v>286</v>
      </c>
      <c r="B98">
        <v>1</v>
      </c>
      <c r="C98" t="s">
        <v>224</v>
      </c>
      <c r="D98">
        <v>84</v>
      </c>
      <c r="E98">
        <v>99</v>
      </c>
      <c r="F98">
        <v>5.75</v>
      </c>
      <c r="G98">
        <v>87</v>
      </c>
      <c r="H98">
        <v>99</v>
      </c>
      <c r="I98">
        <v>4.25</v>
      </c>
      <c r="J98" t="s">
        <v>1535</v>
      </c>
      <c r="K98" t="s">
        <v>1535</v>
      </c>
      <c r="L98" t="s">
        <v>1535</v>
      </c>
      <c r="M98" t="s">
        <v>1535</v>
      </c>
      <c r="N98" t="s">
        <v>1535</v>
      </c>
      <c r="O98" t="s">
        <v>1535</v>
      </c>
      <c r="P98" t="s">
        <v>1535</v>
      </c>
      <c r="Q98" t="s">
        <v>1535</v>
      </c>
      <c r="R98" t="s">
        <v>1535</v>
      </c>
      <c r="S98" t="s">
        <v>1535</v>
      </c>
      <c r="T98" t="s">
        <v>1535</v>
      </c>
      <c r="U98" t="s">
        <v>1535</v>
      </c>
      <c r="V98" t="s">
        <v>1535</v>
      </c>
      <c r="W98" t="s">
        <v>1535</v>
      </c>
      <c r="X98" t="s">
        <v>1535</v>
      </c>
    </row>
    <row r="99" spans="1:24" x14ac:dyDescent="0.35">
      <c r="A99">
        <v>294</v>
      </c>
      <c r="B99">
        <v>1</v>
      </c>
      <c r="C99" t="s">
        <v>53</v>
      </c>
      <c r="D99">
        <v>88</v>
      </c>
      <c r="E99">
        <v>3</v>
      </c>
      <c r="F99">
        <v>6</v>
      </c>
      <c r="G99" t="s">
        <v>1535</v>
      </c>
      <c r="H99" t="s">
        <v>1535</v>
      </c>
      <c r="I99" t="s">
        <v>1535</v>
      </c>
      <c r="J99" t="s">
        <v>1535</v>
      </c>
      <c r="K99" t="s">
        <v>1535</v>
      </c>
      <c r="L99" t="s">
        <v>1535</v>
      </c>
      <c r="M99" t="s">
        <v>1535</v>
      </c>
      <c r="N99" t="s">
        <v>1535</v>
      </c>
      <c r="O99" t="s">
        <v>1535</v>
      </c>
      <c r="P99" t="s">
        <v>1535</v>
      </c>
      <c r="Q99" t="s">
        <v>1535</v>
      </c>
      <c r="R99" t="s">
        <v>1535</v>
      </c>
      <c r="S99" t="s">
        <v>1535</v>
      </c>
      <c r="T99" t="s">
        <v>1535</v>
      </c>
      <c r="U99" t="s">
        <v>1535</v>
      </c>
      <c r="V99" t="s">
        <v>1535</v>
      </c>
      <c r="W99" t="s">
        <v>1535</v>
      </c>
      <c r="X99" t="s">
        <v>1535</v>
      </c>
    </row>
    <row r="100" spans="1:24" x14ac:dyDescent="0.35">
      <c r="A100">
        <v>297</v>
      </c>
      <c r="B100">
        <v>1</v>
      </c>
      <c r="C100" t="s">
        <v>77</v>
      </c>
      <c r="D100">
        <v>87</v>
      </c>
      <c r="E100">
        <v>99</v>
      </c>
      <c r="F100">
        <v>6</v>
      </c>
      <c r="G100" t="s">
        <v>1535</v>
      </c>
      <c r="H100" t="s">
        <v>1535</v>
      </c>
      <c r="I100" t="s">
        <v>1535</v>
      </c>
      <c r="J100" t="s">
        <v>1535</v>
      </c>
      <c r="K100" t="s">
        <v>1535</v>
      </c>
      <c r="L100" t="s">
        <v>1535</v>
      </c>
      <c r="M100" t="s">
        <v>1535</v>
      </c>
      <c r="N100" t="s">
        <v>1535</v>
      </c>
      <c r="O100" t="s">
        <v>1535</v>
      </c>
      <c r="P100" t="s">
        <v>1535</v>
      </c>
      <c r="Q100" t="s">
        <v>1535</v>
      </c>
      <c r="R100" t="s">
        <v>1535</v>
      </c>
      <c r="S100" t="s">
        <v>1535</v>
      </c>
      <c r="T100" t="s">
        <v>1535</v>
      </c>
      <c r="U100" t="s">
        <v>1535</v>
      </c>
      <c r="V100" t="s">
        <v>1535</v>
      </c>
      <c r="W100" t="s">
        <v>1535</v>
      </c>
      <c r="X100" t="s">
        <v>1535</v>
      </c>
    </row>
    <row r="101" spans="1:24" x14ac:dyDescent="0.35">
      <c r="A101">
        <v>306</v>
      </c>
      <c r="B101">
        <v>1</v>
      </c>
      <c r="C101" t="s">
        <v>367</v>
      </c>
      <c r="D101">
        <v>76</v>
      </c>
      <c r="E101">
        <v>99</v>
      </c>
      <c r="F101">
        <v>10</v>
      </c>
      <c r="G101" t="s">
        <v>1535</v>
      </c>
      <c r="H101" t="s">
        <v>1535</v>
      </c>
      <c r="I101" t="s">
        <v>1535</v>
      </c>
      <c r="J101" t="s">
        <v>1535</v>
      </c>
      <c r="K101" t="s">
        <v>1535</v>
      </c>
      <c r="L101" t="s">
        <v>1535</v>
      </c>
      <c r="M101" t="s">
        <v>1535</v>
      </c>
      <c r="N101" t="s">
        <v>1535</v>
      </c>
      <c r="O101" t="s">
        <v>1535</v>
      </c>
      <c r="P101" t="s">
        <v>1535</v>
      </c>
      <c r="Q101" t="s">
        <v>1535</v>
      </c>
      <c r="R101" t="s">
        <v>1535</v>
      </c>
      <c r="S101" t="s">
        <v>1535</v>
      </c>
      <c r="T101" t="s">
        <v>1535</v>
      </c>
      <c r="U101" t="s">
        <v>1535</v>
      </c>
      <c r="V101" t="s">
        <v>1535</v>
      </c>
      <c r="W101" t="s">
        <v>1535</v>
      </c>
      <c r="X101" t="s">
        <v>1535</v>
      </c>
    </row>
    <row r="102" spans="1:24" x14ac:dyDescent="0.35">
      <c r="A102">
        <v>316</v>
      </c>
      <c r="B102">
        <v>1</v>
      </c>
      <c r="C102" t="s">
        <v>124</v>
      </c>
      <c r="D102">
        <v>81</v>
      </c>
      <c r="E102">
        <v>99</v>
      </c>
      <c r="F102">
        <v>2</v>
      </c>
      <c r="G102" t="s">
        <v>1535</v>
      </c>
      <c r="H102" t="s">
        <v>1535</v>
      </c>
      <c r="I102" t="s">
        <v>1535</v>
      </c>
      <c r="J102" t="s">
        <v>1535</v>
      </c>
      <c r="K102" t="s">
        <v>1535</v>
      </c>
      <c r="L102" t="s">
        <v>1535</v>
      </c>
      <c r="M102" t="s">
        <v>1535</v>
      </c>
      <c r="N102" t="s">
        <v>1535</v>
      </c>
      <c r="O102" t="s">
        <v>1535</v>
      </c>
      <c r="P102" t="s">
        <v>1535</v>
      </c>
      <c r="Q102" t="s">
        <v>1535</v>
      </c>
      <c r="R102" t="s">
        <v>1535</v>
      </c>
      <c r="S102" t="s">
        <v>1535</v>
      </c>
      <c r="T102" t="s">
        <v>1535</v>
      </c>
      <c r="U102" t="s">
        <v>1535</v>
      </c>
      <c r="V102" t="s">
        <v>1535</v>
      </c>
      <c r="W102" t="s">
        <v>1535</v>
      </c>
      <c r="X102" t="s">
        <v>1535</v>
      </c>
    </row>
    <row r="103" spans="1:24" x14ac:dyDescent="0.35">
      <c r="A103">
        <v>318</v>
      </c>
      <c r="B103">
        <v>1</v>
      </c>
      <c r="C103" t="s">
        <v>530</v>
      </c>
      <c r="D103">
        <v>81</v>
      </c>
      <c r="E103">
        <v>99</v>
      </c>
      <c r="F103">
        <v>2</v>
      </c>
      <c r="G103">
        <v>88</v>
      </c>
      <c r="H103">
        <v>99</v>
      </c>
      <c r="I103">
        <v>3</v>
      </c>
      <c r="J103" t="s">
        <v>1535</v>
      </c>
      <c r="K103" t="s">
        <v>1535</v>
      </c>
      <c r="L103" t="s">
        <v>1535</v>
      </c>
      <c r="M103" t="s">
        <v>1535</v>
      </c>
      <c r="N103" t="s">
        <v>1535</v>
      </c>
      <c r="O103" t="s">
        <v>1535</v>
      </c>
      <c r="P103" t="s">
        <v>1535</v>
      </c>
      <c r="Q103" t="s">
        <v>1535</v>
      </c>
      <c r="R103" t="s">
        <v>1535</v>
      </c>
      <c r="S103" t="s">
        <v>1535</v>
      </c>
      <c r="T103" t="s">
        <v>1535</v>
      </c>
      <c r="U103" t="s">
        <v>1535</v>
      </c>
      <c r="V103" t="s">
        <v>1535</v>
      </c>
      <c r="W103" t="s">
        <v>1535</v>
      </c>
      <c r="X103" t="s">
        <v>1535</v>
      </c>
    </row>
    <row r="104" spans="1:24" x14ac:dyDescent="0.35">
      <c r="A104">
        <v>319</v>
      </c>
      <c r="B104">
        <v>1</v>
      </c>
      <c r="C104" t="s">
        <v>297</v>
      </c>
      <c r="D104">
        <v>81</v>
      </c>
      <c r="E104">
        <v>99</v>
      </c>
      <c r="F104">
        <v>2</v>
      </c>
      <c r="G104" t="s">
        <v>1535</v>
      </c>
      <c r="H104" t="s">
        <v>1535</v>
      </c>
      <c r="I104" t="s">
        <v>1535</v>
      </c>
      <c r="J104" t="s">
        <v>1535</v>
      </c>
      <c r="K104" t="s">
        <v>1535</v>
      </c>
      <c r="L104" t="s">
        <v>1535</v>
      </c>
      <c r="M104" t="s">
        <v>1535</v>
      </c>
      <c r="N104" t="s">
        <v>1535</v>
      </c>
      <c r="O104" t="s">
        <v>1535</v>
      </c>
      <c r="P104" t="s">
        <v>1535</v>
      </c>
      <c r="Q104" t="s">
        <v>1535</v>
      </c>
      <c r="R104" t="s">
        <v>1535</v>
      </c>
      <c r="S104" t="s">
        <v>1535</v>
      </c>
      <c r="T104" t="s">
        <v>1535</v>
      </c>
      <c r="U104" t="s">
        <v>1535</v>
      </c>
      <c r="V104" t="s">
        <v>1535</v>
      </c>
      <c r="W104" t="s">
        <v>1535</v>
      </c>
      <c r="X104" t="s">
        <v>1535</v>
      </c>
    </row>
    <row r="105" spans="1:24" x14ac:dyDescent="0.35">
      <c r="A105">
        <v>323</v>
      </c>
      <c r="B105">
        <v>2</v>
      </c>
      <c r="C105" t="s">
        <v>369</v>
      </c>
      <c r="D105">
        <v>78</v>
      </c>
      <c r="E105">
        <v>99</v>
      </c>
      <c r="F105">
        <v>4</v>
      </c>
      <c r="G105">
        <v>80</v>
      </c>
      <c r="H105">
        <v>99</v>
      </c>
      <c r="I105">
        <v>10</v>
      </c>
      <c r="J105">
        <v>83</v>
      </c>
      <c r="K105">
        <v>99</v>
      </c>
      <c r="L105">
        <v>8</v>
      </c>
      <c r="M105" t="s">
        <v>1535</v>
      </c>
      <c r="N105" t="s">
        <v>1535</v>
      </c>
      <c r="O105" t="s">
        <v>1535</v>
      </c>
      <c r="P105" t="s">
        <v>1535</v>
      </c>
      <c r="Q105" t="s">
        <v>1535</v>
      </c>
      <c r="R105" t="s">
        <v>1535</v>
      </c>
      <c r="S105" t="s">
        <v>1535</v>
      </c>
      <c r="T105" t="s">
        <v>1535</v>
      </c>
      <c r="U105" t="s">
        <v>1535</v>
      </c>
      <c r="V105" t="s">
        <v>1535</v>
      </c>
      <c r="W105" t="s">
        <v>1535</v>
      </c>
      <c r="X105" t="s">
        <v>1535</v>
      </c>
    </row>
    <row r="106" spans="1:24" x14ac:dyDescent="0.35">
      <c r="A106">
        <v>325</v>
      </c>
      <c r="B106">
        <v>1</v>
      </c>
      <c r="C106" t="s">
        <v>24</v>
      </c>
      <c r="D106">
        <v>76</v>
      </c>
      <c r="E106">
        <v>99</v>
      </c>
      <c r="F106">
        <v>5</v>
      </c>
      <c r="G106" t="s">
        <v>1535</v>
      </c>
      <c r="H106" t="s">
        <v>1535</v>
      </c>
      <c r="I106" t="s">
        <v>1535</v>
      </c>
      <c r="J106" t="s">
        <v>1535</v>
      </c>
      <c r="K106" t="s">
        <v>1535</v>
      </c>
      <c r="L106" t="s">
        <v>1535</v>
      </c>
      <c r="M106" t="s">
        <v>1535</v>
      </c>
      <c r="N106" t="s">
        <v>1535</v>
      </c>
      <c r="O106" t="s">
        <v>1535</v>
      </c>
      <c r="P106" t="s">
        <v>1535</v>
      </c>
      <c r="Q106" t="s">
        <v>1535</v>
      </c>
      <c r="R106" t="s">
        <v>1535</v>
      </c>
      <c r="S106" t="s">
        <v>1535</v>
      </c>
      <c r="T106" t="s">
        <v>1535</v>
      </c>
      <c r="U106" t="s">
        <v>1535</v>
      </c>
      <c r="V106" t="s">
        <v>1535</v>
      </c>
      <c r="W106" t="s">
        <v>1535</v>
      </c>
      <c r="X106" t="s">
        <v>1535</v>
      </c>
    </row>
    <row r="107" spans="1:24" x14ac:dyDescent="0.35">
      <c r="A107">
        <v>328</v>
      </c>
      <c r="B107">
        <v>1</v>
      </c>
      <c r="C107" t="s">
        <v>1585</v>
      </c>
      <c r="D107">
        <v>87</v>
      </c>
      <c r="E107">
        <v>99</v>
      </c>
      <c r="F107">
        <v>12</v>
      </c>
      <c r="G107" t="s">
        <v>1535</v>
      </c>
      <c r="H107" t="s">
        <v>1535</v>
      </c>
      <c r="I107" t="s">
        <v>1535</v>
      </c>
      <c r="J107" t="s">
        <v>1535</v>
      </c>
      <c r="K107" t="s">
        <v>1535</v>
      </c>
      <c r="L107" t="s">
        <v>1535</v>
      </c>
      <c r="M107" t="s">
        <v>1535</v>
      </c>
      <c r="N107" t="s">
        <v>1535</v>
      </c>
      <c r="O107" t="s">
        <v>1535</v>
      </c>
      <c r="P107" t="s">
        <v>1535</v>
      </c>
      <c r="Q107" t="s">
        <v>1535</v>
      </c>
      <c r="R107" t="s">
        <v>1535</v>
      </c>
      <c r="S107" t="s">
        <v>1535</v>
      </c>
      <c r="T107" t="s">
        <v>1535</v>
      </c>
      <c r="U107" t="s">
        <v>1535</v>
      </c>
      <c r="V107" t="s">
        <v>1535</v>
      </c>
      <c r="W107" t="s">
        <v>1535</v>
      </c>
      <c r="X107" t="s">
        <v>1535</v>
      </c>
    </row>
    <row r="108" spans="1:24" x14ac:dyDescent="0.35">
      <c r="A108">
        <v>346</v>
      </c>
      <c r="B108">
        <v>1</v>
      </c>
      <c r="C108" t="s">
        <v>1586</v>
      </c>
      <c r="D108">
        <v>86</v>
      </c>
      <c r="E108">
        <v>3</v>
      </c>
      <c r="F108">
        <v>9</v>
      </c>
      <c r="G108">
        <v>88</v>
      </c>
      <c r="H108">
        <v>99</v>
      </c>
      <c r="I108">
        <v>9</v>
      </c>
      <c r="J108" t="s">
        <v>1535</v>
      </c>
      <c r="K108" t="s">
        <v>1535</v>
      </c>
      <c r="L108" t="s">
        <v>1535</v>
      </c>
      <c r="M108" t="s">
        <v>1535</v>
      </c>
      <c r="N108" t="s">
        <v>1535</v>
      </c>
      <c r="O108" t="s">
        <v>1535</v>
      </c>
      <c r="P108" t="s">
        <v>1535</v>
      </c>
      <c r="Q108" t="s">
        <v>1535</v>
      </c>
      <c r="R108" t="s">
        <v>1535</v>
      </c>
      <c r="S108" t="s">
        <v>1535</v>
      </c>
      <c r="T108" t="s">
        <v>1535</v>
      </c>
      <c r="U108" t="s">
        <v>1535</v>
      </c>
      <c r="V108" t="s">
        <v>1535</v>
      </c>
      <c r="W108" t="s">
        <v>1535</v>
      </c>
      <c r="X108" t="s">
        <v>1535</v>
      </c>
    </row>
    <row r="109" spans="1:24" x14ac:dyDescent="0.35">
      <c r="A109">
        <v>351</v>
      </c>
      <c r="B109">
        <v>1</v>
      </c>
      <c r="C109" t="s">
        <v>1587</v>
      </c>
      <c r="D109">
        <v>78</v>
      </c>
      <c r="E109">
        <v>99</v>
      </c>
      <c r="F109">
        <v>10</v>
      </c>
      <c r="G109">
        <v>85</v>
      </c>
      <c r="H109">
        <v>4</v>
      </c>
      <c r="I109">
        <v>3</v>
      </c>
      <c r="J109" t="s">
        <v>1535</v>
      </c>
      <c r="K109" t="s">
        <v>1535</v>
      </c>
      <c r="L109" t="s">
        <v>1535</v>
      </c>
      <c r="M109" t="s">
        <v>1535</v>
      </c>
      <c r="N109" t="s">
        <v>1535</v>
      </c>
      <c r="O109" t="s">
        <v>1535</v>
      </c>
      <c r="P109" t="s">
        <v>1535</v>
      </c>
      <c r="Q109" t="s">
        <v>1535</v>
      </c>
      <c r="R109" t="s">
        <v>1535</v>
      </c>
      <c r="S109" t="s">
        <v>1535</v>
      </c>
      <c r="T109" t="s">
        <v>1535</v>
      </c>
      <c r="U109" t="s">
        <v>1535</v>
      </c>
      <c r="V109" t="s">
        <v>1535</v>
      </c>
      <c r="W109" t="s">
        <v>1535</v>
      </c>
      <c r="X109" t="s">
        <v>1535</v>
      </c>
    </row>
    <row r="110" spans="1:24" x14ac:dyDescent="0.35">
      <c r="A110">
        <v>352</v>
      </c>
      <c r="B110">
        <v>1</v>
      </c>
      <c r="C110" t="s">
        <v>1588</v>
      </c>
      <c r="D110">
        <v>79</v>
      </c>
      <c r="E110">
        <v>99</v>
      </c>
      <c r="F110">
        <v>10</v>
      </c>
      <c r="G110" t="s">
        <v>1535</v>
      </c>
      <c r="H110" t="s">
        <v>1535</v>
      </c>
      <c r="I110" t="s">
        <v>1535</v>
      </c>
      <c r="J110" t="s">
        <v>1535</v>
      </c>
      <c r="K110" t="s">
        <v>1535</v>
      </c>
      <c r="L110" t="s">
        <v>1535</v>
      </c>
      <c r="M110" t="s">
        <v>1535</v>
      </c>
      <c r="N110" t="s">
        <v>1535</v>
      </c>
      <c r="O110" t="s">
        <v>1535</v>
      </c>
      <c r="P110" t="s">
        <v>1535</v>
      </c>
      <c r="Q110" t="s">
        <v>1535</v>
      </c>
      <c r="R110" t="s">
        <v>1535</v>
      </c>
      <c r="S110" t="s">
        <v>1535</v>
      </c>
      <c r="T110" t="s">
        <v>1535</v>
      </c>
      <c r="U110" t="s">
        <v>1535</v>
      </c>
      <c r="V110" t="s">
        <v>1535</v>
      </c>
      <c r="W110" t="s">
        <v>1535</v>
      </c>
      <c r="X110" t="s">
        <v>1535</v>
      </c>
    </row>
    <row r="111" spans="1:24" x14ac:dyDescent="0.35">
      <c r="A111">
        <v>354</v>
      </c>
      <c r="B111">
        <v>1</v>
      </c>
      <c r="C111" t="s">
        <v>26</v>
      </c>
      <c r="D111">
        <v>78</v>
      </c>
      <c r="E111">
        <v>99</v>
      </c>
      <c r="F111">
        <v>8</v>
      </c>
      <c r="G111" t="s">
        <v>1535</v>
      </c>
      <c r="H111" t="s">
        <v>1535</v>
      </c>
      <c r="I111" t="s">
        <v>1535</v>
      </c>
      <c r="J111" t="s">
        <v>1535</v>
      </c>
      <c r="K111" t="s">
        <v>1535</v>
      </c>
      <c r="L111" t="s">
        <v>1535</v>
      </c>
      <c r="M111" t="s">
        <v>1535</v>
      </c>
      <c r="N111" t="s">
        <v>1535</v>
      </c>
      <c r="O111" t="s">
        <v>1535</v>
      </c>
      <c r="P111" t="s">
        <v>1535</v>
      </c>
      <c r="Q111" t="s">
        <v>1535</v>
      </c>
      <c r="R111" t="s">
        <v>1535</v>
      </c>
      <c r="S111" t="s">
        <v>1535</v>
      </c>
      <c r="T111" t="s">
        <v>1535</v>
      </c>
      <c r="U111" t="s">
        <v>1535</v>
      </c>
      <c r="V111" t="s">
        <v>1535</v>
      </c>
      <c r="W111" t="s">
        <v>1535</v>
      </c>
      <c r="X111" t="s">
        <v>1535</v>
      </c>
    </row>
    <row r="112" spans="1:24" x14ac:dyDescent="0.35">
      <c r="A112">
        <v>356</v>
      </c>
      <c r="B112">
        <v>1</v>
      </c>
      <c r="C112" t="s">
        <v>430</v>
      </c>
      <c r="D112">
        <v>75</v>
      </c>
      <c r="E112">
        <v>99</v>
      </c>
      <c r="F112">
        <v>15</v>
      </c>
      <c r="G112" t="s">
        <v>1535</v>
      </c>
      <c r="H112" t="s">
        <v>1535</v>
      </c>
      <c r="I112" t="s">
        <v>1535</v>
      </c>
      <c r="J112" t="s">
        <v>1535</v>
      </c>
      <c r="K112" t="s">
        <v>1535</v>
      </c>
      <c r="L112" t="s">
        <v>1535</v>
      </c>
      <c r="M112" t="s">
        <v>1535</v>
      </c>
      <c r="N112" t="s">
        <v>1535</v>
      </c>
      <c r="O112" t="s">
        <v>1535</v>
      </c>
      <c r="P112" t="s">
        <v>1535</v>
      </c>
      <c r="Q112" t="s">
        <v>1535</v>
      </c>
      <c r="R112" t="s">
        <v>1535</v>
      </c>
      <c r="S112" t="s">
        <v>1535</v>
      </c>
      <c r="T112" t="s">
        <v>1535</v>
      </c>
      <c r="U112" t="s">
        <v>1535</v>
      </c>
      <c r="V112" t="s">
        <v>1535</v>
      </c>
      <c r="W112" t="s">
        <v>1535</v>
      </c>
      <c r="X112" t="s">
        <v>1535</v>
      </c>
    </row>
    <row r="113" spans="1:24" x14ac:dyDescent="0.35">
      <c r="A113">
        <v>371</v>
      </c>
      <c r="B113">
        <v>1</v>
      </c>
      <c r="C113" t="s">
        <v>27</v>
      </c>
      <c r="D113">
        <v>79</v>
      </c>
      <c r="E113">
        <v>99</v>
      </c>
      <c r="F113">
        <v>5</v>
      </c>
      <c r="G113">
        <v>83</v>
      </c>
      <c r="H113">
        <v>99</v>
      </c>
      <c r="I113">
        <v>7</v>
      </c>
      <c r="J113" t="s">
        <v>1535</v>
      </c>
      <c r="K113" t="s">
        <v>1535</v>
      </c>
      <c r="L113" t="s">
        <v>1535</v>
      </c>
      <c r="M113" t="s">
        <v>1535</v>
      </c>
      <c r="N113" t="s">
        <v>1535</v>
      </c>
      <c r="O113" t="s">
        <v>1535</v>
      </c>
      <c r="P113" t="s">
        <v>1535</v>
      </c>
      <c r="Q113" t="s">
        <v>1535</v>
      </c>
      <c r="R113" t="s">
        <v>1535</v>
      </c>
      <c r="S113" t="s">
        <v>1535</v>
      </c>
      <c r="T113" t="s">
        <v>1535</v>
      </c>
      <c r="U113" t="s">
        <v>1535</v>
      </c>
      <c r="V113" t="s">
        <v>1535</v>
      </c>
      <c r="W113" t="s">
        <v>1535</v>
      </c>
      <c r="X113" t="s">
        <v>1535</v>
      </c>
    </row>
    <row r="114" spans="1:24" x14ac:dyDescent="0.35">
      <c r="A114">
        <v>376</v>
      </c>
      <c r="B114">
        <v>1</v>
      </c>
      <c r="C114" t="s">
        <v>1589</v>
      </c>
      <c r="D114">
        <v>77</v>
      </c>
      <c r="E114">
        <v>99</v>
      </c>
      <c r="F114">
        <v>10</v>
      </c>
      <c r="G114">
        <v>83</v>
      </c>
      <c r="H114">
        <v>99</v>
      </c>
      <c r="I114">
        <v>10.75</v>
      </c>
      <c r="J114" t="s">
        <v>1535</v>
      </c>
      <c r="K114" t="s">
        <v>1535</v>
      </c>
      <c r="L114" t="s">
        <v>1535</v>
      </c>
      <c r="M114" t="s">
        <v>1535</v>
      </c>
      <c r="N114" t="s">
        <v>1535</v>
      </c>
      <c r="O114" t="s">
        <v>1535</v>
      </c>
      <c r="P114" t="s">
        <v>1535</v>
      </c>
      <c r="Q114" t="s">
        <v>1535</v>
      </c>
      <c r="R114" t="s">
        <v>1535</v>
      </c>
      <c r="S114" t="s">
        <v>1535</v>
      </c>
      <c r="T114" t="s">
        <v>1535</v>
      </c>
      <c r="U114" t="s">
        <v>1535</v>
      </c>
      <c r="V114" t="s">
        <v>1535</v>
      </c>
      <c r="W114" t="s">
        <v>1535</v>
      </c>
      <c r="X114" t="s">
        <v>1535</v>
      </c>
    </row>
    <row r="115" spans="1:24" x14ac:dyDescent="0.35">
      <c r="A115">
        <v>378</v>
      </c>
      <c r="B115">
        <v>1</v>
      </c>
      <c r="C115" t="s">
        <v>276</v>
      </c>
      <c r="D115">
        <v>87</v>
      </c>
      <c r="E115">
        <v>99</v>
      </c>
      <c r="F115">
        <v>6</v>
      </c>
      <c r="G115" t="s">
        <v>1535</v>
      </c>
      <c r="H115" t="s">
        <v>1535</v>
      </c>
      <c r="I115" t="s">
        <v>1535</v>
      </c>
      <c r="J115" t="s">
        <v>1535</v>
      </c>
      <c r="K115" t="s">
        <v>1535</v>
      </c>
      <c r="L115" t="s">
        <v>1535</v>
      </c>
      <c r="M115" t="s">
        <v>1535</v>
      </c>
      <c r="N115" t="s">
        <v>1535</v>
      </c>
      <c r="O115" t="s">
        <v>1535</v>
      </c>
      <c r="P115" t="s">
        <v>1535</v>
      </c>
      <c r="Q115" t="s">
        <v>1535</v>
      </c>
      <c r="R115" t="s">
        <v>1535</v>
      </c>
      <c r="S115" t="s">
        <v>1535</v>
      </c>
      <c r="T115" t="s">
        <v>1535</v>
      </c>
      <c r="U115" t="s">
        <v>1535</v>
      </c>
      <c r="V115" t="s">
        <v>1535</v>
      </c>
      <c r="W115" t="s">
        <v>1535</v>
      </c>
      <c r="X115" t="s">
        <v>1535</v>
      </c>
    </row>
    <row r="116" spans="1:24" x14ac:dyDescent="0.35">
      <c r="A116">
        <v>381</v>
      </c>
      <c r="B116">
        <v>1</v>
      </c>
      <c r="C116" t="s">
        <v>126</v>
      </c>
      <c r="D116">
        <v>81</v>
      </c>
      <c r="E116">
        <v>99</v>
      </c>
      <c r="F116">
        <v>2</v>
      </c>
      <c r="G116" t="s">
        <v>1535</v>
      </c>
      <c r="H116" t="s">
        <v>1535</v>
      </c>
      <c r="I116" t="s">
        <v>1535</v>
      </c>
      <c r="J116" t="s">
        <v>1535</v>
      </c>
      <c r="K116" t="s">
        <v>1535</v>
      </c>
      <c r="L116" t="s">
        <v>1535</v>
      </c>
      <c r="M116" t="s">
        <v>1535</v>
      </c>
      <c r="N116" t="s">
        <v>1535</v>
      </c>
      <c r="O116" t="s">
        <v>1535</v>
      </c>
      <c r="P116" t="s">
        <v>1535</v>
      </c>
      <c r="Q116" t="s">
        <v>1535</v>
      </c>
      <c r="R116" t="s">
        <v>1535</v>
      </c>
      <c r="S116" t="s">
        <v>1535</v>
      </c>
      <c r="T116" t="s">
        <v>1535</v>
      </c>
      <c r="U116" t="s">
        <v>1535</v>
      </c>
      <c r="V116" t="s">
        <v>1535</v>
      </c>
      <c r="W116" t="s">
        <v>1535</v>
      </c>
      <c r="X116" t="s">
        <v>1535</v>
      </c>
    </row>
    <row r="117" spans="1:24" x14ac:dyDescent="0.35">
      <c r="A117">
        <v>392</v>
      </c>
      <c r="B117">
        <v>1</v>
      </c>
      <c r="C117" t="s">
        <v>1590</v>
      </c>
      <c r="D117">
        <v>88</v>
      </c>
      <c r="E117">
        <v>99</v>
      </c>
      <c r="F117">
        <v>6</v>
      </c>
      <c r="G117" t="s">
        <v>1535</v>
      </c>
      <c r="H117" t="s">
        <v>1535</v>
      </c>
      <c r="I117" t="s">
        <v>1535</v>
      </c>
      <c r="J117" t="s">
        <v>1535</v>
      </c>
      <c r="K117" t="s">
        <v>1535</v>
      </c>
      <c r="L117" t="s">
        <v>1535</v>
      </c>
      <c r="M117" t="s">
        <v>1535</v>
      </c>
      <c r="N117" t="s">
        <v>1535</v>
      </c>
      <c r="O117" t="s">
        <v>1535</v>
      </c>
      <c r="P117" t="s">
        <v>1535</v>
      </c>
      <c r="Q117" t="s">
        <v>1535</v>
      </c>
      <c r="R117" t="s">
        <v>1535</v>
      </c>
      <c r="S117" t="s">
        <v>1535</v>
      </c>
      <c r="T117" t="s">
        <v>1535</v>
      </c>
      <c r="U117" t="s">
        <v>1535</v>
      </c>
      <c r="V117" t="s">
        <v>1535</v>
      </c>
      <c r="W117" t="s">
        <v>1535</v>
      </c>
      <c r="X117" t="s">
        <v>1535</v>
      </c>
    </row>
    <row r="118" spans="1:24" x14ac:dyDescent="0.35">
      <c r="A118">
        <v>393</v>
      </c>
      <c r="B118">
        <v>1</v>
      </c>
      <c r="C118" t="s">
        <v>1591</v>
      </c>
      <c r="D118">
        <v>86</v>
      </c>
      <c r="E118">
        <v>5</v>
      </c>
      <c r="F118">
        <v>2.5</v>
      </c>
      <c r="G118" t="s">
        <v>1535</v>
      </c>
      <c r="H118" t="s">
        <v>1535</v>
      </c>
      <c r="I118" t="s">
        <v>1535</v>
      </c>
      <c r="J118" t="s">
        <v>1535</v>
      </c>
      <c r="K118" t="s">
        <v>1535</v>
      </c>
      <c r="L118" t="s">
        <v>1535</v>
      </c>
      <c r="M118" t="s">
        <v>1535</v>
      </c>
      <c r="N118" t="s">
        <v>1535</v>
      </c>
      <c r="O118" t="s">
        <v>1535</v>
      </c>
      <c r="P118" t="s">
        <v>1535</v>
      </c>
      <c r="Q118" t="s">
        <v>1535</v>
      </c>
      <c r="R118" t="s">
        <v>1535</v>
      </c>
      <c r="S118" t="s">
        <v>1535</v>
      </c>
      <c r="T118" t="s">
        <v>1535</v>
      </c>
      <c r="U118" t="s">
        <v>1535</v>
      </c>
      <c r="V118" t="s">
        <v>1535</v>
      </c>
      <c r="W118" t="s">
        <v>1535</v>
      </c>
      <c r="X118" t="s">
        <v>1535</v>
      </c>
    </row>
    <row r="119" spans="1:24" x14ac:dyDescent="0.35">
      <c r="A119">
        <v>394</v>
      </c>
      <c r="B119">
        <v>1</v>
      </c>
      <c r="C119" t="s">
        <v>531</v>
      </c>
      <c r="D119">
        <v>85</v>
      </c>
      <c r="E119">
        <v>4</v>
      </c>
      <c r="F119">
        <v>4</v>
      </c>
      <c r="G119" t="s">
        <v>1535</v>
      </c>
      <c r="H119" t="s">
        <v>1535</v>
      </c>
      <c r="I119" t="s">
        <v>1535</v>
      </c>
      <c r="J119" t="s">
        <v>1535</v>
      </c>
      <c r="K119" t="s">
        <v>1535</v>
      </c>
      <c r="L119" t="s">
        <v>1535</v>
      </c>
      <c r="M119" t="s">
        <v>1535</v>
      </c>
      <c r="N119" t="s">
        <v>1535</v>
      </c>
      <c r="O119" t="s">
        <v>1535</v>
      </c>
      <c r="P119" t="s">
        <v>1535</v>
      </c>
      <c r="Q119" t="s">
        <v>1535</v>
      </c>
      <c r="R119" t="s">
        <v>1535</v>
      </c>
      <c r="S119" t="s">
        <v>1535</v>
      </c>
      <c r="T119" t="s">
        <v>1535</v>
      </c>
      <c r="U119" t="s">
        <v>1535</v>
      </c>
      <c r="V119" t="s">
        <v>1535</v>
      </c>
      <c r="W119" t="s">
        <v>1535</v>
      </c>
      <c r="X119" t="s">
        <v>1535</v>
      </c>
    </row>
    <row r="120" spans="1:24" x14ac:dyDescent="0.35">
      <c r="A120">
        <v>395</v>
      </c>
      <c r="B120">
        <v>1</v>
      </c>
      <c r="C120" t="s">
        <v>1592</v>
      </c>
      <c r="D120">
        <v>79</v>
      </c>
      <c r="E120">
        <v>99</v>
      </c>
      <c r="F120">
        <v>5</v>
      </c>
      <c r="G120" t="s">
        <v>1535</v>
      </c>
      <c r="H120" t="s">
        <v>1535</v>
      </c>
      <c r="I120" t="s">
        <v>1535</v>
      </c>
      <c r="J120" t="s">
        <v>1535</v>
      </c>
      <c r="K120" t="s">
        <v>1535</v>
      </c>
      <c r="L120" t="s">
        <v>1535</v>
      </c>
      <c r="M120" t="s">
        <v>1535</v>
      </c>
      <c r="N120" t="s">
        <v>1535</v>
      </c>
      <c r="O120" t="s">
        <v>1535</v>
      </c>
      <c r="P120" t="s">
        <v>1535</v>
      </c>
      <c r="Q120" t="s">
        <v>1535</v>
      </c>
      <c r="R120" t="s">
        <v>1535</v>
      </c>
      <c r="S120" t="s">
        <v>1535</v>
      </c>
      <c r="T120" t="s">
        <v>1535</v>
      </c>
      <c r="U120" t="s">
        <v>1535</v>
      </c>
      <c r="V120" t="s">
        <v>1535</v>
      </c>
      <c r="W120" t="s">
        <v>1535</v>
      </c>
      <c r="X120" t="s">
        <v>1535</v>
      </c>
    </row>
    <row r="121" spans="1:24" x14ac:dyDescent="0.35">
      <c r="A121">
        <v>402</v>
      </c>
      <c r="B121">
        <v>1</v>
      </c>
      <c r="C121" t="s">
        <v>84</v>
      </c>
      <c r="D121">
        <v>86</v>
      </c>
      <c r="E121">
        <v>99</v>
      </c>
      <c r="F121">
        <v>7</v>
      </c>
      <c r="G121" t="s">
        <v>1535</v>
      </c>
      <c r="H121" t="s">
        <v>1535</v>
      </c>
      <c r="I121" t="s">
        <v>1535</v>
      </c>
      <c r="J121" t="s">
        <v>1535</v>
      </c>
      <c r="K121" t="s">
        <v>1535</v>
      </c>
      <c r="L121" t="s">
        <v>1535</v>
      </c>
      <c r="M121" t="s">
        <v>1535</v>
      </c>
      <c r="N121" t="s">
        <v>1535</v>
      </c>
      <c r="O121" t="s">
        <v>1535</v>
      </c>
      <c r="P121" t="s">
        <v>1535</v>
      </c>
      <c r="Q121" t="s">
        <v>1535</v>
      </c>
      <c r="R121" t="s">
        <v>1535</v>
      </c>
      <c r="S121" t="s">
        <v>1535</v>
      </c>
      <c r="T121" t="s">
        <v>1535</v>
      </c>
      <c r="U121" t="s">
        <v>1535</v>
      </c>
      <c r="V121" t="s">
        <v>1535</v>
      </c>
      <c r="W121" t="s">
        <v>1535</v>
      </c>
      <c r="X121" t="s">
        <v>1535</v>
      </c>
    </row>
    <row r="122" spans="1:24" x14ac:dyDescent="0.35">
      <c r="A122">
        <v>404</v>
      </c>
      <c r="B122">
        <v>1</v>
      </c>
      <c r="C122" t="s">
        <v>334</v>
      </c>
      <c r="D122">
        <v>82</v>
      </c>
      <c r="E122">
        <v>99</v>
      </c>
      <c r="F122">
        <v>2.4500000000000002</v>
      </c>
      <c r="G122">
        <v>83</v>
      </c>
      <c r="H122">
        <v>99</v>
      </c>
      <c r="I122">
        <v>5</v>
      </c>
      <c r="J122" t="s">
        <v>1535</v>
      </c>
      <c r="K122" t="s">
        <v>1535</v>
      </c>
      <c r="L122" t="s">
        <v>1535</v>
      </c>
      <c r="M122" t="s">
        <v>1535</v>
      </c>
      <c r="N122" t="s">
        <v>1535</v>
      </c>
      <c r="O122" t="s">
        <v>1535</v>
      </c>
      <c r="P122" t="s">
        <v>1535</v>
      </c>
      <c r="Q122" t="s">
        <v>1535</v>
      </c>
      <c r="R122" t="s">
        <v>1535</v>
      </c>
      <c r="S122" t="s">
        <v>1535</v>
      </c>
      <c r="T122" t="s">
        <v>1535</v>
      </c>
      <c r="U122" t="s">
        <v>1535</v>
      </c>
      <c r="V122" t="s">
        <v>1535</v>
      </c>
      <c r="W122" t="s">
        <v>1535</v>
      </c>
      <c r="X122" t="s">
        <v>1535</v>
      </c>
    </row>
    <row r="123" spans="1:24" x14ac:dyDescent="0.35">
      <c r="A123">
        <v>408</v>
      </c>
      <c r="B123">
        <v>1</v>
      </c>
      <c r="C123" t="s">
        <v>1593</v>
      </c>
      <c r="D123">
        <v>84</v>
      </c>
      <c r="E123">
        <v>99</v>
      </c>
      <c r="F123">
        <v>5</v>
      </c>
      <c r="G123" t="s">
        <v>1535</v>
      </c>
      <c r="H123" t="s">
        <v>1535</v>
      </c>
      <c r="I123" t="s">
        <v>1535</v>
      </c>
      <c r="J123" t="s">
        <v>1535</v>
      </c>
      <c r="K123" t="s">
        <v>1535</v>
      </c>
      <c r="L123" t="s">
        <v>1535</v>
      </c>
      <c r="M123" t="s">
        <v>1535</v>
      </c>
      <c r="N123" t="s">
        <v>1535</v>
      </c>
      <c r="O123" t="s">
        <v>1535</v>
      </c>
      <c r="P123">
        <v>74</v>
      </c>
      <c r="Q123">
        <v>99</v>
      </c>
      <c r="R123">
        <v>5</v>
      </c>
      <c r="S123" t="s">
        <v>1535</v>
      </c>
      <c r="T123" t="s">
        <v>1535</v>
      </c>
      <c r="U123" t="s">
        <v>1535</v>
      </c>
      <c r="V123" t="s">
        <v>1535</v>
      </c>
      <c r="W123" t="s">
        <v>1535</v>
      </c>
      <c r="X123" t="s">
        <v>1535</v>
      </c>
    </row>
    <row r="124" spans="1:24" x14ac:dyDescent="0.35">
      <c r="A124">
        <v>411</v>
      </c>
      <c r="B124">
        <v>1</v>
      </c>
      <c r="C124" t="s">
        <v>182</v>
      </c>
      <c r="D124">
        <v>82</v>
      </c>
      <c r="E124">
        <v>99</v>
      </c>
      <c r="F124">
        <v>6</v>
      </c>
      <c r="G124" t="s">
        <v>1535</v>
      </c>
      <c r="H124" t="s">
        <v>1535</v>
      </c>
      <c r="I124" t="s">
        <v>1535</v>
      </c>
      <c r="J124" t="s">
        <v>1535</v>
      </c>
      <c r="K124" t="s">
        <v>1535</v>
      </c>
      <c r="L124" t="s">
        <v>1535</v>
      </c>
      <c r="M124" t="s">
        <v>1535</v>
      </c>
      <c r="N124" t="s">
        <v>1535</v>
      </c>
      <c r="O124" t="s">
        <v>1535</v>
      </c>
      <c r="P124" t="s">
        <v>1535</v>
      </c>
      <c r="Q124" t="s">
        <v>1535</v>
      </c>
      <c r="R124" t="s">
        <v>1535</v>
      </c>
      <c r="S124" t="s">
        <v>1535</v>
      </c>
      <c r="T124" t="s">
        <v>1535</v>
      </c>
      <c r="U124" t="s">
        <v>1535</v>
      </c>
      <c r="V124" t="s">
        <v>1535</v>
      </c>
      <c r="W124" t="s">
        <v>1535</v>
      </c>
      <c r="X124" t="s">
        <v>1535</v>
      </c>
    </row>
    <row r="125" spans="1:24" x14ac:dyDescent="0.35">
      <c r="A125">
        <v>412</v>
      </c>
      <c r="B125">
        <v>1</v>
      </c>
      <c r="C125" t="s">
        <v>1594</v>
      </c>
      <c r="D125">
        <v>81</v>
      </c>
      <c r="E125">
        <v>99</v>
      </c>
      <c r="F125">
        <v>6</v>
      </c>
      <c r="G125" t="s">
        <v>1535</v>
      </c>
      <c r="H125" t="s">
        <v>1535</v>
      </c>
      <c r="I125" t="s">
        <v>1535</v>
      </c>
      <c r="J125" t="s">
        <v>1535</v>
      </c>
      <c r="K125" t="s">
        <v>1535</v>
      </c>
      <c r="L125" t="s">
        <v>1535</v>
      </c>
      <c r="M125" t="s">
        <v>1535</v>
      </c>
      <c r="N125" t="s">
        <v>1535</v>
      </c>
      <c r="O125" t="s">
        <v>1535</v>
      </c>
      <c r="P125" t="s">
        <v>1535</v>
      </c>
      <c r="Q125" t="s">
        <v>1535</v>
      </c>
      <c r="R125" t="s">
        <v>1535</v>
      </c>
      <c r="S125" t="s">
        <v>1535</v>
      </c>
      <c r="T125" t="s">
        <v>1535</v>
      </c>
      <c r="U125" t="s">
        <v>1535</v>
      </c>
      <c r="V125" t="s">
        <v>1535</v>
      </c>
      <c r="W125" t="s">
        <v>1535</v>
      </c>
      <c r="X125" t="s">
        <v>1535</v>
      </c>
    </row>
    <row r="126" spans="1:24" x14ac:dyDescent="0.35">
      <c r="A126">
        <v>415</v>
      </c>
      <c r="B126">
        <v>1</v>
      </c>
      <c r="C126" t="s">
        <v>128</v>
      </c>
      <c r="D126">
        <v>81</v>
      </c>
      <c r="E126">
        <v>99</v>
      </c>
      <c r="F126">
        <v>3</v>
      </c>
      <c r="G126" t="s">
        <v>1535</v>
      </c>
      <c r="H126" t="s">
        <v>1535</v>
      </c>
      <c r="I126" t="s">
        <v>1535</v>
      </c>
      <c r="J126" t="s">
        <v>1535</v>
      </c>
      <c r="K126" t="s">
        <v>1535</v>
      </c>
      <c r="L126" t="s">
        <v>1535</v>
      </c>
      <c r="M126" t="s">
        <v>1535</v>
      </c>
      <c r="N126" t="s">
        <v>1535</v>
      </c>
      <c r="O126" t="s">
        <v>1535</v>
      </c>
      <c r="P126" t="s">
        <v>1535</v>
      </c>
      <c r="Q126" t="s">
        <v>1535</v>
      </c>
      <c r="R126" t="s">
        <v>1535</v>
      </c>
      <c r="S126" t="s">
        <v>1535</v>
      </c>
      <c r="T126" t="s">
        <v>1535</v>
      </c>
      <c r="U126" t="s">
        <v>1535</v>
      </c>
      <c r="V126" t="s">
        <v>1535</v>
      </c>
      <c r="W126" t="s">
        <v>1535</v>
      </c>
      <c r="X126" t="s">
        <v>1535</v>
      </c>
    </row>
    <row r="127" spans="1:24" x14ac:dyDescent="0.35">
      <c r="A127">
        <v>417</v>
      </c>
      <c r="B127">
        <v>1</v>
      </c>
      <c r="C127" t="s">
        <v>28</v>
      </c>
      <c r="D127">
        <v>88</v>
      </c>
      <c r="E127">
        <v>3</v>
      </c>
      <c r="F127">
        <v>3</v>
      </c>
      <c r="G127" t="s">
        <v>1535</v>
      </c>
      <c r="H127" t="s">
        <v>1535</v>
      </c>
      <c r="I127" t="s">
        <v>1535</v>
      </c>
      <c r="J127" t="s">
        <v>1535</v>
      </c>
      <c r="K127" t="s">
        <v>1535</v>
      </c>
      <c r="L127" t="s">
        <v>1535</v>
      </c>
      <c r="M127" t="s">
        <v>1535</v>
      </c>
      <c r="N127" t="s">
        <v>1535</v>
      </c>
      <c r="O127" t="s">
        <v>1535</v>
      </c>
      <c r="P127" t="s">
        <v>1535</v>
      </c>
      <c r="Q127" t="s">
        <v>1535</v>
      </c>
      <c r="R127" t="s">
        <v>1535</v>
      </c>
      <c r="S127" t="s">
        <v>1535</v>
      </c>
      <c r="T127" t="s">
        <v>1535</v>
      </c>
      <c r="U127" t="s">
        <v>1535</v>
      </c>
      <c r="V127" t="s">
        <v>1535</v>
      </c>
      <c r="W127" t="s">
        <v>1535</v>
      </c>
      <c r="X127" t="s">
        <v>1535</v>
      </c>
    </row>
    <row r="128" spans="1:24" x14ac:dyDescent="0.35">
      <c r="A128">
        <v>418</v>
      </c>
      <c r="B128">
        <v>1</v>
      </c>
      <c r="C128" t="s">
        <v>299</v>
      </c>
      <c r="D128" t="s">
        <v>1535</v>
      </c>
      <c r="E128" t="s">
        <v>1535</v>
      </c>
      <c r="F128" t="s">
        <v>1535</v>
      </c>
      <c r="G128" t="s">
        <v>1535</v>
      </c>
      <c r="H128" t="s">
        <v>1535</v>
      </c>
      <c r="I128" t="s">
        <v>1535</v>
      </c>
      <c r="J128" t="s">
        <v>1535</v>
      </c>
      <c r="K128" t="s">
        <v>1535</v>
      </c>
      <c r="L128" t="s">
        <v>1535</v>
      </c>
      <c r="M128" t="s">
        <v>1535</v>
      </c>
      <c r="N128" t="s">
        <v>1535</v>
      </c>
      <c r="O128" t="s">
        <v>1535</v>
      </c>
      <c r="P128">
        <v>79</v>
      </c>
      <c r="Q128">
        <v>99</v>
      </c>
      <c r="R128">
        <v>2</v>
      </c>
      <c r="S128" t="s">
        <v>1535</v>
      </c>
      <c r="T128" t="s">
        <v>1535</v>
      </c>
      <c r="U128" t="s">
        <v>1535</v>
      </c>
      <c r="V128" t="s">
        <v>1535</v>
      </c>
      <c r="W128" t="s">
        <v>1535</v>
      </c>
      <c r="X128" t="s">
        <v>1535</v>
      </c>
    </row>
    <row r="129" spans="1:24" x14ac:dyDescent="0.35">
      <c r="A129">
        <v>422</v>
      </c>
      <c r="B129">
        <v>1</v>
      </c>
      <c r="C129" t="s">
        <v>29</v>
      </c>
      <c r="D129">
        <v>82</v>
      </c>
      <c r="E129">
        <v>99</v>
      </c>
      <c r="F129">
        <v>1.5</v>
      </c>
      <c r="G129">
        <v>87</v>
      </c>
      <c r="H129">
        <v>4</v>
      </c>
      <c r="I129">
        <v>7</v>
      </c>
      <c r="J129" t="s">
        <v>1535</v>
      </c>
      <c r="K129" t="s">
        <v>1535</v>
      </c>
      <c r="L129" t="s">
        <v>1535</v>
      </c>
      <c r="M129" t="s">
        <v>1535</v>
      </c>
      <c r="N129" t="s">
        <v>1535</v>
      </c>
      <c r="O129" t="s">
        <v>1535</v>
      </c>
      <c r="P129" t="s">
        <v>1535</v>
      </c>
      <c r="Q129" t="s">
        <v>1535</v>
      </c>
      <c r="R129" t="s">
        <v>1535</v>
      </c>
      <c r="S129" t="s">
        <v>1535</v>
      </c>
      <c r="T129" t="s">
        <v>1535</v>
      </c>
      <c r="U129" t="s">
        <v>1535</v>
      </c>
      <c r="V129" t="s">
        <v>1535</v>
      </c>
      <c r="W129" t="s">
        <v>1535</v>
      </c>
      <c r="X129" t="s">
        <v>1535</v>
      </c>
    </row>
    <row r="130" spans="1:24" x14ac:dyDescent="0.35">
      <c r="A130">
        <v>426</v>
      </c>
      <c r="B130">
        <v>1</v>
      </c>
      <c r="C130" t="s">
        <v>1595</v>
      </c>
      <c r="D130">
        <v>78</v>
      </c>
      <c r="E130">
        <v>99</v>
      </c>
      <c r="F130">
        <v>3.8</v>
      </c>
      <c r="G130" t="s">
        <v>1535</v>
      </c>
      <c r="H130" t="s">
        <v>1535</v>
      </c>
      <c r="I130" t="s">
        <v>1535</v>
      </c>
      <c r="J130" t="s">
        <v>1535</v>
      </c>
      <c r="K130" t="s">
        <v>1535</v>
      </c>
      <c r="L130" t="s">
        <v>1535</v>
      </c>
      <c r="M130" t="s">
        <v>1535</v>
      </c>
      <c r="N130" t="s">
        <v>1535</v>
      </c>
      <c r="O130" t="s">
        <v>1535</v>
      </c>
      <c r="P130" t="s">
        <v>1535</v>
      </c>
      <c r="Q130" t="s">
        <v>1535</v>
      </c>
      <c r="R130" t="s">
        <v>1535</v>
      </c>
      <c r="S130" t="s">
        <v>1535</v>
      </c>
      <c r="T130" t="s">
        <v>1535</v>
      </c>
      <c r="U130" t="s">
        <v>1535</v>
      </c>
      <c r="V130" t="s">
        <v>1535</v>
      </c>
      <c r="W130" t="s">
        <v>1535</v>
      </c>
      <c r="X130" t="s">
        <v>1535</v>
      </c>
    </row>
    <row r="131" spans="1:24" x14ac:dyDescent="0.35">
      <c r="A131">
        <v>427</v>
      </c>
      <c r="B131">
        <v>1</v>
      </c>
      <c r="C131" t="s">
        <v>1596</v>
      </c>
      <c r="D131">
        <v>77</v>
      </c>
      <c r="E131">
        <v>99</v>
      </c>
      <c r="F131">
        <v>4</v>
      </c>
      <c r="G131" t="s">
        <v>1535</v>
      </c>
      <c r="H131" t="s">
        <v>1535</v>
      </c>
      <c r="I131" t="s">
        <v>1535</v>
      </c>
      <c r="J131" t="s">
        <v>1535</v>
      </c>
      <c r="K131" t="s">
        <v>1535</v>
      </c>
      <c r="L131" t="s">
        <v>1535</v>
      </c>
      <c r="M131" t="s">
        <v>1535</v>
      </c>
      <c r="N131" t="s">
        <v>1535</v>
      </c>
      <c r="O131" t="s">
        <v>1535</v>
      </c>
      <c r="P131" t="s">
        <v>1535</v>
      </c>
      <c r="Q131" t="s">
        <v>1535</v>
      </c>
      <c r="R131" t="s">
        <v>1535</v>
      </c>
      <c r="S131" t="s">
        <v>1535</v>
      </c>
      <c r="T131" t="s">
        <v>1535</v>
      </c>
      <c r="U131" t="s">
        <v>1535</v>
      </c>
      <c r="V131" t="s">
        <v>1535</v>
      </c>
      <c r="W131" t="s">
        <v>1535</v>
      </c>
      <c r="X131" t="s">
        <v>1535</v>
      </c>
    </row>
    <row r="132" spans="1:24" x14ac:dyDescent="0.35">
      <c r="A132">
        <v>436</v>
      </c>
      <c r="B132">
        <v>1</v>
      </c>
      <c r="C132" t="s">
        <v>1597</v>
      </c>
      <c r="D132">
        <v>88</v>
      </c>
      <c r="E132">
        <v>5</v>
      </c>
      <c r="F132">
        <v>5</v>
      </c>
      <c r="G132" t="s">
        <v>1535</v>
      </c>
      <c r="H132" t="s">
        <v>1535</v>
      </c>
      <c r="I132" t="s">
        <v>1535</v>
      </c>
      <c r="J132" t="s">
        <v>1535</v>
      </c>
      <c r="K132" t="s">
        <v>1535</v>
      </c>
      <c r="L132" t="s">
        <v>1535</v>
      </c>
      <c r="M132" t="s">
        <v>1535</v>
      </c>
      <c r="N132" t="s">
        <v>1535</v>
      </c>
      <c r="O132" t="s">
        <v>1535</v>
      </c>
      <c r="P132">
        <v>71</v>
      </c>
      <c r="Q132">
        <v>99</v>
      </c>
      <c r="R132">
        <v>7.5</v>
      </c>
      <c r="S132" t="s">
        <v>1535</v>
      </c>
      <c r="T132" t="s">
        <v>1535</v>
      </c>
      <c r="U132" t="s">
        <v>1535</v>
      </c>
      <c r="V132" t="s">
        <v>1535</v>
      </c>
      <c r="W132" t="s">
        <v>1535</v>
      </c>
      <c r="X132" t="s">
        <v>1535</v>
      </c>
    </row>
    <row r="133" spans="1:24" x14ac:dyDescent="0.35">
      <c r="A133">
        <v>437</v>
      </c>
      <c r="B133">
        <v>1</v>
      </c>
      <c r="C133" t="s">
        <v>183</v>
      </c>
      <c r="D133">
        <v>82</v>
      </c>
      <c r="E133">
        <v>99</v>
      </c>
      <c r="F133">
        <v>6</v>
      </c>
      <c r="G133" t="s">
        <v>1535</v>
      </c>
      <c r="H133" t="s">
        <v>1535</v>
      </c>
      <c r="I133" t="s">
        <v>1535</v>
      </c>
      <c r="J133" t="s">
        <v>1535</v>
      </c>
      <c r="K133" t="s">
        <v>1535</v>
      </c>
      <c r="L133" t="s">
        <v>1535</v>
      </c>
      <c r="M133" t="s">
        <v>1535</v>
      </c>
      <c r="N133" t="s">
        <v>1535</v>
      </c>
      <c r="O133" t="s">
        <v>1535</v>
      </c>
      <c r="P133" t="s">
        <v>1535</v>
      </c>
      <c r="Q133" t="s">
        <v>1535</v>
      </c>
      <c r="R133" t="s">
        <v>1535</v>
      </c>
      <c r="S133" t="s">
        <v>1535</v>
      </c>
      <c r="T133" t="s">
        <v>1535</v>
      </c>
      <c r="U133" t="s">
        <v>1535</v>
      </c>
      <c r="V133" t="s">
        <v>1535</v>
      </c>
      <c r="W133" t="s">
        <v>1535</v>
      </c>
      <c r="X133" t="s">
        <v>1535</v>
      </c>
    </row>
    <row r="134" spans="1:24" x14ac:dyDescent="0.35">
      <c r="A134">
        <v>440</v>
      </c>
      <c r="B134">
        <v>1</v>
      </c>
      <c r="C134" t="s">
        <v>1598</v>
      </c>
      <c r="D134">
        <v>75</v>
      </c>
      <c r="E134">
        <v>99</v>
      </c>
      <c r="F134">
        <v>42.66</v>
      </c>
      <c r="G134" t="s">
        <v>1535</v>
      </c>
      <c r="H134" t="s">
        <v>1535</v>
      </c>
      <c r="I134" t="s">
        <v>1535</v>
      </c>
      <c r="J134" t="s">
        <v>1535</v>
      </c>
      <c r="K134" t="s">
        <v>1535</v>
      </c>
      <c r="L134" t="s">
        <v>1535</v>
      </c>
      <c r="M134" t="s">
        <v>1535</v>
      </c>
      <c r="N134" t="s">
        <v>1535</v>
      </c>
      <c r="O134" t="s">
        <v>1535</v>
      </c>
      <c r="P134" t="s">
        <v>1535</v>
      </c>
      <c r="Q134" t="s">
        <v>1535</v>
      </c>
      <c r="R134" t="s">
        <v>1535</v>
      </c>
      <c r="S134" t="s">
        <v>1535</v>
      </c>
      <c r="T134" t="s">
        <v>1535</v>
      </c>
      <c r="U134" t="s">
        <v>1535</v>
      </c>
      <c r="V134" t="s">
        <v>1535</v>
      </c>
      <c r="W134" t="s">
        <v>1535</v>
      </c>
      <c r="X134" t="s">
        <v>1535</v>
      </c>
    </row>
    <row r="135" spans="1:24" x14ac:dyDescent="0.35">
      <c r="A135">
        <v>441</v>
      </c>
      <c r="B135">
        <v>1</v>
      </c>
      <c r="C135" t="s">
        <v>57</v>
      </c>
      <c r="D135">
        <v>88</v>
      </c>
      <c r="E135">
        <v>5</v>
      </c>
      <c r="F135">
        <v>7</v>
      </c>
      <c r="G135" t="s">
        <v>1535</v>
      </c>
      <c r="H135" t="s">
        <v>1535</v>
      </c>
      <c r="I135" t="s">
        <v>1535</v>
      </c>
      <c r="J135" t="s">
        <v>1535</v>
      </c>
      <c r="K135" t="s">
        <v>1535</v>
      </c>
      <c r="L135" t="s">
        <v>1535</v>
      </c>
      <c r="M135" t="s">
        <v>1535</v>
      </c>
      <c r="N135" t="s">
        <v>1535</v>
      </c>
      <c r="O135" t="s">
        <v>1535</v>
      </c>
      <c r="P135" t="s">
        <v>1535</v>
      </c>
      <c r="Q135" t="s">
        <v>1535</v>
      </c>
      <c r="R135" t="s">
        <v>1535</v>
      </c>
      <c r="S135" t="s">
        <v>1535</v>
      </c>
      <c r="T135" t="s">
        <v>1535</v>
      </c>
      <c r="U135" t="s">
        <v>1535</v>
      </c>
      <c r="V135" t="s">
        <v>1535</v>
      </c>
      <c r="W135" t="s">
        <v>1535</v>
      </c>
      <c r="X135" t="s">
        <v>1535</v>
      </c>
    </row>
    <row r="136" spans="1:24" x14ac:dyDescent="0.35">
      <c r="A136">
        <v>443</v>
      </c>
      <c r="B136">
        <v>1</v>
      </c>
      <c r="C136" t="s">
        <v>1599</v>
      </c>
      <c r="D136">
        <v>78</v>
      </c>
      <c r="E136">
        <v>99</v>
      </c>
      <c r="F136">
        <v>7</v>
      </c>
      <c r="G136">
        <v>88</v>
      </c>
      <c r="H136">
        <v>99</v>
      </c>
      <c r="I136">
        <v>6</v>
      </c>
      <c r="J136" t="s">
        <v>1535</v>
      </c>
      <c r="K136" t="s">
        <v>1535</v>
      </c>
      <c r="L136" t="s">
        <v>1535</v>
      </c>
      <c r="M136" t="s">
        <v>1535</v>
      </c>
      <c r="N136" t="s">
        <v>1535</v>
      </c>
      <c r="O136" t="s">
        <v>1535</v>
      </c>
      <c r="P136" t="s">
        <v>1535</v>
      </c>
      <c r="Q136" t="s">
        <v>1535</v>
      </c>
      <c r="R136" t="s">
        <v>1535</v>
      </c>
      <c r="S136" t="s">
        <v>1535</v>
      </c>
      <c r="T136" t="s">
        <v>1535</v>
      </c>
      <c r="U136" t="s">
        <v>1535</v>
      </c>
      <c r="V136" t="s">
        <v>1535</v>
      </c>
      <c r="W136" t="s">
        <v>1535</v>
      </c>
      <c r="X136" t="s">
        <v>1535</v>
      </c>
    </row>
    <row r="137" spans="1:24" x14ac:dyDescent="0.35">
      <c r="A137">
        <v>444</v>
      </c>
      <c r="B137">
        <v>1</v>
      </c>
      <c r="C137" t="s">
        <v>1600</v>
      </c>
      <c r="D137">
        <v>76</v>
      </c>
      <c r="E137">
        <v>99</v>
      </c>
      <c r="F137">
        <v>20</v>
      </c>
      <c r="G137">
        <v>77</v>
      </c>
      <c r="H137">
        <v>99</v>
      </c>
      <c r="I137">
        <v>31.54</v>
      </c>
      <c r="J137" t="s">
        <v>1535</v>
      </c>
      <c r="K137" t="s">
        <v>1535</v>
      </c>
      <c r="L137" t="s">
        <v>1535</v>
      </c>
      <c r="M137" t="s">
        <v>1535</v>
      </c>
      <c r="N137" t="s">
        <v>1535</v>
      </c>
      <c r="O137" t="s">
        <v>1535</v>
      </c>
      <c r="P137" t="s">
        <v>1535</v>
      </c>
      <c r="Q137" t="s">
        <v>1535</v>
      </c>
      <c r="R137" t="s">
        <v>1535</v>
      </c>
      <c r="S137" t="s">
        <v>1535</v>
      </c>
      <c r="T137" t="s">
        <v>1535</v>
      </c>
      <c r="U137" t="s">
        <v>1535</v>
      </c>
      <c r="V137" t="s">
        <v>1535</v>
      </c>
      <c r="W137" t="s">
        <v>1535</v>
      </c>
      <c r="X137" t="s">
        <v>1535</v>
      </c>
    </row>
    <row r="138" spans="1:24" x14ac:dyDescent="0.35">
      <c r="A138">
        <v>446</v>
      </c>
      <c r="B138">
        <v>1</v>
      </c>
      <c r="C138" t="s">
        <v>1601</v>
      </c>
      <c r="D138">
        <v>78</v>
      </c>
      <c r="E138">
        <v>99</v>
      </c>
      <c r="F138">
        <v>5</v>
      </c>
      <c r="G138" t="s">
        <v>1535</v>
      </c>
      <c r="H138" t="s">
        <v>1535</v>
      </c>
      <c r="I138" t="s">
        <v>1535</v>
      </c>
      <c r="J138" t="s">
        <v>1535</v>
      </c>
      <c r="K138" t="s">
        <v>1535</v>
      </c>
      <c r="L138" t="s">
        <v>1535</v>
      </c>
      <c r="M138" t="s">
        <v>1535</v>
      </c>
      <c r="N138" t="s">
        <v>1535</v>
      </c>
      <c r="O138" t="s">
        <v>1535</v>
      </c>
      <c r="P138" t="s">
        <v>1535</v>
      </c>
      <c r="Q138" t="s">
        <v>1535</v>
      </c>
      <c r="R138" t="s">
        <v>1535</v>
      </c>
      <c r="S138" t="s">
        <v>1535</v>
      </c>
      <c r="T138" t="s">
        <v>1535</v>
      </c>
      <c r="U138" t="s">
        <v>1535</v>
      </c>
      <c r="V138" t="s">
        <v>1535</v>
      </c>
      <c r="W138" t="s">
        <v>1535</v>
      </c>
      <c r="X138" t="s">
        <v>1535</v>
      </c>
    </row>
    <row r="139" spans="1:24" x14ac:dyDescent="0.35">
      <c r="A139">
        <v>447</v>
      </c>
      <c r="B139">
        <v>1</v>
      </c>
      <c r="C139" t="s">
        <v>379</v>
      </c>
      <c r="D139" t="s">
        <v>1535</v>
      </c>
      <c r="E139" t="s">
        <v>1535</v>
      </c>
      <c r="F139" t="s">
        <v>1535</v>
      </c>
      <c r="G139" t="s">
        <v>1535</v>
      </c>
      <c r="H139" t="s">
        <v>1535</v>
      </c>
      <c r="I139" t="s">
        <v>1535</v>
      </c>
      <c r="J139" t="s">
        <v>1535</v>
      </c>
      <c r="K139" t="s">
        <v>1535</v>
      </c>
      <c r="L139" t="s">
        <v>1535</v>
      </c>
      <c r="M139" t="s">
        <v>1535</v>
      </c>
      <c r="N139" t="s">
        <v>1535</v>
      </c>
      <c r="O139" t="s">
        <v>1535</v>
      </c>
      <c r="P139">
        <v>76</v>
      </c>
      <c r="Q139">
        <v>99</v>
      </c>
      <c r="R139">
        <v>10</v>
      </c>
      <c r="S139" t="s">
        <v>1535</v>
      </c>
      <c r="T139" t="s">
        <v>1535</v>
      </c>
      <c r="U139" t="s">
        <v>1535</v>
      </c>
      <c r="V139" t="s">
        <v>1535</v>
      </c>
      <c r="W139" t="s">
        <v>1535</v>
      </c>
      <c r="X139" t="s">
        <v>1535</v>
      </c>
    </row>
    <row r="140" spans="1:24" x14ac:dyDescent="0.35">
      <c r="A140">
        <v>451</v>
      </c>
      <c r="B140">
        <v>1</v>
      </c>
      <c r="C140" t="s">
        <v>1602</v>
      </c>
      <c r="D140">
        <v>76</v>
      </c>
      <c r="E140">
        <v>99</v>
      </c>
      <c r="F140">
        <v>7</v>
      </c>
      <c r="G140">
        <v>88</v>
      </c>
      <c r="H140">
        <v>99</v>
      </c>
      <c r="I140">
        <v>8</v>
      </c>
      <c r="J140" t="s">
        <v>1535</v>
      </c>
      <c r="K140" t="s">
        <v>1535</v>
      </c>
      <c r="L140" t="s">
        <v>1535</v>
      </c>
      <c r="M140" t="s">
        <v>1535</v>
      </c>
      <c r="N140" t="s">
        <v>1535</v>
      </c>
      <c r="O140" t="s">
        <v>1535</v>
      </c>
      <c r="P140" t="s">
        <v>1535</v>
      </c>
      <c r="Q140" t="s">
        <v>1535</v>
      </c>
      <c r="R140" t="s">
        <v>1535</v>
      </c>
      <c r="S140" t="s">
        <v>1535</v>
      </c>
      <c r="T140" t="s">
        <v>1535</v>
      </c>
      <c r="U140" t="s">
        <v>1535</v>
      </c>
      <c r="V140" t="s">
        <v>1535</v>
      </c>
      <c r="W140" t="s">
        <v>1535</v>
      </c>
      <c r="X140" t="s">
        <v>1535</v>
      </c>
    </row>
    <row r="141" spans="1:24" x14ac:dyDescent="0.35">
      <c r="A141">
        <v>453</v>
      </c>
      <c r="B141">
        <v>1</v>
      </c>
      <c r="C141" t="s">
        <v>1603</v>
      </c>
      <c r="D141">
        <v>76</v>
      </c>
      <c r="E141">
        <v>99</v>
      </c>
      <c r="F141">
        <v>6</v>
      </c>
      <c r="G141" t="s">
        <v>1535</v>
      </c>
      <c r="H141" t="s">
        <v>1535</v>
      </c>
      <c r="I141" t="s">
        <v>1535</v>
      </c>
      <c r="J141" t="s">
        <v>1535</v>
      </c>
      <c r="K141" t="s">
        <v>1535</v>
      </c>
      <c r="L141" t="s">
        <v>1535</v>
      </c>
      <c r="M141" t="s">
        <v>1535</v>
      </c>
      <c r="N141" t="s">
        <v>1535</v>
      </c>
      <c r="O141" t="s">
        <v>1535</v>
      </c>
      <c r="P141" t="s">
        <v>1535</v>
      </c>
      <c r="Q141" t="s">
        <v>1535</v>
      </c>
      <c r="R141" t="s">
        <v>1535</v>
      </c>
      <c r="S141" t="s">
        <v>1535</v>
      </c>
      <c r="T141" t="s">
        <v>1535</v>
      </c>
      <c r="U141" t="s">
        <v>1535</v>
      </c>
      <c r="V141" t="s">
        <v>1535</v>
      </c>
      <c r="W141" t="s">
        <v>1535</v>
      </c>
      <c r="X141" t="s">
        <v>1535</v>
      </c>
    </row>
    <row r="142" spans="1:24" x14ac:dyDescent="0.35">
      <c r="A142">
        <v>454</v>
      </c>
      <c r="B142">
        <v>1</v>
      </c>
      <c r="C142" t="s">
        <v>89</v>
      </c>
      <c r="D142">
        <v>78</v>
      </c>
      <c r="E142">
        <v>99</v>
      </c>
      <c r="F142">
        <v>3</v>
      </c>
      <c r="G142">
        <v>82</v>
      </c>
      <c r="H142">
        <v>99</v>
      </c>
      <c r="I142">
        <v>2.5</v>
      </c>
      <c r="J142" t="s">
        <v>1535</v>
      </c>
      <c r="K142" t="s">
        <v>1535</v>
      </c>
      <c r="L142" t="s">
        <v>1535</v>
      </c>
      <c r="M142" t="s">
        <v>1535</v>
      </c>
      <c r="N142" t="s">
        <v>1535</v>
      </c>
      <c r="O142" t="s">
        <v>1535</v>
      </c>
      <c r="P142" t="s">
        <v>1535</v>
      </c>
      <c r="Q142" t="s">
        <v>1535</v>
      </c>
      <c r="R142" t="s">
        <v>1535</v>
      </c>
      <c r="S142" t="s">
        <v>1535</v>
      </c>
      <c r="T142" t="s">
        <v>1535</v>
      </c>
      <c r="U142" t="s">
        <v>1535</v>
      </c>
      <c r="V142" t="s">
        <v>1535</v>
      </c>
      <c r="W142" t="s">
        <v>1535</v>
      </c>
      <c r="X142" t="s">
        <v>1535</v>
      </c>
    </row>
    <row r="143" spans="1:24" x14ac:dyDescent="0.35">
      <c r="A143">
        <v>456</v>
      </c>
      <c r="B143">
        <v>1</v>
      </c>
      <c r="C143" t="s">
        <v>1604</v>
      </c>
      <c r="D143">
        <v>80</v>
      </c>
      <c r="E143">
        <v>99</v>
      </c>
      <c r="F143">
        <v>4</v>
      </c>
      <c r="G143">
        <v>87</v>
      </c>
      <c r="H143">
        <v>99</v>
      </c>
      <c r="I143">
        <v>8</v>
      </c>
      <c r="J143" t="s">
        <v>1535</v>
      </c>
      <c r="K143" t="s">
        <v>1535</v>
      </c>
      <c r="L143" t="s">
        <v>1535</v>
      </c>
      <c r="M143" t="s">
        <v>1535</v>
      </c>
      <c r="N143" t="s">
        <v>1535</v>
      </c>
      <c r="O143" t="s">
        <v>1535</v>
      </c>
      <c r="P143" t="s">
        <v>1535</v>
      </c>
      <c r="Q143" t="s">
        <v>1535</v>
      </c>
      <c r="R143" t="s">
        <v>1535</v>
      </c>
      <c r="S143" t="s">
        <v>1535</v>
      </c>
      <c r="T143" t="s">
        <v>1535</v>
      </c>
      <c r="U143" t="s">
        <v>1535</v>
      </c>
      <c r="V143" t="s">
        <v>1535</v>
      </c>
      <c r="W143" t="s">
        <v>1535</v>
      </c>
      <c r="X143" t="s">
        <v>1535</v>
      </c>
    </row>
    <row r="144" spans="1:24" x14ac:dyDescent="0.35">
      <c r="A144">
        <v>457</v>
      </c>
      <c r="B144">
        <v>1</v>
      </c>
      <c r="C144" t="s">
        <v>1605</v>
      </c>
      <c r="D144">
        <v>78</v>
      </c>
      <c r="E144">
        <v>99</v>
      </c>
      <c r="F144">
        <v>9.85</v>
      </c>
      <c r="G144" t="s">
        <v>1535</v>
      </c>
      <c r="H144" t="s">
        <v>1535</v>
      </c>
      <c r="I144" t="s">
        <v>1535</v>
      </c>
      <c r="J144" t="s">
        <v>1535</v>
      </c>
      <c r="K144" t="s">
        <v>1535</v>
      </c>
      <c r="L144" t="s">
        <v>1535</v>
      </c>
      <c r="M144" t="s">
        <v>1535</v>
      </c>
      <c r="N144" t="s">
        <v>1535</v>
      </c>
      <c r="O144" t="s">
        <v>1535</v>
      </c>
      <c r="P144" t="s">
        <v>1535</v>
      </c>
      <c r="Q144" t="s">
        <v>1535</v>
      </c>
      <c r="R144" t="s">
        <v>1535</v>
      </c>
      <c r="S144" t="s">
        <v>1535</v>
      </c>
      <c r="T144" t="s">
        <v>1535</v>
      </c>
      <c r="U144" t="s">
        <v>1535</v>
      </c>
      <c r="V144" t="s">
        <v>1535</v>
      </c>
      <c r="W144" t="s">
        <v>1535</v>
      </c>
      <c r="X144" t="s">
        <v>1535</v>
      </c>
    </row>
    <row r="145" spans="1:24" x14ac:dyDescent="0.35">
      <c r="A145">
        <v>458</v>
      </c>
      <c r="B145">
        <v>1</v>
      </c>
      <c r="C145" t="s">
        <v>335</v>
      </c>
      <c r="D145">
        <v>76</v>
      </c>
      <c r="E145">
        <v>99</v>
      </c>
      <c r="F145">
        <v>4</v>
      </c>
      <c r="G145">
        <v>86</v>
      </c>
      <c r="H145">
        <v>99</v>
      </c>
      <c r="I145">
        <v>4.28</v>
      </c>
      <c r="J145" t="s">
        <v>1535</v>
      </c>
      <c r="K145" t="s">
        <v>1535</v>
      </c>
      <c r="L145" t="s">
        <v>1535</v>
      </c>
      <c r="M145" t="s">
        <v>1535</v>
      </c>
      <c r="N145" t="s">
        <v>1535</v>
      </c>
      <c r="O145" t="s">
        <v>1535</v>
      </c>
      <c r="P145" t="s">
        <v>1535</v>
      </c>
      <c r="Q145" t="s">
        <v>1535</v>
      </c>
      <c r="R145" t="s">
        <v>1535</v>
      </c>
      <c r="S145" t="s">
        <v>1535</v>
      </c>
      <c r="T145" t="s">
        <v>1535</v>
      </c>
      <c r="U145" t="s">
        <v>1535</v>
      </c>
      <c r="V145" t="s">
        <v>1535</v>
      </c>
      <c r="W145" t="s">
        <v>1535</v>
      </c>
      <c r="X145" t="s">
        <v>1535</v>
      </c>
    </row>
    <row r="146" spans="1:24" x14ac:dyDescent="0.35">
      <c r="A146">
        <v>459</v>
      </c>
      <c r="B146">
        <v>1</v>
      </c>
      <c r="C146" t="s">
        <v>1606</v>
      </c>
      <c r="D146">
        <v>76</v>
      </c>
      <c r="E146">
        <v>99</v>
      </c>
      <c r="F146">
        <v>6</v>
      </c>
      <c r="G146" t="s">
        <v>1535</v>
      </c>
      <c r="H146" t="s">
        <v>1535</v>
      </c>
      <c r="I146" t="s">
        <v>1535</v>
      </c>
      <c r="J146" t="s">
        <v>1535</v>
      </c>
      <c r="K146" t="s">
        <v>1535</v>
      </c>
      <c r="L146" t="s">
        <v>1535</v>
      </c>
      <c r="M146" t="s">
        <v>1535</v>
      </c>
      <c r="N146" t="s">
        <v>1535</v>
      </c>
      <c r="O146" t="s">
        <v>1535</v>
      </c>
      <c r="P146" t="s">
        <v>1535</v>
      </c>
      <c r="Q146" t="s">
        <v>1535</v>
      </c>
      <c r="R146" t="s">
        <v>1535</v>
      </c>
      <c r="S146" t="s">
        <v>1535</v>
      </c>
      <c r="T146" t="s">
        <v>1535</v>
      </c>
      <c r="U146" t="s">
        <v>1535</v>
      </c>
      <c r="V146" t="s">
        <v>1535</v>
      </c>
      <c r="W146" t="s">
        <v>1535</v>
      </c>
      <c r="X146" t="s">
        <v>1535</v>
      </c>
    </row>
    <row r="147" spans="1:24" x14ac:dyDescent="0.35">
      <c r="A147">
        <v>460</v>
      </c>
      <c r="B147">
        <v>1</v>
      </c>
      <c r="C147" t="s">
        <v>1607</v>
      </c>
      <c r="D147">
        <v>76</v>
      </c>
      <c r="E147">
        <v>99</v>
      </c>
      <c r="F147">
        <v>7</v>
      </c>
      <c r="G147">
        <v>87</v>
      </c>
      <c r="H147">
        <v>99</v>
      </c>
      <c r="I147">
        <v>7.1</v>
      </c>
      <c r="J147" t="s">
        <v>1535</v>
      </c>
      <c r="K147" t="s">
        <v>1535</v>
      </c>
      <c r="L147" t="s">
        <v>1535</v>
      </c>
      <c r="M147" t="s">
        <v>1535</v>
      </c>
      <c r="N147" t="s">
        <v>1535</v>
      </c>
      <c r="O147" t="s">
        <v>1535</v>
      </c>
      <c r="P147" t="s">
        <v>1535</v>
      </c>
      <c r="Q147" t="s">
        <v>1535</v>
      </c>
      <c r="R147" t="s">
        <v>1535</v>
      </c>
      <c r="S147" t="s">
        <v>1535</v>
      </c>
      <c r="T147" t="s">
        <v>1535</v>
      </c>
      <c r="U147" t="s">
        <v>1535</v>
      </c>
      <c r="V147" t="s">
        <v>1535</v>
      </c>
      <c r="W147" t="s">
        <v>1535</v>
      </c>
      <c r="X147" t="s">
        <v>1535</v>
      </c>
    </row>
    <row r="148" spans="1:24" x14ac:dyDescent="0.35">
      <c r="A148">
        <v>461</v>
      </c>
      <c r="B148">
        <v>1</v>
      </c>
      <c r="C148" t="s">
        <v>1608</v>
      </c>
      <c r="D148">
        <v>87</v>
      </c>
      <c r="E148">
        <v>6</v>
      </c>
      <c r="F148">
        <v>15</v>
      </c>
      <c r="G148" t="s">
        <v>1535</v>
      </c>
      <c r="H148" t="s">
        <v>1535</v>
      </c>
      <c r="I148" t="s">
        <v>1535</v>
      </c>
      <c r="J148" t="s">
        <v>1535</v>
      </c>
      <c r="K148" t="s">
        <v>1535</v>
      </c>
      <c r="L148" t="s">
        <v>1535</v>
      </c>
      <c r="M148" t="s">
        <v>1535</v>
      </c>
      <c r="N148" t="s">
        <v>1535</v>
      </c>
      <c r="O148" t="s">
        <v>1535</v>
      </c>
      <c r="P148" t="s">
        <v>1535</v>
      </c>
      <c r="Q148" t="s">
        <v>1535</v>
      </c>
      <c r="R148" t="s">
        <v>1535</v>
      </c>
      <c r="S148" t="s">
        <v>1535</v>
      </c>
      <c r="T148" t="s">
        <v>1535</v>
      </c>
      <c r="U148" t="s">
        <v>1535</v>
      </c>
      <c r="V148" t="s">
        <v>1535</v>
      </c>
      <c r="W148" t="s">
        <v>1535</v>
      </c>
      <c r="X148" t="s">
        <v>1535</v>
      </c>
    </row>
    <row r="149" spans="1:24" x14ac:dyDescent="0.35">
      <c r="A149">
        <v>466</v>
      </c>
      <c r="B149">
        <v>1</v>
      </c>
      <c r="C149" t="s">
        <v>185</v>
      </c>
      <c r="D149">
        <v>85</v>
      </c>
      <c r="E149">
        <v>5</v>
      </c>
      <c r="F149">
        <v>5</v>
      </c>
      <c r="G149" t="s">
        <v>1535</v>
      </c>
      <c r="H149" t="s">
        <v>1535</v>
      </c>
      <c r="I149" t="s">
        <v>1535</v>
      </c>
      <c r="J149" t="s">
        <v>1535</v>
      </c>
      <c r="K149" t="s">
        <v>1535</v>
      </c>
      <c r="L149" t="s">
        <v>1535</v>
      </c>
      <c r="M149" t="s">
        <v>1535</v>
      </c>
      <c r="N149" t="s">
        <v>1535</v>
      </c>
      <c r="O149" t="s">
        <v>1535</v>
      </c>
      <c r="P149" t="s">
        <v>1535</v>
      </c>
      <c r="Q149" t="s">
        <v>1535</v>
      </c>
      <c r="R149" t="s">
        <v>1535</v>
      </c>
      <c r="S149" t="s">
        <v>1535</v>
      </c>
      <c r="T149" t="s">
        <v>1535</v>
      </c>
      <c r="U149" t="s">
        <v>1535</v>
      </c>
      <c r="V149" t="s">
        <v>1535</v>
      </c>
      <c r="W149" t="s">
        <v>1535</v>
      </c>
      <c r="X149" t="s">
        <v>1535</v>
      </c>
    </row>
    <row r="150" spans="1:24" x14ac:dyDescent="0.35">
      <c r="A150">
        <v>473</v>
      </c>
      <c r="B150">
        <v>1</v>
      </c>
      <c r="C150" t="s">
        <v>576</v>
      </c>
      <c r="D150">
        <v>88</v>
      </c>
      <c r="E150">
        <v>99</v>
      </c>
      <c r="F150">
        <v>5</v>
      </c>
      <c r="G150" t="s">
        <v>1535</v>
      </c>
      <c r="H150" t="s">
        <v>1535</v>
      </c>
      <c r="I150" t="s">
        <v>1535</v>
      </c>
      <c r="J150" t="s">
        <v>1535</v>
      </c>
      <c r="K150" t="s">
        <v>1535</v>
      </c>
      <c r="L150" t="s">
        <v>1535</v>
      </c>
      <c r="M150" t="s">
        <v>1535</v>
      </c>
      <c r="N150" t="s">
        <v>1535</v>
      </c>
      <c r="O150" t="s">
        <v>1535</v>
      </c>
      <c r="P150" t="s">
        <v>1535</v>
      </c>
      <c r="Q150" t="s">
        <v>1535</v>
      </c>
      <c r="R150" t="s">
        <v>1535</v>
      </c>
      <c r="S150" t="s">
        <v>1535</v>
      </c>
      <c r="T150" t="s">
        <v>1535</v>
      </c>
      <c r="U150" t="s">
        <v>1535</v>
      </c>
      <c r="V150" t="s">
        <v>1535</v>
      </c>
      <c r="W150" t="s">
        <v>1535</v>
      </c>
      <c r="X150" t="s">
        <v>1535</v>
      </c>
    </row>
    <row r="151" spans="1:24" x14ac:dyDescent="0.35">
      <c r="A151">
        <v>492</v>
      </c>
      <c r="B151">
        <v>1</v>
      </c>
      <c r="C151" t="s">
        <v>187</v>
      </c>
      <c r="D151">
        <v>84</v>
      </c>
      <c r="E151">
        <v>99</v>
      </c>
      <c r="F151">
        <v>3.5</v>
      </c>
      <c r="G151" t="s">
        <v>1535</v>
      </c>
      <c r="H151" t="s">
        <v>1535</v>
      </c>
      <c r="I151" t="s">
        <v>1535</v>
      </c>
      <c r="J151" t="s">
        <v>1535</v>
      </c>
      <c r="K151" t="s">
        <v>1535</v>
      </c>
      <c r="L151" t="s">
        <v>1535</v>
      </c>
      <c r="M151" t="s">
        <v>1535</v>
      </c>
      <c r="N151" t="s">
        <v>1535</v>
      </c>
      <c r="O151" t="s">
        <v>1535</v>
      </c>
      <c r="P151" t="s">
        <v>1535</v>
      </c>
      <c r="Q151" t="s">
        <v>1535</v>
      </c>
      <c r="R151" t="s">
        <v>1535</v>
      </c>
      <c r="S151" t="s">
        <v>1535</v>
      </c>
      <c r="T151" t="s">
        <v>1535</v>
      </c>
      <c r="U151" t="s">
        <v>1535</v>
      </c>
      <c r="V151" t="s">
        <v>1535</v>
      </c>
      <c r="W151" t="s">
        <v>1535</v>
      </c>
      <c r="X151" t="s">
        <v>1535</v>
      </c>
    </row>
    <row r="152" spans="1:24" x14ac:dyDescent="0.35">
      <c r="A152">
        <v>495</v>
      </c>
      <c r="B152">
        <v>1</v>
      </c>
      <c r="C152" t="s">
        <v>337</v>
      </c>
      <c r="D152">
        <v>84</v>
      </c>
      <c r="E152">
        <v>99</v>
      </c>
      <c r="F152">
        <v>4</v>
      </c>
      <c r="G152" t="s">
        <v>1535</v>
      </c>
      <c r="H152" t="s">
        <v>1535</v>
      </c>
      <c r="I152" t="s">
        <v>1535</v>
      </c>
      <c r="J152" t="s">
        <v>1535</v>
      </c>
      <c r="K152" t="s">
        <v>1535</v>
      </c>
      <c r="L152" t="s">
        <v>1535</v>
      </c>
      <c r="M152" t="s">
        <v>1535</v>
      </c>
      <c r="N152" t="s">
        <v>1535</v>
      </c>
      <c r="O152" t="s">
        <v>1535</v>
      </c>
      <c r="P152" t="s">
        <v>1535</v>
      </c>
      <c r="Q152" t="s">
        <v>1535</v>
      </c>
      <c r="R152" t="s">
        <v>1535</v>
      </c>
      <c r="S152" t="s">
        <v>1535</v>
      </c>
      <c r="T152" t="s">
        <v>1535</v>
      </c>
      <c r="U152" t="s">
        <v>1535</v>
      </c>
      <c r="V152" t="s">
        <v>1535</v>
      </c>
      <c r="W152" t="s">
        <v>1535</v>
      </c>
      <c r="X152" t="s">
        <v>1535</v>
      </c>
    </row>
    <row r="153" spans="1:24" x14ac:dyDescent="0.35">
      <c r="A153">
        <v>497</v>
      </c>
      <c r="B153">
        <v>1</v>
      </c>
      <c r="C153" t="s">
        <v>132</v>
      </c>
      <c r="D153">
        <v>77</v>
      </c>
      <c r="E153">
        <v>99</v>
      </c>
      <c r="F153">
        <v>4</v>
      </c>
      <c r="G153">
        <v>86</v>
      </c>
      <c r="H153">
        <v>99</v>
      </c>
      <c r="I153">
        <v>5.5</v>
      </c>
      <c r="J153" t="s">
        <v>1535</v>
      </c>
      <c r="K153" t="s">
        <v>1535</v>
      </c>
      <c r="L153" t="s">
        <v>1535</v>
      </c>
      <c r="M153" t="s">
        <v>1535</v>
      </c>
      <c r="N153" t="s">
        <v>1535</v>
      </c>
      <c r="O153" t="s">
        <v>1535</v>
      </c>
      <c r="P153" t="s">
        <v>1535</v>
      </c>
      <c r="Q153" t="s">
        <v>1535</v>
      </c>
      <c r="R153" t="s">
        <v>1535</v>
      </c>
      <c r="S153" t="s">
        <v>1535</v>
      </c>
      <c r="T153" t="s">
        <v>1535</v>
      </c>
      <c r="U153" t="s">
        <v>1535</v>
      </c>
      <c r="V153" t="s">
        <v>1535</v>
      </c>
      <c r="W153" t="s">
        <v>1535</v>
      </c>
      <c r="X153" t="s">
        <v>1535</v>
      </c>
    </row>
    <row r="154" spans="1:24" x14ac:dyDescent="0.35">
      <c r="A154">
        <v>499</v>
      </c>
      <c r="B154">
        <v>1</v>
      </c>
      <c r="C154" t="s">
        <v>277</v>
      </c>
      <c r="D154">
        <v>81</v>
      </c>
      <c r="E154">
        <v>99</v>
      </c>
      <c r="F154">
        <v>6</v>
      </c>
      <c r="G154" t="s">
        <v>1535</v>
      </c>
      <c r="H154" t="s">
        <v>1535</v>
      </c>
      <c r="I154" t="s">
        <v>1535</v>
      </c>
      <c r="J154" t="s">
        <v>1535</v>
      </c>
      <c r="K154" t="s">
        <v>1535</v>
      </c>
      <c r="L154" t="s">
        <v>1535</v>
      </c>
      <c r="M154" t="s">
        <v>1535</v>
      </c>
      <c r="N154" t="s">
        <v>1535</v>
      </c>
      <c r="O154" t="s">
        <v>1535</v>
      </c>
      <c r="P154" t="s">
        <v>1535</v>
      </c>
      <c r="Q154" t="s">
        <v>1535</v>
      </c>
      <c r="R154" t="s">
        <v>1535</v>
      </c>
      <c r="S154" t="s">
        <v>1535</v>
      </c>
      <c r="T154" t="s">
        <v>1535</v>
      </c>
      <c r="U154" t="s">
        <v>1535</v>
      </c>
      <c r="V154" t="s">
        <v>1535</v>
      </c>
      <c r="W154" t="s">
        <v>1535</v>
      </c>
      <c r="X154" t="s">
        <v>1535</v>
      </c>
    </row>
    <row r="155" spans="1:24" x14ac:dyDescent="0.35">
      <c r="A155">
        <v>500</v>
      </c>
      <c r="B155">
        <v>1</v>
      </c>
      <c r="C155" t="s">
        <v>481</v>
      </c>
      <c r="D155">
        <v>79</v>
      </c>
      <c r="E155">
        <v>99</v>
      </c>
      <c r="F155">
        <v>6</v>
      </c>
      <c r="G155">
        <v>88</v>
      </c>
      <c r="H155">
        <v>99</v>
      </c>
      <c r="I155">
        <v>6</v>
      </c>
      <c r="J155" t="s">
        <v>1535</v>
      </c>
      <c r="K155" t="s">
        <v>1535</v>
      </c>
      <c r="L155" t="s">
        <v>1535</v>
      </c>
      <c r="M155" t="s">
        <v>1535</v>
      </c>
      <c r="N155" t="s">
        <v>1535</v>
      </c>
      <c r="O155" t="s">
        <v>1535</v>
      </c>
      <c r="P155" t="s">
        <v>1535</v>
      </c>
      <c r="Q155" t="s">
        <v>1535</v>
      </c>
      <c r="R155" t="s">
        <v>1535</v>
      </c>
      <c r="S155" t="s">
        <v>1535</v>
      </c>
      <c r="T155" t="s">
        <v>1535</v>
      </c>
      <c r="U155" t="s">
        <v>1535</v>
      </c>
      <c r="V155" t="s">
        <v>1535</v>
      </c>
      <c r="W155" t="s">
        <v>1535</v>
      </c>
      <c r="X155" t="s">
        <v>1535</v>
      </c>
    </row>
    <row r="156" spans="1:24" x14ac:dyDescent="0.35">
      <c r="A156">
        <v>504</v>
      </c>
      <c r="B156">
        <v>1</v>
      </c>
      <c r="C156" t="s">
        <v>1609</v>
      </c>
      <c r="D156">
        <v>87</v>
      </c>
      <c r="E156">
        <v>99</v>
      </c>
      <c r="F156">
        <v>10</v>
      </c>
      <c r="G156" t="s">
        <v>1535</v>
      </c>
      <c r="H156" t="s">
        <v>1535</v>
      </c>
      <c r="I156" t="s">
        <v>1535</v>
      </c>
      <c r="J156" t="s">
        <v>1535</v>
      </c>
      <c r="K156" t="s">
        <v>1535</v>
      </c>
      <c r="L156" t="s">
        <v>1535</v>
      </c>
      <c r="M156" t="s">
        <v>1535</v>
      </c>
      <c r="N156" t="s">
        <v>1535</v>
      </c>
      <c r="O156" t="s">
        <v>1535</v>
      </c>
      <c r="P156" t="s">
        <v>1535</v>
      </c>
      <c r="Q156" t="s">
        <v>1535</v>
      </c>
      <c r="R156" t="s">
        <v>1535</v>
      </c>
      <c r="S156" t="s">
        <v>1535</v>
      </c>
      <c r="T156" t="s">
        <v>1535</v>
      </c>
      <c r="U156" t="s">
        <v>1535</v>
      </c>
      <c r="V156" t="s">
        <v>1535</v>
      </c>
      <c r="W156" t="s">
        <v>1535</v>
      </c>
      <c r="X156" t="s">
        <v>1535</v>
      </c>
    </row>
    <row r="157" spans="1:24" x14ac:dyDescent="0.35">
      <c r="A157">
        <v>505</v>
      </c>
      <c r="B157">
        <v>1</v>
      </c>
      <c r="C157" t="s">
        <v>380</v>
      </c>
      <c r="D157">
        <v>88</v>
      </c>
      <c r="E157">
        <v>99</v>
      </c>
      <c r="F157">
        <v>10</v>
      </c>
      <c r="G157" t="s">
        <v>1535</v>
      </c>
      <c r="H157" t="s">
        <v>1535</v>
      </c>
      <c r="I157" t="s">
        <v>1535</v>
      </c>
      <c r="J157" t="s">
        <v>1535</v>
      </c>
      <c r="K157" t="s">
        <v>1535</v>
      </c>
      <c r="L157" t="s">
        <v>1535</v>
      </c>
      <c r="M157" t="s">
        <v>1535</v>
      </c>
      <c r="N157" t="s">
        <v>1535</v>
      </c>
      <c r="O157" t="s">
        <v>1535</v>
      </c>
      <c r="P157">
        <v>78</v>
      </c>
      <c r="Q157">
        <v>99</v>
      </c>
      <c r="R157">
        <v>2</v>
      </c>
      <c r="S157" t="s">
        <v>1535</v>
      </c>
      <c r="T157" t="s">
        <v>1535</v>
      </c>
      <c r="U157" t="s">
        <v>1535</v>
      </c>
      <c r="V157" t="s">
        <v>1535</v>
      </c>
      <c r="W157" t="s">
        <v>1535</v>
      </c>
      <c r="X157" t="s">
        <v>1535</v>
      </c>
    </row>
    <row r="158" spans="1:24" x14ac:dyDescent="0.35">
      <c r="A158">
        <v>507</v>
      </c>
      <c r="B158">
        <v>1</v>
      </c>
      <c r="C158" t="s">
        <v>133</v>
      </c>
      <c r="D158">
        <v>76</v>
      </c>
      <c r="E158">
        <v>99</v>
      </c>
      <c r="F158">
        <v>8</v>
      </c>
      <c r="G158">
        <v>88</v>
      </c>
      <c r="H158">
        <v>5</v>
      </c>
      <c r="I158">
        <v>8.5</v>
      </c>
      <c r="J158" t="s">
        <v>1535</v>
      </c>
      <c r="K158" t="s">
        <v>1535</v>
      </c>
      <c r="L158" t="s">
        <v>1535</v>
      </c>
      <c r="M158" t="s">
        <v>1535</v>
      </c>
      <c r="N158" t="s">
        <v>1535</v>
      </c>
      <c r="O158" t="s">
        <v>1535</v>
      </c>
      <c r="P158" t="s">
        <v>1535</v>
      </c>
      <c r="Q158" t="s">
        <v>1535</v>
      </c>
      <c r="R158" t="s">
        <v>1535</v>
      </c>
      <c r="S158" t="s">
        <v>1535</v>
      </c>
      <c r="T158" t="s">
        <v>1535</v>
      </c>
      <c r="U158" t="s">
        <v>1535</v>
      </c>
      <c r="V158" t="s">
        <v>1535</v>
      </c>
      <c r="W158" t="s">
        <v>1535</v>
      </c>
      <c r="X158" t="s">
        <v>1535</v>
      </c>
    </row>
    <row r="159" spans="1:24" x14ac:dyDescent="0.35">
      <c r="A159">
        <v>508</v>
      </c>
      <c r="B159">
        <v>1</v>
      </c>
      <c r="C159" t="s">
        <v>278</v>
      </c>
      <c r="D159">
        <v>86</v>
      </c>
      <c r="E159">
        <v>99</v>
      </c>
      <c r="F159">
        <v>5</v>
      </c>
      <c r="G159" t="s">
        <v>1535</v>
      </c>
      <c r="H159" t="s">
        <v>1535</v>
      </c>
      <c r="I159" t="s">
        <v>1535</v>
      </c>
      <c r="J159" t="s">
        <v>1535</v>
      </c>
      <c r="K159" t="s">
        <v>1535</v>
      </c>
      <c r="L159" t="s">
        <v>1535</v>
      </c>
      <c r="M159" t="s">
        <v>1535</v>
      </c>
      <c r="N159" t="s">
        <v>1535</v>
      </c>
      <c r="O159" t="s">
        <v>1535</v>
      </c>
      <c r="P159" t="s">
        <v>1535</v>
      </c>
      <c r="Q159" t="s">
        <v>1535</v>
      </c>
      <c r="R159" t="s">
        <v>1535</v>
      </c>
      <c r="S159" t="s">
        <v>1535</v>
      </c>
      <c r="T159" t="s">
        <v>1535</v>
      </c>
      <c r="U159" t="s">
        <v>1535</v>
      </c>
      <c r="V159" t="s">
        <v>1535</v>
      </c>
      <c r="W159" t="s">
        <v>1535</v>
      </c>
      <c r="X159" t="s">
        <v>1535</v>
      </c>
    </row>
    <row r="160" spans="1:24" x14ac:dyDescent="0.35">
      <c r="A160">
        <v>511</v>
      </c>
      <c r="B160">
        <v>1</v>
      </c>
      <c r="C160" t="s">
        <v>381</v>
      </c>
      <c r="D160">
        <v>87</v>
      </c>
      <c r="E160">
        <v>99</v>
      </c>
      <c r="F160">
        <v>6.8</v>
      </c>
      <c r="G160" t="s">
        <v>1535</v>
      </c>
      <c r="H160" t="s">
        <v>1535</v>
      </c>
      <c r="I160" t="s">
        <v>1535</v>
      </c>
      <c r="J160" t="s">
        <v>1535</v>
      </c>
      <c r="K160" t="s">
        <v>1535</v>
      </c>
      <c r="L160" t="s">
        <v>1535</v>
      </c>
      <c r="M160" t="s">
        <v>1535</v>
      </c>
      <c r="N160" t="s">
        <v>1535</v>
      </c>
      <c r="O160" t="s">
        <v>1535</v>
      </c>
      <c r="P160" t="s">
        <v>1535</v>
      </c>
      <c r="Q160" t="s">
        <v>1535</v>
      </c>
      <c r="R160" t="s">
        <v>1535</v>
      </c>
      <c r="S160" t="s">
        <v>1535</v>
      </c>
      <c r="T160" t="s">
        <v>1535</v>
      </c>
      <c r="U160" t="s">
        <v>1535</v>
      </c>
      <c r="V160" t="s">
        <v>1535</v>
      </c>
      <c r="W160" t="s">
        <v>1535</v>
      </c>
      <c r="X160" t="s">
        <v>1535</v>
      </c>
    </row>
    <row r="161" spans="1:24" x14ac:dyDescent="0.35">
      <c r="A161">
        <v>513</v>
      </c>
      <c r="B161">
        <v>1</v>
      </c>
      <c r="C161" t="s">
        <v>382</v>
      </c>
      <c r="D161">
        <v>82</v>
      </c>
      <c r="E161">
        <v>99</v>
      </c>
      <c r="F161">
        <v>10</v>
      </c>
      <c r="G161" t="s">
        <v>1535</v>
      </c>
      <c r="H161" t="s">
        <v>1535</v>
      </c>
      <c r="I161" t="s">
        <v>1535</v>
      </c>
      <c r="J161" t="s">
        <v>1535</v>
      </c>
      <c r="K161" t="s">
        <v>1535</v>
      </c>
      <c r="L161" t="s">
        <v>1535</v>
      </c>
      <c r="M161" t="s">
        <v>1535</v>
      </c>
      <c r="N161" t="s">
        <v>1535</v>
      </c>
      <c r="O161" t="s">
        <v>1535</v>
      </c>
      <c r="P161" t="s">
        <v>1535</v>
      </c>
      <c r="Q161" t="s">
        <v>1535</v>
      </c>
      <c r="R161" t="s">
        <v>1535</v>
      </c>
      <c r="S161" t="s">
        <v>1535</v>
      </c>
      <c r="T161" t="s">
        <v>1535</v>
      </c>
      <c r="U161" t="s">
        <v>1535</v>
      </c>
      <c r="V161" t="s">
        <v>1535</v>
      </c>
      <c r="W161" t="s">
        <v>1535</v>
      </c>
      <c r="X161" t="s">
        <v>1535</v>
      </c>
    </row>
    <row r="162" spans="1:24" x14ac:dyDescent="0.35">
      <c r="A162">
        <v>514</v>
      </c>
      <c r="B162">
        <v>1</v>
      </c>
      <c r="C162" t="s">
        <v>228</v>
      </c>
      <c r="D162">
        <v>80</v>
      </c>
      <c r="E162">
        <v>99</v>
      </c>
      <c r="F162">
        <v>10</v>
      </c>
      <c r="G162" t="s">
        <v>1535</v>
      </c>
      <c r="H162" t="s">
        <v>1535</v>
      </c>
      <c r="I162" t="s">
        <v>1535</v>
      </c>
      <c r="J162" t="s">
        <v>1535</v>
      </c>
      <c r="K162" t="s">
        <v>1535</v>
      </c>
      <c r="L162" t="s">
        <v>1535</v>
      </c>
      <c r="M162" t="s">
        <v>1535</v>
      </c>
      <c r="N162" t="s">
        <v>1535</v>
      </c>
      <c r="O162" t="s">
        <v>1535</v>
      </c>
      <c r="P162" t="s">
        <v>1535</v>
      </c>
      <c r="Q162" t="s">
        <v>1535</v>
      </c>
      <c r="R162" t="s">
        <v>1535</v>
      </c>
      <c r="S162" t="s">
        <v>1535</v>
      </c>
      <c r="T162" t="s">
        <v>1535</v>
      </c>
      <c r="U162" t="s">
        <v>1535</v>
      </c>
      <c r="V162" t="s">
        <v>1535</v>
      </c>
      <c r="W162" t="s">
        <v>1535</v>
      </c>
      <c r="X162" t="s">
        <v>1535</v>
      </c>
    </row>
    <row r="163" spans="1:24" x14ac:dyDescent="0.35">
      <c r="A163">
        <v>516</v>
      </c>
      <c r="B163">
        <v>1</v>
      </c>
      <c r="C163" t="s">
        <v>383</v>
      </c>
      <c r="D163">
        <v>82</v>
      </c>
      <c r="E163">
        <v>99</v>
      </c>
      <c r="F163">
        <v>8</v>
      </c>
      <c r="G163" t="s">
        <v>1535</v>
      </c>
      <c r="H163" t="s">
        <v>1535</v>
      </c>
      <c r="I163" t="s">
        <v>1535</v>
      </c>
      <c r="J163" t="s">
        <v>1535</v>
      </c>
      <c r="K163" t="s">
        <v>1535</v>
      </c>
      <c r="L163" t="s">
        <v>1535</v>
      </c>
      <c r="M163" t="s">
        <v>1535</v>
      </c>
      <c r="N163" t="s">
        <v>1535</v>
      </c>
      <c r="O163" t="s">
        <v>1535</v>
      </c>
      <c r="P163" t="s">
        <v>1535</v>
      </c>
      <c r="Q163" t="s">
        <v>1535</v>
      </c>
      <c r="R163" t="s">
        <v>1535</v>
      </c>
      <c r="S163" t="s">
        <v>1535</v>
      </c>
      <c r="T163" t="s">
        <v>1535</v>
      </c>
      <c r="U163" t="s">
        <v>1535</v>
      </c>
      <c r="V163" t="s">
        <v>1535</v>
      </c>
      <c r="W163" t="s">
        <v>1535</v>
      </c>
      <c r="X163" t="s">
        <v>1535</v>
      </c>
    </row>
    <row r="164" spans="1:24" x14ac:dyDescent="0.35">
      <c r="A164">
        <v>518</v>
      </c>
      <c r="B164">
        <v>1</v>
      </c>
      <c r="C164" t="s">
        <v>59</v>
      </c>
      <c r="D164">
        <v>88</v>
      </c>
      <c r="E164">
        <v>3</v>
      </c>
      <c r="F164">
        <v>7.2</v>
      </c>
      <c r="G164" t="s">
        <v>1535</v>
      </c>
      <c r="H164" t="s">
        <v>1535</v>
      </c>
      <c r="I164" t="s">
        <v>1535</v>
      </c>
      <c r="J164" t="s">
        <v>1535</v>
      </c>
      <c r="K164" t="s">
        <v>1535</v>
      </c>
      <c r="L164" t="s">
        <v>1535</v>
      </c>
      <c r="M164" t="s">
        <v>1535</v>
      </c>
      <c r="N164" t="s">
        <v>1535</v>
      </c>
      <c r="O164" t="s">
        <v>1535</v>
      </c>
      <c r="P164" t="s">
        <v>1535</v>
      </c>
      <c r="Q164" t="s">
        <v>1535</v>
      </c>
      <c r="R164" t="s">
        <v>1535</v>
      </c>
      <c r="S164" t="s">
        <v>1535</v>
      </c>
      <c r="T164" t="s">
        <v>1535</v>
      </c>
      <c r="U164" t="s">
        <v>1535</v>
      </c>
      <c r="V164" t="s">
        <v>1535</v>
      </c>
      <c r="W164" t="s">
        <v>1535</v>
      </c>
      <c r="X164" t="s">
        <v>1535</v>
      </c>
    </row>
    <row r="165" spans="1:24" x14ac:dyDescent="0.35">
      <c r="A165">
        <v>522</v>
      </c>
      <c r="B165">
        <v>1</v>
      </c>
      <c r="C165" t="s">
        <v>1610</v>
      </c>
      <c r="D165">
        <v>79</v>
      </c>
      <c r="E165">
        <v>99</v>
      </c>
      <c r="F165">
        <v>12</v>
      </c>
      <c r="G165">
        <v>81</v>
      </c>
      <c r="H165">
        <v>99</v>
      </c>
      <c r="I165">
        <v>10</v>
      </c>
      <c r="J165" t="s">
        <v>1535</v>
      </c>
      <c r="K165" t="s">
        <v>1535</v>
      </c>
      <c r="L165" t="s">
        <v>1535</v>
      </c>
      <c r="M165" t="s">
        <v>1535</v>
      </c>
      <c r="N165" t="s">
        <v>1535</v>
      </c>
      <c r="O165" t="s">
        <v>1535</v>
      </c>
      <c r="P165" t="s">
        <v>1535</v>
      </c>
      <c r="Q165" t="s">
        <v>1535</v>
      </c>
      <c r="R165" t="s">
        <v>1535</v>
      </c>
      <c r="S165" t="s">
        <v>1535</v>
      </c>
      <c r="T165" t="s">
        <v>1535</v>
      </c>
      <c r="U165" t="s">
        <v>1535</v>
      </c>
      <c r="V165" t="s">
        <v>1535</v>
      </c>
      <c r="W165" t="s">
        <v>1535</v>
      </c>
      <c r="X165" t="s">
        <v>1535</v>
      </c>
    </row>
    <row r="166" spans="1:24" x14ac:dyDescent="0.35">
      <c r="A166">
        <v>523</v>
      </c>
      <c r="B166">
        <v>1</v>
      </c>
      <c r="C166" t="s">
        <v>1611</v>
      </c>
      <c r="D166">
        <v>81</v>
      </c>
      <c r="E166">
        <v>99</v>
      </c>
      <c r="F166">
        <v>10</v>
      </c>
      <c r="G166" t="s">
        <v>1535</v>
      </c>
      <c r="H166" t="s">
        <v>1535</v>
      </c>
      <c r="I166" t="s">
        <v>1535</v>
      </c>
      <c r="J166" t="s">
        <v>1535</v>
      </c>
      <c r="K166" t="s">
        <v>1535</v>
      </c>
      <c r="L166" t="s">
        <v>1535</v>
      </c>
      <c r="M166" t="s">
        <v>1535</v>
      </c>
      <c r="N166" t="s">
        <v>1535</v>
      </c>
      <c r="O166" t="s">
        <v>1535</v>
      </c>
      <c r="P166" t="s">
        <v>1535</v>
      </c>
      <c r="Q166" t="s">
        <v>1535</v>
      </c>
      <c r="R166" t="s">
        <v>1535</v>
      </c>
      <c r="S166" t="s">
        <v>1535</v>
      </c>
      <c r="T166" t="s">
        <v>1535</v>
      </c>
      <c r="U166" t="s">
        <v>1535</v>
      </c>
      <c r="V166" t="s">
        <v>1535</v>
      </c>
      <c r="W166" t="s">
        <v>1535</v>
      </c>
      <c r="X166" t="s">
        <v>1535</v>
      </c>
    </row>
    <row r="167" spans="1:24" x14ac:dyDescent="0.35">
      <c r="A167">
        <v>524</v>
      </c>
      <c r="B167">
        <v>1</v>
      </c>
      <c r="C167" t="s">
        <v>1612</v>
      </c>
      <c r="D167">
        <v>82</v>
      </c>
      <c r="E167">
        <v>99</v>
      </c>
      <c r="F167">
        <v>10</v>
      </c>
      <c r="G167" t="s">
        <v>1535</v>
      </c>
      <c r="H167" t="s">
        <v>1535</v>
      </c>
      <c r="I167" t="s">
        <v>1535</v>
      </c>
      <c r="J167" t="s">
        <v>1535</v>
      </c>
      <c r="K167" t="s">
        <v>1535</v>
      </c>
      <c r="L167" t="s">
        <v>1535</v>
      </c>
      <c r="M167" t="s">
        <v>1535</v>
      </c>
      <c r="N167" t="s">
        <v>1535</v>
      </c>
      <c r="O167" t="s">
        <v>1535</v>
      </c>
      <c r="P167" t="s">
        <v>1535</v>
      </c>
      <c r="Q167" t="s">
        <v>1535</v>
      </c>
      <c r="R167" t="s">
        <v>1535</v>
      </c>
      <c r="S167" t="s">
        <v>1535</v>
      </c>
      <c r="T167" t="s">
        <v>1535</v>
      </c>
      <c r="U167" t="s">
        <v>1535</v>
      </c>
      <c r="V167" t="s">
        <v>1535</v>
      </c>
      <c r="W167" t="s">
        <v>1535</v>
      </c>
      <c r="X167" t="s">
        <v>1535</v>
      </c>
    </row>
    <row r="168" spans="1:24" x14ac:dyDescent="0.35">
      <c r="A168">
        <v>525</v>
      </c>
      <c r="B168">
        <v>1</v>
      </c>
      <c r="C168" t="s">
        <v>1613</v>
      </c>
      <c r="D168">
        <v>75</v>
      </c>
      <c r="E168">
        <v>99</v>
      </c>
      <c r="F168">
        <v>5</v>
      </c>
      <c r="G168">
        <v>76</v>
      </c>
      <c r="H168">
        <v>99</v>
      </c>
      <c r="I168">
        <v>13.5</v>
      </c>
      <c r="J168" t="s">
        <v>1535</v>
      </c>
      <c r="K168" t="s">
        <v>1535</v>
      </c>
      <c r="L168" t="s">
        <v>1535</v>
      </c>
      <c r="M168" t="s">
        <v>1535</v>
      </c>
      <c r="N168" t="s">
        <v>1535</v>
      </c>
      <c r="O168" t="s">
        <v>1535</v>
      </c>
      <c r="P168" t="s">
        <v>1535</v>
      </c>
      <c r="Q168" t="s">
        <v>1535</v>
      </c>
      <c r="R168" t="s">
        <v>1535</v>
      </c>
      <c r="S168" t="s">
        <v>1535</v>
      </c>
      <c r="T168" t="s">
        <v>1535</v>
      </c>
      <c r="U168" t="s">
        <v>1535</v>
      </c>
      <c r="V168" t="s">
        <v>1535</v>
      </c>
      <c r="W168" t="s">
        <v>1535</v>
      </c>
      <c r="X168" t="s">
        <v>1535</v>
      </c>
    </row>
    <row r="169" spans="1:24" x14ac:dyDescent="0.35">
      <c r="A169">
        <v>531</v>
      </c>
      <c r="B169">
        <v>1</v>
      </c>
      <c r="C169" t="s">
        <v>189</v>
      </c>
      <c r="D169">
        <v>87</v>
      </c>
      <c r="E169">
        <v>99</v>
      </c>
      <c r="F169">
        <v>6</v>
      </c>
      <c r="G169" t="s">
        <v>1535</v>
      </c>
      <c r="H169" t="s">
        <v>1535</v>
      </c>
      <c r="I169" t="s">
        <v>1535</v>
      </c>
      <c r="J169" t="s">
        <v>1535</v>
      </c>
      <c r="K169" t="s">
        <v>1535</v>
      </c>
      <c r="L169" t="s">
        <v>1535</v>
      </c>
      <c r="M169" t="s">
        <v>1535</v>
      </c>
      <c r="N169" t="s">
        <v>1535</v>
      </c>
      <c r="O169" t="s">
        <v>1535</v>
      </c>
      <c r="P169" t="s">
        <v>1535</v>
      </c>
      <c r="Q169" t="s">
        <v>1535</v>
      </c>
      <c r="R169" t="s">
        <v>1535</v>
      </c>
      <c r="S169" t="s">
        <v>1535</v>
      </c>
      <c r="T169" t="s">
        <v>1535</v>
      </c>
      <c r="U169" t="s">
        <v>1535</v>
      </c>
      <c r="V169" t="s">
        <v>1535</v>
      </c>
      <c r="W169" t="s">
        <v>1535</v>
      </c>
      <c r="X169" t="s">
        <v>1535</v>
      </c>
    </row>
    <row r="170" spans="1:24" x14ac:dyDescent="0.35">
      <c r="A170">
        <v>534</v>
      </c>
      <c r="B170">
        <v>1</v>
      </c>
      <c r="C170" t="s">
        <v>92</v>
      </c>
      <c r="D170">
        <v>88</v>
      </c>
      <c r="E170">
        <v>7</v>
      </c>
      <c r="F170">
        <v>7</v>
      </c>
      <c r="G170" t="s">
        <v>1535</v>
      </c>
      <c r="H170" t="s">
        <v>1535</v>
      </c>
      <c r="I170" t="s">
        <v>1535</v>
      </c>
      <c r="J170" t="s">
        <v>1535</v>
      </c>
      <c r="K170" t="s">
        <v>1535</v>
      </c>
      <c r="L170" t="s">
        <v>1535</v>
      </c>
      <c r="M170" t="s">
        <v>1535</v>
      </c>
      <c r="N170" t="s">
        <v>1535</v>
      </c>
      <c r="O170" t="s">
        <v>1535</v>
      </c>
      <c r="P170" t="s">
        <v>1535</v>
      </c>
      <c r="Q170" t="s">
        <v>1535</v>
      </c>
      <c r="R170" t="s">
        <v>1535</v>
      </c>
      <c r="S170" t="s">
        <v>1535</v>
      </c>
      <c r="T170" t="s">
        <v>1535</v>
      </c>
      <c r="U170" t="s">
        <v>1535</v>
      </c>
      <c r="V170" t="s">
        <v>1535</v>
      </c>
      <c r="W170" t="s">
        <v>1535</v>
      </c>
      <c r="X170" t="s">
        <v>1535</v>
      </c>
    </row>
    <row r="171" spans="1:24" x14ac:dyDescent="0.35">
      <c r="A171">
        <v>535</v>
      </c>
      <c r="B171">
        <v>1</v>
      </c>
      <c r="C171" t="s">
        <v>338</v>
      </c>
      <c r="D171">
        <v>84</v>
      </c>
      <c r="E171">
        <v>99</v>
      </c>
      <c r="F171">
        <v>4.2</v>
      </c>
      <c r="G171" t="s">
        <v>1535</v>
      </c>
      <c r="H171" t="s">
        <v>1535</v>
      </c>
      <c r="I171" t="s">
        <v>1535</v>
      </c>
      <c r="J171" t="s">
        <v>1535</v>
      </c>
      <c r="K171" t="s">
        <v>1535</v>
      </c>
      <c r="L171" t="s">
        <v>1535</v>
      </c>
      <c r="M171" t="s">
        <v>1535</v>
      </c>
      <c r="N171" t="s">
        <v>1535</v>
      </c>
      <c r="O171" t="s">
        <v>1535</v>
      </c>
      <c r="P171" t="s">
        <v>1535</v>
      </c>
      <c r="Q171" t="s">
        <v>1535</v>
      </c>
      <c r="R171" t="s">
        <v>1535</v>
      </c>
      <c r="S171" t="s">
        <v>1535</v>
      </c>
      <c r="T171" t="s">
        <v>1535</v>
      </c>
      <c r="U171" t="s">
        <v>1535</v>
      </c>
      <c r="V171" t="s">
        <v>1535</v>
      </c>
      <c r="W171" t="s">
        <v>1535</v>
      </c>
      <c r="X171" t="s">
        <v>1535</v>
      </c>
    </row>
    <row r="172" spans="1:24" x14ac:dyDescent="0.35">
      <c r="A172">
        <v>544</v>
      </c>
      <c r="B172">
        <v>1</v>
      </c>
      <c r="C172" t="s">
        <v>259</v>
      </c>
      <c r="D172">
        <v>88</v>
      </c>
      <c r="E172">
        <v>10</v>
      </c>
      <c r="F172">
        <v>5</v>
      </c>
      <c r="G172" t="s">
        <v>1535</v>
      </c>
      <c r="H172" t="s">
        <v>1535</v>
      </c>
      <c r="I172" t="s">
        <v>1535</v>
      </c>
      <c r="J172" t="s">
        <v>1535</v>
      </c>
      <c r="K172" t="s">
        <v>1535</v>
      </c>
      <c r="L172" t="s">
        <v>1535</v>
      </c>
      <c r="M172" t="s">
        <v>1535</v>
      </c>
      <c r="N172" t="s">
        <v>1535</v>
      </c>
      <c r="O172" t="s">
        <v>1535</v>
      </c>
      <c r="P172" t="s">
        <v>1535</v>
      </c>
      <c r="Q172" t="s">
        <v>1535</v>
      </c>
      <c r="R172" t="s">
        <v>1535</v>
      </c>
      <c r="S172" t="s">
        <v>1535</v>
      </c>
      <c r="T172" t="s">
        <v>1535</v>
      </c>
      <c r="U172" t="s">
        <v>1535</v>
      </c>
      <c r="V172" t="s">
        <v>1535</v>
      </c>
      <c r="W172" t="s">
        <v>1535</v>
      </c>
      <c r="X172" t="s">
        <v>1535</v>
      </c>
    </row>
    <row r="173" spans="1:24" x14ac:dyDescent="0.35">
      <c r="A173">
        <v>561</v>
      </c>
      <c r="B173">
        <v>1</v>
      </c>
      <c r="C173" t="s">
        <v>191</v>
      </c>
      <c r="D173">
        <v>76</v>
      </c>
      <c r="E173">
        <v>99</v>
      </c>
      <c r="F173">
        <v>10</v>
      </c>
      <c r="G173" t="s">
        <v>1535</v>
      </c>
      <c r="H173" t="s">
        <v>1535</v>
      </c>
      <c r="I173" t="s">
        <v>1535</v>
      </c>
      <c r="J173" t="s">
        <v>1535</v>
      </c>
      <c r="K173" t="s">
        <v>1535</v>
      </c>
      <c r="L173" t="s">
        <v>1535</v>
      </c>
      <c r="M173" t="s">
        <v>1535</v>
      </c>
      <c r="N173" t="s">
        <v>1535</v>
      </c>
      <c r="O173" t="s">
        <v>1535</v>
      </c>
      <c r="P173" t="s">
        <v>1535</v>
      </c>
      <c r="Q173" t="s">
        <v>1535</v>
      </c>
      <c r="R173" t="s">
        <v>1535</v>
      </c>
      <c r="S173" t="s">
        <v>1535</v>
      </c>
      <c r="T173" t="s">
        <v>1535</v>
      </c>
      <c r="U173" t="s">
        <v>1535</v>
      </c>
      <c r="V173" t="s">
        <v>1535</v>
      </c>
      <c r="W173" t="s">
        <v>1535</v>
      </c>
      <c r="X173" t="s">
        <v>1535</v>
      </c>
    </row>
    <row r="174" spans="1:24" x14ac:dyDescent="0.35">
      <c r="A174">
        <v>566</v>
      </c>
      <c r="B174">
        <v>1</v>
      </c>
      <c r="C174" t="s">
        <v>1614</v>
      </c>
      <c r="D174">
        <v>85</v>
      </c>
      <c r="E174">
        <v>5</v>
      </c>
      <c r="F174">
        <v>3</v>
      </c>
      <c r="G174" t="s">
        <v>1535</v>
      </c>
      <c r="H174" t="s">
        <v>1535</v>
      </c>
      <c r="I174" t="s">
        <v>1535</v>
      </c>
      <c r="J174" t="s">
        <v>1535</v>
      </c>
      <c r="K174" t="s">
        <v>1535</v>
      </c>
      <c r="L174" t="s">
        <v>1535</v>
      </c>
      <c r="M174" t="s">
        <v>1535</v>
      </c>
      <c r="N174" t="s">
        <v>1535</v>
      </c>
      <c r="O174" t="s">
        <v>1535</v>
      </c>
      <c r="P174" t="s">
        <v>1535</v>
      </c>
      <c r="Q174" t="s">
        <v>1535</v>
      </c>
      <c r="R174" t="s">
        <v>1535</v>
      </c>
      <c r="S174" t="s">
        <v>1535</v>
      </c>
      <c r="T174" t="s">
        <v>1535</v>
      </c>
      <c r="U174" t="s">
        <v>1535</v>
      </c>
      <c r="V174" t="s">
        <v>1535</v>
      </c>
      <c r="W174" t="s">
        <v>1535</v>
      </c>
      <c r="X174" t="s">
        <v>1535</v>
      </c>
    </row>
    <row r="175" spans="1:24" x14ac:dyDescent="0.35">
      <c r="A175">
        <v>570</v>
      </c>
      <c r="B175">
        <v>1</v>
      </c>
      <c r="C175" t="s">
        <v>1615</v>
      </c>
      <c r="D175">
        <v>88</v>
      </c>
      <c r="E175">
        <v>99</v>
      </c>
      <c r="F175">
        <v>10</v>
      </c>
      <c r="G175" t="s">
        <v>1535</v>
      </c>
      <c r="H175" t="s">
        <v>1535</v>
      </c>
      <c r="I175" t="s">
        <v>1535</v>
      </c>
      <c r="J175" t="s">
        <v>1535</v>
      </c>
      <c r="K175" t="s">
        <v>1535</v>
      </c>
      <c r="L175" t="s">
        <v>1535</v>
      </c>
      <c r="M175" t="s">
        <v>1535</v>
      </c>
      <c r="N175" t="s">
        <v>1535</v>
      </c>
      <c r="O175" t="s">
        <v>1535</v>
      </c>
      <c r="P175" t="s">
        <v>1535</v>
      </c>
      <c r="Q175" t="s">
        <v>1535</v>
      </c>
      <c r="R175" t="s">
        <v>1535</v>
      </c>
      <c r="S175" t="s">
        <v>1535</v>
      </c>
      <c r="T175" t="s">
        <v>1535</v>
      </c>
      <c r="U175" t="s">
        <v>1535</v>
      </c>
      <c r="V175" t="s">
        <v>1535</v>
      </c>
      <c r="W175" t="s">
        <v>1535</v>
      </c>
      <c r="X175" t="s">
        <v>1535</v>
      </c>
    </row>
    <row r="176" spans="1:24" x14ac:dyDescent="0.35">
      <c r="A176">
        <v>581</v>
      </c>
      <c r="B176">
        <v>1</v>
      </c>
      <c r="C176" t="s">
        <v>340</v>
      </c>
      <c r="D176">
        <v>80</v>
      </c>
      <c r="E176">
        <v>99</v>
      </c>
      <c r="F176">
        <v>5</v>
      </c>
      <c r="G176" t="s">
        <v>1535</v>
      </c>
      <c r="H176" t="s">
        <v>1535</v>
      </c>
      <c r="I176" t="s">
        <v>1535</v>
      </c>
      <c r="J176" t="s">
        <v>1535</v>
      </c>
      <c r="K176" t="s">
        <v>1535</v>
      </c>
      <c r="L176" t="s">
        <v>1535</v>
      </c>
      <c r="M176" t="s">
        <v>1535</v>
      </c>
      <c r="N176" t="s">
        <v>1535</v>
      </c>
      <c r="O176" t="s">
        <v>1535</v>
      </c>
      <c r="P176" t="s">
        <v>1535</v>
      </c>
      <c r="Q176" t="s">
        <v>1535</v>
      </c>
      <c r="R176" t="s">
        <v>1535</v>
      </c>
      <c r="S176" t="s">
        <v>1535</v>
      </c>
      <c r="T176" t="s">
        <v>1535</v>
      </c>
      <c r="U176" t="s">
        <v>1535</v>
      </c>
      <c r="V176" t="s">
        <v>1535</v>
      </c>
      <c r="W176" t="s">
        <v>1535</v>
      </c>
      <c r="X176" t="s">
        <v>1535</v>
      </c>
    </row>
    <row r="177" spans="1:24" x14ac:dyDescent="0.35">
      <c r="A177">
        <v>582</v>
      </c>
      <c r="B177">
        <v>1</v>
      </c>
      <c r="C177" t="s">
        <v>1616</v>
      </c>
      <c r="D177">
        <v>75</v>
      </c>
      <c r="E177">
        <v>99</v>
      </c>
      <c r="F177">
        <v>3</v>
      </c>
      <c r="G177">
        <v>87</v>
      </c>
      <c r="H177">
        <v>99</v>
      </c>
      <c r="I177">
        <v>16</v>
      </c>
      <c r="J177" t="s">
        <v>1535</v>
      </c>
      <c r="K177" t="s">
        <v>1535</v>
      </c>
      <c r="L177" t="s">
        <v>1535</v>
      </c>
      <c r="M177" t="s">
        <v>1535</v>
      </c>
      <c r="N177" t="s">
        <v>1535</v>
      </c>
      <c r="O177" t="s">
        <v>1535</v>
      </c>
      <c r="P177" t="s">
        <v>1535</v>
      </c>
      <c r="Q177" t="s">
        <v>1535</v>
      </c>
      <c r="R177" t="s">
        <v>1535</v>
      </c>
      <c r="S177" t="s">
        <v>1535</v>
      </c>
      <c r="T177" t="s">
        <v>1535</v>
      </c>
      <c r="U177" t="s">
        <v>1535</v>
      </c>
      <c r="V177" t="s">
        <v>1535</v>
      </c>
      <c r="W177" t="s">
        <v>1535</v>
      </c>
      <c r="X177" t="s">
        <v>1535</v>
      </c>
    </row>
    <row r="178" spans="1:24" x14ac:dyDescent="0.35">
      <c r="A178">
        <v>584</v>
      </c>
      <c r="B178">
        <v>1</v>
      </c>
      <c r="C178" t="s">
        <v>301</v>
      </c>
      <c r="D178">
        <v>81</v>
      </c>
      <c r="E178">
        <v>99</v>
      </c>
      <c r="F178">
        <v>5</v>
      </c>
      <c r="G178" t="s">
        <v>1535</v>
      </c>
      <c r="H178" t="s">
        <v>1535</v>
      </c>
      <c r="I178" t="s">
        <v>1535</v>
      </c>
      <c r="J178" t="s">
        <v>1535</v>
      </c>
      <c r="K178" t="s">
        <v>1535</v>
      </c>
      <c r="L178" t="s">
        <v>1535</v>
      </c>
      <c r="M178" t="s">
        <v>1535</v>
      </c>
      <c r="N178" t="s">
        <v>1535</v>
      </c>
      <c r="O178" t="s">
        <v>1535</v>
      </c>
      <c r="P178" t="s">
        <v>1535</v>
      </c>
      <c r="Q178" t="s">
        <v>1535</v>
      </c>
      <c r="R178" t="s">
        <v>1535</v>
      </c>
      <c r="S178" t="s">
        <v>1535</v>
      </c>
      <c r="T178" t="s">
        <v>1535</v>
      </c>
      <c r="U178" t="s">
        <v>1535</v>
      </c>
      <c r="V178" t="s">
        <v>1535</v>
      </c>
      <c r="W178" t="s">
        <v>1535</v>
      </c>
      <c r="X178" t="s">
        <v>1535</v>
      </c>
    </row>
    <row r="179" spans="1:24" x14ac:dyDescent="0.35">
      <c r="A179">
        <v>592</v>
      </c>
      <c r="B179">
        <v>1</v>
      </c>
      <c r="C179" t="s">
        <v>431</v>
      </c>
      <c r="D179">
        <v>75</v>
      </c>
      <c r="E179">
        <v>99</v>
      </c>
      <c r="F179">
        <v>20</v>
      </c>
      <c r="G179" t="s">
        <v>1535</v>
      </c>
      <c r="H179" t="s">
        <v>1535</v>
      </c>
      <c r="I179" t="s">
        <v>1535</v>
      </c>
      <c r="J179" t="s">
        <v>1535</v>
      </c>
      <c r="K179" t="s">
        <v>1535</v>
      </c>
      <c r="L179" t="s">
        <v>1535</v>
      </c>
      <c r="M179" t="s">
        <v>1535</v>
      </c>
      <c r="N179" t="s">
        <v>1535</v>
      </c>
      <c r="O179" t="s">
        <v>1535</v>
      </c>
      <c r="P179" t="s">
        <v>1535</v>
      </c>
      <c r="Q179" t="s">
        <v>1535</v>
      </c>
      <c r="R179" t="s">
        <v>1535</v>
      </c>
      <c r="S179" t="s">
        <v>1535</v>
      </c>
      <c r="T179" t="s">
        <v>1535</v>
      </c>
      <c r="U179" t="s">
        <v>1535</v>
      </c>
      <c r="V179" t="s">
        <v>1535</v>
      </c>
      <c r="W179" t="s">
        <v>1535</v>
      </c>
      <c r="X179" t="s">
        <v>1535</v>
      </c>
    </row>
    <row r="180" spans="1:24" x14ac:dyDescent="0.35">
      <c r="A180">
        <v>597</v>
      </c>
      <c r="B180">
        <v>1</v>
      </c>
      <c r="C180" t="s">
        <v>1617</v>
      </c>
      <c r="D180">
        <v>72</v>
      </c>
      <c r="E180">
        <v>99</v>
      </c>
      <c r="F180">
        <v>8.5</v>
      </c>
      <c r="G180" t="s">
        <v>1535</v>
      </c>
      <c r="H180" t="s">
        <v>1535</v>
      </c>
      <c r="I180" t="s">
        <v>1535</v>
      </c>
      <c r="J180" t="s">
        <v>1535</v>
      </c>
      <c r="K180" t="s">
        <v>1535</v>
      </c>
      <c r="L180" t="s">
        <v>1535</v>
      </c>
      <c r="M180" t="s">
        <v>1535</v>
      </c>
      <c r="N180" t="s">
        <v>1535</v>
      </c>
      <c r="O180" t="s">
        <v>1535</v>
      </c>
      <c r="P180">
        <v>77</v>
      </c>
      <c r="Q180">
        <v>99</v>
      </c>
      <c r="R180">
        <v>8</v>
      </c>
      <c r="S180" t="s">
        <v>1535</v>
      </c>
      <c r="T180" t="s">
        <v>1535</v>
      </c>
      <c r="U180" t="s">
        <v>1535</v>
      </c>
      <c r="V180" t="s">
        <v>1535</v>
      </c>
      <c r="W180" t="s">
        <v>1535</v>
      </c>
      <c r="X180" t="s">
        <v>1535</v>
      </c>
    </row>
    <row r="181" spans="1:24" x14ac:dyDescent="0.35">
      <c r="A181">
        <v>600</v>
      </c>
      <c r="B181">
        <v>1</v>
      </c>
      <c r="C181" t="s">
        <v>482</v>
      </c>
      <c r="D181">
        <v>78</v>
      </c>
      <c r="E181">
        <v>99</v>
      </c>
      <c r="F181">
        <v>10</v>
      </c>
      <c r="G181">
        <v>86</v>
      </c>
      <c r="H181">
        <v>99</v>
      </c>
      <c r="I181">
        <v>6</v>
      </c>
      <c r="J181" t="s">
        <v>1535</v>
      </c>
      <c r="K181" t="s">
        <v>1535</v>
      </c>
      <c r="L181" t="s">
        <v>1535</v>
      </c>
      <c r="M181" t="s">
        <v>1535</v>
      </c>
      <c r="N181" t="s">
        <v>1535</v>
      </c>
      <c r="O181" t="s">
        <v>1535</v>
      </c>
      <c r="P181" t="s">
        <v>1535</v>
      </c>
      <c r="Q181" t="s">
        <v>1535</v>
      </c>
      <c r="R181" t="s">
        <v>1535</v>
      </c>
      <c r="S181" t="s">
        <v>1535</v>
      </c>
      <c r="T181" t="s">
        <v>1535</v>
      </c>
      <c r="U181" t="s">
        <v>1535</v>
      </c>
      <c r="V181" t="s">
        <v>1535</v>
      </c>
      <c r="W181" t="s">
        <v>1535</v>
      </c>
      <c r="X181" t="s">
        <v>1535</v>
      </c>
    </row>
    <row r="182" spans="1:24" x14ac:dyDescent="0.35">
      <c r="A182">
        <v>601</v>
      </c>
      <c r="B182">
        <v>1</v>
      </c>
      <c r="C182" t="s">
        <v>95</v>
      </c>
      <c r="D182">
        <v>79</v>
      </c>
      <c r="E182">
        <v>99</v>
      </c>
      <c r="F182">
        <v>6</v>
      </c>
      <c r="G182" t="s">
        <v>1535</v>
      </c>
      <c r="H182" t="s">
        <v>1535</v>
      </c>
      <c r="I182" t="s">
        <v>1535</v>
      </c>
      <c r="J182" t="s">
        <v>1535</v>
      </c>
      <c r="K182" t="s">
        <v>1535</v>
      </c>
      <c r="L182" t="s">
        <v>1535</v>
      </c>
      <c r="M182" t="s">
        <v>1535</v>
      </c>
      <c r="N182" t="s">
        <v>1535</v>
      </c>
      <c r="O182" t="s">
        <v>1535</v>
      </c>
      <c r="P182" t="s">
        <v>1535</v>
      </c>
      <c r="Q182" t="s">
        <v>1535</v>
      </c>
      <c r="R182" t="s">
        <v>1535</v>
      </c>
      <c r="S182" t="s">
        <v>1535</v>
      </c>
      <c r="T182" t="s">
        <v>1535</v>
      </c>
      <c r="U182" t="s">
        <v>1535</v>
      </c>
      <c r="V182" t="s">
        <v>1535</v>
      </c>
      <c r="W182" t="s">
        <v>1535</v>
      </c>
      <c r="X182" t="s">
        <v>1535</v>
      </c>
    </row>
    <row r="183" spans="1:24" x14ac:dyDescent="0.35">
      <c r="A183">
        <v>603</v>
      </c>
      <c r="B183">
        <v>1</v>
      </c>
      <c r="C183" t="s">
        <v>1618</v>
      </c>
      <c r="D183">
        <v>74</v>
      </c>
      <c r="E183">
        <v>99</v>
      </c>
      <c r="F183">
        <v>7</v>
      </c>
      <c r="G183" t="s">
        <v>1535</v>
      </c>
      <c r="H183" t="s">
        <v>1535</v>
      </c>
      <c r="I183" t="s">
        <v>1535</v>
      </c>
      <c r="J183" t="s">
        <v>1535</v>
      </c>
      <c r="K183" t="s">
        <v>1535</v>
      </c>
      <c r="L183" t="s">
        <v>1535</v>
      </c>
      <c r="M183" t="s">
        <v>1535</v>
      </c>
      <c r="N183" t="s">
        <v>1535</v>
      </c>
      <c r="O183" t="s">
        <v>1535</v>
      </c>
      <c r="P183" t="s">
        <v>1535</v>
      </c>
      <c r="Q183" t="s">
        <v>1535</v>
      </c>
      <c r="R183" t="s">
        <v>1535</v>
      </c>
      <c r="S183" t="s">
        <v>1535</v>
      </c>
      <c r="T183" t="s">
        <v>1535</v>
      </c>
      <c r="U183" t="s">
        <v>1535</v>
      </c>
      <c r="V183" t="s">
        <v>1535</v>
      </c>
      <c r="W183" t="s">
        <v>1535</v>
      </c>
      <c r="X183" t="s">
        <v>1535</v>
      </c>
    </row>
    <row r="184" spans="1:24" x14ac:dyDescent="0.35">
      <c r="A184">
        <v>604</v>
      </c>
      <c r="B184">
        <v>1</v>
      </c>
      <c r="C184" t="s">
        <v>1619</v>
      </c>
      <c r="D184">
        <v>87</v>
      </c>
      <c r="E184">
        <v>3</v>
      </c>
      <c r="F184">
        <v>4</v>
      </c>
      <c r="G184" t="s">
        <v>1535</v>
      </c>
      <c r="H184" t="s">
        <v>1535</v>
      </c>
      <c r="I184" t="s">
        <v>1535</v>
      </c>
      <c r="J184" t="s">
        <v>1535</v>
      </c>
      <c r="K184" t="s">
        <v>1535</v>
      </c>
      <c r="L184" t="s">
        <v>1535</v>
      </c>
      <c r="M184" t="s">
        <v>1535</v>
      </c>
      <c r="N184" t="s">
        <v>1535</v>
      </c>
      <c r="O184" t="s">
        <v>1535</v>
      </c>
      <c r="P184" t="s">
        <v>1535</v>
      </c>
      <c r="Q184" t="s">
        <v>1535</v>
      </c>
      <c r="R184" t="s">
        <v>1535</v>
      </c>
      <c r="S184" t="s">
        <v>1535</v>
      </c>
      <c r="T184" t="s">
        <v>1535</v>
      </c>
      <c r="U184" t="s">
        <v>1535</v>
      </c>
      <c r="V184" t="s">
        <v>1535</v>
      </c>
      <c r="W184" t="s">
        <v>1535</v>
      </c>
      <c r="X184" t="s">
        <v>1535</v>
      </c>
    </row>
    <row r="185" spans="1:24" x14ac:dyDescent="0.35">
      <c r="A185">
        <v>611</v>
      </c>
      <c r="B185">
        <v>1</v>
      </c>
      <c r="C185" t="s">
        <v>134</v>
      </c>
      <c r="D185">
        <v>83</v>
      </c>
      <c r="E185">
        <v>99</v>
      </c>
      <c r="F185">
        <v>8</v>
      </c>
      <c r="G185" t="s">
        <v>1535</v>
      </c>
      <c r="H185" t="s">
        <v>1535</v>
      </c>
      <c r="I185" t="s">
        <v>1535</v>
      </c>
      <c r="J185" t="s">
        <v>1535</v>
      </c>
      <c r="K185" t="s">
        <v>1535</v>
      </c>
      <c r="L185" t="s">
        <v>1535</v>
      </c>
      <c r="M185" t="s">
        <v>1535</v>
      </c>
      <c r="N185" t="s">
        <v>1535</v>
      </c>
      <c r="O185" t="s">
        <v>1535</v>
      </c>
      <c r="P185" t="s">
        <v>1535</v>
      </c>
      <c r="Q185" t="s">
        <v>1535</v>
      </c>
      <c r="R185" t="s">
        <v>1535</v>
      </c>
      <c r="S185" t="s">
        <v>1535</v>
      </c>
      <c r="T185" t="s">
        <v>1535</v>
      </c>
      <c r="U185" t="s">
        <v>1535</v>
      </c>
      <c r="V185" t="s">
        <v>1535</v>
      </c>
      <c r="W185" t="s">
        <v>1535</v>
      </c>
      <c r="X185" t="s">
        <v>1535</v>
      </c>
    </row>
    <row r="186" spans="1:24" x14ac:dyDescent="0.35">
      <c r="A186">
        <v>614</v>
      </c>
      <c r="B186">
        <v>1</v>
      </c>
      <c r="C186" t="s">
        <v>1620</v>
      </c>
      <c r="D186">
        <v>74</v>
      </c>
      <c r="E186">
        <v>99</v>
      </c>
      <c r="F186">
        <v>10</v>
      </c>
      <c r="G186" t="s">
        <v>1535</v>
      </c>
      <c r="H186" t="s">
        <v>1535</v>
      </c>
      <c r="I186" t="s">
        <v>1535</v>
      </c>
      <c r="J186" t="s">
        <v>1535</v>
      </c>
      <c r="K186" t="s">
        <v>1535</v>
      </c>
      <c r="L186" t="s">
        <v>1535</v>
      </c>
      <c r="M186" t="s">
        <v>1535</v>
      </c>
      <c r="N186" t="s">
        <v>1535</v>
      </c>
      <c r="O186" t="s">
        <v>1535</v>
      </c>
      <c r="P186" t="s">
        <v>1535</v>
      </c>
      <c r="Q186" t="s">
        <v>1535</v>
      </c>
      <c r="R186" t="s">
        <v>1535</v>
      </c>
      <c r="S186" t="s">
        <v>1535</v>
      </c>
      <c r="T186" t="s">
        <v>1535</v>
      </c>
      <c r="U186" t="s">
        <v>1535</v>
      </c>
      <c r="V186" t="s">
        <v>1535</v>
      </c>
      <c r="W186" t="s">
        <v>1535</v>
      </c>
      <c r="X186" t="s">
        <v>1535</v>
      </c>
    </row>
    <row r="187" spans="1:24" x14ac:dyDescent="0.35">
      <c r="A187">
        <v>615</v>
      </c>
      <c r="B187">
        <v>1</v>
      </c>
      <c r="C187" t="s">
        <v>1621</v>
      </c>
      <c r="D187" t="s">
        <v>1535</v>
      </c>
      <c r="E187" t="s">
        <v>1535</v>
      </c>
      <c r="F187" t="s">
        <v>1535</v>
      </c>
      <c r="G187" t="s">
        <v>1535</v>
      </c>
      <c r="H187" t="s">
        <v>1535</v>
      </c>
      <c r="I187" t="s">
        <v>1535</v>
      </c>
      <c r="J187" t="s">
        <v>1535</v>
      </c>
      <c r="K187" t="s">
        <v>1535</v>
      </c>
      <c r="L187" t="s">
        <v>1535</v>
      </c>
      <c r="M187" t="s">
        <v>1535</v>
      </c>
      <c r="N187" t="s">
        <v>1535</v>
      </c>
      <c r="O187" t="s">
        <v>1535</v>
      </c>
      <c r="P187">
        <v>79</v>
      </c>
      <c r="Q187">
        <v>99</v>
      </c>
      <c r="R187">
        <v>4</v>
      </c>
      <c r="S187" t="s">
        <v>1535</v>
      </c>
      <c r="T187" t="s">
        <v>1535</v>
      </c>
      <c r="U187" t="s">
        <v>1535</v>
      </c>
      <c r="V187" t="s">
        <v>1535</v>
      </c>
      <c r="W187" t="s">
        <v>1535</v>
      </c>
      <c r="X187" t="s">
        <v>1535</v>
      </c>
    </row>
    <row r="188" spans="1:24" x14ac:dyDescent="0.35">
      <c r="A188">
        <v>621</v>
      </c>
      <c r="B188">
        <v>1</v>
      </c>
      <c r="C188" t="s">
        <v>387</v>
      </c>
      <c r="D188">
        <v>86</v>
      </c>
      <c r="E188">
        <v>99</v>
      </c>
      <c r="F188">
        <v>6.2</v>
      </c>
      <c r="G188" t="s">
        <v>1535</v>
      </c>
      <c r="H188" t="s">
        <v>1535</v>
      </c>
      <c r="I188" t="s">
        <v>1535</v>
      </c>
      <c r="J188" t="s">
        <v>1535</v>
      </c>
      <c r="K188" t="s">
        <v>1535</v>
      </c>
      <c r="L188" t="s">
        <v>1535</v>
      </c>
      <c r="M188" t="s">
        <v>1535</v>
      </c>
      <c r="N188" t="s">
        <v>1535</v>
      </c>
      <c r="O188" t="s">
        <v>1535</v>
      </c>
      <c r="P188" t="s">
        <v>1535</v>
      </c>
      <c r="Q188" t="s">
        <v>1535</v>
      </c>
      <c r="R188" t="s">
        <v>1535</v>
      </c>
      <c r="S188" t="s">
        <v>1535</v>
      </c>
      <c r="T188" t="s">
        <v>1535</v>
      </c>
      <c r="U188" t="s">
        <v>1535</v>
      </c>
      <c r="V188" t="s">
        <v>1535</v>
      </c>
      <c r="W188" t="s">
        <v>1535</v>
      </c>
      <c r="X188" t="s">
        <v>1535</v>
      </c>
    </row>
    <row r="189" spans="1:24" x14ac:dyDescent="0.35">
      <c r="A189">
        <v>622</v>
      </c>
      <c r="B189">
        <v>1</v>
      </c>
      <c r="C189" t="s">
        <v>233</v>
      </c>
      <c r="D189">
        <v>87</v>
      </c>
      <c r="E189">
        <v>3</v>
      </c>
      <c r="F189">
        <v>9</v>
      </c>
      <c r="G189">
        <v>88</v>
      </c>
      <c r="H189">
        <v>3</v>
      </c>
      <c r="I189">
        <v>6</v>
      </c>
      <c r="J189" t="s">
        <v>1535</v>
      </c>
      <c r="K189" t="s">
        <v>1535</v>
      </c>
      <c r="L189" t="s">
        <v>1535</v>
      </c>
      <c r="M189" t="s">
        <v>1535</v>
      </c>
      <c r="N189" t="s">
        <v>1535</v>
      </c>
      <c r="O189" t="s">
        <v>1535</v>
      </c>
      <c r="P189" t="s">
        <v>1535</v>
      </c>
      <c r="Q189" t="s">
        <v>1535</v>
      </c>
      <c r="R189" t="s">
        <v>1535</v>
      </c>
      <c r="S189" t="s">
        <v>1535</v>
      </c>
      <c r="T189" t="s">
        <v>1535</v>
      </c>
      <c r="U189" t="s">
        <v>1535</v>
      </c>
      <c r="V189" t="s">
        <v>1535</v>
      </c>
      <c r="W189" t="s">
        <v>1535</v>
      </c>
      <c r="X189" t="s">
        <v>1535</v>
      </c>
    </row>
    <row r="190" spans="1:24" x14ac:dyDescent="0.35">
      <c r="A190">
        <v>623</v>
      </c>
      <c r="B190">
        <v>1</v>
      </c>
      <c r="C190" t="s">
        <v>432</v>
      </c>
      <c r="D190">
        <v>81</v>
      </c>
      <c r="E190">
        <v>99</v>
      </c>
      <c r="F190">
        <v>5.5</v>
      </c>
      <c r="G190">
        <v>86</v>
      </c>
      <c r="H190">
        <v>99</v>
      </c>
      <c r="I190">
        <v>5.5</v>
      </c>
      <c r="J190" t="s">
        <v>1535</v>
      </c>
      <c r="K190" t="s">
        <v>1535</v>
      </c>
      <c r="L190" t="s">
        <v>1535</v>
      </c>
      <c r="M190" t="s">
        <v>1535</v>
      </c>
      <c r="N190" t="s">
        <v>1535</v>
      </c>
      <c r="O190" t="s">
        <v>1535</v>
      </c>
      <c r="P190" t="s">
        <v>1535</v>
      </c>
      <c r="Q190" t="s">
        <v>1535</v>
      </c>
      <c r="R190" t="s">
        <v>1535</v>
      </c>
      <c r="S190" t="s">
        <v>1535</v>
      </c>
      <c r="T190" t="s">
        <v>1535</v>
      </c>
      <c r="U190" t="s">
        <v>1535</v>
      </c>
      <c r="V190" t="s">
        <v>1535</v>
      </c>
      <c r="W190" t="s">
        <v>1535</v>
      </c>
      <c r="X190" t="s">
        <v>1535</v>
      </c>
    </row>
    <row r="191" spans="1:24" x14ac:dyDescent="0.35">
      <c r="A191">
        <v>624</v>
      </c>
      <c r="B191">
        <v>1</v>
      </c>
      <c r="C191" t="s">
        <v>194</v>
      </c>
      <c r="D191">
        <v>80</v>
      </c>
      <c r="E191">
        <v>99</v>
      </c>
      <c r="F191">
        <v>9</v>
      </c>
      <c r="G191">
        <v>84</v>
      </c>
      <c r="H191">
        <v>99</v>
      </c>
      <c r="I191">
        <v>1</v>
      </c>
      <c r="J191" t="s">
        <v>1535</v>
      </c>
      <c r="K191" t="s">
        <v>1535</v>
      </c>
      <c r="L191" t="s">
        <v>1535</v>
      </c>
      <c r="M191" t="s">
        <v>1535</v>
      </c>
      <c r="N191" t="s">
        <v>1535</v>
      </c>
      <c r="O191" t="s">
        <v>1535</v>
      </c>
      <c r="P191" t="s">
        <v>1535</v>
      </c>
      <c r="Q191" t="s">
        <v>1535</v>
      </c>
      <c r="R191" t="s">
        <v>1535</v>
      </c>
      <c r="S191" t="s">
        <v>1535</v>
      </c>
      <c r="T191" t="s">
        <v>1535</v>
      </c>
      <c r="U191" t="s">
        <v>1535</v>
      </c>
      <c r="V191" t="s">
        <v>1535</v>
      </c>
      <c r="W191" t="s">
        <v>1535</v>
      </c>
      <c r="X191" t="s">
        <v>1535</v>
      </c>
    </row>
    <row r="192" spans="1:24" x14ac:dyDescent="0.35">
      <c r="A192">
        <v>627</v>
      </c>
      <c r="B192">
        <v>1</v>
      </c>
      <c r="C192" t="s">
        <v>234</v>
      </c>
      <c r="D192" t="s">
        <v>1535</v>
      </c>
      <c r="E192" t="s">
        <v>1535</v>
      </c>
      <c r="F192" t="s">
        <v>1535</v>
      </c>
      <c r="G192" t="s">
        <v>1535</v>
      </c>
      <c r="H192" t="s">
        <v>1535</v>
      </c>
      <c r="I192" t="s">
        <v>1535</v>
      </c>
      <c r="J192" t="s">
        <v>1535</v>
      </c>
      <c r="K192" t="s">
        <v>1535</v>
      </c>
      <c r="L192" t="s">
        <v>1535</v>
      </c>
      <c r="M192" t="s">
        <v>1535</v>
      </c>
      <c r="N192" t="s">
        <v>1535</v>
      </c>
      <c r="O192" t="s">
        <v>1535</v>
      </c>
      <c r="P192">
        <v>79</v>
      </c>
      <c r="Q192">
        <v>99</v>
      </c>
      <c r="R192">
        <v>3</v>
      </c>
      <c r="S192" t="s">
        <v>1535</v>
      </c>
      <c r="T192" t="s">
        <v>1535</v>
      </c>
      <c r="U192" t="s">
        <v>1535</v>
      </c>
      <c r="V192" t="s">
        <v>1535</v>
      </c>
      <c r="W192" t="s">
        <v>1535</v>
      </c>
      <c r="X192" t="s">
        <v>1535</v>
      </c>
    </row>
    <row r="193" spans="1:24" x14ac:dyDescent="0.35">
      <c r="A193">
        <v>631</v>
      </c>
      <c r="B193">
        <v>1</v>
      </c>
      <c r="C193" t="s">
        <v>1622</v>
      </c>
      <c r="D193">
        <v>80</v>
      </c>
      <c r="E193">
        <v>99</v>
      </c>
      <c r="F193">
        <v>4</v>
      </c>
      <c r="G193">
        <v>82</v>
      </c>
      <c r="H193">
        <v>99</v>
      </c>
      <c r="I193">
        <v>5</v>
      </c>
      <c r="J193">
        <v>88</v>
      </c>
      <c r="K193">
        <v>99</v>
      </c>
      <c r="L193">
        <v>10</v>
      </c>
      <c r="M193" t="s">
        <v>1535</v>
      </c>
      <c r="N193" t="s">
        <v>1535</v>
      </c>
      <c r="O193" t="s">
        <v>1535</v>
      </c>
      <c r="P193" t="s">
        <v>1535</v>
      </c>
      <c r="Q193" t="s">
        <v>1535</v>
      </c>
      <c r="R193" t="s">
        <v>1535</v>
      </c>
      <c r="S193" t="s">
        <v>1535</v>
      </c>
      <c r="T193" t="s">
        <v>1535</v>
      </c>
      <c r="U193" t="s">
        <v>1535</v>
      </c>
      <c r="V193" t="s">
        <v>1535</v>
      </c>
      <c r="W193" t="s">
        <v>1535</v>
      </c>
      <c r="X193" t="s">
        <v>1535</v>
      </c>
    </row>
    <row r="194" spans="1:24" x14ac:dyDescent="0.35">
      <c r="A194">
        <v>635</v>
      </c>
      <c r="B194">
        <v>1</v>
      </c>
      <c r="C194" t="s">
        <v>97</v>
      </c>
      <c r="D194">
        <v>87</v>
      </c>
      <c r="E194">
        <v>5</v>
      </c>
      <c r="F194">
        <v>10</v>
      </c>
      <c r="G194" t="s">
        <v>1535</v>
      </c>
      <c r="H194" t="s">
        <v>1535</v>
      </c>
      <c r="I194" t="s">
        <v>1535</v>
      </c>
      <c r="J194" t="s">
        <v>1535</v>
      </c>
      <c r="K194" t="s">
        <v>1535</v>
      </c>
      <c r="L194" t="s">
        <v>1535</v>
      </c>
      <c r="M194" t="s">
        <v>1535</v>
      </c>
      <c r="N194" t="s">
        <v>1535</v>
      </c>
      <c r="O194" t="s">
        <v>1535</v>
      </c>
      <c r="P194" t="s">
        <v>1535</v>
      </c>
      <c r="Q194" t="s">
        <v>1535</v>
      </c>
      <c r="R194" t="s">
        <v>1535</v>
      </c>
      <c r="S194" t="s">
        <v>1535</v>
      </c>
      <c r="T194" t="s">
        <v>1535</v>
      </c>
      <c r="U194" t="s">
        <v>1535</v>
      </c>
      <c r="V194" t="s">
        <v>1535</v>
      </c>
      <c r="W194" t="s">
        <v>1535</v>
      </c>
      <c r="X194" t="s">
        <v>1535</v>
      </c>
    </row>
    <row r="195" spans="1:24" x14ac:dyDescent="0.35">
      <c r="A195">
        <v>636</v>
      </c>
      <c r="B195">
        <v>1</v>
      </c>
      <c r="C195" t="s">
        <v>1623</v>
      </c>
      <c r="D195">
        <v>77</v>
      </c>
      <c r="E195">
        <v>99</v>
      </c>
      <c r="F195">
        <v>3.5</v>
      </c>
      <c r="G195" t="s">
        <v>1535</v>
      </c>
      <c r="H195" t="s">
        <v>1535</v>
      </c>
      <c r="I195" t="s">
        <v>1535</v>
      </c>
      <c r="J195" t="s">
        <v>1535</v>
      </c>
      <c r="K195" t="s">
        <v>1535</v>
      </c>
      <c r="L195" t="s">
        <v>1535</v>
      </c>
      <c r="M195" t="s">
        <v>1535</v>
      </c>
      <c r="N195" t="s">
        <v>1535</v>
      </c>
      <c r="O195" t="s">
        <v>1535</v>
      </c>
      <c r="P195" t="s">
        <v>1535</v>
      </c>
      <c r="Q195" t="s">
        <v>1535</v>
      </c>
      <c r="R195" t="s">
        <v>1535</v>
      </c>
      <c r="S195" t="s">
        <v>1535</v>
      </c>
      <c r="T195" t="s">
        <v>1535</v>
      </c>
      <c r="U195" t="s">
        <v>1535</v>
      </c>
      <c r="V195" t="s">
        <v>1535</v>
      </c>
      <c r="W195" t="s">
        <v>1535</v>
      </c>
      <c r="X195" t="s">
        <v>1535</v>
      </c>
    </row>
    <row r="196" spans="1:24" x14ac:dyDescent="0.35">
      <c r="A196">
        <v>638</v>
      </c>
      <c r="B196">
        <v>1</v>
      </c>
      <c r="C196" t="s">
        <v>197</v>
      </c>
      <c r="D196">
        <v>77</v>
      </c>
      <c r="E196">
        <v>99</v>
      </c>
      <c r="F196">
        <v>3.5</v>
      </c>
      <c r="G196" t="s">
        <v>1535</v>
      </c>
      <c r="H196" t="s">
        <v>1535</v>
      </c>
      <c r="I196" t="s">
        <v>1535</v>
      </c>
      <c r="J196" t="s">
        <v>1535</v>
      </c>
      <c r="K196" t="s">
        <v>1535</v>
      </c>
      <c r="L196" t="s">
        <v>1535</v>
      </c>
      <c r="M196" t="s">
        <v>1535</v>
      </c>
      <c r="N196" t="s">
        <v>1535</v>
      </c>
      <c r="O196" t="s">
        <v>1535</v>
      </c>
      <c r="P196" t="s">
        <v>1535</v>
      </c>
      <c r="Q196" t="s">
        <v>1535</v>
      </c>
      <c r="R196" t="s">
        <v>1535</v>
      </c>
      <c r="S196" t="s">
        <v>1535</v>
      </c>
      <c r="T196" t="s">
        <v>1535</v>
      </c>
      <c r="U196" t="s">
        <v>1535</v>
      </c>
      <c r="V196" t="s">
        <v>1535</v>
      </c>
      <c r="W196" t="s">
        <v>1535</v>
      </c>
      <c r="X196" t="s">
        <v>1535</v>
      </c>
    </row>
    <row r="197" spans="1:24" x14ac:dyDescent="0.35">
      <c r="A197">
        <v>640</v>
      </c>
      <c r="B197">
        <v>1</v>
      </c>
      <c r="C197" t="s">
        <v>454</v>
      </c>
      <c r="D197">
        <v>80</v>
      </c>
      <c r="E197">
        <v>99</v>
      </c>
      <c r="F197">
        <v>4</v>
      </c>
      <c r="G197" t="s">
        <v>1535</v>
      </c>
      <c r="H197" t="s">
        <v>1535</v>
      </c>
      <c r="I197" t="s">
        <v>1535</v>
      </c>
      <c r="J197" t="s">
        <v>1535</v>
      </c>
      <c r="K197" t="s">
        <v>1535</v>
      </c>
      <c r="L197" t="s">
        <v>1535</v>
      </c>
      <c r="M197" t="s">
        <v>1535</v>
      </c>
      <c r="N197" t="s">
        <v>1535</v>
      </c>
      <c r="O197" t="s">
        <v>1535</v>
      </c>
      <c r="P197" t="s">
        <v>1535</v>
      </c>
      <c r="Q197" t="s">
        <v>1535</v>
      </c>
      <c r="R197" t="s">
        <v>1535</v>
      </c>
      <c r="S197" t="s">
        <v>1535</v>
      </c>
      <c r="T197" t="s">
        <v>1535</v>
      </c>
      <c r="U197" t="s">
        <v>1535</v>
      </c>
      <c r="V197" t="s">
        <v>1535</v>
      </c>
      <c r="W197" t="s">
        <v>1535</v>
      </c>
      <c r="X197" t="s">
        <v>1535</v>
      </c>
    </row>
    <row r="198" spans="1:24" x14ac:dyDescent="0.35">
      <c r="A198">
        <v>641</v>
      </c>
      <c r="B198">
        <v>1</v>
      </c>
      <c r="C198" t="s">
        <v>1624</v>
      </c>
      <c r="D198">
        <v>88</v>
      </c>
      <c r="E198">
        <v>99</v>
      </c>
      <c r="F198">
        <v>10.5</v>
      </c>
      <c r="G198" t="s">
        <v>1535</v>
      </c>
      <c r="H198" t="s">
        <v>1535</v>
      </c>
      <c r="I198" t="s">
        <v>1535</v>
      </c>
      <c r="J198" t="s">
        <v>1535</v>
      </c>
      <c r="K198" t="s">
        <v>1535</v>
      </c>
      <c r="L198" t="s">
        <v>1535</v>
      </c>
      <c r="M198" t="s">
        <v>1535</v>
      </c>
      <c r="N198" t="s">
        <v>1535</v>
      </c>
      <c r="O198" t="s">
        <v>1535</v>
      </c>
      <c r="P198" t="s">
        <v>1535</v>
      </c>
      <c r="Q198" t="s">
        <v>1535</v>
      </c>
      <c r="R198" t="s">
        <v>1535</v>
      </c>
      <c r="S198" t="s">
        <v>1535</v>
      </c>
      <c r="T198" t="s">
        <v>1535</v>
      </c>
      <c r="U198" t="s">
        <v>1535</v>
      </c>
      <c r="V198" t="s">
        <v>1535</v>
      </c>
      <c r="W198" t="s">
        <v>1535</v>
      </c>
      <c r="X198" t="s">
        <v>1535</v>
      </c>
    </row>
    <row r="199" spans="1:24" x14ac:dyDescent="0.35">
      <c r="A199">
        <v>647</v>
      </c>
      <c r="B199">
        <v>1</v>
      </c>
      <c r="C199" t="s">
        <v>1625</v>
      </c>
      <c r="D199">
        <v>83</v>
      </c>
      <c r="E199">
        <v>99</v>
      </c>
      <c r="F199">
        <v>7</v>
      </c>
      <c r="G199" t="s">
        <v>1535</v>
      </c>
      <c r="H199" t="s">
        <v>1535</v>
      </c>
      <c r="I199" t="s">
        <v>1535</v>
      </c>
      <c r="J199" t="s">
        <v>1535</v>
      </c>
      <c r="K199" t="s">
        <v>1535</v>
      </c>
      <c r="L199" t="s">
        <v>1535</v>
      </c>
      <c r="M199" t="s">
        <v>1535</v>
      </c>
      <c r="N199" t="s">
        <v>1535</v>
      </c>
      <c r="O199" t="s">
        <v>1535</v>
      </c>
      <c r="P199" t="s">
        <v>1535</v>
      </c>
      <c r="Q199" t="s">
        <v>1535</v>
      </c>
      <c r="R199" t="s">
        <v>1535</v>
      </c>
      <c r="S199" t="s">
        <v>1535</v>
      </c>
      <c r="T199" t="s">
        <v>1535</v>
      </c>
      <c r="U199" t="s">
        <v>1535</v>
      </c>
      <c r="V199" t="s">
        <v>1535</v>
      </c>
      <c r="W199" t="s">
        <v>1535</v>
      </c>
      <c r="X199" t="s">
        <v>1535</v>
      </c>
    </row>
    <row r="200" spans="1:24" x14ac:dyDescent="0.35">
      <c r="A200">
        <v>650</v>
      </c>
      <c r="B200">
        <v>1</v>
      </c>
      <c r="C200" t="s">
        <v>1626</v>
      </c>
      <c r="D200">
        <v>79</v>
      </c>
      <c r="E200">
        <v>99</v>
      </c>
      <c r="F200">
        <v>8.5</v>
      </c>
      <c r="G200" t="s">
        <v>1535</v>
      </c>
      <c r="H200" t="s">
        <v>1535</v>
      </c>
      <c r="I200" t="s">
        <v>1535</v>
      </c>
      <c r="J200" t="s">
        <v>1535</v>
      </c>
      <c r="K200" t="s">
        <v>1535</v>
      </c>
      <c r="L200" t="s">
        <v>1535</v>
      </c>
      <c r="M200" t="s">
        <v>1535</v>
      </c>
      <c r="N200" t="s">
        <v>1535</v>
      </c>
      <c r="O200" t="s">
        <v>1535</v>
      </c>
      <c r="P200" t="s">
        <v>1535</v>
      </c>
      <c r="Q200" t="s">
        <v>1535</v>
      </c>
      <c r="R200" t="s">
        <v>1535</v>
      </c>
      <c r="S200" t="s">
        <v>1535</v>
      </c>
      <c r="T200" t="s">
        <v>1535</v>
      </c>
      <c r="U200" t="s">
        <v>1535</v>
      </c>
      <c r="V200" t="s">
        <v>1535</v>
      </c>
      <c r="W200" t="s">
        <v>1535</v>
      </c>
      <c r="X200" t="s">
        <v>1535</v>
      </c>
    </row>
    <row r="201" spans="1:24" x14ac:dyDescent="0.35">
      <c r="A201">
        <v>655</v>
      </c>
      <c r="B201">
        <v>1</v>
      </c>
      <c r="C201" t="s">
        <v>1627</v>
      </c>
      <c r="D201">
        <v>75</v>
      </c>
      <c r="E201">
        <v>99</v>
      </c>
      <c r="F201">
        <v>3</v>
      </c>
      <c r="G201" t="s">
        <v>1535</v>
      </c>
      <c r="H201" t="s">
        <v>1535</v>
      </c>
      <c r="I201" t="s">
        <v>1535</v>
      </c>
      <c r="J201" t="s">
        <v>1535</v>
      </c>
      <c r="K201" t="s">
        <v>1535</v>
      </c>
      <c r="L201" t="s">
        <v>1535</v>
      </c>
      <c r="M201" t="s">
        <v>1535</v>
      </c>
      <c r="N201" t="s">
        <v>1535</v>
      </c>
      <c r="O201" t="s">
        <v>1535</v>
      </c>
      <c r="P201" t="s">
        <v>1535</v>
      </c>
      <c r="Q201" t="s">
        <v>1535</v>
      </c>
      <c r="R201" t="s">
        <v>1535</v>
      </c>
      <c r="S201" t="s">
        <v>1535</v>
      </c>
      <c r="T201" t="s">
        <v>1535</v>
      </c>
      <c r="U201" t="s">
        <v>1535</v>
      </c>
      <c r="V201" t="s">
        <v>1535</v>
      </c>
      <c r="W201" t="s">
        <v>1535</v>
      </c>
      <c r="X201" t="s">
        <v>1535</v>
      </c>
    </row>
    <row r="202" spans="1:24" x14ac:dyDescent="0.35">
      <c r="A202">
        <v>656</v>
      </c>
      <c r="B202">
        <v>1</v>
      </c>
      <c r="C202" t="s">
        <v>31</v>
      </c>
      <c r="D202">
        <v>87</v>
      </c>
      <c r="E202">
        <v>4</v>
      </c>
      <c r="F202">
        <v>5.9989999999999997</v>
      </c>
      <c r="G202" t="s">
        <v>1535</v>
      </c>
      <c r="H202" t="s">
        <v>1535</v>
      </c>
      <c r="I202" t="s">
        <v>1535</v>
      </c>
      <c r="J202" t="s">
        <v>1535</v>
      </c>
      <c r="K202" t="s">
        <v>1535</v>
      </c>
      <c r="L202" t="s">
        <v>1535</v>
      </c>
      <c r="M202" t="s">
        <v>1535</v>
      </c>
      <c r="N202" t="s">
        <v>1535</v>
      </c>
      <c r="O202" t="s">
        <v>1535</v>
      </c>
      <c r="P202" t="s">
        <v>1535</v>
      </c>
      <c r="Q202" t="s">
        <v>1535</v>
      </c>
      <c r="R202" t="s">
        <v>1535</v>
      </c>
      <c r="S202" t="s">
        <v>1535</v>
      </c>
      <c r="T202" t="s">
        <v>1535</v>
      </c>
      <c r="U202" t="s">
        <v>1535</v>
      </c>
      <c r="V202" t="s">
        <v>1535</v>
      </c>
      <c r="W202" t="s">
        <v>1535</v>
      </c>
      <c r="X202" t="s">
        <v>1535</v>
      </c>
    </row>
    <row r="203" spans="1:24" x14ac:dyDescent="0.35">
      <c r="A203">
        <v>657</v>
      </c>
      <c r="B203">
        <v>1</v>
      </c>
      <c r="C203" t="s">
        <v>1628</v>
      </c>
      <c r="D203">
        <v>88</v>
      </c>
      <c r="E203">
        <v>6</v>
      </c>
      <c r="F203">
        <v>14.5</v>
      </c>
      <c r="G203" t="s">
        <v>1535</v>
      </c>
      <c r="H203" t="s">
        <v>1535</v>
      </c>
      <c r="I203" t="s">
        <v>1535</v>
      </c>
      <c r="J203" t="s">
        <v>1535</v>
      </c>
      <c r="K203" t="s">
        <v>1535</v>
      </c>
      <c r="L203" t="s">
        <v>1535</v>
      </c>
      <c r="M203" t="s">
        <v>1535</v>
      </c>
      <c r="N203" t="s">
        <v>1535</v>
      </c>
      <c r="O203" t="s">
        <v>1535</v>
      </c>
      <c r="P203" t="s">
        <v>1535</v>
      </c>
      <c r="Q203" t="s">
        <v>1535</v>
      </c>
      <c r="R203" t="s">
        <v>1535</v>
      </c>
      <c r="S203" t="s">
        <v>1535</v>
      </c>
      <c r="T203" t="s">
        <v>1535</v>
      </c>
      <c r="U203" t="s">
        <v>1535</v>
      </c>
      <c r="V203" t="s">
        <v>1535</v>
      </c>
      <c r="W203" t="s">
        <v>1535</v>
      </c>
      <c r="X203" t="s">
        <v>1535</v>
      </c>
    </row>
    <row r="204" spans="1:24" x14ac:dyDescent="0.35">
      <c r="A204">
        <v>659</v>
      </c>
      <c r="B204">
        <v>1</v>
      </c>
      <c r="C204" t="s">
        <v>136</v>
      </c>
      <c r="D204">
        <v>88</v>
      </c>
      <c r="E204">
        <v>5</v>
      </c>
      <c r="F204">
        <v>8.5</v>
      </c>
      <c r="G204">
        <v>88</v>
      </c>
      <c r="H204">
        <v>5</v>
      </c>
      <c r="I204">
        <v>6</v>
      </c>
      <c r="J204" t="s">
        <v>1535</v>
      </c>
      <c r="K204" t="s">
        <v>1535</v>
      </c>
      <c r="L204" t="s">
        <v>1535</v>
      </c>
      <c r="M204" t="s">
        <v>1535</v>
      </c>
      <c r="N204" t="s">
        <v>1535</v>
      </c>
      <c r="O204" t="s">
        <v>1535</v>
      </c>
      <c r="P204" t="s">
        <v>1535</v>
      </c>
      <c r="Q204" t="s">
        <v>1535</v>
      </c>
      <c r="R204" t="s">
        <v>1535</v>
      </c>
      <c r="S204" t="s">
        <v>1535</v>
      </c>
      <c r="T204" t="s">
        <v>1535</v>
      </c>
      <c r="U204" t="s">
        <v>1535</v>
      </c>
      <c r="V204" t="s">
        <v>1535</v>
      </c>
      <c r="W204" t="s">
        <v>1535</v>
      </c>
      <c r="X204" t="s">
        <v>1535</v>
      </c>
    </row>
    <row r="205" spans="1:24" x14ac:dyDescent="0.35">
      <c r="A205">
        <v>669</v>
      </c>
      <c r="B205">
        <v>1</v>
      </c>
      <c r="C205" t="s">
        <v>1629</v>
      </c>
      <c r="D205">
        <v>76</v>
      </c>
      <c r="E205">
        <v>99</v>
      </c>
      <c r="F205">
        <v>10</v>
      </c>
      <c r="G205" t="s">
        <v>1535</v>
      </c>
      <c r="H205" t="s">
        <v>1535</v>
      </c>
      <c r="I205" t="s">
        <v>1535</v>
      </c>
      <c r="J205" t="s">
        <v>1535</v>
      </c>
      <c r="K205" t="s">
        <v>1535</v>
      </c>
      <c r="L205" t="s">
        <v>1535</v>
      </c>
      <c r="M205" t="s">
        <v>1535</v>
      </c>
      <c r="N205" t="s">
        <v>1535</v>
      </c>
      <c r="O205" t="s">
        <v>1535</v>
      </c>
      <c r="P205" t="s">
        <v>1535</v>
      </c>
      <c r="Q205" t="s">
        <v>1535</v>
      </c>
      <c r="R205" t="s">
        <v>1535</v>
      </c>
      <c r="S205" t="s">
        <v>1535</v>
      </c>
      <c r="T205" t="s">
        <v>1535</v>
      </c>
      <c r="U205" t="s">
        <v>1535</v>
      </c>
      <c r="V205" t="s">
        <v>1535</v>
      </c>
      <c r="W205" t="s">
        <v>1535</v>
      </c>
      <c r="X205" t="s">
        <v>1535</v>
      </c>
    </row>
    <row r="206" spans="1:24" x14ac:dyDescent="0.35">
      <c r="A206">
        <v>671</v>
      </c>
      <c r="B206">
        <v>1</v>
      </c>
      <c r="C206" t="s">
        <v>473</v>
      </c>
      <c r="D206" t="s">
        <v>1535</v>
      </c>
      <c r="E206" t="s">
        <v>1535</v>
      </c>
      <c r="F206" t="s">
        <v>1535</v>
      </c>
      <c r="G206" t="s">
        <v>1535</v>
      </c>
      <c r="H206" t="s">
        <v>1535</v>
      </c>
      <c r="I206" t="s">
        <v>1535</v>
      </c>
      <c r="J206" t="s">
        <v>1535</v>
      </c>
      <c r="K206" t="s">
        <v>1535</v>
      </c>
      <c r="L206" t="s">
        <v>1535</v>
      </c>
      <c r="M206" t="s">
        <v>1535</v>
      </c>
      <c r="N206" t="s">
        <v>1535</v>
      </c>
      <c r="O206" t="s">
        <v>1535</v>
      </c>
      <c r="P206">
        <v>72</v>
      </c>
      <c r="Q206">
        <v>99</v>
      </c>
      <c r="R206">
        <v>17</v>
      </c>
      <c r="S206" t="s">
        <v>1535</v>
      </c>
      <c r="T206" t="s">
        <v>1535</v>
      </c>
      <c r="U206" t="s">
        <v>1535</v>
      </c>
      <c r="V206" t="s">
        <v>1535</v>
      </c>
      <c r="W206" t="s">
        <v>1535</v>
      </c>
      <c r="X206" t="s">
        <v>1535</v>
      </c>
    </row>
    <row r="207" spans="1:24" x14ac:dyDescent="0.35">
      <c r="A207">
        <v>676</v>
      </c>
      <c r="B207">
        <v>1</v>
      </c>
      <c r="C207" t="s">
        <v>32</v>
      </c>
      <c r="D207">
        <v>80</v>
      </c>
      <c r="E207">
        <v>99</v>
      </c>
      <c r="F207">
        <v>11</v>
      </c>
      <c r="G207" t="s">
        <v>1535</v>
      </c>
      <c r="H207" t="s">
        <v>1535</v>
      </c>
      <c r="I207" t="s">
        <v>1535</v>
      </c>
      <c r="J207" t="s">
        <v>1535</v>
      </c>
      <c r="K207" t="s">
        <v>1535</v>
      </c>
      <c r="L207" t="s">
        <v>1535</v>
      </c>
      <c r="M207" t="s">
        <v>1535</v>
      </c>
      <c r="N207" t="s">
        <v>1535</v>
      </c>
      <c r="O207" t="s">
        <v>1535</v>
      </c>
      <c r="P207" t="s">
        <v>1535</v>
      </c>
      <c r="Q207" t="s">
        <v>1535</v>
      </c>
      <c r="R207" t="s">
        <v>1535</v>
      </c>
      <c r="S207" t="s">
        <v>1535</v>
      </c>
      <c r="T207" t="s">
        <v>1535</v>
      </c>
      <c r="U207" t="s">
        <v>1535</v>
      </c>
      <c r="V207" t="s">
        <v>1535</v>
      </c>
      <c r="W207" t="s">
        <v>1535</v>
      </c>
      <c r="X207" t="s">
        <v>1535</v>
      </c>
    </row>
    <row r="208" spans="1:24" x14ac:dyDescent="0.35">
      <c r="A208">
        <v>678</v>
      </c>
      <c r="B208">
        <v>1</v>
      </c>
      <c r="C208" t="s">
        <v>137</v>
      </c>
      <c r="D208">
        <v>87</v>
      </c>
      <c r="E208">
        <v>5</v>
      </c>
      <c r="F208">
        <v>6</v>
      </c>
      <c r="G208" t="s">
        <v>1535</v>
      </c>
      <c r="H208" t="s">
        <v>1535</v>
      </c>
      <c r="I208" t="s">
        <v>1535</v>
      </c>
      <c r="J208" t="s">
        <v>1535</v>
      </c>
      <c r="K208" t="s">
        <v>1535</v>
      </c>
      <c r="L208" t="s">
        <v>1535</v>
      </c>
      <c r="M208" t="s">
        <v>1535</v>
      </c>
      <c r="N208" t="s">
        <v>1535</v>
      </c>
      <c r="O208" t="s">
        <v>1535</v>
      </c>
      <c r="P208" t="s">
        <v>1535</v>
      </c>
      <c r="Q208" t="s">
        <v>1535</v>
      </c>
      <c r="R208" t="s">
        <v>1535</v>
      </c>
      <c r="S208" t="s">
        <v>1535</v>
      </c>
      <c r="T208" t="s">
        <v>1535</v>
      </c>
      <c r="U208" t="s">
        <v>1535</v>
      </c>
      <c r="V208" t="s">
        <v>1535</v>
      </c>
      <c r="W208" t="s">
        <v>1535</v>
      </c>
      <c r="X208" t="s">
        <v>1535</v>
      </c>
    </row>
    <row r="209" spans="1:24" x14ac:dyDescent="0.35">
      <c r="A209">
        <v>682</v>
      </c>
      <c r="B209">
        <v>1</v>
      </c>
      <c r="C209" t="s">
        <v>138</v>
      </c>
      <c r="D209">
        <v>88</v>
      </c>
      <c r="E209">
        <v>5</v>
      </c>
      <c r="F209">
        <v>7.27</v>
      </c>
      <c r="G209" t="s">
        <v>1535</v>
      </c>
      <c r="H209" t="s">
        <v>1535</v>
      </c>
      <c r="I209" t="s">
        <v>1535</v>
      </c>
      <c r="J209" t="s">
        <v>1535</v>
      </c>
      <c r="K209" t="s">
        <v>1535</v>
      </c>
      <c r="L209" t="s">
        <v>1535</v>
      </c>
      <c r="M209" t="s">
        <v>1535</v>
      </c>
      <c r="N209" t="s">
        <v>1535</v>
      </c>
      <c r="O209" t="s">
        <v>1535</v>
      </c>
      <c r="P209" t="s">
        <v>1535</v>
      </c>
      <c r="Q209" t="s">
        <v>1535</v>
      </c>
      <c r="R209" t="s">
        <v>1535</v>
      </c>
      <c r="S209" t="s">
        <v>1535</v>
      </c>
      <c r="T209" t="s">
        <v>1535</v>
      </c>
      <c r="U209" t="s">
        <v>1535</v>
      </c>
      <c r="V209" t="s">
        <v>1535</v>
      </c>
      <c r="W209" t="s">
        <v>1535</v>
      </c>
      <c r="X209" t="s">
        <v>1535</v>
      </c>
    </row>
    <row r="210" spans="1:24" x14ac:dyDescent="0.35">
      <c r="A210">
        <v>691</v>
      </c>
      <c r="B210">
        <v>1</v>
      </c>
      <c r="C210" t="s">
        <v>1630</v>
      </c>
      <c r="D210">
        <v>81</v>
      </c>
      <c r="E210">
        <v>99</v>
      </c>
      <c r="F210">
        <v>10</v>
      </c>
      <c r="G210" t="s">
        <v>1535</v>
      </c>
      <c r="H210" t="s">
        <v>1535</v>
      </c>
      <c r="I210" t="s">
        <v>1535</v>
      </c>
      <c r="J210" t="s">
        <v>1535</v>
      </c>
      <c r="K210" t="s">
        <v>1535</v>
      </c>
      <c r="L210" t="s">
        <v>1535</v>
      </c>
      <c r="M210" t="s">
        <v>1535</v>
      </c>
      <c r="N210" t="s">
        <v>1535</v>
      </c>
      <c r="O210" t="s">
        <v>1535</v>
      </c>
      <c r="P210" t="s">
        <v>1535</v>
      </c>
      <c r="Q210" t="s">
        <v>1535</v>
      </c>
      <c r="R210" t="s">
        <v>1535</v>
      </c>
      <c r="S210" t="s">
        <v>1535</v>
      </c>
      <c r="T210" t="s">
        <v>1535</v>
      </c>
      <c r="U210" t="s">
        <v>1535</v>
      </c>
      <c r="V210" t="s">
        <v>1535</v>
      </c>
      <c r="W210" t="s">
        <v>1535</v>
      </c>
      <c r="X210" t="s">
        <v>1535</v>
      </c>
    </row>
    <row r="211" spans="1:24" x14ac:dyDescent="0.35">
      <c r="A211">
        <v>692</v>
      </c>
      <c r="B211">
        <v>1</v>
      </c>
      <c r="C211" t="s">
        <v>1631</v>
      </c>
      <c r="D211">
        <v>78</v>
      </c>
      <c r="E211">
        <v>99</v>
      </c>
      <c r="F211">
        <v>10</v>
      </c>
      <c r="G211" t="s">
        <v>1535</v>
      </c>
      <c r="H211" t="s">
        <v>1535</v>
      </c>
      <c r="I211" t="s">
        <v>1535</v>
      </c>
      <c r="J211" t="s">
        <v>1535</v>
      </c>
      <c r="K211" t="s">
        <v>1535</v>
      </c>
      <c r="L211" t="s">
        <v>1535</v>
      </c>
      <c r="M211" t="s">
        <v>1535</v>
      </c>
      <c r="N211" t="s">
        <v>1535</v>
      </c>
      <c r="O211" t="s">
        <v>1535</v>
      </c>
      <c r="P211" t="s">
        <v>1535</v>
      </c>
      <c r="Q211" t="s">
        <v>1535</v>
      </c>
      <c r="R211" t="s">
        <v>1535</v>
      </c>
      <c r="S211" t="s">
        <v>1535</v>
      </c>
      <c r="T211" t="s">
        <v>1535</v>
      </c>
      <c r="U211" t="s">
        <v>1535</v>
      </c>
      <c r="V211" t="s">
        <v>1535</v>
      </c>
      <c r="W211" t="s">
        <v>1535</v>
      </c>
      <c r="X211" t="s">
        <v>1535</v>
      </c>
    </row>
    <row r="212" spans="1:24" x14ac:dyDescent="0.35">
      <c r="A212">
        <v>693</v>
      </c>
      <c r="B212">
        <v>1</v>
      </c>
      <c r="C212" t="s">
        <v>1632</v>
      </c>
      <c r="D212">
        <v>80</v>
      </c>
      <c r="E212">
        <v>99</v>
      </c>
      <c r="F212">
        <v>4</v>
      </c>
      <c r="G212">
        <v>82</v>
      </c>
      <c r="H212">
        <v>99</v>
      </c>
      <c r="I212">
        <v>2</v>
      </c>
      <c r="J212" t="s">
        <v>1535</v>
      </c>
      <c r="K212" t="s">
        <v>1535</v>
      </c>
      <c r="L212" t="s">
        <v>1535</v>
      </c>
      <c r="M212" t="s">
        <v>1535</v>
      </c>
      <c r="N212" t="s">
        <v>1535</v>
      </c>
      <c r="O212" t="s">
        <v>1535</v>
      </c>
      <c r="P212" t="s">
        <v>1535</v>
      </c>
      <c r="Q212" t="s">
        <v>1535</v>
      </c>
      <c r="R212" t="s">
        <v>1535</v>
      </c>
      <c r="S212" t="s">
        <v>1535</v>
      </c>
      <c r="T212" t="s">
        <v>1535</v>
      </c>
      <c r="U212" t="s">
        <v>1535</v>
      </c>
      <c r="V212" t="s">
        <v>1535</v>
      </c>
      <c r="W212" t="s">
        <v>1535</v>
      </c>
      <c r="X212" t="s">
        <v>1535</v>
      </c>
    </row>
    <row r="213" spans="1:24" x14ac:dyDescent="0.35">
      <c r="A213">
        <v>695</v>
      </c>
      <c r="B213">
        <v>1</v>
      </c>
      <c r="C213" t="s">
        <v>140</v>
      </c>
      <c r="D213">
        <v>81</v>
      </c>
      <c r="E213">
        <v>99</v>
      </c>
      <c r="F213">
        <v>5</v>
      </c>
      <c r="G213" t="s">
        <v>1535</v>
      </c>
      <c r="H213" t="s">
        <v>1535</v>
      </c>
      <c r="I213" t="s">
        <v>1535</v>
      </c>
      <c r="J213" t="s">
        <v>1535</v>
      </c>
      <c r="K213" t="s">
        <v>1535</v>
      </c>
      <c r="L213" t="s">
        <v>1535</v>
      </c>
      <c r="M213" t="s">
        <v>1535</v>
      </c>
      <c r="N213" t="s">
        <v>1535</v>
      </c>
      <c r="O213" t="s">
        <v>1535</v>
      </c>
      <c r="P213" t="s">
        <v>1535</v>
      </c>
      <c r="Q213" t="s">
        <v>1535</v>
      </c>
      <c r="R213" t="s">
        <v>1535</v>
      </c>
      <c r="S213" t="s">
        <v>1535</v>
      </c>
      <c r="T213" t="s">
        <v>1535</v>
      </c>
      <c r="U213" t="s">
        <v>1535</v>
      </c>
      <c r="V213" t="s">
        <v>1535</v>
      </c>
      <c r="W213" t="s">
        <v>1535</v>
      </c>
      <c r="X213" t="s">
        <v>1535</v>
      </c>
    </row>
    <row r="214" spans="1:24" x14ac:dyDescent="0.35">
      <c r="A214">
        <v>696</v>
      </c>
      <c r="B214">
        <v>1</v>
      </c>
      <c r="C214" t="s">
        <v>343</v>
      </c>
      <c r="D214">
        <v>81</v>
      </c>
      <c r="E214">
        <v>99</v>
      </c>
      <c r="F214">
        <v>2</v>
      </c>
      <c r="G214" t="s">
        <v>1535</v>
      </c>
      <c r="H214" t="s">
        <v>1535</v>
      </c>
      <c r="I214" t="s">
        <v>1535</v>
      </c>
      <c r="J214" t="s">
        <v>1535</v>
      </c>
      <c r="K214" t="s">
        <v>1535</v>
      </c>
      <c r="L214" t="s">
        <v>1535</v>
      </c>
      <c r="M214" t="s">
        <v>1535</v>
      </c>
      <c r="N214" t="s">
        <v>1535</v>
      </c>
      <c r="O214" t="s">
        <v>1535</v>
      </c>
      <c r="P214" t="s">
        <v>1535</v>
      </c>
      <c r="Q214" t="s">
        <v>1535</v>
      </c>
      <c r="R214" t="s">
        <v>1535</v>
      </c>
      <c r="S214" t="s">
        <v>1535</v>
      </c>
      <c r="T214" t="s">
        <v>1535</v>
      </c>
      <c r="U214" t="s">
        <v>1535</v>
      </c>
      <c r="V214" t="s">
        <v>1535</v>
      </c>
      <c r="W214" t="s">
        <v>1535</v>
      </c>
      <c r="X214" t="s">
        <v>1535</v>
      </c>
    </row>
    <row r="215" spans="1:24" x14ac:dyDescent="0.35">
      <c r="A215">
        <v>697</v>
      </c>
      <c r="B215">
        <v>1</v>
      </c>
      <c r="C215" t="s">
        <v>141</v>
      </c>
      <c r="D215">
        <v>79</v>
      </c>
      <c r="E215">
        <v>99</v>
      </c>
      <c r="F215">
        <v>6</v>
      </c>
      <c r="G215" t="s">
        <v>1535</v>
      </c>
      <c r="H215" t="s">
        <v>1535</v>
      </c>
      <c r="I215" t="s">
        <v>1535</v>
      </c>
      <c r="J215" t="s">
        <v>1535</v>
      </c>
      <c r="K215" t="s">
        <v>1535</v>
      </c>
      <c r="L215" t="s">
        <v>1535</v>
      </c>
      <c r="M215" t="s">
        <v>1535</v>
      </c>
      <c r="N215" t="s">
        <v>1535</v>
      </c>
      <c r="O215" t="s">
        <v>1535</v>
      </c>
      <c r="P215" t="s">
        <v>1535</v>
      </c>
      <c r="Q215" t="s">
        <v>1535</v>
      </c>
      <c r="R215" t="s">
        <v>1535</v>
      </c>
      <c r="S215" t="s">
        <v>1535</v>
      </c>
      <c r="T215" t="s">
        <v>1535</v>
      </c>
      <c r="U215" t="s">
        <v>1535</v>
      </c>
      <c r="V215" t="s">
        <v>1535</v>
      </c>
      <c r="W215" t="s">
        <v>1535</v>
      </c>
      <c r="X215" t="s">
        <v>1535</v>
      </c>
    </row>
    <row r="216" spans="1:24" x14ac:dyDescent="0.35">
      <c r="A216">
        <v>699</v>
      </c>
      <c r="B216">
        <v>1</v>
      </c>
      <c r="C216" t="s">
        <v>1633</v>
      </c>
      <c r="D216">
        <v>81</v>
      </c>
      <c r="E216">
        <v>99</v>
      </c>
      <c r="F216">
        <v>2</v>
      </c>
      <c r="G216" t="s">
        <v>1535</v>
      </c>
      <c r="H216" t="s">
        <v>1535</v>
      </c>
      <c r="I216" t="s">
        <v>1535</v>
      </c>
      <c r="J216" t="s">
        <v>1535</v>
      </c>
      <c r="K216" t="s">
        <v>1535</v>
      </c>
      <c r="L216" t="s">
        <v>1535</v>
      </c>
      <c r="M216" t="s">
        <v>1535</v>
      </c>
      <c r="N216" t="s">
        <v>1535</v>
      </c>
      <c r="O216" t="s">
        <v>1535</v>
      </c>
      <c r="P216" t="s">
        <v>1535</v>
      </c>
      <c r="Q216" t="s">
        <v>1535</v>
      </c>
      <c r="R216" t="s">
        <v>1535</v>
      </c>
      <c r="S216" t="s">
        <v>1535</v>
      </c>
      <c r="T216" t="s">
        <v>1535</v>
      </c>
      <c r="U216" t="s">
        <v>1535</v>
      </c>
      <c r="V216" t="s">
        <v>1535</v>
      </c>
      <c r="W216" t="s">
        <v>1535</v>
      </c>
      <c r="X216" t="s">
        <v>1535</v>
      </c>
    </row>
    <row r="217" spans="1:24" x14ac:dyDescent="0.35">
      <c r="A217">
        <v>701</v>
      </c>
      <c r="B217">
        <v>1</v>
      </c>
      <c r="C217" t="s">
        <v>142</v>
      </c>
      <c r="D217">
        <v>81</v>
      </c>
      <c r="E217">
        <v>99</v>
      </c>
      <c r="F217">
        <v>7.4850000000000003</v>
      </c>
      <c r="G217" t="s">
        <v>1535</v>
      </c>
      <c r="H217" t="s">
        <v>1535</v>
      </c>
      <c r="I217" t="s">
        <v>1535</v>
      </c>
      <c r="J217" t="s">
        <v>1535</v>
      </c>
      <c r="K217" t="s">
        <v>1535</v>
      </c>
      <c r="L217" t="s">
        <v>1535</v>
      </c>
      <c r="M217" t="s">
        <v>1535</v>
      </c>
      <c r="N217" t="s">
        <v>1535</v>
      </c>
      <c r="O217" t="s">
        <v>1535</v>
      </c>
      <c r="P217" t="s">
        <v>1535</v>
      </c>
      <c r="Q217" t="s">
        <v>1535</v>
      </c>
      <c r="R217" t="s">
        <v>1535</v>
      </c>
      <c r="S217" t="s">
        <v>1535</v>
      </c>
      <c r="T217" t="s">
        <v>1535</v>
      </c>
      <c r="U217" t="s">
        <v>1535</v>
      </c>
      <c r="V217" t="s">
        <v>1535</v>
      </c>
      <c r="W217" t="s">
        <v>1535</v>
      </c>
      <c r="X217" t="s">
        <v>1535</v>
      </c>
    </row>
    <row r="218" spans="1:24" x14ac:dyDescent="0.35">
      <c r="A218">
        <v>706</v>
      </c>
      <c r="B218">
        <v>1</v>
      </c>
      <c r="C218" t="s">
        <v>144</v>
      </c>
      <c r="D218">
        <v>81</v>
      </c>
      <c r="E218">
        <v>99</v>
      </c>
      <c r="F218">
        <v>2</v>
      </c>
      <c r="G218" t="s">
        <v>1535</v>
      </c>
      <c r="H218" t="s">
        <v>1535</v>
      </c>
      <c r="I218" t="s">
        <v>1535</v>
      </c>
      <c r="J218" t="s">
        <v>1535</v>
      </c>
      <c r="K218" t="s">
        <v>1535</v>
      </c>
      <c r="L218" t="s">
        <v>1535</v>
      </c>
      <c r="M218" t="s">
        <v>1535</v>
      </c>
      <c r="N218" t="s">
        <v>1535</v>
      </c>
      <c r="O218" t="s">
        <v>1535</v>
      </c>
      <c r="P218" t="s">
        <v>1535</v>
      </c>
      <c r="Q218" t="s">
        <v>1535</v>
      </c>
      <c r="R218" t="s">
        <v>1535</v>
      </c>
      <c r="S218" t="s">
        <v>1535</v>
      </c>
      <c r="T218" t="s">
        <v>1535</v>
      </c>
      <c r="U218" t="s">
        <v>1535</v>
      </c>
      <c r="V218" t="s">
        <v>1535</v>
      </c>
      <c r="W218" t="s">
        <v>1535</v>
      </c>
      <c r="X218" t="s">
        <v>1535</v>
      </c>
    </row>
    <row r="219" spans="1:24" x14ac:dyDescent="0.35">
      <c r="A219">
        <v>708</v>
      </c>
      <c r="B219">
        <v>1</v>
      </c>
      <c r="C219" t="s">
        <v>99</v>
      </c>
      <c r="D219">
        <v>81</v>
      </c>
      <c r="E219">
        <v>99</v>
      </c>
      <c r="F219">
        <v>6</v>
      </c>
      <c r="G219" t="s">
        <v>1535</v>
      </c>
      <c r="H219" t="s">
        <v>1535</v>
      </c>
      <c r="I219" t="s">
        <v>1535</v>
      </c>
      <c r="J219" t="s">
        <v>1535</v>
      </c>
      <c r="K219" t="s">
        <v>1535</v>
      </c>
      <c r="L219" t="s">
        <v>1535</v>
      </c>
      <c r="M219" t="s">
        <v>1535</v>
      </c>
      <c r="N219" t="s">
        <v>1535</v>
      </c>
      <c r="O219" t="s">
        <v>1535</v>
      </c>
      <c r="P219" t="s">
        <v>1535</v>
      </c>
      <c r="Q219" t="s">
        <v>1535</v>
      </c>
      <c r="R219" t="s">
        <v>1535</v>
      </c>
      <c r="S219" t="s">
        <v>1535</v>
      </c>
      <c r="T219" t="s">
        <v>1535</v>
      </c>
      <c r="U219" t="s">
        <v>1535</v>
      </c>
      <c r="V219" t="s">
        <v>1535</v>
      </c>
      <c r="W219" t="s">
        <v>1535</v>
      </c>
      <c r="X219" t="s">
        <v>1535</v>
      </c>
    </row>
    <row r="220" spans="1:24" x14ac:dyDescent="0.35">
      <c r="A220">
        <v>710</v>
      </c>
      <c r="B220">
        <v>1</v>
      </c>
      <c r="C220" t="s">
        <v>397</v>
      </c>
      <c r="D220">
        <v>81</v>
      </c>
      <c r="E220">
        <v>99</v>
      </c>
      <c r="F220">
        <v>2</v>
      </c>
      <c r="G220" t="s">
        <v>1535</v>
      </c>
      <c r="H220" t="s">
        <v>1535</v>
      </c>
      <c r="I220" t="s">
        <v>1535</v>
      </c>
      <c r="J220" t="s">
        <v>1535</v>
      </c>
      <c r="K220" t="s">
        <v>1535</v>
      </c>
      <c r="L220" t="s">
        <v>1535</v>
      </c>
      <c r="M220" t="s">
        <v>1535</v>
      </c>
      <c r="N220" t="s">
        <v>1535</v>
      </c>
      <c r="O220" t="s">
        <v>1535</v>
      </c>
      <c r="P220" t="s">
        <v>1535</v>
      </c>
      <c r="Q220" t="s">
        <v>1535</v>
      </c>
      <c r="R220" t="s">
        <v>1535</v>
      </c>
      <c r="S220" t="s">
        <v>1535</v>
      </c>
      <c r="T220" t="s">
        <v>1535</v>
      </c>
      <c r="U220" t="s">
        <v>1535</v>
      </c>
      <c r="V220" t="s">
        <v>1535</v>
      </c>
      <c r="W220" t="s">
        <v>1535</v>
      </c>
      <c r="X220" t="s">
        <v>1535</v>
      </c>
    </row>
    <row r="221" spans="1:24" x14ac:dyDescent="0.35">
      <c r="A221">
        <v>712</v>
      </c>
      <c r="B221">
        <v>1</v>
      </c>
      <c r="C221" t="s">
        <v>60</v>
      </c>
      <c r="D221">
        <v>81</v>
      </c>
      <c r="E221">
        <v>99</v>
      </c>
      <c r="F221">
        <v>2</v>
      </c>
      <c r="G221" t="s">
        <v>1535</v>
      </c>
      <c r="H221" t="s">
        <v>1535</v>
      </c>
      <c r="I221" t="s">
        <v>1535</v>
      </c>
      <c r="J221" t="s">
        <v>1535</v>
      </c>
      <c r="K221" t="s">
        <v>1535</v>
      </c>
      <c r="L221" t="s">
        <v>1535</v>
      </c>
      <c r="M221" t="s">
        <v>1535</v>
      </c>
      <c r="N221" t="s">
        <v>1535</v>
      </c>
      <c r="O221" t="s">
        <v>1535</v>
      </c>
      <c r="P221" t="s">
        <v>1535</v>
      </c>
      <c r="Q221" t="s">
        <v>1535</v>
      </c>
      <c r="R221" t="s">
        <v>1535</v>
      </c>
      <c r="S221" t="s">
        <v>1535</v>
      </c>
      <c r="T221" t="s">
        <v>1535</v>
      </c>
      <c r="U221" t="s">
        <v>1535</v>
      </c>
      <c r="V221" t="s">
        <v>1535</v>
      </c>
      <c r="W221" t="s">
        <v>1535</v>
      </c>
      <c r="X221" t="s">
        <v>1535</v>
      </c>
    </row>
    <row r="222" spans="1:24" x14ac:dyDescent="0.35">
      <c r="A222">
        <v>716</v>
      </c>
      <c r="B222">
        <v>1</v>
      </c>
      <c r="C222" t="s">
        <v>388</v>
      </c>
      <c r="D222">
        <v>85</v>
      </c>
      <c r="E222">
        <v>99</v>
      </c>
      <c r="F222">
        <v>4</v>
      </c>
      <c r="G222">
        <v>88</v>
      </c>
      <c r="H222">
        <v>99</v>
      </c>
      <c r="I222">
        <v>5</v>
      </c>
      <c r="J222" t="s">
        <v>1535</v>
      </c>
      <c r="K222" t="s">
        <v>1535</v>
      </c>
      <c r="L222" t="s">
        <v>1535</v>
      </c>
      <c r="M222" t="s">
        <v>1535</v>
      </c>
      <c r="N222" t="s">
        <v>1535</v>
      </c>
      <c r="O222" t="s">
        <v>1535</v>
      </c>
      <c r="P222" t="s">
        <v>1535</v>
      </c>
      <c r="Q222" t="s">
        <v>1535</v>
      </c>
      <c r="R222" t="s">
        <v>1535</v>
      </c>
      <c r="S222" t="s">
        <v>1535</v>
      </c>
      <c r="T222" t="s">
        <v>1535</v>
      </c>
      <c r="U222" t="s">
        <v>1535</v>
      </c>
      <c r="V222" t="s">
        <v>1535</v>
      </c>
      <c r="W222" t="s">
        <v>1535</v>
      </c>
      <c r="X222" t="s">
        <v>1535</v>
      </c>
    </row>
    <row r="223" spans="1:24" x14ac:dyDescent="0.35">
      <c r="A223">
        <v>720</v>
      </c>
      <c r="B223">
        <v>1</v>
      </c>
      <c r="C223" t="s">
        <v>279</v>
      </c>
      <c r="D223">
        <v>88</v>
      </c>
      <c r="E223">
        <v>99</v>
      </c>
      <c r="F223">
        <v>9</v>
      </c>
      <c r="G223">
        <v>88</v>
      </c>
      <c r="H223">
        <v>3</v>
      </c>
      <c r="I223">
        <v>10.79</v>
      </c>
      <c r="J223" t="s">
        <v>1535</v>
      </c>
      <c r="K223" t="s">
        <v>1535</v>
      </c>
      <c r="L223" t="s">
        <v>1535</v>
      </c>
      <c r="M223" t="s">
        <v>1535</v>
      </c>
      <c r="N223" t="s">
        <v>1535</v>
      </c>
      <c r="O223" t="s">
        <v>1535</v>
      </c>
      <c r="P223" t="s">
        <v>1535</v>
      </c>
      <c r="Q223" t="s">
        <v>1535</v>
      </c>
      <c r="R223" t="s">
        <v>1535</v>
      </c>
      <c r="S223" t="s">
        <v>1535</v>
      </c>
      <c r="T223" t="s">
        <v>1535</v>
      </c>
      <c r="U223" t="s">
        <v>1535</v>
      </c>
      <c r="V223" t="s">
        <v>1535</v>
      </c>
      <c r="W223" t="s">
        <v>1535</v>
      </c>
      <c r="X223" t="s">
        <v>1535</v>
      </c>
    </row>
    <row r="224" spans="1:24" x14ac:dyDescent="0.35">
      <c r="A224">
        <v>721</v>
      </c>
      <c r="B224">
        <v>1</v>
      </c>
      <c r="C224" t="s">
        <v>235</v>
      </c>
      <c r="D224">
        <v>85</v>
      </c>
      <c r="E224">
        <v>5</v>
      </c>
      <c r="F224">
        <v>5</v>
      </c>
      <c r="G224" t="s">
        <v>1535</v>
      </c>
      <c r="H224" t="s">
        <v>1535</v>
      </c>
      <c r="I224" t="s">
        <v>1535</v>
      </c>
      <c r="J224" t="s">
        <v>1535</v>
      </c>
      <c r="K224" t="s">
        <v>1535</v>
      </c>
      <c r="L224" t="s">
        <v>1535</v>
      </c>
      <c r="M224" t="s">
        <v>1535</v>
      </c>
      <c r="N224" t="s">
        <v>1535</v>
      </c>
      <c r="O224" t="s">
        <v>1535</v>
      </c>
      <c r="P224" t="s">
        <v>1535</v>
      </c>
      <c r="Q224" t="s">
        <v>1535</v>
      </c>
      <c r="R224" t="s">
        <v>1535</v>
      </c>
      <c r="S224" t="s">
        <v>1535</v>
      </c>
      <c r="T224" t="s">
        <v>1535</v>
      </c>
      <c r="U224" t="s">
        <v>1535</v>
      </c>
      <c r="V224" t="s">
        <v>1535</v>
      </c>
      <c r="W224" t="s">
        <v>1535</v>
      </c>
      <c r="X224" t="s">
        <v>1535</v>
      </c>
    </row>
    <row r="225" spans="1:24" x14ac:dyDescent="0.35">
      <c r="A225">
        <v>726</v>
      </c>
      <c r="B225">
        <v>1</v>
      </c>
      <c r="C225" t="s">
        <v>315</v>
      </c>
      <c r="D225">
        <v>84</v>
      </c>
      <c r="E225">
        <v>5</v>
      </c>
      <c r="F225">
        <v>5</v>
      </c>
      <c r="G225" t="s">
        <v>1535</v>
      </c>
      <c r="H225" t="s">
        <v>1535</v>
      </c>
      <c r="I225" t="s">
        <v>1535</v>
      </c>
      <c r="J225" t="s">
        <v>1535</v>
      </c>
      <c r="K225" t="s">
        <v>1535</v>
      </c>
      <c r="L225" t="s">
        <v>1535</v>
      </c>
      <c r="M225" t="s">
        <v>1535</v>
      </c>
      <c r="N225" t="s">
        <v>1535</v>
      </c>
      <c r="O225" t="s">
        <v>1535</v>
      </c>
      <c r="P225" t="s">
        <v>1535</v>
      </c>
      <c r="Q225" t="s">
        <v>1535</v>
      </c>
      <c r="R225" t="s">
        <v>1535</v>
      </c>
      <c r="S225" t="s">
        <v>1535</v>
      </c>
      <c r="T225" t="s">
        <v>1535</v>
      </c>
      <c r="U225" t="s">
        <v>1535</v>
      </c>
      <c r="V225" t="s">
        <v>1535</v>
      </c>
      <c r="W225" t="s">
        <v>1535</v>
      </c>
      <c r="X225" t="s">
        <v>1535</v>
      </c>
    </row>
    <row r="226" spans="1:24" x14ac:dyDescent="0.35">
      <c r="A226">
        <v>728</v>
      </c>
      <c r="B226">
        <v>1</v>
      </c>
      <c r="C226" t="s">
        <v>148</v>
      </c>
      <c r="D226">
        <v>88</v>
      </c>
      <c r="E226">
        <v>5</v>
      </c>
      <c r="F226">
        <v>5</v>
      </c>
      <c r="G226" t="s">
        <v>1535</v>
      </c>
      <c r="H226" t="s">
        <v>1535</v>
      </c>
      <c r="I226" t="s">
        <v>1535</v>
      </c>
      <c r="J226" t="s">
        <v>1535</v>
      </c>
      <c r="K226" t="s">
        <v>1535</v>
      </c>
      <c r="L226" t="s">
        <v>1535</v>
      </c>
      <c r="M226" t="s">
        <v>1535</v>
      </c>
      <c r="N226" t="s">
        <v>1535</v>
      </c>
      <c r="O226" t="s">
        <v>1535</v>
      </c>
      <c r="P226" t="s">
        <v>1535</v>
      </c>
      <c r="Q226" t="s">
        <v>1535</v>
      </c>
      <c r="R226" t="s">
        <v>1535</v>
      </c>
      <c r="S226" t="s">
        <v>1535</v>
      </c>
      <c r="T226" t="s">
        <v>1535</v>
      </c>
      <c r="U226" t="s">
        <v>1535</v>
      </c>
      <c r="V226" t="s">
        <v>1535</v>
      </c>
      <c r="W226" t="s">
        <v>1535</v>
      </c>
      <c r="X226" t="s">
        <v>1535</v>
      </c>
    </row>
    <row r="227" spans="1:24" x14ac:dyDescent="0.35">
      <c r="A227">
        <v>732</v>
      </c>
      <c r="B227">
        <v>1</v>
      </c>
      <c r="C227" t="s">
        <v>1634</v>
      </c>
      <c r="D227">
        <v>86</v>
      </c>
      <c r="E227">
        <v>5</v>
      </c>
      <c r="F227">
        <v>4</v>
      </c>
      <c r="G227" t="s">
        <v>1535</v>
      </c>
      <c r="H227" t="s">
        <v>1535</v>
      </c>
      <c r="I227" t="s">
        <v>1535</v>
      </c>
      <c r="J227" t="s">
        <v>1535</v>
      </c>
      <c r="K227" t="s">
        <v>1535</v>
      </c>
      <c r="L227" t="s">
        <v>1535</v>
      </c>
      <c r="M227" t="s">
        <v>1535</v>
      </c>
      <c r="N227" t="s">
        <v>1535</v>
      </c>
      <c r="O227" t="s">
        <v>1535</v>
      </c>
      <c r="P227" t="s">
        <v>1535</v>
      </c>
      <c r="Q227" t="s">
        <v>1535</v>
      </c>
      <c r="R227" t="s">
        <v>1535</v>
      </c>
      <c r="S227" t="s">
        <v>1535</v>
      </c>
      <c r="T227" t="s">
        <v>1535</v>
      </c>
      <c r="U227" t="s">
        <v>1535</v>
      </c>
      <c r="V227" t="s">
        <v>1535</v>
      </c>
      <c r="W227" t="s">
        <v>1535</v>
      </c>
      <c r="X227" t="s">
        <v>1535</v>
      </c>
    </row>
    <row r="228" spans="1:24" x14ac:dyDescent="0.35">
      <c r="A228">
        <v>733</v>
      </c>
      <c r="B228">
        <v>1</v>
      </c>
      <c r="C228" t="s">
        <v>1635</v>
      </c>
      <c r="D228">
        <v>81</v>
      </c>
      <c r="E228">
        <v>99</v>
      </c>
      <c r="F228">
        <v>4</v>
      </c>
      <c r="G228" t="s">
        <v>1535</v>
      </c>
      <c r="H228" t="s">
        <v>1535</v>
      </c>
      <c r="I228" t="s">
        <v>1535</v>
      </c>
      <c r="J228" t="s">
        <v>1535</v>
      </c>
      <c r="K228" t="s">
        <v>1535</v>
      </c>
      <c r="L228" t="s">
        <v>1535</v>
      </c>
      <c r="M228" t="s">
        <v>1535</v>
      </c>
      <c r="N228" t="s">
        <v>1535</v>
      </c>
      <c r="O228" t="s">
        <v>1535</v>
      </c>
      <c r="P228" t="s">
        <v>1535</v>
      </c>
      <c r="Q228" t="s">
        <v>1535</v>
      </c>
      <c r="R228" t="s">
        <v>1535</v>
      </c>
      <c r="S228" t="s">
        <v>1535</v>
      </c>
      <c r="T228" t="s">
        <v>1535</v>
      </c>
      <c r="U228" t="s">
        <v>1535</v>
      </c>
      <c r="V228" t="s">
        <v>1535</v>
      </c>
      <c r="W228" t="s">
        <v>1535</v>
      </c>
      <c r="X228" t="s">
        <v>1535</v>
      </c>
    </row>
    <row r="229" spans="1:24" x14ac:dyDescent="0.35">
      <c r="A229">
        <v>734</v>
      </c>
      <c r="B229">
        <v>1</v>
      </c>
      <c r="C229" t="s">
        <v>1636</v>
      </c>
      <c r="D229">
        <v>86</v>
      </c>
      <c r="E229">
        <v>99</v>
      </c>
      <c r="F229">
        <v>5</v>
      </c>
      <c r="G229" t="s">
        <v>1535</v>
      </c>
      <c r="H229" t="s">
        <v>1535</v>
      </c>
      <c r="I229" t="s">
        <v>1535</v>
      </c>
      <c r="J229" t="s">
        <v>1535</v>
      </c>
      <c r="K229" t="s">
        <v>1535</v>
      </c>
      <c r="L229" t="s">
        <v>1535</v>
      </c>
      <c r="M229" t="s">
        <v>1535</v>
      </c>
      <c r="N229" t="s">
        <v>1535</v>
      </c>
      <c r="O229" t="s">
        <v>1535</v>
      </c>
      <c r="P229" t="s">
        <v>1535</v>
      </c>
      <c r="Q229" t="s">
        <v>1535</v>
      </c>
      <c r="R229" t="s">
        <v>1535</v>
      </c>
      <c r="S229" t="s">
        <v>1535</v>
      </c>
      <c r="T229" t="s">
        <v>1535</v>
      </c>
      <c r="U229" t="s">
        <v>1535</v>
      </c>
      <c r="V229" t="s">
        <v>1535</v>
      </c>
      <c r="W229" t="s">
        <v>1535</v>
      </c>
      <c r="X229" t="s">
        <v>1535</v>
      </c>
    </row>
    <row r="230" spans="1:24" x14ac:dyDescent="0.35">
      <c r="A230">
        <v>735</v>
      </c>
      <c r="B230">
        <v>1</v>
      </c>
      <c r="C230" t="s">
        <v>1637</v>
      </c>
      <c r="D230">
        <v>85</v>
      </c>
      <c r="E230">
        <v>99</v>
      </c>
      <c r="F230">
        <v>3.5</v>
      </c>
      <c r="G230" t="s">
        <v>1535</v>
      </c>
      <c r="H230" t="s">
        <v>1535</v>
      </c>
      <c r="I230" t="s">
        <v>1535</v>
      </c>
      <c r="J230" t="s">
        <v>1535</v>
      </c>
      <c r="K230" t="s">
        <v>1535</v>
      </c>
      <c r="L230" t="s">
        <v>1535</v>
      </c>
      <c r="M230" t="s">
        <v>1535</v>
      </c>
      <c r="N230" t="s">
        <v>1535</v>
      </c>
      <c r="O230" t="s">
        <v>1535</v>
      </c>
      <c r="P230" t="s">
        <v>1535</v>
      </c>
      <c r="Q230" t="s">
        <v>1535</v>
      </c>
      <c r="R230" t="s">
        <v>1535</v>
      </c>
      <c r="S230" t="s">
        <v>1535</v>
      </c>
      <c r="T230" t="s">
        <v>1535</v>
      </c>
      <c r="U230" t="s">
        <v>1535</v>
      </c>
      <c r="V230" t="s">
        <v>1535</v>
      </c>
      <c r="W230" t="s">
        <v>1535</v>
      </c>
      <c r="X230" t="s">
        <v>1535</v>
      </c>
    </row>
    <row r="231" spans="1:24" x14ac:dyDescent="0.35">
      <c r="A231">
        <v>739</v>
      </c>
      <c r="B231">
        <v>1</v>
      </c>
      <c r="C231" t="s">
        <v>202</v>
      </c>
      <c r="D231">
        <v>85</v>
      </c>
      <c r="E231">
        <v>99</v>
      </c>
      <c r="F231">
        <v>6</v>
      </c>
      <c r="G231" t="s">
        <v>1535</v>
      </c>
      <c r="H231" t="s">
        <v>1535</v>
      </c>
      <c r="I231" t="s">
        <v>1535</v>
      </c>
      <c r="J231" t="s">
        <v>1535</v>
      </c>
      <c r="K231" t="s">
        <v>1535</v>
      </c>
      <c r="L231" t="s">
        <v>1535</v>
      </c>
      <c r="M231" t="s">
        <v>1535</v>
      </c>
      <c r="N231" t="s">
        <v>1535</v>
      </c>
      <c r="O231" t="s">
        <v>1535</v>
      </c>
      <c r="P231" t="s">
        <v>1535</v>
      </c>
      <c r="Q231" t="s">
        <v>1535</v>
      </c>
      <c r="R231" t="s">
        <v>1535</v>
      </c>
      <c r="S231" t="s">
        <v>1535</v>
      </c>
      <c r="T231" t="s">
        <v>1535</v>
      </c>
      <c r="U231" t="s">
        <v>1535</v>
      </c>
      <c r="V231" t="s">
        <v>1535</v>
      </c>
      <c r="W231" t="s">
        <v>1535</v>
      </c>
      <c r="X231" t="s">
        <v>1535</v>
      </c>
    </row>
    <row r="232" spans="1:24" x14ac:dyDescent="0.35">
      <c r="A232">
        <v>741</v>
      </c>
      <c r="B232">
        <v>1</v>
      </c>
      <c r="C232" t="s">
        <v>149</v>
      </c>
      <c r="D232">
        <v>88</v>
      </c>
      <c r="E232">
        <v>5</v>
      </c>
      <c r="F232">
        <v>6</v>
      </c>
      <c r="G232" t="s">
        <v>1535</v>
      </c>
      <c r="H232" t="s">
        <v>1535</v>
      </c>
      <c r="I232" t="s">
        <v>1535</v>
      </c>
      <c r="J232" t="s">
        <v>1535</v>
      </c>
      <c r="K232" t="s">
        <v>1535</v>
      </c>
      <c r="L232" t="s">
        <v>1535</v>
      </c>
      <c r="M232" t="s">
        <v>1535</v>
      </c>
      <c r="N232" t="s">
        <v>1535</v>
      </c>
      <c r="O232" t="s">
        <v>1535</v>
      </c>
      <c r="P232" t="s">
        <v>1535</v>
      </c>
      <c r="Q232" t="s">
        <v>1535</v>
      </c>
      <c r="R232" t="s">
        <v>1535</v>
      </c>
      <c r="S232" t="s">
        <v>1535</v>
      </c>
      <c r="T232" t="s">
        <v>1535</v>
      </c>
      <c r="U232" t="s">
        <v>1535</v>
      </c>
      <c r="V232" t="s">
        <v>1535</v>
      </c>
      <c r="W232" t="s">
        <v>1535</v>
      </c>
      <c r="X232" t="s">
        <v>1535</v>
      </c>
    </row>
    <row r="233" spans="1:24" x14ac:dyDescent="0.35">
      <c r="A233">
        <v>742</v>
      </c>
      <c r="B233">
        <v>1</v>
      </c>
      <c r="C233" t="s">
        <v>150</v>
      </c>
      <c r="D233">
        <v>83</v>
      </c>
      <c r="E233">
        <v>99</v>
      </c>
      <c r="F233">
        <v>3.5</v>
      </c>
      <c r="G233" t="s">
        <v>1535</v>
      </c>
      <c r="H233" t="s">
        <v>1535</v>
      </c>
      <c r="I233" t="s">
        <v>1535</v>
      </c>
      <c r="J233" t="s">
        <v>1535</v>
      </c>
      <c r="K233" t="s">
        <v>1535</v>
      </c>
      <c r="L233" t="s">
        <v>1535</v>
      </c>
      <c r="M233" t="s">
        <v>1535</v>
      </c>
      <c r="N233" t="s">
        <v>1535</v>
      </c>
      <c r="O233" t="s">
        <v>1535</v>
      </c>
      <c r="P233" t="s">
        <v>1535</v>
      </c>
      <c r="Q233" t="s">
        <v>1535</v>
      </c>
      <c r="R233" t="s">
        <v>1535</v>
      </c>
      <c r="S233" t="s">
        <v>1535</v>
      </c>
      <c r="T233" t="s">
        <v>1535</v>
      </c>
      <c r="U233" t="s">
        <v>1535</v>
      </c>
      <c r="V233" t="s">
        <v>1535</v>
      </c>
      <c r="W233" t="s">
        <v>1535</v>
      </c>
      <c r="X233" t="s">
        <v>1535</v>
      </c>
    </row>
    <row r="234" spans="1:24" x14ac:dyDescent="0.35">
      <c r="A234">
        <v>745</v>
      </c>
      <c r="B234">
        <v>1</v>
      </c>
      <c r="C234" t="s">
        <v>280</v>
      </c>
      <c r="D234">
        <v>75</v>
      </c>
      <c r="E234">
        <v>99</v>
      </c>
      <c r="F234">
        <v>3</v>
      </c>
      <c r="G234" t="s">
        <v>1535</v>
      </c>
      <c r="H234" t="s">
        <v>1535</v>
      </c>
      <c r="I234" t="s">
        <v>1535</v>
      </c>
      <c r="J234" t="s">
        <v>1535</v>
      </c>
      <c r="K234" t="s">
        <v>1535</v>
      </c>
      <c r="L234" t="s">
        <v>1535</v>
      </c>
      <c r="M234" t="s">
        <v>1535</v>
      </c>
      <c r="N234" t="s">
        <v>1535</v>
      </c>
      <c r="O234" t="s">
        <v>1535</v>
      </c>
      <c r="P234" t="s">
        <v>1535</v>
      </c>
      <c r="Q234" t="s">
        <v>1535</v>
      </c>
      <c r="R234" t="s">
        <v>1535</v>
      </c>
      <c r="S234" t="s">
        <v>1535</v>
      </c>
      <c r="T234" t="s">
        <v>1535</v>
      </c>
      <c r="U234" t="s">
        <v>1535</v>
      </c>
      <c r="V234" t="s">
        <v>1535</v>
      </c>
      <c r="W234" t="s">
        <v>1535</v>
      </c>
      <c r="X234" t="s">
        <v>1535</v>
      </c>
    </row>
    <row r="235" spans="1:24" x14ac:dyDescent="0.35">
      <c r="A235">
        <v>756</v>
      </c>
      <c r="B235">
        <v>1</v>
      </c>
      <c r="C235" t="s">
        <v>281</v>
      </c>
      <c r="D235" t="s">
        <v>1535</v>
      </c>
      <c r="E235" t="s">
        <v>1535</v>
      </c>
      <c r="F235" t="s">
        <v>1535</v>
      </c>
      <c r="G235" t="s">
        <v>1535</v>
      </c>
      <c r="H235" t="s">
        <v>1535</v>
      </c>
      <c r="I235" t="s">
        <v>1535</v>
      </c>
      <c r="J235" t="s">
        <v>1535</v>
      </c>
      <c r="K235" t="s">
        <v>1535</v>
      </c>
      <c r="L235" t="s">
        <v>1535</v>
      </c>
      <c r="M235" t="s">
        <v>1535</v>
      </c>
      <c r="N235" t="s">
        <v>1535</v>
      </c>
      <c r="O235" t="s">
        <v>1535</v>
      </c>
      <c r="P235">
        <v>74</v>
      </c>
      <c r="Q235">
        <v>99</v>
      </c>
      <c r="R235">
        <v>4</v>
      </c>
      <c r="S235" t="s">
        <v>1535</v>
      </c>
      <c r="T235" t="s">
        <v>1535</v>
      </c>
      <c r="U235" t="s">
        <v>1535</v>
      </c>
      <c r="V235" t="s">
        <v>1535</v>
      </c>
      <c r="W235" t="s">
        <v>1535</v>
      </c>
      <c r="X235" t="s">
        <v>1535</v>
      </c>
    </row>
    <row r="236" spans="1:24" x14ac:dyDescent="0.35">
      <c r="A236">
        <v>761</v>
      </c>
      <c r="B236">
        <v>1</v>
      </c>
      <c r="C236" t="s">
        <v>101</v>
      </c>
      <c r="D236">
        <v>74</v>
      </c>
      <c r="E236">
        <v>99</v>
      </c>
      <c r="F236">
        <v>5.3</v>
      </c>
      <c r="G236">
        <v>86</v>
      </c>
      <c r="H236">
        <v>6</v>
      </c>
      <c r="I236">
        <v>5.3</v>
      </c>
      <c r="J236" t="s">
        <v>1535</v>
      </c>
      <c r="K236" t="s">
        <v>1535</v>
      </c>
      <c r="L236" t="s">
        <v>1535</v>
      </c>
      <c r="M236" t="s">
        <v>1535</v>
      </c>
      <c r="N236" t="s">
        <v>1535</v>
      </c>
      <c r="O236" t="s">
        <v>1535</v>
      </c>
      <c r="P236" t="s">
        <v>1535</v>
      </c>
      <c r="Q236" t="s">
        <v>1535</v>
      </c>
      <c r="R236" t="s">
        <v>1535</v>
      </c>
      <c r="S236" t="s">
        <v>1535</v>
      </c>
      <c r="T236" t="s">
        <v>1535</v>
      </c>
      <c r="U236" t="s">
        <v>1535</v>
      </c>
      <c r="V236" t="s">
        <v>1535</v>
      </c>
      <c r="W236" t="s">
        <v>1535</v>
      </c>
      <c r="X236" t="s">
        <v>1535</v>
      </c>
    </row>
    <row r="237" spans="1:24" x14ac:dyDescent="0.35">
      <c r="A237">
        <v>762</v>
      </c>
      <c r="B237">
        <v>1</v>
      </c>
      <c r="C237" t="s">
        <v>1638</v>
      </c>
      <c r="D237">
        <v>80</v>
      </c>
      <c r="E237">
        <v>99</v>
      </c>
      <c r="F237">
        <v>4</v>
      </c>
      <c r="G237">
        <v>85</v>
      </c>
      <c r="H237">
        <v>99</v>
      </c>
      <c r="I237">
        <v>4</v>
      </c>
      <c r="J237" t="s">
        <v>1535</v>
      </c>
      <c r="K237" t="s">
        <v>1535</v>
      </c>
      <c r="L237" t="s">
        <v>1535</v>
      </c>
      <c r="M237" t="s">
        <v>1535</v>
      </c>
      <c r="N237" t="s">
        <v>1535</v>
      </c>
      <c r="O237" t="s">
        <v>1535</v>
      </c>
      <c r="P237" t="s">
        <v>1535</v>
      </c>
      <c r="Q237" t="s">
        <v>1535</v>
      </c>
      <c r="R237" t="s">
        <v>1535</v>
      </c>
      <c r="S237" t="s">
        <v>1535</v>
      </c>
      <c r="T237" t="s">
        <v>1535</v>
      </c>
      <c r="U237" t="s">
        <v>1535</v>
      </c>
      <c r="V237" t="s">
        <v>1535</v>
      </c>
      <c r="W237" t="s">
        <v>1535</v>
      </c>
      <c r="X237" t="s">
        <v>1535</v>
      </c>
    </row>
    <row r="238" spans="1:24" x14ac:dyDescent="0.35">
      <c r="A238">
        <v>763</v>
      </c>
      <c r="B238">
        <v>1</v>
      </c>
      <c r="C238" t="s">
        <v>237</v>
      </c>
      <c r="D238">
        <v>86</v>
      </c>
      <c r="E238">
        <v>99</v>
      </c>
      <c r="F238">
        <v>6.5</v>
      </c>
      <c r="G238" t="s">
        <v>1535</v>
      </c>
      <c r="H238" t="s">
        <v>1535</v>
      </c>
      <c r="I238" t="s">
        <v>1535</v>
      </c>
      <c r="J238" t="s">
        <v>1535</v>
      </c>
      <c r="K238" t="s">
        <v>1535</v>
      </c>
      <c r="L238" t="s">
        <v>1535</v>
      </c>
      <c r="M238" t="s">
        <v>1535</v>
      </c>
      <c r="N238" t="s">
        <v>1535</v>
      </c>
      <c r="O238" t="s">
        <v>1535</v>
      </c>
      <c r="P238" t="s">
        <v>1535</v>
      </c>
      <c r="Q238" t="s">
        <v>1535</v>
      </c>
      <c r="R238" t="s">
        <v>1535</v>
      </c>
      <c r="S238" t="s">
        <v>1535</v>
      </c>
      <c r="T238" t="s">
        <v>1535</v>
      </c>
      <c r="U238" t="s">
        <v>1535</v>
      </c>
      <c r="V238" t="s">
        <v>1535</v>
      </c>
      <c r="W238" t="s">
        <v>1535</v>
      </c>
      <c r="X238" t="s">
        <v>1535</v>
      </c>
    </row>
    <row r="239" spans="1:24" x14ac:dyDescent="0.35">
      <c r="A239">
        <v>768</v>
      </c>
      <c r="B239">
        <v>1</v>
      </c>
      <c r="C239" t="s">
        <v>433</v>
      </c>
      <c r="D239">
        <v>74</v>
      </c>
      <c r="E239">
        <v>99</v>
      </c>
      <c r="F239">
        <v>16</v>
      </c>
      <c r="G239" t="s">
        <v>1535</v>
      </c>
      <c r="H239" t="s">
        <v>1535</v>
      </c>
      <c r="I239" t="s">
        <v>1535</v>
      </c>
      <c r="J239" t="s">
        <v>1535</v>
      </c>
      <c r="K239" t="s">
        <v>1535</v>
      </c>
      <c r="L239" t="s">
        <v>1535</v>
      </c>
      <c r="M239" t="s">
        <v>1535</v>
      </c>
      <c r="N239" t="s">
        <v>1535</v>
      </c>
      <c r="O239" t="s">
        <v>1535</v>
      </c>
      <c r="P239" t="s">
        <v>1535</v>
      </c>
      <c r="Q239" t="s">
        <v>1535</v>
      </c>
      <c r="R239" t="s">
        <v>1535</v>
      </c>
      <c r="S239" t="s">
        <v>1535</v>
      </c>
      <c r="T239" t="s">
        <v>1535</v>
      </c>
      <c r="U239" t="s">
        <v>1535</v>
      </c>
      <c r="V239" t="s">
        <v>1535</v>
      </c>
      <c r="W239" t="s">
        <v>1535</v>
      </c>
      <c r="X239" t="s">
        <v>1535</v>
      </c>
    </row>
    <row r="240" spans="1:24" x14ac:dyDescent="0.35">
      <c r="A240">
        <v>771</v>
      </c>
      <c r="B240">
        <v>1</v>
      </c>
      <c r="C240" t="s">
        <v>282</v>
      </c>
      <c r="D240">
        <v>77</v>
      </c>
      <c r="E240">
        <v>99</v>
      </c>
      <c r="F240">
        <v>10</v>
      </c>
      <c r="G240" t="s">
        <v>1535</v>
      </c>
      <c r="H240" t="s">
        <v>1535</v>
      </c>
      <c r="I240" t="s">
        <v>1535</v>
      </c>
      <c r="J240" t="s">
        <v>1535</v>
      </c>
      <c r="K240" t="s">
        <v>1535</v>
      </c>
      <c r="L240" t="s">
        <v>1535</v>
      </c>
      <c r="M240" t="s">
        <v>1535</v>
      </c>
      <c r="N240" t="s">
        <v>1535</v>
      </c>
      <c r="O240" t="s">
        <v>1535</v>
      </c>
      <c r="P240" t="s">
        <v>1535</v>
      </c>
      <c r="Q240" t="s">
        <v>1535</v>
      </c>
      <c r="R240" t="s">
        <v>1535</v>
      </c>
      <c r="S240" t="s">
        <v>1535</v>
      </c>
      <c r="T240" t="s">
        <v>1535</v>
      </c>
      <c r="U240" t="s">
        <v>1535</v>
      </c>
      <c r="V240" t="s">
        <v>1535</v>
      </c>
      <c r="W240" t="s">
        <v>1535</v>
      </c>
      <c r="X240" t="s">
        <v>1535</v>
      </c>
    </row>
    <row r="241" spans="1:24" x14ac:dyDescent="0.35">
      <c r="A241">
        <v>775</v>
      </c>
      <c r="B241">
        <v>1</v>
      </c>
      <c r="C241" t="s">
        <v>1639</v>
      </c>
      <c r="D241">
        <v>81</v>
      </c>
      <c r="E241">
        <v>99</v>
      </c>
      <c r="F241">
        <v>9</v>
      </c>
      <c r="G241">
        <v>88</v>
      </c>
      <c r="H241">
        <v>3</v>
      </c>
      <c r="I241">
        <v>5</v>
      </c>
      <c r="J241" t="s">
        <v>1535</v>
      </c>
      <c r="K241" t="s">
        <v>1535</v>
      </c>
      <c r="L241" t="s">
        <v>1535</v>
      </c>
      <c r="M241" t="s">
        <v>1535</v>
      </c>
      <c r="N241" t="s">
        <v>1535</v>
      </c>
      <c r="O241" t="s">
        <v>1535</v>
      </c>
      <c r="P241" t="s">
        <v>1535</v>
      </c>
      <c r="Q241" t="s">
        <v>1535</v>
      </c>
      <c r="R241" t="s">
        <v>1535</v>
      </c>
      <c r="S241" t="s">
        <v>1535</v>
      </c>
      <c r="T241" t="s">
        <v>1535</v>
      </c>
      <c r="U241" t="s">
        <v>1535</v>
      </c>
      <c r="V241" t="s">
        <v>1535</v>
      </c>
      <c r="W241" t="s">
        <v>1535</v>
      </c>
      <c r="X241" t="s">
        <v>1535</v>
      </c>
    </row>
    <row r="242" spans="1:24" x14ac:dyDescent="0.35">
      <c r="A242">
        <v>784</v>
      </c>
      <c r="B242">
        <v>1</v>
      </c>
      <c r="C242" t="s">
        <v>104</v>
      </c>
      <c r="D242">
        <v>87</v>
      </c>
      <c r="E242">
        <v>99</v>
      </c>
      <c r="F242">
        <v>8</v>
      </c>
      <c r="G242" t="s">
        <v>1535</v>
      </c>
      <c r="H242" t="s">
        <v>1535</v>
      </c>
      <c r="I242" t="s">
        <v>1535</v>
      </c>
      <c r="J242" t="s">
        <v>1535</v>
      </c>
      <c r="K242" t="s">
        <v>1535</v>
      </c>
      <c r="L242" t="s">
        <v>1535</v>
      </c>
      <c r="M242" t="s">
        <v>1535</v>
      </c>
      <c r="N242" t="s">
        <v>1535</v>
      </c>
      <c r="O242" t="s">
        <v>1535</v>
      </c>
      <c r="P242" t="s">
        <v>1535</v>
      </c>
      <c r="Q242" t="s">
        <v>1535</v>
      </c>
      <c r="R242" t="s">
        <v>1535</v>
      </c>
      <c r="S242" t="s">
        <v>1535</v>
      </c>
      <c r="T242" t="s">
        <v>1535</v>
      </c>
      <c r="U242" t="s">
        <v>1535</v>
      </c>
      <c r="V242" t="s">
        <v>1535</v>
      </c>
      <c r="W242" t="s">
        <v>1535</v>
      </c>
      <c r="X242" t="s">
        <v>1535</v>
      </c>
    </row>
    <row r="243" spans="1:24" x14ac:dyDescent="0.35">
      <c r="A243">
        <v>789</v>
      </c>
      <c r="B243">
        <v>1</v>
      </c>
      <c r="C243" t="s">
        <v>1640</v>
      </c>
      <c r="D243">
        <v>81</v>
      </c>
      <c r="E243">
        <v>99</v>
      </c>
      <c r="F243">
        <v>7</v>
      </c>
      <c r="G243" t="s">
        <v>1535</v>
      </c>
      <c r="H243" t="s">
        <v>1535</v>
      </c>
      <c r="I243" t="s">
        <v>1535</v>
      </c>
      <c r="J243" t="s">
        <v>1535</v>
      </c>
      <c r="K243" t="s">
        <v>1535</v>
      </c>
      <c r="L243" t="s">
        <v>1535</v>
      </c>
      <c r="M243" t="s">
        <v>1535</v>
      </c>
      <c r="N243" t="s">
        <v>1535</v>
      </c>
      <c r="O243" t="s">
        <v>1535</v>
      </c>
      <c r="P243" t="s">
        <v>1535</v>
      </c>
      <c r="Q243" t="s">
        <v>1535</v>
      </c>
      <c r="R243" t="s">
        <v>1535</v>
      </c>
      <c r="S243" t="s">
        <v>1535</v>
      </c>
      <c r="T243" t="s">
        <v>1535</v>
      </c>
      <c r="U243" t="s">
        <v>1535</v>
      </c>
      <c r="V243" t="s">
        <v>1535</v>
      </c>
      <c r="W243" t="s">
        <v>1535</v>
      </c>
      <c r="X243" t="s">
        <v>1535</v>
      </c>
    </row>
    <row r="244" spans="1:24" x14ac:dyDescent="0.35">
      <c r="A244">
        <v>803</v>
      </c>
      <c r="B244">
        <v>1</v>
      </c>
      <c r="C244" t="s">
        <v>563</v>
      </c>
      <c r="D244">
        <v>85</v>
      </c>
      <c r="E244">
        <v>5</v>
      </c>
      <c r="F244">
        <v>6.5</v>
      </c>
      <c r="G244" t="s">
        <v>1535</v>
      </c>
      <c r="H244" t="s">
        <v>1535</v>
      </c>
      <c r="I244" t="s">
        <v>1535</v>
      </c>
      <c r="J244" t="s">
        <v>1535</v>
      </c>
      <c r="K244" t="s">
        <v>1535</v>
      </c>
      <c r="L244" t="s">
        <v>1535</v>
      </c>
      <c r="M244" t="s">
        <v>1535</v>
      </c>
      <c r="N244" t="s">
        <v>1535</v>
      </c>
      <c r="O244" t="s">
        <v>1535</v>
      </c>
      <c r="P244" t="s">
        <v>1535</v>
      </c>
      <c r="Q244" t="s">
        <v>1535</v>
      </c>
      <c r="R244" t="s">
        <v>1535</v>
      </c>
      <c r="S244" t="s">
        <v>1535</v>
      </c>
      <c r="T244" t="s">
        <v>1535</v>
      </c>
      <c r="U244" t="s">
        <v>1535</v>
      </c>
      <c r="V244" t="s">
        <v>1535</v>
      </c>
      <c r="W244" t="s">
        <v>1535</v>
      </c>
      <c r="X244" t="s">
        <v>1535</v>
      </c>
    </row>
    <row r="245" spans="1:24" x14ac:dyDescent="0.35">
      <c r="A245">
        <v>809</v>
      </c>
      <c r="B245">
        <v>1</v>
      </c>
      <c r="C245" t="s">
        <v>1641</v>
      </c>
      <c r="D245">
        <v>85</v>
      </c>
      <c r="E245">
        <v>1</v>
      </c>
      <c r="F245">
        <v>16</v>
      </c>
      <c r="G245">
        <v>86</v>
      </c>
      <c r="H245">
        <v>99</v>
      </c>
      <c r="I245">
        <v>7</v>
      </c>
      <c r="J245" t="s">
        <v>1535</v>
      </c>
      <c r="K245" t="s">
        <v>1535</v>
      </c>
      <c r="L245" t="s">
        <v>1535</v>
      </c>
      <c r="M245" t="s">
        <v>1535</v>
      </c>
      <c r="N245" t="s">
        <v>1535</v>
      </c>
      <c r="O245" t="s">
        <v>1535</v>
      </c>
      <c r="P245" t="s">
        <v>1535</v>
      </c>
      <c r="Q245" t="s">
        <v>1535</v>
      </c>
      <c r="R245" t="s">
        <v>1535</v>
      </c>
      <c r="S245" t="s">
        <v>1535</v>
      </c>
      <c r="T245" t="s">
        <v>1535</v>
      </c>
      <c r="U245" t="s">
        <v>1535</v>
      </c>
      <c r="V245" t="s">
        <v>1535</v>
      </c>
      <c r="W245" t="s">
        <v>1535</v>
      </c>
      <c r="X245" t="s">
        <v>1535</v>
      </c>
    </row>
    <row r="246" spans="1:24" x14ac:dyDescent="0.35">
      <c r="A246">
        <v>811</v>
      </c>
      <c r="B246">
        <v>1</v>
      </c>
      <c r="C246" t="s">
        <v>390</v>
      </c>
      <c r="D246">
        <v>88</v>
      </c>
      <c r="E246">
        <v>4</v>
      </c>
      <c r="F246">
        <v>4</v>
      </c>
      <c r="G246" t="s">
        <v>1535</v>
      </c>
      <c r="H246" t="s">
        <v>1535</v>
      </c>
      <c r="I246" t="s">
        <v>1535</v>
      </c>
      <c r="J246" t="s">
        <v>1535</v>
      </c>
      <c r="K246" t="s">
        <v>1535</v>
      </c>
      <c r="L246" t="s">
        <v>1535</v>
      </c>
      <c r="M246" t="s">
        <v>1535</v>
      </c>
      <c r="N246" t="s">
        <v>1535</v>
      </c>
      <c r="O246" t="s">
        <v>1535</v>
      </c>
      <c r="P246" t="s">
        <v>1535</v>
      </c>
      <c r="Q246" t="s">
        <v>1535</v>
      </c>
      <c r="R246" t="s">
        <v>1535</v>
      </c>
      <c r="S246" t="s">
        <v>1535</v>
      </c>
      <c r="T246" t="s">
        <v>1535</v>
      </c>
      <c r="U246" t="s">
        <v>1535</v>
      </c>
      <c r="V246" t="s">
        <v>1535</v>
      </c>
      <c r="W246" t="s">
        <v>1535</v>
      </c>
      <c r="X246" t="s">
        <v>1535</v>
      </c>
    </row>
    <row r="247" spans="1:24" x14ac:dyDescent="0.35">
      <c r="A247">
        <v>832</v>
      </c>
      <c r="B247">
        <v>1</v>
      </c>
      <c r="C247" t="s">
        <v>35</v>
      </c>
      <c r="D247" t="s">
        <v>1535</v>
      </c>
      <c r="E247" t="s">
        <v>1535</v>
      </c>
      <c r="F247" t="s">
        <v>1535</v>
      </c>
      <c r="G247" t="s">
        <v>1535</v>
      </c>
      <c r="H247" t="s">
        <v>1535</v>
      </c>
      <c r="I247" t="s">
        <v>1535</v>
      </c>
      <c r="J247" t="s">
        <v>1535</v>
      </c>
      <c r="K247" t="s">
        <v>1535</v>
      </c>
      <c r="L247" t="s">
        <v>1535</v>
      </c>
      <c r="M247" t="s">
        <v>1535</v>
      </c>
      <c r="N247" t="s">
        <v>1535</v>
      </c>
      <c r="O247" t="s">
        <v>1535</v>
      </c>
      <c r="P247">
        <v>84</v>
      </c>
      <c r="Q247">
        <v>99</v>
      </c>
      <c r="R247">
        <v>6</v>
      </c>
      <c r="S247" t="s">
        <v>1535</v>
      </c>
      <c r="T247" t="s">
        <v>1535</v>
      </c>
      <c r="U247" t="s">
        <v>1535</v>
      </c>
      <c r="V247" t="s">
        <v>1535</v>
      </c>
      <c r="W247" t="s">
        <v>1535</v>
      </c>
      <c r="X247" t="s">
        <v>1535</v>
      </c>
    </row>
    <row r="248" spans="1:24" x14ac:dyDescent="0.35">
      <c r="A248">
        <v>833</v>
      </c>
      <c r="B248">
        <v>1</v>
      </c>
      <c r="C248" t="s">
        <v>157</v>
      </c>
      <c r="D248">
        <v>88</v>
      </c>
      <c r="E248">
        <v>99</v>
      </c>
      <c r="F248">
        <v>9.0399999999999991</v>
      </c>
      <c r="G248" t="s">
        <v>1535</v>
      </c>
      <c r="H248" t="s">
        <v>1535</v>
      </c>
      <c r="I248" t="s">
        <v>1535</v>
      </c>
      <c r="J248" t="s">
        <v>1535</v>
      </c>
      <c r="K248" t="s">
        <v>1535</v>
      </c>
      <c r="L248" t="s">
        <v>1535</v>
      </c>
      <c r="M248" t="s">
        <v>1535</v>
      </c>
      <c r="N248" t="s">
        <v>1535</v>
      </c>
      <c r="O248" t="s">
        <v>1535</v>
      </c>
      <c r="P248" t="s">
        <v>1535</v>
      </c>
      <c r="Q248" t="s">
        <v>1535</v>
      </c>
      <c r="R248" t="s">
        <v>1535</v>
      </c>
      <c r="S248" t="s">
        <v>1535</v>
      </c>
      <c r="T248" t="s">
        <v>1535</v>
      </c>
      <c r="U248" t="s">
        <v>1535</v>
      </c>
      <c r="V248" t="s">
        <v>1535</v>
      </c>
      <c r="W248" t="s">
        <v>1535</v>
      </c>
      <c r="X248" t="s">
        <v>1535</v>
      </c>
    </row>
    <row r="249" spans="1:24" x14ac:dyDescent="0.35">
      <c r="A249">
        <v>834</v>
      </c>
      <c r="B249">
        <v>1</v>
      </c>
      <c r="C249" t="s">
        <v>393</v>
      </c>
      <c r="D249">
        <v>86</v>
      </c>
      <c r="E249">
        <v>99</v>
      </c>
      <c r="F249">
        <v>6</v>
      </c>
      <c r="G249">
        <v>88</v>
      </c>
      <c r="H249">
        <v>99</v>
      </c>
      <c r="I249">
        <v>6</v>
      </c>
      <c r="J249" t="s">
        <v>1535</v>
      </c>
      <c r="K249" t="s">
        <v>1535</v>
      </c>
      <c r="L249" t="s">
        <v>1535</v>
      </c>
      <c r="M249" t="s">
        <v>1535</v>
      </c>
      <c r="N249" t="s">
        <v>1535</v>
      </c>
      <c r="O249" t="s">
        <v>1535</v>
      </c>
      <c r="P249" t="s">
        <v>1535</v>
      </c>
      <c r="Q249" t="s">
        <v>1535</v>
      </c>
      <c r="R249" t="s">
        <v>1535</v>
      </c>
      <c r="S249" t="s">
        <v>1535</v>
      </c>
      <c r="T249" t="s">
        <v>1535</v>
      </c>
      <c r="U249" t="s">
        <v>1535</v>
      </c>
      <c r="V249" t="s">
        <v>1535</v>
      </c>
      <c r="W249" t="s">
        <v>1535</v>
      </c>
      <c r="X249" t="s">
        <v>1535</v>
      </c>
    </row>
    <row r="250" spans="1:24" x14ac:dyDescent="0.35">
      <c r="A250">
        <v>836</v>
      </c>
      <c r="B250">
        <v>1</v>
      </c>
      <c r="C250" t="s">
        <v>109</v>
      </c>
      <c r="D250">
        <v>76</v>
      </c>
      <c r="E250">
        <v>99</v>
      </c>
      <c r="F250">
        <v>6.9</v>
      </c>
      <c r="G250" t="s">
        <v>1535</v>
      </c>
      <c r="H250" t="s">
        <v>1535</v>
      </c>
      <c r="I250" t="s">
        <v>1535</v>
      </c>
      <c r="J250" t="s">
        <v>1535</v>
      </c>
      <c r="K250" t="s">
        <v>1535</v>
      </c>
      <c r="L250" t="s">
        <v>1535</v>
      </c>
      <c r="M250" t="s">
        <v>1535</v>
      </c>
      <c r="N250" t="s">
        <v>1535</v>
      </c>
      <c r="O250" t="s">
        <v>1535</v>
      </c>
      <c r="P250" t="s">
        <v>1535</v>
      </c>
      <c r="Q250" t="s">
        <v>1535</v>
      </c>
      <c r="R250" t="s">
        <v>1535</v>
      </c>
      <c r="S250" t="s">
        <v>1535</v>
      </c>
      <c r="T250" t="s">
        <v>1535</v>
      </c>
      <c r="U250" t="s">
        <v>1535</v>
      </c>
      <c r="V250" t="s">
        <v>1535</v>
      </c>
      <c r="W250" t="s">
        <v>1535</v>
      </c>
      <c r="X250" t="s">
        <v>1535</v>
      </c>
    </row>
    <row r="251" spans="1:24" x14ac:dyDescent="0.35">
      <c r="A251">
        <v>837</v>
      </c>
      <c r="B251">
        <v>1</v>
      </c>
      <c r="C251" t="s">
        <v>36</v>
      </c>
      <c r="D251">
        <v>82</v>
      </c>
      <c r="E251">
        <v>99</v>
      </c>
      <c r="F251">
        <v>3</v>
      </c>
      <c r="G251">
        <v>88</v>
      </c>
      <c r="H251">
        <v>99</v>
      </c>
      <c r="I251">
        <v>4</v>
      </c>
      <c r="J251" t="s">
        <v>1535</v>
      </c>
      <c r="K251" t="s">
        <v>1535</v>
      </c>
      <c r="L251" t="s">
        <v>1535</v>
      </c>
      <c r="M251" t="s">
        <v>1535</v>
      </c>
      <c r="N251" t="s">
        <v>1535</v>
      </c>
      <c r="O251" t="s">
        <v>1535</v>
      </c>
      <c r="P251" t="s">
        <v>1535</v>
      </c>
      <c r="Q251" t="s">
        <v>1535</v>
      </c>
      <c r="R251" t="s">
        <v>1535</v>
      </c>
      <c r="S251" t="s">
        <v>1535</v>
      </c>
      <c r="T251" t="s">
        <v>1535</v>
      </c>
      <c r="U251" t="s">
        <v>1535</v>
      </c>
      <c r="V251" t="s">
        <v>1535</v>
      </c>
      <c r="W251" t="s">
        <v>1535</v>
      </c>
      <c r="X251" t="s">
        <v>1535</v>
      </c>
    </row>
    <row r="252" spans="1:24" x14ac:dyDescent="0.35">
      <c r="A252">
        <v>840</v>
      </c>
      <c r="B252">
        <v>1</v>
      </c>
      <c r="C252" t="s">
        <v>204</v>
      </c>
      <c r="D252">
        <v>88</v>
      </c>
      <c r="E252">
        <v>99</v>
      </c>
      <c r="F252">
        <v>3</v>
      </c>
      <c r="G252" t="s">
        <v>1535</v>
      </c>
      <c r="H252" t="s">
        <v>1535</v>
      </c>
      <c r="I252" t="s">
        <v>1535</v>
      </c>
      <c r="J252" t="s">
        <v>1535</v>
      </c>
      <c r="K252" t="s">
        <v>1535</v>
      </c>
      <c r="L252" t="s">
        <v>1535</v>
      </c>
      <c r="M252" t="s">
        <v>1535</v>
      </c>
      <c r="N252" t="s">
        <v>1535</v>
      </c>
      <c r="O252" t="s">
        <v>1535</v>
      </c>
      <c r="P252" t="s">
        <v>1535</v>
      </c>
      <c r="Q252" t="s">
        <v>1535</v>
      </c>
      <c r="R252" t="s">
        <v>1535</v>
      </c>
      <c r="S252" t="s">
        <v>1535</v>
      </c>
      <c r="T252" t="s">
        <v>1535</v>
      </c>
      <c r="U252" t="s">
        <v>1535</v>
      </c>
      <c r="V252" t="s">
        <v>1535</v>
      </c>
      <c r="W252" t="s">
        <v>1535</v>
      </c>
      <c r="X252" t="s">
        <v>1535</v>
      </c>
    </row>
    <row r="253" spans="1:24" x14ac:dyDescent="0.35">
      <c r="A253">
        <v>846</v>
      </c>
      <c r="B253">
        <v>1</v>
      </c>
      <c r="C253" t="s">
        <v>523</v>
      </c>
      <c r="D253">
        <v>76</v>
      </c>
      <c r="E253">
        <v>99</v>
      </c>
      <c r="F253">
        <v>4</v>
      </c>
      <c r="G253">
        <v>88</v>
      </c>
      <c r="H253">
        <v>3</v>
      </c>
      <c r="I253">
        <v>3</v>
      </c>
      <c r="J253" t="s">
        <v>1535</v>
      </c>
      <c r="K253" t="s">
        <v>1535</v>
      </c>
      <c r="L253" t="s">
        <v>1535</v>
      </c>
      <c r="M253" t="s">
        <v>1535</v>
      </c>
      <c r="N253" t="s">
        <v>1535</v>
      </c>
      <c r="O253" t="s">
        <v>1535</v>
      </c>
      <c r="P253" t="s">
        <v>1535</v>
      </c>
      <c r="Q253" t="s">
        <v>1535</v>
      </c>
      <c r="R253" t="s">
        <v>1535</v>
      </c>
      <c r="S253" t="s">
        <v>1535</v>
      </c>
      <c r="T253" t="s">
        <v>1535</v>
      </c>
      <c r="U253" t="s">
        <v>1535</v>
      </c>
      <c r="V253" t="s">
        <v>1535</v>
      </c>
      <c r="W253" t="s">
        <v>1535</v>
      </c>
      <c r="X253" t="s">
        <v>1535</v>
      </c>
    </row>
    <row r="254" spans="1:24" x14ac:dyDescent="0.35">
      <c r="A254">
        <v>850</v>
      </c>
      <c r="B254">
        <v>1</v>
      </c>
      <c r="C254" t="s">
        <v>239</v>
      </c>
      <c r="D254">
        <v>78</v>
      </c>
      <c r="E254">
        <v>99</v>
      </c>
      <c r="F254">
        <v>10</v>
      </c>
      <c r="G254" t="s">
        <v>1535</v>
      </c>
      <c r="H254" t="s">
        <v>1535</v>
      </c>
      <c r="I254" t="s">
        <v>1535</v>
      </c>
      <c r="J254" t="s">
        <v>1535</v>
      </c>
      <c r="K254" t="s">
        <v>1535</v>
      </c>
      <c r="L254" t="s">
        <v>1535</v>
      </c>
      <c r="M254" t="s">
        <v>1535</v>
      </c>
      <c r="N254" t="s">
        <v>1535</v>
      </c>
      <c r="O254" t="s">
        <v>1535</v>
      </c>
      <c r="P254" t="s">
        <v>1535</v>
      </c>
      <c r="Q254" t="s">
        <v>1535</v>
      </c>
      <c r="R254" t="s">
        <v>1535</v>
      </c>
      <c r="S254" t="s">
        <v>1535</v>
      </c>
      <c r="T254" t="s">
        <v>1535</v>
      </c>
      <c r="U254" t="s">
        <v>1535</v>
      </c>
      <c r="V254" t="s">
        <v>1535</v>
      </c>
      <c r="W254" t="s">
        <v>1535</v>
      </c>
      <c r="X254" t="s">
        <v>1535</v>
      </c>
    </row>
    <row r="255" spans="1:24" x14ac:dyDescent="0.35">
      <c r="A255">
        <v>852</v>
      </c>
      <c r="B255">
        <v>1</v>
      </c>
      <c r="C255" t="s">
        <v>1642</v>
      </c>
      <c r="D255">
        <v>81</v>
      </c>
      <c r="E255">
        <v>99</v>
      </c>
      <c r="F255">
        <v>5</v>
      </c>
      <c r="G255" t="s">
        <v>1535</v>
      </c>
      <c r="H255" t="s">
        <v>1535</v>
      </c>
      <c r="I255" t="s">
        <v>1535</v>
      </c>
      <c r="J255" t="s">
        <v>1535</v>
      </c>
      <c r="K255" t="s">
        <v>1535</v>
      </c>
      <c r="L255" t="s">
        <v>1535</v>
      </c>
      <c r="M255" t="s">
        <v>1535</v>
      </c>
      <c r="N255" t="s">
        <v>1535</v>
      </c>
      <c r="O255" t="s">
        <v>1535</v>
      </c>
      <c r="P255" t="s">
        <v>1535</v>
      </c>
      <c r="Q255" t="s">
        <v>1535</v>
      </c>
      <c r="R255" t="s">
        <v>1535</v>
      </c>
      <c r="S255" t="s">
        <v>1535</v>
      </c>
      <c r="T255" t="s">
        <v>1535</v>
      </c>
      <c r="U255" t="s">
        <v>1535</v>
      </c>
      <c r="V255" t="s">
        <v>1535</v>
      </c>
      <c r="W255" t="s">
        <v>1535</v>
      </c>
      <c r="X255" t="s">
        <v>1535</v>
      </c>
    </row>
    <row r="256" spans="1:24" x14ac:dyDescent="0.35">
      <c r="A256">
        <v>861</v>
      </c>
      <c r="B256">
        <v>1</v>
      </c>
      <c r="C256" t="s">
        <v>320</v>
      </c>
      <c r="D256">
        <v>88</v>
      </c>
      <c r="E256">
        <v>99</v>
      </c>
      <c r="F256">
        <v>6</v>
      </c>
      <c r="G256" t="s">
        <v>1535</v>
      </c>
      <c r="H256" t="s">
        <v>1535</v>
      </c>
      <c r="I256" t="s">
        <v>1535</v>
      </c>
      <c r="J256" t="s">
        <v>1535</v>
      </c>
      <c r="K256" t="s">
        <v>1535</v>
      </c>
      <c r="L256" t="s">
        <v>1535</v>
      </c>
      <c r="M256" t="s">
        <v>1535</v>
      </c>
      <c r="N256" t="s">
        <v>1535</v>
      </c>
      <c r="O256" t="s">
        <v>1535</v>
      </c>
      <c r="P256" t="s">
        <v>1535</v>
      </c>
      <c r="Q256" t="s">
        <v>1535</v>
      </c>
      <c r="R256" t="s">
        <v>1535</v>
      </c>
      <c r="S256" t="s">
        <v>1535</v>
      </c>
      <c r="T256" t="s">
        <v>1535</v>
      </c>
      <c r="U256" t="s">
        <v>1535</v>
      </c>
      <c r="V256" t="s">
        <v>1535</v>
      </c>
      <c r="W256" t="s">
        <v>1535</v>
      </c>
      <c r="X256" t="s">
        <v>1535</v>
      </c>
    </row>
    <row r="257" spans="1:24" x14ac:dyDescent="0.35">
      <c r="A257">
        <v>879</v>
      </c>
      <c r="B257">
        <v>1</v>
      </c>
      <c r="C257" t="s">
        <v>159</v>
      </c>
      <c r="D257">
        <v>87</v>
      </c>
      <c r="E257">
        <v>99</v>
      </c>
      <c r="F257">
        <v>4</v>
      </c>
      <c r="G257" t="s">
        <v>1535</v>
      </c>
      <c r="H257" t="s">
        <v>1535</v>
      </c>
      <c r="I257" t="s">
        <v>1535</v>
      </c>
      <c r="J257" t="s">
        <v>1535</v>
      </c>
      <c r="K257" t="s">
        <v>1535</v>
      </c>
      <c r="L257" t="s">
        <v>1535</v>
      </c>
      <c r="M257" t="s">
        <v>1535</v>
      </c>
      <c r="N257" t="s">
        <v>1535</v>
      </c>
      <c r="O257" t="s">
        <v>1535</v>
      </c>
      <c r="P257" t="s">
        <v>1535</v>
      </c>
      <c r="Q257" t="s">
        <v>1535</v>
      </c>
      <c r="R257" t="s">
        <v>1535</v>
      </c>
      <c r="S257" t="s">
        <v>1535</v>
      </c>
      <c r="T257" t="s">
        <v>1535</v>
      </c>
      <c r="U257" t="s">
        <v>1535</v>
      </c>
      <c r="V257" t="s">
        <v>1535</v>
      </c>
      <c r="W257" t="s">
        <v>1535</v>
      </c>
      <c r="X257" t="s">
        <v>1535</v>
      </c>
    </row>
    <row r="258" spans="1:24" x14ac:dyDescent="0.35">
      <c r="A258">
        <v>880</v>
      </c>
      <c r="B258">
        <v>1</v>
      </c>
      <c r="C258" t="s">
        <v>160</v>
      </c>
      <c r="D258">
        <v>85</v>
      </c>
      <c r="E258">
        <v>4</v>
      </c>
      <c r="F258">
        <v>8</v>
      </c>
      <c r="G258">
        <v>88</v>
      </c>
      <c r="H258">
        <v>4</v>
      </c>
      <c r="I258">
        <v>8</v>
      </c>
      <c r="J258" t="s">
        <v>1535</v>
      </c>
      <c r="K258" t="s">
        <v>1535</v>
      </c>
      <c r="L258" t="s">
        <v>1535</v>
      </c>
      <c r="M258" t="s">
        <v>1535</v>
      </c>
      <c r="N258" t="s">
        <v>1535</v>
      </c>
      <c r="O258" t="s">
        <v>1535</v>
      </c>
      <c r="P258" t="s">
        <v>1535</v>
      </c>
      <c r="Q258" t="s">
        <v>1535</v>
      </c>
      <c r="R258" t="s">
        <v>1535</v>
      </c>
      <c r="S258" t="s">
        <v>1535</v>
      </c>
      <c r="T258" t="s">
        <v>1535</v>
      </c>
      <c r="U258" t="s">
        <v>1535</v>
      </c>
      <c r="V258" t="s">
        <v>1535</v>
      </c>
      <c r="W258" t="s">
        <v>1535</v>
      </c>
      <c r="X258" t="s">
        <v>1535</v>
      </c>
    </row>
    <row r="259" spans="1:24" x14ac:dyDescent="0.35">
      <c r="A259">
        <v>881</v>
      </c>
      <c r="B259">
        <v>1</v>
      </c>
      <c r="C259" t="s">
        <v>161</v>
      </c>
      <c r="D259">
        <v>85</v>
      </c>
      <c r="E259">
        <v>10</v>
      </c>
      <c r="F259">
        <v>4</v>
      </c>
      <c r="G259" t="s">
        <v>1535</v>
      </c>
      <c r="H259" t="s">
        <v>1535</v>
      </c>
      <c r="I259" t="s">
        <v>1535</v>
      </c>
      <c r="J259" t="s">
        <v>1535</v>
      </c>
      <c r="K259" t="s">
        <v>1535</v>
      </c>
      <c r="L259" t="s">
        <v>1535</v>
      </c>
      <c r="M259" t="s">
        <v>1535</v>
      </c>
      <c r="N259" t="s">
        <v>1535</v>
      </c>
      <c r="O259" t="s">
        <v>1535</v>
      </c>
      <c r="P259" t="s">
        <v>1535</v>
      </c>
      <c r="Q259" t="s">
        <v>1535</v>
      </c>
      <c r="R259" t="s">
        <v>1535</v>
      </c>
      <c r="S259" t="s">
        <v>1535</v>
      </c>
      <c r="T259" t="s">
        <v>1535</v>
      </c>
      <c r="U259" t="s">
        <v>1535</v>
      </c>
      <c r="V259" t="s">
        <v>1535</v>
      </c>
      <c r="W259" t="s">
        <v>1535</v>
      </c>
      <c r="X259" t="s">
        <v>1535</v>
      </c>
    </row>
    <row r="260" spans="1:24" x14ac:dyDescent="0.35">
      <c r="A260">
        <v>882</v>
      </c>
      <c r="B260">
        <v>1</v>
      </c>
      <c r="C260" t="s">
        <v>162</v>
      </c>
      <c r="D260">
        <v>85</v>
      </c>
      <c r="E260">
        <v>99</v>
      </c>
      <c r="F260">
        <v>5</v>
      </c>
      <c r="G260" t="s">
        <v>1535</v>
      </c>
      <c r="H260" t="s">
        <v>1535</v>
      </c>
      <c r="I260" t="s">
        <v>1535</v>
      </c>
      <c r="J260" t="s">
        <v>1535</v>
      </c>
      <c r="K260" t="s">
        <v>1535</v>
      </c>
      <c r="L260" t="s">
        <v>1535</v>
      </c>
      <c r="M260" t="s">
        <v>1535</v>
      </c>
      <c r="N260" t="s">
        <v>1535</v>
      </c>
      <c r="O260" t="s">
        <v>1535</v>
      </c>
      <c r="P260" t="s">
        <v>1535</v>
      </c>
      <c r="Q260" t="s">
        <v>1535</v>
      </c>
      <c r="R260" t="s">
        <v>1535</v>
      </c>
      <c r="S260" t="s">
        <v>1535</v>
      </c>
      <c r="T260" t="s">
        <v>1535</v>
      </c>
      <c r="U260" t="s">
        <v>1535</v>
      </c>
      <c r="V260" t="s">
        <v>1535</v>
      </c>
      <c r="W260" t="s">
        <v>1535</v>
      </c>
      <c r="X260" t="s">
        <v>1535</v>
      </c>
    </row>
    <row r="261" spans="1:24" x14ac:dyDescent="0.35">
      <c r="A261">
        <v>883</v>
      </c>
      <c r="B261">
        <v>1</v>
      </c>
      <c r="C261" t="s">
        <v>163</v>
      </c>
      <c r="D261">
        <v>86</v>
      </c>
      <c r="E261">
        <v>3</v>
      </c>
      <c r="F261">
        <v>5</v>
      </c>
      <c r="G261" t="s">
        <v>1535</v>
      </c>
      <c r="H261" t="s">
        <v>1535</v>
      </c>
      <c r="I261" t="s">
        <v>1535</v>
      </c>
      <c r="J261" t="s">
        <v>1535</v>
      </c>
      <c r="K261" t="s">
        <v>1535</v>
      </c>
      <c r="L261" t="s">
        <v>1535</v>
      </c>
      <c r="M261" t="s">
        <v>1535</v>
      </c>
      <c r="N261" t="s">
        <v>1535</v>
      </c>
      <c r="O261" t="s">
        <v>1535</v>
      </c>
      <c r="P261" t="s">
        <v>1535</v>
      </c>
      <c r="Q261" t="s">
        <v>1535</v>
      </c>
      <c r="R261" t="s">
        <v>1535</v>
      </c>
      <c r="S261" t="s">
        <v>1535</v>
      </c>
      <c r="T261" t="s">
        <v>1535</v>
      </c>
      <c r="U261" t="s">
        <v>1535</v>
      </c>
      <c r="V261" t="s">
        <v>1535</v>
      </c>
      <c r="W261" t="s">
        <v>1535</v>
      </c>
      <c r="X261" t="s">
        <v>1535</v>
      </c>
    </row>
    <row r="262" spans="1:24" x14ac:dyDescent="0.35">
      <c r="A262">
        <v>891</v>
      </c>
      <c r="B262">
        <v>1</v>
      </c>
      <c r="C262" t="s">
        <v>165</v>
      </c>
      <c r="D262">
        <v>88</v>
      </c>
      <c r="E262">
        <v>5</v>
      </c>
      <c r="F262">
        <v>4.3</v>
      </c>
      <c r="G262" t="s">
        <v>1535</v>
      </c>
      <c r="H262" t="s">
        <v>1535</v>
      </c>
      <c r="I262" t="s">
        <v>1535</v>
      </c>
      <c r="J262" t="s">
        <v>1535</v>
      </c>
      <c r="K262" t="s">
        <v>1535</v>
      </c>
      <c r="L262" t="s">
        <v>1535</v>
      </c>
      <c r="M262" t="s">
        <v>1535</v>
      </c>
      <c r="N262" t="s">
        <v>1535</v>
      </c>
      <c r="O262" t="s">
        <v>1535</v>
      </c>
      <c r="P262" t="s">
        <v>1535</v>
      </c>
      <c r="Q262" t="s">
        <v>1535</v>
      </c>
      <c r="R262" t="s">
        <v>1535</v>
      </c>
      <c r="S262" t="s">
        <v>1535</v>
      </c>
      <c r="T262" t="s">
        <v>1535</v>
      </c>
      <c r="U262" t="s">
        <v>1535</v>
      </c>
      <c r="V262" t="s">
        <v>1535</v>
      </c>
      <c r="W262" t="s">
        <v>1535</v>
      </c>
      <c r="X262" t="s">
        <v>1535</v>
      </c>
    </row>
    <row r="263" spans="1:24" x14ac:dyDescent="0.35">
      <c r="A263">
        <v>892</v>
      </c>
      <c r="B263">
        <v>1</v>
      </c>
      <c r="C263" t="s">
        <v>1643</v>
      </c>
      <c r="D263">
        <v>77</v>
      </c>
      <c r="E263">
        <v>99</v>
      </c>
      <c r="F263">
        <v>6</v>
      </c>
      <c r="G263">
        <v>88</v>
      </c>
      <c r="H263">
        <v>99</v>
      </c>
      <c r="I263">
        <v>6</v>
      </c>
      <c r="J263" t="s">
        <v>1535</v>
      </c>
      <c r="K263" t="s">
        <v>1535</v>
      </c>
      <c r="L263" t="s">
        <v>1535</v>
      </c>
      <c r="M263" t="s">
        <v>1535</v>
      </c>
      <c r="N263" t="s">
        <v>1535</v>
      </c>
      <c r="O263" t="s">
        <v>1535</v>
      </c>
      <c r="P263" t="s">
        <v>1535</v>
      </c>
      <c r="Q263" t="s">
        <v>1535</v>
      </c>
      <c r="R263" t="s">
        <v>1535</v>
      </c>
      <c r="S263" t="s">
        <v>1535</v>
      </c>
      <c r="T263" t="s">
        <v>1535</v>
      </c>
      <c r="U263" t="s">
        <v>1535</v>
      </c>
      <c r="V263" t="s">
        <v>1535</v>
      </c>
      <c r="W263" t="s">
        <v>1535</v>
      </c>
      <c r="X263" t="s">
        <v>1535</v>
      </c>
    </row>
    <row r="264" spans="1:24" x14ac:dyDescent="0.35">
      <c r="A264">
        <v>893</v>
      </c>
      <c r="B264">
        <v>1</v>
      </c>
      <c r="C264" t="s">
        <v>1644</v>
      </c>
      <c r="D264">
        <v>81</v>
      </c>
      <c r="E264">
        <v>99</v>
      </c>
      <c r="F264">
        <v>10</v>
      </c>
      <c r="G264" t="s">
        <v>1535</v>
      </c>
      <c r="H264" t="s">
        <v>1535</v>
      </c>
      <c r="I264" t="s">
        <v>1535</v>
      </c>
      <c r="J264" t="s">
        <v>1535</v>
      </c>
      <c r="K264" t="s">
        <v>1535</v>
      </c>
      <c r="L264" t="s">
        <v>1535</v>
      </c>
      <c r="M264" t="s">
        <v>1535</v>
      </c>
      <c r="N264" t="s">
        <v>1535</v>
      </c>
      <c r="O264" t="s">
        <v>1535</v>
      </c>
      <c r="P264" t="s">
        <v>1535</v>
      </c>
      <c r="Q264" t="s">
        <v>1535</v>
      </c>
      <c r="R264" t="s">
        <v>1535</v>
      </c>
      <c r="S264" t="s">
        <v>1535</v>
      </c>
      <c r="T264" t="s">
        <v>1535</v>
      </c>
      <c r="U264" t="s">
        <v>1535</v>
      </c>
      <c r="V264" t="s">
        <v>1535</v>
      </c>
      <c r="W264" t="s">
        <v>1535</v>
      </c>
      <c r="X264" t="s">
        <v>1535</v>
      </c>
    </row>
    <row r="265" spans="1:24" x14ac:dyDescent="0.35">
      <c r="A265">
        <v>896</v>
      </c>
      <c r="B265">
        <v>1</v>
      </c>
      <c r="C265" t="s">
        <v>1645</v>
      </c>
      <c r="D265">
        <v>81</v>
      </c>
      <c r="E265">
        <v>99</v>
      </c>
      <c r="F265">
        <v>9</v>
      </c>
      <c r="G265" t="s">
        <v>1535</v>
      </c>
      <c r="H265" t="s">
        <v>1535</v>
      </c>
      <c r="I265" t="s">
        <v>1535</v>
      </c>
      <c r="J265" t="s">
        <v>1535</v>
      </c>
      <c r="K265" t="s">
        <v>1535</v>
      </c>
      <c r="L265" t="s">
        <v>1535</v>
      </c>
      <c r="M265" t="s">
        <v>1535</v>
      </c>
      <c r="N265" t="s">
        <v>1535</v>
      </c>
      <c r="O265" t="s">
        <v>1535</v>
      </c>
      <c r="P265" t="s">
        <v>1535</v>
      </c>
      <c r="Q265" t="s">
        <v>1535</v>
      </c>
      <c r="R265" t="s">
        <v>1535</v>
      </c>
      <c r="S265" t="s">
        <v>1535</v>
      </c>
      <c r="T265" t="s">
        <v>1535</v>
      </c>
      <c r="U265" t="s">
        <v>1535</v>
      </c>
      <c r="V265" t="s">
        <v>1535</v>
      </c>
      <c r="W265" t="s">
        <v>1535</v>
      </c>
      <c r="X265" t="s">
        <v>1535</v>
      </c>
    </row>
    <row r="266" spans="1:24" x14ac:dyDescent="0.35">
      <c r="A266">
        <v>913</v>
      </c>
      <c r="B266">
        <v>1</v>
      </c>
      <c r="C266" t="s">
        <v>1646</v>
      </c>
      <c r="D266">
        <v>80</v>
      </c>
      <c r="E266">
        <v>99</v>
      </c>
      <c r="F266">
        <v>3.4</v>
      </c>
      <c r="G266" t="s">
        <v>1535</v>
      </c>
      <c r="H266" t="s">
        <v>1535</v>
      </c>
      <c r="I266" t="s">
        <v>1535</v>
      </c>
      <c r="J266" t="s">
        <v>1535</v>
      </c>
      <c r="K266" t="s">
        <v>1535</v>
      </c>
      <c r="L266" t="s">
        <v>1535</v>
      </c>
      <c r="M266" t="s">
        <v>1535</v>
      </c>
      <c r="N266" t="s">
        <v>1535</v>
      </c>
      <c r="O266" t="s">
        <v>1535</v>
      </c>
      <c r="P266" t="s">
        <v>1535</v>
      </c>
      <c r="Q266" t="s">
        <v>1535</v>
      </c>
      <c r="R266" t="s">
        <v>1535</v>
      </c>
      <c r="S266" t="s">
        <v>1535</v>
      </c>
      <c r="T266" t="s">
        <v>1535</v>
      </c>
      <c r="U266" t="s">
        <v>1535</v>
      </c>
      <c r="V266" t="s">
        <v>1535</v>
      </c>
      <c r="W266" t="s">
        <v>1535</v>
      </c>
      <c r="X266" t="s">
        <v>1535</v>
      </c>
    </row>
    <row r="267" spans="1:24" x14ac:dyDescent="0.35">
      <c r="A267">
        <v>914</v>
      </c>
      <c r="B267">
        <v>1</v>
      </c>
      <c r="C267" t="s">
        <v>240</v>
      </c>
      <c r="D267">
        <v>81</v>
      </c>
      <c r="E267">
        <v>99</v>
      </c>
      <c r="F267">
        <v>3.2</v>
      </c>
      <c r="G267" t="s">
        <v>1535</v>
      </c>
      <c r="H267" t="s">
        <v>1535</v>
      </c>
      <c r="I267" t="s">
        <v>1535</v>
      </c>
      <c r="J267" t="s">
        <v>1535</v>
      </c>
      <c r="K267" t="s">
        <v>1535</v>
      </c>
      <c r="L267" t="s">
        <v>1535</v>
      </c>
      <c r="M267" t="s">
        <v>1535</v>
      </c>
      <c r="N267" t="s">
        <v>1535</v>
      </c>
      <c r="O267" t="s">
        <v>1535</v>
      </c>
      <c r="P267" t="s">
        <v>1535</v>
      </c>
      <c r="Q267" t="s">
        <v>1535</v>
      </c>
      <c r="R267" t="s">
        <v>1535</v>
      </c>
      <c r="S267" t="s">
        <v>1535</v>
      </c>
      <c r="T267" t="s">
        <v>1535</v>
      </c>
      <c r="U267" t="s">
        <v>1535</v>
      </c>
      <c r="V267" t="s">
        <v>1535</v>
      </c>
      <c r="W267" t="s">
        <v>1535</v>
      </c>
      <c r="X267" t="s">
        <v>1535</v>
      </c>
    </row>
    <row r="268" spans="1:24" x14ac:dyDescent="0.35">
      <c r="A268">
        <v>918</v>
      </c>
      <c r="B268">
        <v>1</v>
      </c>
      <c r="C268" t="s">
        <v>1647</v>
      </c>
      <c r="D268">
        <v>82</v>
      </c>
      <c r="E268">
        <v>99</v>
      </c>
      <c r="F268">
        <v>5</v>
      </c>
      <c r="G268" t="s">
        <v>1535</v>
      </c>
      <c r="H268" t="s">
        <v>1535</v>
      </c>
      <c r="I268" t="s">
        <v>1535</v>
      </c>
      <c r="J268" t="s">
        <v>1535</v>
      </c>
      <c r="K268" t="s">
        <v>1535</v>
      </c>
      <c r="L268" t="s">
        <v>1535</v>
      </c>
      <c r="M268" t="s">
        <v>1535</v>
      </c>
      <c r="N268" t="s">
        <v>1535</v>
      </c>
      <c r="O268" t="s">
        <v>1535</v>
      </c>
      <c r="P268" t="s">
        <v>1535</v>
      </c>
      <c r="Q268" t="s">
        <v>1535</v>
      </c>
      <c r="R268" t="s">
        <v>1535</v>
      </c>
      <c r="S268" t="s">
        <v>1535</v>
      </c>
      <c r="T268" t="s">
        <v>1535</v>
      </c>
      <c r="U268" t="s">
        <v>1535</v>
      </c>
      <c r="V268" t="s">
        <v>1535</v>
      </c>
      <c r="W268" t="s">
        <v>1535</v>
      </c>
      <c r="X268" t="s">
        <v>1535</v>
      </c>
    </row>
    <row r="269" spans="1:24" x14ac:dyDescent="0.35">
      <c r="A269" t="s">
        <v>1677</v>
      </c>
    </row>
  </sheetData>
  <conditionalFormatting sqref="A1:X268">
    <cfRule type="cellIs" dxfId="4" priority="2" operator="equal">
      <formula>"No Data"</formula>
    </cfRule>
  </conditionalFormatting>
  <conditionalFormatting sqref="A8:X268">
    <cfRule type="expression" dxfId="3" priority="1">
      <formula>MOD(ROW(),2)=0</formula>
    </cfRule>
  </conditionalFormatting>
  <pageMargins left="0.7" right="0.7" top="0.75" bottom="0.75" header="0.3" footer="0.3"/>
  <pageSetup scale="5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9.9978637043366805E-2"/>
    <pageSetUpPr fitToPage="1"/>
  </sheetPr>
  <dimension ref="A1:K124"/>
  <sheetViews>
    <sheetView showGridLines="0" workbookViewId="0">
      <selection activeCell="A124" sqref="A124"/>
    </sheetView>
  </sheetViews>
  <sheetFormatPr defaultColWidth="0" defaultRowHeight="14.5" zeroHeight="1" x14ac:dyDescent="0.35"/>
  <cols>
    <col min="1" max="2" width="9.08984375" customWidth="1"/>
    <col min="3" max="3" width="32.90625" bestFit="1" customWidth="1"/>
    <col min="4" max="4" width="11.6328125" customWidth="1"/>
    <col min="5" max="5" width="9.36328125" bestFit="1" customWidth="1"/>
    <col min="6" max="6" width="11.6328125" customWidth="1"/>
    <col min="7" max="9" width="9.08984375" customWidth="1"/>
    <col min="10" max="10" width="60.90625" customWidth="1"/>
    <col min="11" max="11" width="0" hidden="1" customWidth="1"/>
    <col min="12" max="16384" width="9.08984375" hidden="1"/>
  </cols>
  <sheetData>
    <row r="1" spans="1:10" ht="23.5" x14ac:dyDescent="0.55000000000000004">
      <c r="A1" s="5" t="s">
        <v>1648</v>
      </c>
      <c r="G1" t="s">
        <v>912</v>
      </c>
      <c r="H1" t="s">
        <v>912</v>
      </c>
      <c r="I1" t="s">
        <v>912</v>
      </c>
    </row>
    <row r="2" spans="1:10" x14ac:dyDescent="0.35">
      <c r="A2" t="s">
        <v>1649</v>
      </c>
      <c r="I2" t="s">
        <v>912</v>
      </c>
      <c r="J2" t="s">
        <v>912</v>
      </c>
    </row>
    <row r="3" spans="1:10" x14ac:dyDescent="0.35">
      <c r="A3" t="s">
        <v>1650</v>
      </c>
      <c r="H3" t="s">
        <v>912</v>
      </c>
      <c r="I3" t="s">
        <v>912</v>
      </c>
      <c r="J3" s="60" t="s">
        <v>1651</v>
      </c>
    </row>
    <row r="4" spans="1:10" x14ac:dyDescent="0.35">
      <c r="A4" t="s">
        <v>1652</v>
      </c>
      <c r="C4" t="s">
        <v>912</v>
      </c>
      <c r="D4" t="s">
        <v>912</v>
      </c>
      <c r="E4" t="s">
        <v>912</v>
      </c>
      <c r="F4" t="s">
        <v>912</v>
      </c>
      <c r="G4" t="s">
        <v>912</v>
      </c>
      <c r="H4" t="s">
        <v>912</v>
      </c>
      <c r="I4" t="s">
        <v>912</v>
      </c>
      <c r="J4" s="56">
        <v>33918.392870370371</v>
      </c>
    </row>
    <row r="5" spans="1:10" ht="36.75" customHeight="1" x14ac:dyDescent="0.35">
      <c r="A5" t="s">
        <v>1653</v>
      </c>
      <c r="B5" t="s">
        <v>912</v>
      </c>
      <c r="C5" t="s">
        <v>912</v>
      </c>
      <c r="D5" s="59" t="s">
        <v>967</v>
      </c>
      <c r="E5" s="59" t="s">
        <v>1654</v>
      </c>
      <c r="F5" s="59" t="s">
        <v>1655</v>
      </c>
      <c r="G5" s="59" t="s">
        <v>1656</v>
      </c>
      <c r="H5" s="59" t="s">
        <v>1657</v>
      </c>
      <c r="I5" t="s">
        <v>912</v>
      </c>
      <c r="J5" t="s">
        <v>912</v>
      </c>
    </row>
    <row r="6" spans="1:10" ht="44" thickBot="1" x14ac:dyDescent="0.4">
      <c r="A6" s="4" t="s">
        <v>4</v>
      </c>
      <c r="B6" s="4" t="s">
        <v>5</v>
      </c>
      <c r="C6" s="4" t="s">
        <v>6</v>
      </c>
      <c r="D6" s="4" t="s">
        <v>1658</v>
      </c>
      <c r="E6" s="4" t="s">
        <v>1659</v>
      </c>
      <c r="F6" s="4" t="s">
        <v>1660</v>
      </c>
      <c r="G6" s="4" t="s">
        <v>1676</v>
      </c>
      <c r="H6" s="4" t="s">
        <v>911</v>
      </c>
      <c r="I6" s="4" t="s">
        <v>17</v>
      </c>
      <c r="J6" s="4" t="s">
        <v>1661</v>
      </c>
    </row>
    <row r="7" spans="1:10" x14ac:dyDescent="0.35">
      <c r="A7">
        <v>1</v>
      </c>
      <c r="B7">
        <v>1</v>
      </c>
      <c r="C7" t="s">
        <v>170</v>
      </c>
      <c r="D7" s="57">
        <v>5379391</v>
      </c>
      <c r="E7" s="57">
        <v>200000</v>
      </c>
      <c r="F7" s="58">
        <v>3.7178929999999999E-2</v>
      </c>
      <c r="G7">
        <v>89</v>
      </c>
      <c r="H7">
        <v>5</v>
      </c>
      <c r="I7" t="s">
        <v>912</v>
      </c>
      <c r="J7" t="s">
        <v>912</v>
      </c>
    </row>
    <row r="8" spans="1:10" x14ac:dyDescent="0.35">
      <c r="A8">
        <v>70</v>
      </c>
      <c r="B8">
        <v>1</v>
      </c>
      <c r="C8" t="s">
        <v>1554</v>
      </c>
      <c r="D8" s="57">
        <v>1529490</v>
      </c>
      <c r="E8" s="57">
        <v>137488</v>
      </c>
      <c r="F8" s="58">
        <v>8.9891399999999996E-2</v>
      </c>
      <c r="G8">
        <v>89</v>
      </c>
      <c r="H8">
        <v>3</v>
      </c>
      <c r="I8" t="s">
        <v>912</v>
      </c>
      <c r="J8" t="s">
        <v>912</v>
      </c>
    </row>
    <row r="9" spans="1:10" x14ac:dyDescent="0.35">
      <c r="A9">
        <v>72</v>
      </c>
      <c r="B9">
        <v>1</v>
      </c>
      <c r="C9" t="s">
        <v>39</v>
      </c>
      <c r="D9" s="57">
        <v>1265460</v>
      </c>
      <c r="E9" s="57">
        <v>340000</v>
      </c>
      <c r="F9" s="58">
        <v>0.268677</v>
      </c>
      <c r="G9">
        <v>89</v>
      </c>
      <c r="H9">
        <v>5</v>
      </c>
      <c r="I9" t="s">
        <v>912</v>
      </c>
      <c r="J9" t="s">
        <v>912</v>
      </c>
    </row>
    <row r="10" spans="1:10" x14ac:dyDescent="0.35">
      <c r="A10">
        <v>99</v>
      </c>
      <c r="B10">
        <v>1</v>
      </c>
      <c r="C10" t="s">
        <v>117</v>
      </c>
      <c r="D10" s="57">
        <v>1271326</v>
      </c>
      <c r="E10" s="57">
        <v>150000</v>
      </c>
      <c r="F10" s="58">
        <v>0.11798705</v>
      </c>
      <c r="G10">
        <v>89</v>
      </c>
      <c r="H10">
        <v>99</v>
      </c>
      <c r="I10" t="s">
        <v>912</v>
      </c>
      <c r="J10" t="s">
        <v>912</v>
      </c>
    </row>
    <row r="11" spans="1:10" x14ac:dyDescent="0.35">
      <c r="A11">
        <v>110</v>
      </c>
      <c r="B11">
        <v>1</v>
      </c>
      <c r="C11" t="s">
        <v>42</v>
      </c>
      <c r="D11" s="57">
        <v>5414732</v>
      </c>
      <c r="E11" s="57">
        <v>600000</v>
      </c>
      <c r="F11" s="58">
        <v>0.11080880999999999</v>
      </c>
      <c r="G11">
        <v>89</v>
      </c>
      <c r="H11">
        <v>3</v>
      </c>
      <c r="I11" t="s">
        <v>912</v>
      </c>
      <c r="J11" t="s">
        <v>912</v>
      </c>
    </row>
    <row r="12" spans="1:10" x14ac:dyDescent="0.35">
      <c r="A12">
        <v>112</v>
      </c>
      <c r="B12">
        <v>1</v>
      </c>
      <c r="C12" t="s">
        <v>214</v>
      </c>
      <c r="D12" s="57">
        <v>12225770</v>
      </c>
      <c r="E12" s="57">
        <v>725623</v>
      </c>
      <c r="F12" s="58">
        <v>5.9351929999999997E-2</v>
      </c>
      <c r="G12">
        <v>89</v>
      </c>
      <c r="H12">
        <v>99</v>
      </c>
      <c r="I12" t="s">
        <v>912</v>
      </c>
      <c r="J12" t="s">
        <v>912</v>
      </c>
    </row>
    <row r="13" spans="1:10" x14ac:dyDescent="0.35">
      <c r="A13">
        <v>140</v>
      </c>
      <c r="B13">
        <v>1</v>
      </c>
      <c r="C13" t="s">
        <v>1557</v>
      </c>
      <c r="D13" s="57">
        <v>865840</v>
      </c>
      <c r="E13" s="57">
        <v>130000</v>
      </c>
      <c r="F13" s="58">
        <v>0.15014321</v>
      </c>
      <c r="G13">
        <v>89</v>
      </c>
      <c r="H13">
        <v>99</v>
      </c>
      <c r="I13" t="s">
        <v>964</v>
      </c>
      <c r="J13" t="s">
        <v>1662</v>
      </c>
    </row>
    <row r="14" spans="1:10" x14ac:dyDescent="0.35">
      <c r="A14">
        <v>173</v>
      </c>
      <c r="B14">
        <v>1</v>
      </c>
      <c r="C14" t="s">
        <v>173</v>
      </c>
      <c r="D14" s="57">
        <v>1914607</v>
      </c>
      <c r="E14" s="57">
        <v>288000</v>
      </c>
      <c r="F14" s="58">
        <v>0.15042251000000001</v>
      </c>
      <c r="G14">
        <v>89</v>
      </c>
      <c r="H14">
        <v>5</v>
      </c>
      <c r="I14" t="s">
        <v>912</v>
      </c>
      <c r="J14" t="s">
        <v>912</v>
      </c>
    </row>
    <row r="15" spans="1:10" x14ac:dyDescent="0.35">
      <c r="A15">
        <v>175</v>
      </c>
      <c r="B15">
        <v>1</v>
      </c>
      <c r="C15" t="s">
        <v>1561</v>
      </c>
      <c r="D15" s="57">
        <v>1454599</v>
      </c>
      <c r="E15" s="57">
        <v>100000</v>
      </c>
      <c r="F15" s="58">
        <v>6.8747470000000005E-2</v>
      </c>
      <c r="G15">
        <v>89</v>
      </c>
      <c r="H15">
        <v>99</v>
      </c>
      <c r="I15" t="s">
        <v>912</v>
      </c>
      <c r="J15" t="s">
        <v>912</v>
      </c>
    </row>
    <row r="16" spans="1:10" x14ac:dyDescent="0.35">
      <c r="A16">
        <v>177</v>
      </c>
      <c r="B16">
        <v>1</v>
      </c>
      <c r="C16" t="s">
        <v>174</v>
      </c>
      <c r="D16" s="57">
        <v>3606672</v>
      </c>
      <c r="E16" s="57">
        <v>500000</v>
      </c>
      <c r="F16" s="58">
        <v>0.13863196</v>
      </c>
      <c r="G16">
        <v>89</v>
      </c>
      <c r="H16">
        <v>5</v>
      </c>
      <c r="I16" t="s">
        <v>912</v>
      </c>
      <c r="J16" t="s">
        <v>912</v>
      </c>
    </row>
    <row r="17" spans="1:10" x14ac:dyDescent="0.35">
      <c r="A17">
        <v>197</v>
      </c>
      <c r="B17">
        <v>1</v>
      </c>
      <c r="C17" t="s">
        <v>217</v>
      </c>
      <c r="D17" s="57">
        <v>40273970</v>
      </c>
      <c r="E17" s="57">
        <v>3677183</v>
      </c>
      <c r="F17" s="58">
        <v>9.1304209999999997E-2</v>
      </c>
      <c r="G17">
        <v>89</v>
      </c>
      <c r="H17">
        <v>6</v>
      </c>
      <c r="I17" t="s">
        <v>912</v>
      </c>
      <c r="J17" t="s">
        <v>912</v>
      </c>
    </row>
    <row r="18" spans="1:10" x14ac:dyDescent="0.35">
      <c r="A18">
        <v>199</v>
      </c>
      <c r="B18">
        <v>1</v>
      </c>
      <c r="C18" t="s">
        <v>122</v>
      </c>
      <c r="D18" s="57">
        <v>13571896</v>
      </c>
      <c r="E18" s="57">
        <v>1700000</v>
      </c>
      <c r="F18" s="58">
        <v>0.12525884000000001</v>
      </c>
      <c r="G18">
        <v>89</v>
      </c>
      <c r="H18">
        <v>6</v>
      </c>
      <c r="I18" t="s">
        <v>912</v>
      </c>
      <c r="J18" t="s">
        <v>912</v>
      </c>
    </row>
    <row r="19" spans="1:10" x14ac:dyDescent="0.35">
      <c r="A19">
        <v>201</v>
      </c>
      <c r="B19">
        <v>1</v>
      </c>
      <c r="C19" t="s">
        <v>1563</v>
      </c>
      <c r="D19" s="57">
        <v>567427</v>
      </c>
      <c r="E19" s="57">
        <v>75000</v>
      </c>
      <c r="F19" s="58">
        <v>0.13217559000000001</v>
      </c>
      <c r="G19">
        <v>89</v>
      </c>
      <c r="H19">
        <v>4</v>
      </c>
      <c r="I19" t="s">
        <v>912</v>
      </c>
      <c r="J19" t="s">
        <v>912</v>
      </c>
    </row>
    <row r="20" spans="1:10" x14ac:dyDescent="0.35">
      <c r="A20">
        <v>202</v>
      </c>
      <c r="B20">
        <v>1</v>
      </c>
      <c r="C20" t="s">
        <v>1564</v>
      </c>
      <c r="D20" s="57">
        <v>1068544</v>
      </c>
      <c r="E20" s="57">
        <v>60000</v>
      </c>
      <c r="F20" s="58">
        <v>5.615117E-2</v>
      </c>
      <c r="G20">
        <v>89</v>
      </c>
      <c r="H20">
        <v>99</v>
      </c>
      <c r="I20" t="s">
        <v>912</v>
      </c>
      <c r="J20" t="s">
        <v>912</v>
      </c>
    </row>
    <row r="21" spans="1:10" x14ac:dyDescent="0.35">
      <c r="A21">
        <v>219</v>
      </c>
      <c r="B21">
        <v>1</v>
      </c>
      <c r="C21" t="s">
        <v>22</v>
      </c>
      <c r="D21" s="57">
        <v>650217</v>
      </c>
      <c r="E21" s="57">
        <v>45000</v>
      </c>
      <c r="F21" s="58">
        <v>6.9207660000000004E-2</v>
      </c>
      <c r="G21">
        <v>89</v>
      </c>
      <c r="H21">
        <v>2</v>
      </c>
      <c r="I21" t="s">
        <v>912</v>
      </c>
      <c r="J21" t="s">
        <v>912</v>
      </c>
    </row>
    <row r="22" spans="1:10" x14ac:dyDescent="0.35">
      <c r="A22">
        <v>222</v>
      </c>
      <c r="B22">
        <v>1</v>
      </c>
      <c r="C22" t="s">
        <v>1569</v>
      </c>
      <c r="D22" s="57">
        <v>712913</v>
      </c>
      <c r="E22" s="57">
        <v>40800</v>
      </c>
      <c r="F22" s="58">
        <v>5.722998E-2</v>
      </c>
      <c r="G22">
        <v>89</v>
      </c>
      <c r="H22">
        <v>99</v>
      </c>
      <c r="I22" t="s">
        <v>912</v>
      </c>
      <c r="J22" t="s">
        <v>912</v>
      </c>
    </row>
    <row r="23" spans="1:10" x14ac:dyDescent="0.35">
      <c r="A23">
        <v>228</v>
      </c>
      <c r="B23">
        <v>1</v>
      </c>
      <c r="C23" t="s">
        <v>1572</v>
      </c>
      <c r="D23" s="57">
        <v>819894</v>
      </c>
      <c r="E23" s="57">
        <v>200000</v>
      </c>
      <c r="F23" s="58">
        <v>0.24393397</v>
      </c>
      <c r="G23">
        <v>89</v>
      </c>
      <c r="H23">
        <v>5</v>
      </c>
      <c r="I23" t="s">
        <v>912</v>
      </c>
      <c r="J23" t="s">
        <v>912</v>
      </c>
    </row>
    <row r="24" spans="1:10" x14ac:dyDescent="0.35">
      <c r="A24">
        <v>237</v>
      </c>
      <c r="B24">
        <v>1</v>
      </c>
      <c r="C24" t="s">
        <v>1577</v>
      </c>
      <c r="D24" s="57">
        <v>1157545</v>
      </c>
      <c r="E24" s="57">
        <v>182749</v>
      </c>
      <c r="F24" s="58">
        <v>0.15787636999999999</v>
      </c>
      <c r="G24">
        <v>89</v>
      </c>
      <c r="H24">
        <v>5</v>
      </c>
      <c r="I24" t="s">
        <v>912</v>
      </c>
      <c r="J24" t="s">
        <v>912</v>
      </c>
    </row>
    <row r="25" spans="1:10" x14ac:dyDescent="0.35">
      <c r="A25">
        <v>242</v>
      </c>
      <c r="B25">
        <v>1</v>
      </c>
      <c r="C25" t="s">
        <v>471</v>
      </c>
      <c r="D25" s="57">
        <v>856568</v>
      </c>
      <c r="E25" s="57">
        <v>100000</v>
      </c>
      <c r="F25" s="58">
        <v>0.11674495999999999</v>
      </c>
      <c r="G25">
        <v>89</v>
      </c>
      <c r="H25">
        <v>99</v>
      </c>
      <c r="I25" t="s">
        <v>912</v>
      </c>
      <c r="J25" t="s">
        <v>912</v>
      </c>
    </row>
    <row r="26" spans="1:10" x14ac:dyDescent="0.35">
      <c r="A26">
        <v>243</v>
      </c>
      <c r="B26">
        <v>1</v>
      </c>
      <c r="C26" t="s">
        <v>220</v>
      </c>
      <c r="D26" s="57">
        <v>510372</v>
      </c>
      <c r="E26" s="57">
        <v>60000</v>
      </c>
      <c r="F26" s="58">
        <v>0.11756131</v>
      </c>
      <c r="G26">
        <v>89</v>
      </c>
      <c r="H26">
        <v>99</v>
      </c>
      <c r="I26" t="s">
        <v>912</v>
      </c>
      <c r="J26" t="s">
        <v>912</v>
      </c>
    </row>
    <row r="27" spans="1:10" x14ac:dyDescent="0.35">
      <c r="A27">
        <v>245</v>
      </c>
      <c r="B27">
        <v>1</v>
      </c>
      <c r="C27" t="s">
        <v>176</v>
      </c>
      <c r="D27" s="57">
        <v>858007</v>
      </c>
      <c r="E27" s="57">
        <v>220000</v>
      </c>
      <c r="F27" s="58">
        <v>0.25640816</v>
      </c>
      <c r="G27">
        <v>89</v>
      </c>
      <c r="H27">
        <v>5</v>
      </c>
      <c r="I27" t="s">
        <v>912</v>
      </c>
      <c r="J27" t="s">
        <v>912</v>
      </c>
    </row>
    <row r="28" spans="1:10" x14ac:dyDescent="0.35">
      <c r="A28">
        <v>272</v>
      </c>
      <c r="B28">
        <v>1</v>
      </c>
      <c r="C28" t="s">
        <v>307</v>
      </c>
      <c r="D28" s="57">
        <v>44199394</v>
      </c>
      <c r="E28" s="57">
        <v>1205894</v>
      </c>
      <c r="F28" s="58">
        <v>2.7283040000000001E-2</v>
      </c>
      <c r="G28">
        <v>89</v>
      </c>
      <c r="H28">
        <v>99</v>
      </c>
      <c r="I28" t="s">
        <v>912</v>
      </c>
      <c r="J28" t="s">
        <v>912</v>
      </c>
    </row>
    <row r="29" spans="1:10" x14ac:dyDescent="0.35">
      <c r="A29">
        <v>277</v>
      </c>
      <c r="B29">
        <v>1</v>
      </c>
      <c r="C29" t="s">
        <v>178</v>
      </c>
      <c r="D29" s="57">
        <v>15872968</v>
      </c>
      <c r="E29" s="57">
        <v>821691.77</v>
      </c>
      <c r="F29" s="58">
        <v>5.1766739999999999E-2</v>
      </c>
      <c r="G29">
        <v>89</v>
      </c>
      <c r="H29">
        <v>5</v>
      </c>
      <c r="I29" t="s">
        <v>912</v>
      </c>
      <c r="J29" t="s">
        <v>912</v>
      </c>
    </row>
    <row r="30" spans="1:10" x14ac:dyDescent="0.35">
      <c r="A30">
        <v>280</v>
      </c>
      <c r="B30">
        <v>1</v>
      </c>
      <c r="C30" t="s">
        <v>364</v>
      </c>
      <c r="D30" s="57">
        <v>30628936</v>
      </c>
      <c r="E30" s="57">
        <v>1909419</v>
      </c>
      <c r="F30" s="58">
        <v>6.2340359999999997E-2</v>
      </c>
      <c r="G30">
        <v>89</v>
      </c>
      <c r="H30">
        <v>99</v>
      </c>
      <c r="I30" t="s">
        <v>912</v>
      </c>
      <c r="J30" t="s">
        <v>912</v>
      </c>
    </row>
    <row r="31" spans="1:10" x14ac:dyDescent="0.35">
      <c r="A31">
        <v>281</v>
      </c>
      <c r="B31">
        <v>1</v>
      </c>
      <c r="C31" t="s">
        <v>365</v>
      </c>
      <c r="D31" s="57">
        <v>73117511</v>
      </c>
      <c r="E31" s="57">
        <v>5390000</v>
      </c>
      <c r="F31" s="58">
        <v>7.3716950000000003E-2</v>
      </c>
      <c r="G31">
        <v>89</v>
      </c>
      <c r="H31">
        <v>99</v>
      </c>
      <c r="I31" t="s">
        <v>912</v>
      </c>
      <c r="J31" t="s">
        <v>912</v>
      </c>
    </row>
    <row r="32" spans="1:10" x14ac:dyDescent="0.35">
      <c r="A32">
        <v>299</v>
      </c>
      <c r="B32">
        <v>1</v>
      </c>
      <c r="C32" t="s">
        <v>179</v>
      </c>
      <c r="D32" s="57">
        <v>1604271</v>
      </c>
      <c r="E32" s="57">
        <v>175000</v>
      </c>
      <c r="F32" s="58">
        <v>0.10908381</v>
      </c>
      <c r="G32">
        <v>89</v>
      </c>
      <c r="H32">
        <v>5</v>
      </c>
      <c r="I32" t="s">
        <v>912</v>
      </c>
      <c r="J32" t="s">
        <v>912</v>
      </c>
    </row>
    <row r="33" spans="1:10" x14ac:dyDescent="0.35">
      <c r="A33">
        <v>308</v>
      </c>
      <c r="B33">
        <v>1</v>
      </c>
      <c r="C33" t="s">
        <v>368</v>
      </c>
      <c r="D33" s="57">
        <v>1570213</v>
      </c>
      <c r="E33" s="57">
        <v>102467</v>
      </c>
      <c r="F33" s="58">
        <v>6.5256750000000002E-2</v>
      </c>
      <c r="G33">
        <v>89</v>
      </c>
      <c r="H33">
        <v>99</v>
      </c>
      <c r="I33" t="s">
        <v>912</v>
      </c>
      <c r="J33" t="s">
        <v>912</v>
      </c>
    </row>
    <row r="34" spans="1:10" x14ac:dyDescent="0.35">
      <c r="A34">
        <v>316</v>
      </c>
      <c r="B34">
        <v>1</v>
      </c>
      <c r="C34" t="s">
        <v>124</v>
      </c>
      <c r="D34" s="57">
        <v>2115398</v>
      </c>
      <c r="E34" s="57">
        <v>200336</v>
      </c>
      <c r="F34" s="58">
        <v>9.4703689999999993E-2</v>
      </c>
      <c r="G34">
        <v>89</v>
      </c>
      <c r="H34">
        <v>3</v>
      </c>
      <c r="I34" t="s">
        <v>912</v>
      </c>
      <c r="J34" t="s">
        <v>912</v>
      </c>
    </row>
    <row r="35" spans="1:10" x14ac:dyDescent="0.35">
      <c r="A35">
        <v>319</v>
      </c>
      <c r="B35">
        <v>1</v>
      </c>
      <c r="C35" t="s">
        <v>297</v>
      </c>
      <c r="D35" s="57">
        <v>1162865</v>
      </c>
      <c r="E35" s="57">
        <v>163373</v>
      </c>
      <c r="F35" s="58">
        <v>0.14049171999999999</v>
      </c>
      <c r="G35">
        <v>89</v>
      </c>
      <c r="H35">
        <v>5</v>
      </c>
      <c r="I35" t="s">
        <v>912</v>
      </c>
      <c r="J35" t="s">
        <v>912</v>
      </c>
    </row>
    <row r="36" spans="1:10" x14ac:dyDescent="0.35">
      <c r="A36">
        <v>324</v>
      </c>
      <c r="B36">
        <v>1</v>
      </c>
      <c r="C36" t="s">
        <v>1663</v>
      </c>
      <c r="D36" s="57">
        <v>3139611</v>
      </c>
      <c r="E36" s="57">
        <v>150000</v>
      </c>
      <c r="F36" s="58">
        <v>4.7776619999999999E-2</v>
      </c>
      <c r="G36">
        <v>89</v>
      </c>
      <c r="H36">
        <v>2</v>
      </c>
      <c r="I36" t="s">
        <v>912</v>
      </c>
      <c r="J36" t="s">
        <v>912</v>
      </c>
    </row>
    <row r="37" spans="1:10" x14ac:dyDescent="0.35">
      <c r="A37">
        <v>328</v>
      </c>
      <c r="B37">
        <v>1</v>
      </c>
      <c r="C37" t="s">
        <v>1585</v>
      </c>
      <c r="D37" s="57">
        <v>497262</v>
      </c>
      <c r="E37" s="57">
        <v>90672</v>
      </c>
      <c r="F37" s="58">
        <v>0.18234251000000001</v>
      </c>
      <c r="G37">
        <v>89</v>
      </c>
      <c r="H37">
        <v>99</v>
      </c>
      <c r="I37" t="s">
        <v>912</v>
      </c>
      <c r="J37" t="s">
        <v>912</v>
      </c>
    </row>
    <row r="38" spans="1:10" x14ac:dyDescent="0.35">
      <c r="A38">
        <v>330</v>
      </c>
      <c r="B38">
        <v>1</v>
      </c>
      <c r="C38" t="s">
        <v>371</v>
      </c>
      <c r="D38" s="57">
        <v>1252709</v>
      </c>
      <c r="E38" s="57">
        <v>150000</v>
      </c>
      <c r="F38" s="58">
        <v>0.1197405</v>
      </c>
      <c r="G38">
        <v>89</v>
      </c>
      <c r="H38">
        <v>99</v>
      </c>
      <c r="I38" t="s">
        <v>912</v>
      </c>
      <c r="J38" t="s">
        <v>912</v>
      </c>
    </row>
    <row r="39" spans="1:10" x14ac:dyDescent="0.35">
      <c r="A39">
        <v>351</v>
      </c>
      <c r="B39">
        <v>1</v>
      </c>
      <c r="C39" t="s">
        <v>1587</v>
      </c>
      <c r="D39" s="57">
        <v>1332149</v>
      </c>
      <c r="E39" s="57">
        <v>211000</v>
      </c>
      <c r="F39" s="58">
        <v>0.15839069</v>
      </c>
      <c r="G39">
        <v>89</v>
      </c>
      <c r="H39">
        <v>99</v>
      </c>
      <c r="I39" t="s">
        <v>912</v>
      </c>
      <c r="J39" t="s">
        <v>912</v>
      </c>
    </row>
    <row r="40" spans="1:10" x14ac:dyDescent="0.35">
      <c r="A40">
        <v>352</v>
      </c>
      <c r="B40">
        <v>1</v>
      </c>
      <c r="C40" t="s">
        <v>1588</v>
      </c>
      <c r="D40" s="57">
        <v>1297927</v>
      </c>
      <c r="E40" s="57">
        <v>200000</v>
      </c>
      <c r="F40" s="58">
        <v>0.15409186999999999</v>
      </c>
      <c r="G40">
        <v>89</v>
      </c>
      <c r="H40">
        <v>99</v>
      </c>
      <c r="I40" t="s">
        <v>912</v>
      </c>
      <c r="J40" t="s">
        <v>912</v>
      </c>
    </row>
    <row r="41" spans="1:10" x14ac:dyDescent="0.35">
      <c r="A41">
        <v>354</v>
      </c>
      <c r="B41">
        <v>1</v>
      </c>
      <c r="C41" t="s">
        <v>26</v>
      </c>
      <c r="D41" s="57">
        <v>1652582</v>
      </c>
      <c r="E41" s="57">
        <v>397551</v>
      </c>
      <c r="F41" s="58">
        <v>0.24056354999999999</v>
      </c>
      <c r="G41">
        <v>89</v>
      </c>
      <c r="H41">
        <v>2</v>
      </c>
      <c r="I41" t="s">
        <v>912</v>
      </c>
      <c r="J41" t="s">
        <v>912</v>
      </c>
    </row>
    <row r="42" spans="1:10" x14ac:dyDescent="0.35">
      <c r="A42">
        <v>356</v>
      </c>
      <c r="B42">
        <v>1</v>
      </c>
      <c r="C42" t="s">
        <v>430</v>
      </c>
      <c r="D42" s="57">
        <v>669812</v>
      </c>
      <c r="E42" s="57">
        <v>200000</v>
      </c>
      <c r="F42" s="58">
        <v>0.29859124999999997</v>
      </c>
      <c r="G42">
        <v>89</v>
      </c>
      <c r="H42">
        <v>99</v>
      </c>
      <c r="I42" t="s">
        <v>912</v>
      </c>
      <c r="J42" t="s">
        <v>912</v>
      </c>
    </row>
    <row r="43" spans="1:10" x14ac:dyDescent="0.35">
      <c r="A43">
        <v>394</v>
      </c>
      <c r="B43">
        <v>1</v>
      </c>
      <c r="C43" t="s">
        <v>531</v>
      </c>
      <c r="D43" s="57">
        <v>1919113</v>
      </c>
      <c r="E43" s="57">
        <v>125000</v>
      </c>
      <c r="F43" s="58">
        <v>6.5134259999999999E-2</v>
      </c>
      <c r="G43">
        <v>89</v>
      </c>
      <c r="H43">
        <v>99</v>
      </c>
      <c r="I43" t="s">
        <v>912</v>
      </c>
      <c r="J43" t="s">
        <v>912</v>
      </c>
    </row>
    <row r="44" spans="1:10" x14ac:dyDescent="0.35">
      <c r="A44">
        <v>408</v>
      </c>
      <c r="B44">
        <v>1</v>
      </c>
      <c r="C44" t="s">
        <v>1593</v>
      </c>
      <c r="D44" s="57">
        <v>268380</v>
      </c>
      <c r="E44" s="57">
        <v>85178</v>
      </c>
      <c r="F44" s="58">
        <v>0.31737833999999998</v>
      </c>
      <c r="G44">
        <v>89</v>
      </c>
      <c r="H44">
        <v>99</v>
      </c>
      <c r="I44" t="s">
        <v>912</v>
      </c>
      <c r="J44" t="s">
        <v>912</v>
      </c>
    </row>
    <row r="45" spans="1:10" x14ac:dyDescent="0.35">
      <c r="A45">
        <v>411</v>
      </c>
      <c r="B45">
        <v>1</v>
      </c>
      <c r="C45" t="s">
        <v>182</v>
      </c>
      <c r="D45" s="57">
        <v>977511</v>
      </c>
      <c r="E45" s="57">
        <v>106135</v>
      </c>
      <c r="F45" s="58">
        <v>0.10857678</v>
      </c>
      <c r="G45">
        <v>89</v>
      </c>
      <c r="H45">
        <v>5</v>
      </c>
      <c r="I45" t="s">
        <v>912</v>
      </c>
      <c r="J45" t="s">
        <v>912</v>
      </c>
    </row>
    <row r="46" spans="1:10" x14ac:dyDescent="0.35">
      <c r="A46">
        <v>414</v>
      </c>
      <c r="B46">
        <v>1</v>
      </c>
      <c r="C46" t="s">
        <v>255</v>
      </c>
      <c r="D46" s="57">
        <v>1203614</v>
      </c>
      <c r="E46" s="57">
        <v>67000</v>
      </c>
      <c r="F46" s="58">
        <v>5.5665689999999997E-2</v>
      </c>
      <c r="G46">
        <v>89</v>
      </c>
      <c r="H46">
        <v>99</v>
      </c>
      <c r="I46" t="s">
        <v>912</v>
      </c>
      <c r="J46" t="s">
        <v>912</v>
      </c>
    </row>
    <row r="47" spans="1:10" x14ac:dyDescent="0.35">
      <c r="A47">
        <v>444</v>
      </c>
      <c r="B47">
        <v>1</v>
      </c>
      <c r="C47" t="s">
        <v>1600</v>
      </c>
      <c r="D47" s="57">
        <v>296792</v>
      </c>
      <c r="E47" s="57">
        <v>150000</v>
      </c>
      <c r="F47" s="58">
        <v>0.50540446000000006</v>
      </c>
      <c r="G47">
        <v>89</v>
      </c>
      <c r="H47">
        <v>3</v>
      </c>
      <c r="I47" t="s">
        <v>912</v>
      </c>
      <c r="J47" t="s">
        <v>912</v>
      </c>
    </row>
    <row r="48" spans="1:10" x14ac:dyDescent="0.35">
      <c r="A48">
        <v>446</v>
      </c>
      <c r="B48">
        <v>1</v>
      </c>
      <c r="C48" t="s">
        <v>1601</v>
      </c>
      <c r="D48" s="57">
        <v>2160269</v>
      </c>
      <c r="E48" s="57">
        <v>343000</v>
      </c>
      <c r="F48" s="58">
        <v>0.15877652</v>
      </c>
      <c r="G48">
        <v>89</v>
      </c>
      <c r="H48">
        <v>99</v>
      </c>
      <c r="I48" t="s">
        <v>912</v>
      </c>
      <c r="J48" t="s">
        <v>912</v>
      </c>
    </row>
    <row r="49" spans="1:10" x14ac:dyDescent="0.35">
      <c r="A49">
        <v>457</v>
      </c>
      <c r="B49">
        <v>1</v>
      </c>
      <c r="C49" t="s">
        <v>1605</v>
      </c>
      <c r="D49" s="57">
        <v>1656672</v>
      </c>
      <c r="E49" s="57">
        <v>139728</v>
      </c>
      <c r="F49" s="58">
        <v>8.4342589999999995E-2</v>
      </c>
      <c r="G49">
        <v>89</v>
      </c>
      <c r="H49">
        <v>99</v>
      </c>
      <c r="I49" t="s">
        <v>912</v>
      </c>
      <c r="J49" t="s">
        <v>912</v>
      </c>
    </row>
    <row r="50" spans="1:10" x14ac:dyDescent="0.35">
      <c r="A50">
        <v>464</v>
      </c>
      <c r="B50">
        <v>1</v>
      </c>
      <c r="C50" t="s">
        <v>1664</v>
      </c>
      <c r="D50" s="57">
        <v>680058</v>
      </c>
      <c r="E50" s="57">
        <v>175000</v>
      </c>
      <c r="F50" s="58">
        <v>0.25733098999999998</v>
      </c>
      <c r="G50">
        <v>89</v>
      </c>
      <c r="H50">
        <v>7</v>
      </c>
      <c r="I50" t="s">
        <v>912</v>
      </c>
      <c r="J50" t="s">
        <v>912</v>
      </c>
    </row>
    <row r="51" spans="1:10" x14ac:dyDescent="0.35">
      <c r="A51">
        <v>466</v>
      </c>
      <c r="B51">
        <v>1</v>
      </c>
      <c r="C51" t="s">
        <v>185</v>
      </c>
      <c r="D51" s="57">
        <v>3126744</v>
      </c>
      <c r="E51" s="57">
        <v>0</v>
      </c>
      <c r="F51" s="58">
        <v>0</v>
      </c>
      <c r="G51">
        <v>90</v>
      </c>
      <c r="H51">
        <v>5</v>
      </c>
      <c r="I51" t="s">
        <v>1665</v>
      </c>
      <c r="J51" t="s">
        <v>1666</v>
      </c>
    </row>
    <row r="52" spans="1:10" x14ac:dyDescent="0.35">
      <c r="A52">
        <v>492</v>
      </c>
      <c r="B52">
        <v>1</v>
      </c>
      <c r="C52" t="s">
        <v>187</v>
      </c>
      <c r="D52" s="57">
        <v>9994370</v>
      </c>
      <c r="E52" s="57">
        <v>915000</v>
      </c>
      <c r="F52" s="58">
        <v>9.1551540000000001E-2</v>
      </c>
      <c r="G52">
        <v>89</v>
      </c>
      <c r="H52">
        <v>5</v>
      </c>
      <c r="I52" t="s">
        <v>912</v>
      </c>
      <c r="J52" t="s">
        <v>912</v>
      </c>
    </row>
    <row r="53" spans="1:10" x14ac:dyDescent="0.35">
      <c r="A53">
        <v>516</v>
      </c>
      <c r="B53">
        <v>1</v>
      </c>
      <c r="C53" t="s">
        <v>383</v>
      </c>
      <c r="D53" s="57">
        <v>524534</v>
      </c>
      <c r="E53" s="57">
        <v>70000</v>
      </c>
      <c r="F53" s="58">
        <v>0.13345178999999999</v>
      </c>
      <c r="G53">
        <v>89</v>
      </c>
      <c r="H53">
        <v>99</v>
      </c>
      <c r="I53" t="s">
        <v>912</v>
      </c>
      <c r="J53" t="s">
        <v>912</v>
      </c>
    </row>
    <row r="54" spans="1:10" x14ac:dyDescent="0.35">
      <c r="A54">
        <v>523</v>
      </c>
      <c r="B54">
        <v>1</v>
      </c>
      <c r="C54" t="s">
        <v>1611</v>
      </c>
      <c r="D54" s="57">
        <v>471902</v>
      </c>
      <c r="E54" s="57">
        <v>75000</v>
      </c>
      <c r="F54" s="58">
        <v>0.1589313</v>
      </c>
      <c r="G54">
        <v>89</v>
      </c>
      <c r="H54">
        <v>99</v>
      </c>
      <c r="I54" t="s">
        <v>912</v>
      </c>
      <c r="J54" t="s">
        <v>912</v>
      </c>
    </row>
    <row r="55" spans="1:10" x14ac:dyDescent="0.35">
      <c r="A55">
        <v>526</v>
      </c>
      <c r="B55">
        <v>1</v>
      </c>
      <c r="C55" t="s">
        <v>1667</v>
      </c>
      <c r="D55" s="57">
        <v>643790</v>
      </c>
      <c r="E55" s="57">
        <v>110000</v>
      </c>
      <c r="F55" s="58">
        <v>0.17086317000000001</v>
      </c>
      <c r="G55">
        <v>89</v>
      </c>
      <c r="H55">
        <v>99</v>
      </c>
      <c r="I55" t="s">
        <v>912</v>
      </c>
      <c r="J55" t="s">
        <v>912</v>
      </c>
    </row>
    <row r="56" spans="1:10" x14ac:dyDescent="0.35">
      <c r="A56">
        <v>535</v>
      </c>
      <c r="B56">
        <v>1</v>
      </c>
      <c r="C56" t="s">
        <v>338</v>
      </c>
      <c r="D56" s="57">
        <v>48217042</v>
      </c>
      <c r="E56" s="57">
        <v>4800913</v>
      </c>
      <c r="F56" s="58">
        <v>9.9568799999999999E-2</v>
      </c>
      <c r="G56">
        <v>89</v>
      </c>
      <c r="H56">
        <v>99</v>
      </c>
      <c r="I56" t="s">
        <v>912</v>
      </c>
      <c r="J56" t="s">
        <v>912</v>
      </c>
    </row>
    <row r="57" spans="1:10" x14ac:dyDescent="0.35">
      <c r="A57">
        <v>550</v>
      </c>
      <c r="B57">
        <v>1</v>
      </c>
      <c r="C57" t="s">
        <v>190</v>
      </c>
      <c r="D57" s="57">
        <v>626558</v>
      </c>
      <c r="E57" s="57">
        <v>85000</v>
      </c>
      <c r="F57" s="58">
        <v>0.13566181999999999</v>
      </c>
      <c r="G57">
        <v>89</v>
      </c>
      <c r="H57">
        <v>5</v>
      </c>
      <c r="I57" t="s">
        <v>912</v>
      </c>
      <c r="J57" t="s">
        <v>912</v>
      </c>
    </row>
    <row r="58" spans="1:10" x14ac:dyDescent="0.35">
      <c r="A58">
        <v>564</v>
      </c>
      <c r="B58">
        <v>1</v>
      </c>
      <c r="C58" t="s">
        <v>231</v>
      </c>
      <c r="D58" s="57">
        <v>4474932</v>
      </c>
      <c r="E58" s="57">
        <v>400000</v>
      </c>
      <c r="F58" s="58">
        <v>8.938683E-2</v>
      </c>
      <c r="G58">
        <v>89</v>
      </c>
      <c r="H58">
        <v>99</v>
      </c>
      <c r="I58" t="s">
        <v>912</v>
      </c>
      <c r="J58" t="s">
        <v>912</v>
      </c>
    </row>
    <row r="59" spans="1:10" x14ac:dyDescent="0.35">
      <c r="A59">
        <v>621</v>
      </c>
      <c r="B59">
        <v>1</v>
      </c>
      <c r="C59" t="s">
        <v>387</v>
      </c>
      <c r="D59" s="57">
        <v>62146730</v>
      </c>
      <c r="E59" s="57">
        <v>4900000</v>
      </c>
      <c r="F59" s="58">
        <v>7.8845659999999998E-2</v>
      </c>
      <c r="G59">
        <v>89</v>
      </c>
      <c r="H59">
        <v>99</v>
      </c>
      <c r="I59" t="s">
        <v>912</v>
      </c>
      <c r="J59" t="s">
        <v>912</v>
      </c>
    </row>
    <row r="60" spans="1:10" x14ac:dyDescent="0.35">
      <c r="A60">
        <v>623</v>
      </c>
      <c r="B60">
        <v>1</v>
      </c>
      <c r="C60" t="s">
        <v>432</v>
      </c>
      <c r="D60" s="57">
        <v>45893474</v>
      </c>
      <c r="E60" s="57">
        <v>3997037</v>
      </c>
      <c r="F60" s="58">
        <v>8.7093799999999999E-2</v>
      </c>
      <c r="G60">
        <v>89</v>
      </c>
      <c r="H60">
        <v>99</v>
      </c>
      <c r="I60" t="s">
        <v>912</v>
      </c>
      <c r="J60" t="s">
        <v>912</v>
      </c>
    </row>
    <row r="61" spans="1:10" x14ac:dyDescent="0.35">
      <c r="A61">
        <v>624</v>
      </c>
      <c r="B61">
        <v>1</v>
      </c>
      <c r="C61" t="s">
        <v>194</v>
      </c>
      <c r="D61" s="57">
        <v>29498102</v>
      </c>
      <c r="E61" s="57">
        <v>3014973</v>
      </c>
      <c r="F61" s="58">
        <v>0.10220905</v>
      </c>
      <c r="G61">
        <v>89</v>
      </c>
      <c r="H61">
        <v>5</v>
      </c>
      <c r="I61" t="s">
        <v>912</v>
      </c>
      <c r="J61" t="s">
        <v>912</v>
      </c>
    </row>
    <row r="62" spans="1:10" x14ac:dyDescent="0.35">
      <c r="A62">
        <v>631</v>
      </c>
      <c r="B62">
        <v>1</v>
      </c>
      <c r="C62" t="s">
        <v>1622</v>
      </c>
      <c r="D62" s="57">
        <v>505450</v>
      </c>
      <c r="E62" s="57">
        <v>200000</v>
      </c>
      <c r="F62" s="58">
        <v>0.39568701000000001</v>
      </c>
      <c r="G62">
        <v>89</v>
      </c>
      <c r="H62">
        <v>99</v>
      </c>
      <c r="I62" t="s">
        <v>912</v>
      </c>
      <c r="J62" t="s">
        <v>912</v>
      </c>
    </row>
    <row r="63" spans="1:10" x14ac:dyDescent="0.35">
      <c r="A63">
        <v>633</v>
      </c>
      <c r="B63">
        <v>1</v>
      </c>
      <c r="C63" t="s">
        <v>196</v>
      </c>
      <c r="D63" s="57">
        <v>968849</v>
      </c>
      <c r="E63" s="57">
        <v>100000</v>
      </c>
      <c r="F63" s="58">
        <v>0.10321526</v>
      </c>
      <c r="G63">
        <v>89</v>
      </c>
      <c r="H63">
        <v>5</v>
      </c>
      <c r="I63" t="s">
        <v>912</v>
      </c>
      <c r="J63" t="s">
        <v>912</v>
      </c>
    </row>
    <row r="64" spans="1:10" x14ac:dyDescent="0.35">
      <c r="A64">
        <v>636</v>
      </c>
      <c r="B64">
        <v>1</v>
      </c>
      <c r="C64" t="s">
        <v>1623</v>
      </c>
      <c r="D64" s="57">
        <v>1274188</v>
      </c>
      <c r="E64" s="57">
        <v>108574</v>
      </c>
      <c r="F64" s="58">
        <v>8.5210350000000004E-2</v>
      </c>
      <c r="G64">
        <v>89</v>
      </c>
      <c r="H64">
        <v>99</v>
      </c>
      <c r="I64" t="s">
        <v>912</v>
      </c>
      <c r="J64" t="s">
        <v>912</v>
      </c>
    </row>
    <row r="65" spans="1:10" x14ac:dyDescent="0.35">
      <c r="A65">
        <v>651</v>
      </c>
      <c r="B65">
        <v>1</v>
      </c>
      <c r="C65" t="s">
        <v>1668</v>
      </c>
      <c r="D65" s="57">
        <v>1340573</v>
      </c>
      <c r="E65" s="57">
        <v>147749</v>
      </c>
      <c r="F65" s="58">
        <v>0.11021332</v>
      </c>
      <c r="G65">
        <v>89</v>
      </c>
      <c r="H65">
        <v>99</v>
      </c>
      <c r="I65" t="s">
        <v>912</v>
      </c>
      <c r="J65" t="s">
        <v>912</v>
      </c>
    </row>
    <row r="66" spans="1:10" x14ac:dyDescent="0.35">
      <c r="A66">
        <v>670</v>
      </c>
      <c r="B66">
        <v>1</v>
      </c>
      <c r="C66" t="s">
        <v>404</v>
      </c>
      <c r="D66" s="57">
        <v>2253311</v>
      </c>
      <c r="E66" s="57">
        <v>176054</v>
      </c>
      <c r="F66" s="58">
        <v>7.8131249999999999E-2</v>
      </c>
      <c r="G66">
        <v>89</v>
      </c>
      <c r="H66">
        <v>99</v>
      </c>
      <c r="I66" t="s">
        <v>912</v>
      </c>
      <c r="J66" t="s">
        <v>912</v>
      </c>
    </row>
    <row r="67" spans="1:10" x14ac:dyDescent="0.35">
      <c r="A67">
        <v>676</v>
      </c>
      <c r="B67">
        <v>1</v>
      </c>
      <c r="C67" t="s">
        <v>32</v>
      </c>
      <c r="D67" s="57">
        <v>450513</v>
      </c>
      <c r="E67" s="57">
        <v>400000</v>
      </c>
      <c r="F67" s="58">
        <v>0.88787671000000001</v>
      </c>
      <c r="G67">
        <v>89</v>
      </c>
      <c r="H67">
        <v>2</v>
      </c>
      <c r="I67" t="s">
        <v>912</v>
      </c>
      <c r="J67" t="s">
        <v>912</v>
      </c>
    </row>
    <row r="68" spans="1:10" x14ac:dyDescent="0.35">
      <c r="A68">
        <v>698</v>
      </c>
      <c r="B68">
        <v>1</v>
      </c>
      <c r="C68" t="s">
        <v>260</v>
      </c>
      <c r="D68" s="57">
        <v>1480126</v>
      </c>
      <c r="E68" s="57">
        <v>105718.27</v>
      </c>
      <c r="F68" s="58">
        <v>7.1425180000000005E-2</v>
      </c>
      <c r="G68">
        <v>89</v>
      </c>
      <c r="H68">
        <v>99</v>
      </c>
      <c r="I68" t="s">
        <v>912</v>
      </c>
      <c r="J68" t="s">
        <v>912</v>
      </c>
    </row>
    <row r="69" spans="1:10" x14ac:dyDescent="0.35">
      <c r="A69">
        <v>710</v>
      </c>
      <c r="B69">
        <v>1</v>
      </c>
      <c r="C69" t="s">
        <v>397</v>
      </c>
      <c r="D69" s="57">
        <v>6938292</v>
      </c>
      <c r="E69" s="57">
        <v>352160</v>
      </c>
      <c r="F69" s="58">
        <v>5.0756009999999997E-2</v>
      </c>
      <c r="G69">
        <v>89</v>
      </c>
      <c r="H69">
        <v>99</v>
      </c>
      <c r="I69" t="s">
        <v>912</v>
      </c>
      <c r="J69" t="s">
        <v>912</v>
      </c>
    </row>
    <row r="70" spans="1:10" x14ac:dyDescent="0.35">
      <c r="A70">
        <v>712</v>
      </c>
      <c r="B70">
        <v>1</v>
      </c>
      <c r="C70" t="s">
        <v>60</v>
      </c>
      <c r="D70" s="57">
        <v>1834566</v>
      </c>
      <c r="E70" s="57">
        <v>400000</v>
      </c>
      <c r="F70" s="58">
        <v>0.21803522</v>
      </c>
      <c r="G70">
        <v>89</v>
      </c>
      <c r="H70">
        <v>3</v>
      </c>
      <c r="I70" t="s">
        <v>912</v>
      </c>
      <c r="J70" t="s">
        <v>912</v>
      </c>
    </row>
    <row r="71" spans="1:10" x14ac:dyDescent="0.35">
      <c r="A71">
        <v>719</v>
      </c>
      <c r="B71">
        <v>1</v>
      </c>
      <c r="C71" t="s">
        <v>33</v>
      </c>
      <c r="D71" s="57">
        <v>9269350</v>
      </c>
      <c r="E71" s="57">
        <v>500000</v>
      </c>
      <c r="F71" s="58">
        <v>5.3941210000000003E-2</v>
      </c>
      <c r="G71">
        <v>89</v>
      </c>
      <c r="H71">
        <v>2</v>
      </c>
      <c r="I71" t="s">
        <v>912</v>
      </c>
      <c r="J71" t="s">
        <v>912</v>
      </c>
    </row>
    <row r="72" spans="1:10" x14ac:dyDescent="0.35">
      <c r="A72">
        <v>720</v>
      </c>
      <c r="B72">
        <v>1</v>
      </c>
      <c r="C72" t="s">
        <v>279</v>
      </c>
      <c r="D72" s="57">
        <v>9610583</v>
      </c>
      <c r="E72" s="57">
        <v>1880000</v>
      </c>
      <c r="F72" s="58">
        <v>0.19561769000000001</v>
      </c>
      <c r="G72">
        <v>89</v>
      </c>
      <c r="H72">
        <v>3</v>
      </c>
      <c r="I72" t="s">
        <v>1669</v>
      </c>
      <c r="J72" t="s">
        <v>1670</v>
      </c>
    </row>
    <row r="73" spans="1:10" x14ac:dyDescent="0.35">
      <c r="A73">
        <v>726</v>
      </c>
      <c r="B73">
        <v>1</v>
      </c>
      <c r="C73" t="s">
        <v>315</v>
      </c>
      <c r="D73" s="57">
        <v>36111640</v>
      </c>
      <c r="E73" s="57">
        <v>2071044</v>
      </c>
      <c r="F73" s="58">
        <v>5.7351149999999997E-2</v>
      </c>
      <c r="G73">
        <v>89</v>
      </c>
      <c r="H73">
        <v>99</v>
      </c>
      <c r="I73" t="s">
        <v>912</v>
      </c>
      <c r="J73" t="s">
        <v>912</v>
      </c>
    </row>
    <row r="74" spans="1:10" x14ac:dyDescent="0.35">
      <c r="A74">
        <v>737</v>
      </c>
      <c r="B74">
        <v>1</v>
      </c>
      <c r="C74" t="s">
        <v>201</v>
      </c>
      <c r="D74" s="57">
        <v>862739</v>
      </c>
      <c r="E74" s="57">
        <v>107260.88</v>
      </c>
      <c r="F74" s="58">
        <v>0.12432599</v>
      </c>
      <c r="G74">
        <v>89</v>
      </c>
      <c r="H74">
        <v>5</v>
      </c>
      <c r="I74" t="s">
        <v>912</v>
      </c>
      <c r="J74" t="s">
        <v>912</v>
      </c>
    </row>
    <row r="75" spans="1:10" x14ac:dyDescent="0.35">
      <c r="A75">
        <v>743</v>
      </c>
      <c r="B75">
        <v>1</v>
      </c>
      <c r="C75" t="s">
        <v>261</v>
      </c>
      <c r="D75" s="57">
        <v>2402265</v>
      </c>
      <c r="E75" s="57">
        <v>180000</v>
      </c>
      <c r="F75" s="58">
        <v>7.4929289999999996E-2</v>
      </c>
      <c r="G75">
        <v>89</v>
      </c>
      <c r="H75">
        <v>5</v>
      </c>
      <c r="I75" t="s">
        <v>912</v>
      </c>
      <c r="J75" t="s">
        <v>912</v>
      </c>
    </row>
    <row r="76" spans="1:10" x14ac:dyDescent="0.35">
      <c r="A76">
        <v>748</v>
      </c>
      <c r="B76">
        <v>1</v>
      </c>
      <c r="C76" t="s">
        <v>236</v>
      </c>
      <c r="D76" s="57">
        <v>3624785</v>
      </c>
      <c r="E76" s="57">
        <v>0</v>
      </c>
      <c r="F76" s="58">
        <v>0</v>
      </c>
      <c r="G76">
        <v>90</v>
      </c>
      <c r="H76">
        <v>5</v>
      </c>
      <c r="I76" t="s">
        <v>1671</v>
      </c>
      <c r="J76" t="s">
        <v>1672</v>
      </c>
    </row>
    <row r="77" spans="1:10" x14ac:dyDescent="0.35">
      <c r="A77">
        <v>801</v>
      </c>
      <c r="B77">
        <v>1</v>
      </c>
      <c r="C77" t="s">
        <v>263</v>
      </c>
      <c r="D77" s="57">
        <v>337248</v>
      </c>
      <c r="E77" s="57">
        <v>65000</v>
      </c>
      <c r="F77" s="58">
        <v>0.19273650000000001</v>
      </c>
      <c r="G77">
        <v>89</v>
      </c>
      <c r="H77">
        <v>99</v>
      </c>
      <c r="I77" t="s">
        <v>912</v>
      </c>
      <c r="J77" t="s">
        <v>912</v>
      </c>
    </row>
    <row r="78" spans="1:10" x14ac:dyDescent="0.35">
      <c r="A78">
        <v>803</v>
      </c>
      <c r="B78">
        <v>1</v>
      </c>
      <c r="C78" t="s">
        <v>563</v>
      </c>
      <c r="D78" s="57">
        <v>2022513</v>
      </c>
      <c r="E78" s="57">
        <v>280000</v>
      </c>
      <c r="F78" s="58">
        <v>0.13844163000000001</v>
      </c>
      <c r="G78">
        <v>90</v>
      </c>
      <c r="H78">
        <v>99</v>
      </c>
      <c r="I78" t="s">
        <v>912</v>
      </c>
      <c r="J78" t="s">
        <v>912</v>
      </c>
    </row>
    <row r="79" spans="1:10" x14ac:dyDescent="0.35">
      <c r="A79">
        <v>852</v>
      </c>
      <c r="B79">
        <v>1</v>
      </c>
      <c r="C79" t="s">
        <v>1642</v>
      </c>
      <c r="D79" s="57">
        <v>1715977</v>
      </c>
      <c r="E79" s="57">
        <v>203832</v>
      </c>
      <c r="F79" s="58">
        <v>0.11878481</v>
      </c>
      <c r="G79">
        <v>89</v>
      </c>
      <c r="H79">
        <v>4</v>
      </c>
      <c r="I79" t="s">
        <v>912</v>
      </c>
      <c r="J79" t="s">
        <v>912</v>
      </c>
    </row>
    <row r="80" spans="1:10" x14ac:dyDescent="0.35">
      <c r="A80">
        <v>876</v>
      </c>
      <c r="B80">
        <v>1</v>
      </c>
      <c r="C80" t="s">
        <v>158</v>
      </c>
      <c r="D80" s="57">
        <v>4570535</v>
      </c>
      <c r="E80" s="57">
        <v>242814</v>
      </c>
      <c r="F80" s="58">
        <v>5.3125949999999998E-2</v>
      </c>
      <c r="G80">
        <v>89</v>
      </c>
      <c r="H80">
        <v>99</v>
      </c>
      <c r="I80" t="s">
        <v>912</v>
      </c>
      <c r="J80" t="s">
        <v>912</v>
      </c>
    </row>
    <row r="81" spans="1:10" x14ac:dyDescent="0.35">
      <c r="A81">
        <v>883</v>
      </c>
      <c r="B81">
        <v>1</v>
      </c>
      <c r="C81" t="s">
        <v>163</v>
      </c>
      <c r="D81" s="57">
        <v>2787329</v>
      </c>
      <c r="E81" s="57">
        <v>181571.25</v>
      </c>
      <c r="F81" s="58">
        <v>6.5141660000000004E-2</v>
      </c>
      <c r="G81">
        <v>89</v>
      </c>
      <c r="H81">
        <v>99</v>
      </c>
      <c r="I81" t="s">
        <v>912</v>
      </c>
      <c r="J81" t="s">
        <v>912</v>
      </c>
    </row>
    <row r="82" spans="1:10" ht="47.25" customHeight="1" x14ac:dyDescent="0.35">
      <c r="A82" t="s">
        <v>912</v>
      </c>
      <c r="B82" t="s">
        <v>912</v>
      </c>
      <c r="C82" t="s">
        <v>912</v>
      </c>
      <c r="D82" t="s">
        <v>912</v>
      </c>
      <c r="E82" t="s">
        <v>912</v>
      </c>
      <c r="F82" t="s">
        <v>912</v>
      </c>
      <c r="G82" t="s">
        <v>912</v>
      </c>
      <c r="H82" t="s">
        <v>912</v>
      </c>
      <c r="I82" t="s">
        <v>912</v>
      </c>
      <c r="J82" t="s">
        <v>912</v>
      </c>
    </row>
    <row r="83" spans="1:10" ht="46.5" customHeight="1" thickBot="1" x14ac:dyDescent="0.4">
      <c r="A83" s="4" t="s">
        <v>4</v>
      </c>
      <c r="B83" s="4" t="s">
        <v>5</v>
      </c>
      <c r="C83" s="4" t="s">
        <v>6</v>
      </c>
      <c r="D83" s="4" t="s">
        <v>1673</v>
      </c>
      <c r="E83" s="4" t="s">
        <v>1676</v>
      </c>
      <c r="F83" s="4" t="s">
        <v>911</v>
      </c>
      <c r="G83" t="s">
        <v>912</v>
      </c>
      <c r="H83" t="s">
        <v>912</v>
      </c>
      <c r="I83" t="s">
        <v>912</v>
      </c>
      <c r="J83" t="s">
        <v>912</v>
      </c>
    </row>
    <row r="84" spans="1:10" x14ac:dyDescent="0.35">
      <c r="A84">
        <v>1</v>
      </c>
      <c r="B84">
        <v>3</v>
      </c>
      <c r="C84" t="s">
        <v>248</v>
      </c>
      <c r="D84" s="58">
        <v>6.9000000000000006E-2</v>
      </c>
      <c r="E84">
        <v>91</v>
      </c>
      <c r="F84" s="64">
        <v>6</v>
      </c>
      <c r="G84" t="s">
        <v>912</v>
      </c>
      <c r="H84" t="s">
        <v>912</v>
      </c>
      <c r="I84" t="s">
        <v>912</v>
      </c>
      <c r="J84" t="s">
        <v>912</v>
      </c>
    </row>
    <row r="85" spans="1:10" x14ac:dyDescent="0.35">
      <c r="A85">
        <v>13</v>
      </c>
      <c r="B85">
        <v>1</v>
      </c>
      <c r="C85" t="s">
        <v>269</v>
      </c>
      <c r="D85" s="58">
        <v>0.08</v>
      </c>
      <c r="E85">
        <v>91</v>
      </c>
      <c r="F85" s="64">
        <v>7</v>
      </c>
      <c r="G85" t="s">
        <v>912</v>
      </c>
      <c r="H85" t="s">
        <v>912</v>
      </c>
      <c r="I85" t="s">
        <v>912</v>
      </c>
      <c r="J85" t="s">
        <v>912</v>
      </c>
    </row>
    <row r="86" spans="1:10" x14ac:dyDescent="0.35">
      <c r="A86">
        <v>72</v>
      </c>
      <c r="B86">
        <v>1</v>
      </c>
      <c r="C86" t="s">
        <v>39</v>
      </c>
      <c r="D86" s="58">
        <v>-0.26867700345311862</v>
      </c>
      <c r="E86">
        <v>91</v>
      </c>
      <c r="F86">
        <v>4</v>
      </c>
      <c r="G86" t="s">
        <v>912</v>
      </c>
      <c r="H86" t="s">
        <v>912</v>
      </c>
      <c r="I86" t="s">
        <v>912</v>
      </c>
      <c r="J86" t="s">
        <v>912</v>
      </c>
    </row>
    <row r="87" spans="1:10" x14ac:dyDescent="0.35">
      <c r="A87">
        <v>81</v>
      </c>
      <c r="B87">
        <v>1</v>
      </c>
      <c r="C87" t="s">
        <v>325</v>
      </c>
      <c r="D87" s="58">
        <v>0.14482</v>
      </c>
      <c r="E87">
        <v>91</v>
      </c>
      <c r="F87" s="64">
        <v>10</v>
      </c>
      <c r="G87" t="s">
        <v>912</v>
      </c>
      <c r="H87" t="s">
        <v>912</v>
      </c>
      <c r="I87" t="s">
        <v>912</v>
      </c>
      <c r="J87" t="s">
        <v>912</v>
      </c>
    </row>
    <row r="88" spans="1:10" x14ac:dyDescent="0.35">
      <c r="A88">
        <v>108</v>
      </c>
      <c r="B88">
        <v>1</v>
      </c>
      <c r="C88" t="s">
        <v>423</v>
      </c>
      <c r="D88" s="58">
        <v>7.2999999999999995E-2</v>
      </c>
      <c r="E88">
        <v>92</v>
      </c>
      <c r="F88" s="64">
        <v>5</v>
      </c>
      <c r="G88" t="s">
        <v>912</v>
      </c>
      <c r="H88" t="s">
        <v>912</v>
      </c>
      <c r="I88" t="s">
        <v>912</v>
      </c>
      <c r="J88" t="s">
        <v>912</v>
      </c>
    </row>
    <row r="89" spans="1:10" x14ac:dyDescent="0.35">
      <c r="A89">
        <v>118</v>
      </c>
      <c r="B89">
        <v>1</v>
      </c>
      <c r="C89" t="s">
        <v>215</v>
      </c>
      <c r="D89" s="58">
        <v>4.6559999999999997E-2</v>
      </c>
      <c r="E89">
        <v>91</v>
      </c>
      <c r="F89">
        <v>5</v>
      </c>
      <c r="G89" t="s">
        <v>912</v>
      </c>
      <c r="H89" t="s">
        <v>912</v>
      </c>
      <c r="I89" t="s">
        <v>912</v>
      </c>
      <c r="J89" t="s">
        <v>912</v>
      </c>
    </row>
    <row r="90" spans="1:10" x14ac:dyDescent="0.35">
      <c r="A90">
        <v>146</v>
      </c>
      <c r="B90">
        <v>1</v>
      </c>
      <c r="C90" t="s">
        <v>172</v>
      </c>
      <c r="D90" s="58">
        <v>0.127308</v>
      </c>
      <c r="E90">
        <v>91</v>
      </c>
      <c r="F90" s="64">
        <v>4</v>
      </c>
      <c r="G90" t="s">
        <v>912</v>
      </c>
      <c r="H90" t="s">
        <v>912</v>
      </c>
      <c r="I90" t="s">
        <v>912</v>
      </c>
      <c r="J90" t="s">
        <v>912</v>
      </c>
    </row>
    <row r="91" spans="1:10" x14ac:dyDescent="0.35">
      <c r="A91">
        <v>192</v>
      </c>
      <c r="B91">
        <v>1</v>
      </c>
      <c r="C91" t="s">
        <v>120</v>
      </c>
      <c r="D91" s="58">
        <v>0.13159999999999999</v>
      </c>
      <c r="E91">
        <v>91</v>
      </c>
      <c r="F91" s="64">
        <v>5</v>
      </c>
      <c r="G91" t="s">
        <v>912</v>
      </c>
      <c r="H91" t="s">
        <v>912</v>
      </c>
      <c r="I91" t="s">
        <v>912</v>
      </c>
      <c r="J91" t="s">
        <v>912</v>
      </c>
    </row>
    <row r="92" spans="1:10" x14ac:dyDescent="0.35">
      <c r="A92">
        <v>209</v>
      </c>
      <c r="B92">
        <v>1</v>
      </c>
      <c r="C92" t="s">
        <v>1566</v>
      </c>
      <c r="D92" s="58">
        <v>0.22</v>
      </c>
      <c r="E92">
        <v>91</v>
      </c>
      <c r="F92" s="64">
        <v>3</v>
      </c>
      <c r="G92" t="s">
        <v>912</v>
      </c>
      <c r="H92" t="s">
        <v>912</v>
      </c>
      <c r="I92" t="s">
        <v>912</v>
      </c>
      <c r="J92" t="s">
        <v>912</v>
      </c>
    </row>
    <row r="93" spans="1:10" x14ac:dyDescent="0.35">
      <c r="A93">
        <v>236</v>
      </c>
      <c r="B93">
        <v>1</v>
      </c>
      <c r="C93" t="s">
        <v>1576</v>
      </c>
      <c r="D93" s="58">
        <v>0.22597</v>
      </c>
      <c r="E93">
        <v>91</v>
      </c>
      <c r="F93" s="64">
        <v>5</v>
      </c>
      <c r="G93" t="s">
        <v>912</v>
      </c>
      <c r="H93" t="s">
        <v>912</v>
      </c>
      <c r="I93" t="s">
        <v>912</v>
      </c>
      <c r="J93" t="s">
        <v>912</v>
      </c>
    </row>
    <row r="94" spans="1:10" x14ac:dyDescent="0.35">
      <c r="A94">
        <v>238</v>
      </c>
      <c r="B94">
        <v>1</v>
      </c>
      <c r="C94" t="s">
        <v>219</v>
      </c>
      <c r="D94" s="58">
        <v>0.1515</v>
      </c>
      <c r="E94">
        <v>91</v>
      </c>
      <c r="F94" s="64">
        <v>5</v>
      </c>
      <c r="G94" t="s">
        <v>912</v>
      </c>
      <c r="H94" t="s">
        <v>912</v>
      </c>
      <c r="I94" t="s">
        <v>912</v>
      </c>
      <c r="J94" t="s">
        <v>912</v>
      </c>
    </row>
    <row r="95" spans="1:10" x14ac:dyDescent="0.35">
      <c r="A95">
        <v>243</v>
      </c>
      <c r="B95">
        <v>1</v>
      </c>
      <c r="C95" t="s">
        <v>220</v>
      </c>
      <c r="D95" s="58">
        <v>0.08</v>
      </c>
      <c r="E95">
        <v>91</v>
      </c>
      <c r="F95">
        <v>5</v>
      </c>
      <c r="G95" t="s">
        <v>912</v>
      </c>
      <c r="H95" t="s">
        <v>912</v>
      </c>
      <c r="I95" t="s">
        <v>912</v>
      </c>
      <c r="J95" t="s">
        <v>912</v>
      </c>
    </row>
    <row r="96" spans="1:10" x14ac:dyDescent="0.35">
      <c r="A96">
        <v>263</v>
      </c>
      <c r="B96">
        <v>1</v>
      </c>
      <c r="C96" t="s">
        <v>1582</v>
      </c>
      <c r="D96" s="58">
        <v>6.0999999999999999E-2</v>
      </c>
      <c r="E96">
        <v>91</v>
      </c>
      <c r="F96" s="64">
        <v>2</v>
      </c>
      <c r="G96" t="s">
        <v>912</v>
      </c>
      <c r="H96" t="s">
        <v>912</v>
      </c>
      <c r="I96" t="s">
        <v>912</v>
      </c>
      <c r="J96" t="s">
        <v>912</v>
      </c>
    </row>
    <row r="97" spans="1:10" x14ac:dyDescent="0.35">
      <c r="A97">
        <v>265</v>
      </c>
      <c r="B97">
        <v>1</v>
      </c>
      <c r="C97" t="s">
        <v>1584</v>
      </c>
      <c r="D97" s="58">
        <v>0.18</v>
      </c>
      <c r="E97">
        <v>91</v>
      </c>
      <c r="F97" s="64">
        <v>3</v>
      </c>
      <c r="G97" t="s">
        <v>912</v>
      </c>
      <c r="H97" t="s">
        <v>912</v>
      </c>
      <c r="I97" t="s">
        <v>912</v>
      </c>
      <c r="J97" t="s">
        <v>912</v>
      </c>
    </row>
    <row r="98" spans="1:10" x14ac:dyDescent="0.35">
      <c r="A98">
        <v>270</v>
      </c>
      <c r="B98">
        <v>1</v>
      </c>
      <c r="C98" t="s">
        <v>221</v>
      </c>
      <c r="D98" s="58">
        <v>4.4999999999999998E-2</v>
      </c>
      <c r="E98">
        <v>91</v>
      </c>
      <c r="F98" s="64">
        <v>5</v>
      </c>
      <c r="G98" t="s">
        <v>912</v>
      </c>
      <c r="H98" t="s">
        <v>912</v>
      </c>
      <c r="I98" t="s">
        <v>912</v>
      </c>
      <c r="J98" t="s">
        <v>912</v>
      </c>
    </row>
    <row r="99" spans="1:10" x14ac:dyDescent="0.35">
      <c r="A99">
        <v>271</v>
      </c>
      <c r="B99">
        <v>1</v>
      </c>
      <c r="C99" t="s">
        <v>222</v>
      </c>
      <c r="D99" s="58">
        <v>5.475E-2</v>
      </c>
      <c r="E99">
        <v>91</v>
      </c>
      <c r="F99" s="64">
        <v>5</v>
      </c>
      <c r="G99" t="s">
        <v>912</v>
      </c>
      <c r="H99" t="s">
        <v>912</v>
      </c>
      <c r="I99" t="s">
        <v>912</v>
      </c>
      <c r="J99" t="s">
        <v>912</v>
      </c>
    </row>
    <row r="100" spans="1:10" x14ac:dyDescent="0.35">
      <c r="A100">
        <v>451</v>
      </c>
      <c r="B100">
        <v>1</v>
      </c>
      <c r="C100" t="s">
        <v>1602</v>
      </c>
      <c r="D100" s="58">
        <v>0.2021</v>
      </c>
      <c r="E100">
        <v>91</v>
      </c>
      <c r="F100">
        <v>2</v>
      </c>
      <c r="G100" t="s">
        <v>912</v>
      </c>
      <c r="H100" t="s">
        <v>912</v>
      </c>
      <c r="I100" t="s">
        <v>912</v>
      </c>
      <c r="J100" t="s">
        <v>912</v>
      </c>
    </row>
    <row r="101" spans="1:10" x14ac:dyDescent="0.35">
      <c r="A101">
        <v>465</v>
      </c>
      <c r="B101">
        <v>1</v>
      </c>
      <c r="C101" t="s">
        <v>258</v>
      </c>
      <c r="D101" s="58">
        <v>5.8000000000000003E-2</v>
      </c>
      <c r="E101">
        <v>91</v>
      </c>
      <c r="F101" s="64">
        <v>8</v>
      </c>
      <c r="G101" t="s">
        <v>912</v>
      </c>
      <c r="H101" t="s">
        <v>912</v>
      </c>
      <c r="I101" t="s">
        <v>912</v>
      </c>
      <c r="J101" t="s">
        <v>912</v>
      </c>
    </row>
    <row r="102" spans="1:10" x14ac:dyDescent="0.35">
      <c r="A102">
        <v>495</v>
      </c>
      <c r="B102">
        <v>1</v>
      </c>
      <c r="C102" t="s">
        <v>337</v>
      </c>
      <c r="D102" s="58">
        <v>0.11360000000000001</v>
      </c>
      <c r="E102">
        <v>91</v>
      </c>
      <c r="F102" s="64">
        <v>10</v>
      </c>
      <c r="G102" t="s">
        <v>912</v>
      </c>
      <c r="H102" t="s">
        <v>912</v>
      </c>
      <c r="I102" t="s">
        <v>912</v>
      </c>
      <c r="J102" t="s">
        <v>912</v>
      </c>
    </row>
    <row r="103" spans="1:10" x14ac:dyDescent="0.35">
      <c r="A103">
        <v>514</v>
      </c>
      <c r="B103">
        <v>1</v>
      </c>
      <c r="C103" t="s">
        <v>228</v>
      </c>
      <c r="D103" s="58">
        <v>8.7999999999999995E-2</v>
      </c>
      <c r="E103">
        <v>91</v>
      </c>
      <c r="F103" s="64">
        <v>5</v>
      </c>
      <c r="G103" t="s">
        <v>912</v>
      </c>
      <c r="H103" t="s">
        <v>912</v>
      </c>
      <c r="I103" t="s">
        <v>912</v>
      </c>
      <c r="J103" t="s">
        <v>912</v>
      </c>
    </row>
    <row r="104" spans="1:10" x14ac:dyDescent="0.35">
      <c r="A104">
        <v>543</v>
      </c>
      <c r="B104">
        <v>1</v>
      </c>
      <c r="C104" t="s">
        <v>1674</v>
      </c>
      <c r="D104" s="58">
        <v>0.11</v>
      </c>
      <c r="E104">
        <v>91</v>
      </c>
      <c r="F104" s="64">
        <v>2</v>
      </c>
      <c r="G104" t="s">
        <v>912</v>
      </c>
      <c r="H104" t="s">
        <v>912</v>
      </c>
      <c r="I104" t="s">
        <v>912</v>
      </c>
      <c r="J104" t="s">
        <v>912</v>
      </c>
    </row>
    <row r="105" spans="1:10" x14ac:dyDescent="0.35">
      <c r="A105">
        <v>553</v>
      </c>
      <c r="B105">
        <v>1</v>
      </c>
      <c r="C105" t="s">
        <v>230</v>
      </c>
      <c r="D105" s="58">
        <v>0.121</v>
      </c>
      <c r="E105">
        <v>91</v>
      </c>
      <c r="F105" s="64">
        <v>5</v>
      </c>
      <c r="G105" t="s">
        <v>912</v>
      </c>
      <c r="H105" t="s">
        <v>912</v>
      </c>
      <c r="I105" t="s">
        <v>912</v>
      </c>
      <c r="J105" t="s">
        <v>912</v>
      </c>
    </row>
    <row r="106" spans="1:10" x14ac:dyDescent="0.35">
      <c r="A106">
        <v>622</v>
      </c>
      <c r="B106">
        <v>1</v>
      </c>
      <c r="C106" t="s">
        <v>233</v>
      </c>
      <c r="D106" s="58">
        <v>9.5000000000000001E-2</v>
      </c>
      <c r="E106">
        <v>91</v>
      </c>
      <c r="F106">
        <v>5</v>
      </c>
      <c r="G106" t="s">
        <v>912</v>
      </c>
      <c r="H106" t="s">
        <v>912</v>
      </c>
      <c r="I106" t="s">
        <v>912</v>
      </c>
      <c r="J106" t="s">
        <v>912</v>
      </c>
    </row>
    <row r="107" spans="1:10" x14ac:dyDescent="0.35">
      <c r="A107">
        <v>628</v>
      </c>
      <c r="B107">
        <v>1</v>
      </c>
      <c r="C107" t="s">
        <v>135</v>
      </c>
      <c r="D107" s="58">
        <v>0.16</v>
      </c>
      <c r="E107">
        <v>91</v>
      </c>
      <c r="F107" s="64">
        <v>3</v>
      </c>
      <c r="G107" t="s">
        <v>912</v>
      </c>
      <c r="H107" t="s">
        <v>912</v>
      </c>
      <c r="I107" t="s">
        <v>912</v>
      </c>
      <c r="J107" t="s">
        <v>912</v>
      </c>
    </row>
    <row r="108" spans="1:10" x14ac:dyDescent="0.35">
      <c r="A108">
        <v>630</v>
      </c>
      <c r="B108">
        <v>1</v>
      </c>
      <c r="C108" t="s">
        <v>195</v>
      </c>
      <c r="D108" s="58">
        <v>7.9799999999999996E-2</v>
      </c>
      <c r="E108">
        <v>91</v>
      </c>
      <c r="F108" s="64">
        <v>5</v>
      </c>
      <c r="G108" t="s">
        <v>912</v>
      </c>
      <c r="H108" t="s">
        <v>912</v>
      </c>
      <c r="I108" t="s">
        <v>912</v>
      </c>
      <c r="J108" t="s">
        <v>912</v>
      </c>
    </row>
    <row r="109" spans="1:10" x14ac:dyDescent="0.35">
      <c r="A109">
        <v>638</v>
      </c>
      <c r="B109">
        <v>1</v>
      </c>
      <c r="C109" t="s">
        <v>197</v>
      </c>
      <c r="D109" s="58">
        <v>0.189</v>
      </c>
      <c r="E109">
        <v>91</v>
      </c>
      <c r="F109" s="64">
        <v>4</v>
      </c>
      <c r="G109" t="s">
        <v>912</v>
      </c>
      <c r="H109" t="s">
        <v>912</v>
      </c>
      <c r="I109" t="s">
        <v>912</v>
      </c>
      <c r="J109" t="s">
        <v>912</v>
      </c>
    </row>
    <row r="110" spans="1:10" x14ac:dyDescent="0.35">
      <c r="A110">
        <v>656</v>
      </c>
      <c r="B110">
        <v>1</v>
      </c>
      <c r="C110" t="s">
        <v>31</v>
      </c>
      <c r="D110" s="58">
        <v>0.1414</v>
      </c>
      <c r="E110">
        <v>91</v>
      </c>
      <c r="F110">
        <v>5</v>
      </c>
      <c r="G110" t="s">
        <v>912</v>
      </c>
      <c r="H110" t="s">
        <v>912</v>
      </c>
      <c r="I110" t="s">
        <v>912</v>
      </c>
      <c r="J110" t="s">
        <v>912</v>
      </c>
    </row>
    <row r="111" spans="1:10" x14ac:dyDescent="0.35">
      <c r="A111">
        <v>678</v>
      </c>
      <c r="B111">
        <v>1</v>
      </c>
      <c r="C111" t="s">
        <v>137</v>
      </c>
      <c r="D111" s="58">
        <v>0.33794000000000002</v>
      </c>
      <c r="E111">
        <v>91</v>
      </c>
      <c r="F111" s="64">
        <v>3</v>
      </c>
      <c r="G111" t="s">
        <v>912</v>
      </c>
      <c r="H111" t="s">
        <v>912</v>
      </c>
      <c r="I111" t="s">
        <v>912</v>
      </c>
      <c r="J111" t="s">
        <v>912</v>
      </c>
    </row>
    <row r="112" spans="1:10" x14ac:dyDescent="0.35">
      <c r="A112">
        <v>695</v>
      </c>
      <c r="B112">
        <v>1</v>
      </c>
      <c r="C112" t="s">
        <v>140</v>
      </c>
      <c r="D112" s="58">
        <v>0.09</v>
      </c>
      <c r="E112">
        <v>91</v>
      </c>
      <c r="F112" s="64">
        <v>5</v>
      </c>
      <c r="G112" t="s">
        <v>912</v>
      </c>
      <c r="H112" t="s">
        <v>912</v>
      </c>
      <c r="I112" t="s">
        <v>912</v>
      </c>
      <c r="J112" t="s">
        <v>912</v>
      </c>
    </row>
    <row r="113" spans="1:10" x14ac:dyDescent="0.35">
      <c r="A113">
        <v>717</v>
      </c>
      <c r="B113">
        <v>1</v>
      </c>
      <c r="C113" t="s">
        <v>147</v>
      </c>
      <c r="D113" s="58">
        <v>9.7549999999999998E-2</v>
      </c>
      <c r="E113">
        <v>91</v>
      </c>
      <c r="F113">
        <v>5</v>
      </c>
      <c r="G113" t="s">
        <v>912</v>
      </c>
      <c r="H113" t="s">
        <v>912</v>
      </c>
      <c r="I113" t="s">
        <v>912</v>
      </c>
      <c r="J113" t="s">
        <v>912</v>
      </c>
    </row>
    <row r="114" spans="1:10" x14ac:dyDescent="0.35">
      <c r="A114">
        <v>721</v>
      </c>
      <c r="B114">
        <v>1</v>
      </c>
      <c r="C114" t="s">
        <v>235</v>
      </c>
      <c r="D114" s="58">
        <v>6.6100000000000006E-2</v>
      </c>
      <c r="E114">
        <v>91</v>
      </c>
      <c r="F114" s="64">
        <v>5</v>
      </c>
      <c r="G114" t="s">
        <v>912</v>
      </c>
      <c r="H114" t="s">
        <v>912</v>
      </c>
      <c r="I114" t="s">
        <v>912</v>
      </c>
      <c r="J114" t="s">
        <v>912</v>
      </c>
    </row>
    <row r="115" spans="1:10" x14ac:dyDescent="0.35">
      <c r="A115">
        <v>732</v>
      </c>
      <c r="B115">
        <v>1</v>
      </c>
      <c r="C115" t="s">
        <v>1634</v>
      </c>
      <c r="D115" s="58">
        <v>5.1999999999999998E-2</v>
      </c>
      <c r="E115">
        <v>92</v>
      </c>
      <c r="F115" s="64">
        <v>5</v>
      </c>
      <c r="G115" t="s">
        <v>912</v>
      </c>
      <c r="H115" t="s">
        <v>912</v>
      </c>
      <c r="I115" t="s">
        <v>912</v>
      </c>
      <c r="J115" t="s">
        <v>912</v>
      </c>
    </row>
    <row r="116" spans="1:10" x14ac:dyDescent="0.35">
      <c r="A116">
        <v>762</v>
      </c>
      <c r="B116">
        <v>1</v>
      </c>
      <c r="C116" t="s">
        <v>1638</v>
      </c>
      <c r="D116" s="58">
        <v>0.12</v>
      </c>
      <c r="E116">
        <v>91</v>
      </c>
      <c r="F116" s="64">
        <v>5</v>
      </c>
      <c r="G116" t="s">
        <v>912</v>
      </c>
      <c r="H116" t="s">
        <v>912</v>
      </c>
      <c r="I116" t="s">
        <v>912</v>
      </c>
      <c r="J116" t="s">
        <v>912</v>
      </c>
    </row>
    <row r="117" spans="1:10" x14ac:dyDescent="0.35">
      <c r="A117">
        <v>771</v>
      </c>
      <c r="B117">
        <v>1</v>
      </c>
      <c r="C117" t="s">
        <v>282</v>
      </c>
      <c r="D117" s="58">
        <v>0.17620000000000002</v>
      </c>
      <c r="E117">
        <v>91</v>
      </c>
      <c r="F117" s="64">
        <v>7</v>
      </c>
      <c r="G117" t="s">
        <v>912</v>
      </c>
      <c r="H117" t="s">
        <v>912</v>
      </c>
      <c r="I117" t="s">
        <v>912</v>
      </c>
      <c r="J117" t="s">
        <v>912</v>
      </c>
    </row>
    <row r="118" spans="1:10" x14ac:dyDescent="0.35">
      <c r="A118">
        <v>786</v>
      </c>
      <c r="B118">
        <v>1</v>
      </c>
      <c r="C118" t="s">
        <v>105</v>
      </c>
      <c r="D118" s="58">
        <v>0.25</v>
      </c>
      <c r="E118">
        <v>91</v>
      </c>
      <c r="F118" s="64">
        <v>2</v>
      </c>
      <c r="G118" t="s">
        <v>912</v>
      </c>
      <c r="H118" t="s">
        <v>912</v>
      </c>
      <c r="I118" t="s">
        <v>912</v>
      </c>
      <c r="J118" t="s">
        <v>912</v>
      </c>
    </row>
    <row r="119" spans="1:10" x14ac:dyDescent="0.35">
      <c r="A119">
        <v>790</v>
      </c>
      <c r="B119">
        <v>1</v>
      </c>
      <c r="C119" t="s">
        <v>1675</v>
      </c>
      <c r="D119" s="58">
        <v>0.09</v>
      </c>
      <c r="E119">
        <v>91</v>
      </c>
      <c r="F119" s="64">
        <v>20</v>
      </c>
      <c r="G119" t="s">
        <v>912</v>
      </c>
      <c r="H119" t="s">
        <v>912</v>
      </c>
      <c r="I119" t="s">
        <v>912</v>
      </c>
      <c r="J119" t="s">
        <v>912</v>
      </c>
    </row>
    <row r="120" spans="1:10" x14ac:dyDescent="0.35">
      <c r="A120">
        <v>813</v>
      </c>
      <c r="B120">
        <v>1</v>
      </c>
      <c r="C120" t="s">
        <v>154</v>
      </c>
      <c r="D120" s="58">
        <v>9.239E-2</v>
      </c>
      <c r="E120">
        <v>91</v>
      </c>
      <c r="F120" s="64">
        <v>3</v>
      </c>
      <c r="G120" t="s">
        <v>912</v>
      </c>
      <c r="H120" t="s">
        <v>912</v>
      </c>
      <c r="I120" t="s">
        <v>912</v>
      </c>
      <c r="J120" t="s">
        <v>912</v>
      </c>
    </row>
    <row r="121" spans="1:10" x14ac:dyDescent="0.35">
      <c r="A121">
        <v>829</v>
      </c>
      <c r="B121">
        <v>1</v>
      </c>
      <c r="C121" t="s">
        <v>238</v>
      </c>
      <c r="D121" s="58">
        <v>7.5700000000000003E-2</v>
      </c>
      <c r="E121">
        <v>91</v>
      </c>
      <c r="F121" s="64">
        <v>5</v>
      </c>
      <c r="G121" t="s">
        <v>912</v>
      </c>
      <c r="H121" t="s">
        <v>912</v>
      </c>
      <c r="I121" t="s">
        <v>912</v>
      </c>
      <c r="J121" t="s">
        <v>912</v>
      </c>
    </row>
    <row r="122" spans="1:10" x14ac:dyDescent="0.35">
      <c r="A122">
        <v>837</v>
      </c>
      <c r="B122">
        <v>1</v>
      </c>
      <c r="C122" t="s">
        <v>36</v>
      </c>
      <c r="D122" s="58">
        <v>5.1959999999999999E-2</v>
      </c>
      <c r="E122">
        <v>91</v>
      </c>
      <c r="F122" s="64">
        <v>8</v>
      </c>
      <c r="G122" t="s">
        <v>912</v>
      </c>
      <c r="H122" t="s">
        <v>912</v>
      </c>
      <c r="I122" t="s">
        <v>912</v>
      </c>
      <c r="J122" t="s">
        <v>912</v>
      </c>
    </row>
    <row r="123" spans="1:10" x14ac:dyDescent="0.35">
      <c r="A123">
        <v>914</v>
      </c>
      <c r="B123">
        <v>1</v>
      </c>
      <c r="C123" t="s">
        <v>240</v>
      </c>
      <c r="D123" s="58">
        <v>0.14471899999999999</v>
      </c>
      <c r="E123">
        <v>91</v>
      </c>
      <c r="F123" s="64">
        <v>5</v>
      </c>
      <c r="G123" t="s">
        <v>912</v>
      </c>
      <c r="H123" t="s">
        <v>912</v>
      </c>
      <c r="I123" t="s">
        <v>912</v>
      </c>
      <c r="J123" t="s">
        <v>912</v>
      </c>
    </row>
    <row r="124" spans="1:10" x14ac:dyDescent="0.35">
      <c r="A124" s="73" t="s">
        <v>1</v>
      </c>
    </row>
  </sheetData>
  <conditionalFormatting sqref="A84:F123">
    <cfRule type="expression" dxfId="2" priority="3">
      <formula>MOD(ROW(),2)=0</formula>
    </cfRule>
  </conditionalFormatting>
  <conditionalFormatting sqref="A1:J123">
    <cfRule type="cellIs" dxfId="1" priority="1" operator="equal">
      <formula>"no data"</formula>
    </cfRule>
  </conditionalFormatting>
  <conditionalFormatting sqref="A7:J81">
    <cfRule type="expression" dxfId="0" priority="6">
      <formula>MOD(ROW(),2)=0</formula>
    </cfRule>
  </conditionalFormatting>
  <pageMargins left="0.7" right="0.7" top="0.75" bottom="0.75" header="0.3" footer="0.3"/>
  <pageSetup scale="71"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00000"/>
  </sheetPr>
  <dimension ref="A1:K7718"/>
  <sheetViews>
    <sheetView tabSelected="1" workbookViewId="0"/>
  </sheetViews>
  <sheetFormatPr defaultRowHeight="14.5" zeroHeight="1" x14ac:dyDescent="0.35"/>
  <cols>
    <col min="1" max="1" width="12.453125" bestFit="1" customWidth="1"/>
    <col min="2" max="2" width="11.08984375" bestFit="1" customWidth="1"/>
    <col min="3" max="3" width="12.36328125" bestFit="1" customWidth="1"/>
    <col min="4" max="4" width="10.6328125" bestFit="1" customWidth="1"/>
    <col min="5" max="5" width="21.54296875" bestFit="1" customWidth="1"/>
  </cols>
  <sheetData>
    <row r="1" spans="1:11" x14ac:dyDescent="0.35">
      <c r="A1" s="54" t="s">
        <v>1900</v>
      </c>
    </row>
    <row r="2" spans="1:11" ht="29" x14ac:dyDescent="0.35">
      <c r="A2" t="s">
        <v>7</v>
      </c>
      <c r="B2" t="s">
        <v>929</v>
      </c>
      <c r="C2" t="s">
        <v>930</v>
      </c>
      <c r="D2" t="s">
        <v>931</v>
      </c>
      <c r="E2" t="s">
        <v>932</v>
      </c>
      <c r="H2" s="28" t="s">
        <v>7</v>
      </c>
      <c r="I2" s="27" t="s">
        <v>4</v>
      </c>
      <c r="J2" s="27" t="s">
        <v>925</v>
      </c>
      <c r="K2" s="28" t="s">
        <v>926</v>
      </c>
    </row>
    <row r="3" spans="1:11" x14ac:dyDescent="0.35">
      <c r="A3">
        <f>VALUE(20&amp;LEFT(B3,2))+1</f>
        <v>2002</v>
      </c>
      <c r="B3" t="s">
        <v>933</v>
      </c>
      <c r="C3">
        <v>1</v>
      </c>
      <c r="D3">
        <v>1</v>
      </c>
      <c r="E3">
        <v>1352.72</v>
      </c>
      <c r="H3" s="29">
        <v>1994</v>
      </c>
      <c r="I3" s="29">
        <v>1</v>
      </c>
      <c r="J3" s="29">
        <v>1</v>
      </c>
      <c r="K3" s="30">
        <v>1406.3</v>
      </c>
    </row>
    <row r="4" spans="1:11" x14ac:dyDescent="0.35">
      <c r="A4">
        <f t="shared" ref="A4:A67" si="0">VALUE(20&amp;LEFT(B4,2))+1</f>
        <v>2002</v>
      </c>
      <c r="B4" t="s">
        <v>933</v>
      </c>
      <c r="C4">
        <v>1</v>
      </c>
      <c r="D4">
        <v>3</v>
      </c>
      <c r="E4">
        <v>46189.7</v>
      </c>
      <c r="H4" s="31">
        <v>1994</v>
      </c>
      <c r="I4" s="31">
        <v>11</v>
      </c>
      <c r="J4" s="31">
        <v>1</v>
      </c>
      <c r="K4" s="32">
        <v>38250.86</v>
      </c>
    </row>
    <row r="5" spans="1:11" x14ac:dyDescent="0.35">
      <c r="A5">
        <f t="shared" si="0"/>
        <v>2002</v>
      </c>
      <c r="B5" t="s">
        <v>933</v>
      </c>
      <c r="C5">
        <v>2</v>
      </c>
      <c r="D5">
        <v>1</v>
      </c>
      <c r="E5">
        <v>363</v>
      </c>
      <c r="H5" s="31">
        <v>1994</v>
      </c>
      <c r="I5" s="31">
        <v>94</v>
      </c>
      <c r="J5" s="31">
        <v>1</v>
      </c>
      <c r="K5" s="32">
        <v>2388.71</v>
      </c>
    </row>
    <row r="6" spans="1:11" x14ac:dyDescent="0.35">
      <c r="A6">
        <f t="shared" si="0"/>
        <v>2002</v>
      </c>
      <c r="B6" t="s">
        <v>933</v>
      </c>
      <c r="C6">
        <v>4</v>
      </c>
      <c r="D6">
        <v>1</v>
      </c>
      <c r="E6">
        <v>534.53</v>
      </c>
      <c r="H6" s="31">
        <v>1994</v>
      </c>
      <c r="I6" s="31">
        <v>146</v>
      </c>
      <c r="J6" s="31">
        <v>1</v>
      </c>
      <c r="K6" s="32">
        <v>841.5</v>
      </c>
    </row>
    <row r="7" spans="1:11" x14ac:dyDescent="0.35">
      <c r="A7">
        <f t="shared" si="0"/>
        <v>2002</v>
      </c>
      <c r="B7" t="s">
        <v>933</v>
      </c>
      <c r="C7">
        <v>6</v>
      </c>
      <c r="D7">
        <v>3</v>
      </c>
      <c r="E7">
        <v>3485.59</v>
      </c>
      <c r="H7" s="31">
        <v>1994</v>
      </c>
      <c r="I7" s="31">
        <v>173</v>
      </c>
      <c r="J7" s="31">
        <v>1</v>
      </c>
      <c r="K7" s="32">
        <v>592.11</v>
      </c>
    </row>
    <row r="8" spans="1:11" x14ac:dyDescent="0.35">
      <c r="A8">
        <f t="shared" si="0"/>
        <v>2002</v>
      </c>
      <c r="B8" t="s">
        <v>933</v>
      </c>
      <c r="C8">
        <v>11</v>
      </c>
      <c r="D8">
        <v>1</v>
      </c>
      <c r="E8">
        <v>40599.83</v>
      </c>
      <c r="H8" s="31">
        <v>1994</v>
      </c>
      <c r="I8" s="31">
        <v>177</v>
      </c>
      <c r="J8" s="31">
        <v>1</v>
      </c>
      <c r="K8" s="32">
        <v>1199.52</v>
      </c>
    </row>
    <row r="9" spans="1:11" x14ac:dyDescent="0.35">
      <c r="A9">
        <f t="shared" si="0"/>
        <v>2002</v>
      </c>
      <c r="B9" t="s">
        <v>933</v>
      </c>
      <c r="C9">
        <v>12</v>
      </c>
      <c r="D9">
        <v>1</v>
      </c>
      <c r="E9">
        <v>6882.89</v>
      </c>
      <c r="H9" s="31">
        <v>1994</v>
      </c>
      <c r="I9" s="31">
        <v>213</v>
      </c>
      <c r="J9" s="31">
        <v>1</v>
      </c>
      <c r="K9" s="32">
        <v>576.65</v>
      </c>
    </row>
    <row r="10" spans="1:11" x14ac:dyDescent="0.35">
      <c r="A10">
        <f t="shared" si="0"/>
        <v>2002</v>
      </c>
      <c r="B10" t="s">
        <v>933</v>
      </c>
      <c r="C10">
        <v>13</v>
      </c>
      <c r="D10">
        <v>1</v>
      </c>
      <c r="E10">
        <v>3180.91</v>
      </c>
      <c r="H10" s="31">
        <v>1994</v>
      </c>
      <c r="I10" s="31">
        <v>245</v>
      </c>
      <c r="J10" s="31">
        <v>1</v>
      </c>
      <c r="K10" s="32">
        <v>399.84</v>
      </c>
    </row>
    <row r="11" spans="1:11" x14ac:dyDescent="0.35">
      <c r="A11">
        <f t="shared" si="0"/>
        <v>2002</v>
      </c>
      <c r="B11" t="s">
        <v>933</v>
      </c>
      <c r="C11">
        <v>14</v>
      </c>
      <c r="D11">
        <v>1</v>
      </c>
      <c r="E11">
        <v>2545.0500000000002</v>
      </c>
      <c r="H11" s="31">
        <v>1994</v>
      </c>
      <c r="I11" s="31">
        <v>255</v>
      </c>
      <c r="J11" s="31">
        <v>1</v>
      </c>
      <c r="K11" s="32">
        <v>1042.8</v>
      </c>
    </row>
    <row r="12" spans="1:11" x14ac:dyDescent="0.35">
      <c r="A12">
        <f t="shared" si="0"/>
        <v>2002</v>
      </c>
      <c r="B12" t="s">
        <v>933</v>
      </c>
      <c r="C12">
        <v>15</v>
      </c>
      <c r="D12">
        <v>1</v>
      </c>
      <c r="E12">
        <v>5787.4</v>
      </c>
      <c r="H12" s="31">
        <v>1994</v>
      </c>
      <c r="I12" s="31">
        <v>277</v>
      </c>
      <c r="J12" s="31">
        <v>1</v>
      </c>
      <c r="K12" s="32">
        <v>2653.56</v>
      </c>
    </row>
    <row r="13" spans="1:11" x14ac:dyDescent="0.35">
      <c r="A13">
        <f t="shared" si="0"/>
        <v>2002</v>
      </c>
      <c r="B13" t="s">
        <v>933</v>
      </c>
      <c r="C13">
        <v>16</v>
      </c>
      <c r="D13">
        <v>1</v>
      </c>
      <c r="E13">
        <v>4177.6400000000003</v>
      </c>
      <c r="H13" s="31">
        <v>1994</v>
      </c>
      <c r="I13" s="31">
        <v>284</v>
      </c>
      <c r="J13" s="31">
        <v>1</v>
      </c>
      <c r="K13" s="32">
        <v>7836.92</v>
      </c>
    </row>
    <row r="14" spans="1:11" x14ac:dyDescent="0.35">
      <c r="A14">
        <f t="shared" si="0"/>
        <v>2002</v>
      </c>
      <c r="B14" t="s">
        <v>933</v>
      </c>
      <c r="C14">
        <v>22</v>
      </c>
      <c r="D14">
        <v>1</v>
      </c>
      <c r="E14">
        <v>2807.15</v>
      </c>
      <c r="H14" s="31">
        <v>1994</v>
      </c>
      <c r="I14" s="31">
        <v>299</v>
      </c>
      <c r="J14" s="31">
        <v>1</v>
      </c>
      <c r="K14" s="32">
        <v>995.48</v>
      </c>
    </row>
    <row r="15" spans="1:11" x14ac:dyDescent="0.35">
      <c r="A15">
        <f t="shared" si="0"/>
        <v>2002</v>
      </c>
      <c r="B15" t="s">
        <v>933</v>
      </c>
      <c r="C15">
        <v>23</v>
      </c>
      <c r="D15">
        <v>1</v>
      </c>
      <c r="E15">
        <v>1224.26</v>
      </c>
      <c r="H15" s="31">
        <v>1994</v>
      </c>
      <c r="I15" s="31">
        <v>309</v>
      </c>
      <c r="J15" s="31">
        <v>1</v>
      </c>
      <c r="K15" s="32">
        <v>1986.58</v>
      </c>
    </row>
    <row r="16" spans="1:11" x14ac:dyDescent="0.35">
      <c r="A16">
        <f t="shared" si="0"/>
        <v>2002</v>
      </c>
      <c r="B16" t="s">
        <v>933</v>
      </c>
      <c r="C16">
        <v>25</v>
      </c>
      <c r="D16">
        <v>1</v>
      </c>
      <c r="E16">
        <v>44.05</v>
      </c>
      <c r="H16" s="31">
        <v>1994</v>
      </c>
      <c r="I16" s="31">
        <v>333</v>
      </c>
      <c r="J16" s="31">
        <v>1</v>
      </c>
      <c r="K16" s="32">
        <v>794.12</v>
      </c>
    </row>
    <row r="17" spans="1:11" x14ac:dyDescent="0.35">
      <c r="A17">
        <f t="shared" si="0"/>
        <v>2002</v>
      </c>
      <c r="B17" t="s">
        <v>933</v>
      </c>
      <c r="C17">
        <v>31</v>
      </c>
      <c r="D17">
        <v>1</v>
      </c>
      <c r="E17">
        <v>5001.84</v>
      </c>
      <c r="H17" s="31">
        <v>1994</v>
      </c>
      <c r="I17" s="31">
        <v>341</v>
      </c>
      <c r="J17" s="31">
        <v>1</v>
      </c>
      <c r="K17" s="32">
        <v>628.83000000000004</v>
      </c>
    </row>
    <row r="18" spans="1:11" x14ac:dyDescent="0.35">
      <c r="A18">
        <f t="shared" si="0"/>
        <v>2002</v>
      </c>
      <c r="B18" t="s">
        <v>933</v>
      </c>
      <c r="C18">
        <v>32</v>
      </c>
      <c r="D18">
        <v>1</v>
      </c>
      <c r="E18">
        <v>772.23</v>
      </c>
      <c r="H18" s="31">
        <v>1994</v>
      </c>
      <c r="I18" s="31">
        <v>347</v>
      </c>
      <c r="J18" s="31">
        <v>1</v>
      </c>
      <c r="K18" s="32">
        <v>4653.8500000000004</v>
      </c>
    </row>
    <row r="19" spans="1:11" x14ac:dyDescent="0.35">
      <c r="A19">
        <f t="shared" si="0"/>
        <v>2002</v>
      </c>
      <c r="B19" t="s">
        <v>933</v>
      </c>
      <c r="C19">
        <v>36</v>
      </c>
      <c r="D19">
        <v>1</v>
      </c>
      <c r="E19">
        <v>275.39999999999998</v>
      </c>
      <c r="H19" s="31">
        <v>1994</v>
      </c>
      <c r="I19" s="31">
        <v>361</v>
      </c>
      <c r="J19" s="31">
        <v>1</v>
      </c>
      <c r="K19" s="32">
        <v>1824.4</v>
      </c>
    </row>
    <row r="20" spans="1:11" x14ac:dyDescent="0.35">
      <c r="A20">
        <f t="shared" si="0"/>
        <v>2002</v>
      </c>
      <c r="B20" t="s">
        <v>933</v>
      </c>
      <c r="C20">
        <v>38</v>
      </c>
      <c r="D20">
        <v>1</v>
      </c>
      <c r="E20">
        <v>1416.28</v>
      </c>
      <c r="H20" s="31">
        <v>1994</v>
      </c>
      <c r="I20" s="31">
        <v>391</v>
      </c>
      <c r="J20" s="31">
        <v>1</v>
      </c>
      <c r="K20" s="32">
        <v>532.84</v>
      </c>
    </row>
    <row r="21" spans="1:11" x14ac:dyDescent="0.35">
      <c r="A21">
        <f t="shared" si="0"/>
        <v>2002</v>
      </c>
      <c r="B21" t="s">
        <v>933</v>
      </c>
      <c r="C21">
        <v>47</v>
      </c>
      <c r="D21">
        <v>1</v>
      </c>
      <c r="E21">
        <v>3468.94</v>
      </c>
      <c r="H21" s="31">
        <v>1994</v>
      </c>
      <c r="I21" s="31">
        <v>402</v>
      </c>
      <c r="J21" s="31">
        <v>1</v>
      </c>
      <c r="K21" s="32">
        <v>186.19</v>
      </c>
    </row>
    <row r="22" spans="1:11" x14ac:dyDescent="0.35">
      <c r="A22">
        <f t="shared" si="0"/>
        <v>2002</v>
      </c>
      <c r="B22" t="s">
        <v>933</v>
      </c>
      <c r="C22">
        <v>51</v>
      </c>
      <c r="D22">
        <v>1</v>
      </c>
      <c r="E22">
        <v>1664.56</v>
      </c>
      <c r="H22" s="31">
        <v>1994</v>
      </c>
      <c r="I22" s="31">
        <v>403</v>
      </c>
      <c r="J22" s="31">
        <v>1</v>
      </c>
      <c r="K22" s="32">
        <v>352.1</v>
      </c>
    </row>
    <row r="23" spans="1:11" x14ac:dyDescent="0.35">
      <c r="A23">
        <f t="shared" si="0"/>
        <v>2002</v>
      </c>
      <c r="B23" t="s">
        <v>933</v>
      </c>
      <c r="C23">
        <v>62</v>
      </c>
      <c r="D23">
        <v>1</v>
      </c>
      <c r="E23">
        <v>556.47</v>
      </c>
      <c r="H23" s="31">
        <v>1994</v>
      </c>
      <c r="I23" s="31">
        <v>411</v>
      </c>
      <c r="J23" s="31">
        <v>1</v>
      </c>
      <c r="K23" s="32">
        <v>264.01</v>
      </c>
    </row>
    <row r="24" spans="1:11" x14ac:dyDescent="0.35">
      <c r="A24">
        <f t="shared" si="0"/>
        <v>2002</v>
      </c>
      <c r="B24" t="s">
        <v>933</v>
      </c>
      <c r="C24">
        <v>75</v>
      </c>
      <c r="D24">
        <v>1</v>
      </c>
      <c r="E24">
        <v>670.54</v>
      </c>
      <c r="H24" s="31">
        <v>1994</v>
      </c>
      <c r="I24" s="31">
        <v>415</v>
      </c>
      <c r="J24" s="31">
        <v>1</v>
      </c>
      <c r="K24" s="32">
        <v>237.66</v>
      </c>
    </row>
    <row r="25" spans="1:11" x14ac:dyDescent="0.35">
      <c r="A25">
        <f t="shared" si="0"/>
        <v>2002</v>
      </c>
      <c r="B25" t="s">
        <v>933</v>
      </c>
      <c r="C25">
        <v>77</v>
      </c>
      <c r="D25">
        <v>1</v>
      </c>
      <c r="E25">
        <v>6896.31</v>
      </c>
      <c r="H25" s="31">
        <v>1994</v>
      </c>
      <c r="I25" s="31">
        <v>422</v>
      </c>
      <c r="J25" s="31">
        <v>1</v>
      </c>
      <c r="K25" s="32">
        <v>1506.44</v>
      </c>
    </row>
    <row r="26" spans="1:11" x14ac:dyDescent="0.35">
      <c r="A26">
        <f t="shared" si="0"/>
        <v>2002</v>
      </c>
      <c r="B26" t="s">
        <v>933</v>
      </c>
      <c r="C26">
        <v>81</v>
      </c>
      <c r="D26">
        <v>1</v>
      </c>
      <c r="E26">
        <v>172.19</v>
      </c>
      <c r="H26" s="31">
        <v>1994</v>
      </c>
      <c r="I26" s="31">
        <v>437</v>
      </c>
      <c r="J26" s="31">
        <v>1</v>
      </c>
      <c r="K26" s="32">
        <v>240.26</v>
      </c>
    </row>
    <row r="27" spans="1:11" x14ac:dyDescent="0.35">
      <c r="A27">
        <f t="shared" si="0"/>
        <v>2002</v>
      </c>
      <c r="B27" t="s">
        <v>933</v>
      </c>
      <c r="C27">
        <v>84</v>
      </c>
      <c r="D27">
        <v>1</v>
      </c>
      <c r="E27">
        <v>640.44000000000005</v>
      </c>
      <c r="H27" s="31">
        <v>1994</v>
      </c>
      <c r="I27" s="31">
        <v>463</v>
      </c>
      <c r="J27" s="31">
        <v>1</v>
      </c>
      <c r="K27" s="32">
        <v>918.37</v>
      </c>
    </row>
    <row r="28" spans="1:11" x14ac:dyDescent="0.35">
      <c r="A28">
        <f t="shared" si="0"/>
        <v>2002</v>
      </c>
      <c r="B28" t="s">
        <v>933</v>
      </c>
      <c r="C28">
        <v>85</v>
      </c>
      <c r="D28">
        <v>1</v>
      </c>
      <c r="E28">
        <v>695.17</v>
      </c>
      <c r="H28" s="31">
        <v>1994</v>
      </c>
      <c r="I28" s="31">
        <v>466</v>
      </c>
      <c r="J28" s="31">
        <v>1</v>
      </c>
      <c r="K28" s="32">
        <v>2032.18</v>
      </c>
    </row>
    <row r="29" spans="1:11" x14ac:dyDescent="0.35">
      <c r="A29">
        <f t="shared" si="0"/>
        <v>2002</v>
      </c>
      <c r="B29" t="s">
        <v>933</v>
      </c>
      <c r="C29">
        <v>88</v>
      </c>
      <c r="D29">
        <v>1</v>
      </c>
      <c r="E29">
        <v>2525.04</v>
      </c>
      <c r="H29" s="31">
        <v>1994</v>
      </c>
      <c r="I29" s="31">
        <v>482</v>
      </c>
      <c r="J29" s="31">
        <v>1</v>
      </c>
      <c r="K29" s="32">
        <v>3583.61</v>
      </c>
    </row>
    <row r="30" spans="1:11" x14ac:dyDescent="0.35">
      <c r="A30">
        <f t="shared" si="0"/>
        <v>2002</v>
      </c>
      <c r="B30" t="s">
        <v>933</v>
      </c>
      <c r="C30">
        <v>91</v>
      </c>
      <c r="D30">
        <v>1</v>
      </c>
      <c r="E30">
        <v>653.47</v>
      </c>
      <c r="H30" s="31">
        <v>1994</v>
      </c>
      <c r="I30" s="31">
        <v>492</v>
      </c>
      <c r="J30" s="31">
        <v>1</v>
      </c>
      <c r="K30" s="32">
        <v>4070.06</v>
      </c>
    </row>
    <row r="31" spans="1:11" x14ac:dyDescent="0.35">
      <c r="A31">
        <f t="shared" si="0"/>
        <v>2002</v>
      </c>
      <c r="B31" t="s">
        <v>933</v>
      </c>
      <c r="C31">
        <v>93</v>
      </c>
      <c r="D31">
        <v>1</v>
      </c>
      <c r="E31">
        <v>701.4</v>
      </c>
      <c r="H31" s="31">
        <v>1994</v>
      </c>
      <c r="I31" s="31">
        <v>521</v>
      </c>
      <c r="J31" s="31">
        <v>1</v>
      </c>
      <c r="K31" s="32">
        <v>505.56</v>
      </c>
    </row>
    <row r="32" spans="1:11" x14ac:dyDescent="0.35">
      <c r="A32">
        <f t="shared" si="0"/>
        <v>2002</v>
      </c>
      <c r="B32" t="s">
        <v>933</v>
      </c>
      <c r="C32">
        <v>94</v>
      </c>
      <c r="D32">
        <v>1</v>
      </c>
      <c r="E32">
        <v>2576.7800000000002</v>
      </c>
      <c r="H32" s="31">
        <v>1994</v>
      </c>
      <c r="I32" s="31">
        <v>531</v>
      </c>
      <c r="J32" s="31">
        <v>1</v>
      </c>
      <c r="K32" s="32">
        <v>1373.61</v>
      </c>
    </row>
    <row r="33" spans="1:11" x14ac:dyDescent="0.35">
      <c r="A33">
        <f t="shared" si="0"/>
        <v>2002</v>
      </c>
      <c r="B33" t="s">
        <v>933</v>
      </c>
      <c r="C33">
        <v>95</v>
      </c>
      <c r="D33">
        <v>1</v>
      </c>
      <c r="E33">
        <v>309.25</v>
      </c>
      <c r="H33" s="31">
        <v>1994</v>
      </c>
      <c r="I33" s="31">
        <v>550</v>
      </c>
      <c r="J33" s="31">
        <v>1</v>
      </c>
      <c r="K33" s="32">
        <v>409.14</v>
      </c>
    </row>
    <row r="34" spans="1:11" x14ac:dyDescent="0.35">
      <c r="A34">
        <f t="shared" si="0"/>
        <v>2002</v>
      </c>
      <c r="B34" t="s">
        <v>933</v>
      </c>
      <c r="C34">
        <v>97</v>
      </c>
      <c r="D34">
        <v>1</v>
      </c>
      <c r="E34">
        <v>797.62</v>
      </c>
      <c r="H34" s="31">
        <v>1994</v>
      </c>
      <c r="I34" s="31">
        <v>561</v>
      </c>
      <c r="J34" s="31">
        <v>1</v>
      </c>
      <c r="K34" s="32">
        <v>230.67</v>
      </c>
    </row>
    <row r="35" spans="1:11" x14ac:dyDescent="0.35">
      <c r="A35">
        <f t="shared" si="0"/>
        <v>2002</v>
      </c>
      <c r="B35" t="s">
        <v>933</v>
      </c>
      <c r="C35">
        <v>99</v>
      </c>
      <c r="D35">
        <v>1</v>
      </c>
      <c r="E35">
        <v>1073.46</v>
      </c>
      <c r="H35" s="31">
        <v>1994</v>
      </c>
      <c r="I35" s="31">
        <v>564</v>
      </c>
      <c r="J35" s="31">
        <v>1</v>
      </c>
      <c r="K35" s="32">
        <v>2299.9499999999998</v>
      </c>
    </row>
    <row r="36" spans="1:11" x14ac:dyDescent="0.35">
      <c r="A36">
        <f t="shared" si="0"/>
        <v>2002</v>
      </c>
      <c r="B36" t="s">
        <v>933</v>
      </c>
      <c r="C36">
        <v>100</v>
      </c>
      <c r="D36">
        <v>1</v>
      </c>
      <c r="E36">
        <v>398.06</v>
      </c>
      <c r="H36" s="31">
        <v>1994</v>
      </c>
      <c r="I36" s="31">
        <v>595</v>
      </c>
      <c r="J36" s="31">
        <v>1</v>
      </c>
      <c r="K36" s="32">
        <v>2128.2800000000002</v>
      </c>
    </row>
    <row r="37" spans="1:11" x14ac:dyDescent="0.35">
      <c r="A37">
        <f t="shared" si="0"/>
        <v>2002</v>
      </c>
      <c r="B37" t="s">
        <v>933</v>
      </c>
      <c r="C37">
        <v>108</v>
      </c>
      <c r="D37">
        <v>1</v>
      </c>
      <c r="E37">
        <v>1052.93</v>
      </c>
      <c r="H37" s="31">
        <v>1994</v>
      </c>
      <c r="I37" s="31">
        <v>624</v>
      </c>
      <c r="J37" s="31">
        <v>1</v>
      </c>
      <c r="K37" s="32">
        <v>9674.25</v>
      </c>
    </row>
    <row r="38" spans="1:11" x14ac:dyDescent="0.35">
      <c r="A38">
        <f t="shared" si="0"/>
        <v>2002</v>
      </c>
      <c r="B38" t="s">
        <v>933</v>
      </c>
      <c r="C38">
        <v>110</v>
      </c>
      <c r="D38">
        <v>1</v>
      </c>
      <c r="E38">
        <v>2202.46</v>
      </c>
      <c r="H38" s="31">
        <v>1994</v>
      </c>
      <c r="I38" s="31">
        <v>630</v>
      </c>
      <c r="J38" s="31">
        <v>1</v>
      </c>
      <c r="K38" s="32">
        <v>497.87</v>
      </c>
    </row>
    <row r="39" spans="1:11" x14ac:dyDescent="0.35">
      <c r="A39">
        <f t="shared" si="0"/>
        <v>2002</v>
      </c>
      <c r="B39" t="s">
        <v>933</v>
      </c>
      <c r="C39">
        <v>111</v>
      </c>
      <c r="D39">
        <v>1</v>
      </c>
      <c r="E39">
        <v>1391.97</v>
      </c>
      <c r="H39" s="31">
        <v>1994</v>
      </c>
      <c r="I39" s="31">
        <v>633</v>
      </c>
      <c r="J39" s="31">
        <v>1</v>
      </c>
      <c r="K39" s="32">
        <v>293.67</v>
      </c>
    </row>
    <row r="40" spans="1:11" x14ac:dyDescent="0.35">
      <c r="A40">
        <f t="shared" si="0"/>
        <v>2002</v>
      </c>
      <c r="B40" t="s">
        <v>933</v>
      </c>
      <c r="C40">
        <v>112</v>
      </c>
      <c r="D40">
        <v>1</v>
      </c>
      <c r="E40">
        <v>7656.62</v>
      </c>
      <c r="H40" s="31">
        <v>1994</v>
      </c>
      <c r="I40" s="31">
        <v>638</v>
      </c>
      <c r="J40" s="31">
        <v>1</v>
      </c>
      <c r="K40" s="32">
        <v>205.64</v>
      </c>
    </row>
    <row r="41" spans="1:11" x14ac:dyDescent="0.35">
      <c r="A41">
        <f t="shared" si="0"/>
        <v>2002</v>
      </c>
      <c r="B41" t="s">
        <v>933</v>
      </c>
      <c r="C41">
        <v>113</v>
      </c>
      <c r="D41">
        <v>1</v>
      </c>
      <c r="E41">
        <v>992.46</v>
      </c>
      <c r="H41" s="31">
        <v>1994</v>
      </c>
      <c r="I41" s="31">
        <v>700</v>
      </c>
      <c r="J41" s="31">
        <v>1</v>
      </c>
      <c r="K41" s="32">
        <v>1769.01</v>
      </c>
    </row>
    <row r="42" spans="1:11" x14ac:dyDescent="0.35">
      <c r="A42">
        <f t="shared" si="0"/>
        <v>2002</v>
      </c>
      <c r="B42" t="s">
        <v>933</v>
      </c>
      <c r="C42">
        <v>115</v>
      </c>
      <c r="D42">
        <v>1</v>
      </c>
      <c r="E42">
        <v>1147.42</v>
      </c>
      <c r="H42" s="31">
        <v>1994</v>
      </c>
      <c r="I42" s="31">
        <v>717</v>
      </c>
      <c r="J42" s="31">
        <v>1</v>
      </c>
      <c r="K42" s="32">
        <v>1107.99</v>
      </c>
    </row>
    <row r="43" spans="1:11" x14ac:dyDescent="0.35">
      <c r="A43">
        <f t="shared" si="0"/>
        <v>2002</v>
      </c>
      <c r="B43" t="s">
        <v>933</v>
      </c>
      <c r="C43">
        <v>116</v>
      </c>
      <c r="D43">
        <v>1</v>
      </c>
      <c r="E43">
        <v>709.79</v>
      </c>
      <c r="H43" s="31">
        <v>1994</v>
      </c>
      <c r="I43" s="31">
        <v>731</v>
      </c>
      <c r="J43" s="31">
        <v>1</v>
      </c>
      <c r="K43" s="32">
        <v>764.05</v>
      </c>
    </row>
    <row r="44" spans="1:11" x14ac:dyDescent="0.35">
      <c r="A44">
        <f t="shared" si="0"/>
        <v>2002</v>
      </c>
      <c r="B44" t="s">
        <v>933</v>
      </c>
      <c r="C44">
        <v>118</v>
      </c>
      <c r="D44">
        <v>1</v>
      </c>
      <c r="E44">
        <v>563</v>
      </c>
      <c r="H44" s="31">
        <v>1994</v>
      </c>
      <c r="I44" s="31">
        <v>736</v>
      </c>
      <c r="J44" s="31">
        <v>1</v>
      </c>
      <c r="K44" s="32">
        <v>588.33000000000004</v>
      </c>
    </row>
    <row r="45" spans="1:11" x14ac:dyDescent="0.35">
      <c r="A45">
        <f t="shared" si="0"/>
        <v>2002</v>
      </c>
      <c r="B45" t="s">
        <v>933</v>
      </c>
      <c r="C45">
        <v>129</v>
      </c>
      <c r="D45">
        <v>1</v>
      </c>
      <c r="E45">
        <v>1623.45</v>
      </c>
      <c r="H45" s="31">
        <v>1994</v>
      </c>
      <c r="I45" s="31">
        <v>737</v>
      </c>
      <c r="J45" s="31">
        <v>1</v>
      </c>
      <c r="K45" s="32">
        <v>378.77</v>
      </c>
    </row>
    <row r="46" spans="1:11" x14ac:dyDescent="0.35">
      <c r="A46">
        <f t="shared" si="0"/>
        <v>2002</v>
      </c>
      <c r="B46" t="s">
        <v>933</v>
      </c>
      <c r="C46">
        <v>138</v>
      </c>
      <c r="D46">
        <v>1</v>
      </c>
      <c r="E46">
        <v>3743.34</v>
      </c>
      <c r="H46" s="31">
        <v>1994</v>
      </c>
      <c r="I46" s="31">
        <v>739</v>
      </c>
      <c r="J46" s="31">
        <v>1</v>
      </c>
      <c r="K46" s="32">
        <v>976.67</v>
      </c>
    </row>
    <row r="47" spans="1:11" x14ac:dyDescent="0.35">
      <c r="A47">
        <f t="shared" si="0"/>
        <v>2002</v>
      </c>
      <c r="B47" t="s">
        <v>933</v>
      </c>
      <c r="C47">
        <v>139</v>
      </c>
      <c r="D47">
        <v>1</v>
      </c>
      <c r="E47">
        <v>960.62</v>
      </c>
      <c r="H47" s="31">
        <v>1994</v>
      </c>
      <c r="I47" s="31">
        <v>740</v>
      </c>
      <c r="J47" s="31">
        <v>1</v>
      </c>
      <c r="K47" s="32">
        <v>1499.16</v>
      </c>
    </row>
    <row r="48" spans="1:11" x14ac:dyDescent="0.35">
      <c r="A48">
        <f t="shared" si="0"/>
        <v>2002</v>
      </c>
      <c r="B48" t="s">
        <v>933</v>
      </c>
      <c r="C48">
        <v>146</v>
      </c>
      <c r="D48">
        <v>1</v>
      </c>
      <c r="E48">
        <v>753.5</v>
      </c>
      <c r="H48" s="31">
        <v>1994</v>
      </c>
      <c r="I48" s="31">
        <v>742</v>
      </c>
      <c r="J48" s="31">
        <v>1</v>
      </c>
      <c r="K48" s="32">
        <v>11416.85</v>
      </c>
    </row>
    <row r="49" spans="1:11" x14ac:dyDescent="0.35">
      <c r="A49">
        <f t="shared" si="0"/>
        <v>2002</v>
      </c>
      <c r="B49" t="s">
        <v>933</v>
      </c>
      <c r="C49">
        <v>150</v>
      </c>
      <c r="D49">
        <v>1</v>
      </c>
      <c r="E49">
        <v>916.31</v>
      </c>
      <c r="H49" s="31">
        <v>1994</v>
      </c>
      <c r="I49" s="31">
        <v>761</v>
      </c>
      <c r="J49" s="31">
        <v>1</v>
      </c>
      <c r="K49" s="32">
        <v>4594.83</v>
      </c>
    </row>
    <row r="50" spans="1:11" x14ac:dyDescent="0.35">
      <c r="A50">
        <f t="shared" si="0"/>
        <v>2002</v>
      </c>
      <c r="B50" t="s">
        <v>933</v>
      </c>
      <c r="C50">
        <v>152</v>
      </c>
      <c r="D50">
        <v>1</v>
      </c>
      <c r="E50">
        <v>5485.55</v>
      </c>
      <c r="H50" s="31">
        <v>1994</v>
      </c>
      <c r="I50" s="31">
        <v>832</v>
      </c>
      <c r="J50" s="31">
        <v>1</v>
      </c>
      <c r="K50" s="32">
        <v>2506.48</v>
      </c>
    </row>
    <row r="51" spans="1:11" x14ac:dyDescent="0.35">
      <c r="A51">
        <f t="shared" si="0"/>
        <v>2002</v>
      </c>
      <c r="B51" t="s">
        <v>933</v>
      </c>
      <c r="C51">
        <v>162</v>
      </c>
      <c r="D51">
        <v>1</v>
      </c>
      <c r="E51">
        <v>1102.6099999999999</v>
      </c>
      <c r="H51" s="31">
        <v>1994</v>
      </c>
      <c r="I51" s="31">
        <v>833</v>
      </c>
      <c r="J51" s="31">
        <v>1</v>
      </c>
      <c r="K51" s="32">
        <v>13584.1</v>
      </c>
    </row>
    <row r="52" spans="1:11" x14ac:dyDescent="0.35">
      <c r="A52">
        <f t="shared" si="0"/>
        <v>2002</v>
      </c>
      <c r="B52" t="s">
        <v>933</v>
      </c>
      <c r="C52">
        <v>166</v>
      </c>
      <c r="D52">
        <v>1</v>
      </c>
      <c r="E52">
        <v>707.32</v>
      </c>
      <c r="H52" s="31">
        <v>1994</v>
      </c>
      <c r="I52" s="31">
        <v>840</v>
      </c>
      <c r="J52" s="31">
        <v>1</v>
      </c>
      <c r="K52" s="32">
        <v>1326.15</v>
      </c>
    </row>
    <row r="53" spans="1:11" x14ac:dyDescent="0.35">
      <c r="A53">
        <f t="shared" si="0"/>
        <v>2002</v>
      </c>
      <c r="B53" t="s">
        <v>933</v>
      </c>
      <c r="C53">
        <v>173</v>
      </c>
      <c r="D53">
        <v>1</v>
      </c>
      <c r="E53">
        <v>487.17</v>
      </c>
      <c r="H53" s="31">
        <v>1994</v>
      </c>
      <c r="I53" s="31">
        <v>877</v>
      </c>
      <c r="J53" s="31">
        <v>1</v>
      </c>
      <c r="K53" s="32">
        <v>4496.55</v>
      </c>
    </row>
    <row r="54" spans="1:11" x14ac:dyDescent="0.35">
      <c r="A54">
        <f t="shared" si="0"/>
        <v>2002</v>
      </c>
      <c r="B54" t="s">
        <v>933</v>
      </c>
      <c r="C54">
        <v>177</v>
      </c>
      <c r="D54">
        <v>1</v>
      </c>
      <c r="E54">
        <v>1075.25</v>
      </c>
      <c r="H54" s="31">
        <v>1994</v>
      </c>
      <c r="I54" s="31">
        <v>879</v>
      </c>
      <c r="J54" s="31">
        <v>1</v>
      </c>
      <c r="K54" s="32">
        <v>1626.47</v>
      </c>
    </row>
    <row r="55" spans="1:11" x14ac:dyDescent="0.35">
      <c r="A55">
        <f t="shared" si="0"/>
        <v>2002</v>
      </c>
      <c r="B55" t="s">
        <v>933</v>
      </c>
      <c r="C55">
        <v>181</v>
      </c>
      <c r="D55">
        <v>1</v>
      </c>
      <c r="E55">
        <v>7035.37</v>
      </c>
      <c r="H55" s="31">
        <v>1994</v>
      </c>
      <c r="I55" s="31">
        <v>883</v>
      </c>
      <c r="J55" s="31">
        <v>1</v>
      </c>
      <c r="K55" s="32">
        <v>1584.89</v>
      </c>
    </row>
    <row r="56" spans="1:11" x14ac:dyDescent="0.35">
      <c r="A56">
        <f t="shared" si="0"/>
        <v>2002</v>
      </c>
      <c r="B56" t="s">
        <v>933</v>
      </c>
      <c r="C56">
        <v>182</v>
      </c>
      <c r="D56">
        <v>1</v>
      </c>
      <c r="E56">
        <v>1471.97</v>
      </c>
      <c r="H56" s="31">
        <v>1994</v>
      </c>
      <c r="I56" s="31">
        <v>912</v>
      </c>
      <c r="J56" s="31">
        <v>1</v>
      </c>
      <c r="K56" s="32">
        <v>1713.91</v>
      </c>
    </row>
    <row r="57" spans="1:11" x14ac:dyDescent="0.35">
      <c r="A57">
        <f t="shared" si="0"/>
        <v>2002</v>
      </c>
      <c r="B57" t="s">
        <v>933</v>
      </c>
      <c r="C57">
        <v>186</v>
      </c>
      <c r="D57">
        <v>1</v>
      </c>
      <c r="E57">
        <v>1297.0999999999999</v>
      </c>
      <c r="H57" s="31">
        <v>1994</v>
      </c>
      <c r="I57" s="31">
        <v>2134</v>
      </c>
      <c r="J57" s="31">
        <v>1</v>
      </c>
      <c r="K57" s="32">
        <v>1241.3900000000001</v>
      </c>
    </row>
    <row r="58" spans="1:11" x14ac:dyDescent="0.35">
      <c r="A58">
        <f t="shared" si="0"/>
        <v>2002</v>
      </c>
      <c r="B58" t="s">
        <v>933</v>
      </c>
      <c r="C58">
        <v>191</v>
      </c>
      <c r="D58">
        <v>1</v>
      </c>
      <c r="E58">
        <v>11479.66</v>
      </c>
      <c r="H58" s="31">
        <v>1994</v>
      </c>
      <c r="I58" s="31">
        <v>2155</v>
      </c>
      <c r="J58" s="31">
        <v>1</v>
      </c>
      <c r="K58" s="32">
        <v>1502.55</v>
      </c>
    </row>
    <row r="59" spans="1:11" x14ac:dyDescent="0.35">
      <c r="A59">
        <f t="shared" si="0"/>
        <v>2002</v>
      </c>
      <c r="B59" t="s">
        <v>933</v>
      </c>
      <c r="C59">
        <v>192</v>
      </c>
      <c r="D59">
        <v>1</v>
      </c>
      <c r="E59">
        <v>4975.0600000000004</v>
      </c>
      <c r="H59" s="31">
        <v>1994</v>
      </c>
      <c r="I59" s="31">
        <v>2165</v>
      </c>
      <c r="J59" s="31">
        <v>1</v>
      </c>
      <c r="K59" s="32">
        <v>1205.08</v>
      </c>
    </row>
    <row r="60" spans="1:11" x14ac:dyDescent="0.35">
      <c r="A60">
        <f t="shared" si="0"/>
        <v>2002</v>
      </c>
      <c r="B60" t="s">
        <v>933</v>
      </c>
      <c r="C60">
        <v>194</v>
      </c>
      <c r="D60">
        <v>1</v>
      </c>
      <c r="E60">
        <v>9835.93</v>
      </c>
      <c r="H60" s="31">
        <v>1994</v>
      </c>
      <c r="I60" s="31">
        <v>2536</v>
      </c>
      <c r="J60" s="31">
        <v>1</v>
      </c>
      <c r="K60" s="32">
        <v>484</v>
      </c>
    </row>
    <row r="61" spans="1:11" x14ac:dyDescent="0.35">
      <c r="A61">
        <f t="shared" si="0"/>
        <v>2002</v>
      </c>
      <c r="B61" t="s">
        <v>933</v>
      </c>
      <c r="C61">
        <v>195</v>
      </c>
      <c r="D61">
        <v>1</v>
      </c>
      <c r="E61">
        <v>433.47</v>
      </c>
      <c r="H61" s="31">
        <v>1994</v>
      </c>
      <c r="I61" s="31">
        <v>2580</v>
      </c>
      <c r="J61" s="31">
        <v>1</v>
      </c>
      <c r="K61" s="32">
        <v>1054.76</v>
      </c>
    </row>
    <row r="62" spans="1:11" x14ac:dyDescent="0.35">
      <c r="A62">
        <f t="shared" si="0"/>
        <v>2002</v>
      </c>
      <c r="B62" t="s">
        <v>933</v>
      </c>
      <c r="C62">
        <v>196</v>
      </c>
      <c r="D62">
        <v>1</v>
      </c>
      <c r="E62">
        <v>28157.4</v>
      </c>
      <c r="H62" s="31">
        <v>1994</v>
      </c>
      <c r="I62" s="31">
        <v>2711</v>
      </c>
      <c r="J62" s="31">
        <v>1</v>
      </c>
      <c r="K62" s="32">
        <v>1433.89</v>
      </c>
    </row>
    <row r="63" spans="1:11" x14ac:dyDescent="0.35">
      <c r="A63">
        <f t="shared" si="0"/>
        <v>2002</v>
      </c>
      <c r="B63" t="s">
        <v>933</v>
      </c>
      <c r="C63">
        <v>197</v>
      </c>
      <c r="D63">
        <v>1</v>
      </c>
      <c r="E63">
        <v>4819.8500000000004</v>
      </c>
      <c r="H63" s="31">
        <v>1994</v>
      </c>
      <c r="I63" s="31">
        <v>2835</v>
      </c>
      <c r="J63" s="31">
        <v>1</v>
      </c>
      <c r="K63" s="32">
        <v>936.19</v>
      </c>
    </row>
    <row r="64" spans="1:11" x14ac:dyDescent="0.35">
      <c r="A64">
        <f t="shared" si="0"/>
        <v>2002</v>
      </c>
      <c r="B64" t="s">
        <v>933</v>
      </c>
      <c r="C64">
        <v>199</v>
      </c>
      <c r="D64">
        <v>1</v>
      </c>
      <c r="E64">
        <v>4025.11</v>
      </c>
      <c r="H64" s="31">
        <v>1995</v>
      </c>
      <c r="I64" s="31">
        <v>11</v>
      </c>
      <c r="J64" s="31">
        <v>1</v>
      </c>
      <c r="K64" s="32">
        <v>39178.639999999999</v>
      </c>
    </row>
    <row r="65" spans="1:11" x14ac:dyDescent="0.35">
      <c r="A65">
        <f t="shared" si="0"/>
        <v>2002</v>
      </c>
      <c r="B65" t="s">
        <v>933</v>
      </c>
      <c r="C65">
        <v>200</v>
      </c>
      <c r="D65">
        <v>1</v>
      </c>
      <c r="E65">
        <v>5165.03</v>
      </c>
      <c r="H65" s="31">
        <v>1995</v>
      </c>
      <c r="I65" s="31">
        <v>51</v>
      </c>
      <c r="J65" s="31">
        <v>1</v>
      </c>
      <c r="K65" s="32">
        <v>1826.08</v>
      </c>
    </row>
    <row r="66" spans="1:11" x14ac:dyDescent="0.35">
      <c r="A66">
        <f t="shared" si="0"/>
        <v>2002</v>
      </c>
      <c r="B66" t="s">
        <v>933</v>
      </c>
      <c r="C66">
        <v>203</v>
      </c>
      <c r="D66">
        <v>1</v>
      </c>
      <c r="E66">
        <v>975.4</v>
      </c>
      <c r="H66" s="31">
        <v>1995</v>
      </c>
      <c r="I66" s="31">
        <v>75</v>
      </c>
      <c r="J66" s="31">
        <v>1</v>
      </c>
      <c r="K66" s="32">
        <v>565.49</v>
      </c>
    </row>
    <row r="67" spans="1:11" x14ac:dyDescent="0.35">
      <c r="A67">
        <f t="shared" si="0"/>
        <v>2002</v>
      </c>
      <c r="B67" t="s">
        <v>933</v>
      </c>
      <c r="C67">
        <v>204</v>
      </c>
      <c r="D67">
        <v>1</v>
      </c>
      <c r="E67">
        <v>1792.14</v>
      </c>
      <c r="H67" s="31">
        <v>1995</v>
      </c>
      <c r="I67" s="31">
        <v>97</v>
      </c>
      <c r="J67" s="31">
        <v>1</v>
      </c>
      <c r="K67" s="32">
        <v>783.21</v>
      </c>
    </row>
    <row r="68" spans="1:11" x14ac:dyDescent="0.35">
      <c r="A68">
        <f t="shared" ref="A68:A131" si="1">VALUE(20&amp;LEFT(B68,2))+1</f>
        <v>2002</v>
      </c>
      <c r="B68" t="s">
        <v>933</v>
      </c>
      <c r="C68">
        <v>206</v>
      </c>
      <c r="D68">
        <v>1</v>
      </c>
      <c r="E68">
        <v>4147.51</v>
      </c>
      <c r="H68" s="31">
        <v>1995</v>
      </c>
      <c r="I68" s="31">
        <v>110</v>
      </c>
      <c r="J68" s="31">
        <v>1</v>
      </c>
      <c r="K68" s="32">
        <v>1599.57</v>
      </c>
    </row>
    <row r="69" spans="1:11" x14ac:dyDescent="0.35">
      <c r="A69">
        <f t="shared" si="1"/>
        <v>2002</v>
      </c>
      <c r="B69" t="s">
        <v>933</v>
      </c>
      <c r="C69">
        <v>207</v>
      </c>
      <c r="D69">
        <v>1</v>
      </c>
      <c r="E69">
        <v>325.24</v>
      </c>
      <c r="H69" s="31">
        <v>1995</v>
      </c>
      <c r="I69" s="31">
        <v>112</v>
      </c>
      <c r="J69" s="31">
        <v>1</v>
      </c>
      <c r="K69" s="32">
        <v>5840.17</v>
      </c>
    </row>
    <row r="70" spans="1:11" x14ac:dyDescent="0.35">
      <c r="A70">
        <f t="shared" si="1"/>
        <v>2002</v>
      </c>
      <c r="B70" t="s">
        <v>933</v>
      </c>
      <c r="C70">
        <v>208</v>
      </c>
      <c r="D70">
        <v>1</v>
      </c>
      <c r="E70">
        <v>241.74</v>
      </c>
      <c r="H70" s="31">
        <v>1995</v>
      </c>
      <c r="I70" s="31">
        <v>118</v>
      </c>
      <c r="J70" s="31">
        <v>1</v>
      </c>
      <c r="K70" s="32">
        <v>560.63</v>
      </c>
    </row>
    <row r="71" spans="1:11" x14ac:dyDescent="0.35">
      <c r="A71">
        <f t="shared" si="1"/>
        <v>2002</v>
      </c>
      <c r="B71" t="s">
        <v>933</v>
      </c>
      <c r="C71">
        <v>213</v>
      </c>
      <c r="D71">
        <v>1</v>
      </c>
      <c r="E71">
        <v>662.2</v>
      </c>
      <c r="H71" s="31">
        <v>1995</v>
      </c>
      <c r="I71" s="31">
        <v>128</v>
      </c>
      <c r="J71" s="31">
        <v>1</v>
      </c>
      <c r="K71" s="32">
        <v>242.7</v>
      </c>
    </row>
    <row r="72" spans="1:11" x14ac:dyDescent="0.35">
      <c r="A72">
        <f t="shared" si="1"/>
        <v>2002</v>
      </c>
      <c r="B72" t="s">
        <v>933</v>
      </c>
      <c r="C72">
        <v>227</v>
      </c>
      <c r="D72">
        <v>1</v>
      </c>
      <c r="E72">
        <v>922.15</v>
      </c>
      <c r="H72" s="31">
        <v>1995</v>
      </c>
      <c r="I72" s="31">
        <v>173</v>
      </c>
      <c r="J72" s="31">
        <v>1</v>
      </c>
      <c r="K72" s="32">
        <v>596.66</v>
      </c>
    </row>
    <row r="73" spans="1:11" x14ac:dyDescent="0.35">
      <c r="A73">
        <f t="shared" si="1"/>
        <v>2002</v>
      </c>
      <c r="B73" t="s">
        <v>933</v>
      </c>
      <c r="C73">
        <v>229</v>
      </c>
      <c r="D73">
        <v>1</v>
      </c>
      <c r="E73">
        <v>355.14</v>
      </c>
      <c r="H73" s="31">
        <v>1995</v>
      </c>
      <c r="I73" s="31">
        <v>192</v>
      </c>
      <c r="J73" s="31">
        <v>1</v>
      </c>
      <c r="K73" s="32">
        <v>3531.65</v>
      </c>
    </row>
    <row r="74" spans="1:11" x14ac:dyDescent="0.35">
      <c r="A74">
        <f t="shared" si="1"/>
        <v>2002</v>
      </c>
      <c r="B74" t="s">
        <v>933</v>
      </c>
      <c r="C74">
        <v>238</v>
      </c>
      <c r="D74">
        <v>1</v>
      </c>
      <c r="E74">
        <v>375.05</v>
      </c>
      <c r="H74" s="31">
        <v>1995</v>
      </c>
      <c r="I74" s="31">
        <v>196</v>
      </c>
      <c r="J74" s="31">
        <v>1</v>
      </c>
      <c r="K74" s="32">
        <v>25787.279999999999</v>
      </c>
    </row>
    <row r="75" spans="1:11" x14ac:dyDescent="0.35">
      <c r="A75">
        <f t="shared" si="1"/>
        <v>2002</v>
      </c>
      <c r="B75" t="s">
        <v>933</v>
      </c>
      <c r="C75">
        <v>239</v>
      </c>
      <c r="D75">
        <v>1</v>
      </c>
      <c r="E75">
        <v>689.52</v>
      </c>
      <c r="H75" s="31">
        <v>1995</v>
      </c>
      <c r="I75" s="31">
        <v>197</v>
      </c>
      <c r="J75" s="31">
        <v>1</v>
      </c>
      <c r="K75" s="32">
        <v>4826.2299999999996</v>
      </c>
    </row>
    <row r="76" spans="1:11" x14ac:dyDescent="0.35">
      <c r="A76">
        <f t="shared" si="1"/>
        <v>2002</v>
      </c>
      <c r="B76" t="s">
        <v>933</v>
      </c>
      <c r="C76">
        <v>241</v>
      </c>
      <c r="D76">
        <v>1</v>
      </c>
      <c r="E76">
        <v>3711.37</v>
      </c>
      <c r="H76" s="31">
        <v>1995</v>
      </c>
      <c r="I76" s="31">
        <v>199</v>
      </c>
      <c r="J76" s="31">
        <v>1</v>
      </c>
      <c r="K76" s="32">
        <v>4184.2</v>
      </c>
    </row>
    <row r="77" spans="1:11" x14ac:dyDescent="0.35">
      <c r="A77">
        <f t="shared" si="1"/>
        <v>2002</v>
      </c>
      <c r="B77" t="s">
        <v>933</v>
      </c>
      <c r="C77">
        <v>242</v>
      </c>
      <c r="D77">
        <v>1</v>
      </c>
      <c r="E77">
        <v>403.11</v>
      </c>
      <c r="H77" s="31">
        <v>1995</v>
      </c>
      <c r="I77" s="31">
        <v>227</v>
      </c>
      <c r="J77" s="31">
        <v>1</v>
      </c>
      <c r="K77" s="32">
        <v>876.94</v>
      </c>
    </row>
    <row r="78" spans="1:11" x14ac:dyDescent="0.35">
      <c r="A78">
        <f t="shared" si="1"/>
        <v>2002</v>
      </c>
      <c r="B78" t="s">
        <v>933</v>
      </c>
      <c r="C78">
        <v>252</v>
      </c>
      <c r="D78">
        <v>1</v>
      </c>
      <c r="E78">
        <v>1476.05</v>
      </c>
      <c r="H78" s="31">
        <v>1995</v>
      </c>
      <c r="I78" s="31">
        <v>238</v>
      </c>
      <c r="J78" s="31">
        <v>1</v>
      </c>
      <c r="K78" s="32">
        <v>401.69</v>
      </c>
    </row>
    <row r="79" spans="1:11" x14ac:dyDescent="0.35">
      <c r="A79">
        <f t="shared" si="1"/>
        <v>2002</v>
      </c>
      <c r="B79" t="s">
        <v>933</v>
      </c>
      <c r="C79">
        <v>253</v>
      </c>
      <c r="D79">
        <v>1</v>
      </c>
      <c r="E79">
        <v>563.13</v>
      </c>
      <c r="H79" s="31">
        <v>1995</v>
      </c>
      <c r="I79" s="31">
        <v>243</v>
      </c>
      <c r="J79" s="31">
        <v>1</v>
      </c>
      <c r="K79" s="32">
        <v>230.87</v>
      </c>
    </row>
    <row r="80" spans="1:11" x14ac:dyDescent="0.35">
      <c r="A80">
        <f t="shared" si="1"/>
        <v>2002</v>
      </c>
      <c r="B80" t="s">
        <v>933</v>
      </c>
      <c r="C80">
        <v>255</v>
      </c>
      <c r="D80">
        <v>1</v>
      </c>
      <c r="E80">
        <v>1220.57</v>
      </c>
      <c r="H80" s="31">
        <v>1995</v>
      </c>
      <c r="I80" s="31">
        <v>270</v>
      </c>
      <c r="J80" s="31">
        <v>1</v>
      </c>
      <c r="K80" s="32">
        <v>7714.7</v>
      </c>
    </row>
    <row r="81" spans="1:11" x14ac:dyDescent="0.35">
      <c r="A81">
        <f t="shared" si="1"/>
        <v>2002</v>
      </c>
      <c r="B81" t="s">
        <v>933</v>
      </c>
      <c r="C81">
        <v>256</v>
      </c>
      <c r="D81">
        <v>1</v>
      </c>
      <c r="E81">
        <v>3161.25</v>
      </c>
      <c r="H81" s="31">
        <v>1995</v>
      </c>
      <c r="I81" s="31">
        <v>271</v>
      </c>
      <c r="J81" s="31">
        <v>1</v>
      </c>
      <c r="K81" s="32">
        <v>11612.08</v>
      </c>
    </row>
    <row r="82" spans="1:11" x14ac:dyDescent="0.35">
      <c r="A82">
        <f t="shared" si="1"/>
        <v>2002</v>
      </c>
      <c r="B82" t="s">
        <v>933</v>
      </c>
      <c r="C82">
        <v>261</v>
      </c>
      <c r="D82">
        <v>1</v>
      </c>
      <c r="E82">
        <v>323.37</v>
      </c>
      <c r="H82" s="31">
        <v>1995</v>
      </c>
      <c r="I82" s="31">
        <v>277</v>
      </c>
      <c r="J82" s="31">
        <v>1</v>
      </c>
      <c r="K82" s="32">
        <v>2690.67</v>
      </c>
    </row>
    <row r="83" spans="1:11" x14ac:dyDescent="0.35">
      <c r="A83">
        <f t="shared" si="1"/>
        <v>2002</v>
      </c>
      <c r="B83" t="s">
        <v>933</v>
      </c>
      <c r="C83">
        <v>264</v>
      </c>
      <c r="D83">
        <v>1</v>
      </c>
      <c r="E83">
        <v>159.03</v>
      </c>
      <c r="H83" s="31">
        <v>1995</v>
      </c>
      <c r="I83" s="31">
        <v>279</v>
      </c>
      <c r="J83" s="31">
        <v>1</v>
      </c>
      <c r="K83" s="32">
        <v>21338.62</v>
      </c>
    </row>
    <row r="84" spans="1:11" x14ac:dyDescent="0.35">
      <c r="A84">
        <f t="shared" si="1"/>
        <v>2002</v>
      </c>
      <c r="B84" t="s">
        <v>933</v>
      </c>
      <c r="C84">
        <v>270</v>
      </c>
      <c r="D84">
        <v>1</v>
      </c>
      <c r="E84">
        <v>8264.32</v>
      </c>
      <c r="H84" s="31">
        <v>1995</v>
      </c>
      <c r="I84" s="31">
        <v>286</v>
      </c>
      <c r="J84" s="31">
        <v>1</v>
      </c>
      <c r="K84" s="32">
        <v>1373.76</v>
      </c>
    </row>
    <row r="85" spans="1:11" x14ac:dyDescent="0.35">
      <c r="A85">
        <f t="shared" si="1"/>
        <v>2002</v>
      </c>
      <c r="B85" t="s">
        <v>933</v>
      </c>
      <c r="C85">
        <v>271</v>
      </c>
      <c r="D85">
        <v>1</v>
      </c>
      <c r="E85">
        <v>10878.68</v>
      </c>
      <c r="H85" s="31">
        <v>1995</v>
      </c>
      <c r="I85" s="31">
        <v>309</v>
      </c>
      <c r="J85" s="31">
        <v>1</v>
      </c>
      <c r="K85" s="32">
        <v>2071.71</v>
      </c>
    </row>
    <row r="86" spans="1:11" x14ac:dyDescent="0.35">
      <c r="A86">
        <f t="shared" si="1"/>
        <v>2002</v>
      </c>
      <c r="B86" t="s">
        <v>933</v>
      </c>
      <c r="C86">
        <v>272</v>
      </c>
      <c r="D86">
        <v>1</v>
      </c>
      <c r="E86">
        <v>10426.11</v>
      </c>
      <c r="H86" s="31">
        <v>1995</v>
      </c>
      <c r="I86" s="31">
        <v>314</v>
      </c>
      <c r="J86" s="31">
        <v>1</v>
      </c>
      <c r="K86" s="32">
        <v>1103.97</v>
      </c>
    </row>
    <row r="87" spans="1:11" x14ac:dyDescent="0.35">
      <c r="A87">
        <f t="shared" si="1"/>
        <v>2002</v>
      </c>
      <c r="B87" t="s">
        <v>933</v>
      </c>
      <c r="C87">
        <v>273</v>
      </c>
      <c r="D87">
        <v>1</v>
      </c>
      <c r="E87">
        <v>6998.75</v>
      </c>
      <c r="H87" s="31">
        <v>1995</v>
      </c>
      <c r="I87" s="31">
        <v>345</v>
      </c>
      <c r="J87" s="31">
        <v>1</v>
      </c>
      <c r="K87" s="32">
        <v>1735.22</v>
      </c>
    </row>
    <row r="88" spans="1:11" x14ac:dyDescent="0.35">
      <c r="A88">
        <f t="shared" si="1"/>
        <v>2002</v>
      </c>
      <c r="B88" t="s">
        <v>933</v>
      </c>
      <c r="C88">
        <v>276</v>
      </c>
      <c r="D88">
        <v>1</v>
      </c>
      <c r="E88">
        <v>7724.08</v>
      </c>
      <c r="H88" s="31">
        <v>1995</v>
      </c>
      <c r="I88" s="31">
        <v>415</v>
      </c>
      <c r="J88" s="31">
        <v>1</v>
      </c>
      <c r="K88" s="32">
        <v>236.73</v>
      </c>
    </row>
    <row r="89" spans="1:11" x14ac:dyDescent="0.35">
      <c r="A89">
        <f t="shared" si="1"/>
        <v>2002</v>
      </c>
      <c r="B89" t="s">
        <v>933</v>
      </c>
      <c r="C89">
        <v>277</v>
      </c>
      <c r="D89">
        <v>1</v>
      </c>
      <c r="E89">
        <v>2240.9299999999998</v>
      </c>
      <c r="H89" s="31">
        <v>1995</v>
      </c>
      <c r="I89" s="31">
        <v>422</v>
      </c>
      <c r="J89" s="31">
        <v>1</v>
      </c>
      <c r="K89" s="32">
        <v>1539.07</v>
      </c>
    </row>
    <row r="90" spans="1:11" x14ac:dyDescent="0.35">
      <c r="A90">
        <f t="shared" si="1"/>
        <v>2002</v>
      </c>
      <c r="B90" t="s">
        <v>933</v>
      </c>
      <c r="C90">
        <v>278</v>
      </c>
      <c r="D90">
        <v>1</v>
      </c>
      <c r="E90">
        <v>2519.94</v>
      </c>
      <c r="H90" s="31">
        <v>1995</v>
      </c>
      <c r="I90" s="31">
        <v>425</v>
      </c>
      <c r="J90" s="31">
        <v>1</v>
      </c>
      <c r="K90" s="32">
        <v>359.6</v>
      </c>
    </row>
    <row r="91" spans="1:11" x14ac:dyDescent="0.35">
      <c r="A91">
        <f t="shared" si="1"/>
        <v>2002</v>
      </c>
      <c r="B91" t="s">
        <v>933</v>
      </c>
      <c r="C91">
        <v>279</v>
      </c>
      <c r="D91">
        <v>1</v>
      </c>
      <c r="E91">
        <v>22162.67</v>
      </c>
      <c r="H91" s="31">
        <v>1995</v>
      </c>
      <c r="I91" s="31">
        <v>477</v>
      </c>
      <c r="J91" s="31">
        <v>1</v>
      </c>
      <c r="K91" s="32">
        <v>2998.73</v>
      </c>
    </row>
    <row r="92" spans="1:11" x14ac:dyDescent="0.35">
      <c r="A92">
        <f t="shared" si="1"/>
        <v>2002</v>
      </c>
      <c r="B92" t="s">
        <v>933</v>
      </c>
      <c r="C92">
        <v>280</v>
      </c>
      <c r="D92">
        <v>1</v>
      </c>
      <c r="E92">
        <v>4340.54</v>
      </c>
      <c r="H92" s="31">
        <v>1995</v>
      </c>
      <c r="I92" s="31">
        <v>484</v>
      </c>
      <c r="J92" s="31">
        <v>1</v>
      </c>
      <c r="K92" s="32">
        <v>996.99</v>
      </c>
    </row>
    <row r="93" spans="1:11" x14ac:dyDescent="0.35">
      <c r="A93">
        <f t="shared" si="1"/>
        <v>2002</v>
      </c>
      <c r="B93" t="s">
        <v>933</v>
      </c>
      <c r="C93">
        <v>281</v>
      </c>
      <c r="D93">
        <v>1</v>
      </c>
      <c r="E93">
        <v>14058.58</v>
      </c>
      <c r="H93" s="31">
        <v>1995</v>
      </c>
      <c r="I93" s="31">
        <v>487</v>
      </c>
      <c r="J93" s="31">
        <v>1</v>
      </c>
      <c r="K93" s="32">
        <v>429.54</v>
      </c>
    </row>
    <row r="94" spans="1:11" x14ac:dyDescent="0.35">
      <c r="A94">
        <f t="shared" si="1"/>
        <v>2002</v>
      </c>
      <c r="B94" t="s">
        <v>933</v>
      </c>
      <c r="C94">
        <v>282</v>
      </c>
      <c r="D94">
        <v>1</v>
      </c>
      <c r="E94">
        <v>1502.54</v>
      </c>
      <c r="H94" s="31">
        <v>1995</v>
      </c>
      <c r="I94" s="31">
        <v>492</v>
      </c>
      <c r="J94" s="31">
        <v>1</v>
      </c>
      <c r="K94" s="32">
        <v>4139.5</v>
      </c>
    </row>
    <row r="95" spans="1:11" x14ac:dyDescent="0.35">
      <c r="A95">
        <f t="shared" si="1"/>
        <v>2002</v>
      </c>
      <c r="B95" t="s">
        <v>933</v>
      </c>
      <c r="C95">
        <v>283</v>
      </c>
      <c r="D95">
        <v>1</v>
      </c>
      <c r="E95">
        <v>4318.07</v>
      </c>
      <c r="H95" s="31">
        <v>1995</v>
      </c>
      <c r="I95" s="31">
        <v>514</v>
      </c>
      <c r="J95" s="31">
        <v>1</v>
      </c>
      <c r="K95" s="32">
        <v>245.92</v>
      </c>
    </row>
    <row r="96" spans="1:11" x14ac:dyDescent="0.35">
      <c r="A96">
        <f t="shared" si="1"/>
        <v>2002</v>
      </c>
      <c r="B96" t="s">
        <v>933</v>
      </c>
      <c r="C96">
        <v>284</v>
      </c>
      <c r="D96">
        <v>1</v>
      </c>
      <c r="E96">
        <v>9537.69</v>
      </c>
      <c r="H96" s="31">
        <v>1995</v>
      </c>
      <c r="I96" s="31">
        <v>531</v>
      </c>
      <c r="J96" s="31">
        <v>1</v>
      </c>
      <c r="K96" s="32">
        <v>1402.32</v>
      </c>
    </row>
    <row r="97" spans="1:11" x14ac:dyDescent="0.35">
      <c r="A97">
        <f t="shared" si="1"/>
        <v>2002</v>
      </c>
      <c r="B97" t="s">
        <v>933</v>
      </c>
      <c r="C97">
        <v>286</v>
      </c>
      <c r="D97">
        <v>1</v>
      </c>
      <c r="E97">
        <v>1718.16</v>
      </c>
      <c r="H97" s="31">
        <v>1995</v>
      </c>
      <c r="I97" s="31">
        <v>534</v>
      </c>
      <c r="J97" s="31">
        <v>1</v>
      </c>
      <c r="K97" s="32">
        <v>1751.91</v>
      </c>
    </row>
    <row r="98" spans="1:11" x14ac:dyDescent="0.35">
      <c r="A98">
        <f t="shared" si="1"/>
        <v>2002</v>
      </c>
      <c r="B98" t="s">
        <v>933</v>
      </c>
      <c r="C98">
        <v>294</v>
      </c>
      <c r="D98">
        <v>1</v>
      </c>
      <c r="E98">
        <v>493.83</v>
      </c>
      <c r="H98" s="31">
        <v>1995</v>
      </c>
      <c r="I98" s="31">
        <v>547</v>
      </c>
      <c r="J98" s="31">
        <v>1</v>
      </c>
      <c r="K98" s="32">
        <v>646.17999999999995</v>
      </c>
    </row>
    <row r="99" spans="1:11" x14ac:dyDescent="0.35">
      <c r="A99">
        <f t="shared" si="1"/>
        <v>2002</v>
      </c>
      <c r="B99" t="s">
        <v>933</v>
      </c>
      <c r="C99">
        <v>297</v>
      </c>
      <c r="D99">
        <v>1</v>
      </c>
      <c r="E99">
        <v>405.08</v>
      </c>
      <c r="H99" s="31">
        <v>1995</v>
      </c>
      <c r="I99" s="31">
        <v>553</v>
      </c>
      <c r="J99" s="31">
        <v>1</v>
      </c>
      <c r="K99" s="32">
        <v>724.76</v>
      </c>
    </row>
    <row r="100" spans="1:11" x14ac:dyDescent="0.35">
      <c r="A100">
        <f t="shared" si="1"/>
        <v>2002</v>
      </c>
      <c r="B100" t="s">
        <v>933</v>
      </c>
      <c r="C100">
        <v>299</v>
      </c>
      <c r="D100">
        <v>1</v>
      </c>
      <c r="E100">
        <v>953.48</v>
      </c>
      <c r="H100" s="31">
        <v>1995</v>
      </c>
      <c r="I100" s="31">
        <v>564</v>
      </c>
      <c r="J100" s="31">
        <v>1</v>
      </c>
      <c r="K100" s="32">
        <v>2328.4299999999998</v>
      </c>
    </row>
    <row r="101" spans="1:11" x14ac:dyDescent="0.35">
      <c r="A101">
        <f t="shared" si="1"/>
        <v>2002</v>
      </c>
      <c r="B101" t="s">
        <v>933</v>
      </c>
      <c r="C101">
        <v>300</v>
      </c>
      <c r="D101">
        <v>1</v>
      </c>
      <c r="E101">
        <v>1701.78</v>
      </c>
      <c r="H101" s="31">
        <v>1995</v>
      </c>
      <c r="I101" s="31">
        <v>577</v>
      </c>
      <c r="J101" s="31">
        <v>1</v>
      </c>
      <c r="K101" s="32">
        <v>557.05999999999995</v>
      </c>
    </row>
    <row r="102" spans="1:11" x14ac:dyDescent="0.35">
      <c r="A102">
        <f t="shared" si="1"/>
        <v>2002</v>
      </c>
      <c r="B102" t="s">
        <v>933</v>
      </c>
      <c r="C102">
        <v>306</v>
      </c>
      <c r="D102">
        <v>1</v>
      </c>
      <c r="E102">
        <v>342.78</v>
      </c>
      <c r="H102" s="31">
        <v>1995</v>
      </c>
      <c r="I102" s="31">
        <v>622</v>
      </c>
      <c r="J102" s="31">
        <v>1</v>
      </c>
      <c r="K102" s="32">
        <v>10808.24</v>
      </c>
    </row>
    <row r="103" spans="1:11" x14ac:dyDescent="0.35">
      <c r="A103">
        <f t="shared" si="1"/>
        <v>2002</v>
      </c>
      <c r="B103" t="s">
        <v>933</v>
      </c>
      <c r="C103">
        <v>308</v>
      </c>
      <c r="D103">
        <v>1</v>
      </c>
      <c r="E103">
        <v>539.13</v>
      </c>
      <c r="H103" s="31">
        <v>1995</v>
      </c>
      <c r="I103" s="31">
        <v>627</v>
      </c>
      <c r="J103" s="31">
        <v>1</v>
      </c>
      <c r="K103" s="32">
        <v>285.32</v>
      </c>
    </row>
    <row r="104" spans="1:11" x14ac:dyDescent="0.35">
      <c r="A104">
        <f t="shared" si="1"/>
        <v>2002</v>
      </c>
      <c r="B104" t="s">
        <v>933</v>
      </c>
      <c r="C104">
        <v>309</v>
      </c>
      <c r="D104">
        <v>1</v>
      </c>
      <c r="E104">
        <v>1875.36</v>
      </c>
      <c r="H104" s="31">
        <v>1995</v>
      </c>
      <c r="I104" s="31">
        <v>656</v>
      </c>
      <c r="J104" s="31">
        <v>1</v>
      </c>
      <c r="K104" s="32">
        <v>4389.41</v>
      </c>
    </row>
    <row r="105" spans="1:11" x14ac:dyDescent="0.35">
      <c r="A105">
        <f t="shared" si="1"/>
        <v>2002</v>
      </c>
      <c r="B105" t="s">
        <v>933</v>
      </c>
      <c r="C105">
        <v>314</v>
      </c>
      <c r="D105">
        <v>1</v>
      </c>
      <c r="E105">
        <v>949.23</v>
      </c>
      <c r="H105" s="31">
        <v>1995</v>
      </c>
      <c r="I105" s="31">
        <v>695</v>
      </c>
      <c r="J105" s="31">
        <v>1</v>
      </c>
      <c r="K105" s="32">
        <v>1036.78</v>
      </c>
    </row>
    <row r="106" spans="1:11" x14ac:dyDescent="0.35">
      <c r="A106">
        <f t="shared" si="1"/>
        <v>2002</v>
      </c>
      <c r="B106" t="s">
        <v>933</v>
      </c>
      <c r="C106">
        <v>316</v>
      </c>
      <c r="D106">
        <v>1</v>
      </c>
      <c r="E106">
        <v>1353.75</v>
      </c>
      <c r="H106" s="31">
        <v>1995</v>
      </c>
      <c r="I106" s="31">
        <v>717</v>
      </c>
      <c r="J106" s="31">
        <v>1</v>
      </c>
      <c r="K106" s="32">
        <v>1156.2</v>
      </c>
    </row>
    <row r="107" spans="1:11" x14ac:dyDescent="0.35">
      <c r="A107">
        <f t="shared" si="1"/>
        <v>2002</v>
      </c>
      <c r="B107" t="s">
        <v>933</v>
      </c>
      <c r="C107">
        <v>317</v>
      </c>
      <c r="D107">
        <v>1</v>
      </c>
      <c r="E107">
        <v>1076.23</v>
      </c>
      <c r="H107" s="31">
        <v>1995</v>
      </c>
      <c r="I107" s="31">
        <v>721</v>
      </c>
      <c r="J107" s="31">
        <v>1</v>
      </c>
      <c r="K107" s="32">
        <v>2259.59</v>
      </c>
    </row>
    <row r="108" spans="1:11" x14ac:dyDescent="0.35">
      <c r="A108">
        <f t="shared" si="1"/>
        <v>2002</v>
      </c>
      <c r="B108" t="s">
        <v>933</v>
      </c>
      <c r="C108">
        <v>318</v>
      </c>
      <c r="D108">
        <v>1</v>
      </c>
      <c r="E108">
        <v>4097.8900000000003</v>
      </c>
      <c r="H108" s="31">
        <v>1995</v>
      </c>
      <c r="I108" s="31">
        <v>748</v>
      </c>
      <c r="J108" s="31">
        <v>1</v>
      </c>
      <c r="K108" s="32">
        <v>2246.04</v>
      </c>
    </row>
    <row r="109" spans="1:11" x14ac:dyDescent="0.35">
      <c r="A109">
        <f t="shared" si="1"/>
        <v>2002</v>
      </c>
      <c r="B109" t="s">
        <v>933</v>
      </c>
      <c r="C109">
        <v>319</v>
      </c>
      <c r="D109">
        <v>1</v>
      </c>
      <c r="E109">
        <v>640.98</v>
      </c>
      <c r="H109" s="31">
        <v>1995</v>
      </c>
      <c r="I109" s="31">
        <v>763</v>
      </c>
      <c r="J109" s="31">
        <v>1</v>
      </c>
      <c r="K109" s="32">
        <v>512.95000000000005</v>
      </c>
    </row>
    <row r="110" spans="1:11" x14ac:dyDescent="0.35">
      <c r="A110">
        <f t="shared" si="1"/>
        <v>2002</v>
      </c>
      <c r="B110" t="s">
        <v>933</v>
      </c>
      <c r="C110">
        <v>323</v>
      </c>
      <c r="D110">
        <v>2</v>
      </c>
      <c r="E110">
        <v>37.57</v>
      </c>
      <c r="H110" s="31">
        <v>1995</v>
      </c>
      <c r="I110" s="31">
        <v>784</v>
      </c>
      <c r="J110" s="31">
        <v>1</v>
      </c>
      <c r="K110" s="32">
        <v>597.22</v>
      </c>
    </row>
    <row r="111" spans="1:11" x14ac:dyDescent="0.35">
      <c r="A111">
        <f t="shared" si="1"/>
        <v>2002</v>
      </c>
      <c r="B111" t="s">
        <v>933</v>
      </c>
      <c r="C111">
        <v>330</v>
      </c>
      <c r="D111">
        <v>1</v>
      </c>
      <c r="E111">
        <v>340.96</v>
      </c>
      <c r="H111" s="31">
        <v>1995</v>
      </c>
      <c r="I111" s="31">
        <v>829</v>
      </c>
      <c r="J111" s="31">
        <v>1</v>
      </c>
      <c r="K111" s="32">
        <v>2297.0300000000002</v>
      </c>
    </row>
    <row r="112" spans="1:11" x14ac:dyDescent="0.35">
      <c r="A112">
        <f t="shared" si="1"/>
        <v>2002</v>
      </c>
      <c r="B112" t="s">
        <v>933</v>
      </c>
      <c r="C112">
        <v>332</v>
      </c>
      <c r="D112">
        <v>1</v>
      </c>
      <c r="E112">
        <v>1948.84</v>
      </c>
      <c r="H112" s="31">
        <v>1995</v>
      </c>
      <c r="I112" s="31">
        <v>831</v>
      </c>
      <c r="J112" s="31">
        <v>1</v>
      </c>
      <c r="K112" s="32">
        <v>7834.57</v>
      </c>
    </row>
    <row r="113" spans="1:11" x14ac:dyDescent="0.35">
      <c r="A113">
        <f t="shared" si="1"/>
        <v>2002</v>
      </c>
      <c r="B113" t="s">
        <v>933</v>
      </c>
      <c r="C113">
        <v>333</v>
      </c>
      <c r="D113">
        <v>1</v>
      </c>
      <c r="E113">
        <v>728.35</v>
      </c>
      <c r="H113" s="31">
        <v>1995</v>
      </c>
      <c r="I113" s="31">
        <v>850</v>
      </c>
      <c r="J113" s="31">
        <v>1</v>
      </c>
      <c r="K113" s="32">
        <v>240</v>
      </c>
    </row>
    <row r="114" spans="1:11" x14ac:dyDescent="0.35">
      <c r="A114">
        <f t="shared" si="1"/>
        <v>2002</v>
      </c>
      <c r="B114" t="s">
        <v>933</v>
      </c>
      <c r="C114">
        <v>345</v>
      </c>
      <c r="D114">
        <v>1</v>
      </c>
      <c r="E114">
        <v>1719.82</v>
      </c>
      <c r="H114" s="31">
        <v>1995</v>
      </c>
      <c r="I114" s="31">
        <v>876</v>
      </c>
      <c r="J114" s="31">
        <v>1</v>
      </c>
      <c r="K114" s="32">
        <v>1911.33</v>
      </c>
    </row>
    <row r="115" spans="1:11" x14ac:dyDescent="0.35">
      <c r="A115">
        <f t="shared" si="1"/>
        <v>2002</v>
      </c>
      <c r="B115" t="s">
        <v>933</v>
      </c>
      <c r="C115">
        <v>347</v>
      </c>
      <c r="D115">
        <v>1</v>
      </c>
      <c r="E115">
        <v>4287.45</v>
      </c>
      <c r="H115" s="31">
        <v>1995</v>
      </c>
      <c r="I115" s="31">
        <v>877</v>
      </c>
      <c r="J115" s="31">
        <v>1</v>
      </c>
      <c r="K115" s="32">
        <v>4601.07</v>
      </c>
    </row>
    <row r="116" spans="1:11" x14ac:dyDescent="0.35">
      <c r="A116">
        <f t="shared" si="1"/>
        <v>2002</v>
      </c>
      <c r="B116" t="s">
        <v>933</v>
      </c>
      <c r="C116">
        <v>356</v>
      </c>
      <c r="D116">
        <v>1</v>
      </c>
      <c r="E116">
        <v>218.96</v>
      </c>
      <c r="H116" s="31">
        <v>1995</v>
      </c>
      <c r="I116" s="31">
        <v>914</v>
      </c>
      <c r="J116" s="31">
        <v>1</v>
      </c>
      <c r="K116" s="32">
        <v>377.96</v>
      </c>
    </row>
    <row r="117" spans="1:11" x14ac:dyDescent="0.35">
      <c r="A117">
        <f t="shared" si="1"/>
        <v>2002</v>
      </c>
      <c r="B117" t="s">
        <v>933</v>
      </c>
      <c r="C117">
        <v>361</v>
      </c>
      <c r="D117">
        <v>1</v>
      </c>
      <c r="E117">
        <v>1518.26</v>
      </c>
      <c r="H117" s="31">
        <v>1995</v>
      </c>
      <c r="I117" s="31">
        <v>2143</v>
      </c>
      <c r="J117" s="31">
        <v>1</v>
      </c>
      <c r="K117" s="32">
        <v>1179.01</v>
      </c>
    </row>
    <row r="118" spans="1:11" x14ac:dyDescent="0.35">
      <c r="A118">
        <f t="shared" si="1"/>
        <v>2002</v>
      </c>
      <c r="B118" t="s">
        <v>933</v>
      </c>
      <c r="C118">
        <v>362</v>
      </c>
      <c r="D118">
        <v>1</v>
      </c>
      <c r="E118">
        <v>340.74</v>
      </c>
      <c r="H118" s="31">
        <v>1995</v>
      </c>
      <c r="I118" s="31">
        <v>2149</v>
      </c>
      <c r="J118" s="31">
        <v>1</v>
      </c>
      <c r="K118" s="32">
        <v>1914.27</v>
      </c>
    </row>
    <row r="119" spans="1:11" x14ac:dyDescent="0.35">
      <c r="A119">
        <f t="shared" si="1"/>
        <v>2002</v>
      </c>
      <c r="B119" t="s">
        <v>933</v>
      </c>
      <c r="C119">
        <v>363</v>
      </c>
      <c r="D119">
        <v>1</v>
      </c>
      <c r="E119">
        <v>358.03</v>
      </c>
      <c r="H119" s="31">
        <v>1995</v>
      </c>
      <c r="I119" s="31">
        <v>2153</v>
      </c>
      <c r="J119" s="31">
        <v>1</v>
      </c>
      <c r="K119" s="32">
        <v>670.85</v>
      </c>
    </row>
    <row r="120" spans="1:11" x14ac:dyDescent="0.35">
      <c r="A120">
        <f t="shared" si="1"/>
        <v>2002</v>
      </c>
      <c r="B120" t="s">
        <v>933</v>
      </c>
      <c r="C120">
        <v>371</v>
      </c>
      <c r="D120">
        <v>1</v>
      </c>
      <c r="E120">
        <v>118.72</v>
      </c>
      <c r="H120" s="31">
        <v>1995</v>
      </c>
      <c r="I120" s="31">
        <v>2165</v>
      </c>
      <c r="J120" s="31">
        <v>1</v>
      </c>
      <c r="K120" s="32">
        <v>1217.48</v>
      </c>
    </row>
    <row r="121" spans="1:11" x14ac:dyDescent="0.35">
      <c r="A121">
        <f t="shared" si="1"/>
        <v>2002</v>
      </c>
      <c r="B121" t="s">
        <v>933</v>
      </c>
      <c r="C121">
        <v>378</v>
      </c>
      <c r="D121">
        <v>1</v>
      </c>
      <c r="E121">
        <v>614.24</v>
      </c>
      <c r="H121" s="31">
        <v>1995</v>
      </c>
      <c r="I121" s="31">
        <v>2190</v>
      </c>
      <c r="J121" s="31">
        <v>1</v>
      </c>
      <c r="K121" s="32">
        <v>1523.6</v>
      </c>
    </row>
    <row r="122" spans="1:11" x14ac:dyDescent="0.35">
      <c r="A122">
        <f t="shared" si="1"/>
        <v>2002</v>
      </c>
      <c r="B122" t="s">
        <v>933</v>
      </c>
      <c r="C122">
        <v>381</v>
      </c>
      <c r="D122">
        <v>1</v>
      </c>
      <c r="E122">
        <v>1966.8</v>
      </c>
      <c r="H122" s="31">
        <v>1995</v>
      </c>
      <c r="I122" s="31">
        <v>2342</v>
      </c>
      <c r="J122" s="31">
        <v>1</v>
      </c>
      <c r="K122" s="32">
        <v>1081.25</v>
      </c>
    </row>
    <row r="123" spans="1:11" x14ac:dyDescent="0.35">
      <c r="A123">
        <f t="shared" si="1"/>
        <v>2002</v>
      </c>
      <c r="B123" t="s">
        <v>933</v>
      </c>
      <c r="C123">
        <v>390</v>
      </c>
      <c r="D123">
        <v>1</v>
      </c>
      <c r="E123">
        <v>731.86</v>
      </c>
      <c r="H123" s="31">
        <v>1995</v>
      </c>
      <c r="I123" s="31">
        <v>2835</v>
      </c>
      <c r="J123" s="31">
        <v>1</v>
      </c>
      <c r="K123" s="32">
        <v>907.48</v>
      </c>
    </row>
    <row r="124" spans="1:11" x14ac:dyDescent="0.35">
      <c r="A124">
        <f t="shared" si="1"/>
        <v>2002</v>
      </c>
      <c r="B124" t="s">
        <v>933</v>
      </c>
      <c r="C124">
        <v>391</v>
      </c>
      <c r="D124">
        <v>1</v>
      </c>
      <c r="E124">
        <v>451.05</v>
      </c>
      <c r="H124" s="31">
        <v>1996</v>
      </c>
      <c r="I124" s="31">
        <v>1</v>
      </c>
      <c r="J124" s="31">
        <v>3</v>
      </c>
      <c r="K124" s="32">
        <v>48362.46</v>
      </c>
    </row>
    <row r="125" spans="1:11" x14ac:dyDescent="0.35">
      <c r="A125">
        <f t="shared" si="1"/>
        <v>2002</v>
      </c>
      <c r="B125" t="s">
        <v>933</v>
      </c>
      <c r="C125">
        <v>392</v>
      </c>
      <c r="D125">
        <v>1</v>
      </c>
      <c r="E125">
        <v>729.17</v>
      </c>
      <c r="H125" s="31">
        <v>1996</v>
      </c>
      <c r="I125" s="31">
        <v>13</v>
      </c>
      <c r="J125" s="31">
        <v>1</v>
      </c>
      <c r="K125" s="32">
        <v>3113.2</v>
      </c>
    </row>
    <row r="126" spans="1:11" x14ac:dyDescent="0.35">
      <c r="A126">
        <f t="shared" si="1"/>
        <v>2002</v>
      </c>
      <c r="B126" t="s">
        <v>933</v>
      </c>
      <c r="C126">
        <v>394</v>
      </c>
      <c r="D126">
        <v>1</v>
      </c>
      <c r="E126">
        <v>1090.1500000000001</v>
      </c>
      <c r="H126" s="31">
        <v>1996</v>
      </c>
      <c r="I126" s="31">
        <v>24</v>
      </c>
      <c r="J126" s="31">
        <v>1</v>
      </c>
      <c r="K126" s="32">
        <v>423.98</v>
      </c>
    </row>
    <row r="127" spans="1:11" x14ac:dyDescent="0.35">
      <c r="A127">
        <f t="shared" si="1"/>
        <v>2002</v>
      </c>
      <c r="B127" t="s">
        <v>933</v>
      </c>
      <c r="C127">
        <v>402</v>
      </c>
      <c r="D127">
        <v>1</v>
      </c>
      <c r="E127">
        <v>188.66</v>
      </c>
      <c r="H127" s="31">
        <v>1996</v>
      </c>
      <c r="I127" s="31">
        <v>47</v>
      </c>
      <c r="J127" s="31">
        <v>1</v>
      </c>
      <c r="K127" s="32">
        <v>3379.28</v>
      </c>
    </row>
    <row r="128" spans="1:11" x14ac:dyDescent="0.35">
      <c r="A128">
        <f t="shared" si="1"/>
        <v>2002</v>
      </c>
      <c r="B128" t="s">
        <v>933</v>
      </c>
      <c r="C128">
        <v>403</v>
      </c>
      <c r="D128">
        <v>1</v>
      </c>
      <c r="E128">
        <v>252.36</v>
      </c>
      <c r="H128" s="31">
        <v>1996</v>
      </c>
      <c r="I128" s="31">
        <v>62</v>
      </c>
      <c r="J128" s="31">
        <v>1</v>
      </c>
      <c r="K128" s="32">
        <v>623.87</v>
      </c>
    </row>
    <row r="129" spans="1:11" x14ac:dyDescent="0.35">
      <c r="A129">
        <f t="shared" si="1"/>
        <v>2002</v>
      </c>
      <c r="B129" t="s">
        <v>933</v>
      </c>
      <c r="C129">
        <v>404</v>
      </c>
      <c r="D129">
        <v>1</v>
      </c>
      <c r="E129">
        <v>252.11</v>
      </c>
      <c r="H129" s="31">
        <v>1996</v>
      </c>
      <c r="I129" s="31">
        <v>95</v>
      </c>
      <c r="J129" s="31">
        <v>1</v>
      </c>
      <c r="K129" s="32">
        <v>282.41000000000003</v>
      </c>
    </row>
    <row r="130" spans="1:11" x14ac:dyDescent="0.35">
      <c r="A130">
        <f t="shared" si="1"/>
        <v>2002</v>
      </c>
      <c r="B130" t="s">
        <v>933</v>
      </c>
      <c r="C130">
        <v>409</v>
      </c>
      <c r="D130">
        <v>1</v>
      </c>
      <c r="E130">
        <v>311.94</v>
      </c>
      <c r="H130" s="31">
        <v>1996</v>
      </c>
      <c r="I130" s="31">
        <v>108</v>
      </c>
      <c r="J130" s="31">
        <v>1</v>
      </c>
      <c r="K130" s="32">
        <v>1107.78</v>
      </c>
    </row>
    <row r="131" spans="1:11" x14ac:dyDescent="0.35">
      <c r="A131">
        <f t="shared" si="1"/>
        <v>2002</v>
      </c>
      <c r="B131" t="s">
        <v>933</v>
      </c>
      <c r="C131">
        <v>411</v>
      </c>
      <c r="D131">
        <v>1</v>
      </c>
      <c r="E131">
        <v>146.77000000000001</v>
      </c>
      <c r="H131" s="31">
        <v>1996</v>
      </c>
      <c r="I131" s="31">
        <v>118</v>
      </c>
      <c r="J131" s="31">
        <v>1</v>
      </c>
      <c r="K131" s="32">
        <v>584.54</v>
      </c>
    </row>
    <row r="132" spans="1:11" x14ac:dyDescent="0.35">
      <c r="A132">
        <f t="shared" ref="A132:A195" si="2">VALUE(20&amp;LEFT(B132,2))+1</f>
        <v>2002</v>
      </c>
      <c r="B132" t="s">
        <v>933</v>
      </c>
      <c r="C132">
        <v>413</v>
      </c>
      <c r="D132">
        <v>1</v>
      </c>
      <c r="E132">
        <v>2299.29</v>
      </c>
      <c r="H132" s="31">
        <v>1996</v>
      </c>
      <c r="I132" s="31">
        <v>194</v>
      </c>
      <c r="J132" s="31">
        <v>1</v>
      </c>
      <c r="K132" s="32">
        <v>7882.62</v>
      </c>
    </row>
    <row r="133" spans="1:11" x14ac:dyDescent="0.35">
      <c r="A133">
        <f t="shared" si="2"/>
        <v>2002</v>
      </c>
      <c r="B133" t="s">
        <v>933</v>
      </c>
      <c r="C133">
        <v>414</v>
      </c>
      <c r="D133">
        <v>1</v>
      </c>
      <c r="E133">
        <v>505.74</v>
      </c>
      <c r="H133" s="31">
        <v>1996</v>
      </c>
      <c r="I133" s="31">
        <v>213</v>
      </c>
      <c r="J133" s="31">
        <v>1</v>
      </c>
      <c r="K133" s="32">
        <v>607.41</v>
      </c>
    </row>
    <row r="134" spans="1:11" x14ac:dyDescent="0.35">
      <c r="A134">
        <f t="shared" si="2"/>
        <v>2002</v>
      </c>
      <c r="B134" t="s">
        <v>933</v>
      </c>
      <c r="C134">
        <v>415</v>
      </c>
      <c r="D134">
        <v>1</v>
      </c>
      <c r="E134">
        <v>123.09</v>
      </c>
      <c r="H134" s="31">
        <v>1996</v>
      </c>
      <c r="I134" s="31">
        <v>229</v>
      </c>
      <c r="J134" s="31">
        <v>1</v>
      </c>
      <c r="K134" s="32">
        <v>348.63</v>
      </c>
    </row>
    <row r="135" spans="1:11" x14ac:dyDescent="0.35">
      <c r="A135">
        <f t="shared" si="2"/>
        <v>2002</v>
      </c>
      <c r="B135" t="s">
        <v>933</v>
      </c>
      <c r="C135">
        <v>417</v>
      </c>
      <c r="D135">
        <v>1</v>
      </c>
      <c r="E135">
        <v>749.38</v>
      </c>
      <c r="H135" s="31">
        <v>1996</v>
      </c>
      <c r="I135" s="31">
        <v>239</v>
      </c>
      <c r="J135" s="31">
        <v>1</v>
      </c>
      <c r="K135" s="32">
        <v>802.94</v>
      </c>
    </row>
    <row r="136" spans="1:11" x14ac:dyDescent="0.35">
      <c r="A136">
        <f t="shared" si="2"/>
        <v>2002</v>
      </c>
      <c r="B136" t="s">
        <v>933</v>
      </c>
      <c r="C136">
        <v>418</v>
      </c>
      <c r="D136">
        <v>1</v>
      </c>
      <c r="E136">
        <v>165.38</v>
      </c>
      <c r="H136" s="31">
        <v>1996</v>
      </c>
      <c r="I136" s="31">
        <v>241</v>
      </c>
      <c r="J136" s="31">
        <v>1</v>
      </c>
      <c r="K136" s="32">
        <v>4231.5200000000004</v>
      </c>
    </row>
    <row r="137" spans="1:11" x14ac:dyDescent="0.35">
      <c r="A137">
        <f t="shared" si="2"/>
        <v>2002</v>
      </c>
      <c r="B137" t="s">
        <v>933</v>
      </c>
      <c r="C137">
        <v>423</v>
      </c>
      <c r="D137">
        <v>1</v>
      </c>
      <c r="E137">
        <v>3090.81</v>
      </c>
      <c r="H137" s="31">
        <v>1996</v>
      </c>
      <c r="I137" s="31">
        <v>255</v>
      </c>
      <c r="J137" s="31">
        <v>1</v>
      </c>
      <c r="K137" s="32">
        <v>1062.53</v>
      </c>
    </row>
    <row r="138" spans="1:11" x14ac:dyDescent="0.35">
      <c r="A138">
        <f t="shared" si="2"/>
        <v>2002</v>
      </c>
      <c r="B138" t="s">
        <v>933</v>
      </c>
      <c r="C138">
        <v>424</v>
      </c>
      <c r="D138">
        <v>1</v>
      </c>
      <c r="E138">
        <v>505.44</v>
      </c>
      <c r="H138" s="31">
        <v>1996</v>
      </c>
      <c r="I138" s="31">
        <v>264</v>
      </c>
      <c r="J138" s="31">
        <v>1</v>
      </c>
      <c r="K138" s="32">
        <v>222.84</v>
      </c>
    </row>
    <row r="139" spans="1:11" x14ac:dyDescent="0.35">
      <c r="A139">
        <f t="shared" si="2"/>
        <v>2002</v>
      </c>
      <c r="B139" t="s">
        <v>933</v>
      </c>
      <c r="C139">
        <v>432</v>
      </c>
      <c r="D139">
        <v>1</v>
      </c>
      <c r="E139">
        <v>763.67</v>
      </c>
      <c r="H139" s="31">
        <v>1996</v>
      </c>
      <c r="I139" s="31">
        <v>297</v>
      </c>
      <c r="J139" s="31">
        <v>1</v>
      </c>
      <c r="K139" s="32">
        <v>475.53</v>
      </c>
    </row>
    <row r="140" spans="1:11" x14ac:dyDescent="0.35">
      <c r="A140">
        <f t="shared" si="2"/>
        <v>2002</v>
      </c>
      <c r="B140" t="s">
        <v>933</v>
      </c>
      <c r="C140">
        <v>435</v>
      </c>
      <c r="D140">
        <v>1</v>
      </c>
      <c r="E140">
        <v>597.45000000000005</v>
      </c>
      <c r="H140" s="31">
        <v>1996</v>
      </c>
      <c r="I140" s="31">
        <v>299</v>
      </c>
      <c r="J140" s="31">
        <v>1</v>
      </c>
      <c r="K140" s="32">
        <v>1050</v>
      </c>
    </row>
    <row r="141" spans="1:11" x14ac:dyDescent="0.35">
      <c r="A141">
        <f t="shared" si="2"/>
        <v>2002</v>
      </c>
      <c r="B141" t="s">
        <v>933</v>
      </c>
      <c r="C141">
        <v>441</v>
      </c>
      <c r="D141">
        <v>1</v>
      </c>
      <c r="E141">
        <v>372.49</v>
      </c>
      <c r="H141" s="31">
        <v>1996</v>
      </c>
      <c r="I141" s="31">
        <v>317</v>
      </c>
      <c r="J141" s="31">
        <v>1</v>
      </c>
      <c r="K141" s="32">
        <v>1183.6600000000001</v>
      </c>
    </row>
    <row r="142" spans="1:11" x14ac:dyDescent="0.35">
      <c r="A142">
        <f t="shared" si="2"/>
        <v>2002</v>
      </c>
      <c r="B142" t="s">
        <v>933</v>
      </c>
      <c r="C142">
        <v>447</v>
      </c>
      <c r="D142">
        <v>1</v>
      </c>
      <c r="E142">
        <v>209.08</v>
      </c>
      <c r="H142" s="31">
        <v>1996</v>
      </c>
      <c r="I142" s="31">
        <v>325</v>
      </c>
      <c r="J142" s="31">
        <v>1</v>
      </c>
      <c r="K142" s="32">
        <v>461.85</v>
      </c>
    </row>
    <row r="143" spans="1:11" x14ac:dyDescent="0.35">
      <c r="A143">
        <f t="shared" si="2"/>
        <v>2002</v>
      </c>
      <c r="B143" t="s">
        <v>933</v>
      </c>
      <c r="C143">
        <v>458</v>
      </c>
      <c r="D143">
        <v>1</v>
      </c>
      <c r="E143">
        <v>424.98</v>
      </c>
      <c r="H143" s="31">
        <v>1996</v>
      </c>
      <c r="I143" s="31">
        <v>345</v>
      </c>
      <c r="J143" s="31">
        <v>1</v>
      </c>
      <c r="K143" s="32">
        <v>1768.48</v>
      </c>
    </row>
    <row r="144" spans="1:11" x14ac:dyDescent="0.35">
      <c r="A144">
        <f t="shared" si="2"/>
        <v>2002</v>
      </c>
      <c r="B144" t="s">
        <v>933</v>
      </c>
      <c r="C144">
        <v>463</v>
      </c>
      <c r="D144">
        <v>1</v>
      </c>
      <c r="E144">
        <v>829.8</v>
      </c>
      <c r="H144" s="31">
        <v>1996</v>
      </c>
      <c r="I144" s="31">
        <v>414</v>
      </c>
      <c r="J144" s="31">
        <v>1</v>
      </c>
      <c r="K144" s="32">
        <v>551.38</v>
      </c>
    </row>
    <row r="145" spans="1:11" x14ac:dyDescent="0.35">
      <c r="A145">
        <f t="shared" si="2"/>
        <v>2002</v>
      </c>
      <c r="B145" t="s">
        <v>933</v>
      </c>
      <c r="C145">
        <v>465</v>
      </c>
      <c r="D145">
        <v>1</v>
      </c>
      <c r="E145">
        <v>1983.71</v>
      </c>
      <c r="H145" s="31">
        <v>1996</v>
      </c>
      <c r="I145" s="31">
        <v>423</v>
      </c>
      <c r="J145" s="31">
        <v>1</v>
      </c>
      <c r="K145" s="32">
        <v>3143.9</v>
      </c>
    </row>
    <row r="146" spans="1:11" x14ac:dyDescent="0.35">
      <c r="A146">
        <f t="shared" si="2"/>
        <v>2002</v>
      </c>
      <c r="B146" t="s">
        <v>933</v>
      </c>
      <c r="C146">
        <v>466</v>
      </c>
      <c r="D146">
        <v>1</v>
      </c>
      <c r="E146">
        <v>2261.75</v>
      </c>
      <c r="H146" s="31">
        <v>1996</v>
      </c>
      <c r="I146" s="31">
        <v>432</v>
      </c>
      <c r="J146" s="31">
        <v>1</v>
      </c>
      <c r="K146" s="32">
        <v>878.38</v>
      </c>
    </row>
    <row r="147" spans="1:11" x14ac:dyDescent="0.35">
      <c r="A147">
        <f t="shared" si="2"/>
        <v>2002</v>
      </c>
      <c r="B147" t="s">
        <v>933</v>
      </c>
      <c r="C147">
        <v>473</v>
      </c>
      <c r="D147">
        <v>1</v>
      </c>
      <c r="E147">
        <v>559.79</v>
      </c>
      <c r="H147" s="31">
        <v>1996</v>
      </c>
      <c r="I147" s="31">
        <v>465</v>
      </c>
      <c r="J147" s="31">
        <v>1</v>
      </c>
      <c r="K147" s="32">
        <v>2133.86</v>
      </c>
    </row>
    <row r="148" spans="1:11" x14ac:dyDescent="0.35">
      <c r="A148">
        <f t="shared" si="2"/>
        <v>2002</v>
      </c>
      <c r="B148" t="s">
        <v>933</v>
      </c>
      <c r="C148">
        <v>477</v>
      </c>
      <c r="D148">
        <v>1</v>
      </c>
      <c r="E148">
        <v>3224.51</v>
      </c>
      <c r="H148" s="31">
        <v>1996</v>
      </c>
      <c r="I148" s="31">
        <v>477</v>
      </c>
      <c r="J148" s="31">
        <v>1</v>
      </c>
      <c r="K148" s="32">
        <v>3018.79</v>
      </c>
    </row>
    <row r="149" spans="1:11" x14ac:dyDescent="0.35">
      <c r="A149">
        <f t="shared" si="2"/>
        <v>2002</v>
      </c>
      <c r="B149" t="s">
        <v>933</v>
      </c>
      <c r="C149">
        <v>480</v>
      </c>
      <c r="D149">
        <v>1</v>
      </c>
      <c r="E149">
        <v>753.39</v>
      </c>
      <c r="H149" s="31">
        <v>1996</v>
      </c>
      <c r="I149" s="31">
        <v>486</v>
      </c>
      <c r="J149" s="31">
        <v>1</v>
      </c>
      <c r="K149" s="32">
        <v>405.2</v>
      </c>
    </row>
    <row r="150" spans="1:11" x14ac:dyDescent="0.35">
      <c r="A150">
        <f t="shared" si="2"/>
        <v>2002</v>
      </c>
      <c r="B150" t="s">
        <v>933</v>
      </c>
      <c r="C150">
        <v>482</v>
      </c>
      <c r="D150">
        <v>1</v>
      </c>
      <c r="E150">
        <v>3193.11</v>
      </c>
      <c r="H150" s="31">
        <v>1996</v>
      </c>
      <c r="I150" s="31">
        <v>518</v>
      </c>
      <c r="J150" s="31">
        <v>1</v>
      </c>
      <c r="K150" s="32">
        <v>2678.28</v>
      </c>
    </row>
    <row r="151" spans="1:11" x14ac:dyDescent="0.35">
      <c r="A151">
        <f t="shared" si="2"/>
        <v>2002</v>
      </c>
      <c r="B151" t="s">
        <v>933</v>
      </c>
      <c r="C151">
        <v>484</v>
      </c>
      <c r="D151">
        <v>1</v>
      </c>
      <c r="E151">
        <v>991.21</v>
      </c>
      <c r="H151" s="31">
        <v>1996</v>
      </c>
      <c r="I151" s="31">
        <v>534</v>
      </c>
      <c r="J151" s="31">
        <v>1</v>
      </c>
      <c r="K151" s="32">
        <v>1770.56</v>
      </c>
    </row>
    <row r="152" spans="1:11" x14ac:dyDescent="0.35">
      <c r="A152">
        <f t="shared" si="2"/>
        <v>2002</v>
      </c>
      <c r="B152" t="s">
        <v>933</v>
      </c>
      <c r="C152">
        <v>485</v>
      </c>
      <c r="D152">
        <v>1</v>
      </c>
      <c r="E152">
        <v>728.86</v>
      </c>
      <c r="H152" s="31">
        <v>1996</v>
      </c>
      <c r="I152" s="31">
        <v>544</v>
      </c>
      <c r="J152" s="31">
        <v>1</v>
      </c>
      <c r="K152" s="32">
        <v>3367.63</v>
      </c>
    </row>
    <row r="153" spans="1:11" x14ac:dyDescent="0.35">
      <c r="A153">
        <f t="shared" si="2"/>
        <v>2002</v>
      </c>
      <c r="B153" t="s">
        <v>933</v>
      </c>
      <c r="C153">
        <v>486</v>
      </c>
      <c r="D153">
        <v>1</v>
      </c>
      <c r="E153">
        <v>376.32</v>
      </c>
      <c r="H153" s="31">
        <v>1996</v>
      </c>
      <c r="I153" s="31">
        <v>564</v>
      </c>
      <c r="J153" s="31">
        <v>1</v>
      </c>
      <c r="K153" s="32">
        <v>2324.5500000000002</v>
      </c>
    </row>
    <row r="154" spans="1:11" x14ac:dyDescent="0.35">
      <c r="A154">
        <f t="shared" si="2"/>
        <v>2002</v>
      </c>
      <c r="B154" t="s">
        <v>933</v>
      </c>
      <c r="C154">
        <v>487</v>
      </c>
      <c r="D154">
        <v>1</v>
      </c>
      <c r="E154">
        <v>413.97</v>
      </c>
      <c r="H154" s="31">
        <v>1996</v>
      </c>
      <c r="I154" s="31">
        <v>676</v>
      </c>
      <c r="J154" s="31">
        <v>1</v>
      </c>
      <c r="K154" s="32">
        <v>258.5</v>
      </c>
    </row>
    <row r="155" spans="1:11" x14ac:dyDescent="0.35">
      <c r="A155">
        <f t="shared" si="2"/>
        <v>2002</v>
      </c>
      <c r="B155" t="s">
        <v>933</v>
      </c>
      <c r="C155">
        <v>492</v>
      </c>
      <c r="D155">
        <v>1</v>
      </c>
      <c r="E155">
        <v>4008.87</v>
      </c>
      <c r="H155" s="31">
        <v>1996</v>
      </c>
      <c r="I155" s="31">
        <v>698</v>
      </c>
      <c r="J155" s="31">
        <v>1</v>
      </c>
      <c r="K155" s="32">
        <v>356.99</v>
      </c>
    </row>
    <row r="156" spans="1:11" x14ac:dyDescent="0.35">
      <c r="A156">
        <f t="shared" si="2"/>
        <v>2002</v>
      </c>
      <c r="B156" t="s">
        <v>933</v>
      </c>
      <c r="C156">
        <v>495</v>
      </c>
      <c r="D156">
        <v>1</v>
      </c>
      <c r="E156">
        <v>341.79</v>
      </c>
      <c r="H156" s="31">
        <v>1996</v>
      </c>
      <c r="I156" s="31">
        <v>738</v>
      </c>
      <c r="J156" s="31">
        <v>1</v>
      </c>
      <c r="K156" s="32">
        <v>1120.46</v>
      </c>
    </row>
    <row r="157" spans="1:11" x14ac:dyDescent="0.35">
      <c r="A157">
        <f t="shared" si="2"/>
        <v>2002</v>
      </c>
      <c r="B157" t="s">
        <v>933</v>
      </c>
      <c r="C157">
        <v>497</v>
      </c>
      <c r="D157">
        <v>1</v>
      </c>
      <c r="E157">
        <v>239.12</v>
      </c>
      <c r="H157" s="31">
        <v>1996</v>
      </c>
      <c r="I157" s="31">
        <v>743</v>
      </c>
      <c r="J157" s="31">
        <v>1</v>
      </c>
      <c r="K157" s="32">
        <v>1189.28</v>
      </c>
    </row>
    <row r="158" spans="1:11" x14ac:dyDescent="0.35">
      <c r="A158">
        <f t="shared" si="2"/>
        <v>2002</v>
      </c>
      <c r="B158" t="s">
        <v>933</v>
      </c>
      <c r="C158">
        <v>499</v>
      </c>
      <c r="D158">
        <v>1</v>
      </c>
      <c r="E158">
        <v>391.81</v>
      </c>
      <c r="H158" s="31">
        <v>1996</v>
      </c>
      <c r="I158" s="31">
        <v>775</v>
      </c>
      <c r="J158" s="31">
        <v>1</v>
      </c>
      <c r="K158" s="32">
        <v>621.5</v>
      </c>
    </row>
    <row r="159" spans="1:11" x14ac:dyDescent="0.35">
      <c r="A159">
        <f t="shared" si="2"/>
        <v>2002</v>
      </c>
      <c r="B159" t="s">
        <v>933</v>
      </c>
      <c r="C159">
        <v>500</v>
      </c>
      <c r="D159">
        <v>1</v>
      </c>
      <c r="E159">
        <v>702.37</v>
      </c>
      <c r="H159" s="31">
        <v>1996</v>
      </c>
      <c r="I159" s="31">
        <v>801</v>
      </c>
      <c r="J159" s="31">
        <v>1</v>
      </c>
      <c r="K159" s="32">
        <v>172</v>
      </c>
    </row>
    <row r="160" spans="1:11" x14ac:dyDescent="0.35">
      <c r="A160">
        <f t="shared" si="2"/>
        <v>2002</v>
      </c>
      <c r="B160" t="s">
        <v>933</v>
      </c>
      <c r="C160">
        <v>505</v>
      </c>
      <c r="D160">
        <v>1</v>
      </c>
      <c r="E160">
        <v>559.41</v>
      </c>
      <c r="H160" s="31">
        <v>1996</v>
      </c>
      <c r="I160" s="31">
        <v>813</v>
      </c>
      <c r="J160" s="31">
        <v>1</v>
      </c>
      <c r="K160" s="32">
        <v>1450.67</v>
      </c>
    </row>
    <row r="161" spans="1:11" x14ac:dyDescent="0.35">
      <c r="A161">
        <f t="shared" si="2"/>
        <v>2002</v>
      </c>
      <c r="B161" t="s">
        <v>933</v>
      </c>
      <c r="C161">
        <v>507</v>
      </c>
      <c r="D161">
        <v>1</v>
      </c>
      <c r="E161">
        <v>334.03</v>
      </c>
      <c r="H161" s="31">
        <v>1996</v>
      </c>
      <c r="I161" s="31">
        <v>832</v>
      </c>
      <c r="J161" s="31">
        <v>1</v>
      </c>
      <c r="K161" s="32">
        <v>2716.77</v>
      </c>
    </row>
    <row r="162" spans="1:11" x14ac:dyDescent="0.35">
      <c r="A162">
        <f t="shared" si="2"/>
        <v>2002</v>
      </c>
      <c r="B162" t="s">
        <v>933</v>
      </c>
      <c r="C162">
        <v>508</v>
      </c>
      <c r="D162">
        <v>1</v>
      </c>
      <c r="E162">
        <v>1904.9</v>
      </c>
      <c r="H162" s="31">
        <v>1996</v>
      </c>
      <c r="I162" s="31">
        <v>833</v>
      </c>
      <c r="J162" s="31">
        <v>1</v>
      </c>
      <c r="K162" s="32">
        <v>14380.07</v>
      </c>
    </row>
    <row r="163" spans="1:11" x14ac:dyDescent="0.35">
      <c r="A163">
        <f t="shared" si="2"/>
        <v>2002</v>
      </c>
      <c r="B163" t="s">
        <v>933</v>
      </c>
      <c r="C163">
        <v>511</v>
      </c>
      <c r="D163">
        <v>1</v>
      </c>
      <c r="E163">
        <v>657.79</v>
      </c>
      <c r="H163" s="31">
        <v>1996</v>
      </c>
      <c r="I163" s="31">
        <v>837</v>
      </c>
      <c r="J163" s="31">
        <v>1</v>
      </c>
      <c r="K163" s="32">
        <v>640.99</v>
      </c>
    </row>
    <row r="164" spans="1:11" x14ac:dyDescent="0.35">
      <c r="A164">
        <f t="shared" si="2"/>
        <v>2002</v>
      </c>
      <c r="B164" t="s">
        <v>933</v>
      </c>
      <c r="C164">
        <v>513</v>
      </c>
      <c r="D164">
        <v>1</v>
      </c>
      <c r="E164">
        <v>179.1</v>
      </c>
      <c r="H164" s="31">
        <v>1996</v>
      </c>
      <c r="I164" s="31">
        <v>840</v>
      </c>
      <c r="J164" s="31">
        <v>1</v>
      </c>
      <c r="K164" s="32">
        <v>1349.98</v>
      </c>
    </row>
    <row r="165" spans="1:11" x14ac:dyDescent="0.35">
      <c r="A165">
        <f t="shared" si="2"/>
        <v>2002</v>
      </c>
      <c r="B165" t="s">
        <v>933</v>
      </c>
      <c r="C165">
        <v>514</v>
      </c>
      <c r="D165">
        <v>1</v>
      </c>
      <c r="E165">
        <v>206.32</v>
      </c>
      <c r="H165" s="31">
        <v>1996</v>
      </c>
      <c r="I165" s="31">
        <v>850</v>
      </c>
      <c r="J165" s="31">
        <v>1</v>
      </c>
      <c r="K165" s="32">
        <v>251.85</v>
      </c>
    </row>
    <row r="166" spans="1:11" x14ac:dyDescent="0.35">
      <c r="A166">
        <f t="shared" si="2"/>
        <v>2002</v>
      </c>
      <c r="B166" t="s">
        <v>933</v>
      </c>
      <c r="C166">
        <v>516</v>
      </c>
      <c r="D166">
        <v>1</v>
      </c>
      <c r="E166">
        <v>153.80000000000001</v>
      </c>
      <c r="H166" s="31">
        <v>1996</v>
      </c>
      <c r="I166" s="31">
        <v>2172</v>
      </c>
      <c r="J166" s="31">
        <v>1</v>
      </c>
      <c r="K166" s="32">
        <v>1084.22</v>
      </c>
    </row>
    <row r="167" spans="1:11" x14ac:dyDescent="0.35">
      <c r="A167">
        <f t="shared" si="2"/>
        <v>2002</v>
      </c>
      <c r="B167" t="s">
        <v>933</v>
      </c>
      <c r="C167">
        <v>518</v>
      </c>
      <c r="D167">
        <v>1</v>
      </c>
      <c r="E167">
        <v>2319.84</v>
      </c>
      <c r="H167" s="31">
        <v>1996</v>
      </c>
      <c r="I167" s="31">
        <v>2198</v>
      </c>
      <c r="J167" s="31">
        <v>1</v>
      </c>
      <c r="K167" s="32">
        <v>965.96</v>
      </c>
    </row>
    <row r="168" spans="1:11" x14ac:dyDescent="0.35">
      <c r="A168">
        <f t="shared" si="2"/>
        <v>2002</v>
      </c>
      <c r="B168" t="s">
        <v>933</v>
      </c>
      <c r="C168">
        <v>531</v>
      </c>
      <c r="D168">
        <v>1</v>
      </c>
      <c r="E168">
        <v>1477.25</v>
      </c>
      <c r="H168" s="31">
        <v>1996</v>
      </c>
      <c r="I168" s="31">
        <v>2342</v>
      </c>
      <c r="J168" s="31">
        <v>1</v>
      </c>
      <c r="K168" s="32">
        <v>1047.74</v>
      </c>
    </row>
    <row r="169" spans="1:11" x14ac:dyDescent="0.35">
      <c r="A169">
        <f t="shared" si="2"/>
        <v>2002</v>
      </c>
      <c r="B169" t="s">
        <v>933</v>
      </c>
      <c r="C169">
        <v>533</v>
      </c>
      <c r="D169">
        <v>1</v>
      </c>
      <c r="E169">
        <v>1107.25</v>
      </c>
      <c r="H169" s="31">
        <v>1996</v>
      </c>
      <c r="I169" s="31">
        <v>2534</v>
      </c>
      <c r="J169" s="31">
        <v>1</v>
      </c>
      <c r="K169" s="32">
        <v>1076.19</v>
      </c>
    </row>
    <row r="170" spans="1:11" x14ac:dyDescent="0.35">
      <c r="A170">
        <f t="shared" si="2"/>
        <v>2002</v>
      </c>
      <c r="B170" t="s">
        <v>933</v>
      </c>
      <c r="C170">
        <v>534</v>
      </c>
      <c r="D170">
        <v>1</v>
      </c>
      <c r="E170">
        <v>1782.25</v>
      </c>
      <c r="H170" s="31">
        <v>1996</v>
      </c>
      <c r="I170" s="31">
        <v>2753</v>
      </c>
      <c r="J170" s="31">
        <v>1</v>
      </c>
      <c r="K170" s="32">
        <v>1577.18</v>
      </c>
    </row>
    <row r="171" spans="1:11" x14ac:dyDescent="0.35">
      <c r="A171">
        <f t="shared" si="2"/>
        <v>2002</v>
      </c>
      <c r="B171" t="s">
        <v>933</v>
      </c>
      <c r="C171">
        <v>535</v>
      </c>
      <c r="D171">
        <v>1</v>
      </c>
      <c r="E171">
        <v>15814.77</v>
      </c>
      <c r="H171" s="31">
        <v>1997</v>
      </c>
      <c r="I171" s="31">
        <v>4</v>
      </c>
      <c r="J171" s="31">
        <v>1</v>
      </c>
      <c r="K171" s="32">
        <v>622.95000000000005</v>
      </c>
    </row>
    <row r="172" spans="1:11" x14ac:dyDescent="0.35">
      <c r="A172">
        <f t="shared" si="2"/>
        <v>2002</v>
      </c>
      <c r="B172" t="s">
        <v>933</v>
      </c>
      <c r="C172">
        <v>542</v>
      </c>
      <c r="D172">
        <v>1</v>
      </c>
      <c r="E172">
        <v>511.08</v>
      </c>
      <c r="H172" s="31">
        <v>1997</v>
      </c>
      <c r="I172" s="31">
        <v>14</v>
      </c>
      <c r="J172" s="31">
        <v>1</v>
      </c>
      <c r="K172" s="32">
        <v>2418.9299999999998</v>
      </c>
    </row>
    <row r="173" spans="1:11" x14ac:dyDescent="0.35">
      <c r="A173">
        <f t="shared" si="2"/>
        <v>2002</v>
      </c>
      <c r="B173" t="s">
        <v>933</v>
      </c>
      <c r="C173">
        <v>544</v>
      </c>
      <c r="D173">
        <v>1</v>
      </c>
      <c r="E173">
        <v>2886.84</v>
      </c>
      <c r="H173" s="31">
        <v>1997</v>
      </c>
      <c r="I173" s="31">
        <v>15</v>
      </c>
      <c r="J173" s="31">
        <v>1</v>
      </c>
      <c r="K173" s="32">
        <v>5725.02</v>
      </c>
    </row>
    <row r="174" spans="1:11" x14ac:dyDescent="0.35">
      <c r="A174">
        <f t="shared" si="2"/>
        <v>2002</v>
      </c>
      <c r="B174" t="s">
        <v>933</v>
      </c>
      <c r="C174">
        <v>545</v>
      </c>
      <c r="D174">
        <v>1</v>
      </c>
      <c r="E174">
        <v>360.24</v>
      </c>
      <c r="H174" s="31">
        <v>1997</v>
      </c>
      <c r="I174" s="31">
        <v>22</v>
      </c>
      <c r="J174" s="31">
        <v>1</v>
      </c>
      <c r="K174" s="32">
        <v>2843.09</v>
      </c>
    </row>
    <row r="175" spans="1:11" x14ac:dyDescent="0.35">
      <c r="A175">
        <f t="shared" si="2"/>
        <v>2002</v>
      </c>
      <c r="B175" t="s">
        <v>933</v>
      </c>
      <c r="C175">
        <v>547</v>
      </c>
      <c r="D175">
        <v>1</v>
      </c>
      <c r="E175">
        <v>605.33000000000004</v>
      </c>
      <c r="H175" s="31">
        <v>1997</v>
      </c>
      <c r="I175" s="31">
        <v>31</v>
      </c>
      <c r="J175" s="31">
        <v>1</v>
      </c>
      <c r="K175" s="32">
        <v>5605.91</v>
      </c>
    </row>
    <row r="176" spans="1:11" x14ac:dyDescent="0.35">
      <c r="A176">
        <f t="shared" si="2"/>
        <v>2002</v>
      </c>
      <c r="B176" t="s">
        <v>933</v>
      </c>
      <c r="C176">
        <v>548</v>
      </c>
      <c r="D176">
        <v>1</v>
      </c>
      <c r="E176">
        <v>1251.46</v>
      </c>
      <c r="H176" s="31">
        <v>1997</v>
      </c>
      <c r="I176" s="31">
        <v>38</v>
      </c>
      <c r="J176" s="31">
        <v>1</v>
      </c>
      <c r="K176" s="32">
        <v>1454.9</v>
      </c>
    </row>
    <row r="177" spans="1:11" x14ac:dyDescent="0.35">
      <c r="A177">
        <f t="shared" si="2"/>
        <v>2002</v>
      </c>
      <c r="B177" t="s">
        <v>933</v>
      </c>
      <c r="C177">
        <v>549</v>
      </c>
      <c r="D177">
        <v>1</v>
      </c>
      <c r="E177">
        <v>1661.25</v>
      </c>
      <c r="H177" s="31">
        <v>1997</v>
      </c>
      <c r="I177" s="31">
        <v>47</v>
      </c>
      <c r="J177" s="31">
        <v>1</v>
      </c>
      <c r="K177" s="32">
        <v>3429.27</v>
      </c>
    </row>
    <row r="178" spans="1:11" x14ac:dyDescent="0.35">
      <c r="A178">
        <f t="shared" si="2"/>
        <v>2002</v>
      </c>
      <c r="B178" t="s">
        <v>933</v>
      </c>
      <c r="C178">
        <v>550</v>
      </c>
      <c r="D178">
        <v>1</v>
      </c>
      <c r="E178">
        <v>468.5</v>
      </c>
      <c r="H178" s="31">
        <v>1997</v>
      </c>
      <c r="I178" s="31">
        <v>77</v>
      </c>
      <c r="J178" s="31">
        <v>1</v>
      </c>
      <c r="K178" s="32">
        <v>7217.75</v>
      </c>
    </row>
    <row r="179" spans="1:11" x14ac:dyDescent="0.35">
      <c r="A179">
        <f t="shared" si="2"/>
        <v>2002</v>
      </c>
      <c r="B179" t="s">
        <v>933</v>
      </c>
      <c r="C179">
        <v>553</v>
      </c>
      <c r="D179">
        <v>1</v>
      </c>
      <c r="E179">
        <v>718.79</v>
      </c>
      <c r="H179" s="31">
        <v>1997</v>
      </c>
      <c r="I179" s="31">
        <v>88</v>
      </c>
      <c r="J179" s="31">
        <v>1</v>
      </c>
      <c r="K179" s="32">
        <v>2886.44</v>
      </c>
    </row>
    <row r="180" spans="1:11" x14ac:dyDescent="0.35">
      <c r="A180">
        <f t="shared" si="2"/>
        <v>2002</v>
      </c>
      <c r="B180" t="s">
        <v>933</v>
      </c>
      <c r="C180">
        <v>561</v>
      </c>
      <c r="D180">
        <v>1</v>
      </c>
      <c r="E180">
        <v>184.46</v>
      </c>
      <c r="H180" s="31">
        <v>1997</v>
      </c>
      <c r="I180" s="31">
        <v>91</v>
      </c>
      <c r="J180" s="31">
        <v>1</v>
      </c>
      <c r="K180" s="32">
        <v>701.65</v>
      </c>
    </row>
    <row r="181" spans="1:11" x14ac:dyDescent="0.35">
      <c r="A181">
        <f t="shared" si="2"/>
        <v>2002</v>
      </c>
      <c r="B181" t="s">
        <v>933</v>
      </c>
      <c r="C181">
        <v>564</v>
      </c>
      <c r="D181">
        <v>1</v>
      </c>
      <c r="E181">
        <v>2158.34</v>
      </c>
      <c r="H181" s="31">
        <v>1997</v>
      </c>
      <c r="I181" s="31">
        <v>93</v>
      </c>
      <c r="J181" s="31">
        <v>1</v>
      </c>
      <c r="K181" s="32">
        <v>849.95</v>
      </c>
    </row>
    <row r="182" spans="1:11" x14ac:dyDescent="0.35">
      <c r="A182">
        <f t="shared" si="2"/>
        <v>2002</v>
      </c>
      <c r="B182" t="s">
        <v>933</v>
      </c>
      <c r="C182">
        <v>577</v>
      </c>
      <c r="D182">
        <v>1</v>
      </c>
      <c r="E182">
        <v>462.59</v>
      </c>
      <c r="H182" s="31">
        <v>1997</v>
      </c>
      <c r="I182" s="31">
        <v>111</v>
      </c>
      <c r="J182" s="31">
        <v>1</v>
      </c>
      <c r="K182" s="32">
        <v>1354.37</v>
      </c>
    </row>
    <row r="183" spans="1:11" x14ac:dyDescent="0.35">
      <c r="A183">
        <f t="shared" si="2"/>
        <v>2002</v>
      </c>
      <c r="B183" t="s">
        <v>933</v>
      </c>
      <c r="C183">
        <v>578</v>
      </c>
      <c r="D183">
        <v>1</v>
      </c>
      <c r="E183">
        <v>1724.04</v>
      </c>
      <c r="H183" s="31">
        <v>1997</v>
      </c>
      <c r="I183" s="31">
        <v>112</v>
      </c>
      <c r="J183" s="31">
        <v>1</v>
      </c>
      <c r="K183" s="32">
        <v>6340.68</v>
      </c>
    </row>
    <row r="184" spans="1:11" x14ac:dyDescent="0.35">
      <c r="A184">
        <f t="shared" si="2"/>
        <v>2002</v>
      </c>
      <c r="B184" t="s">
        <v>933</v>
      </c>
      <c r="C184">
        <v>581</v>
      </c>
      <c r="D184">
        <v>1</v>
      </c>
      <c r="E184">
        <v>296.10000000000002</v>
      </c>
      <c r="H184" s="31">
        <v>1997</v>
      </c>
      <c r="I184" s="31">
        <v>138</v>
      </c>
      <c r="J184" s="31">
        <v>1</v>
      </c>
      <c r="K184" s="32">
        <v>3377.46</v>
      </c>
    </row>
    <row r="185" spans="1:11" x14ac:dyDescent="0.35">
      <c r="A185">
        <f t="shared" si="2"/>
        <v>2002</v>
      </c>
      <c r="B185" t="s">
        <v>933</v>
      </c>
      <c r="C185">
        <v>584</v>
      </c>
      <c r="D185">
        <v>1</v>
      </c>
      <c r="E185">
        <v>148.88999999999999</v>
      </c>
      <c r="H185" s="31">
        <v>1997</v>
      </c>
      <c r="I185" s="31">
        <v>181</v>
      </c>
      <c r="J185" s="31">
        <v>1</v>
      </c>
      <c r="K185" s="32">
        <v>7196.08</v>
      </c>
    </row>
    <row r="186" spans="1:11" x14ac:dyDescent="0.35">
      <c r="A186">
        <f t="shared" si="2"/>
        <v>2002</v>
      </c>
      <c r="B186" t="s">
        <v>933</v>
      </c>
      <c r="C186">
        <v>592</v>
      </c>
      <c r="D186">
        <v>1</v>
      </c>
      <c r="E186">
        <v>151.12</v>
      </c>
      <c r="H186" s="31">
        <v>1997</v>
      </c>
      <c r="I186" s="31">
        <v>191</v>
      </c>
      <c r="J186" s="31">
        <v>1</v>
      </c>
      <c r="K186" s="32">
        <v>11503.43</v>
      </c>
    </row>
    <row r="187" spans="1:11" x14ac:dyDescent="0.35">
      <c r="A187">
        <f t="shared" si="2"/>
        <v>2002</v>
      </c>
      <c r="B187" t="s">
        <v>933</v>
      </c>
      <c r="C187">
        <v>593</v>
      </c>
      <c r="D187">
        <v>1</v>
      </c>
      <c r="E187">
        <v>1550.02</v>
      </c>
      <c r="H187" s="31">
        <v>1997</v>
      </c>
      <c r="I187" s="31">
        <v>195</v>
      </c>
      <c r="J187" s="31">
        <v>1</v>
      </c>
      <c r="K187" s="32">
        <v>432.19</v>
      </c>
    </row>
    <row r="188" spans="1:11" x14ac:dyDescent="0.35">
      <c r="A188">
        <f t="shared" si="2"/>
        <v>2002</v>
      </c>
      <c r="B188" t="s">
        <v>933</v>
      </c>
      <c r="C188">
        <v>595</v>
      </c>
      <c r="D188">
        <v>1</v>
      </c>
      <c r="E188">
        <v>1804.46</v>
      </c>
      <c r="H188" s="31">
        <v>1997</v>
      </c>
      <c r="I188" s="31">
        <v>199</v>
      </c>
      <c r="J188" s="31">
        <v>1</v>
      </c>
      <c r="K188" s="32">
        <v>4357.1499999999996</v>
      </c>
    </row>
    <row r="189" spans="1:11" x14ac:dyDescent="0.35">
      <c r="A189">
        <f t="shared" si="2"/>
        <v>2002</v>
      </c>
      <c r="B189" t="s">
        <v>933</v>
      </c>
      <c r="C189">
        <v>599</v>
      </c>
      <c r="D189">
        <v>1</v>
      </c>
      <c r="E189">
        <v>568.54</v>
      </c>
      <c r="H189" s="31">
        <v>1997</v>
      </c>
      <c r="I189" s="31">
        <v>200</v>
      </c>
      <c r="J189" s="31">
        <v>1</v>
      </c>
      <c r="K189" s="32">
        <v>5212.47</v>
      </c>
    </row>
    <row r="190" spans="1:11" x14ac:dyDescent="0.35">
      <c r="A190">
        <f t="shared" si="2"/>
        <v>2002</v>
      </c>
      <c r="B190" t="s">
        <v>933</v>
      </c>
      <c r="C190">
        <v>600</v>
      </c>
      <c r="D190">
        <v>1</v>
      </c>
      <c r="E190">
        <v>280.85000000000002</v>
      </c>
      <c r="H190" s="31">
        <v>1997</v>
      </c>
      <c r="I190" s="31">
        <v>239</v>
      </c>
      <c r="J190" s="31">
        <v>1</v>
      </c>
      <c r="K190" s="32">
        <v>797.5</v>
      </c>
    </row>
    <row r="191" spans="1:11" x14ac:dyDescent="0.35">
      <c r="A191">
        <f t="shared" si="2"/>
        <v>2002</v>
      </c>
      <c r="B191" t="s">
        <v>933</v>
      </c>
      <c r="C191">
        <v>601</v>
      </c>
      <c r="D191">
        <v>1</v>
      </c>
      <c r="E191">
        <v>659.89</v>
      </c>
      <c r="H191" s="31">
        <v>1997</v>
      </c>
      <c r="I191" s="31">
        <v>253</v>
      </c>
      <c r="J191" s="31">
        <v>1</v>
      </c>
      <c r="K191" s="32">
        <v>553.83000000000004</v>
      </c>
    </row>
    <row r="192" spans="1:11" x14ac:dyDescent="0.35">
      <c r="A192">
        <f t="shared" si="2"/>
        <v>2002</v>
      </c>
      <c r="B192" t="s">
        <v>933</v>
      </c>
      <c r="C192">
        <v>611</v>
      </c>
      <c r="D192">
        <v>1</v>
      </c>
      <c r="E192">
        <v>121.4</v>
      </c>
      <c r="H192" s="31">
        <v>1997</v>
      </c>
      <c r="I192" s="31">
        <v>255</v>
      </c>
      <c r="J192" s="31">
        <v>1</v>
      </c>
      <c r="K192" s="32">
        <v>1063.2</v>
      </c>
    </row>
    <row r="193" spans="1:11" x14ac:dyDescent="0.35">
      <c r="A193">
        <f t="shared" si="2"/>
        <v>2002</v>
      </c>
      <c r="B193" t="s">
        <v>933</v>
      </c>
      <c r="C193">
        <v>621</v>
      </c>
      <c r="D193">
        <v>1</v>
      </c>
      <c r="E193">
        <v>11355.32</v>
      </c>
      <c r="H193" s="31">
        <v>1997</v>
      </c>
      <c r="I193" s="31">
        <v>294</v>
      </c>
      <c r="J193" s="31">
        <v>1</v>
      </c>
      <c r="K193" s="32">
        <v>534.20000000000005</v>
      </c>
    </row>
    <row r="194" spans="1:11" x14ac:dyDescent="0.35">
      <c r="A194">
        <f t="shared" si="2"/>
        <v>2002</v>
      </c>
      <c r="B194" t="s">
        <v>933</v>
      </c>
      <c r="C194">
        <v>622</v>
      </c>
      <c r="D194">
        <v>1</v>
      </c>
      <c r="E194">
        <v>11934.18</v>
      </c>
      <c r="H194" s="31">
        <v>1997</v>
      </c>
      <c r="I194" s="31">
        <v>297</v>
      </c>
      <c r="J194" s="31">
        <v>1</v>
      </c>
      <c r="K194" s="32">
        <v>452.4</v>
      </c>
    </row>
    <row r="195" spans="1:11" x14ac:dyDescent="0.35">
      <c r="A195">
        <f t="shared" si="2"/>
        <v>2002</v>
      </c>
      <c r="B195" t="s">
        <v>933</v>
      </c>
      <c r="C195">
        <v>623</v>
      </c>
      <c r="D195">
        <v>1</v>
      </c>
      <c r="E195">
        <v>6590.96</v>
      </c>
      <c r="H195" s="31">
        <v>1997</v>
      </c>
      <c r="I195" s="31">
        <v>300</v>
      </c>
      <c r="J195" s="31">
        <v>1</v>
      </c>
      <c r="K195" s="32">
        <v>1501.88</v>
      </c>
    </row>
    <row r="196" spans="1:11" x14ac:dyDescent="0.35">
      <c r="A196">
        <f t="shared" ref="A196:A259" si="3">VALUE(20&amp;LEFT(B196,2))+1</f>
        <v>2002</v>
      </c>
      <c r="B196" t="s">
        <v>933</v>
      </c>
      <c r="C196">
        <v>624</v>
      </c>
      <c r="D196">
        <v>1</v>
      </c>
      <c r="E196">
        <v>9246.0499999999993</v>
      </c>
      <c r="H196" s="31">
        <v>1997</v>
      </c>
      <c r="I196" s="31">
        <v>316</v>
      </c>
      <c r="J196" s="31">
        <v>1</v>
      </c>
      <c r="K196" s="32">
        <v>1589.31</v>
      </c>
    </row>
    <row r="197" spans="1:11" x14ac:dyDescent="0.35">
      <c r="A197">
        <f t="shared" si="3"/>
        <v>2002</v>
      </c>
      <c r="B197" t="s">
        <v>933</v>
      </c>
      <c r="C197">
        <v>625</v>
      </c>
      <c r="D197">
        <v>1</v>
      </c>
      <c r="E197">
        <v>43892.75</v>
      </c>
      <c r="H197" s="31">
        <v>1997</v>
      </c>
      <c r="I197" s="31">
        <v>317</v>
      </c>
      <c r="J197" s="31">
        <v>1</v>
      </c>
      <c r="K197" s="32">
        <v>1191.57</v>
      </c>
    </row>
    <row r="198" spans="1:11" x14ac:dyDescent="0.35">
      <c r="A198">
        <f t="shared" si="3"/>
        <v>2002</v>
      </c>
      <c r="B198" t="s">
        <v>933</v>
      </c>
      <c r="C198">
        <v>627</v>
      </c>
      <c r="D198">
        <v>1</v>
      </c>
      <c r="E198">
        <v>211.88</v>
      </c>
      <c r="H198" s="31">
        <v>1997</v>
      </c>
      <c r="I198" s="31">
        <v>347</v>
      </c>
      <c r="J198" s="31">
        <v>1</v>
      </c>
      <c r="K198" s="32">
        <v>4549.0200000000004</v>
      </c>
    </row>
    <row r="199" spans="1:11" x14ac:dyDescent="0.35">
      <c r="A199">
        <f t="shared" si="3"/>
        <v>2002</v>
      </c>
      <c r="B199" t="s">
        <v>933</v>
      </c>
      <c r="C199">
        <v>628</v>
      </c>
      <c r="D199">
        <v>1</v>
      </c>
      <c r="E199">
        <v>178.81</v>
      </c>
      <c r="H199" s="31">
        <v>1997</v>
      </c>
      <c r="I199" s="31">
        <v>378</v>
      </c>
      <c r="J199" s="31">
        <v>1</v>
      </c>
      <c r="K199" s="32">
        <v>708.55</v>
      </c>
    </row>
    <row r="200" spans="1:11" x14ac:dyDescent="0.35">
      <c r="A200">
        <f t="shared" si="3"/>
        <v>2002</v>
      </c>
      <c r="B200" t="s">
        <v>933</v>
      </c>
      <c r="C200">
        <v>630</v>
      </c>
      <c r="D200">
        <v>1</v>
      </c>
      <c r="E200">
        <v>401.07</v>
      </c>
      <c r="H200" s="31">
        <v>1997</v>
      </c>
      <c r="I200" s="31">
        <v>381</v>
      </c>
      <c r="J200" s="31">
        <v>1</v>
      </c>
      <c r="K200" s="32">
        <v>2250.06</v>
      </c>
    </row>
    <row r="201" spans="1:11" x14ac:dyDescent="0.35">
      <c r="A201">
        <f t="shared" si="3"/>
        <v>2002</v>
      </c>
      <c r="B201" t="s">
        <v>933</v>
      </c>
      <c r="C201">
        <v>635</v>
      </c>
      <c r="D201">
        <v>1</v>
      </c>
      <c r="E201">
        <v>143.19</v>
      </c>
      <c r="H201" s="31">
        <v>1997</v>
      </c>
      <c r="I201" s="31">
        <v>414</v>
      </c>
      <c r="J201" s="31">
        <v>1</v>
      </c>
      <c r="K201" s="32">
        <v>529.20000000000005</v>
      </c>
    </row>
    <row r="202" spans="1:11" x14ac:dyDescent="0.35">
      <c r="A202">
        <f t="shared" si="3"/>
        <v>2002</v>
      </c>
      <c r="B202" t="s">
        <v>933</v>
      </c>
      <c r="C202">
        <v>640</v>
      </c>
      <c r="D202">
        <v>1</v>
      </c>
      <c r="E202">
        <v>431.01</v>
      </c>
      <c r="H202" s="31">
        <v>1997</v>
      </c>
      <c r="I202" s="31">
        <v>417</v>
      </c>
      <c r="J202" s="31">
        <v>1</v>
      </c>
      <c r="K202" s="32">
        <v>793.42</v>
      </c>
    </row>
    <row r="203" spans="1:11" x14ac:dyDescent="0.35">
      <c r="A203">
        <f t="shared" si="3"/>
        <v>2002</v>
      </c>
      <c r="B203" t="s">
        <v>933</v>
      </c>
      <c r="C203">
        <v>656</v>
      </c>
      <c r="D203">
        <v>1</v>
      </c>
      <c r="E203">
        <v>4059.22</v>
      </c>
      <c r="H203" s="31">
        <v>1997</v>
      </c>
      <c r="I203" s="31">
        <v>441</v>
      </c>
      <c r="J203" s="31">
        <v>1</v>
      </c>
      <c r="K203" s="32">
        <v>385.25</v>
      </c>
    </row>
    <row r="204" spans="1:11" x14ac:dyDescent="0.35">
      <c r="A204">
        <f t="shared" si="3"/>
        <v>2002</v>
      </c>
      <c r="B204" t="s">
        <v>933</v>
      </c>
      <c r="C204">
        <v>659</v>
      </c>
      <c r="D204">
        <v>1</v>
      </c>
      <c r="E204">
        <v>3863.85</v>
      </c>
      <c r="H204" s="31">
        <v>1997</v>
      </c>
      <c r="I204" s="31">
        <v>477</v>
      </c>
      <c r="J204" s="31">
        <v>1</v>
      </c>
      <c r="K204" s="32">
        <v>3063.95</v>
      </c>
    </row>
    <row r="205" spans="1:11" x14ac:dyDescent="0.35">
      <c r="A205">
        <f t="shared" si="3"/>
        <v>2002</v>
      </c>
      <c r="B205" t="s">
        <v>933</v>
      </c>
      <c r="C205">
        <v>671</v>
      </c>
      <c r="D205">
        <v>1</v>
      </c>
      <c r="E205">
        <v>318.54000000000002</v>
      </c>
      <c r="H205" s="31">
        <v>1997</v>
      </c>
      <c r="I205" s="31">
        <v>487</v>
      </c>
      <c r="J205" s="31">
        <v>1</v>
      </c>
      <c r="K205" s="32">
        <v>437.41</v>
      </c>
    </row>
    <row r="206" spans="1:11" x14ac:dyDescent="0.35">
      <c r="A206">
        <f t="shared" si="3"/>
        <v>2002</v>
      </c>
      <c r="B206" t="s">
        <v>933</v>
      </c>
      <c r="C206">
        <v>676</v>
      </c>
      <c r="D206">
        <v>1</v>
      </c>
      <c r="E206">
        <v>237.22</v>
      </c>
      <c r="H206" s="31">
        <v>1997</v>
      </c>
      <c r="I206" s="31">
        <v>497</v>
      </c>
      <c r="J206" s="31">
        <v>1</v>
      </c>
      <c r="K206" s="32">
        <v>292.39</v>
      </c>
    </row>
    <row r="207" spans="1:11" x14ac:dyDescent="0.35">
      <c r="A207">
        <f t="shared" si="3"/>
        <v>2002</v>
      </c>
      <c r="B207" t="s">
        <v>933</v>
      </c>
      <c r="C207">
        <v>682</v>
      </c>
      <c r="D207">
        <v>1</v>
      </c>
      <c r="E207">
        <v>1487.94</v>
      </c>
      <c r="H207" s="31">
        <v>1997</v>
      </c>
      <c r="I207" s="31">
        <v>499</v>
      </c>
      <c r="J207" s="31">
        <v>1</v>
      </c>
      <c r="K207" s="32">
        <v>442.23</v>
      </c>
    </row>
    <row r="208" spans="1:11" x14ac:dyDescent="0.35">
      <c r="A208">
        <f t="shared" si="3"/>
        <v>2002</v>
      </c>
      <c r="B208" t="s">
        <v>933</v>
      </c>
      <c r="C208">
        <v>690</v>
      </c>
      <c r="D208">
        <v>1</v>
      </c>
      <c r="E208">
        <v>1346.17</v>
      </c>
      <c r="H208" s="31">
        <v>1997</v>
      </c>
      <c r="I208" s="31">
        <v>507</v>
      </c>
      <c r="J208" s="31">
        <v>1</v>
      </c>
      <c r="K208" s="32">
        <v>398.15</v>
      </c>
    </row>
    <row r="209" spans="1:11" x14ac:dyDescent="0.35">
      <c r="A209">
        <f t="shared" si="3"/>
        <v>2002</v>
      </c>
      <c r="B209" t="s">
        <v>933</v>
      </c>
      <c r="C209">
        <v>695</v>
      </c>
      <c r="D209">
        <v>1</v>
      </c>
      <c r="E209">
        <v>873.63</v>
      </c>
      <c r="H209" s="31">
        <v>1997</v>
      </c>
      <c r="I209" s="31">
        <v>508</v>
      </c>
      <c r="J209" s="31">
        <v>1</v>
      </c>
      <c r="K209" s="32">
        <v>1954.1</v>
      </c>
    </row>
    <row r="210" spans="1:11" x14ac:dyDescent="0.35">
      <c r="A210">
        <f t="shared" si="3"/>
        <v>2002</v>
      </c>
      <c r="B210" t="s">
        <v>933</v>
      </c>
      <c r="C210">
        <v>696</v>
      </c>
      <c r="D210">
        <v>1</v>
      </c>
      <c r="E210">
        <v>693.4</v>
      </c>
      <c r="H210" s="31">
        <v>1997</v>
      </c>
      <c r="I210" s="31">
        <v>534</v>
      </c>
      <c r="J210" s="31">
        <v>1</v>
      </c>
      <c r="K210" s="32">
        <v>1763.78</v>
      </c>
    </row>
    <row r="211" spans="1:11" x14ac:dyDescent="0.35">
      <c r="A211">
        <f t="shared" si="3"/>
        <v>2002</v>
      </c>
      <c r="B211" t="s">
        <v>933</v>
      </c>
      <c r="C211">
        <v>698</v>
      </c>
      <c r="D211">
        <v>1</v>
      </c>
      <c r="E211">
        <v>433.08</v>
      </c>
      <c r="H211" s="31">
        <v>1997</v>
      </c>
      <c r="I211" s="31">
        <v>545</v>
      </c>
      <c r="J211" s="31">
        <v>1</v>
      </c>
      <c r="K211" s="32">
        <v>476.33</v>
      </c>
    </row>
    <row r="212" spans="1:11" x14ac:dyDescent="0.35">
      <c r="A212">
        <f t="shared" si="3"/>
        <v>2002</v>
      </c>
      <c r="B212" t="s">
        <v>933</v>
      </c>
      <c r="C212">
        <v>700</v>
      </c>
      <c r="D212">
        <v>1</v>
      </c>
      <c r="E212">
        <v>1933.62</v>
      </c>
      <c r="H212" s="31">
        <v>1997</v>
      </c>
      <c r="I212" s="31">
        <v>564</v>
      </c>
      <c r="J212" s="31">
        <v>1</v>
      </c>
      <c r="K212" s="32">
        <v>2305.83</v>
      </c>
    </row>
    <row r="213" spans="1:11" x14ac:dyDescent="0.35">
      <c r="A213">
        <f t="shared" si="3"/>
        <v>2002</v>
      </c>
      <c r="B213" t="s">
        <v>933</v>
      </c>
      <c r="C213">
        <v>701</v>
      </c>
      <c r="D213">
        <v>1</v>
      </c>
      <c r="E213">
        <v>2750.9</v>
      </c>
      <c r="H213" s="31">
        <v>1997</v>
      </c>
      <c r="I213" s="31">
        <v>611</v>
      </c>
      <c r="J213" s="31">
        <v>1</v>
      </c>
      <c r="K213" s="32">
        <v>151.38999999999999</v>
      </c>
    </row>
    <row r="214" spans="1:11" x14ac:dyDescent="0.35">
      <c r="A214">
        <f t="shared" si="3"/>
        <v>2002</v>
      </c>
      <c r="B214" t="s">
        <v>933</v>
      </c>
      <c r="C214">
        <v>704</v>
      </c>
      <c r="D214">
        <v>1</v>
      </c>
      <c r="E214">
        <v>1893.1</v>
      </c>
      <c r="H214" s="31">
        <v>1997</v>
      </c>
      <c r="I214" s="31">
        <v>624</v>
      </c>
      <c r="J214" s="31">
        <v>1</v>
      </c>
      <c r="K214" s="32">
        <v>9621.4</v>
      </c>
    </row>
    <row r="215" spans="1:11" x14ac:dyDescent="0.35">
      <c r="A215">
        <f t="shared" si="3"/>
        <v>2002</v>
      </c>
      <c r="B215" t="s">
        <v>933</v>
      </c>
      <c r="C215">
        <v>706</v>
      </c>
      <c r="D215">
        <v>1</v>
      </c>
      <c r="E215">
        <v>1763.83</v>
      </c>
      <c r="H215" s="31">
        <v>1997</v>
      </c>
      <c r="I215" s="31">
        <v>628</v>
      </c>
      <c r="J215" s="31">
        <v>1</v>
      </c>
      <c r="K215" s="32">
        <v>175.8</v>
      </c>
    </row>
    <row r="216" spans="1:11" x14ac:dyDescent="0.35">
      <c r="A216">
        <f t="shared" si="3"/>
        <v>2002</v>
      </c>
      <c r="B216" t="s">
        <v>933</v>
      </c>
      <c r="C216">
        <v>707</v>
      </c>
      <c r="D216">
        <v>1</v>
      </c>
      <c r="E216">
        <v>96.31</v>
      </c>
      <c r="H216" s="31">
        <v>1997</v>
      </c>
      <c r="I216" s="31">
        <v>635</v>
      </c>
      <c r="J216" s="31">
        <v>1</v>
      </c>
      <c r="K216" s="32">
        <v>196.03</v>
      </c>
    </row>
    <row r="217" spans="1:11" x14ac:dyDescent="0.35">
      <c r="A217">
        <f t="shared" si="3"/>
        <v>2002</v>
      </c>
      <c r="B217" t="s">
        <v>933</v>
      </c>
      <c r="C217">
        <v>709</v>
      </c>
      <c r="D217">
        <v>1</v>
      </c>
      <c r="E217">
        <v>11675.05</v>
      </c>
      <c r="H217" s="31">
        <v>1997</v>
      </c>
      <c r="I217" s="31">
        <v>659</v>
      </c>
      <c r="J217" s="31">
        <v>1</v>
      </c>
      <c r="K217" s="32">
        <v>3634.6</v>
      </c>
    </row>
    <row r="218" spans="1:11" x14ac:dyDescent="0.35">
      <c r="A218">
        <f t="shared" si="3"/>
        <v>2002</v>
      </c>
      <c r="B218" t="s">
        <v>933</v>
      </c>
      <c r="C218">
        <v>712</v>
      </c>
      <c r="D218">
        <v>1</v>
      </c>
      <c r="E218">
        <v>558.89</v>
      </c>
      <c r="H218" s="31">
        <v>1997</v>
      </c>
      <c r="I218" s="31">
        <v>682</v>
      </c>
      <c r="J218" s="31">
        <v>1</v>
      </c>
      <c r="K218" s="32">
        <v>1498.43</v>
      </c>
    </row>
    <row r="219" spans="1:11" x14ac:dyDescent="0.35">
      <c r="A219">
        <f t="shared" si="3"/>
        <v>2002</v>
      </c>
      <c r="B219" t="s">
        <v>933</v>
      </c>
      <c r="C219">
        <v>716</v>
      </c>
      <c r="D219">
        <v>1</v>
      </c>
      <c r="E219">
        <v>1274.3399999999999</v>
      </c>
      <c r="H219" s="31">
        <v>1997</v>
      </c>
      <c r="I219" s="31">
        <v>690</v>
      </c>
      <c r="J219" s="31">
        <v>1</v>
      </c>
      <c r="K219" s="32">
        <v>1527.48</v>
      </c>
    </row>
    <row r="220" spans="1:11" x14ac:dyDescent="0.35">
      <c r="A220">
        <f t="shared" si="3"/>
        <v>2002</v>
      </c>
      <c r="B220" t="s">
        <v>933</v>
      </c>
      <c r="C220">
        <v>717</v>
      </c>
      <c r="D220">
        <v>1</v>
      </c>
      <c r="E220">
        <v>1369.38</v>
      </c>
      <c r="H220" s="31">
        <v>1997</v>
      </c>
      <c r="I220" s="31">
        <v>709</v>
      </c>
      <c r="J220" s="31">
        <v>1</v>
      </c>
      <c r="K220" s="32">
        <v>13719.46</v>
      </c>
    </row>
    <row r="221" spans="1:11" x14ac:dyDescent="0.35">
      <c r="A221">
        <f t="shared" si="3"/>
        <v>2002</v>
      </c>
      <c r="B221" t="s">
        <v>933</v>
      </c>
      <c r="C221">
        <v>719</v>
      </c>
      <c r="D221">
        <v>1</v>
      </c>
      <c r="E221">
        <v>5116.13</v>
      </c>
      <c r="H221" s="31">
        <v>1997</v>
      </c>
      <c r="I221" s="31">
        <v>712</v>
      </c>
      <c r="J221" s="31">
        <v>1</v>
      </c>
      <c r="K221" s="32">
        <v>817.24</v>
      </c>
    </row>
    <row r="222" spans="1:11" x14ac:dyDescent="0.35">
      <c r="A222">
        <f t="shared" si="3"/>
        <v>2002</v>
      </c>
      <c r="B222" t="s">
        <v>933</v>
      </c>
      <c r="C222">
        <v>720</v>
      </c>
      <c r="D222">
        <v>1</v>
      </c>
      <c r="E222">
        <v>4431.25</v>
      </c>
      <c r="H222" s="31">
        <v>1997</v>
      </c>
      <c r="I222" s="31">
        <v>719</v>
      </c>
      <c r="J222" s="31">
        <v>1</v>
      </c>
      <c r="K222" s="32">
        <v>4330.55</v>
      </c>
    </row>
    <row r="223" spans="1:11" x14ac:dyDescent="0.35">
      <c r="A223">
        <f t="shared" si="3"/>
        <v>2002</v>
      </c>
      <c r="B223" t="s">
        <v>933</v>
      </c>
      <c r="C223">
        <v>721</v>
      </c>
      <c r="D223">
        <v>1</v>
      </c>
      <c r="E223">
        <v>2713.74</v>
      </c>
      <c r="H223" s="31">
        <v>1997</v>
      </c>
      <c r="I223" s="31">
        <v>720</v>
      </c>
      <c r="J223" s="31">
        <v>1</v>
      </c>
      <c r="K223" s="32">
        <v>3362.39</v>
      </c>
    </row>
    <row r="224" spans="1:11" x14ac:dyDescent="0.35">
      <c r="A224">
        <f t="shared" si="3"/>
        <v>2002</v>
      </c>
      <c r="B224" t="s">
        <v>933</v>
      </c>
      <c r="C224">
        <v>726</v>
      </c>
      <c r="D224">
        <v>1</v>
      </c>
      <c r="E224">
        <v>2193.2199999999998</v>
      </c>
      <c r="H224" s="31">
        <v>1997</v>
      </c>
      <c r="I224" s="31">
        <v>727</v>
      </c>
      <c r="J224" s="31">
        <v>1</v>
      </c>
      <c r="K224" s="32">
        <v>2061.42</v>
      </c>
    </row>
    <row r="225" spans="1:11" x14ac:dyDescent="0.35">
      <c r="A225">
        <f t="shared" si="3"/>
        <v>2002</v>
      </c>
      <c r="B225" t="s">
        <v>933</v>
      </c>
      <c r="C225">
        <v>727</v>
      </c>
      <c r="D225">
        <v>1</v>
      </c>
      <c r="E225">
        <v>2813.08</v>
      </c>
      <c r="H225" s="31">
        <v>1997</v>
      </c>
      <c r="I225" s="31">
        <v>728</v>
      </c>
      <c r="J225" s="31">
        <v>1</v>
      </c>
      <c r="K225" s="32">
        <v>8422.5</v>
      </c>
    </row>
    <row r="226" spans="1:11" x14ac:dyDescent="0.35">
      <c r="A226">
        <f t="shared" si="3"/>
        <v>2002</v>
      </c>
      <c r="B226" t="s">
        <v>933</v>
      </c>
      <c r="C226">
        <v>728</v>
      </c>
      <c r="D226">
        <v>1</v>
      </c>
      <c r="E226">
        <v>9555.82</v>
      </c>
      <c r="H226" s="31">
        <v>1997</v>
      </c>
      <c r="I226" s="31">
        <v>738</v>
      </c>
      <c r="J226" s="31">
        <v>1</v>
      </c>
      <c r="K226" s="32">
        <v>1099.19</v>
      </c>
    </row>
    <row r="227" spans="1:11" x14ac:dyDescent="0.35">
      <c r="A227">
        <f t="shared" si="3"/>
        <v>2002</v>
      </c>
      <c r="B227" t="s">
        <v>933</v>
      </c>
      <c r="C227">
        <v>738</v>
      </c>
      <c r="D227">
        <v>1</v>
      </c>
      <c r="E227">
        <v>1066.24</v>
      </c>
      <c r="H227" s="31">
        <v>1997</v>
      </c>
      <c r="I227" s="31">
        <v>740</v>
      </c>
      <c r="J227" s="31">
        <v>1</v>
      </c>
      <c r="K227" s="32">
        <v>1507.37</v>
      </c>
    </row>
    <row r="228" spans="1:11" x14ac:dyDescent="0.35">
      <c r="A228">
        <f t="shared" si="3"/>
        <v>2002</v>
      </c>
      <c r="B228" t="s">
        <v>933</v>
      </c>
      <c r="C228">
        <v>739</v>
      </c>
      <c r="D228">
        <v>1</v>
      </c>
      <c r="E228">
        <v>856.35</v>
      </c>
      <c r="H228" s="31">
        <v>1997</v>
      </c>
      <c r="I228" s="31">
        <v>741</v>
      </c>
      <c r="J228" s="31">
        <v>1</v>
      </c>
      <c r="K228" s="32">
        <v>1308.77</v>
      </c>
    </row>
    <row r="229" spans="1:11" x14ac:dyDescent="0.35">
      <c r="A229">
        <f t="shared" si="3"/>
        <v>2002</v>
      </c>
      <c r="B229" t="s">
        <v>933</v>
      </c>
      <c r="C229">
        <v>740</v>
      </c>
      <c r="D229">
        <v>1</v>
      </c>
      <c r="E229">
        <v>1578.72</v>
      </c>
      <c r="H229" s="31">
        <v>1997</v>
      </c>
      <c r="I229" s="31">
        <v>743</v>
      </c>
      <c r="J229" s="31">
        <v>1</v>
      </c>
      <c r="K229" s="32">
        <v>1236.19</v>
      </c>
    </row>
    <row r="230" spans="1:11" x14ac:dyDescent="0.35">
      <c r="A230">
        <f t="shared" si="3"/>
        <v>2002</v>
      </c>
      <c r="B230" t="s">
        <v>933</v>
      </c>
      <c r="C230">
        <v>741</v>
      </c>
      <c r="D230">
        <v>1</v>
      </c>
      <c r="E230">
        <v>1200.8900000000001</v>
      </c>
      <c r="H230" s="31">
        <v>1997</v>
      </c>
      <c r="I230" s="31">
        <v>745</v>
      </c>
      <c r="J230" s="31">
        <v>1</v>
      </c>
      <c r="K230" s="32">
        <v>1680.24</v>
      </c>
    </row>
    <row r="231" spans="1:11" x14ac:dyDescent="0.35">
      <c r="A231">
        <f t="shared" si="3"/>
        <v>2002</v>
      </c>
      <c r="B231" t="s">
        <v>933</v>
      </c>
      <c r="C231">
        <v>742</v>
      </c>
      <c r="D231">
        <v>1</v>
      </c>
      <c r="E231">
        <v>10230.85</v>
      </c>
      <c r="H231" s="31">
        <v>1997</v>
      </c>
      <c r="I231" s="31">
        <v>756</v>
      </c>
      <c r="J231" s="31">
        <v>1</v>
      </c>
      <c r="K231" s="32">
        <v>920.95</v>
      </c>
    </row>
    <row r="232" spans="1:11" x14ac:dyDescent="0.35">
      <c r="A232">
        <f t="shared" si="3"/>
        <v>2002</v>
      </c>
      <c r="B232" t="s">
        <v>933</v>
      </c>
      <c r="C232">
        <v>743</v>
      </c>
      <c r="D232">
        <v>1</v>
      </c>
      <c r="E232">
        <v>1210.3699999999999</v>
      </c>
      <c r="H232" s="31">
        <v>1997</v>
      </c>
      <c r="I232" s="31">
        <v>769</v>
      </c>
      <c r="J232" s="31">
        <v>1</v>
      </c>
      <c r="K232" s="32">
        <v>1003.31</v>
      </c>
    </row>
    <row r="233" spans="1:11" x14ac:dyDescent="0.35">
      <c r="A233">
        <f t="shared" si="3"/>
        <v>2002</v>
      </c>
      <c r="B233" t="s">
        <v>933</v>
      </c>
      <c r="C233">
        <v>745</v>
      </c>
      <c r="D233">
        <v>1</v>
      </c>
      <c r="E233">
        <v>1604.3</v>
      </c>
      <c r="H233" s="31">
        <v>1997</v>
      </c>
      <c r="I233" s="31">
        <v>771</v>
      </c>
      <c r="J233" s="31">
        <v>1</v>
      </c>
      <c r="K233" s="32">
        <v>318.81</v>
      </c>
    </row>
    <row r="234" spans="1:11" x14ac:dyDescent="0.35">
      <c r="A234">
        <f t="shared" si="3"/>
        <v>2002</v>
      </c>
      <c r="B234" t="s">
        <v>933</v>
      </c>
      <c r="C234">
        <v>748</v>
      </c>
      <c r="D234">
        <v>1</v>
      </c>
      <c r="E234">
        <v>2673.65</v>
      </c>
      <c r="H234" s="31">
        <v>1997</v>
      </c>
      <c r="I234" s="31">
        <v>775</v>
      </c>
      <c r="J234" s="31">
        <v>1</v>
      </c>
      <c r="K234" s="32">
        <v>633.80999999999995</v>
      </c>
    </row>
    <row r="235" spans="1:11" x14ac:dyDescent="0.35">
      <c r="A235">
        <f t="shared" si="3"/>
        <v>2002</v>
      </c>
      <c r="B235" t="s">
        <v>933</v>
      </c>
      <c r="C235">
        <v>750</v>
      </c>
      <c r="D235">
        <v>1</v>
      </c>
      <c r="E235">
        <v>2313.16</v>
      </c>
      <c r="H235" s="31">
        <v>1997</v>
      </c>
      <c r="I235" s="31">
        <v>777</v>
      </c>
      <c r="J235" s="31">
        <v>1</v>
      </c>
      <c r="K235" s="32">
        <v>1243.1500000000001</v>
      </c>
    </row>
    <row r="236" spans="1:11" x14ac:dyDescent="0.35">
      <c r="A236">
        <f t="shared" si="3"/>
        <v>2002</v>
      </c>
      <c r="B236" t="s">
        <v>933</v>
      </c>
      <c r="C236">
        <v>756</v>
      </c>
      <c r="D236">
        <v>1</v>
      </c>
      <c r="E236">
        <v>777.59</v>
      </c>
      <c r="H236" s="31">
        <v>1997</v>
      </c>
      <c r="I236" s="31">
        <v>786</v>
      </c>
      <c r="J236" s="31">
        <v>1</v>
      </c>
      <c r="K236" s="32">
        <v>524.61</v>
      </c>
    </row>
    <row r="237" spans="1:11" x14ac:dyDescent="0.35">
      <c r="A237">
        <f t="shared" si="3"/>
        <v>2002</v>
      </c>
      <c r="B237" t="s">
        <v>933</v>
      </c>
      <c r="C237">
        <v>761</v>
      </c>
      <c r="D237">
        <v>1</v>
      </c>
      <c r="E237">
        <v>4943.32</v>
      </c>
      <c r="H237" s="31">
        <v>1997</v>
      </c>
      <c r="I237" s="31">
        <v>836</v>
      </c>
      <c r="J237" s="31">
        <v>1</v>
      </c>
      <c r="K237" s="32">
        <v>237.62</v>
      </c>
    </row>
    <row r="238" spans="1:11" x14ac:dyDescent="0.35">
      <c r="A238">
        <f t="shared" si="3"/>
        <v>2002</v>
      </c>
      <c r="B238" t="s">
        <v>933</v>
      </c>
      <c r="C238">
        <v>763</v>
      </c>
      <c r="D238">
        <v>1</v>
      </c>
      <c r="E238">
        <v>561.96</v>
      </c>
      <c r="H238" s="31">
        <v>1997</v>
      </c>
      <c r="I238" s="31">
        <v>877</v>
      </c>
      <c r="J238" s="31">
        <v>1</v>
      </c>
      <c r="K238" s="32">
        <v>4695.2</v>
      </c>
    </row>
    <row r="239" spans="1:11" x14ac:dyDescent="0.35">
      <c r="A239">
        <f t="shared" si="3"/>
        <v>2002</v>
      </c>
      <c r="B239" t="s">
        <v>933</v>
      </c>
      <c r="C239">
        <v>768</v>
      </c>
      <c r="D239">
        <v>1</v>
      </c>
      <c r="E239">
        <v>234.13</v>
      </c>
      <c r="H239" s="31">
        <v>1997</v>
      </c>
      <c r="I239" s="31">
        <v>879</v>
      </c>
      <c r="J239" s="31">
        <v>1</v>
      </c>
      <c r="K239" s="32">
        <v>1658.3</v>
      </c>
    </row>
    <row r="240" spans="1:11" x14ac:dyDescent="0.35">
      <c r="A240">
        <f t="shared" si="3"/>
        <v>2002</v>
      </c>
      <c r="B240" t="s">
        <v>933</v>
      </c>
      <c r="C240">
        <v>769</v>
      </c>
      <c r="D240">
        <v>1</v>
      </c>
      <c r="E240">
        <v>983.78</v>
      </c>
      <c r="H240" s="31">
        <v>1997</v>
      </c>
      <c r="I240" s="31">
        <v>881</v>
      </c>
      <c r="J240" s="31">
        <v>1</v>
      </c>
      <c r="K240" s="32">
        <v>944.43</v>
      </c>
    </row>
    <row r="241" spans="1:11" x14ac:dyDescent="0.35">
      <c r="A241">
        <f t="shared" si="3"/>
        <v>2002</v>
      </c>
      <c r="B241" t="s">
        <v>933</v>
      </c>
      <c r="C241">
        <v>771</v>
      </c>
      <c r="D241">
        <v>1</v>
      </c>
      <c r="E241">
        <v>229.98</v>
      </c>
      <c r="H241" s="31">
        <v>1997</v>
      </c>
      <c r="I241" s="31">
        <v>882</v>
      </c>
      <c r="J241" s="31">
        <v>1</v>
      </c>
      <c r="K241" s="32">
        <v>3429.29</v>
      </c>
    </row>
    <row r="242" spans="1:11" x14ac:dyDescent="0.35">
      <c r="A242">
        <f t="shared" si="3"/>
        <v>2002</v>
      </c>
      <c r="B242" t="s">
        <v>933</v>
      </c>
      <c r="C242">
        <v>775</v>
      </c>
      <c r="D242">
        <v>1</v>
      </c>
      <c r="E242">
        <v>649.85</v>
      </c>
      <c r="H242" s="31">
        <v>1997</v>
      </c>
      <c r="I242" s="31">
        <v>891</v>
      </c>
      <c r="J242" s="31">
        <v>1</v>
      </c>
      <c r="K242" s="32">
        <v>787.4</v>
      </c>
    </row>
    <row r="243" spans="1:11" x14ac:dyDescent="0.35">
      <c r="A243">
        <f t="shared" si="3"/>
        <v>2002</v>
      </c>
      <c r="B243" t="s">
        <v>933</v>
      </c>
      <c r="C243">
        <v>777</v>
      </c>
      <c r="D243">
        <v>1</v>
      </c>
      <c r="E243">
        <v>1139.69</v>
      </c>
      <c r="H243" s="31">
        <v>1997</v>
      </c>
      <c r="I243" s="31">
        <v>2164</v>
      </c>
      <c r="J243" s="31">
        <v>1</v>
      </c>
      <c r="K243" s="32">
        <v>1271.53</v>
      </c>
    </row>
    <row r="244" spans="1:11" x14ac:dyDescent="0.35">
      <c r="A244">
        <f t="shared" si="3"/>
        <v>2002</v>
      </c>
      <c r="B244" t="s">
        <v>933</v>
      </c>
      <c r="C244">
        <v>786</v>
      </c>
      <c r="D244">
        <v>1</v>
      </c>
      <c r="E244">
        <v>490.08</v>
      </c>
      <c r="H244" s="31">
        <v>1997</v>
      </c>
      <c r="I244" s="31">
        <v>2170</v>
      </c>
      <c r="J244" s="31">
        <v>1</v>
      </c>
      <c r="K244" s="32">
        <v>1860.51</v>
      </c>
    </row>
    <row r="245" spans="1:11" x14ac:dyDescent="0.35">
      <c r="A245">
        <f t="shared" si="3"/>
        <v>2002</v>
      </c>
      <c r="B245" t="s">
        <v>933</v>
      </c>
      <c r="C245">
        <v>787</v>
      </c>
      <c r="D245">
        <v>1</v>
      </c>
      <c r="E245">
        <v>529.48</v>
      </c>
      <c r="H245" s="31">
        <v>1997</v>
      </c>
      <c r="I245" s="31">
        <v>2198</v>
      </c>
      <c r="J245" s="31">
        <v>1</v>
      </c>
      <c r="K245" s="32">
        <v>939.09</v>
      </c>
    </row>
    <row r="246" spans="1:11" x14ac:dyDescent="0.35">
      <c r="A246">
        <f t="shared" si="3"/>
        <v>2002</v>
      </c>
      <c r="B246" t="s">
        <v>933</v>
      </c>
      <c r="C246">
        <v>801</v>
      </c>
      <c r="D246">
        <v>1</v>
      </c>
      <c r="E246">
        <v>135.85</v>
      </c>
      <c r="H246" s="31">
        <v>1997</v>
      </c>
      <c r="I246" s="31">
        <v>2310</v>
      </c>
      <c r="J246" s="31">
        <v>1</v>
      </c>
      <c r="K246" s="32">
        <v>1413.83</v>
      </c>
    </row>
    <row r="247" spans="1:11" x14ac:dyDescent="0.35">
      <c r="A247">
        <f t="shared" si="3"/>
        <v>2002</v>
      </c>
      <c r="B247" t="s">
        <v>933</v>
      </c>
      <c r="C247">
        <v>803</v>
      </c>
      <c r="D247">
        <v>1</v>
      </c>
      <c r="E247">
        <v>499.46</v>
      </c>
      <c r="H247" s="31">
        <v>1997</v>
      </c>
      <c r="I247" s="31">
        <v>2364</v>
      </c>
      <c r="J247" s="31">
        <v>1</v>
      </c>
      <c r="K247" s="32">
        <v>959.11</v>
      </c>
    </row>
    <row r="248" spans="1:11" x14ac:dyDescent="0.35">
      <c r="A248">
        <f t="shared" si="3"/>
        <v>2002</v>
      </c>
      <c r="B248" t="s">
        <v>933</v>
      </c>
      <c r="C248">
        <v>806</v>
      </c>
      <c r="D248">
        <v>1</v>
      </c>
      <c r="E248">
        <v>564.67999999999995</v>
      </c>
      <c r="H248" s="31">
        <v>1997</v>
      </c>
      <c r="I248" s="31">
        <v>2609</v>
      </c>
      <c r="J248" s="31">
        <v>1</v>
      </c>
      <c r="K248" s="32">
        <v>497.63</v>
      </c>
    </row>
    <row r="249" spans="1:11" x14ac:dyDescent="0.35">
      <c r="A249">
        <f t="shared" si="3"/>
        <v>2002</v>
      </c>
      <c r="B249" t="s">
        <v>933</v>
      </c>
      <c r="C249">
        <v>810</v>
      </c>
      <c r="D249">
        <v>1</v>
      </c>
      <c r="E249">
        <v>1169.9000000000001</v>
      </c>
      <c r="H249" s="31">
        <v>1998</v>
      </c>
      <c r="I249" s="31">
        <v>12</v>
      </c>
      <c r="J249" s="31">
        <v>1</v>
      </c>
      <c r="K249" s="32">
        <v>6386.17</v>
      </c>
    </row>
    <row r="250" spans="1:11" x14ac:dyDescent="0.35">
      <c r="A250">
        <f t="shared" si="3"/>
        <v>2002</v>
      </c>
      <c r="B250" t="s">
        <v>933</v>
      </c>
      <c r="C250">
        <v>811</v>
      </c>
      <c r="D250">
        <v>1</v>
      </c>
      <c r="E250">
        <v>720.16</v>
      </c>
      <c r="H250" s="31">
        <v>1998</v>
      </c>
      <c r="I250" s="31">
        <v>16</v>
      </c>
      <c r="J250" s="31">
        <v>1</v>
      </c>
      <c r="K250" s="32">
        <v>3966.28</v>
      </c>
    </row>
    <row r="251" spans="1:11" x14ac:dyDescent="0.35">
      <c r="A251">
        <f t="shared" si="3"/>
        <v>2002</v>
      </c>
      <c r="B251" t="s">
        <v>933</v>
      </c>
      <c r="C251">
        <v>813</v>
      </c>
      <c r="D251">
        <v>1</v>
      </c>
      <c r="E251">
        <v>1444.28</v>
      </c>
      <c r="H251" s="31">
        <v>1998</v>
      </c>
      <c r="I251" s="31">
        <v>21</v>
      </c>
      <c r="J251" s="31">
        <v>1</v>
      </c>
      <c r="K251" s="32">
        <v>330.25</v>
      </c>
    </row>
    <row r="252" spans="1:11" x14ac:dyDescent="0.35">
      <c r="A252">
        <f t="shared" si="3"/>
        <v>2002</v>
      </c>
      <c r="B252" t="s">
        <v>933</v>
      </c>
      <c r="C252">
        <v>815</v>
      </c>
      <c r="D252">
        <v>2</v>
      </c>
      <c r="E252">
        <v>24.89</v>
      </c>
      <c r="H252" s="31">
        <v>1998</v>
      </c>
      <c r="I252" s="31">
        <v>99</v>
      </c>
      <c r="J252" s="31">
        <v>1</v>
      </c>
      <c r="K252" s="32">
        <v>998.78</v>
      </c>
    </row>
    <row r="253" spans="1:11" x14ac:dyDescent="0.35">
      <c r="A253">
        <f t="shared" si="3"/>
        <v>2002</v>
      </c>
      <c r="B253" t="s">
        <v>933</v>
      </c>
      <c r="C253">
        <v>818</v>
      </c>
      <c r="D253">
        <v>1</v>
      </c>
      <c r="E253">
        <v>457.03</v>
      </c>
      <c r="H253" s="31">
        <v>1998</v>
      </c>
      <c r="I253" s="31">
        <v>100</v>
      </c>
      <c r="J253" s="31">
        <v>1</v>
      </c>
      <c r="K253" s="32">
        <v>344.39</v>
      </c>
    </row>
    <row r="254" spans="1:11" x14ac:dyDescent="0.35">
      <c r="A254">
        <f t="shared" si="3"/>
        <v>2002</v>
      </c>
      <c r="B254" t="s">
        <v>933</v>
      </c>
      <c r="C254">
        <v>820</v>
      </c>
      <c r="D254">
        <v>1</v>
      </c>
      <c r="E254">
        <v>605.36</v>
      </c>
      <c r="H254" s="31">
        <v>1998</v>
      </c>
      <c r="I254" s="31">
        <v>110</v>
      </c>
      <c r="J254" s="31">
        <v>1</v>
      </c>
      <c r="K254" s="32">
        <v>1850.61</v>
      </c>
    </row>
    <row r="255" spans="1:11" x14ac:dyDescent="0.35">
      <c r="A255">
        <f t="shared" si="3"/>
        <v>2002</v>
      </c>
      <c r="B255" t="s">
        <v>933</v>
      </c>
      <c r="C255">
        <v>821</v>
      </c>
      <c r="D255">
        <v>1</v>
      </c>
      <c r="E255">
        <v>717.44</v>
      </c>
      <c r="H255" s="31">
        <v>1998</v>
      </c>
      <c r="I255" s="31">
        <v>138</v>
      </c>
      <c r="J255" s="31">
        <v>1</v>
      </c>
      <c r="K255" s="32">
        <v>3481.87</v>
      </c>
    </row>
    <row r="256" spans="1:11" x14ac:dyDescent="0.35">
      <c r="A256">
        <f t="shared" si="3"/>
        <v>2002</v>
      </c>
      <c r="B256" t="s">
        <v>933</v>
      </c>
      <c r="C256">
        <v>829</v>
      </c>
      <c r="D256">
        <v>1</v>
      </c>
      <c r="E256">
        <v>2183.29</v>
      </c>
      <c r="H256" s="31">
        <v>1998</v>
      </c>
      <c r="I256" s="31">
        <v>146</v>
      </c>
      <c r="J256" s="31">
        <v>1</v>
      </c>
      <c r="K256" s="32">
        <v>805.33</v>
      </c>
    </row>
    <row r="257" spans="1:11" x14ac:dyDescent="0.35">
      <c r="A257">
        <f t="shared" si="3"/>
        <v>2002</v>
      </c>
      <c r="B257" t="s">
        <v>933</v>
      </c>
      <c r="C257">
        <v>831</v>
      </c>
      <c r="D257">
        <v>1</v>
      </c>
      <c r="E257">
        <v>7589.6</v>
      </c>
      <c r="H257" s="31">
        <v>1998</v>
      </c>
      <c r="I257" s="31">
        <v>150</v>
      </c>
      <c r="J257" s="31">
        <v>1</v>
      </c>
      <c r="K257" s="32">
        <v>851.21</v>
      </c>
    </row>
    <row r="258" spans="1:11" x14ac:dyDescent="0.35">
      <c r="A258">
        <f t="shared" si="3"/>
        <v>2002</v>
      </c>
      <c r="B258" t="s">
        <v>933</v>
      </c>
      <c r="C258">
        <v>832</v>
      </c>
      <c r="D258">
        <v>1</v>
      </c>
      <c r="E258">
        <v>3040.93</v>
      </c>
      <c r="H258" s="31">
        <v>1998</v>
      </c>
      <c r="I258" s="31">
        <v>152</v>
      </c>
      <c r="J258" s="31">
        <v>1</v>
      </c>
      <c r="K258" s="32">
        <v>5873.62</v>
      </c>
    </row>
    <row r="259" spans="1:11" x14ac:dyDescent="0.35">
      <c r="A259">
        <f t="shared" si="3"/>
        <v>2002</v>
      </c>
      <c r="B259" t="s">
        <v>933</v>
      </c>
      <c r="C259">
        <v>833</v>
      </c>
      <c r="D259">
        <v>1</v>
      </c>
      <c r="E259">
        <v>15202.33</v>
      </c>
      <c r="H259" s="31">
        <v>1998</v>
      </c>
      <c r="I259" s="31">
        <v>162</v>
      </c>
      <c r="J259" s="31">
        <v>1</v>
      </c>
      <c r="K259" s="32">
        <v>1174.33</v>
      </c>
    </row>
    <row r="260" spans="1:11" x14ac:dyDescent="0.35">
      <c r="A260">
        <f t="shared" ref="A260:A323" si="4">VALUE(20&amp;LEFT(B260,2))+1</f>
        <v>2002</v>
      </c>
      <c r="B260" t="s">
        <v>933</v>
      </c>
      <c r="C260">
        <v>834</v>
      </c>
      <c r="D260">
        <v>1</v>
      </c>
      <c r="E260">
        <v>9290.1</v>
      </c>
      <c r="H260" s="31">
        <v>1998</v>
      </c>
      <c r="I260" s="31">
        <v>192</v>
      </c>
      <c r="J260" s="31">
        <v>1</v>
      </c>
      <c r="K260" s="32">
        <v>4216.05</v>
      </c>
    </row>
    <row r="261" spans="1:11" x14ac:dyDescent="0.35">
      <c r="A261">
        <f t="shared" si="4"/>
        <v>2002</v>
      </c>
      <c r="B261" t="s">
        <v>933</v>
      </c>
      <c r="C261">
        <v>836</v>
      </c>
      <c r="D261">
        <v>1</v>
      </c>
      <c r="E261">
        <v>198.76</v>
      </c>
      <c r="H261" s="31">
        <v>1998</v>
      </c>
      <c r="I261" s="31">
        <v>194</v>
      </c>
      <c r="J261" s="31">
        <v>1</v>
      </c>
      <c r="K261" s="32">
        <v>8687.5400000000009</v>
      </c>
    </row>
    <row r="262" spans="1:11" x14ac:dyDescent="0.35">
      <c r="A262">
        <f t="shared" si="4"/>
        <v>2002</v>
      </c>
      <c r="B262" t="s">
        <v>933</v>
      </c>
      <c r="C262">
        <v>837</v>
      </c>
      <c r="D262">
        <v>1</v>
      </c>
      <c r="E262">
        <v>587.66</v>
      </c>
      <c r="H262" s="31">
        <v>1998</v>
      </c>
      <c r="I262" s="31">
        <v>199</v>
      </c>
      <c r="J262" s="31">
        <v>1</v>
      </c>
      <c r="K262" s="32">
        <v>4410.3100000000004</v>
      </c>
    </row>
    <row r="263" spans="1:11" x14ac:dyDescent="0.35">
      <c r="A263">
        <f t="shared" si="4"/>
        <v>2002</v>
      </c>
      <c r="B263" t="s">
        <v>933</v>
      </c>
      <c r="C263">
        <v>840</v>
      </c>
      <c r="D263">
        <v>1</v>
      </c>
      <c r="E263">
        <v>1296.1600000000001</v>
      </c>
      <c r="H263" s="31">
        <v>1998</v>
      </c>
      <c r="I263" s="31">
        <v>204</v>
      </c>
      <c r="J263" s="31">
        <v>1</v>
      </c>
      <c r="K263" s="32">
        <v>1684.46</v>
      </c>
    </row>
    <row r="264" spans="1:11" x14ac:dyDescent="0.35">
      <c r="A264">
        <f t="shared" si="4"/>
        <v>2002</v>
      </c>
      <c r="B264" t="s">
        <v>933</v>
      </c>
      <c r="C264">
        <v>846</v>
      </c>
      <c r="D264">
        <v>1</v>
      </c>
      <c r="E264">
        <v>904.06</v>
      </c>
      <c r="H264" s="31">
        <v>1998</v>
      </c>
      <c r="I264" s="31">
        <v>206</v>
      </c>
      <c r="J264" s="31">
        <v>1</v>
      </c>
      <c r="K264" s="32">
        <v>4343.76</v>
      </c>
    </row>
    <row r="265" spans="1:11" x14ac:dyDescent="0.35">
      <c r="A265">
        <f t="shared" si="4"/>
        <v>2002</v>
      </c>
      <c r="B265" t="s">
        <v>933</v>
      </c>
      <c r="C265">
        <v>850</v>
      </c>
      <c r="D265">
        <v>1</v>
      </c>
      <c r="E265">
        <v>257.05</v>
      </c>
      <c r="H265" s="31">
        <v>1998</v>
      </c>
      <c r="I265" s="31">
        <v>256</v>
      </c>
      <c r="J265" s="31">
        <v>1</v>
      </c>
      <c r="K265" s="32">
        <v>3453.93</v>
      </c>
    </row>
    <row r="266" spans="1:11" x14ac:dyDescent="0.35">
      <c r="A266">
        <f t="shared" si="4"/>
        <v>2002</v>
      </c>
      <c r="B266" t="s">
        <v>933</v>
      </c>
      <c r="C266">
        <v>852</v>
      </c>
      <c r="D266">
        <v>1</v>
      </c>
      <c r="E266">
        <v>151.94999999999999</v>
      </c>
      <c r="H266" s="31">
        <v>1998</v>
      </c>
      <c r="I266" s="31">
        <v>273</v>
      </c>
      <c r="J266" s="31">
        <v>1</v>
      </c>
      <c r="K266" s="32">
        <v>6366.82</v>
      </c>
    </row>
    <row r="267" spans="1:11" x14ac:dyDescent="0.35">
      <c r="A267">
        <f t="shared" si="4"/>
        <v>2002</v>
      </c>
      <c r="B267" t="s">
        <v>933</v>
      </c>
      <c r="C267">
        <v>857</v>
      </c>
      <c r="D267">
        <v>1</v>
      </c>
      <c r="E267">
        <v>788.37</v>
      </c>
      <c r="H267" s="31">
        <v>1998</v>
      </c>
      <c r="I267" s="31">
        <v>294</v>
      </c>
      <c r="J267" s="31">
        <v>1</v>
      </c>
      <c r="K267" s="32">
        <v>524.61</v>
      </c>
    </row>
    <row r="268" spans="1:11" x14ac:dyDescent="0.35">
      <c r="A268">
        <f t="shared" si="4"/>
        <v>2002</v>
      </c>
      <c r="B268" t="s">
        <v>933</v>
      </c>
      <c r="C268">
        <v>858</v>
      </c>
      <c r="D268">
        <v>1</v>
      </c>
      <c r="E268">
        <v>1054.27</v>
      </c>
      <c r="H268" s="31">
        <v>1998</v>
      </c>
      <c r="I268" s="31">
        <v>299</v>
      </c>
      <c r="J268" s="31">
        <v>1</v>
      </c>
      <c r="K268" s="32">
        <v>1057.02</v>
      </c>
    </row>
    <row r="269" spans="1:11" x14ac:dyDescent="0.35">
      <c r="A269">
        <f t="shared" si="4"/>
        <v>2002</v>
      </c>
      <c r="B269" t="s">
        <v>933</v>
      </c>
      <c r="C269">
        <v>861</v>
      </c>
      <c r="D269">
        <v>1</v>
      </c>
      <c r="E269">
        <v>4298.6099999999997</v>
      </c>
      <c r="H269" s="31">
        <v>1998</v>
      </c>
      <c r="I269" s="31">
        <v>316</v>
      </c>
      <c r="J269" s="31">
        <v>1</v>
      </c>
      <c r="K269" s="32">
        <v>1599.18</v>
      </c>
    </row>
    <row r="270" spans="1:11" x14ac:dyDescent="0.35">
      <c r="A270">
        <f t="shared" si="4"/>
        <v>2002</v>
      </c>
      <c r="B270" t="s">
        <v>933</v>
      </c>
      <c r="C270">
        <v>876</v>
      </c>
      <c r="D270">
        <v>1</v>
      </c>
      <c r="E270">
        <v>1903.19</v>
      </c>
      <c r="H270" s="31">
        <v>1998</v>
      </c>
      <c r="I270" s="31">
        <v>319</v>
      </c>
      <c r="J270" s="31">
        <v>1</v>
      </c>
      <c r="K270" s="32">
        <v>755.89</v>
      </c>
    </row>
    <row r="271" spans="1:11" x14ac:dyDescent="0.35">
      <c r="A271">
        <f t="shared" si="4"/>
        <v>2002</v>
      </c>
      <c r="B271" t="s">
        <v>933</v>
      </c>
      <c r="C271">
        <v>877</v>
      </c>
      <c r="D271">
        <v>1</v>
      </c>
      <c r="E271">
        <v>4927.8599999999997</v>
      </c>
      <c r="H271" s="31">
        <v>1998</v>
      </c>
      <c r="I271" s="31">
        <v>391</v>
      </c>
      <c r="J271" s="31">
        <v>1</v>
      </c>
      <c r="K271" s="32">
        <v>446.82</v>
      </c>
    </row>
    <row r="272" spans="1:11" x14ac:dyDescent="0.35">
      <c r="A272">
        <f t="shared" si="4"/>
        <v>2002</v>
      </c>
      <c r="B272" t="s">
        <v>933</v>
      </c>
      <c r="C272">
        <v>879</v>
      </c>
      <c r="D272">
        <v>1</v>
      </c>
      <c r="E272">
        <v>1878.95</v>
      </c>
      <c r="H272" s="31">
        <v>1998</v>
      </c>
      <c r="I272" s="31">
        <v>409</v>
      </c>
      <c r="J272" s="31">
        <v>1</v>
      </c>
      <c r="K272" s="32">
        <v>390.46</v>
      </c>
    </row>
    <row r="273" spans="1:11" x14ac:dyDescent="0.35">
      <c r="A273">
        <f t="shared" si="4"/>
        <v>2002</v>
      </c>
      <c r="B273" t="s">
        <v>933</v>
      </c>
      <c r="C273">
        <v>881</v>
      </c>
      <c r="D273">
        <v>1</v>
      </c>
      <c r="E273">
        <v>916.42</v>
      </c>
      <c r="H273" s="31">
        <v>1998</v>
      </c>
      <c r="I273" s="31">
        <v>411</v>
      </c>
      <c r="J273" s="31">
        <v>1</v>
      </c>
      <c r="K273" s="32">
        <v>225.17</v>
      </c>
    </row>
    <row r="274" spans="1:11" x14ac:dyDescent="0.35">
      <c r="A274">
        <f t="shared" si="4"/>
        <v>2002</v>
      </c>
      <c r="B274" t="s">
        <v>933</v>
      </c>
      <c r="C274">
        <v>882</v>
      </c>
      <c r="D274">
        <v>1</v>
      </c>
      <c r="E274">
        <v>3722.79</v>
      </c>
      <c r="H274" s="31">
        <v>1998</v>
      </c>
      <c r="I274" s="31">
        <v>413</v>
      </c>
      <c r="J274" s="31">
        <v>1</v>
      </c>
      <c r="K274" s="32">
        <v>2165.59</v>
      </c>
    </row>
    <row r="275" spans="1:11" x14ac:dyDescent="0.35">
      <c r="A275">
        <f t="shared" si="4"/>
        <v>2002</v>
      </c>
      <c r="B275" t="s">
        <v>933</v>
      </c>
      <c r="C275">
        <v>883</v>
      </c>
      <c r="D275">
        <v>1</v>
      </c>
      <c r="E275">
        <v>1718.18</v>
      </c>
      <c r="H275" s="31">
        <v>1998</v>
      </c>
      <c r="I275" s="31">
        <v>415</v>
      </c>
      <c r="J275" s="31">
        <v>1</v>
      </c>
      <c r="K275" s="32">
        <v>219.21</v>
      </c>
    </row>
    <row r="276" spans="1:11" x14ac:dyDescent="0.35">
      <c r="A276">
        <f t="shared" si="4"/>
        <v>2002</v>
      </c>
      <c r="B276" t="s">
        <v>933</v>
      </c>
      <c r="C276">
        <v>885</v>
      </c>
      <c r="D276">
        <v>1</v>
      </c>
      <c r="E276">
        <v>3102.84</v>
      </c>
      <c r="H276" s="31">
        <v>1998</v>
      </c>
      <c r="I276" s="31">
        <v>418</v>
      </c>
      <c r="J276" s="31">
        <v>1</v>
      </c>
      <c r="K276" s="32">
        <v>190.06</v>
      </c>
    </row>
    <row r="277" spans="1:11" x14ac:dyDescent="0.35">
      <c r="A277">
        <f t="shared" si="4"/>
        <v>2002</v>
      </c>
      <c r="B277" t="s">
        <v>933</v>
      </c>
      <c r="C277">
        <v>891</v>
      </c>
      <c r="D277">
        <v>1</v>
      </c>
      <c r="E277">
        <v>672.52</v>
      </c>
      <c r="H277" s="31">
        <v>1998</v>
      </c>
      <c r="I277" s="31">
        <v>423</v>
      </c>
      <c r="J277" s="31">
        <v>1</v>
      </c>
      <c r="K277" s="32">
        <v>3118.43</v>
      </c>
    </row>
    <row r="278" spans="1:11" x14ac:dyDescent="0.35">
      <c r="A278">
        <f t="shared" si="4"/>
        <v>2002</v>
      </c>
      <c r="B278" t="s">
        <v>933</v>
      </c>
      <c r="C278">
        <v>911</v>
      </c>
      <c r="D278">
        <v>1</v>
      </c>
      <c r="E278">
        <v>4901.76</v>
      </c>
      <c r="H278" s="31">
        <v>1998</v>
      </c>
      <c r="I278" s="31">
        <v>465</v>
      </c>
      <c r="J278" s="31">
        <v>1</v>
      </c>
      <c r="K278" s="32">
        <v>2179.4499999999998</v>
      </c>
    </row>
    <row r="279" spans="1:11" x14ac:dyDescent="0.35">
      <c r="A279">
        <f t="shared" si="4"/>
        <v>2002</v>
      </c>
      <c r="B279" t="s">
        <v>933</v>
      </c>
      <c r="C279">
        <v>912</v>
      </c>
      <c r="D279">
        <v>1</v>
      </c>
      <c r="E279">
        <v>1870.42</v>
      </c>
      <c r="H279" s="31">
        <v>1998</v>
      </c>
      <c r="I279" s="31">
        <v>466</v>
      </c>
      <c r="J279" s="31">
        <v>1</v>
      </c>
      <c r="K279" s="32">
        <v>2180.54</v>
      </c>
    </row>
    <row r="280" spans="1:11" x14ac:dyDescent="0.35">
      <c r="A280">
        <f t="shared" si="4"/>
        <v>2002</v>
      </c>
      <c r="B280" t="s">
        <v>933</v>
      </c>
      <c r="C280">
        <v>914</v>
      </c>
      <c r="D280">
        <v>1</v>
      </c>
      <c r="E280">
        <v>277.64999999999998</v>
      </c>
      <c r="H280" s="31">
        <v>1998</v>
      </c>
      <c r="I280" s="31">
        <v>485</v>
      </c>
      <c r="J280" s="31">
        <v>1</v>
      </c>
      <c r="K280" s="32">
        <v>733.8</v>
      </c>
    </row>
    <row r="281" spans="1:11" x14ac:dyDescent="0.35">
      <c r="A281">
        <f t="shared" si="4"/>
        <v>2002</v>
      </c>
      <c r="B281" t="s">
        <v>933</v>
      </c>
      <c r="C281">
        <v>2071</v>
      </c>
      <c r="D281">
        <v>1</v>
      </c>
      <c r="E281">
        <v>887.16</v>
      </c>
      <c r="H281" s="31">
        <v>1998</v>
      </c>
      <c r="I281" s="31">
        <v>534</v>
      </c>
      <c r="J281" s="31">
        <v>1</v>
      </c>
      <c r="K281" s="32">
        <v>1721.4</v>
      </c>
    </row>
    <row r="282" spans="1:11" x14ac:dyDescent="0.35">
      <c r="A282">
        <f t="shared" si="4"/>
        <v>2002</v>
      </c>
      <c r="B282" t="s">
        <v>933</v>
      </c>
      <c r="C282">
        <v>2125</v>
      </c>
      <c r="D282">
        <v>1</v>
      </c>
      <c r="E282">
        <v>1160.99</v>
      </c>
      <c r="H282" s="31">
        <v>1998</v>
      </c>
      <c r="I282" s="31">
        <v>544</v>
      </c>
      <c r="J282" s="31">
        <v>1</v>
      </c>
      <c r="K282" s="32">
        <v>3236.77</v>
      </c>
    </row>
    <row r="283" spans="1:11" x14ac:dyDescent="0.35">
      <c r="A283">
        <f t="shared" si="4"/>
        <v>2002</v>
      </c>
      <c r="B283" t="s">
        <v>933</v>
      </c>
      <c r="C283">
        <v>2134</v>
      </c>
      <c r="D283">
        <v>1</v>
      </c>
      <c r="E283">
        <v>1012.1</v>
      </c>
      <c r="H283" s="31">
        <v>1998</v>
      </c>
      <c r="I283" s="31">
        <v>545</v>
      </c>
      <c r="J283" s="31">
        <v>1</v>
      </c>
      <c r="K283" s="32">
        <v>459.15</v>
      </c>
    </row>
    <row r="284" spans="1:11" x14ac:dyDescent="0.35">
      <c r="A284">
        <f t="shared" si="4"/>
        <v>2002</v>
      </c>
      <c r="B284" t="s">
        <v>933</v>
      </c>
      <c r="C284">
        <v>2135</v>
      </c>
      <c r="D284">
        <v>1</v>
      </c>
      <c r="E284">
        <v>1291.3800000000001</v>
      </c>
      <c r="H284" s="31">
        <v>1998</v>
      </c>
      <c r="I284" s="31">
        <v>584</v>
      </c>
      <c r="J284" s="31">
        <v>1</v>
      </c>
      <c r="K284" s="32">
        <v>168.98</v>
      </c>
    </row>
    <row r="285" spans="1:11" x14ac:dyDescent="0.35">
      <c r="A285">
        <f t="shared" si="4"/>
        <v>2002</v>
      </c>
      <c r="B285" t="s">
        <v>933</v>
      </c>
      <c r="C285">
        <v>2137</v>
      </c>
      <c r="D285">
        <v>1</v>
      </c>
      <c r="E285">
        <v>941.96</v>
      </c>
      <c r="H285" s="31">
        <v>1998</v>
      </c>
      <c r="I285" s="31">
        <v>695</v>
      </c>
      <c r="J285" s="31">
        <v>1</v>
      </c>
      <c r="K285" s="32">
        <v>1012.74</v>
      </c>
    </row>
    <row r="286" spans="1:11" x14ac:dyDescent="0.35">
      <c r="A286">
        <f t="shared" si="4"/>
        <v>2002</v>
      </c>
      <c r="B286" t="s">
        <v>933</v>
      </c>
      <c r="C286">
        <v>2142</v>
      </c>
      <c r="D286">
        <v>1</v>
      </c>
      <c r="E286">
        <v>2480.94</v>
      </c>
      <c r="H286" s="31">
        <v>1998</v>
      </c>
      <c r="I286" s="31">
        <v>700</v>
      </c>
      <c r="J286" s="31">
        <v>1</v>
      </c>
      <c r="K286" s="32">
        <v>1859.54</v>
      </c>
    </row>
    <row r="287" spans="1:11" x14ac:dyDescent="0.35">
      <c r="A287">
        <f t="shared" si="4"/>
        <v>2002</v>
      </c>
      <c r="B287" t="s">
        <v>933</v>
      </c>
      <c r="C287">
        <v>2143</v>
      </c>
      <c r="D287">
        <v>1</v>
      </c>
      <c r="E287">
        <v>1010.05</v>
      </c>
      <c r="H287" s="31">
        <v>1998</v>
      </c>
      <c r="I287" s="31">
        <v>701</v>
      </c>
      <c r="J287" s="31">
        <v>1</v>
      </c>
      <c r="K287" s="32">
        <v>3016.33</v>
      </c>
    </row>
    <row r="288" spans="1:11" x14ac:dyDescent="0.35">
      <c r="A288">
        <f t="shared" si="4"/>
        <v>2002</v>
      </c>
      <c r="B288" t="s">
        <v>933</v>
      </c>
      <c r="C288">
        <v>2144</v>
      </c>
      <c r="D288">
        <v>1</v>
      </c>
      <c r="E288">
        <v>3534.71</v>
      </c>
      <c r="H288" s="31">
        <v>1998</v>
      </c>
      <c r="I288" s="31">
        <v>704</v>
      </c>
      <c r="J288" s="31">
        <v>1</v>
      </c>
      <c r="K288" s="32">
        <v>2097.67</v>
      </c>
    </row>
    <row r="289" spans="1:11" x14ac:dyDescent="0.35">
      <c r="A289">
        <f t="shared" si="4"/>
        <v>2002</v>
      </c>
      <c r="B289" t="s">
        <v>933</v>
      </c>
      <c r="C289">
        <v>2149</v>
      </c>
      <c r="D289">
        <v>1</v>
      </c>
      <c r="E289">
        <v>1572.37</v>
      </c>
      <c r="H289" s="31">
        <v>1998</v>
      </c>
      <c r="I289" s="31">
        <v>706</v>
      </c>
      <c r="J289" s="31">
        <v>1</v>
      </c>
      <c r="K289" s="32">
        <v>1728.16</v>
      </c>
    </row>
    <row r="290" spans="1:11" x14ac:dyDescent="0.35">
      <c r="A290">
        <f t="shared" si="4"/>
        <v>2002</v>
      </c>
      <c r="B290" t="s">
        <v>933</v>
      </c>
      <c r="C290">
        <v>2154</v>
      </c>
      <c r="D290">
        <v>1</v>
      </c>
      <c r="E290">
        <v>1438.98</v>
      </c>
      <c r="H290" s="31">
        <v>1998</v>
      </c>
      <c r="I290" s="31">
        <v>707</v>
      </c>
      <c r="J290" s="31">
        <v>1</v>
      </c>
      <c r="K290" s="32">
        <v>95.19</v>
      </c>
    </row>
    <row r="291" spans="1:11" x14ac:dyDescent="0.35">
      <c r="A291">
        <f t="shared" si="4"/>
        <v>2002</v>
      </c>
      <c r="B291" t="s">
        <v>933</v>
      </c>
      <c r="C291">
        <v>2155</v>
      </c>
      <c r="D291">
        <v>1</v>
      </c>
      <c r="E291">
        <v>1361.18</v>
      </c>
      <c r="H291" s="31">
        <v>1998</v>
      </c>
      <c r="I291" s="31">
        <v>719</v>
      </c>
      <c r="J291" s="31">
        <v>1</v>
      </c>
      <c r="K291" s="32">
        <v>4560.4399999999996</v>
      </c>
    </row>
    <row r="292" spans="1:11" x14ac:dyDescent="0.35">
      <c r="A292">
        <f t="shared" si="4"/>
        <v>2002</v>
      </c>
      <c r="B292" t="s">
        <v>933</v>
      </c>
      <c r="C292">
        <v>2159</v>
      </c>
      <c r="D292">
        <v>1</v>
      </c>
      <c r="E292">
        <v>592.03</v>
      </c>
      <c r="H292" s="31">
        <v>1998</v>
      </c>
      <c r="I292" s="31">
        <v>727</v>
      </c>
      <c r="J292" s="31">
        <v>1</v>
      </c>
      <c r="K292" s="32">
        <v>2207.89</v>
      </c>
    </row>
    <row r="293" spans="1:11" x14ac:dyDescent="0.35">
      <c r="A293">
        <f t="shared" si="4"/>
        <v>2002</v>
      </c>
      <c r="B293" t="s">
        <v>933</v>
      </c>
      <c r="C293">
        <v>2164</v>
      </c>
      <c r="D293">
        <v>1</v>
      </c>
      <c r="E293">
        <v>1310.21</v>
      </c>
      <c r="H293" s="31">
        <v>1998</v>
      </c>
      <c r="I293" s="31">
        <v>742</v>
      </c>
      <c r="J293" s="31">
        <v>1</v>
      </c>
      <c r="K293" s="32">
        <v>11183.37</v>
      </c>
    </row>
    <row r="294" spans="1:11" x14ac:dyDescent="0.35">
      <c r="A294">
        <f t="shared" si="4"/>
        <v>2002</v>
      </c>
      <c r="B294" t="s">
        <v>933</v>
      </c>
      <c r="C294">
        <v>2165</v>
      </c>
      <c r="D294">
        <v>1</v>
      </c>
      <c r="E294">
        <v>1148.47</v>
      </c>
      <c r="H294" s="31">
        <v>1998</v>
      </c>
      <c r="I294" s="31">
        <v>745</v>
      </c>
      <c r="J294" s="31">
        <v>1</v>
      </c>
      <c r="K294" s="32">
        <v>1628.09</v>
      </c>
    </row>
    <row r="295" spans="1:11" x14ac:dyDescent="0.35">
      <c r="A295">
        <f t="shared" si="4"/>
        <v>2002</v>
      </c>
      <c r="B295" t="s">
        <v>933</v>
      </c>
      <c r="C295">
        <v>2167</v>
      </c>
      <c r="D295">
        <v>1</v>
      </c>
      <c r="E295">
        <v>552.26</v>
      </c>
      <c r="H295" s="31">
        <v>1998</v>
      </c>
      <c r="I295" s="31">
        <v>750</v>
      </c>
      <c r="J295" s="31">
        <v>1</v>
      </c>
      <c r="K295" s="32">
        <v>2169.81</v>
      </c>
    </row>
    <row r="296" spans="1:11" x14ac:dyDescent="0.35">
      <c r="A296">
        <f t="shared" si="4"/>
        <v>2002</v>
      </c>
      <c r="B296" t="s">
        <v>933</v>
      </c>
      <c r="C296">
        <v>2168</v>
      </c>
      <c r="D296">
        <v>1</v>
      </c>
      <c r="E296">
        <v>1011.76</v>
      </c>
      <c r="H296" s="31">
        <v>1998</v>
      </c>
      <c r="I296" s="31">
        <v>801</v>
      </c>
      <c r="J296" s="31">
        <v>1</v>
      </c>
      <c r="K296" s="32">
        <v>154.91999999999999</v>
      </c>
    </row>
    <row r="297" spans="1:11" x14ac:dyDescent="0.35">
      <c r="A297">
        <f t="shared" si="4"/>
        <v>2002</v>
      </c>
      <c r="B297" t="s">
        <v>933</v>
      </c>
      <c r="C297">
        <v>2169</v>
      </c>
      <c r="D297">
        <v>1</v>
      </c>
      <c r="E297">
        <v>810</v>
      </c>
      <c r="H297" s="31">
        <v>1998</v>
      </c>
      <c r="I297" s="31">
        <v>806</v>
      </c>
      <c r="J297" s="31">
        <v>1</v>
      </c>
      <c r="K297" s="32">
        <v>573.41999999999996</v>
      </c>
    </row>
    <row r="298" spans="1:11" x14ac:dyDescent="0.35">
      <c r="A298">
        <f t="shared" si="4"/>
        <v>2002</v>
      </c>
      <c r="B298" t="s">
        <v>933</v>
      </c>
      <c r="C298">
        <v>2170</v>
      </c>
      <c r="D298">
        <v>1</v>
      </c>
      <c r="E298">
        <v>1580.65</v>
      </c>
      <c r="H298" s="31">
        <v>1998</v>
      </c>
      <c r="I298" s="31">
        <v>818</v>
      </c>
      <c r="J298" s="31">
        <v>1</v>
      </c>
      <c r="K298" s="32">
        <v>391.2</v>
      </c>
    </row>
    <row r="299" spans="1:11" x14ac:dyDescent="0.35">
      <c r="A299">
        <f t="shared" si="4"/>
        <v>2002</v>
      </c>
      <c r="B299" t="s">
        <v>933</v>
      </c>
      <c r="C299">
        <v>2171</v>
      </c>
      <c r="D299">
        <v>1</v>
      </c>
      <c r="E299">
        <v>429.65</v>
      </c>
      <c r="H299" s="31">
        <v>1998</v>
      </c>
      <c r="I299" s="31">
        <v>820</v>
      </c>
      <c r="J299" s="31">
        <v>1</v>
      </c>
      <c r="K299" s="32">
        <v>565.4</v>
      </c>
    </row>
    <row r="300" spans="1:11" x14ac:dyDescent="0.35">
      <c r="A300">
        <f t="shared" si="4"/>
        <v>2002</v>
      </c>
      <c r="B300" t="s">
        <v>933</v>
      </c>
      <c r="C300">
        <v>2172</v>
      </c>
      <c r="D300">
        <v>1</v>
      </c>
      <c r="E300">
        <v>982.95</v>
      </c>
      <c r="H300" s="31">
        <v>1998</v>
      </c>
      <c r="I300" s="31">
        <v>833</v>
      </c>
      <c r="J300" s="31">
        <v>1</v>
      </c>
      <c r="K300" s="32">
        <v>14993.07</v>
      </c>
    </row>
    <row r="301" spans="1:11" x14ac:dyDescent="0.35">
      <c r="A301">
        <f t="shared" si="4"/>
        <v>2002</v>
      </c>
      <c r="B301" t="s">
        <v>933</v>
      </c>
      <c r="C301">
        <v>2174</v>
      </c>
      <c r="D301">
        <v>1</v>
      </c>
      <c r="E301">
        <v>1181.8499999999999</v>
      </c>
      <c r="H301" s="31">
        <v>1998</v>
      </c>
      <c r="I301" s="31">
        <v>837</v>
      </c>
      <c r="J301" s="31">
        <v>1</v>
      </c>
      <c r="K301" s="32">
        <v>665.68</v>
      </c>
    </row>
    <row r="302" spans="1:11" x14ac:dyDescent="0.35">
      <c r="A302">
        <f t="shared" si="4"/>
        <v>2002</v>
      </c>
      <c r="B302" t="s">
        <v>933</v>
      </c>
      <c r="C302">
        <v>2176</v>
      </c>
      <c r="D302">
        <v>1</v>
      </c>
      <c r="E302">
        <v>595.16</v>
      </c>
      <c r="H302" s="31">
        <v>1998</v>
      </c>
      <c r="I302" s="31">
        <v>852</v>
      </c>
      <c r="J302" s="31">
        <v>1</v>
      </c>
      <c r="K302" s="32">
        <v>211.04</v>
      </c>
    </row>
    <row r="303" spans="1:11" x14ac:dyDescent="0.35">
      <c r="A303">
        <f t="shared" si="4"/>
        <v>2002</v>
      </c>
      <c r="B303" t="s">
        <v>933</v>
      </c>
      <c r="C303">
        <v>2180</v>
      </c>
      <c r="D303">
        <v>1</v>
      </c>
      <c r="E303">
        <v>881.28</v>
      </c>
      <c r="H303" s="31">
        <v>1998</v>
      </c>
      <c r="I303" s="31">
        <v>877</v>
      </c>
      <c r="J303" s="31">
        <v>1</v>
      </c>
      <c r="K303" s="32">
        <v>4790.42</v>
      </c>
    </row>
    <row r="304" spans="1:11" x14ac:dyDescent="0.35">
      <c r="A304">
        <f t="shared" si="4"/>
        <v>2002</v>
      </c>
      <c r="B304" t="s">
        <v>933</v>
      </c>
      <c r="C304">
        <v>2184</v>
      </c>
      <c r="D304">
        <v>1</v>
      </c>
      <c r="E304">
        <v>1345.92</v>
      </c>
      <c r="H304" s="31">
        <v>1998</v>
      </c>
      <c r="I304" s="31">
        <v>881</v>
      </c>
      <c r="J304" s="31">
        <v>1</v>
      </c>
      <c r="K304" s="32">
        <v>920.92</v>
      </c>
    </row>
    <row r="305" spans="1:11" x14ac:dyDescent="0.35">
      <c r="A305">
        <f t="shared" si="4"/>
        <v>2002</v>
      </c>
      <c r="B305" t="s">
        <v>933</v>
      </c>
      <c r="C305">
        <v>2190</v>
      </c>
      <c r="D305">
        <v>1</v>
      </c>
      <c r="E305">
        <v>1170.0899999999999</v>
      </c>
      <c r="H305" s="31">
        <v>1998</v>
      </c>
      <c r="I305" s="31">
        <v>883</v>
      </c>
      <c r="J305" s="31">
        <v>1</v>
      </c>
      <c r="K305" s="32">
        <v>1779.55</v>
      </c>
    </row>
    <row r="306" spans="1:11" x14ac:dyDescent="0.35">
      <c r="A306">
        <f t="shared" si="4"/>
        <v>2002</v>
      </c>
      <c r="B306" t="s">
        <v>933</v>
      </c>
      <c r="C306">
        <v>2198</v>
      </c>
      <c r="D306">
        <v>1</v>
      </c>
      <c r="E306">
        <v>747.47</v>
      </c>
      <c r="H306" s="31">
        <v>1998</v>
      </c>
      <c r="I306" s="31">
        <v>885</v>
      </c>
      <c r="J306" s="31">
        <v>1</v>
      </c>
      <c r="K306" s="32">
        <v>2399.61</v>
      </c>
    </row>
    <row r="307" spans="1:11" x14ac:dyDescent="0.35">
      <c r="A307">
        <f t="shared" si="4"/>
        <v>2002</v>
      </c>
      <c r="B307" t="s">
        <v>933</v>
      </c>
      <c r="C307">
        <v>2215</v>
      </c>
      <c r="D307">
        <v>1</v>
      </c>
      <c r="E307">
        <v>403.04</v>
      </c>
      <c r="H307" s="31">
        <v>1998</v>
      </c>
      <c r="I307" s="31">
        <v>2134</v>
      </c>
      <c r="J307" s="31">
        <v>1</v>
      </c>
      <c r="K307" s="32">
        <v>1211.07</v>
      </c>
    </row>
    <row r="308" spans="1:11" x14ac:dyDescent="0.35">
      <c r="A308">
        <f t="shared" si="4"/>
        <v>2002</v>
      </c>
      <c r="B308" t="s">
        <v>933</v>
      </c>
      <c r="C308">
        <v>2310</v>
      </c>
      <c r="D308">
        <v>1</v>
      </c>
      <c r="E308">
        <v>1255.9100000000001</v>
      </c>
      <c r="H308" s="31">
        <v>1998</v>
      </c>
      <c r="I308" s="31">
        <v>2154</v>
      </c>
      <c r="J308" s="31">
        <v>1</v>
      </c>
      <c r="K308" s="32">
        <v>1528.85</v>
      </c>
    </row>
    <row r="309" spans="1:11" x14ac:dyDescent="0.35">
      <c r="A309">
        <f t="shared" si="4"/>
        <v>2002</v>
      </c>
      <c r="B309" t="s">
        <v>933</v>
      </c>
      <c r="C309">
        <v>2311</v>
      </c>
      <c r="D309">
        <v>1</v>
      </c>
      <c r="E309">
        <v>558.67999999999995</v>
      </c>
      <c r="H309" s="31">
        <v>1998</v>
      </c>
      <c r="I309" s="31">
        <v>2170</v>
      </c>
      <c r="J309" s="31">
        <v>1</v>
      </c>
      <c r="K309" s="32">
        <v>1855.12</v>
      </c>
    </row>
    <row r="310" spans="1:11" x14ac:dyDescent="0.35">
      <c r="A310">
        <f t="shared" si="4"/>
        <v>2002</v>
      </c>
      <c r="B310" t="s">
        <v>933</v>
      </c>
      <c r="C310">
        <v>2342</v>
      </c>
      <c r="D310">
        <v>1</v>
      </c>
      <c r="E310">
        <v>887.66</v>
      </c>
      <c r="H310" s="31">
        <v>1998</v>
      </c>
      <c r="I310" s="31">
        <v>2310</v>
      </c>
      <c r="J310" s="31">
        <v>1</v>
      </c>
      <c r="K310" s="32">
        <v>1357.03</v>
      </c>
    </row>
    <row r="311" spans="1:11" x14ac:dyDescent="0.35">
      <c r="A311">
        <f t="shared" si="4"/>
        <v>2002</v>
      </c>
      <c r="B311" t="s">
        <v>933</v>
      </c>
      <c r="C311">
        <v>2358</v>
      </c>
      <c r="D311">
        <v>1</v>
      </c>
      <c r="E311">
        <v>314.83</v>
      </c>
      <c r="H311" s="31">
        <v>1998</v>
      </c>
      <c r="I311" s="31">
        <v>2342</v>
      </c>
      <c r="J311" s="31">
        <v>1</v>
      </c>
      <c r="K311" s="32">
        <v>1040.18</v>
      </c>
    </row>
    <row r="312" spans="1:11" x14ac:dyDescent="0.35">
      <c r="A312">
        <f t="shared" si="4"/>
        <v>2002</v>
      </c>
      <c r="B312" t="s">
        <v>933</v>
      </c>
      <c r="C312">
        <v>2364</v>
      </c>
      <c r="D312">
        <v>1</v>
      </c>
      <c r="E312">
        <v>773.53</v>
      </c>
      <c r="H312" s="31">
        <v>1998</v>
      </c>
      <c r="I312" s="31">
        <v>2397</v>
      </c>
      <c r="J312" s="31">
        <v>1</v>
      </c>
      <c r="K312" s="32">
        <v>1524.95</v>
      </c>
    </row>
    <row r="313" spans="1:11" x14ac:dyDescent="0.35">
      <c r="A313">
        <f t="shared" si="4"/>
        <v>2002</v>
      </c>
      <c r="B313" t="s">
        <v>933</v>
      </c>
      <c r="C313">
        <v>2365</v>
      </c>
      <c r="D313">
        <v>1</v>
      </c>
      <c r="E313">
        <v>945.67</v>
      </c>
      <c r="H313" s="31">
        <v>1998</v>
      </c>
      <c r="I313" s="31">
        <v>2759</v>
      </c>
      <c r="J313" s="31">
        <v>1</v>
      </c>
      <c r="K313" s="32">
        <v>597.73</v>
      </c>
    </row>
    <row r="314" spans="1:11" x14ac:dyDescent="0.35">
      <c r="A314">
        <f t="shared" si="4"/>
        <v>2002</v>
      </c>
      <c r="B314" t="s">
        <v>933</v>
      </c>
      <c r="C314">
        <v>2396</v>
      </c>
      <c r="D314">
        <v>1</v>
      </c>
      <c r="E314">
        <v>958.29</v>
      </c>
      <c r="H314" s="31">
        <v>1998</v>
      </c>
      <c r="I314" s="31">
        <v>2860</v>
      </c>
      <c r="J314" s="31">
        <v>1</v>
      </c>
      <c r="K314" s="32">
        <v>1656.31</v>
      </c>
    </row>
    <row r="315" spans="1:11" x14ac:dyDescent="0.35">
      <c r="A315">
        <f t="shared" si="4"/>
        <v>2002</v>
      </c>
      <c r="B315" t="s">
        <v>933</v>
      </c>
      <c r="C315">
        <v>2397</v>
      </c>
      <c r="D315">
        <v>1</v>
      </c>
      <c r="E315">
        <v>1377.97</v>
      </c>
      <c r="H315" s="29">
        <v>1999</v>
      </c>
      <c r="I315" s="29">
        <v>1</v>
      </c>
      <c r="J315" s="29">
        <v>1</v>
      </c>
      <c r="K315" s="30">
        <v>1339.24</v>
      </c>
    </row>
    <row r="316" spans="1:11" x14ac:dyDescent="0.35">
      <c r="A316">
        <f t="shared" si="4"/>
        <v>2002</v>
      </c>
      <c r="B316" t="s">
        <v>933</v>
      </c>
      <c r="C316">
        <v>2448</v>
      </c>
      <c r="D316">
        <v>1</v>
      </c>
      <c r="E316">
        <v>932.61</v>
      </c>
      <c r="H316" s="31">
        <v>1999</v>
      </c>
      <c r="I316" s="31">
        <v>11</v>
      </c>
      <c r="J316" s="31">
        <v>1</v>
      </c>
      <c r="K316" s="32">
        <v>41705.71</v>
      </c>
    </row>
    <row r="317" spans="1:11" x14ac:dyDescent="0.35">
      <c r="A317">
        <f t="shared" si="4"/>
        <v>2002</v>
      </c>
      <c r="B317" t="s">
        <v>933</v>
      </c>
      <c r="C317">
        <v>2527</v>
      </c>
      <c r="D317">
        <v>1</v>
      </c>
      <c r="E317">
        <v>371.49</v>
      </c>
      <c r="H317" s="31">
        <v>1999</v>
      </c>
      <c r="I317" s="31">
        <v>15</v>
      </c>
      <c r="J317" s="31">
        <v>1</v>
      </c>
      <c r="K317" s="32">
        <v>5918.06</v>
      </c>
    </row>
    <row r="318" spans="1:11" x14ac:dyDescent="0.35">
      <c r="A318">
        <f t="shared" si="4"/>
        <v>2002</v>
      </c>
      <c r="B318" t="s">
        <v>933</v>
      </c>
      <c r="C318">
        <v>2534</v>
      </c>
      <c r="D318">
        <v>1</v>
      </c>
      <c r="E318">
        <v>972.11</v>
      </c>
      <c r="H318" s="31">
        <v>1999</v>
      </c>
      <c r="I318" s="31">
        <v>16</v>
      </c>
      <c r="J318" s="31">
        <v>1</v>
      </c>
      <c r="K318" s="32">
        <v>4012.05</v>
      </c>
    </row>
    <row r="319" spans="1:11" x14ac:dyDescent="0.35">
      <c r="A319">
        <f t="shared" si="4"/>
        <v>2002</v>
      </c>
      <c r="B319" t="s">
        <v>933</v>
      </c>
      <c r="C319">
        <v>2536</v>
      </c>
      <c r="D319">
        <v>1</v>
      </c>
      <c r="E319">
        <v>305.73</v>
      </c>
      <c r="H319" s="31">
        <v>1999</v>
      </c>
      <c r="I319" s="31">
        <v>77</v>
      </c>
      <c r="J319" s="31">
        <v>1</v>
      </c>
      <c r="K319" s="32">
        <v>6975.03</v>
      </c>
    </row>
    <row r="320" spans="1:11" x14ac:dyDescent="0.35">
      <c r="A320">
        <f t="shared" si="4"/>
        <v>2002</v>
      </c>
      <c r="B320" t="s">
        <v>933</v>
      </c>
      <c r="C320">
        <v>2580</v>
      </c>
      <c r="D320">
        <v>1</v>
      </c>
      <c r="E320">
        <v>910.47</v>
      </c>
      <c r="H320" s="31">
        <v>1999</v>
      </c>
      <c r="I320" s="31">
        <v>81</v>
      </c>
      <c r="J320" s="31">
        <v>1</v>
      </c>
      <c r="K320" s="32">
        <v>193.14</v>
      </c>
    </row>
    <row r="321" spans="1:11" x14ac:dyDescent="0.35">
      <c r="A321">
        <f t="shared" si="4"/>
        <v>2002</v>
      </c>
      <c r="B321" t="s">
        <v>933</v>
      </c>
      <c r="C321">
        <v>2609</v>
      </c>
      <c r="D321">
        <v>1</v>
      </c>
      <c r="E321">
        <v>521.16</v>
      </c>
      <c r="H321" s="31">
        <v>1999</v>
      </c>
      <c r="I321" s="31">
        <v>84</v>
      </c>
      <c r="J321" s="31">
        <v>1</v>
      </c>
      <c r="K321" s="32">
        <v>659.28</v>
      </c>
    </row>
    <row r="322" spans="1:11" x14ac:dyDescent="0.35">
      <c r="A322">
        <f t="shared" si="4"/>
        <v>2002</v>
      </c>
      <c r="B322" t="s">
        <v>933</v>
      </c>
      <c r="C322">
        <v>2683</v>
      </c>
      <c r="D322">
        <v>1</v>
      </c>
      <c r="E322">
        <v>458.35</v>
      </c>
      <c r="H322" s="31">
        <v>1999</v>
      </c>
      <c r="I322" s="31">
        <v>99</v>
      </c>
      <c r="J322" s="31">
        <v>1</v>
      </c>
      <c r="K322" s="32">
        <v>973.77</v>
      </c>
    </row>
    <row r="323" spans="1:11" x14ac:dyDescent="0.35">
      <c r="A323">
        <f t="shared" si="4"/>
        <v>2002</v>
      </c>
      <c r="B323" t="s">
        <v>933</v>
      </c>
      <c r="C323">
        <v>2687</v>
      </c>
      <c r="D323">
        <v>1</v>
      </c>
      <c r="E323">
        <v>947.05</v>
      </c>
      <c r="H323" s="31">
        <v>1999</v>
      </c>
      <c r="I323" s="31">
        <v>112</v>
      </c>
      <c r="J323" s="31">
        <v>1</v>
      </c>
      <c r="K323" s="32">
        <v>7001.95</v>
      </c>
    </row>
    <row r="324" spans="1:11" x14ac:dyDescent="0.35">
      <c r="A324">
        <f t="shared" ref="A324:A387" si="5">VALUE(20&amp;LEFT(B324,2))+1</f>
        <v>2002</v>
      </c>
      <c r="B324" t="s">
        <v>933</v>
      </c>
      <c r="C324">
        <v>2689</v>
      </c>
      <c r="D324">
        <v>1</v>
      </c>
      <c r="E324">
        <v>1406.54</v>
      </c>
      <c r="H324" s="31">
        <v>1999</v>
      </c>
      <c r="I324" s="31">
        <v>129</v>
      </c>
      <c r="J324" s="31">
        <v>1</v>
      </c>
      <c r="K324" s="32">
        <v>1521.34</v>
      </c>
    </row>
    <row r="325" spans="1:11" x14ac:dyDescent="0.35">
      <c r="A325">
        <f t="shared" si="5"/>
        <v>2002</v>
      </c>
      <c r="B325" t="s">
        <v>933</v>
      </c>
      <c r="C325">
        <v>2711</v>
      </c>
      <c r="D325">
        <v>1</v>
      </c>
      <c r="E325">
        <v>1024.47</v>
      </c>
      <c r="H325" s="31">
        <v>1999</v>
      </c>
      <c r="I325" s="31">
        <v>182</v>
      </c>
      <c r="J325" s="31">
        <v>1</v>
      </c>
      <c r="K325" s="32">
        <v>1701.58</v>
      </c>
    </row>
    <row r="326" spans="1:11" x14ac:dyDescent="0.35">
      <c r="A326">
        <f t="shared" si="5"/>
        <v>2002</v>
      </c>
      <c r="B326" t="s">
        <v>933</v>
      </c>
      <c r="C326">
        <v>2752</v>
      </c>
      <c r="D326">
        <v>1</v>
      </c>
      <c r="E326">
        <v>1906.12</v>
      </c>
      <c r="H326" s="31">
        <v>1999</v>
      </c>
      <c r="I326" s="31">
        <v>196</v>
      </c>
      <c r="J326" s="31">
        <v>1</v>
      </c>
      <c r="K326" s="32">
        <v>28142.79</v>
      </c>
    </row>
    <row r="327" spans="1:11" x14ac:dyDescent="0.35">
      <c r="A327">
        <f t="shared" si="5"/>
        <v>2002</v>
      </c>
      <c r="B327" t="s">
        <v>933</v>
      </c>
      <c r="C327">
        <v>2753</v>
      </c>
      <c r="D327">
        <v>1</v>
      </c>
      <c r="E327">
        <v>1421.17</v>
      </c>
      <c r="H327" s="31">
        <v>1999</v>
      </c>
      <c r="I327" s="31">
        <v>206</v>
      </c>
      <c r="J327" s="31">
        <v>1</v>
      </c>
      <c r="K327" s="32">
        <v>4304</v>
      </c>
    </row>
    <row r="328" spans="1:11" x14ac:dyDescent="0.35">
      <c r="A328">
        <f t="shared" si="5"/>
        <v>2002</v>
      </c>
      <c r="B328" t="s">
        <v>933</v>
      </c>
      <c r="C328">
        <v>2754</v>
      </c>
      <c r="D328">
        <v>1</v>
      </c>
      <c r="E328">
        <v>401.5</v>
      </c>
      <c r="H328" s="31">
        <v>1999</v>
      </c>
      <c r="I328" s="31">
        <v>264</v>
      </c>
      <c r="J328" s="31">
        <v>1</v>
      </c>
      <c r="K328" s="32">
        <v>201.14</v>
      </c>
    </row>
    <row r="329" spans="1:11" x14ac:dyDescent="0.35">
      <c r="A329">
        <f t="shared" si="5"/>
        <v>2002</v>
      </c>
      <c r="B329" t="s">
        <v>933</v>
      </c>
      <c r="C329">
        <v>2759</v>
      </c>
      <c r="D329">
        <v>1</v>
      </c>
      <c r="E329">
        <v>402.79</v>
      </c>
      <c r="H329" s="31">
        <v>1999</v>
      </c>
      <c r="I329" s="31">
        <v>270</v>
      </c>
      <c r="J329" s="31">
        <v>1</v>
      </c>
      <c r="K329" s="32">
        <v>8292.35</v>
      </c>
    </row>
    <row r="330" spans="1:11" x14ac:dyDescent="0.35">
      <c r="A330">
        <f t="shared" si="5"/>
        <v>2002</v>
      </c>
      <c r="B330" t="s">
        <v>933</v>
      </c>
      <c r="C330">
        <v>2805</v>
      </c>
      <c r="D330">
        <v>1</v>
      </c>
      <c r="E330">
        <v>1229.56</v>
      </c>
      <c r="H330" s="31">
        <v>1999</v>
      </c>
      <c r="I330" s="31">
        <v>272</v>
      </c>
      <c r="J330" s="31">
        <v>1</v>
      </c>
      <c r="K330" s="32">
        <v>10166.64</v>
      </c>
    </row>
    <row r="331" spans="1:11" x14ac:dyDescent="0.35">
      <c r="A331">
        <f t="shared" si="5"/>
        <v>2002</v>
      </c>
      <c r="B331" t="s">
        <v>933</v>
      </c>
      <c r="C331">
        <v>2835</v>
      </c>
      <c r="D331">
        <v>1</v>
      </c>
      <c r="E331">
        <v>583.79</v>
      </c>
      <c r="H331" s="31">
        <v>1999</v>
      </c>
      <c r="I331" s="31">
        <v>277</v>
      </c>
      <c r="J331" s="31">
        <v>1</v>
      </c>
      <c r="K331" s="32">
        <v>2616.23</v>
      </c>
    </row>
    <row r="332" spans="1:11" x14ac:dyDescent="0.35">
      <c r="A332">
        <f t="shared" si="5"/>
        <v>2002</v>
      </c>
      <c r="B332" t="s">
        <v>933</v>
      </c>
      <c r="C332">
        <v>2853</v>
      </c>
      <c r="D332">
        <v>1</v>
      </c>
      <c r="E332">
        <v>1186.74</v>
      </c>
      <c r="H332" s="31">
        <v>1999</v>
      </c>
      <c r="I332" s="31">
        <v>294</v>
      </c>
      <c r="J332" s="31">
        <v>1</v>
      </c>
      <c r="K332" s="32">
        <v>535.84</v>
      </c>
    </row>
    <row r="333" spans="1:11" x14ac:dyDescent="0.35">
      <c r="A333">
        <f t="shared" si="5"/>
        <v>2002</v>
      </c>
      <c r="B333" t="s">
        <v>933</v>
      </c>
      <c r="C333">
        <v>2854</v>
      </c>
      <c r="D333">
        <v>1</v>
      </c>
      <c r="E333">
        <v>549.95000000000005</v>
      </c>
      <c r="H333" s="31">
        <v>1999</v>
      </c>
      <c r="I333" s="31">
        <v>297</v>
      </c>
      <c r="J333" s="31">
        <v>1</v>
      </c>
      <c r="K333" s="32">
        <v>421.88</v>
      </c>
    </row>
    <row r="334" spans="1:11" x14ac:dyDescent="0.35">
      <c r="A334">
        <f t="shared" si="5"/>
        <v>2002</v>
      </c>
      <c r="B334" t="s">
        <v>933</v>
      </c>
      <c r="C334">
        <v>2856</v>
      </c>
      <c r="D334">
        <v>1</v>
      </c>
      <c r="E334">
        <v>418.89</v>
      </c>
      <c r="H334" s="31">
        <v>1999</v>
      </c>
      <c r="I334" s="31">
        <v>314</v>
      </c>
      <c r="J334" s="31">
        <v>1</v>
      </c>
      <c r="K334" s="32">
        <v>1052.3499999999999</v>
      </c>
    </row>
    <row r="335" spans="1:11" x14ac:dyDescent="0.35">
      <c r="A335">
        <f t="shared" si="5"/>
        <v>2002</v>
      </c>
      <c r="B335" t="s">
        <v>933</v>
      </c>
      <c r="C335">
        <v>2859</v>
      </c>
      <c r="D335">
        <v>1</v>
      </c>
      <c r="E335">
        <v>1796.05</v>
      </c>
      <c r="H335" s="31">
        <v>1999</v>
      </c>
      <c r="I335" s="31">
        <v>332</v>
      </c>
      <c r="J335" s="31">
        <v>1</v>
      </c>
      <c r="K335" s="32">
        <v>1963.76</v>
      </c>
    </row>
    <row r="336" spans="1:11" x14ac:dyDescent="0.35">
      <c r="A336">
        <f t="shared" si="5"/>
        <v>2002</v>
      </c>
      <c r="B336" t="s">
        <v>933</v>
      </c>
      <c r="C336">
        <v>2860</v>
      </c>
      <c r="D336">
        <v>1</v>
      </c>
      <c r="E336">
        <v>1468.34</v>
      </c>
      <c r="H336" s="31">
        <v>1999</v>
      </c>
      <c r="I336" s="31">
        <v>333</v>
      </c>
      <c r="J336" s="31">
        <v>1</v>
      </c>
      <c r="K336" s="32">
        <v>776.37</v>
      </c>
    </row>
    <row r="337" spans="1:11" x14ac:dyDescent="0.35">
      <c r="A337">
        <f t="shared" si="5"/>
        <v>2002</v>
      </c>
      <c r="B337" t="s">
        <v>933</v>
      </c>
      <c r="C337">
        <v>2884</v>
      </c>
      <c r="D337">
        <v>1</v>
      </c>
      <c r="E337">
        <v>541.61</v>
      </c>
      <c r="H337" s="31">
        <v>1999</v>
      </c>
      <c r="I337" s="31">
        <v>391</v>
      </c>
      <c r="J337" s="31">
        <v>1</v>
      </c>
      <c r="K337" s="32">
        <v>432.96</v>
      </c>
    </row>
    <row r="338" spans="1:11" x14ac:dyDescent="0.35">
      <c r="A338">
        <f t="shared" si="5"/>
        <v>2002</v>
      </c>
      <c r="B338" t="s">
        <v>933</v>
      </c>
      <c r="C338">
        <v>2886</v>
      </c>
      <c r="D338">
        <v>1</v>
      </c>
      <c r="E338">
        <v>510.59</v>
      </c>
      <c r="H338" s="31">
        <v>1999</v>
      </c>
      <c r="I338" s="31">
        <v>415</v>
      </c>
      <c r="J338" s="31">
        <v>1</v>
      </c>
      <c r="K338" s="32">
        <v>186.78</v>
      </c>
    </row>
    <row r="339" spans="1:11" x14ac:dyDescent="0.35">
      <c r="A339">
        <f t="shared" si="5"/>
        <v>2002</v>
      </c>
      <c r="B339" t="s">
        <v>933</v>
      </c>
      <c r="C339">
        <v>2887</v>
      </c>
      <c r="D339">
        <v>1</v>
      </c>
      <c r="E339">
        <v>511.42</v>
      </c>
      <c r="H339" s="31">
        <v>1999</v>
      </c>
      <c r="I339" s="31">
        <v>423</v>
      </c>
      <c r="J339" s="31">
        <v>1</v>
      </c>
      <c r="K339" s="32">
        <v>3038.21</v>
      </c>
    </row>
    <row r="340" spans="1:11" x14ac:dyDescent="0.35">
      <c r="A340">
        <f t="shared" si="5"/>
        <v>2002</v>
      </c>
      <c r="B340" t="s">
        <v>933</v>
      </c>
      <c r="C340">
        <v>2888</v>
      </c>
      <c r="D340">
        <v>1</v>
      </c>
      <c r="E340">
        <v>522.6</v>
      </c>
      <c r="H340" s="31">
        <v>1999</v>
      </c>
      <c r="I340" s="31">
        <v>424</v>
      </c>
      <c r="J340" s="31">
        <v>1</v>
      </c>
      <c r="K340" s="32">
        <v>509.32</v>
      </c>
    </row>
    <row r="341" spans="1:11" x14ac:dyDescent="0.35">
      <c r="A341">
        <f t="shared" si="5"/>
        <v>2002</v>
      </c>
      <c r="B341" t="s">
        <v>933</v>
      </c>
      <c r="C341">
        <v>2889</v>
      </c>
      <c r="D341">
        <v>1</v>
      </c>
      <c r="E341">
        <v>650.96</v>
      </c>
      <c r="H341" s="31">
        <v>1999</v>
      </c>
      <c r="I341" s="31">
        <v>466</v>
      </c>
      <c r="J341" s="31">
        <v>1</v>
      </c>
      <c r="K341" s="32">
        <v>2124.62</v>
      </c>
    </row>
    <row r="342" spans="1:11" x14ac:dyDescent="0.35">
      <c r="A342">
        <f t="shared" si="5"/>
        <v>2002</v>
      </c>
      <c r="B342" t="s">
        <v>933</v>
      </c>
      <c r="C342">
        <v>2890</v>
      </c>
      <c r="D342">
        <v>1</v>
      </c>
      <c r="E342">
        <v>826.91</v>
      </c>
      <c r="H342" s="31">
        <v>1999</v>
      </c>
      <c r="I342" s="31">
        <v>485</v>
      </c>
      <c r="J342" s="31">
        <v>1</v>
      </c>
      <c r="K342" s="32">
        <v>712.46</v>
      </c>
    </row>
    <row r="343" spans="1:11" x14ac:dyDescent="0.35">
      <c r="A343">
        <f t="shared" si="5"/>
        <v>2002</v>
      </c>
      <c r="B343" t="s">
        <v>933</v>
      </c>
      <c r="C343">
        <v>2895</v>
      </c>
      <c r="D343">
        <v>1</v>
      </c>
      <c r="E343">
        <v>1338.32</v>
      </c>
      <c r="H343" s="31">
        <v>1999</v>
      </c>
      <c r="I343" s="31">
        <v>492</v>
      </c>
      <c r="J343" s="31">
        <v>1</v>
      </c>
      <c r="K343" s="32">
        <v>4206.79</v>
      </c>
    </row>
    <row r="344" spans="1:11" x14ac:dyDescent="0.35">
      <c r="A344">
        <f t="shared" si="5"/>
        <v>2002</v>
      </c>
      <c r="B344" t="s">
        <v>933</v>
      </c>
      <c r="C344">
        <v>2897</v>
      </c>
      <c r="D344">
        <v>1</v>
      </c>
      <c r="E344">
        <v>1498.58</v>
      </c>
      <c r="H344" s="31">
        <v>1999</v>
      </c>
      <c r="I344" s="31">
        <v>544</v>
      </c>
      <c r="J344" s="31">
        <v>1</v>
      </c>
      <c r="K344" s="32">
        <v>3164.49</v>
      </c>
    </row>
    <row r="345" spans="1:11" x14ac:dyDescent="0.35">
      <c r="A345">
        <f t="shared" si="5"/>
        <v>2002</v>
      </c>
      <c r="B345" t="s">
        <v>933</v>
      </c>
      <c r="C345">
        <v>2898</v>
      </c>
      <c r="D345">
        <v>1</v>
      </c>
      <c r="E345">
        <v>508.39</v>
      </c>
      <c r="H345" s="31">
        <v>1999</v>
      </c>
      <c r="I345" s="31">
        <v>545</v>
      </c>
      <c r="J345" s="31">
        <v>1</v>
      </c>
      <c r="K345" s="32">
        <v>449.63</v>
      </c>
    </row>
    <row r="346" spans="1:11" x14ac:dyDescent="0.35">
      <c r="A346">
        <f t="shared" si="5"/>
        <v>2003</v>
      </c>
      <c r="B346" t="s">
        <v>934</v>
      </c>
      <c r="C346">
        <v>1</v>
      </c>
      <c r="D346">
        <v>1</v>
      </c>
      <c r="E346">
        <v>1316.28</v>
      </c>
      <c r="H346" s="31">
        <v>1999</v>
      </c>
      <c r="I346" s="31">
        <v>550</v>
      </c>
      <c r="J346" s="31">
        <v>1</v>
      </c>
      <c r="K346" s="32">
        <v>399.82</v>
      </c>
    </row>
    <row r="347" spans="1:11" x14ac:dyDescent="0.35">
      <c r="A347">
        <f t="shared" si="5"/>
        <v>2003</v>
      </c>
      <c r="B347" t="s">
        <v>934</v>
      </c>
      <c r="C347">
        <v>1</v>
      </c>
      <c r="D347">
        <v>3</v>
      </c>
      <c r="E347">
        <v>44104.39</v>
      </c>
      <c r="H347" s="31">
        <v>1999</v>
      </c>
      <c r="I347" s="31">
        <v>578</v>
      </c>
      <c r="J347" s="31">
        <v>1</v>
      </c>
      <c r="K347" s="32">
        <v>1752.19</v>
      </c>
    </row>
    <row r="348" spans="1:11" x14ac:dyDescent="0.35">
      <c r="A348">
        <f t="shared" si="5"/>
        <v>2003</v>
      </c>
      <c r="B348" t="s">
        <v>934</v>
      </c>
      <c r="C348">
        <v>2</v>
      </c>
      <c r="D348">
        <v>1</v>
      </c>
      <c r="E348">
        <v>370.73</v>
      </c>
      <c r="H348" s="31">
        <v>1999</v>
      </c>
      <c r="I348" s="31">
        <v>622</v>
      </c>
      <c r="J348" s="31">
        <v>1</v>
      </c>
      <c r="K348" s="32">
        <v>11646.82</v>
      </c>
    </row>
    <row r="349" spans="1:11" x14ac:dyDescent="0.35">
      <c r="A349">
        <f t="shared" si="5"/>
        <v>2003</v>
      </c>
      <c r="B349" t="s">
        <v>934</v>
      </c>
      <c r="C349">
        <v>4</v>
      </c>
      <c r="D349">
        <v>1</v>
      </c>
      <c r="E349">
        <v>545.86</v>
      </c>
      <c r="H349" s="31">
        <v>1999</v>
      </c>
      <c r="I349" s="31">
        <v>624</v>
      </c>
      <c r="J349" s="31">
        <v>1</v>
      </c>
      <c r="K349" s="32">
        <v>9353.99</v>
      </c>
    </row>
    <row r="350" spans="1:11" x14ac:dyDescent="0.35">
      <c r="A350">
        <f t="shared" si="5"/>
        <v>2003</v>
      </c>
      <c r="B350" t="s">
        <v>934</v>
      </c>
      <c r="C350">
        <v>6</v>
      </c>
      <c r="D350">
        <v>3</v>
      </c>
      <c r="E350">
        <v>3437.91</v>
      </c>
      <c r="H350" s="31">
        <v>1999</v>
      </c>
      <c r="I350" s="31">
        <v>627</v>
      </c>
      <c r="J350" s="31">
        <v>1</v>
      </c>
      <c r="K350" s="32">
        <v>219.14</v>
      </c>
    </row>
    <row r="351" spans="1:11" x14ac:dyDescent="0.35">
      <c r="A351">
        <f t="shared" si="5"/>
        <v>2003</v>
      </c>
      <c r="B351" t="s">
        <v>934</v>
      </c>
      <c r="C351">
        <v>11</v>
      </c>
      <c r="D351">
        <v>1</v>
      </c>
      <c r="E351">
        <v>40484.65</v>
      </c>
      <c r="H351" s="31">
        <v>1999</v>
      </c>
      <c r="I351" s="31">
        <v>630</v>
      </c>
      <c r="J351" s="31">
        <v>1</v>
      </c>
      <c r="K351" s="32">
        <v>429.72</v>
      </c>
    </row>
    <row r="352" spans="1:11" x14ac:dyDescent="0.35">
      <c r="A352">
        <f t="shared" si="5"/>
        <v>2003</v>
      </c>
      <c r="B352" t="s">
        <v>934</v>
      </c>
      <c r="C352">
        <v>12</v>
      </c>
      <c r="D352">
        <v>1</v>
      </c>
      <c r="E352">
        <v>6973.02</v>
      </c>
      <c r="H352" s="31">
        <v>1999</v>
      </c>
      <c r="I352" s="31">
        <v>659</v>
      </c>
      <c r="J352" s="31">
        <v>1</v>
      </c>
      <c r="K352" s="32">
        <v>3700.05</v>
      </c>
    </row>
    <row r="353" spans="1:11" x14ac:dyDescent="0.35">
      <c r="A353">
        <f t="shared" si="5"/>
        <v>2003</v>
      </c>
      <c r="B353" t="s">
        <v>934</v>
      </c>
      <c r="C353">
        <v>13</v>
      </c>
      <c r="D353">
        <v>1</v>
      </c>
      <c r="E353">
        <v>3015.17</v>
      </c>
      <c r="H353" s="31">
        <v>1999</v>
      </c>
      <c r="I353" s="31">
        <v>676</v>
      </c>
      <c r="J353" s="31">
        <v>1</v>
      </c>
      <c r="K353" s="32">
        <v>220.4</v>
      </c>
    </row>
    <row r="354" spans="1:11" x14ac:dyDescent="0.35">
      <c r="A354">
        <f t="shared" si="5"/>
        <v>2003</v>
      </c>
      <c r="B354" t="s">
        <v>934</v>
      </c>
      <c r="C354">
        <v>14</v>
      </c>
      <c r="D354">
        <v>1</v>
      </c>
      <c r="E354">
        <v>2588.6799999999998</v>
      </c>
      <c r="H354" s="31">
        <v>1999</v>
      </c>
      <c r="I354" s="31">
        <v>707</v>
      </c>
      <c r="J354" s="31">
        <v>1</v>
      </c>
      <c r="K354" s="32">
        <v>83.61</v>
      </c>
    </row>
    <row r="355" spans="1:11" x14ac:dyDescent="0.35">
      <c r="A355">
        <f t="shared" si="5"/>
        <v>2003</v>
      </c>
      <c r="B355" t="s">
        <v>934</v>
      </c>
      <c r="C355">
        <v>15</v>
      </c>
      <c r="D355">
        <v>1</v>
      </c>
      <c r="E355">
        <v>5778</v>
      </c>
      <c r="H355" s="31">
        <v>1999</v>
      </c>
      <c r="I355" s="31">
        <v>726</v>
      </c>
      <c r="J355" s="31">
        <v>1</v>
      </c>
      <c r="K355" s="32">
        <v>2025.32</v>
      </c>
    </row>
    <row r="356" spans="1:11" x14ac:dyDescent="0.35">
      <c r="A356">
        <f t="shared" si="5"/>
        <v>2003</v>
      </c>
      <c r="B356" t="s">
        <v>934</v>
      </c>
      <c r="C356">
        <v>16</v>
      </c>
      <c r="D356">
        <v>1</v>
      </c>
      <c r="E356">
        <v>4194.26</v>
      </c>
      <c r="H356" s="31">
        <v>1999</v>
      </c>
      <c r="I356" s="31">
        <v>727</v>
      </c>
      <c r="J356" s="31">
        <v>1</v>
      </c>
      <c r="K356" s="32">
        <v>2435.9499999999998</v>
      </c>
    </row>
    <row r="357" spans="1:11" x14ac:dyDescent="0.35">
      <c r="A357">
        <f t="shared" si="5"/>
        <v>2003</v>
      </c>
      <c r="B357" t="s">
        <v>934</v>
      </c>
      <c r="C357">
        <v>22</v>
      </c>
      <c r="D357">
        <v>1</v>
      </c>
      <c r="E357">
        <v>2788.46</v>
      </c>
      <c r="H357" s="31">
        <v>1999</v>
      </c>
      <c r="I357" s="31">
        <v>728</v>
      </c>
      <c r="J357" s="31">
        <v>1</v>
      </c>
      <c r="K357" s="32">
        <v>8971.7099999999991</v>
      </c>
    </row>
    <row r="358" spans="1:11" x14ac:dyDescent="0.35">
      <c r="A358">
        <f t="shared" si="5"/>
        <v>2003</v>
      </c>
      <c r="B358" t="s">
        <v>934</v>
      </c>
      <c r="C358">
        <v>23</v>
      </c>
      <c r="D358">
        <v>1</v>
      </c>
      <c r="E358">
        <v>1203.31</v>
      </c>
      <c r="H358" s="31">
        <v>1999</v>
      </c>
      <c r="I358" s="31">
        <v>738</v>
      </c>
      <c r="J358" s="31">
        <v>1</v>
      </c>
      <c r="K358" s="32">
        <v>1072.76</v>
      </c>
    </row>
    <row r="359" spans="1:11" x14ac:dyDescent="0.35">
      <c r="A359">
        <f t="shared" si="5"/>
        <v>2003</v>
      </c>
      <c r="B359" t="s">
        <v>934</v>
      </c>
      <c r="C359">
        <v>25</v>
      </c>
      <c r="D359">
        <v>1</v>
      </c>
      <c r="E359">
        <v>57.78</v>
      </c>
      <c r="H359" s="31">
        <v>1999</v>
      </c>
      <c r="I359" s="31">
        <v>739</v>
      </c>
      <c r="J359" s="31">
        <v>1</v>
      </c>
      <c r="K359" s="32">
        <v>922.4</v>
      </c>
    </row>
    <row r="360" spans="1:11" x14ac:dyDescent="0.35">
      <c r="A360">
        <f t="shared" si="5"/>
        <v>2003</v>
      </c>
      <c r="B360" t="s">
        <v>934</v>
      </c>
      <c r="C360">
        <v>31</v>
      </c>
      <c r="D360">
        <v>1</v>
      </c>
      <c r="E360">
        <v>4937.07</v>
      </c>
      <c r="H360" s="31">
        <v>1999</v>
      </c>
      <c r="I360" s="31">
        <v>787</v>
      </c>
      <c r="J360" s="31">
        <v>1</v>
      </c>
      <c r="K360" s="32">
        <v>420.59</v>
      </c>
    </row>
    <row r="361" spans="1:11" x14ac:dyDescent="0.35">
      <c r="A361">
        <f t="shared" si="5"/>
        <v>2003</v>
      </c>
      <c r="B361" t="s">
        <v>934</v>
      </c>
      <c r="C361">
        <v>32</v>
      </c>
      <c r="D361">
        <v>1</v>
      </c>
      <c r="E361">
        <v>745.66</v>
      </c>
      <c r="H361" s="31">
        <v>1999</v>
      </c>
      <c r="I361" s="31">
        <v>811</v>
      </c>
      <c r="J361" s="31">
        <v>1</v>
      </c>
      <c r="K361" s="32">
        <v>838.01</v>
      </c>
    </row>
    <row r="362" spans="1:11" x14ac:dyDescent="0.35">
      <c r="A362">
        <f t="shared" si="5"/>
        <v>2003</v>
      </c>
      <c r="B362" t="s">
        <v>934</v>
      </c>
      <c r="C362">
        <v>36</v>
      </c>
      <c r="D362">
        <v>1</v>
      </c>
      <c r="E362">
        <v>276.05</v>
      </c>
      <c r="H362" s="31">
        <v>1999</v>
      </c>
      <c r="I362" s="31">
        <v>818</v>
      </c>
      <c r="J362" s="31">
        <v>1</v>
      </c>
      <c r="K362" s="32">
        <v>384.34</v>
      </c>
    </row>
    <row r="363" spans="1:11" x14ac:dyDescent="0.35">
      <c r="A363">
        <f t="shared" si="5"/>
        <v>2003</v>
      </c>
      <c r="B363" t="s">
        <v>934</v>
      </c>
      <c r="C363">
        <v>38</v>
      </c>
      <c r="D363">
        <v>1</v>
      </c>
      <c r="E363">
        <v>1482.46</v>
      </c>
      <c r="H363" s="31">
        <v>1999</v>
      </c>
      <c r="I363" s="31">
        <v>861</v>
      </c>
      <c r="J363" s="31">
        <v>1</v>
      </c>
      <c r="K363" s="32">
        <v>4820.66</v>
      </c>
    </row>
    <row r="364" spans="1:11" x14ac:dyDescent="0.35">
      <c r="A364">
        <f t="shared" si="5"/>
        <v>2003</v>
      </c>
      <c r="B364" t="s">
        <v>934</v>
      </c>
      <c r="C364">
        <v>47</v>
      </c>
      <c r="D364">
        <v>1</v>
      </c>
      <c r="E364">
        <v>3488.85</v>
      </c>
      <c r="H364" s="31">
        <v>1999</v>
      </c>
      <c r="I364" s="31">
        <v>911</v>
      </c>
      <c r="J364" s="31">
        <v>1</v>
      </c>
      <c r="K364" s="32">
        <v>4598.71</v>
      </c>
    </row>
    <row r="365" spans="1:11" x14ac:dyDescent="0.35">
      <c r="A365">
        <f t="shared" si="5"/>
        <v>2003</v>
      </c>
      <c r="B365" t="s">
        <v>934</v>
      </c>
      <c r="C365">
        <v>51</v>
      </c>
      <c r="D365">
        <v>1</v>
      </c>
      <c r="E365">
        <v>1640.3</v>
      </c>
      <c r="H365" s="31">
        <v>1999</v>
      </c>
      <c r="I365" s="31">
        <v>2149</v>
      </c>
      <c r="J365" s="31">
        <v>1</v>
      </c>
      <c r="K365" s="32">
        <v>1800.07</v>
      </c>
    </row>
    <row r="366" spans="1:11" x14ac:dyDescent="0.35">
      <c r="A366">
        <f t="shared" si="5"/>
        <v>2003</v>
      </c>
      <c r="B366" t="s">
        <v>934</v>
      </c>
      <c r="C366">
        <v>62</v>
      </c>
      <c r="D366">
        <v>1</v>
      </c>
      <c r="E366">
        <v>522.38</v>
      </c>
      <c r="H366" s="31">
        <v>1999</v>
      </c>
      <c r="I366" s="31">
        <v>2170</v>
      </c>
      <c r="J366" s="31">
        <v>1</v>
      </c>
      <c r="K366" s="32">
        <v>1863.34</v>
      </c>
    </row>
    <row r="367" spans="1:11" x14ac:dyDescent="0.35">
      <c r="A367">
        <f t="shared" si="5"/>
        <v>2003</v>
      </c>
      <c r="B367" t="s">
        <v>934</v>
      </c>
      <c r="C367">
        <v>75</v>
      </c>
      <c r="D367">
        <v>1</v>
      </c>
      <c r="E367">
        <v>645.16</v>
      </c>
      <c r="H367" s="31">
        <v>1999</v>
      </c>
      <c r="I367" s="31">
        <v>2174</v>
      </c>
      <c r="J367" s="31">
        <v>1</v>
      </c>
      <c r="K367" s="32">
        <v>1373.25</v>
      </c>
    </row>
    <row r="368" spans="1:11" x14ac:dyDescent="0.35">
      <c r="A368">
        <f t="shared" si="5"/>
        <v>2003</v>
      </c>
      <c r="B368" t="s">
        <v>934</v>
      </c>
      <c r="C368">
        <v>77</v>
      </c>
      <c r="D368">
        <v>1</v>
      </c>
      <c r="E368">
        <v>6894.04</v>
      </c>
      <c r="H368" s="31">
        <v>1999</v>
      </c>
      <c r="I368" s="31">
        <v>2365</v>
      </c>
      <c r="J368" s="31">
        <v>1</v>
      </c>
      <c r="K368" s="32">
        <v>1113.32</v>
      </c>
    </row>
    <row r="369" spans="1:11" x14ac:dyDescent="0.35">
      <c r="A369">
        <f t="shared" si="5"/>
        <v>2003</v>
      </c>
      <c r="B369" t="s">
        <v>934</v>
      </c>
      <c r="C369">
        <v>81</v>
      </c>
      <c r="D369">
        <v>1</v>
      </c>
      <c r="E369">
        <v>170.18</v>
      </c>
      <c r="H369" s="31">
        <v>1999</v>
      </c>
      <c r="I369" s="31">
        <v>2534</v>
      </c>
      <c r="J369" s="31">
        <v>1</v>
      </c>
      <c r="K369" s="32">
        <v>1007.67</v>
      </c>
    </row>
    <row r="370" spans="1:11" x14ac:dyDescent="0.35">
      <c r="A370">
        <f t="shared" si="5"/>
        <v>2003</v>
      </c>
      <c r="B370" t="s">
        <v>934</v>
      </c>
      <c r="C370">
        <v>84</v>
      </c>
      <c r="D370">
        <v>1</v>
      </c>
      <c r="E370">
        <v>623.37</v>
      </c>
      <c r="H370" s="31">
        <v>1999</v>
      </c>
      <c r="I370" s="31">
        <v>2536</v>
      </c>
      <c r="J370" s="31">
        <v>1</v>
      </c>
      <c r="K370" s="32">
        <v>369.24</v>
      </c>
    </row>
    <row r="371" spans="1:11" x14ac:dyDescent="0.35">
      <c r="A371">
        <f t="shared" si="5"/>
        <v>2003</v>
      </c>
      <c r="B371" t="s">
        <v>934</v>
      </c>
      <c r="C371">
        <v>85</v>
      </c>
      <c r="D371">
        <v>1</v>
      </c>
      <c r="E371">
        <v>682.05</v>
      </c>
      <c r="H371" s="31">
        <v>1999</v>
      </c>
      <c r="I371" s="31">
        <v>2580</v>
      </c>
      <c r="J371" s="31">
        <v>1</v>
      </c>
      <c r="K371" s="32">
        <v>1012.81</v>
      </c>
    </row>
    <row r="372" spans="1:11" x14ac:dyDescent="0.35">
      <c r="A372">
        <f t="shared" si="5"/>
        <v>2003</v>
      </c>
      <c r="B372" t="s">
        <v>934</v>
      </c>
      <c r="C372">
        <v>88</v>
      </c>
      <c r="D372">
        <v>1</v>
      </c>
      <c r="E372">
        <v>2427.8000000000002</v>
      </c>
      <c r="H372" s="31">
        <v>1999</v>
      </c>
      <c r="I372" s="31">
        <v>2753</v>
      </c>
      <c r="J372" s="31">
        <v>1</v>
      </c>
      <c r="K372" s="32">
        <v>1522.51</v>
      </c>
    </row>
    <row r="373" spans="1:11" x14ac:dyDescent="0.35">
      <c r="A373">
        <f t="shared" si="5"/>
        <v>2003</v>
      </c>
      <c r="B373" t="s">
        <v>934</v>
      </c>
      <c r="C373">
        <v>91</v>
      </c>
      <c r="D373">
        <v>1</v>
      </c>
      <c r="E373">
        <v>648.19000000000005</v>
      </c>
      <c r="H373" s="31">
        <v>1999</v>
      </c>
      <c r="I373" s="31">
        <v>2805</v>
      </c>
      <c r="J373" s="31">
        <v>1</v>
      </c>
      <c r="K373" s="32">
        <v>1283.8800000000001</v>
      </c>
    </row>
    <row r="374" spans="1:11" x14ac:dyDescent="0.35">
      <c r="A374">
        <f t="shared" si="5"/>
        <v>2003</v>
      </c>
      <c r="B374" t="s">
        <v>934</v>
      </c>
      <c r="C374">
        <v>93</v>
      </c>
      <c r="D374">
        <v>1</v>
      </c>
      <c r="E374">
        <v>679.39</v>
      </c>
      <c r="H374" s="31">
        <v>1999</v>
      </c>
      <c r="I374" s="31">
        <v>2835</v>
      </c>
      <c r="J374" s="31">
        <v>1</v>
      </c>
      <c r="K374" s="32">
        <v>795.2</v>
      </c>
    </row>
    <row r="375" spans="1:11" x14ac:dyDescent="0.35">
      <c r="A375">
        <f t="shared" si="5"/>
        <v>2003</v>
      </c>
      <c r="B375" t="s">
        <v>934</v>
      </c>
      <c r="C375">
        <v>94</v>
      </c>
      <c r="D375">
        <v>1</v>
      </c>
      <c r="E375">
        <v>2594.0100000000002</v>
      </c>
      <c r="H375" s="31">
        <v>1999</v>
      </c>
      <c r="I375" s="31">
        <v>2860</v>
      </c>
      <c r="J375" s="31">
        <v>1</v>
      </c>
      <c r="K375" s="32">
        <v>1642.77</v>
      </c>
    </row>
    <row r="376" spans="1:11" x14ac:dyDescent="0.35">
      <c r="A376">
        <f t="shared" si="5"/>
        <v>2003</v>
      </c>
      <c r="B376" t="s">
        <v>934</v>
      </c>
      <c r="C376">
        <v>95</v>
      </c>
      <c r="D376">
        <v>1</v>
      </c>
      <c r="E376">
        <v>306.93</v>
      </c>
      <c r="H376" s="31">
        <v>2000</v>
      </c>
      <c r="I376" s="31">
        <v>1</v>
      </c>
      <c r="J376" s="31">
        <v>3</v>
      </c>
      <c r="K376" s="32">
        <v>52950.3</v>
      </c>
    </row>
    <row r="377" spans="1:11" x14ac:dyDescent="0.35">
      <c r="A377">
        <f t="shared" si="5"/>
        <v>2003</v>
      </c>
      <c r="B377" t="s">
        <v>934</v>
      </c>
      <c r="C377">
        <v>97</v>
      </c>
      <c r="D377">
        <v>1</v>
      </c>
      <c r="E377">
        <v>782.9</v>
      </c>
      <c r="H377" s="31">
        <v>2000</v>
      </c>
      <c r="I377" s="31">
        <v>12</v>
      </c>
      <c r="J377" s="31">
        <v>1</v>
      </c>
      <c r="K377" s="32">
        <v>6723.53</v>
      </c>
    </row>
    <row r="378" spans="1:11" x14ac:dyDescent="0.35">
      <c r="A378">
        <f t="shared" si="5"/>
        <v>2003</v>
      </c>
      <c r="B378" t="s">
        <v>934</v>
      </c>
      <c r="C378">
        <v>99</v>
      </c>
      <c r="D378">
        <v>1</v>
      </c>
      <c r="E378">
        <v>1074.81</v>
      </c>
      <c r="H378" s="31">
        <v>2000</v>
      </c>
      <c r="I378" s="31">
        <v>23</v>
      </c>
      <c r="J378" s="31">
        <v>1</v>
      </c>
      <c r="K378" s="32">
        <v>1269.92</v>
      </c>
    </row>
    <row r="379" spans="1:11" x14ac:dyDescent="0.35">
      <c r="A379">
        <f t="shared" si="5"/>
        <v>2003</v>
      </c>
      <c r="B379" t="s">
        <v>934</v>
      </c>
      <c r="C379">
        <v>100</v>
      </c>
      <c r="D379">
        <v>1</v>
      </c>
      <c r="E379">
        <v>392.11</v>
      </c>
      <c r="H379" s="31">
        <v>2000</v>
      </c>
      <c r="I379" s="31">
        <v>81</v>
      </c>
      <c r="J379" s="31">
        <v>1</v>
      </c>
      <c r="K379" s="32">
        <v>187.41</v>
      </c>
    </row>
    <row r="380" spans="1:11" x14ac:dyDescent="0.35">
      <c r="A380">
        <f t="shared" si="5"/>
        <v>2003</v>
      </c>
      <c r="B380" t="s">
        <v>934</v>
      </c>
      <c r="C380">
        <v>108</v>
      </c>
      <c r="D380">
        <v>1</v>
      </c>
      <c r="E380">
        <v>1031.82</v>
      </c>
      <c r="H380" s="31">
        <v>2000</v>
      </c>
      <c r="I380" s="31">
        <v>88</v>
      </c>
      <c r="J380" s="31">
        <v>1</v>
      </c>
      <c r="K380" s="32">
        <v>2660.31</v>
      </c>
    </row>
    <row r="381" spans="1:11" x14ac:dyDescent="0.35">
      <c r="A381">
        <f t="shared" si="5"/>
        <v>2003</v>
      </c>
      <c r="B381" t="s">
        <v>934</v>
      </c>
      <c r="C381">
        <v>110</v>
      </c>
      <c r="D381">
        <v>1</v>
      </c>
      <c r="E381">
        <v>2271.94</v>
      </c>
      <c r="H381" s="31">
        <v>2000</v>
      </c>
      <c r="I381" s="31">
        <v>97</v>
      </c>
      <c r="J381" s="31">
        <v>1</v>
      </c>
      <c r="K381" s="32">
        <v>744.24</v>
      </c>
    </row>
    <row r="382" spans="1:11" x14ac:dyDescent="0.35">
      <c r="A382">
        <f t="shared" si="5"/>
        <v>2003</v>
      </c>
      <c r="B382" t="s">
        <v>934</v>
      </c>
      <c r="C382">
        <v>111</v>
      </c>
      <c r="D382">
        <v>1</v>
      </c>
      <c r="E382">
        <v>1412.5</v>
      </c>
      <c r="H382" s="31">
        <v>2000</v>
      </c>
      <c r="I382" s="31">
        <v>111</v>
      </c>
      <c r="J382" s="31">
        <v>1</v>
      </c>
      <c r="K382" s="32">
        <v>1341.08</v>
      </c>
    </row>
    <row r="383" spans="1:11" x14ac:dyDescent="0.35">
      <c r="A383">
        <f t="shared" si="5"/>
        <v>2003</v>
      </c>
      <c r="B383" t="s">
        <v>934</v>
      </c>
      <c r="C383">
        <v>112</v>
      </c>
      <c r="D383">
        <v>1</v>
      </c>
      <c r="E383">
        <v>7956.39</v>
      </c>
      <c r="H383" s="31">
        <v>2000</v>
      </c>
      <c r="I383" s="31">
        <v>182</v>
      </c>
      <c r="J383" s="31">
        <v>1</v>
      </c>
      <c r="K383" s="32">
        <v>1650.24</v>
      </c>
    </row>
    <row r="384" spans="1:11" x14ac:dyDescent="0.35">
      <c r="A384">
        <f t="shared" si="5"/>
        <v>2003</v>
      </c>
      <c r="B384" t="s">
        <v>934</v>
      </c>
      <c r="C384">
        <v>113</v>
      </c>
      <c r="D384">
        <v>1</v>
      </c>
      <c r="E384">
        <v>983.53</v>
      </c>
      <c r="H384" s="31">
        <v>2000</v>
      </c>
      <c r="I384" s="31">
        <v>192</v>
      </c>
      <c r="J384" s="31">
        <v>1</v>
      </c>
      <c r="K384" s="32">
        <v>4841.34</v>
      </c>
    </row>
    <row r="385" spans="1:11" x14ac:dyDescent="0.35">
      <c r="A385">
        <f t="shared" si="5"/>
        <v>2003</v>
      </c>
      <c r="B385" t="s">
        <v>934</v>
      </c>
      <c r="C385">
        <v>115</v>
      </c>
      <c r="D385">
        <v>1</v>
      </c>
      <c r="E385">
        <v>1139.07</v>
      </c>
      <c r="H385" s="31">
        <v>2000</v>
      </c>
      <c r="I385" s="31">
        <v>194</v>
      </c>
      <c r="J385" s="31">
        <v>1</v>
      </c>
      <c r="K385" s="32">
        <v>9439.16</v>
      </c>
    </row>
    <row r="386" spans="1:11" x14ac:dyDescent="0.35">
      <c r="A386">
        <f t="shared" si="5"/>
        <v>2003</v>
      </c>
      <c r="B386" t="s">
        <v>934</v>
      </c>
      <c r="C386">
        <v>116</v>
      </c>
      <c r="D386">
        <v>1</v>
      </c>
      <c r="E386">
        <v>762.1</v>
      </c>
      <c r="H386" s="31">
        <v>2000</v>
      </c>
      <c r="I386" s="31">
        <v>196</v>
      </c>
      <c r="J386" s="31">
        <v>1</v>
      </c>
      <c r="K386" s="32">
        <v>28477.05</v>
      </c>
    </row>
    <row r="387" spans="1:11" x14ac:dyDescent="0.35">
      <c r="A387">
        <f t="shared" si="5"/>
        <v>2003</v>
      </c>
      <c r="B387" t="s">
        <v>934</v>
      </c>
      <c r="C387">
        <v>118</v>
      </c>
      <c r="D387">
        <v>1</v>
      </c>
      <c r="E387">
        <v>540.1</v>
      </c>
      <c r="H387" s="31">
        <v>2000</v>
      </c>
      <c r="I387" s="31">
        <v>197</v>
      </c>
      <c r="J387" s="31">
        <v>1</v>
      </c>
      <c r="K387" s="32">
        <v>4902.57</v>
      </c>
    </row>
    <row r="388" spans="1:11" x14ac:dyDescent="0.35">
      <c r="A388">
        <f t="shared" ref="A388:A451" si="6">VALUE(20&amp;LEFT(B388,2))+1</f>
        <v>2003</v>
      </c>
      <c r="B388" t="s">
        <v>934</v>
      </c>
      <c r="C388">
        <v>129</v>
      </c>
      <c r="D388">
        <v>1</v>
      </c>
      <c r="E388">
        <v>1583.9</v>
      </c>
      <c r="H388" s="31">
        <v>2000</v>
      </c>
      <c r="I388" s="31">
        <v>199</v>
      </c>
      <c r="J388" s="31">
        <v>1</v>
      </c>
      <c r="K388" s="32">
        <v>4277.32</v>
      </c>
    </row>
    <row r="389" spans="1:11" x14ac:dyDescent="0.35">
      <c r="A389">
        <f t="shared" si="6"/>
        <v>2003</v>
      </c>
      <c r="B389" t="s">
        <v>934</v>
      </c>
      <c r="C389">
        <v>138</v>
      </c>
      <c r="D389">
        <v>1</v>
      </c>
      <c r="E389">
        <v>3812.34</v>
      </c>
      <c r="H389" s="31">
        <v>2000</v>
      </c>
      <c r="I389" s="31">
        <v>252</v>
      </c>
      <c r="J389" s="31">
        <v>1</v>
      </c>
      <c r="K389" s="32">
        <v>1546.18</v>
      </c>
    </row>
    <row r="390" spans="1:11" x14ac:dyDescent="0.35">
      <c r="A390">
        <f t="shared" si="6"/>
        <v>2003</v>
      </c>
      <c r="B390" t="s">
        <v>934</v>
      </c>
      <c r="C390">
        <v>139</v>
      </c>
      <c r="D390">
        <v>1</v>
      </c>
      <c r="E390">
        <v>960.9</v>
      </c>
      <c r="H390" s="31">
        <v>2000</v>
      </c>
      <c r="I390" s="31">
        <v>256</v>
      </c>
      <c r="J390" s="31">
        <v>1</v>
      </c>
      <c r="K390" s="32">
        <v>3330.64</v>
      </c>
    </row>
    <row r="391" spans="1:11" x14ac:dyDescent="0.35">
      <c r="A391">
        <f t="shared" si="6"/>
        <v>2003</v>
      </c>
      <c r="B391" t="s">
        <v>934</v>
      </c>
      <c r="C391">
        <v>146</v>
      </c>
      <c r="D391">
        <v>1</v>
      </c>
      <c r="E391">
        <v>759.81</v>
      </c>
      <c r="H391" s="31">
        <v>2000</v>
      </c>
      <c r="I391" s="31">
        <v>271</v>
      </c>
      <c r="J391" s="31">
        <v>1</v>
      </c>
      <c r="K391" s="32">
        <v>11051.47</v>
      </c>
    </row>
    <row r="392" spans="1:11" x14ac:dyDescent="0.35">
      <c r="A392">
        <f t="shared" si="6"/>
        <v>2003</v>
      </c>
      <c r="B392" t="s">
        <v>934</v>
      </c>
      <c r="C392">
        <v>150</v>
      </c>
      <c r="D392">
        <v>1</v>
      </c>
      <c r="E392">
        <v>939.78</v>
      </c>
      <c r="H392" s="31">
        <v>2000</v>
      </c>
      <c r="I392" s="31">
        <v>278</v>
      </c>
      <c r="J392" s="31">
        <v>1</v>
      </c>
      <c r="K392" s="32">
        <v>2336.1999999999998</v>
      </c>
    </row>
    <row r="393" spans="1:11" x14ac:dyDescent="0.35">
      <c r="A393">
        <f t="shared" si="6"/>
        <v>2003</v>
      </c>
      <c r="B393" t="s">
        <v>934</v>
      </c>
      <c r="C393">
        <v>152</v>
      </c>
      <c r="D393">
        <v>1</v>
      </c>
      <c r="E393">
        <v>5417.5</v>
      </c>
      <c r="H393" s="31">
        <v>2000</v>
      </c>
      <c r="I393" s="31">
        <v>316</v>
      </c>
      <c r="J393" s="31">
        <v>1</v>
      </c>
      <c r="K393" s="32">
        <v>1470.14</v>
      </c>
    </row>
    <row r="394" spans="1:11" x14ac:dyDescent="0.35">
      <c r="A394">
        <f t="shared" si="6"/>
        <v>2003</v>
      </c>
      <c r="B394" t="s">
        <v>934</v>
      </c>
      <c r="C394">
        <v>162</v>
      </c>
      <c r="D394">
        <v>1</v>
      </c>
      <c r="E394">
        <v>1095.29</v>
      </c>
      <c r="H394" s="31">
        <v>2000</v>
      </c>
      <c r="I394" s="31">
        <v>371</v>
      </c>
      <c r="J394" s="31">
        <v>1</v>
      </c>
      <c r="K394" s="32">
        <v>158.01</v>
      </c>
    </row>
    <row r="395" spans="1:11" x14ac:dyDescent="0.35">
      <c r="A395">
        <f t="shared" si="6"/>
        <v>2003</v>
      </c>
      <c r="B395" t="s">
        <v>934</v>
      </c>
      <c r="C395">
        <v>166</v>
      </c>
      <c r="D395">
        <v>1</v>
      </c>
      <c r="E395">
        <v>690.13</v>
      </c>
      <c r="H395" s="31">
        <v>2000</v>
      </c>
      <c r="I395" s="31">
        <v>381</v>
      </c>
      <c r="J395" s="31">
        <v>1</v>
      </c>
      <c r="K395" s="32">
        <v>2114.89</v>
      </c>
    </row>
    <row r="396" spans="1:11" x14ac:dyDescent="0.35">
      <c r="A396">
        <f t="shared" si="6"/>
        <v>2003</v>
      </c>
      <c r="B396" t="s">
        <v>934</v>
      </c>
      <c r="C396">
        <v>173</v>
      </c>
      <c r="D396">
        <v>1</v>
      </c>
      <c r="E396">
        <v>502.39</v>
      </c>
      <c r="H396" s="31">
        <v>2000</v>
      </c>
      <c r="I396" s="31">
        <v>392</v>
      </c>
      <c r="J396" s="31">
        <v>1</v>
      </c>
      <c r="K396" s="32">
        <v>767.08</v>
      </c>
    </row>
    <row r="397" spans="1:11" x14ac:dyDescent="0.35">
      <c r="A397">
        <f t="shared" si="6"/>
        <v>2003</v>
      </c>
      <c r="B397" t="s">
        <v>934</v>
      </c>
      <c r="C397">
        <v>177</v>
      </c>
      <c r="D397">
        <v>1</v>
      </c>
      <c r="E397">
        <v>1047.48</v>
      </c>
      <c r="H397" s="31">
        <v>2000</v>
      </c>
      <c r="I397" s="31">
        <v>404</v>
      </c>
      <c r="J397" s="31">
        <v>1</v>
      </c>
      <c r="K397" s="32">
        <v>249.89</v>
      </c>
    </row>
    <row r="398" spans="1:11" x14ac:dyDescent="0.35">
      <c r="A398">
        <f t="shared" si="6"/>
        <v>2003</v>
      </c>
      <c r="B398" t="s">
        <v>934</v>
      </c>
      <c r="C398">
        <v>181</v>
      </c>
      <c r="D398">
        <v>1</v>
      </c>
      <c r="E398">
        <v>7066.67</v>
      </c>
      <c r="H398" s="31">
        <v>2000</v>
      </c>
      <c r="I398" s="31">
        <v>409</v>
      </c>
      <c r="J398" s="31">
        <v>1</v>
      </c>
      <c r="K398" s="32">
        <v>364.71</v>
      </c>
    </row>
    <row r="399" spans="1:11" x14ac:dyDescent="0.35">
      <c r="A399">
        <f t="shared" si="6"/>
        <v>2003</v>
      </c>
      <c r="B399" t="s">
        <v>934</v>
      </c>
      <c r="C399">
        <v>182</v>
      </c>
      <c r="D399">
        <v>1</v>
      </c>
      <c r="E399">
        <v>1479.29</v>
      </c>
      <c r="H399" s="31">
        <v>2000</v>
      </c>
      <c r="I399" s="31">
        <v>458</v>
      </c>
      <c r="J399" s="31">
        <v>1</v>
      </c>
      <c r="K399" s="32">
        <v>445.86</v>
      </c>
    </row>
    <row r="400" spans="1:11" x14ac:dyDescent="0.35">
      <c r="A400">
        <f t="shared" si="6"/>
        <v>2003</v>
      </c>
      <c r="B400" t="s">
        <v>934</v>
      </c>
      <c r="C400">
        <v>186</v>
      </c>
      <c r="D400">
        <v>1</v>
      </c>
      <c r="E400">
        <v>1328.28</v>
      </c>
      <c r="H400" s="31">
        <v>2000</v>
      </c>
      <c r="I400" s="31">
        <v>480</v>
      </c>
      <c r="J400" s="31">
        <v>1</v>
      </c>
      <c r="K400" s="32">
        <v>837.25</v>
      </c>
    </row>
    <row r="401" spans="1:11" x14ac:dyDescent="0.35">
      <c r="A401">
        <f t="shared" si="6"/>
        <v>2003</v>
      </c>
      <c r="B401" t="s">
        <v>934</v>
      </c>
      <c r="C401">
        <v>191</v>
      </c>
      <c r="D401">
        <v>1</v>
      </c>
      <c r="E401">
        <v>11219.93</v>
      </c>
      <c r="H401" s="31">
        <v>2000</v>
      </c>
      <c r="I401" s="31">
        <v>482</v>
      </c>
      <c r="J401" s="31">
        <v>1</v>
      </c>
      <c r="K401" s="32">
        <v>3298.25</v>
      </c>
    </row>
    <row r="402" spans="1:11" x14ac:dyDescent="0.35">
      <c r="A402">
        <f t="shared" si="6"/>
        <v>2003</v>
      </c>
      <c r="B402" t="s">
        <v>934</v>
      </c>
      <c r="C402">
        <v>192</v>
      </c>
      <c r="D402">
        <v>1</v>
      </c>
      <c r="E402">
        <v>5218.3500000000004</v>
      </c>
      <c r="H402" s="31">
        <v>2000</v>
      </c>
      <c r="I402" s="31">
        <v>484</v>
      </c>
      <c r="J402" s="31">
        <v>1</v>
      </c>
      <c r="K402" s="32">
        <v>954.77</v>
      </c>
    </row>
    <row r="403" spans="1:11" x14ac:dyDescent="0.35">
      <c r="A403">
        <f t="shared" si="6"/>
        <v>2003</v>
      </c>
      <c r="B403" t="s">
        <v>934</v>
      </c>
      <c r="C403">
        <v>194</v>
      </c>
      <c r="D403">
        <v>1</v>
      </c>
      <c r="E403">
        <v>10082.209999999999</v>
      </c>
      <c r="H403" s="31">
        <v>2000</v>
      </c>
      <c r="I403" s="31">
        <v>495</v>
      </c>
      <c r="J403" s="31">
        <v>1</v>
      </c>
      <c r="K403" s="32">
        <v>368.84</v>
      </c>
    </row>
    <row r="404" spans="1:11" x14ac:dyDescent="0.35">
      <c r="A404">
        <f t="shared" si="6"/>
        <v>2003</v>
      </c>
      <c r="B404" t="s">
        <v>934</v>
      </c>
      <c r="C404">
        <v>195</v>
      </c>
      <c r="D404">
        <v>1</v>
      </c>
      <c r="E404">
        <v>463.29</v>
      </c>
      <c r="H404" s="31">
        <v>2000</v>
      </c>
      <c r="I404" s="31">
        <v>499</v>
      </c>
      <c r="J404" s="31">
        <v>1</v>
      </c>
      <c r="K404" s="32">
        <v>420.22</v>
      </c>
    </row>
    <row r="405" spans="1:11" x14ac:dyDescent="0.35">
      <c r="A405">
        <f t="shared" si="6"/>
        <v>2003</v>
      </c>
      <c r="B405" t="s">
        <v>934</v>
      </c>
      <c r="C405">
        <v>196</v>
      </c>
      <c r="D405">
        <v>1</v>
      </c>
      <c r="E405">
        <v>28162.49</v>
      </c>
      <c r="H405" s="31">
        <v>2000</v>
      </c>
      <c r="I405" s="31">
        <v>508</v>
      </c>
      <c r="J405" s="31">
        <v>1</v>
      </c>
      <c r="K405" s="32">
        <v>1941.44</v>
      </c>
    </row>
    <row r="406" spans="1:11" x14ac:dyDescent="0.35">
      <c r="A406">
        <f t="shared" si="6"/>
        <v>2003</v>
      </c>
      <c r="B406" t="s">
        <v>934</v>
      </c>
      <c r="C406">
        <v>197</v>
      </c>
      <c r="D406">
        <v>1</v>
      </c>
      <c r="E406">
        <v>4800.32</v>
      </c>
      <c r="H406" s="31">
        <v>2000</v>
      </c>
      <c r="I406" s="31">
        <v>514</v>
      </c>
      <c r="J406" s="31">
        <v>1</v>
      </c>
      <c r="K406" s="32">
        <v>233.66</v>
      </c>
    </row>
    <row r="407" spans="1:11" x14ac:dyDescent="0.35">
      <c r="A407">
        <f t="shared" si="6"/>
        <v>2003</v>
      </c>
      <c r="B407" t="s">
        <v>934</v>
      </c>
      <c r="C407">
        <v>199</v>
      </c>
      <c r="D407">
        <v>1</v>
      </c>
      <c r="E407">
        <v>3936.99</v>
      </c>
      <c r="H407" s="31">
        <v>2000</v>
      </c>
      <c r="I407" s="31">
        <v>535</v>
      </c>
      <c r="J407" s="31">
        <v>1</v>
      </c>
      <c r="K407" s="32">
        <v>16430.98</v>
      </c>
    </row>
    <row r="408" spans="1:11" x14ac:dyDescent="0.35">
      <c r="A408">
        <f t="shared" si="6"/>
        <v>2003</v>
      </c>
      <c r="B408" t="s">
        <v>934</v>
      </c>
      <c r="C408">
        <v>200</v>
      </c>
      <c r="D408">
        <v>1</v>
      </c>
      <c r="E408">
        <v>5126.0600000000004</v>
      </c>
      <c r="H408" s="31">
        <v>2000</v>
      </c>
      <c r="I408" s="31">
        <v>549</v>
      </c>
      <c r="J408" s="31">
        <v>1</v>
      </c>
      <c r="K408" s="32">
        <v>1725.89</v>
      </c>
    </row>
    <row r="409" spans="1:11" x14ac:dyDescent="0.35">
      <c r="A409">
        <f t="shared" si="6"/>
        <v>2003</v>
      </c>
      <c r="B409" t="s">
        <v>934</v>
      </c>
      <c r="C409">
        <v>203</v>
      </c>
      <c r="D409">
        <v>1</v>
      </c>
      <c r="E409">
        <v>957.14</v>
      </c>
      <c r="H409" s="31">
        <v>2000</v>
      </c>
      <c r="I409" s="31">
        <v>577</v>
      </c>
      <c r="J409" s="31">
        <v>1</v>
      </c>
      <c r="K409" s="32">
        <v>491.99</v>
      </c>
    </row>
    <row r="410" spans="1:11" x14ac:dyDescent="0.35">
      <c r="A410">
        <f t="shared" si="6"/>
        <v>2003</v>
      </c>
      <c r="B410" t="s">
        <v>934</v>
      </c>
      <c r="C410">
        <v>204</v>
      </c>
      <c r="D410">
        <v>1</v>
      </c>
      <c r="E410">
        <v>1843.94</v>
      </c>
      <c r="H410" s="31">
        <v>2000</v>
      </c>
      <c r="I410" s="31">
        <v>578</v>
      </c>
      <c r="J410" s="31">
        <v>1</v>
      </c>
      <c r="K410" s="32">
        <v>1730.55</v>
      </c>
    </row>
    <row r="411" spans="1:11" x14ac:dyDescent="0.35">
      <c r="A411">
        <f t="shared" si="6"/>
        <v>2003</v>
      </c>
      <c r="B411" t="s">
        <v>934</v>
      </c>
      <c r="C411">
        <v>206</v>
      </c>
      <c r="D411">
        <v>1</v>
      </c>
      <c r="E411">
        <v>4132.54</v>
      </c>
      <c r="H411" s="31">
        <v>2000</v>
      </c>
      <c r="I411" s="31">
        <v>581</v>
      </c>
      <c r="J411" s="31">
        <v>1</v>
      </c>
      <c r="K411" s="32">
        <v>240.53</v>
      </c>
    </row>
    <row r="412" spans="1:11" x14ac:dyDescent="0.35">
      <c r="A412">
        <f t="shared" si="6"/>
        <v>2003</v>
      </c>
      <c r="B412" t="s">
        <v>934</v>
      </c>
      <c r="C412">
        <v>207</v>
      </c>
      <c r="D412">
        <v>1</v>
      </c>
      <c r="E412">
        <v>318.42</v>
      </c>
      <c r="H412" s="31">
        <v>2000</v>
      </c>
      <c r="I412" s="31">
        <v>584</v>
      </c>
      <c r="J412" s="31">
        <v>1</v>
      </c>
      <c r="K412" s="32">
        <v>163.27000000000001</v>
      </c>
    </row>
    <row r="413" spans="1:11" x14ac:dyDescent="0.35">
      <c r="A413">
        <f t="shared" si="6"/>
        <v>2003</v>
      </c>
      <c r="B413" t="s">
        <v>934</v>
      </c>
      <c r="C413">
        <v>208</v>
      </c>
      <c r="D413">
        <v>1</v>
      </c>
      <c r="E413">
        <v>222.73</v>
      </c>
      <c r="H413" s="31">
        <v>2000</v>
      </c>
      <c r="I413" s="31">
        <v>593</v>
      </c>
      <c r="J413" s="31">
        <v>1</v>
      </c>
      <c r="K413" s="32">
        <v>1654.05</v>
      </c>
    </row>
    <row r="414" spans="1:11" x14ac:dyDescent="0.35">
      <c r="A414">
        <f t="shared" si="6"/>
        <v>2003</v>
      </c>
      <c r="B414" t="s">
        <v>934</v>
      </c>
      <c r="C414">
        <v>213</v>
      </c>
      <c r="D414">
        <v>1</v>
      </c>
      <c r="E414">
        <v>654.87</v>
      </c>
      <c r="H414" s="31">
        <v>2000</v>
      </c>
      <c r="I414" s="31">
        <v>595</v>
      </c>
      <c r="J414" s="31">
        <v>1</v>
      </c>
      <c r="K414" s="32">
        <v>1793.2</v>
      </c>
    </row>
    <row r="415" spans="1:11" x14ac:dyDescent="0.35">
      <c r="A415">
        <f t="shared" si="6"/>
        <v>2003</v>
      </c>
      <c r="B415" t="s">
        <v>934</v>
      </c>
      <c r="C415">
        <v>227</v>
      </c>
      <c r="D415">
        <v>1</v>
      </c>
      <c r="E415">
        <v>929.32</v>
      </c>
      <c r="H415" s="31">
        <v>2000</v>
      </c>
      <c r="I415" s="31">
        <v>599</v>
      </c>
      <c r="J415" s="31">
        <v>1</v>
      </c>
      <c r="K415" s="32">
        <v>503.9</v>
      </c>
    </row>
    <row r="416" spans="1:11" x14ac:dyDescent="0.35">
      <c r="A416">
        <f t="shared" si="6"/>
        <v>2003</v>
      </c>
      <c r="B416" t="s">
        <v>934</v>
      </c>
      <c r="C416">
        <v>229</v>
      </c>
      <c r="D416">
        <v>1</v>
      </c>
      <c r="E416">
        <v>355.93</v>
      </c>
      <c r="H416" s="31">
        <v>2000</v>
      </c>
      <c r="I416" s="31">
        <v>622</v>
      </c>
      <c r="J416" s="31">
        <v>1</v>
      </c>
      <c r="K416" s="32">
        <v>11757.75</v>
      </c>
    </row>
    <row r="417" spans="1:11" x14ac:dyDescent="0.35">
      <c r="A417">
        <f t="shared" si="6"/>
        <v>2003</v>
      </c>
      <c r="B417" t="s">
        <v>934</v>
      </c>
      <c r="C417">
        <v>238</v>
      </c>
      <c r="D417">
        <v>1</v>
      </c>
      <c r="E417">
        <v>365.19</v>
      </c>
      <c r="H417" s="31">
        <v>2000</v>
      </c>
      <c r="I417" s="31">
        <v>624</v>
      </c>
      <c r="J417" s="31">
        <v>1</v>
      </c>
      <c r="K417" s="32">
        <v>9324.07</v>
      </c>
    </row>
    <row r="418" spans="1:11" x14ac:dyDescent="0.35">
      <c r="A418">
        <f t="shared" si="6"/>
        <v>2003</v>
      </c>
      <c r="B418" t="s">
        <v>934</v>
      </c>
      <c r="C418">
        <v>239</v>
      </c>
      <c r="D418">
        <v>1</v>
      </c>
      <c r="E418">
        <v>691.88</v>
      </c>
      <c r="H418" s="31">
        <v>2000</v>
      </c>
      <c r="I418" s="31">
        <v>625</v>
      </c>
      <c r="J418" s="31">
        <v>1</v>
      </c>
      <c r="K418" s="32">
        <v>50257.15</v>
      </c>
    </row>
    <row r="419" spans="1:11" x14ac:dyDescent="0.35">
      <c r="A419">
        <f t="shared" si="6"/>
        <v>2003</v>
      </c>
      <c r="B419" t="s">
        <v>934</v>
      </c>
      <c r="C419">
        <v>241</v>
      </c>
      <c r="D419">
        <v>1</v>
      </c>
      <c r="E419">
        <v>3610.75</v>
      </c>
      <c r="H419" s="31">
        <v>2000</v>
      </c>
      <c r="I419" s="31">
        <v>690</v>
      </c>
      <c r="J419" s="31">
        <v>1</v>
      </c>
      <c r="K419" s="32">
        <v>1392.5</v>
      </c>
    </row>
    <row r="420" spans="1:11" x14ac:dyDescent="0.35">
      <c r="A420">
        <f t="shared" si="6"/>
        <v>2003</v>
      </c>
      <c r="B420" t="s">
        <v>934</v>
      </c>
      <c r="C420">
        <v>242</v>
      </c>
      <c r="D420">
        <v>1</v>
      </c>
      <c r="E420">
        <v>416.21</v>
      </c>
      <c r="H420" s="31">
        <v>2000</v>
      </c>
      <c r="I420" s="31">
        <v>696</v>
      </c>
      <c r="J420" s="31">
        <v>1</v>
      </c>
      <c r="K420" s="32">
        <v>719.19</v>
      </c>
    </row>
    <row r="421" spans="1:11" x14ac:dyDescent="0.35">
      <c r="A421">
        <f t="shared" si="6"/>
        <v>2003</v>
      </c>
      <c r="B421" t="s">
        <v>934</v>
      </c>
      <c r="C421">
        <v>252</v>
      </c>
      <c r="D421">
        <v>1</v>
      </c>
      <c r="E421">
        <v>1482.9</v>
      </c>
      <c r="H421" s="31">
        <v>2000</v>
      </c>
      <c r="I421" s="31">
        <v>706</v>
      </c>
      <c r="J421" s="31">
        <v>1</v>
      </c>
      <c r="K421" s="32">
        <v>1573.93</v>
      </c>
    </row>
    <row r="422" spans="1:11" x14ac:dyDescent="0.35">
      <c r="A422">
        <f t="shared" si="6"/>
        <v>2003</v>
      </c>
      <c r="B422" t="s">
        <v>934</v>
      </c>
      <c r="C422">
        <v>253</v>
      </c>
      <c r="D422">
        <v>1</v>
      </c>
      <c r="E422">
        <v>584.15</v>
      </c>
      <c r="H422" s="31">
        <v>2000</v>
      </c>
      <c r="I422" s="31">
        <v>712</v>
      </c>
      <c r="J422" s="31">
        <v>1</v>
      </c>
      <c r="K422" s="32">
        <v>764.38</v>
      </c>
    </row>
    <row r="423" spans="1:11" x14ac:dyDescent="0.35">
      <c r="A423">
        <f t="shared" si="6"/>
        <v>2003</v>
      </c>
      <c r="B423" t="s">
        <v>934</v>
      </c>
      <c r="C423">
        <v>255</v>
      </c>
      <c r="D423">
        <v>1</v>
      </c>
      <c r="E423">
        <v>1229.19</v>
      </c>
      <c r="H423" s="31">
        <v>2000</v>
      </c>
      <c r="I423" s="31">
        <v>717</v>
      </c>
      <c r="J423" s="31">
        <v>1</v>
      </c>
      <c r="K423" s="32">
        <v>1453.88</v>
      </c>
    </row>
    <row r="424" spans="1:11" x14ac:dyDescent="0.35">
      <c r="A424">
        <f t="shared" si="6"/>
        <v>2003</v>
      </c>
      <c r="B424" t="s">
        <v>934</v>
      </c>
      <c r="C424">
        <v>256</v>
      </c>
      <c r="D424">
        <v>1</v>
      </c>
      <c r="E424">
        <v>3020.71</v>
      </c>
      <c r="H424" s="31">
        <v>2000</v>
      </c>
      <c r="I424" s="31">
        <v>721</v>
      </c>
      <c r="J424" s="31">
        <v>1</v>
      </c>
      <c r="K424" s="32">
        <v>2538.1999999999998</v>
      </c>
    </row>
    <row r="425" spans="1:11" x14ac:dyDescent="0.35">
      <c r="A425">
        <f t="shared" si="6"/>
        <v>2003</v>
      </c>
      <c r="B425" t="s">
        <v>934</v>
      </c>
      <c r="C425">
        <v>261</v>
      </c>
      <c r="D425">
        <v>1</v>
      </c>
      <c r="E425">
        <v>301.95</v>
      </c>
      <c r="H425" s="31">
        <v>2000</v>
      </c>
      <c r="I425" s="31">
        <v>728</v>
      </c>
      <c r="J425" s="31">
        <v>1</v>
      </c>
      <c r="K425" s="32">
        <v>9247.0499999999993</v>
      </c>
    </row>
    <row r="426" spans="1:11" x14ac:dyDescent="0.35">
      <c r="A426">
        <f t="shared" si="6"/>
        <v>2003</v>
      </c>
      <c r="B426" t="s">
        <v>934</v>
      </c>
      <c r="C426">
        <v>264</v>
      </c>
      <c r="D426">
        <v>1</v>
      </c>
      <c r="E426">
        <v>157.30000000000001</v>
      </c>
      <c r="H426" s="31">
        <v>2000</v>
      </c>
      <c r="I426" s="31">
        <v>756</v>
      </c>
      <c r="J426" s="31">
        <v>1</v>
      </c>
      <c r="K426" s="32">
        <v>856.46</v>
      </c>
    </row>
    <row r="427" spans="1:11" x14ac:dyDescent="0.35">
      <c r="A427">
        <f t="shared" si="6"/>
        <v>2003</v>
      </c>
      <c r="B427" t="s">
        <v>934</v>
      </c>
      <c r="C427">
        <v>270</v>
      </c>
      <c r="D427">
        <v>1</v>
      </c>
      <c r="E427">
        <v>8240.7199999999993</v>
      </c>
      <c r="H427" s="31">
        <v>2000</v>
      </c>
      <c r="I427" s="31">
        <v>769</v>
      </c>
      <c r="J427" s="31">
        <v>1</v>
      </c>
      <c r="K427" s="32">
        <v>953.83</v>
      </c>
    </row>
    <row r="428" spans="1:11" x14ac:dyDescent="0.35">
      <c r="A428">
        <f t="shared" si="6"/>
        <v>2003</v>
      </c>
      <c r="B428" t="s">
        <v>934</v>
      </c>
      <c r="C428">
        <v>271</v>
      </c>
      <c r="D428">
        <v>1</v>
      </c>
      <c r="E428">
        <v>10847.29</v>
      </c>
      <c r="H428" s="31">
        <v>2000</v>
      </c>
      <c r="I428" s="31">
        <v>811</v>
      </c>
      <c r="J428" s="31">
        <v>1</v>
      </c>
      <c r="K428" s="32">
        <v>786.37</v>
      </c>
    </row>
    <row r="429" spans="1:11" x14ac:dyDescent="0.35">
      <c r="A429">
        <f t="shared" si="6"/>
        <v>2003</v>
      </c>
      <c r="B429" t="s">
        <v>934</v>
      </c>
      <c r="C429">
        <v>272</v>
      </c>
      <c r="D429">
        <v>1</v>
      </c>
      <c r="E429">
        <v>10397.780000000001</v>
      </c>
      <c r="H429" s="31">
        <v>2000</v>
      </c>
      <c r="I429" s="31">
        <v>829</v>
      </c>
      <c r="J429" s="31">
        <v>1</v>
      </c>
      <c r="K429" s="32">
        <v>2220.5100000000002</v>
      </c>
    </row>
    <row r="430" spans="1:11" x14ac:dyDescent="0.35">
      <c r="A430">
        <f t="shared" si="6"/>
        <v>2003</v>
      </c>
      <c r="B430" t="s">
        <v>934</v>
      </c>
      <c r="C430">
        <v>273</v>
      </c>
      <c r="D430">
        <v>1</v>
      </c>
      <c r="E430">
        <v>7123.03</v>
      </c>
      <c r="H430" s="31">
        <v>2000</v>
      </c>
      <c r="I430" s="31">
        <v>831</v>
      </c>
      <c r="J430" s="31">
        <v>1</v>
      </c>
      <c r="K430" s="32">
        <v>8100.8</v>
      </c>
    </row>
    <row r="431" spans="1:11" x14ac:dyDescent="0.35">
      <c r="A431">
        <f t="shared" si="6"/>
        <v>2003</v>
      </c>
      <c r="B431" t="s">
        <v>934</v>
      </c>
      <c r="C431">
        <v>276</v>
      </c>
      <c r="D431">
        <v>1</v>
      </c>
      <c r="E431">
        <v>7627.85</v>
      </c>
      <c r="H431" s="31">
        <v>2000</v>
      </c>
      <c r="I431" s="31">
        <v>857</v>
      </c>
      <c r="J431" s="31">
        <v>1</v>
      </c>
      <c r="K431" s="32">
        <v>740.55</v>
      </c>
    </row>
    <row r="432" spans="1:11" x14ac:dyDescent="0.35">
      <c r="A432">
        <f t="shared" si="6"/>
        <v>2003</v>
      </c>
      <c r="B432" t="s">
        <v>934</v>
      </c>
      <c r="C432">
        <v>277</v>
      </c>
      <c r="D432">
        <v>1</v>
      </c>
      <c r="E432">
        <v>2274.54</v>
      </c>
      <c r="H432" s="31">
        <v>2000</v>
      </c>
      <c r="I432" s="31">
        <v>876</v>
      </c>
      <c r="J432" s="31">
        <v>1</v>
      </c>
      <c r="K432" s="32">
        <v>1915.11</v>
      </c>
    </row>
    <row r="433" spans="1:11" x14ac:dyDescent="0.35">
      <c r="A433">
        <f t="shared" si="6"/>
        <v>2003</v>
      </c>
      <c r="B433" t="s">
        <v>934</v>
      </c>
      <c r="C433">
        <v>278</v>
      </c>
      <c r="D433">
        <v>1</v>
      </c>
      <c r="E433">
        <v>2471.61</v>
      </c>
      <c r="H433" s="31">
        <v>2000</v>
      </c>
      <c r="I433" s="31">
        <v>877</v>
      </c>
      <c r="J433" s="31">
        <v>1</v>
      </c>
      <c r="K433" s="32">
        <v>4827.3100000000004</v>
      </c>
    </row>
    <row r="434" spans="1:11" x14ac:dyDescent="0.35">
      <c r="A434">
        <f t="shared" si="6"/>
        <v>2003</v>
      </c>
      <c r="B434" t="s">
        <v>934</v>
      </c>
      <c r="C434">
        <v>279</v>
      </c>
      <c r="D434">
        <v>1</v>
      </c>
      <c r="E434">
        <v>21922.06</v>
      </c>
      <c r="H434" s="31">
        <v>2000</v>
      </c>
      <c r="I434" s="31">
        <v>881</v>
      </c>
      <c r="J434" s="31">
        <v>1</v>
      </c>
      <c r="K434" s="32">
        <v>901.72</v>
      </c>
    </row>
    <row r="435" spans="1:11" x14ac:dyDescent="0.35">
      <c r="A435">
        <f t="shared" si="6"/>
        <v>2003</v>
      </c>
      <c r="B435" t="s">
        <v>934</v>
      </c>
      <c r="C435">
        <v>280</v>
      </c>
      <c r="D435">
        <v>1</v>
      </c>
      <c r="E435">
        <v>4245.66</v>
      </c>
      <c r="H435" s="31">
        <v>2000</v>
      </c>
      <c r="I435" s="31">
        <v>882</v>
      </c>
      <c r="J435" s="31">
        <v>1</v>
      </c>
      <c r="K435" s="32">
        <v>3625.82</v>
      </c>
    </row>
    <row r="436" spans="1:11" x14ac:dyDescent="0.35">
      <c r="A436">
        <f t="shared" si="6"/>
        <v>2003</v>
      </c>
      <c r="B436" t="s">
        <v>934</v>
      </c>
      <c r="C436">
        <v>281</v>
      </c>
      <c r="D436">
        <v>1</v>
      </c>
      <c r="E436">
        <v>14020.4</v>
      </c>
      <c r="H436" s="31">
        <v>2000</v>
      </c>
      <c r="I436" s="31">
        <v>885</v>
      </c>
      <c r="J436" s="31">
        <v>1</v>
      </c>
      <c r="K436" s="32">
        <v>2801.03</v>
      </c>
    </row>
    <row r="437" spans="1:11" x14ac:dyDescent="0.35">
      <c r="A437">
        <f t="shared" si="6"/>
        <v>2003</v>
      </c>
      <c r="B437" t="s">
        <v>934</v>
      </c>
      <c r="C437">
        <v>282</v>
      </c>
      <c r="D437">
        <v>1</v>
      </c>
      <c r="E437">
        <v>1535.56</v>
      </c>
      <c r="H437" s="31">
        <v>2000</v>
      </c>
      <c r="I437" s="31">
        <v>914</v>
      </c>
      <c r="J437" s="31">
        <v>1</v>
      </c>
      <c r="K437" s="32">
        <v>322.39</v>
      </c>
    </row>
    <row r="438" spans="1:11" x14ac:dyDescent="0.35">
      <c r="A438">
        <f t="shared" si="6"/>
        <v>2003</v>
      </c>
      <c r="B438" t="s">
        <v>934</v>
      </c>
      <c r="C438">
        <v>283</v>
      </c>
      <c r="D438">
        <v>1</v>
      </c>
      <c r="E438">
        <v>4314.7299999999996</v>
      </c>
      <c r="H438" s="31">
        <v>2000</v>
      </c>
      <c r="I438" s="31">
        <v>2144</v>
      </c>
      <c r="J438" s="31">
        <v>1</v>
      </c>
      <c r="K438" s="32">
        <v>3675.63</v>
      </c>
    </row>
    <row r="439" spans="1:11" x14ac:dyDescent="0.35">
      <c r="A439">
        <f t="shared" si="6"/>
        <v>2003</v>
      </c>
      <c r="B439" t="s">
        <v>934</v>
      </c>
      <c r="C439">
        <v>284</v>
      </c>
      <c r="D439">
        <v>1</v>
      </c>
      <c r="E439">
        <v>9592.44</v>
      </c>
      <c r="H439" s="31">
        <v>2000</v>
      </c>
      <c r="I439" s="31">
        <v>2154</v>
      </c>
      <c r="J439" s="31">
        <v>1</v>
      </c>
      <c r="K439" s="32">
        <v>1451.32</v>
      </c>
    </row>
    <row r="440" spans="1:11" x14ac:dyDescent="0.35">
      <c r="A440">
        <f t="shared" si="6"/>
        <v>2003</v>
      </c>
      <c r="B440" t="s">
        <v>934</v>
      </c>
      <c r="C440">
        <v>286</v>
      </c>
      <c r="D440">
        <v>1</v>
      </c>
      <c r="E440">
        <v>1746.46</v>
      </c>
      <c r="H440" s="31">
        <v>2000</v>
      </c>
      <c r="I440" s="31">
        <v>2365</v>
      </c>
      <c r="J440" s="31">
        <v>1</v>
      </c>
      <c r="K440" s="32">
        <v>1037.97</v>
      </c>
    </row>
    <row r="441" spans="1:11" x14ac:dyDescent="0.35">
      <c r="A441">
        <f t="shared" si="6"/>
        <v>2003</v>
      </c>
      <c r="B441" t="s">
        <v>934</v>
      </c>
      <c r="C441">
        <v>294</v>
      </c>
      <c r="D441">
        <v>1</v>
      </c>
      <c r="E441">
        <v>584.03</v>
      </c>
      <c r="H441" s="31">
        <v>2000</v>
      </c>
      <c r="I441" s="31">
        <v>2397</v>
      </c>
      <c r="J441" s="31">
        <v>1</v>
      </c>
      <c r="K441" s="32">
        <v>1502.28</v>
      </c>
    </row>
    <row r="442" spans="1:11" x14ac:dyDescent="0.35">
      <c r="A442">
        <f t="shared" si="6"/>
        <v>2003</v>
      </c>
      <c r="B442" t="s">
        <v>934</v>
      </c>
      <c r="C442">
        <v>297</v>
      </c>
      <c r="D442">
        <v>1</v>
      </c>
      <c r="E442">
        <v>387.35</v>
      </c>
      <c r="H442" s="31">
        <v>2000</v>
      </c>
      <c r="I442" s="31">
        <v>2689</v>
      </c>
      <c r="J442" s="31">
        <v>1</v>
      </c>
      <c r="K442" s="32">
        <v>1503.96</v>
      </c>
    </row>
    <row r="443" spans="1:11" x14ac:dyDescent="0.35">
      <c r="A443">
        <f t="shared" si="6"/>
        <v>2003</v>
      </c>
      <c r="B443" t="s">
        <v>934</v>
      </c>
      <c r="C443">
        <v>299</v>
      </c>
      <c r="D443">
        <v>1</v>
      </c>
      <c r="E443">
        <v>948.18</v>
      </c>
      <c r="H443" s="31">
        <v>2000</v>
      </c>
      <c r="I443" s="31">
        <v>2853</v>
      </c>
      <c r="J443" s="31">
        <v>1</v>
      </c>
      <c r="K443" s="32">
        <v>1320.05</v>
      </c>
    </row>
    <row r="444" spans="1:11" x14ac:dyDescent="0.35">
      <c r="A444">
        <f t="shared" si="6"/>
        <v>2003</v>
      </c>
      <c r="B444" t="s">
        <v>934</v>
      </c>
      <c r="C444">
        <v>300</v>
      </c>
      <c r="D444">
        <v>1</v>
      </c>
      <c r="E444">
        <v>1648.11</v>
      </c>
      <c r="H444" s="31">
        <v>2000</v>
      </c>
      <c r="I444" s="31">
        <v>2889</v>
      </c>
      <c r="J444" s="31">
        <v>1</v>
      </c>
      <c r="K444" s="32">
        <v>719.36</v>
      </c>
    </row>
    <row r="445" spans="1:11" x14ac:dyDescent="0.35">
      <c r="A445">
        <f t="shared" si="6"/>
        <v>2003</v>
      </c>
      <c r="B445" t="s">
        <v>934</v>
      </c>
      <c r="C445">
        <v>306</v>
      </c>
      <c r="D445">
        <v>1</v>
      </c>
      <c r="E445">
        <v>312.61</v>
      </c>
      <c r="H445" s="31">
        <v>2000</v>
      </c>
      <c r="I445" s="31">
        <v>2890</v>
      </c>
      <c r="J445" s="31">
        <v>1</v>
      </c>
      <c r="K445" s="32">
        <v>885.62</v>
      </c>
    </row>
    <row r="446" spans="1:11" x14ac:dyDescent="0.35">
      <c r="A446">
        <f t="shared" si="6"/>
        <v>2003</v>
      </c>
      <c r="B446" t="s">
        <v>934</v>
      </c>
      <c r="C446">
        <v>308</v>
      </c>
      <c r="D446">
        <v>1</v>
      </c>
      <c r="E446">
        <v>543.49</v>
      </c>
      <c r="H446" s="31">
        <v>2001</v>
      </c>
      <c r="I446" s="31">
        <v>4</v>
      </c>
      <c r="J446" s="31">
        <v>1</v>
      </c>
      <c r="K446" s="32">
        <v>623.37</v>
      </c>
    </row>
    <row r="447" spans="1:11" x14ac:dyDescent="0.35">
      <c r="A447">
        <f t="shared" si="6"/>
        <v>2003</v>
      </c>
      <c r="B447" t="s">
        <v>934</v>
      </c>
      <c r="C447">
        <v>309</v>
      </c>
      <c r="D447">
        <v>1</v>
      </c>
      <c r="E447">
        <v>1783</v>
      </c>
      <c r="H447" s="31">
        <v>2001</v>
      </c>
      <c r="I447" s="31">
        <v>11</v>
      </c>
      <c r="J447" s="31">
        <v>1</v>
      </c>
      <c r="K447" s="32">
        <v>42425.36</v>
      </c>
    </row>
    <row r="448" spans="1:11" x14ac:dyDescent="0.35">
      <c r="A448">
        <f t="shared" si="6"/>
        <v>2003</v>
      </c>
      <c r="B448" t="s">
        <v>934</v>
      </c>
      <c r="C448">
        <v>314</v>
      </c>
      <c r="D448">
        <v>1</v>
      </c>
      <c r="E448">
        <v>937.87</v>
      </c>
      <c r="H448" s="31">
        <v>2001</v>
      </c>
      <c r="I448" s="31">
        <v>14</v>
      </c>
      <c r="J448" s="31">
        <v>1</v>
      </c>
      <c r="K448" s="32">
        <v>2299.85</v>
      </c>
    </row>
    <row r="449" spans="1:11" x14ac:dyDescent="0.35">
      <c r="A449">
        <f t="shared" si="6"/>
        <v>2003</v>
      </c>
      <c r="B449" t="s">
        <v>934</v>
      </c>
      <c r="C449">
        <v>316</v>
      </c>
      <c r="D449">
        <v>1</v>
      </c>
      <c r="E449">
        <v>1346.42</v>
      </c>
      <c r="H449" s="31">
        <v>2001</v>
      </c>
      <c r="I449" s="31">
        <v>15</v>
      </c>
      <c r="J449" s="31">
        <v>1</v>
      </c>
      <c r="K449" s="32">
        <v>5966.3</v>
      </c>
    </row>
    <row r="450" spans="1:11" x14ac:dyDescent="0.35">
      <c r="A450">
        <f t="shared" si="6"/>
        <v>2003</v>
      </c>
      <c r="B450" t="s">
        <v>934</v>
      </c>
      <c r="C450">
        <v>317</v>
      </c>
      <c r="D450">
        <v>1</v>
      </c>
      <c r="E450">
        <v>1069.81</v>
      </c>
      <c r="H450" s="31">
        <v>2001</v>
      </c>
      <c r="I450" s="31">
        <v>16</v>
      </c>
      <c r="J450" s="31">
        <v>1</v>
      </c>
      <c r="K450" s="32">
        <v>4139.33</v>
      </c>
    </row>
    <row r="451" spans="1:11" x14ac:dyDescent="0.35">
      <c r="A451">
        <f t="shared" si="6"/>
        <v>2003</v>
      </c>
      <c r="B451" t="s">
        <v>934</v>
      </c>
      <c r="C451">
        <v>318</v>
      </c>
      <c r="D451">
        <v>1</v>
      </c>
      <c r="E451">
        <v>3983.43</v>
      </c>
      <c r="H451" s="31">
        <v>2001</v>
      </c>
      <c r="I451" s="31">
        <v>22</v>
      </c>
      <c r="J451" s="31">
        <v>1</v>
      </c>
      <c r="K451" s="32">
        <v>2726.48</v>
      </c>
    </row>
    <row r="452" spans="1:11" x14ac:dyDescent="0.35">
      <c r="A452">
        <f t="shared" ref="A452:A515" si="7">VALUE(20&amp;LEFT(B452,2))+1</f>
        <v>2003</v>
      </c>
      <c r="B452" t="s">
        <v>934</v>
      </c>
      <c r="C452">
        <v>319</v>
      </c>
      <c r="D452">
        <v>1</v>
      </c>
      <c r="E452">
        <v>636.6</v>
      </c>
      <c r="H452" s="31">
        <v>2001</v>
      </c>
      <c r="I452" s="31">
        <v>31</v>
      </c>
      <c r="J452" s="31">
        <v>1</v>
      </c>
      <c r="K452" s="32">
        <v>5356.31</v>
      </c>
    </row>
    <row r="453" spans="1:11" x14ac:dyDescent="0.35">
      <c r="A453">
        <f t="shared" si="7"/>
        <v>2003</v>
      </c>
      <c r="B453" t="s">
        <v>934</v>
      </c>
      <c r="C453">
        <v>323</v>
      </c>
      <c r="D453">
        <v>2</v>
      </c>
      <c r="E453">
        <v>34</v>
      </c>
      <c r="H453" s="31">
        <v>2001</v>
      </c>
      <c r="I453" s="31">
        <v>32</v>
      </c>
      <c r="J453" s="31">
        <v>1</v>
      </c>
      <c r="K453" s="32">
        <v>732.04</v>
      </c>
    </row>
    <row r="454" spans="1:11" x14ac:dyDescent="0.35">
      <c r="A454">
        <f t="shared" si="7"/>
        <v>2003</v>
      </c>
      <c r="B454" t="s">
        <v>934</v>
      </c>
      <c r="C454">
        <v>330</v>
      </c>
      <c r="D454">
        <v>1</v>
      </c>
      <c r="E454">
        <v>339.36</v>
      </c>
      <c r="H454" s="31">
        <v>2001</v>
      </c>
      <c r="I454" s="31">
        <v>36</v>
      </c>
      <c r="J454" s="31">
        <v>1</v>
      </c>
      <c r="K454" s="32">
        <v>229.77</v>
      </c>
    </row>
    <row r="455" spans="1:11" x14ac:dyDescent="0.35">
      <c r="A455">
        <f t="shared" si="7"/>
        <v>2003</v>
      </c>
      <c r="B455" t="s">
        <v>934</v>
      </c>
      <c r="C455">
        <v>332</v>
      </c>
      <c r="D455">
        <v>1</v>
      </c>
      <c r="E455">
        <v>1912.5</v>
      </c>
      <c r="H455" s="31">
        <v>2001</v>
      </c>
      <c r="I455" s="31">
        <v>38</v>
      </c>
      <c r="J455" s="31">
        <v>1</v>
      </c>
      <c r="K455" s="32">
        <v>1633.41</v>
      </c>
    </row>
    <row r="456" spans="1:11" x14ac:dyDescent="0.35">
      <c r="A456">
        <f t="shared" si="7"/>
        <v>2003</v>
      </c>
      <c r="B456" t="s">
        <v>934</v>
      </c>
      <c r="C456">
        <v>333</v>
      </c>
      <c r="D456">
        <v>1</v>
      </c>
      <c r="E456">
        <v>702.61</v>
      </c>
      <c r="H456" s="31">
        <v>2001</v>
      </c>
      <c r="I456" s="31">
        <v>51</v>
      </c>
      <c r="J456" s="31">
        <v>1</v>
      </c>
      <c r="K456" s="32">
        <v>1621.27</v>
      </c>
    </row>
    <row r="457" spans="1:11" x14ac:dyDescent="0.35">
      <c r="A457">
        <f t="shared" si="7"/>
        <v>2003</v>
      </c>
      <c r="B457" t="s">
        <v>934</v>
      </c>
      <c r="C457">
        <v>345</v>
      </c>
      <c r="D457">
        <v>1</v>
      </c>
      <c r="E457">
        <v>1734.84</v>
      </c>
      <c r="H457" s="31">
        <v>2001</v>
      </c>
      <c r="I457" s="31">
        <v>62</v>
      </c>
      <c r="J457" s="31">
        <v>1</v>
      </c>
      <c r="K457" s="32">
        <v>521.5</v>
      </c>
    </row>
    <row r="458" spans="1:11" x14ac:dyDescent="0.35">
      <c r="A458">
        <f t="shared" si="7"/>
        <v>2003</v>
      </c>
      <c r="B458" t="s">
        <v>934</v>
      </c>
      <c r="C458">
        <v>347</v>
      </c>
      <c r="D458">
        <v>1</v>
      </c>
      <c r="E458">
        <v>4214.01</v>
      </c>
      <c r="H458" s="31">
        <v>2001</v>
      </c>
      <c r="I458" s="31">
        <v>77</v>
      </c>
      <c r="J458" s="31">
        <v>1</v>
      </c>
      <c r="K458" s="32">
        <v>6979.25</v>
      </c>
    </row>
    <row r="459" spans="1:11" x14ac:dyDescent="0.35">
      <c r="A459">
        <f t="shared" si="7"/>
        <v>2003</v>
      </c>
      <c r="B459" t="s">
        <v>934</v>
      </c>
      <c r="C459">
        <v>356</v>
      </c>
      <c r="D459">
        <v>1</v>
      </c>
      <c r="E459">
        <v>211.27</v>
      </c>
      <c r="H459" s="31">
        <v>2001</v>
      </c>
      <c r="I459" s="31">
        <v>84</v>
      </c>
      <c r="J459" s="31">
        <v>1</v>
      </c>
      <c r="K459" s="32">
        <v>639.29999999999995</v>
      </c>
    </row>
    <row r="460" spans="1:11" x14ac:dyDescent="0.35">
      <c r="A460">
        <f t="shared" si="7"/>
        <v>2003</v>
      </c>
      <c r="B460" t="s">
        <v>934</v>
      </c>
      <c r="C460">
        <v>361</v>
      </c>
      <c r="D460">
        <v>1</v>
      </c>
      <c r="E460">
        <v>1439.41</v>
      </c>
      <c r="H460" s="31">
        <v>2001</v>
      </c>
      <c r="I460" s="31">
        <v>88</v>
      </c>
      <c r="J460" s="31">
        <v>1</v>
      </c>
      <c r="K460" s="32">
        <v>2568.5500000000002</v>
      </c>
    </row>
    <row r="461" spans="1:11" x14ac:dyDescent="0.35">
      <c r="A461">
        <f t="shared" si="7"/>
        <v>2003</v>
      </c>
      <c r="B461" t="s">
        <v>934</v>
      </c>
      <c r="C461">
        <v>362</v>
      </c>
      <c r="D461">
        <v>1</v>
      </c>
      <c r="E461">
        <v>349.69</v>
      </c>
      <c r="H461" s="31">
        <v>2001</v>
      </c>
      <c r="I461" s="31">
        <v>91</v>
      </c>
      <c r="J461" s="31">
        <v>1</v>
      </c>
      <c r="K461" s="32">
        <v>657.73</v>
      </c>
    </row>
    <row r="462" spans="1:11" x14ac:dyDescent="0.35">
      <c r="A462">
        <f t="shared" si="7"/>
        <v>2003</v>
      </c>
      <c r="B462" t="s">
        <v>934</v>
      </c>
      <c r="C462">
        <v>363</v>
      </c>
      <c r="D462">
        <v>1</v>
      </c>
      <c r="E462">
        <v>380.62</v>
      </c>
      <c r="H462" s="31">
        <v>2001</v>
      </c>
      <c r="I462" s="31">
        <v>93</v>
      </c>
      <c r="J462" s="31">
        <v>1</v>
      </c>
      <c r="K462" s="32">
        <v>795.19</v>
      </c>
    </row>
    <row r="463" spans="1:11" x14ac:dyDescent="0.35">
      <c r="A463">
        <f t="shared" si="7"/>
        <v>2003</v>
      </c>
      <c r="B463" t="s">
        <v>934</v>
      </c>
      <c r="C463">
        <v>371</v>
      </c>
      <c r="D463">
        <v>1</v>
      </c>
      <c r="E463">
        <v>118.25</v>
      </c>
      <c r="H463" s="31">
        <v>2001</v>
      </c>
      <c r="I463" s="31">
        <v>94</v>
      </c>
      <c r="J463" s="31">
        <v>1</v>
      </c>
      <c r="K463" s="32">
        <v>2377.4299999999998</v>
      </c>
    </row>
    <row r="464" spans="1:11" x14ac:dyDescent="0.35">
      <c r="A464">
        <f t="shared" si="7"/>
        <v>2003</v>
      </c>
      <c r="B464" t="s">
        <v>934</v>
      </c>
      <c r="C464">
        <v>378</v>
      </c>
      <c r="D464">
        <v>1</v>
      </c>
      <c r="E464">
        <v>594.52</v>
      </c>
      <c r="H464" s="31">
        <v>2001</v>
      </c>
      <c r="I464" s="31">
        <v>97</v>
      </c>
      <c r="J464" s="31">
        <v>1</v>
      </c>
      <c r="K464" s="32">
        <v>744.09</v>
      </c>
    </row>
    <row r="465" spans="1:11" x14ac:dyDescent="0.35">
      <c r="A465">
        <f t="shared" si="7"/>
        <v>2003</v>
      </c>
      <c r="B465" t="s">
        <v>934</v>
      </c>
      <c r="C465">
        <v>381</v>
      </c>
      <c r="D465">
        <v>1</v>
      </c>
      <c r="E465">
        <v>1726.03</v>
      </c>
      <c r="H465" s="31">
        <v>2001</v>
      </c>
      <c r="I465" s="31">
        <v>99</v>
      </c>
      <c r="J465" s="31">
        <v>1</v>
      </c>
      <c r="K465" s="32">
        <v>996.14</v>
      </c>
    </row>
    <row r="466" spans="1:11" x14ac:dyDescent="0.35">
      <c r="A466">
        <f t="shared" si="7"/>
        <v>2003</v>
      </c>
      <c r="B466" t="s">
        <v>934</v>
      </c>
      <c r="C466">
        <v>390</v>
      </c>
      <c r="D466">
        <v>1</v>
      </c>
      <c r="E466">
        <v>705.44</v>
      </c>
      <c r="H466" s="31">
        <v>2001</v>
      </c>
      <c r="I466" s="31">
        <v>100</v>
      </c>
      <c r="J466" s="31">
        <v>1</v>
      </c>
      <c r="K466" s="32">
        <v>339.57</v>
      </c>
    </row>
    <row r="467" spans="1:11" x14ac:dyDescent="0.35">
      <c r="A467">
        <f t="shared" si="7"/>
        <v>2003</v>
      </c>
      <c r="B467" t="s">
        <v>934</v>
      </c>
      <c r="C467">
        <v>391</v>
      </c>
      <c r="D467">
        <v>1</v>
      </c>
      <c r="E467">
        <v>439.33</v>
      </c>
      <c r="H467" s="31">
        <v>2001</v>
      </c>
      <c r="I467" s="31">
        <v>111</v>
      </c>
      <c r="J467" s="31">
        <v>1</v>
      </c>
      <c r="K467" s="32">
        <v>1346.76</v>
      </c>
    </row>
    <row r="468" spans="1:11" x14ac:dyDescent="0.35">
      <c r="A468">
        <f t="shared" si="7"/>
        <v>2003</v>
      </c>
      <c r="B468" t="s">
        <v>934</v>
      </c>
      <c r="C468">
        <v>392</v>
      </c>
      <c r="D468">
        <v>1</v>
      </c>
      <c r="E468">
        <v>688.92</v>
      </c>
      <c r="H468" s="31">
        <v>2001</v>
      </c>
      <c r="I468" s="31">
        <v>118</v>
      </c>
      <c r="J468" s="31">
        <v>1</v>
      </c>
      <c r="K468" s="32">
        <v>598.25</v>
      </c>
    </row>
    <row r="469" spans="1:11" x14ac:dyDescent="0.35">
      <c r="A469">
        <f t="shared" si="7"/>
        <v>2003</v>
      </c>
      <c r="B469" t="s">
        <v>934</v>
      </c>
      <c r="C469">
        <v>394</v>
      </c>
      <c r="D469">
        <v>1</v>
      </c>
      <c r="E469">
        <v>1093.8499999999999</v>
      </c>
      <c r="H469" s="31">
        <v>2001</v>
      </c>
      <c r="I469" s="31">
        <v>129</v>
      </c>
      <c r="J469" s="31">
        <v>1</v>
      </c>
      <c r="K469" s="32">
        <v>1488.03</v>
      </c>
    </row>
    <row r="470" spans="1:11" x14ac:dyDescent="0.35">
      <c r="A470">
        <f t="shared" si="7"/>
        <v>2003</v>
      </c>
      <c r="B470" t="s">
        <v>934</v>
      </c>
      <c r="C470">
        <v>402</v>
      </c>
      <c r="D470">
        <v>1</v>
      </c>
      <c r="E470">
        <v>187.4</v>
      </c>
      <c r="H470" s="31">
        <v>2001</v>
      </c>
      <c r="I470" s="31">
        <v>138</v>
      </c>
      <c r="J470" s="31">
        <v>1</v>
      </c>
      <c r="K470" s="32">
        <v>3815.84</v>
      </c>
    </row>
    <row r="471" spans="1:11" x14ac:dyDescent="0.35">
      <c r="A471">
        <f t="shared" si="7"/>
        <v>2003</v>
      </c>
      <c r="B471" t="s">
        <v>934</v>
      </c>
      <c r="C471">
        <v>403</v>
      </c>
      <c r="D471">
        <v>1</v>
      </c>
      <c r="E471">
        <v>247.61</v>
      </c>
      <c r="H471" s="31">
        <v>2001</v>
      </c>
      <c r="I471" s="31">
        <v>146</v>
      </c>
      <c r="J471" s="31">
        <v>1</v>
      </c>
      <c r="K471" s="32">
        <v>778.8</v>
      </c>
    </row>
    <row r="472" spans="1:11" x14ac:dyDescent="0.35">
      <c r="A472">
        <f t="shared" si="7"/>
        <v>2003</v>
      </c>
      <c r="B472" t="s">
        <v>934</v>
      </c>
      <c r="C472">
        <v>404</v>
      </c>
      <c r="D472">
        <v>1</v>
      </c>
      <c r="E472">
        <v>254.81</v>
      </c>
      <c r="H472" s="31">
        <v>2001</v>
      </c>
      <c r="I472" s="31">
        <v>166</v>
      </c>
      <c r="J472" s="31">
        <v>1</v>
      </c>
      <c r="K472" s="32">
        <v>707.42</v>
      </c>
    </row>
    <row r="473" spans="1:11" x14ac:dyDescent="0.35">
      <c r="A473">
        <f t="shared" si="7"/>
        <v>2003</v>
      </c>
      <c r="B473" t="s">
        <v>934</v>
      </c>
      <c r="C473">
        <v>409</v>
      </c>
      <c r="D473">
        <v>1</v>
      </c>
      <c r="E473">
        <v>302.91000000000003</v>
      </c>
      <c r="H473" s="31">
        <v>2001</v>
      </c>
      <c r="I473" s="31">
        <v>173</v>
      </c>
      <c r="J473" s="31">
        <v>1</v>
      </c>
      <c r="K473" s="32">
        <v>498.34</v>
      </c>
    </row>
    <row r="474" spans="1:11" x14ac:dyDescent="0.35">
      <c r="A474">
        <f t="shared" si="7"/>
        <v>2003</v>
      </c>
      <c r="B474" t="s">
        <v>934</v>
      </c>
      <c r="C474">
        <v>411</v>
      </c>
      <c r="D474">
        <v>1</v>
      </c>
      <c r="E474">
        <v>112.57</v>
      </c>
      <c r="H474" s="31">
        <v>2001</v>
      </c>
      <c r="I474" s="31">
        <v>177</v>
      </c>
      <c r="J474" s="31">
        <v>1</v>
      </c>
      <c r="K474" s="32">
        <v>1033.54</v>
      </c>
    </row>
    <row r="475" spans="1:11" x14ac:dyDescent="0.35">
      <c r="A475">
        <f t="shared" si="7"/>
        <v>2003</v>
      </c>
      <c r="B475" t="s">
        <v>934</v>
      </c>
      <c r="C475">
        <v>413</v>
      </c>
      <c r="D475">
        <v>1</v>
      </c>
      <c r="E475">
        <v>2230.02</v>
      </c>
      <c r="H475" s="31">
        <v>2001</v>
      </c>
      <c r="I475" s="31">
        <v>181</v>
      </c>
      <c r="J475" s="31">
        <v>1</v>
      </c>
      <c r="K475" s="32">
        <v>7060.4</v>
      </c>
    </row>
    <row r="476" spans="1:11" x14ac:dyDescent="0.35">
      <c r="A476">
        <f t="shared" si="7"/>
        <v>2003</v>
      </c>
      <c r="B476" t="s">
        <v>934</v>
      </c>
      <c r="C476">
        <v>414</v>
      </c>
      <c r="D476">
        <v>1</v>
      </c>
      <c r="E476">
        <v>499.13</v>
      </c>
      <c r="H476" s="31">
        <v>2001</v>
      </c>
      <c r="I476" s="31">
        <v>182</v>
      </c>
      <c r="J476" s="31">
        <v>1</v>
      </c>
      <c r="K476" s="32">
        <v>1655.8</v>
      </c>
    </row>
    <row r="477" spans="1:11" x14ac:dyDescent="0.35">
      <c r="A477">
        <f t="shared" si="7"/>
        <v>2003</v>
      </c>
      <c r="B477" t="s">
        <v>934</v>
      </c>
      <c r="C477">
        <v>415</v>
      </c>
      <c r="D477">
        <v>1</v>
      </c>
      <c r="E477">
        <v>115.53</v>
      </c>
      <c r="H477" s="31">
        <v>2001</v>
      </c>
      <c r="I477" s="31">
        <v>191</v>
      </c>
      <c r="J477" s="31">
        <v>1</v>
      </c>
      <c r="K477" s="32">
        <v>11544.31</v>
      </c>
    </row>
    <row r="478" spans="1:11" x14ac:dyDescent="0.35">
      <c r="A478">
        <f t="shared" si="7"/>
        <v>2003</v>
      </c>
      <c r="B478" t="s">
        <v>934</v>
      </c>
      <c r="C478">
        <v>417</v>
      </c>
      <c r="D478">
        <v>1</v>
      </c>
      <c r="E478">
        <v>708.69</v>
      </c>
      <c r="H478" s="31">
        <v>2001</v>
      </c>
      <c r="I478" s="31">
        <v>194</v>
      </c>
      <c r="J478" s="31">
        <v>1</v>
      </c>
      <c r="K478" s="32">
        <v>9837.68</v>
      </c>
    </row>
    <row r="479" spans="1:11" x14ac:dyDescent="0.35">
      <c r="A479">
        <f t="shared" si="7"/>
        <v>2003</v>
      </c>
      <c r="B479" t="s">
        <v>934</v>
      </c>
      <c r="C479">
        <v>418</v>
      </c>
      <c r="D479">
        <v>1</v>
      </c>
      <c r="E479">
        <v>150.52000000000001</v>
      </c>
      <c r="H479" s="31">
        <v>2001</v>
      </c>
      <c r="I479" s="31">
        <v>196</v>
      </c>
      <c r="J479" s="31">
        <v>1</v>
      </c>
      <c r="K479" s="32">
        <v>28613.14</v>
      </c>
    </row>
    <row r="480" spans="1:11" x14ac:dyDescent="0.35">
      <c r="A480">
        <f t="shared" si="7"/>
        <v>2003</v>
      </c>
      <c r="B480" t="s">
        <v>934</v>
      </c>
      <c r="C480">
        <v>423</v>
      </c>
      <c r="D480">
        <v>1</v>
      </c>
      <c r="E480">
        <v>3051.01</v>
      </c>
      <c r="H480" s="31">
        <v>2001</v>
      </c>
      <c r="I480" s="31">
        <v>197</v>
      </c>
      <c r="J480" s="31">
        <v>1</v>
      </c>
      <c r="K480" s="32">
        <v>4839.21</v>
      </c>
    </row>
    <row r="481" spans="1:11" x14ac:dyDescent="0.35">
      <c r="A481">
        <f t="shared" si="7"/>
        <v>2003</v>
      </c>
      <c r="B481" t="s">
        <v>934</v>
      </c>
      <c r="C481">
        <v>424</v>
      </c>
      <c r="D481">
        <v>1</v>
      </c>
      <c r="E481">
        <v>491.54</v>
      </c>
      <c r="H481" s="31">
        <v>2001</v>
      </c>
      <c r="I481" s="31">
        <v>199</v>
      </c>
      <c r="J481" s="31">
        <v>1</v>
      </c>
      <c r="K481" s="32">
        <v>4272.3999999999996</v>
      </c>
    </row>
    <row r="482" spans="1:11" x14ac:dyDescent="0.35">
      <c r="A482">
        <f t="shared" si="7"/>
        <v>2003</v>
      </c>
      <c r="B482" t="s">
        <v>934</v>
      </c>
      <c r="C482">
        <v>432</v>
      </c>
      <c r="D482">
        <v>1</v>
      </c>
      <c r="E482">
        <v>769.53</v>
      </c>
      <c r="H482" s="31">
        <v>2001</v>
      </c>
      <c r="I482" s="31">
        <v>200</v>
      </c>
      <c r="J482" s="31">
        <v>1</v>
      </c>
      <c r="K482" s="32">
        <v>5230.1000000000004</v>
      </c>
    </row>
    <row r="483" spans="1:11" x14ac:dyDescent="0.35">
      <c r="A483">
        <f t="shared" si="7"/>
        <v>2003</v>
      </c>
      <c r="B483" t="s">
        <v>934</v>
      </c>
      <c r="C483">
        <v>435</v>
      </c>
      <c r="D483">
        <v>1</v>
      </c>
      <c r="E483">
        <v>572.15</v>
      </c>
      <c r="H483" s="31">
        <v>2001</v>
      </c>
      <c r="I483" s="31">
        <v>207</v>
      </c>
      <c r="J483" s="31">
        <v>1</v>
      </c>
      <c r="K483" s="32">
        <v>295.74</v>
      </c>
    </row>
    <row r="484" spans="1:11" x14ac:dyDescent="0.35">
      <c r="A484">
        <f t="shared" si="7"/>
        <v>2003</v>
      </c>
      <c r="B484" t="s">
        <v>934</v>
      </c>
      <c r="C484">
        <v>441</v>
      </c>
      <c r="D484">
        <v>1</v>
      </c>
      <c r="E484">
        <v>363.85</v>
      </c>
      <c r="H484" s="31">
        <v>2001</v>
      </c>
      <c r="I484" s="31">
        <v>208</v>
      </c>
      <c r="J484" s="31">
        <v>1</v>
      </c>
      <c r="K484" s="32">
        <v>291.92</v>
      </c>
    </row>
    <row r="485" spans="1:11" x14ac:dyDescent="0.35">
      <c r="A485">
        <f t="shared" si="7"/>
        <v>2003</v>
      </c>
      <c r="B485" t="s">
        <v>934</v>
      </c>
      <c r="C485">
        <v>447</v>
      </c>
      <c r="D485">
        <v>1</v>
      </c>
      <c r="E485">
        <v>214.95</v>
      </c>
      <c r="H485" s="31">
        <v>2001</v>
      </c>
      <c r="I485" s="31">
        <v>227</v>
      </c>
      <c r="J485" s="31">
        <v>1</v>
      </c>
      <c r="K485" s="32">
        <v>904.44</v>
      </c>
    </row>
    <row r="486" spans="1:11" x14ac:dyDescent="0.35">
      <c r="A486">
        <f t="shared" si="7"/>
        <v>2003</v>
      </c>
      <c r="B486" t="s">
        <v>934</v>
      </c>
      <c r="C486">
        <v>458</v>
      </c>
      <c r="D486">
        <v>1</v>
      </c>
      <c r="E486">
        <v>412.06</v>
      </c>
      <c r="H486" s="31">
        <v>2001</v>
      </c>
      <c r="I486" s="31">
        <v>229</v>
      </c>
      <c r="J486" s="31">
        <v>1</v>
      </c>
      <c r="K486" s="32">
        <v>270.29000000000002</v>
      </c>
    </row>
    <row r="487" spans="1:11" x14ac:dyDescent="0.35">
      <c r="A487">
        <f t="shared" si="7"/>
        <v>2003</v>
      </c>
      <c r="B487" t="s">
        <v>934</v>
      </c>
      <c r="C487">
        <v>463</v>
      </c>
      <c r="D487">
        <v>1</v>
      </c>
      <c r="E487">
        <v>833.37</v>
      </c>
      <c r="H487" s="31">
        <v>2001</v>
      </c>
      <c r="I487" s="31">
        <v>239</v>
      </c>
      <c r="J487" s="31">
        <v>1</v>
      </c>
      <c r="K487" s="32">
        <v>725.07</v>
      </c>
    </row>
    <row r="488" spans="1:11" x14ac:dyDescent="0.35">
      <c r="A488">
        <f t="shared" si="7"/>
        <v>2003</v>
      </c>
      <c r="B488" t="s">
        <v>934</v>
      </c>
      <c r="C488">
        <v>465</v>
      </c>
      <c r="D488">
        <v>1</v>
      </c>
      <c r="E488">
        <v>1934.31</v>
      </c>
      <c r="H488" s="31">
        <v>2001</v>
      </c>
      <c r="I488" s="31">
        <v>241</v>
      </c>
      <c r="J488" s="31">
        <v>1</v>
      </c>
      <c r="K488" s="32">
        <v>3949.64</v>
      </c>
    </row>
    <row r="489" spans="1:11" x14ac:dyDescent="0.35">
      <c r="A489">
        <f t="shared" si="7"/>
        <v>2003</v>
      </c>
      <c r="B489" t="s">
        <v>934</v>
      </c>
      <c r="C489">
        <v>466</v>
      </c>
      <c r="D489">
        <v>1</v>
      </c>
      <c r="E489">
        <v>2226.9699999999998</v>
      </c>
      <c r="H489" s="31">
        <v>2001</v>
      </c>
      <c r="I489" s="31">
        <v>253</v>
      </c>
      <c r="J489" s="31">
        <v>1</v>
      </c>
      <c r="K489" s="32">
        <v>515.01</v>
      </c>
    </row>
    <row r="490" spans="1:11" x14ac:dyDescent="0.35">
      <c r="A490">
        <f t="shared" si="7"/>
        <v>2003</v>
      </c>
      <c r="B490" t="s">
        <v>934</v>
      </c>
      <c r="C490">
        <v>473</v>
      </c>
      <c r="D490">
        <v>1</v>
      </c>
      <c r="E490">
        <v>542.97</v>
      </c>
      <c r="H490" s="31">
        <v>2001</v>
      </c>
      <c r="I490" s="31">
        <v>270</v>
      </c>
      <c r="J490" s="31">
        <v>1</v>
      </c>
      <c r="K490" s="32">
        <v>8023.77</v>
      </c>
    </row>
    <row r="491" spans="1:11" x14ac:dyDescent="0.35">
      <c r="A491">
        <f t="shared" si="7"/>
        <v>2003</v>
      </c>
      <c r="B491" t="s">
        <v>934</v>
      </c>
      <c r="C491">
        <v>477</v>
      </c>
      <c r="D491">
        <v>1</v>
      </c>
      <c r="E491">
        <v>3265.81</v>
      </c>
      <c r="H491" s="31">
        <v>2001</v>
      </c>
      <c r="I491" s="31">
        <v>271</v>
      </c>
      <c r="J491" s="31">
        <v>1</v>
      </c>
      <c r="K491" s="32">
        <v>10941.56</v>
      </c>
    </row>
    <row r="492" spans="1:11" x14ac:dyDescent="0.35">
      <c r="A492">
        <f t="shared" si="7"/>
        <v>2003</v>
      </c>
      <c r="B492" t="s">
        <v>934</v>
      </c>
      <c r="C492">
        <v>480</v>
      </c>
      <c r="D492">
        <v>1</v>
      </c>
      <c r="E492">
        <v>752.02</v>
      </c>
      <c r="H492" s="31">
        <v>2001</v>
      </c>
      <c r="I492" s="31">
        <v>272</v>
      </c>
      <c r="J492" s="31">
        <v>1</v>
      </c>
      <c r="K492" s="32">
        <v>10319.08</v>
      </c>
    </row>
    <row r="493" spans="1:11" x14ac:dyDescent="0.35">
      <c r="A493">
        <f t="shared" si="7"/>
        <v>2003</v>
      </c>
      <c r="B493" t="s">
        <v>934</v>
      </c>
      <c r="C493">
        <v>482</v>
      </c>
      <c r="D493">
        <v>1</v>
      </c>
      <c r="E493">
        <v>3030.77</v>
      </c>
      <c r="H493" s="31">
        <v>2001</v>
      </c>
      <c r="I493" s="31">
        <v>273</v>
      </c>
      <c r="J493" s="31">
        <v>1</v>
      </c>
      <c r="K493" s="32">
        <v>6485.89</v>
      </c>
    </row>
    <row r="494" spans="1:11" x14ac:dyDescent="0.35">
      <c r="A494">
        <f t="shared" si="7"/>
        <v>2003</v>
      </c>
      <c r="B494" t="s">
        <v>934</v>
      </c>
      <c r="C494">
        <v>484</v>
      </c>
      <c r="D494">
        <v>1</v>
      </c>
      <c r="E494">
        <v>997.3</v>
      </c>
      <c r="H494" s="31">
        <v>2001</v>
      </c>
      <c r="I494" s="31">
        <v>276</v>
      </c>
      <c r="J494" s="31">
        <v>1</v>
      </c>
      <c r="K494" s="32">
        <v>7791.77</v>
      </c>
    </row>
    <row r="495" spans="1:11" x14ac:dyDescent="0.35">
      <c r="A495">
        <f t="shared" si="7"/>
        <v>2003</v>
      </c>
      <c r="B495" t="s">
        <v>934</v>
      </c>
      <c r="C495">
        <v>485</v>
      </c>
      <c r="D495">
        <v>1</v>
      </c>
      <c r="E495">
        <v>737.48</v>
      </c>
      <c r="H495" s="31">
        <v>2001</v>
      </c>
      <c r="I495" s="31">
        <v>277</v>
      </c>
      <c r="J495" s="31">
        <v>1</v>
      </c>
      <c r="K495" s="32">
        <v>2535.39</v>
      </c>
    </row>
    <row r="496" spans="1:11" x14ac:dyDescent="0.35">
      <c r="A496">
        <f t="shared" si="7"/>
        <v>2003</v>
      </c>
      <c r="B496" t="s">
        <v>934</v>
      </c>
      <c r="C496">
        <v>486</v>
      </c>
      <c r="D496">
        <v>1</v>
      </c>
      <c r="E496">
        <v>366.92</v>
      </c>
      <c r="H496" s="31">
        <v>2001</v>
      </c>
      <c r="I496" s="31">
        <v>278</v>
      </c>
      <c r="J496" s="31">
        <v>1</v>
      </c>
      <c r="K496" s="32">
        <v>2260.77</v>
      </c>
    </row>
    <row r="497" spans="1:11" x14ac:dyDescent="0.35">
      <c r="A497">
        <f t="shared" si="7"/>
        <v>2003</v>
      </c>
      <c r="B497" t="s">
        <v>934</v>
      </c>
      <c r="C497">
        <v>487</v>
      </c>
      <c r="D497">
        <v>1</v>
      </c>
      <c r="E497">
        <v>398.3</v>
      </c>
      <c r="H497" s="31">
        <v>2001</v>
      </c>
      <c r="I497" s="31">
        <v>279</v>
      </c>
      <c r="J497" s="31">
        <v>1</v>
      </c>
      <c r="K497" s="32">
        <v>22643.439999999999</v>
      </c>
    </row>
    <row r="498" spans="1:11" x14ac:dyDescent="0.35">
      <c r="A498">
        <f t="shared" si="7"/>
        <v>2003</v>
      </c>
      <c r="B498" t="s">
        <v>934</v>
      </c>
      <c r="C498">
        <v>492</v>
      </c>
      <c r="D498">
        <v>1</v>
      </c>
      <c r="E498">
        <v>4004.45</v>
      </c>
      <c r="H498" s="31">
        <v>2001</v>
      </c>
      <c r="I498" s="31">
        <v>280</v>
      </c>
      <c r="J498" s="31">
        <v>1</v>
      </c>
      <c r="K498" s="32">
        <v>4323.55</v>
      </c>
    </row>
    <row r="499" spans="1:11" x14ac:dyDescent="0.35">
      <c r="A499">
        <f t="shared" si="7"/>
        <v>2003</v>
      </c>
      <c r="B499" t="s">
        <v>934</v>
      </c>
      <c r="C499">
        <v>495</v>
      </c>
      <c r="D499">
        <v>1</v>
      </c>
      <c r="E499">
        <v>337.13</v>
      </c>
      <c r="H499" s="31">
        <v>2001</v>
      </c>
      <c r="I499" s="31">
        <v>281</v>
      </c>
      <c r="J499" s="31">
        <v>1</v>
      </c>
      <c r="K499" s="32">
        <v>14604.36</v>
      </c>
    </row>
    <row r="500" spans="1:11" x14ac:dyDescent="0.35">
      <c r="A500">
        <f t="shared" si="7"/>
        <v>2003</v>
      </c>
      <c r="B500" t="s">
        <v>934</v>
      </c>
      <c r="C500">
        <v>497</v>
      </c>
      <c r="D500">
        <v>1</v>
      </c>
      <c r="E500">
        <v>258.61</v>
      </c>
      <c r="H500" s="31">
        <v>2001</v>
      </c>
      <c r="I500" s="31">
        <v>283</v>
      </c>
      <c r="J500" s="31">
        <v>1</v>
      </c>
      <c r="K500" s="32">
        <v>4334.26</v>
      </c>
    </row>
    <row r="501" spans="1:11" x14ac:dyDescent="0.35">
      <c r="A501">
        <f t="shared" si="7"/>
        <v>2003</v>
      </c>
      <c r="B501" t="s">
        <v>934</v>
      </c>
      <c r="C501">
        <v>499</v>
      </c>
      <c r="D501">
        <v>1</v>
      </c>
      <c r="E501">
        <v>387.05</v>
      </c>
      <c r="H501" s="31">
        <v>2001</v>
      </c>
      <c r="I501" s="31">
        <v>284</v>
      </c>
      <c r="J501" s="31">
        <v>1</v>
      </c>
      <c r="K501" s="32">
        <v>9308.5</v>
      </c>
    </row>
    <row r="502" spans="1:11" x14ac:dyDescent="0.35">
      <c r="A502">
        <f t="shared" si="7"/>
        <v>2003</v>
      </c>
      <c r="B502" t="s">
        <v>934</v>
      </c>
      <c r="C502">
        <v>500</v>
      </c>
      <c r="D502">
        <v>1</v>
      </c>
      <c r="E502">
        <v>669.88</v>
      </c>
      <c r="H502" s="31">
        <v>2001</v>
      </c>
      <c r="I502" s="31">
        <v>286</v>
      </c>
      <c r="J502" s="31">
        <v>1</v>
      </c>
      <c r="K502" s="32">
        <v>1418.23</v>
      </c>
    </row>
    <row r="503" spans="1:11" x14ac:dyDescent="0.35">
      <c r="A503">
        <f t="shared" si="7"/>
        <v>2003</v>
      </c>
      <c r="B503" t="s">
        <v>934</v>
      </c>
      <c r="C503">
        <v>505</v>
      </c>
      <c r="D503">
        <v>1</v>
      </c>
      <c r="E503">
        <v>539.13</v>
      </c>
      <c r="H503" s="31">
        <v>2001</v>
      </c>
      <c r="I503" s="31">
        <v>294</v>
      </c>
      <c r="J503" s="31">
        <v>1</v>
      </c>
      <c r="K503" s="32">
        <v>546.9</v>
      </c>
    </row>
    <row r="504" spans="1:11" x14ac:dyDescent="0.35">
      <c r="A504">
        <f t="shared" si="7"/>
        <v>2003</v>
      </c>
      <c r="B504" t="s">
        <v>934</v>
      </c>
      <c r="C504">
        <v>507</v>
      </c>
      <c r="D504">
        <v>1</v>
      </c>
      <c r="E504">
        <v>286.27</v>
      </c>
      <c r="H504" s="31">
        <v>2001</v>
      </c>
      <c r="I504" s="31">
        <v>297</v>
      </c>
      <c r="J504" s="31">
        <v>1</v>
      </c>
      <c r="K504" s="32">
        <v>397.76</v>
      </c>
    </row>
    <row r="505" spans="1:11" x14ac:dyDescent="0.35">
      <c r="A505">
        <f t="shared" si="7"/>
        <v>2003</v>
      </c>
      <c r="B505" t="s">
        <v>934</v>
      </c>
      <c r="C505">
        <v>508</v>
      </c>
      <c r="D505">
        <v>1</v>
      </c>
      <c r="E505">
        <v>1855.58</v>
      </c>
      <c r="H505" s="31">
        <v>2001</v>
      </c>
      <c r="I505" s="31">
        <v>299</v>
      </c>
      <c r="J505" s="31">
        <v>1</v>
      </c>
      <c r="K505" s="32">
        <v>1020.53</v>
      </c>
    </row>
    <row r="506" spans="1:11" x14ac:dyDescent="0.35">
      <c r="A506">
        <f t="shared" si="7"/>
        <v>2003</v>
      </c>
      <c r="B506" t="s">
        <v>934</v>
      </c>
      <c r="C506">
        <v>511</v>
      </c>
      <c r="D506">
        <v>1</v>
      </c>
      <c r="E506">
        <v>663.19</v>
      </c>
      <c r="H506" s="31">
        <v>2001</v>
      </c>
      <c r="I506" s="31">
        <v>300</v>
      </c>
      <c r="J506" s="31">
        <v>1</v>
      </c>
      <c r="K506" s="32">
        <v>1614.81</v>
      </c>
    </row>
    <row r="507" spans="1:11" x14ac:dyDescent="0.35">
      <c r="A507">
        <f t="shared" si="7"/>
        <v>2003</v>
      </c>
      <c r="B507" t="s">
        <v>934</v>
      </c>
      <c r="C507">
        <v>513</v>
      </c>
      <c r="D507">
        <v>1</v>
      </c>
      <c r="E507">
        <v>178.61</v>
      </c>
      <c r="H507" s="31">
        <v>2001</v>
      </c>
      <c r="I507" s="31">
        <v>306</v>
      </c>
      <c r="J507" s="31">
        <v>1</v>
      </c>
      <c r="K507" s="32">
        <v>248.86</v>
      </c>
    </row>
    <row r="508" spans="1:11" x14ac:dyDescent="0.35">
      <c r="A508">
        <f t="shared" si="7"/>
        <v>2003</v>
      </c>
      <c r="B508" t="s">
        <v>934</v>
      </c>
      <c r="C508">
        <v>514</v>
      </c>
      <c r="D508">
        <v>1</v>
      </c>
      <c r="E508">
        <v>216.25</v>
      </c>
      <c r="H508" s="31">
        <v>2001</v>
      </c>
      <c r="I508" s="31">
        <v>308</v>
      </c>
      <c r="J508" s="31">
        <v>1</v>
      </c>
      <c r="K508" s="32">
        <v>368.13</v>
      </c>
    </row>
    <row r="509" spans="1:11" x14ac:dyDescent="0.35">
      <c r="A509">
        <f t="shared" si="7"/>
        <v>2003</v>
      </c>
      <c r="B509" t="s">
        <v>934</v>
      </c>
      <c r="C509">
        <v>516</v>
      </c>
      <c r="D509">
        <v>1</v>
      </c>
      <c r="E509">
        <v>139.13999999999999</v>
      </c>
      <c r="H509" s="31">
        <v>2001</v>
      </c>
      <c r="I509" s="31">
        <v>314</v>
      </c>
      <c r="J509" s="31">
        <v>1</v>
      </c>
      <c r="K509" s="32">
        <v>1054.23</v>
      </c>
    </row>
    <row r="510" spans="1:11" x14ac:dyDescent="0.35">
      <c r="A510">
        <f t="shared" si="7"/>
        <v>2003</v>
      </c>
      <c r="B510" t="s">
        <v>934</v>
      </c>
      <c r="C510">
        <v>518</v>
      </c>
      <c r="D510">
        <v>1</v>
      </c>
      <c r="E510">
        <v>2277.1</v>
      </c>
      <c r="H510" s="31">
        <v>2001</v>
      </c>
      <c r="I510" s="31">
        <v>323</v>
      </c>
      <c r="J510" s="31">
        <v>2</v>
      </c>
      <c r="K510" s="32">
        <v>49.74</v>
      </c>
    </row>
    <row r="511" spans="1:11" x14ac:dyDescent="0.35">
      <c r="A511">
        <f t="shared" si="7"/>
        <v>2003</v>
      </c>
      <c r="B511" t="s">
        <v>934</v>
      </c>
      <c r="C511">
        <v>531</v>
      </c>
      <c r="D511">
        <v>1</v>
      </c>
      <c r="E511">
        <v>1484.21</v>
      </c>
      <c r="H511" s="31">
        <v>2001</v>
      </c>
      <c r="I511" s="31">
        <v>330</v>
      </c>
      <c r="J511" s="31">
        <v>1</v>
      </c>
      <c r="K511" s="32">
        <v>308.07</v>
      </c>
    </row>
    <row r="512" spans="1:11" x14ac:dyDescent="0.35">
      <c r="A512">
        <f t="shared" si="7"/>
        <v>2003</v>
      </c>
      <c r="B512" t="s">
        <v>934</v>
      </c>
      <c r="C512">
        <v>533</v>
      </c>
      <c r="D512">
        <v>1</v>
      </c>
      <c r="E512">
        <v>1176.17</v>
      </c>
      <c r="H512" s="31">
        <v>2001</v>
      </c>
      <c r="I512" s="31">
        <v>332</v>
      </c>
      <c r="J512" s="31">
        <v>1</v>
      </c>
      <c r="K512" s="32">
        <v>1898.01</v>
      </c>
    </row>
    <row r="513" spans="1:11" x14ac:dyDescent="0.35">
      <c r="A513">
        <f t="shared" si="7"/>
        <v>2003</v>
      </c>
      <c r="B513" t="s">
        <v>934</v>
      </c>
      <c r="C513">
        <v>534</v>
      </c>
      <c r="D513">
        <v>1</v>
      </c>
      <c r="E513">
        <v>1769.88</v>
      </c>
      <c r="H513" s="31">
        <v>2001</v>
      </c>
      <c r="I513" s="31">
        <v>345</v>
      </c>
      <c r="J513" s="31">
        <v>1</v>
      </c>
      <c r="K513" s="32">
        <v>1597.38</v>
      </c>
    </row>
    <row r="514" spans="1:11" x14ac:dyDescent="0.35">
      <c r="A514">
        <f t="shared" si="7"/>
        <v>2003</v>
      </c>
      <c r="B514" t="s">
        <v>934</v>
      </c>
      <c r="C514">
        <v>535</v>
      </c>
      <c r="D514">
        <v>1</v>
      </c>
      <c r="E514">
        <v>16101.19</v>
      </c>
      <c r="H514" s="31">
        <v>2001</v>
      </c>
      <c r="I514" s="31">
        <v>347</v>
      </c>
      <c r="J514" s="31">
        <v>1</v>
      </c>
      <c r="K514" s="32">
        <v>4311.58</v>
      </c>
    </row>
    <row r="515" spans="1:11" x14ac:dyDescent="0.35">
      <c r="A515">
        <f t="shared" si="7"/>
        <v>2003</v>
      </c>
      <c r="B515" t="s">
        <v>934</v>
      </c>
      <c r="C515">
        <v>542</v>
      </c>
      <c r="D515">
        <v>1</v>
      </c>
      <c r="E515">
        <v>511.14</v>
      </c>
      <c r="H515" s="31">
        <v>2001</v>
      </c>
      <c r="I515" s="31">
        <v>361</v>
      </c>
      <c r="J515" s="31">
        <v>1</v>
      </c>
      <c r="K515" s="32">
        <v>1630.97</v>
      </c>
    </row>
    <row r="516" spans="1:11" x14ac:dyDescent="0.35">
      <c r="A516">
        <f t="shared" ref="A516:A579" si="8">VALUE(20&amp;LEFT(B516,2))+1</f>
        <v>2003</v>
      </c>
      <c r="B516" t="s">
        <v>934</v>
      </c>
      <c r="C516">
        <v>544</v>
      </c>
      <c r="D516">
        <v>1</v>
      </c>
      <c r="E516">
        <v>2794.08</v>
      </c>
      <c r="H516" s="31">
        <v>2001</v>
      </c>
      <c r="I516" s="31">
        <v>362</v>
      </c>
      <c r="J516" s="31">
        <v>1</v>
      </c>
      <c r="K516" s="32">
        <v>317.63</v>
      </c>
    </row>
    <row r="517" spans="1:11" x14ac:dyDescent="0.35">
      <c r="A517">
        <f t="shared" si="8"/>
        <v>2003</v>
      </c>
      <c r="B517" t="s">
        <v>934</v>
      </c>
      <c r="C517">
        <v>545</v>
      </c>
      <c r="D517">
        <v>1</v>
      </c>
      <c r="E517">
        <v>356.56</v>
      </c>
      <c r="H517" s="31">
        <v>2001</v>
      </c>
      <c r="I517" s="31">
        <v>363</v>
      </c>
      <c r="J517" s="31">
        <v>1</v>
      </c>
      <c r="K517" s="32">
        <v>258.44</v>
      </c>
    </row>
    <row r="518" spans="1:11" x14ac:dyDescent="0.35">
      <c r="A518">
        <f t="shared" si="8"/>
        <v>2003</v>
      </c>
      <c r="B518" t="s">
        <v>934</v>
      </c>
      <c r="C518">
        <v>547</v>
      </c>
      <c r="D518">
        <v>1</v>
      </c>
      <c r="E518">
        <v>602.61</v>
      </c>
      <c r="H518" s="31">
        <v>2001</v>
      </c>
      <c r="I518" s="31">
        <v>378</v>
      </c>
      <c r="J518" s="31">
        <v>1</v>
      </c>
      <c r="K518" s="32">
        <v>618.95000000000005</v>
      </c>
    </row>
    <row r="519" spans="1:11" x14ac:dyDescent="0.35">
      <c r="A519">
        <f t="shared" si="8"/>
        <v>2003</v>
      </c>
      <c r="B519" t="s">
        <v>934</v>
      </c>
      <c r="C519">
        <v>548</v>
      </c>
      <c r="D519">
        <v>1</v>
      </c>
      <c r="E519">
        <v>1230.1099999999999</v>
      </c>
      <c r="H519" s="31">
        <v>2001</v>
      </c>
      <c r="I519" s="31">
        <v>390</v>
      </c>
      <c r="J519" s="31">
        <v>1</v>
      </c>
      <c r="K519" s="32">
        <v>721.77</v>
      </c>
    </row>
    <row r="520" spans="1:11" x14ac:dyDescent="0.35">
      <c r="A520">
        <f t="shared" si="8"/>
        <v>2003</v>
      </c>
      <c r="B520" t="s">
        <v>934</v>
      </c>
      <c r="C520">
        <v>549</v>
      </c>
      <c r="D520">
        <v>1</v>
      </c>
      <c r="E520">
        <v>1643.86</v>
      </c>
      <c r="H520" s="31">
        <v>2001</v>
      </c>
      <c r="I520" s="31">
        <v>391</v>
      </c>
      <c r="J520" s="31">
        <v>1</v>
      </c>
      <c r="K520" s="32">
        <v>424.12</v>
      </c>
    </row>
    <row r="521" spans="1:11" x14ac:dyDescent="0.35">
      <c r="A521">
        <f t="shared" si="8"/>
        <v>2003</v>
      </c>
      <c r="B521" t="s">
        <v>934</v>
      </c>
      <c r="C521">
        <v>550</v>
      </c>
      <c r="D521">
        <v>1</v>
      </c>
      <c r="E521">
        <v>459.88</v>
      </c>
      <c r="H521" s="31">
        <v>2001</v>
      </c>
      <c r="I521" s="31">
        <v>392</v>
      </c>
      <c r="J521" s="31">
        <v>1</v>
      </c>
      <c r="K521" s="32">
        <v>760.55</v>
      </c>
    </row>
    <row r="522" spans="1:11" x14ac:dyDescent="0.35">
      <c r="A522">
        <f t="shared" si="8"/>
        <v>2003</v>
      </c>
      <c r="B522" t="s">
        <v>934</v>
      </c>
      <c r="C522">
        <v>553</v>
      </c>
      <c r="D522">
        <v>1</v>
      </c>
      <c r="E522">
        <v>737.8</v>
      </c>
      <c r="H522" s="31">
        <v>2001</v>
      </c>
      <c r="I522" s="31">
        <v>402</v>
      </c>
      <c r="J522" s="31">
        <v>1</v>
      </c>
      <c r="K522" s="32">
        <v>185.22</v>
      </c>
    </row>
    <row r="523" spans="1:11" x14ac:dyDescent="0.35">
      <c r="A523">
        <f t="shared" si="8"/>
        <v>2003</v>
      </c>
      <c r="B523" t="s">
        <v>934</v>
      </c>
      <c r="C523">
        <v>561</v>
      </c>
      <c r="D523">
        <v>1</v>
      </c>
      <c r="E523">
        <v>175.14</v>
      </c>
      <c r="H523" s="31">
        <v>2001</v>
      </c>
      <c r="I523" s="31">
        <v>403</v>
      </c>
      <c r="J523" s="31">
        <v>1</v>
      </c>
      <c r="K523" s="32">
        <v>258.56</v>
      </c>
    </row>
    <row r="524" spans="1:11" x14ac:dyDescent="0.35">
      <c r="A524">
        <f t="shared" si="8"/>
        <v>2003</v>
      </c>
      <c r="B524" t="s">
        <v>934</v>
      </c>
      <c r="C524">
        <v>564</v>
      </c>
      <c r="D524">
        <v>1</v>
      </c>
      <c r="E524">
        <v>2110.8000000000002</v>
      </c>
      <c r="H524" s="31">
        <v>2001</v>
      </c>
      <c r="I524" s="31">
        <v>411</v>
      </c>
      <c r="J524" s="31">
        <v>1</v>
      </c>
      <c r="K524" s="32">
        <v>206.53</v>
      </c>
    </row>
    <row r="525" spans="1:11" x14ac:dyDescent="0.35">
      <c r="A525">
        <f t="shared" si="8"/>
        <v>2003</v>
      </c>
      <c r="B525" t="s">
        <v>934</v>
      </c>
      <c r="C525">
        <v>577</v>
      </c>
      <c r="D525">
        <v>1</v>
      </c>
      <c r="E525">
        <v>453.58</v>
      </c>
      <c r="H525" s="31">
        <v>2001</v>
      </c>
      <c r="I525" s="31">
        <v>414</v>
      </c>
      <c r="J525" s="31">
        <v>1</v>
      </c>
      <c r="K525" s="32">
        <v>458.43</v>
      </c>
    </row>
    <row r="526" spans="1:11" x14ac:dyDescent="0.35">
      <c r="A526">
        <f t="shared" si="8"/>
        <v>2003</v>
      </c>
      <c r="B526" t="s">
        <v>934</v>
      </c>
      <c r="C526">
        <v>578</v>
      </c>
      <c r="D526">
        <v>1</v>
      </c>
      <c r="E526">
        <v>1678.14</v>
      </c>
      <c r="H526" s="31">
        <v>2001</v>
      </c>
      <c r="I526" s="31">
        <v>417</v>
      </c>
      <c r="J526" s="31">
        <v>1</v>
      </c>
      <c r="K526" s="32">
        <v>755.24</v>
      </c>
    </row>
    <row r="527" spans="1:11" x14ac:dyDescent="0.35">
      <c r="A527">
        <f t="shared" si="8"/>
        <v>2003</v>
      </c>
      <c r="B527" t="s">
        <v>934</v>
      </c>
      <c r="C527">
        <v>581</v>
      </c>
      <c r="D527">
        <v>1</v>
      </c>
      <c r="E527">
        <v>292.47000000000003</v>
      </c>
      <c r="H527" s="31">
        <v>2001</v>
      </c>
      <c r="I527" s="31">
        <v>423</v>
      </c>
      <c r="J527" s="31">
        <v>1</v>
      </c>
      <c r="K527" s="32">
        <v>3112.63</v>
      </c>
    </row>
    <row r="528" spans="1:11" x14ac:dyDescent="0.35">
      <c r="A528">
        <f t="shared" si="8"/>
        <v>2003</v>
      </c>
      <c r="B528" t="s">
        <v>934</v>
      </c>
      <c r="C528">
        <v>584</v>
      </c>
      <c r="D528">
        <v>1</v>
      </c>
      <c r="E528">
        <v>145.65</v>
      </c>
      <c r="H528" s="31">
        <v>2001</v>
      </c>
      <c r="I528" s="31">
        <v>424</v>
      </c>
      <c r="J528" s="31">
        <v>1</v>
      </c>
      <c r="K528" s="32">
        <v>487.77</v>
      </c>
    </row>
    <row r="529" spans="1:11" x14ac:dyDescent="0.35">
      <c r="A529">
        <f t="shared" si="8"/>
        <v>2003</v>
      </c>
      <c r="B529" t="s">
        <v>934</v>
      </c>
      <c r="C529">
        <v>592</v>
      </c>
      <c r="D529">
        <v>1</v>
      </c>
      <c r="E529">
        <v>152.01</v>
      </c>
      <c r="H529" s="31">
        <v>2001</v>
      </c>
      <c r="I529" s="31">
        <v>441</v>
      </c>
      <c r="J529" s="31">
        <v>1</v>
      </c>
      <c r="K529" s="32">
        <v>337.99</v>
      </c>
    </row>
    <row r="530" spans="1:11" x14ac:dyDescent="0.35">
      <c r="A530">
        <f t="shared" si="8"/>
        <v>2003</v>
      </c>
      <c r="B530" t="s">
        <v>934</v>
      </c>
      <c r="C530">
        <v>593</v>
      </c>
      <c r="D530">
        <v>1</v>
      </c>
      <c r="E530">
        <v>1509.57</v>
      </c>
      <c r="H530" s="31">
        <v>2001</v>
      </c>
      <c r="I530" s="31">
        <v>447</v>
      </c>
      <c r="J530" s="31">
        <v>1</v>
      </c>
      <c r="K530" s="32">
        <v>205.04</v>
      </c>
    </row>
    <row r="531" spans="1:11" x14ac:dyDescent="0.35">
      <c r="A531">
        <f t="shared" si="8"/>
        <v>2003</v>
      </c>
      <c r="B531" t="s">
        <v>934</v>
      </c>
      <c r="C531">
        <v>595</v>
      </c>
      <c r="D531">
        <v>1</v>
      </c>
      <c r="E531">
        <v>1785.89</v>
      </c>
      <c r="H531" s="31">
        <v>2001</v>
      </c>
      <c r="I531" s="31">
        <v>463</v>
      </c>
      <c r="J531" s="31">
        <v>1</v>
      </c>
      <c r="K531" s="32">
        <v>837.61</v>
      </c>
    </row>
    <row r="532" spans="1:11" x14ac:dyDescent="0.35">
      <c r="A532">
        <f t="shared" si="8"/>
        <v>2003</v>
      </c>
      <c r="B532" t="s">
        <v>934</v>
      </c>
      <c r="C532">
        <v>599</v>
      </c>
      <c r="D532">
        <v>1</v>
      </c>
      <c r="E532">
        <v>568.30999999999995</v>
      </c>
      <c r="H532" s="31">
        <v>2001</v>
      </c>
      <c r="I532" s="31">
        <v>466</v>
      </c>
      <c r="J532" s="31">
        <v>1</v>
      </c>
      <c r="K532" s="32">
        <v>2128.5300000000002</v>
      </c>
    </row>
    <row r="533" spans="1:11" x14ac:dyDescent="0.35">
      <c r="A533">
        <f t="shared" si="8"/>
        <v>2003</v>
      </c>
      <c r="B533" t="s">
        <v>934</v>
      </c>
      <c r="C533">
        <v>600</v>
      </c>
      <c r="D533">
        <v>1</v>
      </c>
      <c r="E533">
        <v>293.79000000000002</v>
      </c>
      <c r="H533" s="31">
        <v>2001</v>
      </c>
      <c r="I533" s="31">
        <v>480</v>
      </c>
      <c r="J533" s="31">
        <v>1</v>
      </c>
      <c r="K533" s="32">
        <v>827.13</v>
      </c>
    </row>
    <row r="534" spans="1:11" x14ac:dyDescent="0.35">
      <c r="A534">
        <f t="shared" si="8"/>
        <v>2003</v>
      </c>
      <c r="B534" t="s">
        <v>934</v>
      </c>
      <c r="C534">
        <v>601</v>
      </c>
      <c r="D534">
        <v>1</v>
      </c>
      <c r="E534">
        <v>658.96</v>
      </c>
      <c r="H534" s="31">
        <v>2001</v>
      </c>
      <c r="I534" s="31">
        <v>482</v>
      </c>
      <c r="J534" s="31">
        <v>1</v>
      </c>
      <c r="K534" s="32">
        <v>3139.06</v>
      </c>
    </row>
    <row r="535" spans="1:11" x14ac:dyDescent="0.35">
      <c r="A535">
        <f t="shared" si="8"/>
        <v>2003</v>
      </c>
      <c r="B535" t="s">
        <v>934</v>
      </c>
      <c r="C535">
        <v>611</v>
      </c>
      <c r="D535">
        <v>1</v>
      </c>
      <c r="E535">
        <v>102.88</v>
      </c>
      <c r="H535" s="31">
        <v>2001</v>
      </c>
      <c r="I535" s="31">
        <v>484</v>
      </c>
      <c r="J535" s="31">
        <v>1</v>
      </c>
      <c r="K535" s="32">
        <v>955.88</v>
      </c>
    </row>
    <row r="536" spans="1:11" x14ac:dyDescent="0.35">
      <c r="A536">
        <f t="shared" si="8"/>
        <v>2003</v>
      </c>
      <c r="B536" t="s">
        <v>934</v>
      </c>
      <c r="C536">
        <v>621</v>
      </c>
      <c r="D536">
        <v>1</v>
      </c>
      <c r="E536">
        <v>10991.29</v>
      </c>
      <c r="H536" s="31">
        <v>2001</v>
      </c>
      <c r="I536" s="31">
        <v>485</v>
      </c>
      <c r="J536" s="31">
        <v>1</v>
      </c>
      <c r="K536" s="32">
        <v>722.82</v>
      </c>
    </row>
    <row r="537" spans="1:11" x14ac:dyDescent="0.35">
      <c r="A537">
        <f t="shared" si="8"/>
        <v>2003</v>
      </c>
      <c r="B537" t="s">
        <v>934</v>
      </c>
      <c r="C537">
        <v>622</v>
      </c>
      <c r="D537">
        <v>1</v>
      </c>
      <c r="E537">
        <v>11939.51</v>
      </c>
      <c r="H537" s="31">
        <v>2001</v>
      </c>
      <c r="I537" s="31">
        <v>486</v>
      </c>
      <c r="J537" s="31">
        <v>1</v>
      </c>
      <c r="K537" s="32">
        <v>383.43</v>
      </c>
    </row>
    <row r="538" spans="1:11" x14ac:dyDescent="0.35">
      <c r="A538">
        <f t="shared" si="8"/>
        <v>2003</v>
      </c>
      <c r="B538" t="s">
        <v>934</v>
      </c>
      <c r="C538">
        <v>623</v>
      </c>
      <c r="D538">
        <v>1</v>
      </c>
      <c r="E538">
        <v>6467.72</v>
      </c>
      <c r="H538" s="31">
        <v>2001</v>
      </c>
      <c r="I538" s="31">
        <v>492</v>
      </c>
      <c r="J538" s="31">
        <v>1</v>
      </c>
      <c r="K538" s="32">
        <v>4095.53</v>
      </c>
    </row>
    <row r="539" spans="1:11" x14ac:dyDescent="0.35">
      <c r="A539">
        <f t="shared" si="8"/>
        <v>2003</v>
      </c>
      <c r="B539" t="s">
        <v>934</v>
      </c>
      <c r="C539">
        <v>624</v>
      </c>
      <c r="D539">
        <v>1</v>
      </c>
      <c r="E539">
        <v>9011.34</v>
      </c>
      <c r="H539" s="31">
        <v>2001</v>
      </c>
      <c r="I539" s="31">
        <v>495</v>
      </c>
      <c r="J539" s="31">
        <v>1</v>
      </c>
      <c r="K539" s="32">
        <v>368.2</v>
      </c>
    </row>
    <row r="540" spans="1:11" x14ac:dyDescent="0.35">
      <c r="A540">
        <f t="shared" si="8"/>
        <v>2003</v>
      </c>
      <c r="B540" t="s">
        <v>934</v>
      </c>
      <c r="C540">
        <v>625</v>
      </c>
      <c r="D540">
        <v>1</v>
      </c>
      <c r="E540">
        <v>43655.86</v>
      </c>
      <c r="H540" s="31">
        <v>2001</v>
      </c>
      <c r="I540" s="31">
        <v>497</v>
      </c>
      <c r="J540" s="31">
        <v>1</v>
      </c>
      <c r="K540" s="32">
        <v>245.98</v>
      </c>
    </row>
    <row r="541" spans="1:11" x14ac:dyDescent="0.35">
      <c r="A541">
        <f t="shared" si="8"/>
        <v>2003</v>
      </c>
      <c r="B541" t="s">
        <v>934</v>
      </c>
      <c r="C541">
        <v>627</v>
      </c>
      <c r="D541">
        <v>1</v>
      </c>
      <c r="E541">
        <v>200.35</v>
      </c>
      <c r="H541" s="31">
        <v>2001</v>
      </c>
      <c r="I541" s="31">
        <v>505</v>
      </c>
      <c r="J541" s="31">
        <v>1</v>
      </c>
      <c r="K541" s="32">
        <v>519.02</v>
      </c>
    </row>
    <row r="542" spans="1:11" x14ac:dyDescent="0.35">
      <c r="A542">
        <f t="shared" si="8"/>
        <v>2003</v>
      </c>
      <c r="B542" t="s">
        <v>934</v>
      </c>
      <c r="C542">
        <v>628</v>
      </c>
      <c r="D542">
        <v>1</v>
      </c>
      <c r="E542">
        <v>163.13999999999999</v>
      </c>
      <c r="H542" s="31">
        <v>2001</v>
      </c>
      <c r="I542" s="31">
        <v>511</v>
      </c>
      <c r="J542" s="31">
        <v>1</v>
      </c>
      <c r="K542" s="32">
        <v>557.36</v>
      </c>
    </row>
    <row r="543" spans="1:11" x14ac:dyDescent="0.35">
      <c r="A543">
        <f t="shared" si="8"/>
        <v>2003</v>
      </c>
      <c r="B543" t="s">
        <v>934</v>
      </c>
      <c r="C543">
        <v>630</v>
      </c>
      <c r="D543">
        <v>1</v>
      </c>
      <c r="E543">
        <v>399.74</v>
      </c>
      <c r="H543" s="31">
        <v>2001</v>
      </c>
      <c r="I543" s="31">
        <v>513</v>
      </c>
      <c r="J543" s="31">
        <v>1</v>
      </c>
      <c r="K543" s="32">
        <v>176.72</v>
      </c>
    </row>
    <row r="544" spans="1:11" x14ac:dyDescent="0.35">
      <c r="A544">
        <f t="shared" si="8"/>
        <v>2003</v>
      </c>
      <c r="B544" t="s">
        <v>934</v>
      </c>
      <c r="C544">
        <v>635</v>
      </c>
      <c r="D544">
        <v>1</v>
      </c>
      <c r="E544">
        <v>132.91999999999999</v>
      </c>
      <c r="H544" s="31">
        <v>2001</v>
      </c>
      <c r="I544" s="31">
        <v>516</v>
      </c>
      <c r="J544" s="31">
        <v>1</v>
      </c>
      <c r="K544" s="32">
        <v>139.44</v>
      </c>
    </row>
    <row r="545" spans="1:11" x14ac:dyDescent="0.35">
      <c r="A545">
        <f t="shared" si="8"/>
        <v>2003</v>
      </c>
      <c r="B545" t="s">
        <v>934</v>
      </c>
      <c r="C545">
        <v>640</v>
      </c>
      <c r="D545">
        <v>1</v>
      </c>
      <c r="E545">
        <v>416.88</v>
      </c>
      <c r="H545" s="31">
        <v>2001</v>
      </c>
      <c r="I545" s="31">
        <v>518</v>
      </c>
      <c r="J545" s="31">
        <v>1</v>
      </c>
      <c r="K545" s="32">
        <v>2460.98</v>
      </c>
    </row>
    <row r="546" spans="1:11" x14ac:dyDescent="0.35">
      <c r="A546">
        <f t="shared" si="8"/>
        <v>2003</v>
      </c>
      <c r="B546" t="s">
        <v>934</v>
      </c>
      <c r="C546">
        <v>656</v>
      </c>
      <c r="D546">
        <v>1</v>
      </c>
      <c r="E546">
        <v>3961.91</v>
      </c>
      <c r="H546" s="31">
        <v>2001</v>
      </c>
      <c r="I546" s="31">
        <v>531</v>
      </c>
      <c r="J546" s="31">
        <v>1</v>
      </c>
      <c r="K546" s="32">
        <v>1411.48</v>
      </c>
    </row>
    <row r="547" spans="1:11" x14ac:dyDescent="0.35">
      <c r="A547">
        <f t="shared" si="8"/>
        <v>2003</v>
      </c>
      <c r="B547" t="s">
        <v>934</v>
      </c>
      <c r="C547">
        <v>659</v>
      </c>
      <c r="D547">
        <v>1</v>
      </c>
      <c r="E547">
        <v>3816.62</v>
      </c>
      <c r="H547" s="31">
        <v>2001</v>
      </c>
      <c r="I547" s="31">
        <v>533</v>
      </c>
      <c r="J547" s="31">
        <v>1</v>
      </c>
      <c r="K547" s="32">
        <v>797.8</v>
      </c>
    </row>
    <row r="548" spans="1:11" x14ac:dyDescent="0.35">
      <c r="A548">
        <f t="shared" si="8"/>
        <v>2003</v>
      </c>
      <c r="B548" t="s">
        <v>934</v>
      </c>
      <c r="C548">
        <v>671</v>
      </c>
      <c r="D548">
        <v>1</v>
      </c>
      <c r="E548">
        <v>316.95</v>
      </c>
      <c r="H548" s="31">
        <v>2001</v>
      </c>
      <c r="I548" s="31">
        <v>534</v>
      </c>
      <c r="J548" s="31">
        <v>1</v>
      </c>
      <c r="K548" s="32">
        <v>1692.2</v>
      </c>
    </row>
    <row r="549" spans="1:11" x14ac:dyDescent="0.35">
      <c r="A549">
        <f t="shared" si="8"/>
        <v>2003</v>
      </c>
      <c r="B549" t="s">
        <v>934</v>
      </c>
      <c r="C549">
        <v>676</v>
      </c>
      <c r="D549">
        <v>1</v>
      </c>
      <c r="E549">
        <v>236.84</v>
      </c>
      <c r="H549" s="31">
        <v>2001</v>
      </c>
      <c r="I549" s="31">
        <v>535</v>
      </c>
      <c r="J549" s="31">
        <v>1</v>
      </c>
      <c r="K549" s="32">
        <v>16620.63</v>
      </c>
    </row>
    <row r="550" spans="1:11" x14ac:dyDescent="0.35">
      <c r="A550">
        <f t="shared" si="8"/>
        <v>2003</v>
      </c>
      <c r="B550" t="s">
        <v>934</v>
      </c>
      <c r="C550">
        <v>682</v>
      </c>
      <c r="D550">
        <v>1</v>
      </c>
      <c r="E550">
        <v>1471.08</v>
      </c>
      <c r="H550" s="31">
        <v>2001</v>
      </c>
      <c r="I550" s="31">
        <v>544</v>
      </c>
      <c r="J550" s="31">
        <v>1</v>
      </c>
      <c r="K550" s="32">
        <v>2928.81</v>
      </c>
    </row>
    <row r="551" spans="1:11" x14ac:dyDescent="0.35">
      <c r="A551">
        <f t="shared" si="8"/>
        <v>2003</v>
      </c>
      <c r="B551" t="s">
        <v>934</v>
      </c>
      <c r="C551">
        <v>690</v>
      </c>
      <c r="D551">
        <v>1</v>
      </c>
      <c r="E551">
        <v>1299.81</v>
      </c>
      <c r="H551" s="31">
        <v>2001</v>
      </c>
      <c r="I551" s="31">
        <v>545</v>
      </c>
      <c r="J551" s="31">
        <v>1</v>
      </c>
      <c r="K551" s="32">
        <v>390.86</v>
      </c>
    </row>
    <row r="552" spans="1:11" x14ac:dyDescent="0.35">
      <c r="A552">
        <f t="shared" si="8"/>
        <v>2003</v>
      </c>
      <c r="B552" t="s">
        <v>934</v>
      </c>
      <c r="C552">
        <v>695</v>
      </c>
      <c r="D552">
        <v>1</v>
      </c>
      <c r="E552">
        <v>822.61</v>
      </c>
      <c r="H552" s="31">
        <v>2001</v>
      </c>
      <c r="I552" s="31">
        <v>547</v>
      </c>
      <c r="J552" s="31">
        <v>1</v>
      </c>
      <c r="K552" s="32">
        <v>555.66</v>
      </c>
    </row>
    <row r="553" spans="1:11" x14ac:dyDescent="0.35">
      <c r="A553">
        <f t="shared" si="8"/>
        <v>2003</v>
      </c>
      <c r="B553" t="s">
        <v>934</v>
      </c>
      <c r="C553">
        <v>696</v>
      </c>
      <c r="D553">
        <v>1</v>
      </c>
      <c r="E553">
        <v>643.98</v>
      </c>
      <c r="H553" s="31">
        <v>2001</v>
      </c>
      <c r="I553" s="31">
        <v>553</v>
      </c>
      <c r="J553" s="31">
        <v>1</v>
      </c>
      <c r="K553" s="32">
        <v>693.49</v>
      </c>
    </row>
    <row r="554" spans="1:11" x14ac:dyDescent="0.35">
      <c r="A554">
        <f t="shared" si="8"/>
        <v>2003</v>
      </c>
      <c r="B554" t="s">
        <v>934</v>
      </c>
      <c r="C554">
        <v>698</v>
      </c>
      <c r="D554">
        <v>1</v>
      </c>
      <c r="E554">
        <v>432.83</v>
      </c>
      <c r="H554" s="31">
        <v>2001</v>
      </c>
      <c r="I554" s="31">
        <v>564</v>
      </c>
      <c r="J554" s="31">
        <v>1</v>
      </c>
      <c r="K554" s="32">
        <v>2254.75</v>
      </c>
    </row>
    <row r="555" spans="1:11" x14ac:dyDescent="0.35">
      <c r="A555">
        <f t="shared" si="8"/>
        <v>2003</v>
      </c>
      <c r="B555" t="s">
        <v>934</v>
      </c>
      <c r="C555">
        <v>700</v>
      </c>
      <c r="D555">
        <v>1</v>
      </c>
      <c r="E555">
        <v>1940.95</v>
      </c>
      <c r="H555" s="31">
        <v>2001</v>
      </c>
      <c r="I555" s="31">
        <v>577</v>
      </c>
      <c r="J555" s="31">
        <v>1</v>
      </c>
      <c r="K555" s="32">
        <v>467.41</v>
      </c>
    </row>
    <row r="556" spans="1:11" x14ac:dyDescent="0.35">
      <c r="A556">
        <f t="shared" si="8"/>
        <v>2003</v>
      </c>
      <c r="B556" t="s">
        <v>934</v>
      </c>
      <c r="C556">
        <v>701</v>
      </c>
      <c r="D556">
        <v>1</v>
      </c>
      <c r="E556">
        <v>2671.83</v>
      </c>
      <c r="H556" s="31">
        <v>2001</v>
      </c>
      <c r="I556" s="31">
        <v>578</v>
      </c>
      <c r="J556" s="31">
        <v>1</v>
      </c>
      <c r="K556" s="32">
        <v>1722.31</v>
      </c>
    </row>
    <row r="557" spans="1:11" x14ac:dyDescent="0.35">
      <c r="A557">
        <f t="shared" si="8"/>
        <v>2003</v>
      </c>
      <c r="B557" t="s">
        <v>934</v>
      </c>
      <c r="C557">
        <v>704</v>
      </c>
      <c r="D557">
        <v>1</v>
      </c>
      <c r="E557">
        <v>1822.81</v>
      </c>
      <c r="H557" s="31">
        <v>2001</v>
      </c>
      <c r="I557" s="31">
        <v>593</v>
      </c>
      <c r="J557" s="31">
        <v>1</v>
      </c>
      <c r="K557" s="32">
        <v>1624.2</v>
      </c>
    </row>
    <row r="558" spans="1:11" x14ac:dyDescent="0.35">
      <c r="A558">
        <f t="shared" si="8"/>
        <v>2003</v>
      </c>
      <c r="B558" t="s">
        <v>934</v>
      </c>
      <c r="C558">
        <v>706</v>
      </c>
      <c r="D558">
        <v>1</v>
      </c>
      <c r="E558">
        <v>1707.67</v>
      </c>
      <c r="H558" s="31">
        <v>2001</v>
      </c>
      <c r="I558" s="31">
        <v>595</v>
      </c>
      <c r="J558" s="31">
        <v>1</v>
      </c>
      <c r="K558" s="32">
        <v>1738.31</v>
      </c>
    </row>
    <row r="559" spans="1:11" x14ac:dyDescent="0.35">
      <c r="A559">
        <f t="shared" si="8"/>
        <v>2003</v>
      </c>
      <c r="B559" t="s">
        <v>934</v>
      </c>
      <c r="C559">
        <v>707</v>
      </c>
      <c r="D559">
        <v>1</v>
      </c>
      <c r="E559">
        <v>98.97</v>
      </c>
      <c r="H559" s="31">
        <v>2001</v>
      </c>
      <c r="I559" s="31">
        <v>601</v>
      </c>
      <c r="J559" s="31">
        <v>1</v>
      </c>
      <c r="K559" s="32">
        <v>651.14</v>
      </c>
    </row>
    <row r="560" spans="1:11" x14ac:dyDescent="0.35">
      <c r="A560">
        <f t="shared" si="8"/>
        <v>2003</v>
      </c>
      <c r="B560" t="s">
        <v>934</v>
      </c>
      <c r="C560">
        <v>709</v>
      </c>
      <c r="D560">
        <v>1</v>
      </c>
      <c r="E560">
        <v>11172.66</v>
      </c>
      <c r="H560" s="31">
        <v>2001</v>
      </c>
      <c r="I560" s="31">
        <v>621</v>
      </c>
      <c r="J560" s="31">
        <v>1</v>
      </c>
      <c r="K560" s="32">
        <v>11647.63</v>
      </c>
    </row>
    <row r="561" spans="1:11" x14ac:dyDescent="0.35">
      <c r="A561">
        <f t="shared" si="8"/>
        <v>2003</v>
      </c>
      <c r="B561" t="s">
        <v>934</v>
      </c>
      <c r="C561">
        <v>712</v>
      </c>
      <c r="D561">
        <v>1</v>
      </c>
      <c r="E561">
        <v>562.79</v>
      </c>
      <c r="H561" s="31">
        <v>2001</v>
      </c>
      <c r="I561" s="31">
        <v>622</v>
      </c>
      <c r="J561" s="31">
        <v>1</v>
      </c>
      <c r="K561" s="32">
        <v>11931.96</v>
      </c>
    </row>
    <row r="562" spans="1:11" x14ac:dyDescent="0.35">
      <c r="A562">
        <f t="shared" si="8"/>
        <v>2003</v>
      </c>
      <c r="B562" t="s">
        <v>934</v>
      </c>
      <c r="C562">
        <v>716</v>
      </c>
      <c r="D562">
        <v>1</v>
      </c>
      <c r="E562">
        <v>1326.3</v>
      </c>
      <c r="H562" s="31">
        <v>2001</v>
      </c>
      <c r="I562" s="31">
        <v>628</v>
      </c>
      <c r="J562" s="31">
        <v>1</v>
      </c>
      <c r="K562" s="32">
        <v>151.59</v>
      </c>
    </row>
    <row r="563" spans="1:11" x14ac:dyDescent="0.35">
      <c r="A563">
        <f t="shared" si="8"/>
        <v>2003</v>
      </c>
      <c r="B563" t="s">
        <v>934</v>
      </c>
      <c r="C563">
        <v>717</v>
      </c>
      <c r="D563">
        <v>1</v>
      </c>
      <c r="E563">
        <v>1380.69</v>
      </c>
      <c r="H563" s="31">
        <v>2001</v>
      </c>
      <c r="I563" s="31">
        <v>682</v>
      </c>
      <c r="J563" s="31">
        <v>1</v>
      </c>
      <c r="K563" s="32">
        <v>1494.75</v>
      </c>
    </row>
    <row r="564" spans="1:11" x14ac:dyDescent="0.35">
      <c r="A564">
        <f t="shared" si="8"/>
        <v>2003</v>
      </c>
      <c r="B564" t="s">
        <v>934</v>
      </c>
      <c r="C564">
        <v>719</v>
      </c>
      <c r="D564">
        <v>1</v>
      </c>
      <c r="E564">
        <v>5307.33</v>
      </c>
      <c r="H564" s="31">
        <v>2001</v>
      </c>
      <c r="I564" s="31">
        <v>690</v>
      </c>
      <c r="J564" s="31">
        <v>1</v>
      </c>
      <c r="K564" s="32">
        <v>1350.76</v>
      </c>
    </row>
    <row r="565" spans="1:11" x14ac:dyDescent="0.35">
      <c r="A565">
        <f t="shared" si="8"/>
        <v>2003</v>
      </c>
      <c r="B565" t="s">
        <v>934</v>
      </c>
      <c r="C565">
        <v>720</v>
      </c>
      <c r="D565">
        <v>1</v>
      </c>
      <c r="E565">
        <v>4630.33</v>
      </c>
      <c r="H565" s="31">
        <v>2001</v>
      </c>
      <c r="I565" s="31">
        <v>700</v>
      </c>
      <c r="J565" s="31">
        <v>1</v>
      </c>
      <c r="K565" s="32">
        <v>1797.05</v>
      </c>
    </row>
    <row r="566" spans="1:11" x14ac:dyDescent="0.35">
      <c r="A566">
        <f t="shared" si="8"/>
        <v>2003</v>
      </c>
      <c r="B566" t="s">
        <v>934</v>
      </c>
      <c r="C566">
        <v>721</v>
      </c>
      <c r="D566">
        <v>1</v>
      </c>
      <c r="E566">
        <v>2763.37</v>
      </c>
      <c r="H566" s="31">
        <v>2001</v>
      </c>
      <c r="I566" s="31">
        <v>704</v>
      </c>
      <c r="J566" s="31">
        <v>1</v>
      </c>
      <c r="K566" s="32">
        <v>1995.61</v>
      </c>
    </row>
    <row r="567" spans="1:11" x14ac:dyDescent="0.35">
      <c r="A567">
        <f t="shared" si="8"/>
        <v>2003</v>
      </c>
      <c r="B567" t="s">
        <v>934</v>
      </c>
      <c r="C567">
        <v>726</v>
      </c>
      <c r="D567">
        <v>1</v>
      </c>
      <c r="E567">
        <v>2326.94</v>
      </c>
      <c r="H567" s="31">
        <v>2001</v>
      </c>
      <c r="I567" s="31">
        <v>706</v>
      </c>
      <c r="J567" s="31">
        <v>1</v>
      </c>
      <c r="K567" s="32">
        <v>1512.51</v>
      </c>
    </row>
    <row r="568" spans="1:11" x14ac:dyDescent="0.35">
      <c r="A568">
        <f t="shared" si="8"/>
        <v>2003</v>
      </c>
      <c r="B568" t="s">
        <v>934</v>
      </c>
      <c r="C568">
        <v>727</v>
      </c>
      <c r="D568">
        <v>1</v>
      </c>
      <c r="E568">
        <v>3024.84</v>
      </c>
      <c r="H568" s="31">
        <v>2001</v>
      </c>
      <c r="I568" s="31">
        <v>707</v>
      </c>
      <c r="J568" s="31">
        <v>1</v>
      </c>
      <c r="K568" s="32">
        <v>90.48</v>
      </c>
    </row>
    <row r="569" spans="1:11" x14ac:dyDescent="0.35">
      <c r="A569">
        <f t="shared" si="8"/>
        <v>2003</v>
      </c>
      <c r="B569" t="s">
        <v>934</v>
      </c>
      <c r="C569">
        <v>728</v>
      </c>
      <c r="D569">
        <v>1</v>
      </c>
      <c r="E569">
        <v>9694.83</v>
      </c>
      <c r="H569" s="31">
        <v>2001</v>
      </c>
      <c r="I569" s="31">
        <v>709</v>
      </c>
      <c r="J569" s="31">
        <v>1</v>
      </c>
      <c r="K569" s="32">
        <v>12689.1</v>
      </c>
    </row>
    <row r="570" spans="1:11" x14ac:dyDescent="0.35">
      <c r="A570">
        <f t="shared" si="8"/>
        <v>2003</v>
      </c>
      <c r="B570" t="s">
        <v>934</v>
      </c>
      <c r="C570">
        <v>738</v>
      </c>
      <c r="D570">
        <v>1</v>
      </c>
      <c r="E570">
        <v>1090.1500000000001</v>
      </c>
      <c r="H570" s="31">
        <v>2001</v>
      </c>
      <c r="I570" s="31">
        <v>712</v>
      </c>
      <c r="J570" s="31">
        <v>1</v>
      </c>
      <c r="K570" s="32">
        <v>724.72</v>
      </c>
    </row>
    <row r="571" spans="1:11" x14ac:dyDescent="0.35">
      <c r="A571">
        <f t="shared" si="8"/>
        <v>2003</v>
      </c>
      <c r="B571" t="s">
        <v>934</v>
      </c>
      <c r="C571">
        <v>739</v>
      </c>
      <c r="D571">
        <v>1</v>
      </c>
      <c r="E571">
        <v>853.68</v>
      </c>
      <c r="H571" s="31">
        <v>2001</v>
      </c>
      <c r="I571" s="31">
        <v>716</v>
      </c>
      <c r="J571" s="31">
        <v>1</v>
      </c>
      <c r="K571" s="32">
        <v>1297.8</v>
      </c>
    </row>
    <row r="572" spans="1:11" x14ac:dyDescent="0.35">
      <c r="A572">
        <f t="shared" si="8"/>
        <v>2003</v>
      </c>
      <c r="B572" t="s">
        <v>934</v>
      </c>
      <c r="C572">
        <v>740</v>
      </c>
      <c r="D572">
        <v>1</v>
      </c>
      <c r="E572">
        <v>1541.62</v>
      </c>
      <c r="H572" s="31">
        <v>2001</v>
      </c>
      <c r="I572" s="31">
        <v>720</v>
      </c>
      <c r="J572" s="31">
        <v>1</v>
      </c>
      <c r="K572" s="32">
        <v>4450.82</v>
      </c>
    </row>
    <row r="573" spans="1:11" x14ac:dyDescent="0.35">
      <c r="A573">
        <f t="shared" si="8"/>
        <v>2003</v>
      </c>
      <c r="B573" t="s">
        <v>934</v>
      </c>
      <c r="C573">
        <v>741</v>
      </c>
      <c r="D573">
        <v>1</v>
      </c>
      <c r="E573">
        <v>1144.06</v>
      </c>
      <c r="H573" s="31">
        <v>2001</v>
      </c>
      <c r="I573" s="31">
        <v>727</v>
      </c>
      <c r="J573" s="31">
        <v>1</v>
      </c>
      <c r="K573" s="32">
        <v>2891.24</v>
      </c>
    </row>
    <row r="574" spans="1:11" x14ac:dyDescent="0.35">
      <c r="A574">
        <f t="shared" si="8"/>
        <v>2003</v>
      </c>
      <c r="B574" t="s">
        <v>934</v>
      </c>
      <c r="C574">
        <v>742</v>
      </c>
      <c r="D574">
        <v>1</v>
      </c>
      <c r="E574">
        <v>10026.450000000001</v>
      </c>
      <c r="H574" s="31">
        <v>2001</v>
      </c>
      <c r="I574" s="31">
        <v>728</v>
      </c>
      <c r="J574" s="31">
        <v>1</v>
      </c>
      <c r="K574" s="32">
        <v>9659.17</v>
      </c>
    </row>
    <row r="575" spans="1:11" x14ac:dyDescent="0.35">
      <c r="A575">
        <f t="shared" si="8"/>
        <v>2003</v>
      </c>
      <c r="B575" t="s">
        <v>934</v>
      </c>
      <c r="C575">
        <v>743</v>
      </c>
      <c r="D575">
        <v>1</v>
      </c>
      <c r="E575">
        <v>1208.4100000000001</v>
      </c>
      <c r="H575" s="31">
        <v>2001</v>
      </c>
      <c r="I575" s="31">
        <v>738</v>
      </c>
      <c r="J575" s="31">
        <v>1</v>
      </c>
      <c r="K575" s="32">
        <v>1018.2</v>
      </c>
    </row>
    <row r="576" spans="1:11" x14ac:dyDescent="0.35">
      <c r="A576">
        <f t="shared" si="8"/>
        <v>2003</v>
      </c>
      <c r="B576" t="s">
        <v>934</v>
      </c>
      <c r="C576">
        <v>745</v>
      </c>
      <c r="D576">
        <v>1</v>
      </c>
      <c r="E576">
        <v>1564.8</v>
      </c>
      <c r="H576" s="31">
        <v>2001</v>
      </c>
      <c r="I576" s="31">
        <v>740</v>
      </c>
      <c r="J576" s="31">
        <v>1</v>
      </c>
      <c r="K576" s="32">
        <v>1544.12</v>
      </c>
    </row>
    <row r="577" spans="1:11" x14ac:dyDescent="0.35">
      <c r="A577">
        <f t="shared" si="8"/>
        <v>2003</v>
      </c>
      <c r="B577" t="s">
        <v>934</v>
      </c>
      <c r="C577">
        <v>748</v>
      </c>
      <c r="D577">
        <v>1</v>
      </c>
      <c r="E577">
        <v>2699.5</v>
      </c>
      <c r="H577" s="31">
        <v>2001</v>
      </c>
      <c r="I577" s="31">
        <v>741</v>
      </c>
      <c r="J577" s="31">
        <v>1</v>
      </c>
      <c r="K577" s="32">
        <v>1143.73</v>
      </c>
    </row>
    <row r="578" spans="1:11" x14ac:dyDescent="0.35">
      <c r="A578">
        <f t="shared" si="8"/>
        <v>2003</v>
      </c>
      <c r="B578" t="s">
        <v>934</v>
      </c>
      <c r="C578">
        <v>750</v>
      </c>
      <c r="D578">
        <v>1</v>
      </c>
      <c r="E578">
        <v>2333.7800000000002</v>
      </c>
      <c r="H578" s="31">
        <v>2001</v>
      </c>
      <c r="I578" s="31">
        <v>742</v>
      </c>
      <c r="J578" s="31">
        <v>1</v>
      </c>
      <c r="K578" s="32">
        <v>10756.9</v>
      </c>
    </row>
    <row r="579" spans="1:11" x14ac:dyDescent="0.35">
      <c r="A579">
        <f t="shared" si="8"/>
        <v>2003</v>
      </c>
      <c r="B579" t="s">
        <v>934</v>
      </c>
      <c r="C579">
        <v>756</v>
      </c>
      <c r="D579">
        <v>1</v>
      </c>
      <c r="E579">
        <v>784.8</v>
      </c>
      <c r="H579" s="31">
        <v>2001</v>
      </c>
      <c r="I579" s="31">
        <v>743</v>
      </c>
      <c r="J579" s="31">
        <v>1</v>
      </c>
      <c r="K579" s="32">
        <v>1212.0999999999999</v>
      </c>
    </row>
    <row r="580" spans="1:11" x14ac:dyDescent="0.35">
      <c r="A580">
        <f t="shared" ref="A580:A643" si="9">VALUE(20&amp;LEFT(B580,2))+1</f>
        <v>2003</v>
      </c>
      <c r="B580" t="s">
        <v>934</v>
      </c>
      <c r="C580">
        <v>761</v>
      </c>
      <c r="D580">
        <v>1</v>
      </c>
      <c r="E580">
        <v>4924.57</v>
      </c>
      <c r="H580" s="31">
        <v>2001</v>
      </c>
      <c r="I580" s="31">
        <v>748</v>
      </c>
      <c r="J580" s="31">
        <v>1</v>
      </c>
      <c r="K580" s="32">
        <v>2667.18</v>
      </c>
    </row>
    <row r="581" spans="1:11" x14ac:dyDescent="0.35">
      <c r="A581">
        <f t="shared" si="9"/>
        <v>2003</v>
      </c>
      <c r="B581" t="s">
        <v>934</v>
      </c>
      <c r="C581">
        <v>763</v>
      </c>
      <c r="D581">
        <v>1</v>
      </c>
      <c r="E581">
        <v>580.80999999999995</v>
      </c>
      <c r="H581" s="31">
        <v>2001</v>
      </c>
      <c r="I581" s="31">
        <v>750</v>
      </c>
      <c r="J581" s="31">
        <v>1</v>
      </c>
      <c r="K581" s="32">
        <v>2181.2600000000002</v>
      </c>
    </row>
    <row r="582" spans="1:11" x14ac:dyDescent="0.35">
      <c r="A582">
        <f t="shared" si="9"/>
        <v>2003</v>
      </c>
      <c r="B582" t="s">
        <v>934</v>
      </c>
      <c r="C582">
        <v>768</v>
      </c>
      <c r="D582">
        <v>1</v>
      </c>
      <c r="E582">
        <v>217.32</v>
      </c>
      <c r="H582" s="31">
        <v>2001</v>
      </c>
      <c r="I582" s="31">
        <v>756</v>
      </c>
      <c r="J582" s="31">
        <v>1</v>
      </c>
      <c r="K582" s="32">
        <v>826.73</v>
      </c>
    </row>
    <row r="583" spans="1:11" x14ac:dyDescent="0.35">
      <c r="A583">
        <f t="shared" si="9"/>
        <v>2003</v>
      </c>
      <c r="B583" t="s">
        <v>934</v>
      </c>
      <c r="C583">
        <v>769</v>
      </c>
      <c r="D583">
        <v>1</v>
      </c>
      <c r="E583">
        <v>951.75</v>
      </c>
      <c r="H583" s="31">
        <v>2001</v>
      </c>
      <c r="I583" s="31">
        <v>771</v>
      </c>
      <c r="J583" s="31">
        <v>1</v>
      </c>
      <c r="K583" s="32">
        <v>254.47</v>
      </c>
    </row>
    <row r="584" spans="1:11" x14ac:dyDescent="0.35">
      <c r="A584">
        <f t="shared" si="9"/>
        <v>2003</v>
      </c>
      <c r="B584" t="s">
        <v>934</v>
      </c>
      <c r="C584">
        <v>771</v>
      </c>
      <c r="D584">
        <v>1</v>
      </c>
      <c r="E584">
        <v>223.4</v>
      </c>
      <c r="H584" s="31">
        <v>2001</v>
      </c>
      <c r="I584" s="31">
        <v>777</v>
      </c>
      <c r="J584" s="31">
        <v>1</v>
      </c>
      <c r="K584" s="32">
        <v>1147.77</v>
      </c>
    </row>
    <row r="585" spans="1:11" x14ac:dyDescent="0.35">
      <c r="A585">
        <f t="shared" si="9"/>
        <v>2003</v>
      </c>
      <c r="B585" t="s">
        <v>934</v>
      </c>
      <c r="C585">
        <v>775</v>
      </c>
      <c r="D585">
        <v>1</v>
      </c>
      <c r="E585">
        <v>645.84</v>
      </c>
      <c r="H585" s="31">
        <v>2001</v>
      </c>
      <c r="I585" s="31">
        <v>786</v>
      </c>
      <c r="J585" s="31">
        <v>1</v>
      </c>
      <c r="K585" s="32">
        <v>459.28</v>
      </c>
    </row>
    <row r="586" spans="1:11" x14ac:dyDescent="0.35">
      <c r="A586">
        <f t="shared" si="9"/>
        <v>2003</v>
      </c>
      <c r="B586" t="s">
        <v>934</v>
      </c>
      <c r="C586">
        <v>777</v>
      </c>
      <c r="D586">
        <v>1</v>
      </c>
      <c r="E586">
        <v>1095.7</v>
      </c>
      <c r="H586" s="31">
        <v>2001</v>
      </c>
      <c r="I586" s="31">
        <v>787</v>
      </c>
      <c r="J586" s="31">
        <v>1</v>
      </c>
      <c r="K586" s="32">
        <v>439.24</v>
      </c>
    </row>
    <row r="587" spans="1:11" x14ac:dyDescent="0.35">
      <c r="A587">
        <f t="shared" si="9"/>
        <v>2003</v>
      </c>
      <c r="B587" t="s">
        <v>934</v>
      </c>
      <c r="C587">
        <v>786</v>
      </c>
      <c r="D587">
        <v>1</v>
      </c>
      <c r="E587">
        <v>494.32</v>
      </c>
      <c r="H587" s="31">
        <v>2001</v>
      </c>
      <c r="I587" s="31">
        <v>806</v>
      </c>
      <c r="J587" s="31">
        <v>1</v>
      </c>
      <c r="K587" s="32">
        <v>551.96</v>
      </c>
    </row>
    <row r="588" spans="1:11" x14ac:dyDescent="0.35">
      <c r="A588">
        <f t="shared" si="9"/>
        <v>2003</v>
      </c>
      <c r="B588" t="s">
        <v>934</v>
      </c>
      <c r="C588">
        <v>787</v>
      </c>
      <c r="D588">
        <v>1</v>
      </c>
      <c r="E588">
        <v>512.6</v>
      </c>
      <c r="H588" s="31">
        <v>2001</v>
      </c>
      <c r="I588" s="31">
        <v>810</v>
      </c>
      <c r="J588" s="31">
        <v>1</v>
      </c>
      <c r="K588" s="32">
        <v>1104.54</v>
      </c>
    </row>
    <row r="589" spans="1:11" x14ac:dyDescent="0.35">
      <c r="A589">
        <f t="shared" si="9"/>
        <v>2003</v>
      </c>
      <c r="B589" t="s">
        <v>934</v>
      </c>
      <c r="C589">
        <v>801</v>
      </c>
      <c r="D589">
        <v>1</v>
      </c>
      <c r="E589">
        <v>141.61000000000001</v>
      </c>
      <c r="H589" s="31">
        <v>2001</v>
      </c>
      <c r="I589" s="31">
        <v>811</v>
      </c>
      <c r="J589" s="31">
        <v>1</v>
      </c>
      <c r="K589" s="32">
        <v>779.25</v>
      </c>
    </row>
    <row r="590" spans="1:11" x14ac:dyDescent="0.35">
      <c r="A590">
        <f t="shared" si="9"/>
        <v>2003</v>
      </c>
      <c r="B590" t="s">
        <v>934</v>
      </c>
      <c r="C590">
        <v>803</v>
      </c>
      <c r="D590">
        <v>1</v>
      </c>
      <c r="E590">
        <v>465.25</v>
      </c>
      <c r="H590" s="31">
        <v>2001</v>
      </c>
      <c r="I590" s="31">
        <v>831</v>
      </c>
      <c r="J590" s="31">
        <v>1</v>
      </c>
      <c r="K590" s="32">
        <v>7987.44</v>
      </c>
    </row>
    <row r="591" spans="1:11" x14ac:dyDescent="0.35">
      <c r="A591">
        <f t="shared" si="9"/>
        <v>2003</v>
      </c>
      <c r="B591" t="s">
        <v>934</v>
      </c>
      <c r="C591">
        <v>806</v>
      </c>
      <c r="D591">
        <v>1</v>
      </c>
      <c r="E591">
        <v>536.49</v>
      </c>
      <c r="H591" s="31">
        <v>2001</v>
      </c>
      <c r="I591" s="31">
        <v>832</v>
      </c>
      <c r="J591" s="31">
        <v>1</v>
      </c>
      <c r="K591" s="32">
        <v>2995.27</v>
      </c>
    </row>
    <row r="592" spans="1:11" x14ac:dyDescent="0.35">
      <c r="A592">
        <f t="shared" si="9"/>
        <v>2003</v>
      </c>
      <c r="B592" t="s">
        <v>934</v>
      </c>
      <c r="C592">
        <v>810</v>
      </c>
      <c r="D592">
        <v>1</v>
      </c>
      <c r="E592">
        <v>1135.47</v>
      </c>
      <c r="H592" s="31">
        <v>2001</v>
      </c>
      <c r="I592" s="31">
        <v>833</v>
      </c>
      <c r="J592" s="31">
        <v>1</v>
      </c>
      <c r="K592" s="32">
        <v>15662.55</v>
      </c>
    </row>
    <row r="593" spans="1:11" x14ac:dyDescent="0.35">
      <c r="A593">
        <f t="shared" si="9"/>
        <v>2003</v>
      </c>
      <c r="B593" t="s">
        <v>934</v>
      </c>
      <c r="C593">
        <v>811</v>
      </c>
      <c r="D593">
        <v>1</v>
      </c>
      <c r="E593">
        <v>702.45</v>
      </c>
      <c r="H593" s="31">
        <v>2001</v>
      </c>
      <c r="I593" s="31">
        <v>834</v>
      </c>
      <c r="J593" s="31">
        <v>1</v>
      </c>
      <c r="K593" s="32">
        <v>9499.92</v>
      </c>
    </row>
    <row r="594" spans="1:11" x14ac:dyDescent="0.35">
      <c r="A594">
        <f t="shared" si="9"/>
        <v>2003</v>
      </c>
      <c r="B594" t="s">
        <v>934</v>
      </c>
      <c r="C594">
        <v>813</v>
      </c>
      <c r="D594">
        <v>1</v>
      </c>
      <c r="E594">
        <v>1430.98</v>
      </c>
      <c r="H594" s="31">
        <v>2001</v>
      </c>
      <c r="I594" s="31">
        <v>836</v>
      </c>
      <c r="J594" s="31">
        <v>1</v>
      </c>
      <c r="K594" s="32">
        <v>229.28</v>
      </c>
    </row>
    <row r="595" spans="1:11" x14ac:dyDescent="0.35">
      <c r="A595">
        <f t="shared" si="9"/>
        <v>2003</v>
      </c>
      <c r="B595" t="s">
        <v>934</v>
      </c>
      <c r="C595">
        <v>815</v>
      </c>
      <c r="D595">
        <v>2</v>
      </c>
      <c r="E595">
        <v>29.46</v>
      </c>
      <c r="H595" s="31">
        <v>2001</v>
      </c>
      <c r="I595" s="31">
        <v>840</v>
      </c>
      <c r="J595" s="31">
        <v>1</v>
      </c>
      <c r="K595" s="32">
        <v>1299.03</v>
      </c>
    </row>
    <row r="596" spans="1:11" x14ac:dyDescent="0.35">
      <c r="A596">
        <f t="shared" si="9"/>
        <v>2003</v>
      </c>
      <c r="B596" t="s">
        <v>934</v>
      </c>
      <c r="C596">
        <v>818</v>
      </c>
      <c r="D596">
        <v>1</v>
      </c>
      <c r="E596">
        <v>447.81</v>
      </c>
      <c r="H596" s="31">
        <v>2001</v>
      </c>
      <c r="I596" s="31">
        <v>850</v>
      </c>
      <c r="J596" s="31">
        <v>1</v>
      </c>
      <c r="K596" s="32">
        <v>226.21</v>
      </c>
    </row>
    <row r="597" spans="1:11" x14ac:dyDescent="0.35">
      <c r="A597">
        <f t="shared" si="9"/>
        <v>2003</v>
      </c>
      <c r="B597" t="s">
        <v>934</v>
      </c>
      <c r="C597">
        <v>820</v>
      </c>
      <c r="D597">
        <v>1</v>
      </c>
      <c r="E597">
        <v>591.23</v>
      </c>
      <c r="H597" s="31">
        <v>2001</v>
      </c>
      <c r="I597" s="31">
        <v>857</v>
      </c>
      <c r="J597" s="31">
        <v>1</v>
      </c>
      <c r="K597" s="32">
        <v>722.68</v>
      </c>
    </row>
    <row r="598" spans="1:11" x14ac:dyDescent="0.35">
      <c r="A598">
        <f t="shared" si="9"/>
        <v>2003</v>
      </c>
      <c r="B598" t="s">
        <v>934</v>
      </c>
      <c r="C598">
        <v>821</v>
      </c>
      <c r="D598">
        <v>1</v>
      </c>
      <c r="E598">
        <v>743.09</v>
      </c>
      <c r="H598" s="31">
        <v>2001</v>
      </c>
      <c r="I598" s="31">
        <v>861</v>
      </c>
      <c r="J598" s="31">
        <v>1</v>
      </c>
      <c r="K598" s="32">
        <v>4672.09</v>
      </c>
    </row>
    <row r="599" spans="1:11" x14ac:dyDescent="0.35">
      <c r="A599">
        <f t="shared" si="9"/>
        <v>2003</v>
      </c>
      <c r="B599" t="s">
        <v>934</v>
      </c>
      <c r="C599">
        <v>829</v>
      </c>
      <c r="D599">
        <v>1</v>
      </c>
      <c r="E599">
        <v>2167.52</v>
      </c>
      <c r="H599" s="31">
        <v>2001</v>
      </c>
      <c r="I599" s="31">
        <v>877</v>
      </c>
      <c r="J599" s="31">
        <v>1</v>
      </c>
      <c r="K599" s="32">
        <v>4972.6899999999996</v>
      </c>
    </row>
    <row r="600" spans="1:11" x14ac:dyDescent="0.35">
      <c r="A600">
        <f t="shared" si="9"/>
        <v>2003</v>
      </c>
      <c r="B600" t="s">
        <v>934</v>
      </c>
      <c r="C600">
        <v>831</v>
      </c>
      <c r="D600">
        <v>1</v>
      </c>
      <c r="E600">
        <v>7587.27</v>
      </c>
      <c r="H600" s="31">
        <v>2001</v>
      </c>
      <c r="I600" s="31">
        <v>879</v>
      </c>
      <c r="J600" s="31">
        <v>1</v>
      </c>
      <c r="K600" s="32">
        <v>1835.62</v>
      </c>
    </row>
    <row r="601" spans="1:11" x14ac:dyDescent="0.35">
      <c r="A601">
        <f t="shared" si="9"/>
        <v>2003</v>
      </c>
      <c r="B601" t="s">
        <v>934</v>
      </c>
      <c r="C601">
        <v>832</v>
      </c>
      <c r="D601">
        <v>1</v>
      </c>
      <c r="E601">
        <v>3078.08</v>
      </c>
      <c r="H601" s="31">
        <v>2001</v>
      </c>
      <c r="I601" s="31">
        <v>881</v>
      </c>
      <c r="J601" s="31">
        <v>1</v>
      </c>
      <c r="K601" s="32">
        <v>920.07</v>
      </c>
    </row>
    <row r="602" spans="1:11" x14ac:dyDescent="0.35">
      <c r="A602">
        <f t="shared" si="9"/>
        <v>2003</v>
      </c>
      <c r="B602" t="s">
        <v>934</v>
      </c>
      <c r="C602">
        <v>833</v>
      </c>
      <c r="D602">
        <v>1</v>
      </c>
      <c r="E602">
        <v>15595.88</v>
      </c>
      <c r="H602" s="31">
        <v>2001</v>
      </c>
      <c r="I602" s="31">
        <v>882</v>
      </c>
      <c r="J602" s="31">
        <v>1</v>
      </c>
      <c r="K602" s="32">
        <v>3636.98</v>
      </c>
    </row>
    <row r="603" spans="1:11" x14ac:dyDescent="0.35">
      <c r="A603">
        <f t="shared" si="9"/>
        <v>2003</v>
      </c>
      <c r="B603" t="s">
        <v>934</v>
      </c>
      <c r="C603">
        <v>834</v>
      </c>
      <c r="D603">
        <v>1</v>
      </c>
      <c r="E603">
        <v>9249.82</v>
      </c>
      <c r="H603" s="31">
        <v>2001</v>
      </c>
      <c r="I603" s="31">
        <v>891</v>
      </c>
      <c r="J603" s="31">
        <v>1</v>
      </c>
      <c r="K603" s="32">
        <v>675.65</v>
      </c>
    </row>
    <row r="604" spans="1:11" x14ac:dyDescent="0.35">
      <c r="A604">
        <f t="shared" si="9"/>
        <v>2003</v>
      </c>
      <c r="B604" t="s">
        <v>934</v>
      </c>
      <c r="C604">
        <v>836</v>
      </c>
      <c r="D604">
        <v>1</v>
      </c>
      <c r="E604">
        <v>205.23</v>
      </c>
      <c r="H604" s="31">
        <v>2001</v>
      </c>
      <c r="I604" s="31">
        <v>911</v>
      </c>
      <c r="J604" s="31">
        <v>1</v>
      </c>
      <c r="K604" s="32">
        <v>4649.25</v>
      </c>
    </row>
    <row r="605" spans="1:11" x14ac:dyDescent="0.35">
      <c r="A605">
        <f t="shared" si="9"/>
        <v>2003</v>
      </c>
      <c r="B605" t="s">
        <v>934</v>
      </c>
      <c r="C605">
        <v>837</v>
      </c>
      <c r="D605">
        <v>1</v>
      </c>
      <c r="E605">
        <v>616.79999999999995</v>
      </c>
      <c r="H605" s="31">
        <v>2001</v>
      </c>
      <c r="I605" s="31">
        <v>912</v>
      </c>
      <c r="J605" s="31">
        <v>1</v>
      </c>
      <c r="K605" s="32">
        <v>1955.09</v>
      </c>
    </row>
    <row r="606" spans="1:11" x14ac:dyDescent="0.35">
      <c r="A606">
        <f t="shared" si="9"/>
        <v>2003</v>
      </c>
      <c r="B606" t="s">
        <v>934</v>
      </c>
      <c r="C606">
        <v>840</v>
      </c>
      <c r="D606">
        <v>1</v>
      </c>
      <c r="E606">
        <v>1294.4000000000001</v>
      </c>
      <c r="H606" s="31">
        <v>2001</v>
      </c>
      <c r="I606" s="31">
        <v>2137</v>
      </c>
      <c r="J606" s="31">
        <v>1</v>
      </c>
      <c r="K606" s="32">
        <v>967.7</v>
      </c>
    </row>
    <row r="607" spans="1:11" x14ac:dyDescent="0.35">
      <c r="A607">
        <f t="shared" si="9"/>
        <v>2003</v>
      </c>
      <c r="B607" t="s">
        <v>934</v>
      </c>
      <c r="C607">
        <v>846</v>
      </c>
      <c r="D607">
        <v>1</v>
      </c>
      <c r="E607">
        <v>910.19</v>
      </c>
      <c r="H607" s="31">
        <v>2001</v>
      </c>
      <c r="I607" s="31">
        <v>2142</v>
      </c>
      <c r="J607" s="31">
        <v>1</v>
      </c>
      <c r="K607" s="32">
        <v>2897.35</v>
      </c>
    </row>
    <row r="608" spans="1:11" x14ac:dyDescent="0.35">
      <c r="A608">
        <f t="shared" si="9"/>
        <v>2003</v>
      </c>
      <c r="B608" t="s">
        <v>934</v>
      </c>
      <c r="C608">
        <v>850</v>
      </c>
      <c r="D608">
        <v>1</v>
      </c>
      <c r="E608">
        <v>254.79</v>
      </c>
      <c r="H608" s="31">
        <v>2001</v>
      </c>
      <c r="I608" s="31">
        <v>2143</v>
      </c>
      <c r="J608" s="31">
        <v>1</v>
      </c>
      <c r="K608" s="32">
        <v>1073.67</v>
      </c>
    </row>
    <row r="609" spans="1:11" x14ac:dyDescent="0.35">
      <c r="A609">
        <f t="shared" si="9"/>
        <v>2003</v>
      </c>
      <c r="B609" t="s">
        <v>934</v>
      </c>
      <c r="C609">
        <v>852</v>
      </c>
      <c r="D609">
        <v>1</v>
      </c>
      <c r="E609">
        <v>144.99</v>
      </c>
      <c r="H609" s="31">
        <v>2001</v>
      </c>
      <c r="I609" s="31">
        <v>2144</v>
      </c>
      <c r="J609" s="31">
        <v>1</v>
      </c>
      <c r="K609" s="32">
        <v>3655.37</v>
      </c>
    </row>
    <row r="610" spans="1:11" x14ac:dyDescent="0.35">
      <c r="A610">
        <f t="shared" si="9"/>
        <v>2003</v>
      </c>
      <c r="B610" t="s">
        <v>934</v>
      </c>
      <c r="C610">
        <v>857</v>
      </c>
      <c r="D610">
        <v>1</v>
      </c>
      <c r="E610">
        <v>750.2</v>
      </c>
      <c r="H610" s="31">
        <v>2001</v>
      </c>
      <c r="I610" s="31">
        <v>2154</v>
      </c>
      <c r="J610" s="31">
        <v>1</v>
      </c>
      <c r="K610" s="32">
        <v>1430</v>
      </c>
    </row>
    <row r="611" spans="1:11" x14ac:dyDescent="0.35">
      <c r="A611">
        <f t="shared" si="9"/>
        <v>2003</v>
      </c>
      <c r="B611" t="s">
        <v>934</v>
      </c>
      <c r="C611">
        <v>858</v>
      </c>
      <c r="D611">
        <v>1</v>
      </c>
      <c r="E611">
        <v>1044.92</v>
      </c>
      <c r="H611" s="31">
        <v>2001</v>
      </c>
      <c r="I611" s="31">
        <v>2155</v>
      </c>
      <c r="J611" s="31">
        <v>1</v>
      </c>
      <c r="K611" s="32">
        <v>1461.59</v>
      </c>
    </row>
    <row r="612" spans="1:11" x14ac:dyDescent="0.35">
      <c r="A612">
        <f t="shared" si="9"/>
        <v>2003</v>
      </c>
      <c r="B612" t="s">
        <v>934</v>
      </c>
      <c r="C612">
        <v>861</v>
      </c>
      <c r="D612">
        <v>1</v>
      </c>
      <c r="E612">
        <v>4104.18</v>
      </c>
      <c r="H612" s="31">
        <v>2001</v>
      </c>
      <c r="I612" s="31">
        <v>2165</v>
      </c>
      <c r="J612" s="31">
        <v>1</v>
      </c>
      <c r="K612" s="32">
        <v>1161.71</v>
      </c>
    </row>
    <row r="613" spans="1:11" x14ac:dyDescent="0.35">
      <c r="A613">
        <f t="shared" si="9"/>
        <v>2003</v>
      </c>
      <c r="B613" t="s">
        <v>934</v>
      </c>
      <c r="C613">
        <v>876</v>
      </c>
      <c r="D613">
        <v>1</v>
      </c>
      <c r="E613">
        <v>1843.97</v>
      </c>
      <c r="H613" s="31">
        <v>2001</v>
      </c>
      <c r="I613" s="31">
        <v>2167</v>
      </c>
      <c r="J613" s="31">
        <v>1</v>
      </c>
      <c r="K613" s="32">
        <v>543.32000000000005</v>
      </c>
    </row>
    <row r="614" spans="1:11" x14ac:dyDescent="0.35">
      <c r="A614">
        <f t="shared" si="9"/>
        <v>2003</v>
      </c>
      <c r="B614" t="s">
        <v>934</v>
      </c>
      <c r="C614">
        <v>877</v>
      </c>
      <c r="D614">
        <v>1</v>
      </c>
      <c r="E614">
        <v>5098.6499999999996</v>
      </c>
      <c r="H614" s="31">
        <v>2001</v>
      </c>
      <c r="I614" s="31">
        <v>2169</v>
      </c>
      <c r="J614" s="31">
        <v>1</v>
      </c>
      <c r="K614" s="32">
        <v>845.4</v>
      </c>
    </row>
    <row r="615" spans="1:11" x14ac:dyDescent="0.35">
      <c r="A615">
        <f t="shared" si="9"/>
        <v>2003</v>
      </c>
      <c r="B615" t="s">
        <v>934</v>
      </c>
      <c r="C615">
        <v>879</v>
      </c>
      <c r="D615">
        <v>1</v>
      </c>
      <c r="E615">
        <v>1910.62</v>
      </c>
      <c r="H615" s="31">
        <v>2001</v>
      </c>
      <c r="I615" s="31">
        <v>2172</v>
      </c>
      <c r="J615" s="31">
        <v>1</v>
      </c>
      <c r="K615" s="32">
        <v>1022.47</v>
      </c>
    </row>
    <row r="616" spans="1:11" x14ac:dyDescent="0.35">
      <c r="A616">
        <f t="shared" si="9"/>
        <v>2003</v>
      </c>
      <c r="B616" t="s">
        <v>934</v>
      </c>
      <c r="C616">
        <v>881</v>
      </c>
      <c r="D616">
        <v>1</v>
      </c>
      <c r="E616">
        <v>917.23</v>
      </c>
      <c r="H616" s="31">
        <v>2001</v>
      </c>
      <c r="I616" s="31">
        <v>2174</v>
      </c>
      <c r="J616" s="31">
        <v>1</v>
      </c>
      <c r="K616" s="32">
        <v>1253.54</v>
      </c>
    </row>
    <row r="617" spans="1:11" x14ac:dyDescent="0.35">
      <c r="A617">
        <f t="shared" si="9"/>
        <v>2003</v>
      </c>
      <c r="B617" t="s">
        <v>934</v>
      </c>
      <c r="C617">
        <v>882</v>
      </c>
      <c r="D617">
        <v>1</v>
      </c>
      <c r="E617">
        <v>3793.64</v>
      </c>
      <c r="H617" s="31">
        <v>2001</v>
      </c>
      <c r="I617" s="31">
        <v>2180</v>
      </c>
      <c r="J617" s="31">
        <v>1</v>
      </c>
      <c r="K617" s="32">
        <v>902.41</v>
      </c>
    </row>
    <row r="618" spans="1:11" x14ac:dyDescent="0.35">
      <c r="A618">
        <f t="shared" si="9"/>
        <v>2003</v>
      </c>
      <c r="B618" t="s">
        <v>934</v>
      </c>
      <c r="C618">
        <v>883</v>
      </c>
      <c r="D618">
        <v>1</v>
      </c>
      <c r="E618">
        <v>1724.25</v>
      </c>
      <c r="H618" s="31">
        <v>2001</v>
      </c>
      <c r="I618" s="31">
        <v>2184</v>
      </c>
      <c r="J618" s="31">
        <v>1</v>
      </c>
      <c r="K618" s="32">
        <v>1267</v>
      </c>
    </row>
    <row r="619" spans="1:11" x14ac:dyDescent="0.35">
      <c r="A619">
        <f t="shared" si="9"/>
        <v>2003</v>
      </c>
      <c r="B619" t="s">
        <v>934</v>
      </c>
      <c r="C619">
        <v>885</v>
      </c>
      <c r="D619">
        <v>1</v>
      </c>
      <c r="E619">
        <v>3357.07</v>
      </c>
      <c r="H619" s="31">
        <v>2001</v>
      </c>
      <c r="I619" s="31">
        <v>2190</v>
      </c>
      <c r="J619" s="31">
        <v>1</v>
      </c>
      <c r="K619" s="32">
        <v>1323.22</v>
      </c>
    </row>
    <row r="620" spans="1:11" x14ac:dyDescent="0.35">
      <c r="A620">
        <f t="shared" si="9"/>
        <v>2003</v>
      </c>
      <c r="B620" t="s">
        <v>934</v>
      </c>
      <c r="C620">
        <v>891</v>
      </c>
      <c r="D620">
        <v>1</v>
      </c>
      <c r="E620">
        <v>649.53</v>
      </c>
      <c r="H620" s="31">
        <v>2001</v>
      </c>
      <c r="I620" s="31">
        <v>2198</v>
      </c>
      <c r="J620" s="31">
        <v>1</v>
      </c>
      <c r="K620" s="32">
        <v>817.99</v>
      </c>
    </row>
    <row r="621" spans="1:11" x14ac:dyDescent="0.35">
      <c r="A621">
        <f t="shared" si="9"/>
        <v>2003</v>
      </c>
      <c r="B621" t="s">
        <v>934</v>
      </c>
      <c r="C621">
        <v>911</v>
      </c>
      <c r="D621">
        <v>1</v>
      </c>
      <c r="E621">
        <v>4992.13</v>
      </c>
      <c r="H621" s="31">
        <v>2001</v>
      </c>
      <c r="I621" s="31">
        <v>2215</v>
      </c>
      <c r="J621" s="31">
        <v>1</v>
      </c>
      <c r="K621" s="32">
        <v>460.7</v>
      </c>
    </row>
    <row r="622" spans="1:11" x14ac:dyDescent="0.35">
      <c r="A622">
        <f t="shared" si="9"/>
        <v>2003</v>
      </c>
      <c r="B622" t="s">
        <v>934</v>
      </c>
      <c r="C622">
        <v>912</v>
      </c>
      <c r="D622">
        <v>1</v>
      </c>
      <c r="E622">
        <v>1906.38</v>
      </c>
      <c r="H622" s="31">
        <v>2001</v>
      </c>
      <c r="I622" s="31">
        <v>2310</v>
      </c>
      <c r="J622" s="31">
        <v>1</v>
      </c>
      <c r="K622" s="32">
        <v>1292.52</v>
      </c>
    </row>
    <row r="623" spans="1:11" x14ac:dyDescent="0.35">
      <c r="A623">
        <f t="shared" si="9"/>
        <v>2003</v>
      </c>
      <c r="B623" t="s">
        <v>934</v>
      </c>
      <c r="C623">
        <v>914</v>
      </c>
      <c r="D623">
        <v>1</v>
      </c>
      <c r="E623">
        <v>263.75</v>
      </c>
      <c r="H623" s="31">
        <v>2001</v>
      </c>
      <c r="I623" s="31">
        <v>2342</v>
      </c>
      <c r="J623" s="31">
        <v>1</v>
      </c>
      <c r="K623" s="32">
        <v>919.24</v>
      </c>
    </row>
    <row r="624" spans="1:11" x14ac:dyDescent="0.35">
      <c r="A624">
        <f t="shared" si="9"/>
        <v>2003</v>
      </c>
      <c r="B624" t="s">
        <v>934</v>
      </c>
      <c r="C624">
        <v>2071</v>
      </c>
      <c r="D624">
        <v>1</v>
      </c>
      <c r="E624">
        <v>834.24</v>
      </c>
      <c r="H624" s="31">
        <v>2001</v>
      </c>
      <c r="I624" s="31">
        <v>2364</v>
      </c>
      <c r="J624" s="31">
        <v>1</v>
      </c>
      <c r="K624" s="32">
        <v>846.61</v>
      </c>
    </row>
    <row r="625" spans="1:11" x14ac:dyDescent="0.35">
      <c r="A625">
        <f t="shared" si="9"/>
        <v>2003</v>
      </c>
      <c r="B625" t="s">
        <v>934</v>
      </c>
      <c r="C625">
        <v>2125</v>
      </c>
      <c r="D625">
        <v>1</v>
      </c>
      <c r="E625">
        <v>1149.18</v>
      </c>
      <c r="H625" s="31">
        <v>2001</v>
      </c>
      <c r="I625" s="31">
        <v>2397</v>
      </c>
      <c r="J625" s="31">
        <v>1</v>
      </c>
      <c r="K625" s="32">
        <v>1445.48</v>
      </c>
    </row>
    <row r="626" spans="1:11" x14ac:dyDescent="0.35">
      <c r="A626">
        <f t="shared" si="9"/>
        <v>2003</v>
      </c>
      <c r="B626" t="s">
        <v>934</v>
      </c>
      <c r="C626">
        <v>2134</v>
      </c>
      <c r="D626">
        <v>1</v>
      </c>
      <c r="E626">
        <v>995.4</v>
      </c>
      <c r="H626" s="31">
        <v>2001</v>
      </c>
      <c r="I626" s="31">
        <v>2527</v>
      </c>
      <c r="J626" s="31">
        <v>1</v>
      </c>
      <c r="K626" s="32">
        <v>331.68</v>
      </c>
    </row>
    <row r="627" spans="1:11" x14ac:dyDescent="0.35">
      <c r="A627">
        <f t="shared" si="9"/>
        <v>2003</v>
      </c>
      <c r="B627" t="s">
        <v>934</v>
      </c>
      <c r="C627">
        <v>2135</v>
      </c>
      <c r="D627">
        <v>1</v>
      </c>
      <c r="E627">
        <v>1280.6300000000001</v>
      </c>
      <c r="H627" s="31">
        <v>2001</v>
      </c>
      <c r="I627" s="31">
        <v>2534</v>
      </c>
      <c r="J627" s="31">
        <v>1</v>
      </c>
      <c r="K627" s="32">
        <v>969.62</v>
      </c>
    </row>
    <row r="628" spans="1:11" x14ac:dyDescent="0.35">
      <c r="A628">
        <f t="shared" si="9"/>
        <v>2003</v>
      </c>
      <c r="B628" t="s">
        <v>934</v>
      </c>
      <c r="C628">
        <v>2137</v>
      </c>
      <c r="D628">
        <v>1</v>
      </c>
      <c r="E628">
        <v>894.27</v>
      </c>
      <c r="H628" s="31">
        <v>2001</v>
      </c>
      <c r="I628" s="31">
        <v>2536</v>
      </c>
      <c r="J628" s="31">
        <v>1</v>
      </c>
      <c r="K628" s="32">
        <v>359.04</v>
      </c>
    </row>
    <row r="629" spans="1:11" x14ac:dyDescent="0.35">
      <c r="A629">
        <f t="shared" si="9"/>
        <v>2003</v>
      </c>
      <c r="B629" t="s">
        <v>934</v>
      </c>
      <c r="C629">
        <v>2142</v>
      </c>
      <c r="D629">
        <v>1</v>
      </c>
      <c r="E629">
        <v>2403.79</v>
      </c>
      <c r="H629" s="31">
        <v>2001</v>
      </c>
      <c r="I629" s="31">
        <v>2683</v>
      </c>
      <c r="J629" s="31">
        <v>1</v>
      </c>
      <c r="K629" s="32">
        <v>487.6</v>
      </c>
    </row>
    <row r="630" spans="1:11" x14ac:dyDescent="0.35">
      <c r="A630">
        <f t="shared" si="9"/>
        <v>2003</v>
      </c>
      <c r="B630" t="s">
        <v>934</v>
      </c>
      <c r="C630">
        <v>2143</v>
      </c>
      <c r="D630">
        <v>1</v>
      </c>
      <c r="E630">
        <v>1014.88</v>
      </c>
      <c r="H630" s="31">
        <v>2001</v>
      </c>
      <c r="I630" s="31">
        <v>2689</v>
      </c>
      <c r="J630" s="31">
        <v>1</v>
      </c>
      <c r="K630" s="32">
        <v>1505.14</v>
      </c>
    </row>
    <row r="631" spans="1:11" x14ac:dyDescent="0.35">
      <c r="A631">
        <f t="shared" si="9"/>
        <v>2003</v>
      </c>
      <c r="B631" t="s">
        <v>934</v>
      </c>
      <c r="C631">
        <v>2144</v>
      </c>
      <c r="D631">
        <v>1</v>
      </c>
      <c r="E631">
        <v>3468.93</v>
      </c>
      <c r="H631" s="31">
        <v>2001</v>
      </c>
      <c r="I631" s="31">
        <v>2711</v>
      </c>
      <c r="J631" s="31">
        <v>1</v>
      </c>
      <c r="K631" s="32">
        <v>1107.32</v>
      </c>
    </row>
    <row r="632" spans="1:11" x14ac:dyDescent="0.35">
      <c r="A632">
        <f t="shared" si="9"/>
        <v>2003</v>
      </c>
      <c r="B632" t="s">
        <v>934</v>
      </c>
      <c r="C632">
        <v>2149</v>
      </c>
      <c r="D632">
        <v>1</v>
      </c>
      <c r="E632">
        <v>1509.94</v>
      </c>
      <c r="H632" s="31">
        <v>2001</v>
      </c>
      <c r="I632" s="31">
        <v>2753</v>
      </c>
      <c r="J632" s="31">
        <v>1</v>
      </c>
      <c r="K632" s="32">
        <v>1550.18</v>
      </c>
    </row>
    <row r="633" spans="1:11" x14ac:dyDescent="0.35">
      <c r="A633">
        <f t="shared" si="9"/>
        <v>2003</v>
      </c>
      <c r="B633" t="s">
        <v>934</v>
      </c>
      <c r="C633">
        <v>2154</v>
      </c>
      <c r="D633">
        <v>1</v>
      </c>
      <c r="E633">
        <v>1466.96</v>
      </c>
      <c r="H633" s="31">
        <v>2001</v>
      </c>
      <c r="I633" s="31">
        <v>2754</v>
      </c>
      <c r="J633" s="31">
        <v>1</v>
      </c>
      <c r="K633" s="32">
        <v>412.72</v>
      </c>
    </row>
    <row r="634" spans="1:11" x14ac:dyDescent="0.35">
      <c r="A634">
        <f t="shared" si="9"/>
        <v>2003</v>
      </c>
      <c r="B634" t="s">
        <v>934</v>
      </c>
      <c r="C634">
        <v>2155</v>
      </c>
      <c r="D634">
        <v>1</v>
      </c>
      <c r="E634">
        <v>1328.16</v>
      </c>
      <c r="H634" s="31">
        <v>2001</v>
      </c>
      <c r="I634" s="31">
        <v>2759</v>
      </c>
      <c r="J634" s="31">
        <v>1</v>
      </c>
      <c r="K634" s="32">
        <v>496.07</v>
      </c>
    </row>
    <row r="635" spans="1:11" x14ac:dyDescent="0.35">
      <c r="A635">
        <f t="shared" si="9"/>
        <v>2003</v>
      </c>
      <c r="B635" t="s">
        <v>934</v>
      </c>
      <c r="C635">
        <v>2159</v>
      </c>
      <c r="D635">
        <v>1</v>
      </c>
      <c r="E635">
        <v>566.54</v>
      </c>
      <c r="H635" s="31">
        <v>2001</v>
      </c>
      <c r="I635" s="31">
        <v>2805</v>
      </c>
      <c r="J635" s="31">
        <v>1</v>
      </c>
      <c r="K635" s="32">
        <v>1232.28</v>
      </c>
    </row>
    <row r="636" spans="1:11" x14ac:dyDescent="0.35">
      <c r="A636">
        <f t="shared" si="9"/>
        <v>2003</v>
      </c>
      <c r="B636" t="s">
        <v>934</v>
      </c>
      <c r="C636">
        <v>2164</v>
      </c>
      <c r="D636">
        <v>1</v>
      </c>
      <c r="E636">
        <v>1333.73</v>
      </c>
      <c r="H636" s="31">
        <v>2001</v>
      </c>
      <c r="I636" s="31">
        <v>2853</v>
      </c>
      <c r="J636" s="31">
        <v>1</v>
      </c>
      <c r="K636" s="32">
        <v>1289.95</v>
      </c>
    </row>
    <row r="637" spans="1:11" x14ac:dyDescent="0.35">
      <c r="A637">
        <f t="shared" si="9"/>
        <v>2003</v>
      </c>
      <c r="B637" t="s">
        <v>934</v>
      </c>
      <c r="C637">
        <v>2165</v>
      </c>
      <c r="D637">
        <v>1</v>
      </c>
      <c r="E637">
        <v>1121.21</v>
      </c>
      <c r="H637" s="31">
        <v>2001</v>
      </c>
      <c r="I637" s="31">
        <v>2854</v>
      </c>
      <c r="J637" s="31">
        <v>1</v>
      </c>
      <c r="K637" s="32">
        <v>516.16</v>
      </c>
    </row>
    <row r="638" spans="1:11" x14ac:dyDescent="0.35">
      <c r="A638">
        <f t="shared" si="9"/>
        <v>2003</v>
      </c>
      <c r="B638" t="s">
        <v>934</v>
      </c>
      <c r="C638">
        <v>2167</v>
      </c>
      <c r="D638">
        <v>1</v>
      </c>
      <c r="E638">
        <v>566.54999999999995</v>
      </c>
      <c r="H638" s="31">
        <v>2001</v>
      </c>
      <c r="I638" s="31">
        <v>2859</v>
      </c>
      <c r="J638" s="31">
        <v>1</v>
      </c>
      <c r="K638" s="32">
        <v>1831.24</v>
      </c>
    </row>
    <row r="639" spans="1:11" x14ac:dyDescent="0.35">
      <c r="A639">
        <f t="shared" si="9"/>
        <v>2003</v>
      </c>
      <c r="B639" t="s">
        <v>934</v>
      </c>
      <c r="C639">
        <v>2168</v>
      </c>
      <c r="D639">
        <v>1</v>
      </c>
      <c r="E639">
        <v>987.31</v>
      </c>
      <c r="H639" s="31">
        <v>2001</v>
      </c>
      <c r="I639" s="31">
        <v>2887</v>
      </c>
      <c r="J639" s="31">
        <v>1</v>
      </c>
      <c r="K639" s="32">
        <v>547.26</v>
      </c>
    </row>
    <row r="640" spans="1:11" x14ac:dyDescent="0.35">
      <c r="A640">
        <f t="shared" si="9"/>
        <v>2003</v>
      </c>
      <c r="B640" t="s">
        <v>934</v>
      </c>
      <c r="C640">
        <v>2169</v>
      </c>
      <c r="D640">
        <v>1</v>
      </c>
      <c r="E640">
        <v>814.44</v>
      </c>
      <c r="H640" s="31">
        <v>2001</v>
      </c>
      <c r="I640" s="31">
        <v>2888</v>
      </c>
      <c r="J640" s="31">
        <v>1</v>
      </c>
      <c r="K640" s="32">
        <v>589.59</v>
      </c>
    </row>
    <row r="641" spans="1:11" x14ac:dyDescent="0.35">
      <c r="A641">
        <f t="shared" si="9"/>
        <v>2003</v>
      </c>
      <c r="B641" t="s">
        <v>934</v>
      </c>
      <c r="C641">
        <v>2170</v>
      </c>
      <c r="D641">
        <v>1</v>
      </c>
      <c r="E641">
        <v>1534.16</v>
      </c>
      <c r="H641" s="31">
        <v>2001</v>
      </c>
      <c r="I641" s="31">
        <v>2889</v>
      </c>
      <c r="J641" s="31">
        <v>1</v>
      </c>
      <c r="K641" s="32">
        <v>715.73</v>
      </c>
    </row>
    <row r="642" spans="1:11" x14ac:dyDescent="0.35">
      <c r="A642">
        <f t="shared" si="9"/>
        <v>2003</v>
      </c>
      <c r="B642" t="s">
        <v>934</v>
      </c>
      <c r="C642">
        <v>2171</v>
      </c>
      <c r="D642">
        <v>1</v>
      </c>
      <c r="E642">
        <v>423.99</v>
      </c>
      <c r="H642" s="31">
        <v>2001</v>
      </c>
      <c r="I642" s="31">
        <v>2895</v>
      </c>
      <c r="J642" s="31">
        <v>1</v>
      </c>
      <c r="K642" s="32">
        <v>1393.88</v>
      </c>
    </row>
    <row r="643" spans="1:11" x14ac:dyDescent="0.35">
      <c r="A643">
        <f t="shared" si="9"/>
        <v>2003</v>
      </c>
      <c r="B643" t="s">
        <v>934</v>
      </c>
      <c r="C643">
        <v>2172</v>
      </c>
      <c r="D643">
        <v>1</v>
      </c>
      <c r="E643">
        <v>950.3</v>
      </c>
    </row>
    <row r="644" spans="1:11" x14ac:dyDescent="0.35">
      <c r="A644">
        <f t="shared" ref="A644:A707" si="10">VALUE(20&amp;LEFT(B644,2))+1</f>
        <v>2003</v>
      </c>
      <c r="B644" t="s">
        <v>934</v>
      </c>
      <c r="C644">
        <v>2174</v>
      </c>
      <c r="D644">
        <v>1</v>
      </c>
      <c r="E644">
        <v>1122.67</v>
      </c>
    </row>
    <row r="645" spans="1:11" x14ac:dyDescent="0.35">
      <c r="A645">
        <f t="shared" si="10"/>
        <v>2003</v>
      </c>
      <c r="B645" t="s">
        <v>934</v>
      </c>
      <c r="C645">
        <v>2176</v>
      </c>
      <c r="D645">
        <v>1</v>
      </c>
      <c r="E645">
        <v>557.54</v>
      </c>
    </row>
    <row r="646" spans="1:11" x14ac:dyDescent="0.35">
      <c r="A646">
        <f t="shared" si="10"/>
        <v>2003</v>
      </c>
      <c r="B646" t="s">
        <v>934</v>
      </c>
      <c r="C646">
        <v>2180</v>
      </c>
      <c r="D646">
        <v>1</v>
      </c>
      <c r="E646">
        <v>845.45</v>
      </c>
    </row>
    <row r="647" spans="1:11" x14ac:dyDescent="0.35">
      <c r="A647">
        <f t="shared" si="10"/>
        <v>2003</v>
      </c>
      <c r="B647" t="s">
        <v>934</v>
      </c>
      <c r="C647">
        <v>2184</v>
      </c>
      <c r="D647">
        <v>1</v>
      </c>
      <c r="E647">
        <v>1325.09</v>
      </c>
    </row>
    <row r="648" spans="1:11" x14ac:dyDescent="0.35">
      <c r="A648">
        <f t="shared" si="10"/>
        <v>2003</v>
      </c>
      <c r="B648" t="s">
        <v>934</v>
      </c>
      <c r="C648">
        <v>2190</v>
      </c>
      <c r="D648">
        <v>1</v>
      </c>
      <c r="E648">
        <v>1141.1600000000001</v>
      </c>
    </row>
    <row r="649" spans="1:11" x14ac:dyDescent="0.35">
      <c r="A649">
        <f t="shared" si="10"/>
        <v>2003</v>
      </c>
      <c r="B649" t="s">
        <v>934</v>
      </c>
      <c r="C649">
        <v>2198</v>
      </c>
      <c r="D649">
        <v>1</v>
      </c>
      <c r="E649">
        <v>716.02</v>
      </c>
    </row>
    <row r="650" spans="1:11" x14ac:dyDescent="0.35">
      <c r="A650">
        <f t="shared" si="10"/>
        <v>2003</v>
      </c>
      <c r="B650" t="s">
        <v>934</v>
      </c>
      <c r="C650">
        <v>2215</v>
      </c>
      <c r="D650">
        <v>1</v>
      </c>
      <c r="E650">
        <v>400.36</v>
      </c>
    </row>
    <row r="651" spans="1:11" x14ac:dyDescent="0.35">
      <c r="A651">
        <f t="shared" si="10"/>
        <v>2003</v>
      </c>
      <c r="B651" t="s">
        <v>934</v>
      </c>
      <c r="C651">
        <v>2310</v>
      </c>
      <c r="D651">
        <v>1</v>
      </c>
      <c r="E651">
        <v>1287.4000000000001</v>
      </c>
    </row>
    <row r="652" spans="1:11" x14ac:dyDescent="0.35">
      <c r="A652">
        <f t="shared" si="10"/>
        <v>2003</v>
      </c>
      <c r="B652" t="s">
        <v>934</v>
      </c>
      <c r="C652">
        <v>2311</v>
      </c>
      <c r="D652">
        <v>1</v>
      </c>
      <c r="E652">
        <v>507.55</v>
      </c>
    </row>
    <row r="653" spans="1:11" x14ac:dyDescent="0.35">
      <c r="A653">
        <f t="shared" si="10"/>
        <v>2003</v>
      </c>
      <c r="B653" t="s">
        <v>934</v>
      </c>
      <c r="C653">
        <v>2342</v>
      </c>
      <c r="D653">
        <v>1</v>
      </c>
      <c r="E653">
        <v>862.8</v>
      </c>
    </row>
    <row r="654" spans="1:11" x14ac:dyDescent="0.35">
      <c r="A654">
        <f t="shared" si="10"/>
        <v>2003</v>
      </c>
      <c r="B654" t="s">
        <v>934</v>
      </c>
      <c r="C654">
        <v>2358</v>
      </c>
      <c r="D654">
        <v>1</v>
      </c>
      <c r="E654">
        <v>290.2</v>
      </c>
    </row>
    <row r="655" spans="1:11" x14ac:dyDescent="0.35">
      <c r="A655">
        <f t="shared" si="10"/>
        <v>2003</v>
      </c>
      <c r="B655" t="s">
        <v>934</v>
      </c>
      <c r="C655">
        <v>2364</v>
      </c>
      <c r="D655">
        <v>1</v>
      </c>
      <c r="E655">
        <v>774.62</v>
      </c>
    </row>
    <row r="656" spans="1:11" x14ac:dyDescent="0.35">
      <c r="A656">
        <f t="shared" si="10"/>
        <v>2003</v>
      </c>
      <c r="B656" t="s">
        <v>934</v>
      </c>
      <c r="C656">
        <v>2365</v>
      </c>
      <c r="D656">
        <v>1</v>
      </c>
      <c r="E656">
        <v>921.88</v>
      </c>
    </row>
    <row r="657" spans="1:5" x14ac:dyDescent="0.35">
      <c r="A657">
        <f t="shared" si="10"/>
        <v>2003</v>
      </c>
      <c r="B657" t="s">
        <v>934</v>
      </c>
      <c r="C657">
        <v>2396</v>
      </c>
      <c r="D657">
        <v>1</v>
      </c>
      <c r="E657">
        <v>931.74</v>
      </c>
    </row>
    <row r="658" spans="1:5" x14ac:dyDescent="0.35">
      <c r="A658">
        <f t="shared" si="10"/>
        <v>2003</v>
      </c>
      <c r="B658" t="s">
        <v>934</v>
      </c>
      <c r="C658">
        <v>2397</v>
      </c>
      <c r="D658">
        <v>1</v>
      </c>
      <c r="E658">
        <v>1323.66</v>
      </c>
    </row>
    <row r="659" spans="1:5" x14ac:dyDescent="0.35">
      <c r="A659">
        <f t="shared" si="10"/>
        <v>2003</v>
      </c>
      <c r="B659" t="s">
        <v>934</v>
      </c>
      <c r="C659">
        <v>2448</v>
      </c>
      <c r="D659">
        <v>1</v>
      </c>
      <c r="E659">
        <v>938.94</v>
      </c>
    </row>
    <row r="660" spans="1:5" x14ac:dyDescent="0.35">
      <c r="A660">
        <f t="shared" si="10"/>
        <v>2003</v>
      </c>
      <c r="B660" t="s">
        <v>934</v>
      </c>
      <c r="C660">
        <v>2527</v>
      </c>
      <c r="D660">
        <v>1</v>
      </c>
      <c r="E660">
        <v>339.95</v>
      </c>
    </row>
    <row r="661" spans="1:5" x14ac:dyDescent="0.35">
      <c r="A661">
        <f t="shared" si="10"/>
        <v>2003</v>
      </c>
      <c r="B661" t="s">
        <v>934</v>
      </c>
      <c r="C661">
        <v>2534</v>
      </c>
      <c r="D661">
        <v>1</v>
      </c>
      <c r="E661">
        <v>950.44</v>
      </c>
    </row>
    <row r="662" spans="1:5" x14ac:dyDescent="0.35">
      <c r="A662">
        <f t="shared" si="10"/>
        <v>2003</v>
      </c>
      <c r="B662" t="s">
        <v>934</v>
      </c>
      <c r="C662">
        <v>2536</v>
      </c>
      <c r="D662">
        <v>1</v>
      </c>
      <c r="E662">
        <v>287.72000000000003</v>
      </c>
    </row>
    <row r="663" spans="1:5" x14ac:dyDescent="0.35">
      <c r="A663">
        <f t="shared" si="10"/>
        <v>2003</v>
      </c>
      <c r="B663" t="s">
        <v>934</v>
      </c>
      <c r="C663">
        <v>2580</v>
      </c>
      <c r="D663">
        <v>1</v>
      </c>
      <c r="E663">
        <v>900.38</v>
      </c>
    </row>
    <row r="664" spans="1:5" x14ac:dyDescent="0.35">
      <c r="A664">
        <f t="shared" si="10"/>
        <v>2003</v>
      </c>
      <c r="B664" t="s">
        <v>934</v>
      </c>
      <c r="C664">
        <v>2609</v>
      </c>
      <c r="D664">
        <v>1</v>
      </c>
      <c r="E664">
        <v>534.16</v>
      </c>
    </row>
    <row r="665" spans="1:5" x14ac:dyDescent="0.35">
      <c r="A665">
        <f t="shared" si="10"/>
        <v>2003</v>
      </c>
      <c r="B665" t="s">
        <v>934</v>
      </c>
      <c r="C665">
        <v>2683</v>
      </c>
      <c r="D665">
        <v>1</v>
      </c>
      <c r="E665">
        <v>463.51</v>
      </c>
    </row>
    <row r="666" spans="1:5" x14ac:dyDescent="0.35">
      <c r="A666">
        <f t="shared" si="10"/>
        <v>2003</v>
      </c>
      <c r="B666" t="s">
        <v>934</v>
      </c>
      <c r="C666">
        <v>2687</v>
      </c>
      <c r="D666">
        <v>1</v>
      </c>
      <c r="E666">
        <v>931.3</v>
      </c>
    </row>
    <row r="667" spans="1:5" x14ac:dyDescent="0.35">
      <c r="A667">
        <f t="shared" si="10"/>
        <v>2003</v>
      </c>
      <c r="B667" t="s">
        <v>934</v>
      </c>
      <c r="C667">
        <v>2689</v>
      </c>
      <c r="D667">
        <v>1</v>
      </c>
      <c r="E667">
        <v>1357.84</v>
      </c>
    </row>
    <row r="668" spans="1:5" x14ac:dyDescent="0.35">
      <c r="A668">
        <f t="shared" si="10"/>
        <v>2003</v>
      </c>
      <c r="B668" t="s">
        <v>934</v>
      </c>
      <c r="C668">
        <v>2711</v>
      </c>
      <c r="D668">
        <v>1</v>
      </c>
      <c r="E668">
        <v>979.41</v>
      </c>
    </row>
    <row r="669" spans="1:5" x14ac:dyDescent="0.35">
      <c r="A669">
        <f t="shared" si="10"/>
        <v>2003</v>
      </c>
      <c r="B669" t="s">
        <v>934</v>
      </c>
      <c r="C669">
        <v>2752</v>
      </c>
      <c r="D669">
        <v>1</v>
      </c>
      <c r="E669">
        <v>1842.44</v>
      </c>
    </row>
    <row r="670" spans="1:5" x14ac:dyDescent="0.35">
      <c r="A670">
        <f t="shared" si="10"/>
        <v>2003</v>
      </c>
      <c r="B670" t="s">
        <v>934</v>
      </c>
      <c r="C670">
        <v>2753</v>
      </c>
      <c r="D670">
        <v>1</v>
      </c>
      <c r="E670">
        <v>1446.07</v>
      </c>
    </row>
    <row r="671" spans="1:5" x14ac:dyDescent="0.35">
      <c r="A671">
        <f t="shared" si="10"/>
        <v>2003</v>
      </c>
      <c r="B671" t="s">
        <v>934</v>
      </c>
      <c r="C671">
        <v>2754</v>
      </c>
      <c r="D671">
        <v>1</v>
      </c>
      <c r="E671">
        <v>407.95</v>
      </c>
    </row>
    <row r="672" spans="1:5" x14ac:dyDescent="0.35">
      <c r="A672">
        <f t="shared" si="10"/>
        <v>2003</v>
      </c>
      <c r="B672" t="s">
        <v>934</v>
      </c>
      <c r="C672">
        <v>2759</v>
      </c>
      <c r="D672">
        <v>1</v>
      </c>
      <c r="E672">
        <v>390.17</v>
      </c>
    </row>
    <row r="673" spans="1:5" x14ac:dyDescent="0.35">
      <c r="A673">
        <f t="shared" si="10"/>
        <v>2003</v>
      </c>
      <c r="B673" t="s">
        <v>934</v>
      </c>
      <c r="C673">
        <v>2805</v>
      </c>
      <c r="D673">
        <v>1</v>
      </c>
      <c r="E673">
        <v>1181.27</v>
      </c>
    </row>
    <row r="674" spans="1:5" x14ac:dyDescent="0.35">
      <c r="A674">
        <f t="shared" si="10"/>
        <v>2003</v>
      </c>
      <c r="B674" t="s">
        <v>934</v>
      </c>
      <c r="C674">
        <v>2835</v>
      </c>
      <c r="D674">
        <v>1</v>
      </c>
      <c r="E674">
        <v>574.86</v>
      </c>
    </row>
    <row r="675" spans="1:5" x14ac:dyDescent="0.35">
      <c r="A675">
        <f t="shared" si="10"/>
        <v>2003</v>
      </c>
      <c r="B675" t="s">
        <v>934</v>
      </c>
      <c r="C675">
        <v>2853</v>
      </c>
      <c r="D675">
        <v>1</v>
      </c>
      <c r="E675">
        <v>1187.23</v>
      </c>
    </row>
    <row r="676" spans="1:5" x14ac:dyDescent="0.35">
      <c r="A676">
        <f t="shared" si="10"/>
        <v>2003</v>
      </c>
      <c r="B676" t="s">
        <v>934</v>
      </c>
      <c r="C676">
        <v>2854</v>
      </c>
      <c r="D676">
        <v>1</v>
      </c>
      <c r="E676">
        <v>542.12</v>
      </c>
    </row>
    <row r="677" spans="1:5" x14ac:dyDescent="0.35">
      <c r="A677">
        <f t="shared" si="10"/>
        <v>2003</v>
      </c>
      <c r="B677" t="s">
        <v>934</v>
      </c>
      <c r="C677">
        <v>2856</v>
      </c>
      <c r="D677">
        <v>1</v>
      </c>
      <c r="E677">
        <v>401.38</v>
      </c>
    </row>
    <row r="678" spans="1:5" x14ac:dyDescent="0.35">
      <c r="A678">
        <f t="shared" si="10"/>
        <v>2003</v>
      </c>
      <c r="B678" t="s">
        <v>934</v>
      </c>
      <c r="C678">
        <v>2859</v>
      </c>
      <c r="D678">
        <v>1</v>
      </c>
      <c r="E678">
        <v>1743.51</v>
      </c>
    </row>
    <row r="679" spans="1:5" x14ac:dyDescent="0.35">
      <c r="A679">
        <f t="shared" si="10"/>
        <v>2003</v>
      </c>
      <c r="B679" t="s">
        <v>934</v>
      </c>
      <c r="C679">
        <v>2860</v>
      </c>
      <c r="D679">
        <v>1</v>
      </c>
      <c r="E679">
        <v>1425.92</v>
      </c>
    </row>
    <row r="680" spans="1:5" x14ac:dyDescent="0.35">
      <c r="A680">
        <f t="shared" si="10"/>
        <v>2003</v>
      </c>
      <c r="B680" t="s">
        <v>934</v>
      </c>
      <c r="C680">
        <v>2884</v>
      </c>
      <c r="D680">
        <v>1</v>
      </c>
      <c r="E680">
        <v>528.83000000000004</v>
      </c>
    </row>
    <row r="681" spans="1:5" x14ac:dyDescent="0.35">
      <c r="A681">
        <f t="shared" si="10"/>
        <v>2003</v>
      </c>
      <c r="B681" t="s">
        <v>934</v>
      </c>
      <c r="C681">
        <v>2886</v>
      </c>
      <c r="D681">
        <v>1</v>
      </c>
      <c r="E681">
        <v>480.68</v>
      </c>
    </row>
    <row r="682" spans="1:5" x14ac:dyDescent="0.35">
      <c r="A682">
        <f t="shared" si="10"/>
        <v>2003</v>
      </c>
      <c r="B682" t="s">
        <v>934</v>
      </c>
      <c r="C682">
        <v>2887</v>
      </c>
      <c r="D682">
        <v>1</v>
      </c>
      <c r="E682">
        <v>484.45</v>
      </c>
    </row>
    <row r="683" spans="1:5" x14ac:dyDescent="0.35">
      <c r="A683">
        <f t="shared" si="10"/>
        <v>2003</v>
      </c>
      <c r="B683" t="s">
        <v>934</v>
      </c>
      <c r="C683">
        <v>2888</v>
      </c>
      <c r="D683">
        <v>1</v>
      </c>
      <c r="E683">
        <v>508.31</v>
      </c>
    </row>
    <row r="684" spans="1:5" x14ac:dyDescent="0.35">
      <c r="A684">
        <f t="shared" si="10"/>
        <v>2003</v>
      </c>
      <c r="B684" t="s">
        <v>934</v>
      </c>
      <c r="C684">
        <v>2889</v>
      </c>
      <c r="D684">
        <v>1</v>
      </c>
      <c r="E684">
        <v>685.11</v>
      </c>
    </row>
    <row r="685" spans="1:5" x14ac:dyDescent="0.35">
      <c r="A685">
        <f t="shared" si="10"/>
        <v>2003</v>
      </c>
      <c r="B685" t="s">
        <v>934</v>
      </c>
      <c r="C685">
        <v>2890</v>
      </c>
      <c r="D685">
        <v>1</v>
      </c>
      <c r="E685">
        <v>774.51</v>
      </c>
    </row>
    <row r="686" spans="1:5" x14ac:dyDescent="0.35">
      <c r="A686">
        <f t="shared" si="10"/>
        <v>2003</v>
      </c>
      <c r="B686" t="s">
        <v>934</v>
      </c>
      <c r="C686">
        <v>2895</v>
      </c>
      <c r="D686">
        <v>1</v>
      </c>
      <c r="E686">
        <v>1337.8</v>
      </c>
    </row>
    <row r="687" spans="1:5" x14ac:dyDescent="0.35">
      <c r="A687">
        <f t="shared" si="10"/>
        <v>2003</v>
      </c>
      <c r="B687" t="s">
        <v>934</v>
      </c>
      <c r="C687">
        <v>2897</v>
      </c>
      <c r="D687">
        <v>1</v>
      </c>
      <c r="E687">
        <v>1494.93</v>
      </c>
    </row>
    <row r="688" spans="1:5" x14ac:dyDescent="0.35">
      <c r="A688">
        <f t="shared" si="10"/>
        <v>2003</v>
      </c>
      <c r="B688" t="s">
        <v>934</v>
      </c>
      <c r="C688">
        <v>2898</v>
      </c>
      <c r="D688">
        <v>1</v>
      </c>
      <c r="E688">
        <v>527.51</v>
      </c>
    </row>
    <row r="689" spans="1:5" x14ac:dyDescent="0.35">
      <c r="A689">
        <f t="shared" si="10"/>
        <v>2004</v>
      </c>
      <c r="B689" t="s">
        <v>935</v>
      </c>
      <c r="C689">
        <v>1</v>
      </c>
      <c r="D689">
        <v>1</v>
      </c>
      <c r="E689">
        <v>1298.3399999999999</v>
      </c>
    </row>
    <row r="690" spans="1:5" x14ac:dyDescent="0.35">
      <c r="A690">
        <f t="shared" si="10"/>
        <v>2004</v>
      </c>
      <c r="B690" t="s">
        <v>935</v>
      </c>
      <c r="C690">
        <v>1</v>
      </c>
      <c r="D690">
        <v>3</v>
      </c>
      <c r="E690">
        <v>41589.050000000003</v>
      </c>
    </row>
    <row r="691" spans="1:5" x14ac:dyDescent="0.35">
      <c r="A691">
        <f t="shared" si="10"/>
        <v>2004</v>
      </c>
      <c r="B691" t="s">
        <v>935</v>
      </c>
      <c r="C691">
        <v>2</v>
      </c>
      <c r="D691">
        <v>1</v>
      </c>
      <c r="E691">
        <v>361.74</v>
      </c>
    </row>
    <row r="692" spans="1:5" x14ac:dyDescent="0.35">
      <c r="A692">
        <f t="shared" si="10"/>
        <v>2004</v>
      </c>
      <c r="B692" t="s">
        <v>935</v>
      </c>
      <c r="C692">
        <v>4</v>
      </c>
      <c r="D692">
        <v>1</v>
      </c>
      <c r="E692">
        <v>500.64</v>
      </c>
    </row>
    <row r="693" spans="1:5" x14ac:dyDescent="0.35">
      <c r="A693">
        <f t="shared" si="10"/>
        <v>2004</v>
      </c>
      <c r="B693" t="s">
        <v>935</v>
      </c>
      <c r="C693">
        <v>6</v>
      </c>
      <c r="D693">
        <v>3</v>
      </c>
      <c r="E693">
        <v>3367.81</v>
      </c>
    </row>
    <row r="694" spans="1:5" x14ac:dyDescent="0.35">
      <c r="A694">
        <f t="shared" si="10"/>
        <v>2004</v>
      </c>
      <c r="B694" t="s">
        <v>935</v>
      </c>
      <c r="C694">
        <v>11</v>
      </c>
      <c r="D694">
        <v>1</v>
      </c>
      <c r="E694">
        <v>40433.06</v>
      </c>
    </row>
    <row r="695" spans="1:5" x14ac:dyDescent="0.35">
      <c r="A695">
        <f t="shared" si="10"/>
        <v>2004</v>
      </c>
      <c r="B695" t="s">
        <v>935</v>
      </c>
      <c r="C695">
        <v>12</v>
      </c>
      <c r="D695">
        <v>1</v>
      </c>
      <c r="E695">
        <v>6990.34</v>
      </c>
    </row>
    <row r="696" spans="1:5" x14ac:dyDescent="0.35">
      <c r="A696">
        <f t="shared" si="10"/>
        <v>2004</v>
      </c>
      <c r="B696" t="s">
        <v>935</v>
      </c>
      <c r="C696">
        <v>13</v>
      </c>
      <c r="D696">
        <v>1</v>
      </c>
      <c r="E696">
        <v>2979.95</v>
      </c>
    </row>
    <row r="697" spans="1:5" x14ac:dyDescent="0.35">
      <c r="A697">
        <f t="shared" si="10"/>
        <v>2004</v>
      </c>
      <c r="B697" t="s">
        <v>935</v>
      </c>
      <c r="C697">
        <v>14</v>
      </c>
      <c r="D697">
        <v>1</v>
      </c>
      <c r="E697">
        <v>2553.59</v>
      </c>
    </row>
    <row r="698" spans="1:5" x14ac:dyDescent="0.35">
      <c r="A698">
        <f t="shared" si="10"/>
        <v>2004</v>
      </c>
      <c r="B698" t="s">
        <v>935</v>
      </c>
      <c r="C698">
        <v>15</v>
      </c>
      <c r="D698">
        <v>1</v>
      </c>
      <c r="E698">
        <v>5774.38</v>
      </c>
    </row>
    <row r="699" spans="1:5" x14ac:dyDescent="0.35">
      <c r="A699">
        <f t="shared" si="10"/>
        <v>2004</v>
      </c>
      <c r="B699" t="s">
        <v>935</v>
      </c>
      <c r="C699">
        <v>16</v>
      </c>
      <c r="D699">
        <v>1</v>
      </c>
      <c r="E699">
        <v>4249.75</v>
      </c>
    </row>
    <row r="700" spans="1:5" x14ac:dyDescent="0.35">
      <c r="A700">
        <f t="shared" si="10"/>
        <v>2004</v>
      </c>
      <c r="B700" t="s">
        <v>935</v>
      </c>
      <c r="C700">
        <v>22</v>
      </c>
      <c r="D700">
        <v>1</v>
      </c>
      <c r="E700">
        <v>2711.99</v>
      </c>
    </row>
    <row r="701" spans="1:5" x14ac:dyDescent="0.35">
      <c r="A701">
        <f t="shared" si="10"/>
        <v>2004</v>
      </c>
      <c r="B701" t="s">
        <v>935</v>
      </c>
      <c r="C701">
        <v>23</v>
      </c>
      <c r="D701">
        <v>1</v>
      </c>
      <c r="E701">
        <v>1164.6500000000001</v>
      </c>
    </row>
    <row r="702" spans="1:5" x14ac:dyDescent="0.35">
      <c r="A702">
        <f t="shared" si="10"/>
        <v>2004</v>
      </c>
      <c r="B702" t="s">
        <v>935</v>
      </c>
      <c r="C702">
        <v>25</v>
      </c>
      <c r="D702">
        <v>1</v>
      </c>
      <c r="E702">
        <v>67.88</v>
      </c>
    </row>
    <row r="703" spans="1:5" x14ac:dyDescent="0.35">
      <c r="A703">
        <f t="shared" si="10"/>
        <v>2004</v>
      </c>
      <c r="B703" t="s">
        <v>935</v>
      </c>
      <c r="C703">
        <v>31</v>
      </c>
      <c r="D703">
        <v>1</v>
      </c>
      <c r="E703">
        <v>4661.5600000000004</v>
      </c>
    </row>
    <row r="704" spans="1:5" x14ac:dyDescent="0.35">
      <c r="A704">
        <f t="shared" si="10"/>
        <v>2004</v>
      </c>
      <c r="B704" t="s">
        <v>935</v>
      </c>
      <c r="C704">
        <v>32</v>
      </c>
      <c r="D704">
        <v>1</v>
      </c>
      <c r="E704">
        <v>736.69</v>
      </c>
    </row>
    <row r="705" spans="1:5" x14ac:dyDescent="0.35">
      <c r="A705">
        <f t="shared" si="10"/>
        <v>2004</v>
      </c>
      <c r="B705" t="s">
        <v>935</v>
      </c>
      <c r="C705">
        <v>36</v>
      </c>
      <c r="D705">
        <v>1</v>
      </c>
      <c r="E705">
        <v>277.06</v>
      </c>
    </row>
    <row r="706" spans="1:5" x14ac:dyDescent="0.35">
      <c r="A706">
        <f t="shared" si="10"/>
        <v>2004</v>
      </c>
      <c r="B706" t="s">
        <v>935</v>
      </c>
      <c r="C706">
        <v>38</v>
      </c>
      <c r="D706">
        <v>1</v>
      </c>
      <c r="E706">
        <v>1470.84</v>
      </c>
    </row>
    <row r="707" spans="1:5" x14ac:dyDescent="0.35">
      <c r="A707">
        <f t="shared" si="10"/>
        <v>2004</v>
      </c>
      <c r="B707" t="s">
        <v>935</v>
      </c>
      <c r="C707">
        <v>47</v>
      </c>
      <c r="D707">
        <v>1</v>
      </c>
      <c r="E707">
        <v>3499.39</v>
      </c>
    </row>
    <row r="708" spans="1:5" x14ac:dyDescent="0.35">
      <c r="A708">
        <f t="shared" ref="A708:A771" si="11">VALUE(20&amp;LEFT(B708,2))+1</f>
        <v>2004</v>
      </c>
      <c r="B708" t="s">
        <v>935</v>
      </c>
      <c r="C708">
        <v>51</v>
      </c>
      <c r="D708">
        <v>1</v>
      </c>
      <c r="E708">
        <v>1645.84</v>
      </c>
    </row>
    <row r="709" spans="1:5" x14ac:dyDescent="0.35">
      <c r="A709">
        <f t="shared" si="11"/>
        <v>2004</v>
      </c>
      <c r="B709" t="s">
        <v>935</v>
      </c>
      <c r="C709">
        <v>62</v>
      </c>
      <c r="D709">
        <v>1</v>
      </c>
      <c r="E709">
        <v>493.75</v>
      </c>
    </row>
    <row r="710" spans="1:5" x14ac:dyDescent="0.35">
      <c r="A710">
        <f t="shared" si="11"/>
        <v>2004</v>
      </c>
      <c r="B710" t="s">
        <v>935</v>
      </c>
      <c r="C710">
        <v>75</v>
      </c>
      <c r="D710">
        <v>1</v>
      </c>
      <c r="E710">
        <v>640.6</v>
      </c>
    </row>
    <row r="711" spans="1:5" x14ac:dyDescent="0.35">
      <c r="A711">
        <f t="shared" si="11"/>
        <v>2004</v>
      </c>
      <c r="B711" t="s">
        <v>935</v>
      </c>
      <c r="C711">
        <v>77</v>
      </c>
      <c r="D711">
        <v>1</v>
      </c>
      <c r="E711">
        <v>6830.45</v>
      </c>
    </row>
    <row r="712" spans="1:5" x14ac:dyDescent="0.35">
      <c r="A712">
        <f t="shared" si="11"/>
        <v>2004</v>
      </c>
      <c r="B712" t="s">
        <v>935</v>
      </c>
      <c r="C712">
        <v>81</v>
      </c>
      <c r="D712">
        <v>1</v>
      </c>
      <c r="E712">
        <v>156.94</v>
      </c>
    </row>
    <row r="713" spans="1:5" x14ac:dyDescent="0.35">
      <c r="A713">
        <f t="shared" si="11"/>
        <v>2004</v>
      </c>
      <c r="B713" t="s">
        <v>935</v>
      </c>
      <c r="C713">
        <v>84</v>
      </c>
      <c r="D713">
        <v>1</v>
      </c>
      <c r="E713">
        <v>616.62</v>
      </c>
    </row>
    <row r="714" spans="1:5" x14ac:dyDescent="0.35">
      <c r="A714">
        <f t="shared" si="11"/>
        <v>2004</v>
      </c>
      <c r="B714" t="s">
        <v>935</v>
      </c>
      <c r="C714">
        <v>85</v>
      </c>
      <c r="D714">
        <v>1</v>
      </c>
      <c r="E714">
        <v>672.01</v>
      </c>
    </row>
    <row r="715" spans="1:5" x14ac:dyDescent="0.35">
      <c r="A715">
        <f t="shared" si="11"/>
        <v>2004</v>
      </c>
      <c r="B715" t="s">
        <v>935</v>
      </c>
      <c r="C715">
        <v>88</v>
      </c>
      <c r="D715">
        <v>1</v>
      </c>
      <c r="E715">
        <v>2406.7800000000002</v>
      </c>
    </row>
    <row r="716" spans="1:5" x14ac:dyDescent="0.35">
      <c r="A716">
        <f t="shared" si="11"/>
        <v>2004</v>
      </c>
      <c r="B716" t="s">
        <v>935</v>
      </c>
      <c r="C716">
        <v>91</v>
      </c>
      <c r="D716">
        <v>1</v>
      </c>
      <c r="E716">
        <v>642.71</v>
      </c>
    </row>
    <row r="717" spans="1:5" x14ac:dyDescent="0.35">
      <c r="A717">
        <f t="shared" si="11"/>
        <v>2004</v>
      </c>
      <c r="B717" t="s">
        <v>935</v>
      </c>
      <c r="C717">
        <v>93</v>
      </c>
      <c r="D717">
        <v>1</v>
      </c>
      <c r="E717">
        <v>654.21</v>
      </c>
    </row>
    <row r="718" spans="1:5" x14ac:dyDescent="0.35">
      <c r="A718">
        <f t="shared" si="11"/>
        <v>2004</v>
      </c>
      <c r="B718" t="s">
        <v>935</v>
      </c>
      <c r="C718">
        <v>94</v>
      </c>
      <c r="D718">
        <v>1</v>
      </c>
      <c r="E718">
        <v>2585.61</v>
      </c>
    </row>
    <row r="719" spans="1:5" x14ac:dyDescent="0.35">
      <c r="A719">
        <f t="shared" si="11"/>
        <v>2004</v>
      </c>
      <c r="B719" t="s">
        <v>935</v>
      </c>
      <c r="C719">
        <v>95</v>
      </c>
      <c r="D719">
        <v>1</v>
      </c>
      <c r="E719">
        <v>301.31</v>
      </c>
    </row>
    <row r="720" spans="1:5" x14ac:dyDescent="0.35">
      <c r="A720">
        <f t="shared" si="11"/>
        <v>2004</v>
      </c>
      <c r="B720" t="s">
        <v>935</v>
      </c>
      <c r="C720">
        <v>97</v>
      </c>
      <c r="D720">
        <v>1</v>
      </c>
      <c r="E720">
        <v>778.85</v>
      </c>
    </row>
    <row r="721" spans="1:5" x14ac:dyDescent="0.35">
      <c r="A721">
        <f t="shared" si="11"/>
        <v>2004</v>
      </c>
      <c r="B721" t="s">
        <v>935</v>
      </c>
      <c r="C721">
        <v>99</v>
      </c>
      <c r="D721">
        <v>1</v>
      </c>
      <c r="E721">
        <v>1121.31</v>
      </c>
    </row>
    <row r="722" spans="1:5" x14ac:dyDescent="0.35">
      <c r="A722">
        <f t="shared" si="11"/>
        <v>2004</v>
      </c>
      <c r="B722" t="s">
        <v>935</v>
      </c>
      <c r="C722">
        <v>100</v>
      </c>
      <c r="D722">
        <v>1</v>
      </c>
      <c r="E722">
        <v>381.29</v>
      </c>
    </row>
    <row r="723" spans="1:5" x14ac:dyDescent="0.35">
      <c r="A723">
        <f t="shared" si="11"/>
        <v>2004</v>
      </c>
      <c r="B723" t="s">
        <v>935</v>
      </c>
      <c r="C723">
        <v>108</v>
      </c>
      <c r="D723">
        <v>1</v>
      </c>
      <c r="E723">
        <v>988.28</v>
      </c>
    </row>
    <row r="724" spans="1:5" x14ac:dyDescent="0.35">
      <c r="A724">
        <f t="shared" si="11"/>
        <v>2004</v>
      </c>
      <c r="B724" t="s">
        <v>935</v>
      </c>
      <c r="C724">
        <v>110</v>
      </c>
      <c r="D724">
        <v>1</v>
      </c>
      <c r="E724">
        <v>2364.14</v>
      </c>
    </row>
    <row r="725" spans="1:5" x14ac:dyDescent="0.35">
      <c r="A725">
        <f t="shared" si="11"/>
        <v>2004</v>
      </c>
      <c r="B725" t="s">
        <v>935</v>
      </c>
      <c r="C725">
        <v>111</v>
      </c>
      <c r="D725">
        <v>1</v>
      </c>
      <c r="E725">
        <v>1455.31</v>
      </c>
    </row>
    <row r="726" spans="1:5" x14ac:dyDescent="0.35">
      <c r="A726">
        <f t="shared" si="11"/>
        <v>2004</v>
      </c>
      <c r="B726" t="s">
        <v>935</v>
      </c>
      <c r="C726">
        <v>112</v>
      </c>
      <c r="D726">
        <v>1</v>
      </c>
      <c r="E726">
        <v>8172.48</v>
      </c>
    </row>
    <row r="727" spans="1:5" x14ac:dyDescent="0.35">
      <c r="A727">
        <f t="shared" si="11"/>
        <v>2004</v>
      </c>
      <c r="B727" t="s">
        <v>935</v>
      </c>
      <c r="C727">
        <v>113</v>
      </c>
      <c r="D727">
        <v>1</v>
      </c>
      <c r="E727">
        <v>986.25</v>
      </c>
    </row>
    <row r="728" spans="1:5" x14ac:dyDescent="0.35">
      <c r="A728">
        <f t="shared" si="11"/>
        <v>2004</v>
      </c>
      <c r="B728" t="s">
        <v>935</v>
      </c>
      <c r="C728">
        <v>115</v>
      </c>
      <c r="D728">
        <v>1</v>
      </c>
      <c r="E728">
        <v>1086.5999999999999</v>
      </c>
    </row>
    <row r="729" spans="1:5" x14ac:dyDescent="0.35">
      <c r="A729">
        <f t="shared" si="11"/>
        <v>2004</v>
      </c>
      <c r="B729" t="s">
        <v>935</v>
      </c>
      <c r="C729">
        <v>116</v>
      </c>
      <c r="D729">
        <v>1</v>
      </c>
      <c r="E729">
        <v>766.43</v>
      </c>
    </row>
    <row r="730" spans="1:5" x14ac:dyDescent="0.35">
      <c r="A730">
        <f t="shared" si="11"/>
        <v>2004</v>
      </c>
      <c r="B730" t="s">
        <v>935</v>
      </c>
      <c r="C730">
        <v>118</v>
      </c>
      <c r="D730">
        <v>1</v>
      </c>
      <c r="E730">
        <v>506.82</v>
      </c>
    </row>
    <row r="731" spans="1:5" x14ac:dyDescent="0.35">
      <c r="A731">
        <f t="shared" si="11"/>
        <v>2004</v>
      </c>
      <c r="B731" t="s">
        <v>935</v>
      </c>
      <c r="C731">
        <v>129</v>
      </c>
      <c r="D731">
        <v>1</v>
      </c>
      <c r="E731">
        <v>1546.12</v>
      </c>
    </row>
    <row r="732" spans="1:5" x14ac:dyDescent="0.35">
      <c r="A732">
        <f t="shared" si="11"/>
        <v>2004</v>
      </c>
      <c r="B732" t="s">
        <v>935</v>
      </c>
      <c r="C732">
        <v>138</v>
      </c>
      <c r="D732">
        <v>1</v>
      </c>
      <c r="E732">
        <v>3898.94</v>
      </c>
    </row>
    <row r="733" spans="1:5" x14ac:dyDescent="0.35">
      <c r="A733">
        <f t="shared" si="11"/>
        <v>2004</v>
      </c>
      <c r="B733" t="s">
        <v>935</v>
      </c>
      <c r="C733">
        <v>139</v>
      </c>
      <c r="D733">
        <v>1</v>
      </c>
      <c r="E733">
        <v>964.37</v>
      </c>
    </row>
    <row r="734" spans="1:5" x14ac:dyDescent="0.35">
      <c r="A734">
        <f t="shared" si="11"/>
        <v>2004</v>
      </c>
      <c r="B734" t="s">
        <v>935</v>
      </c>
      <c r="C734">
        <v>146</v>
      </c>
      <c r="D734">
        <v>1</v>
      </c>
      <c r="E734">
        <v>773.52</v>
      </c>
    </row>
    <row r="735" spans="1:5" x14ac:dyDescent="0.35">
      <c r="A735">
        <f t="shared" si="11"/>
        <v>2004</v>
      </c>
      <c r="B735" t="s">
        <v>935</v>
      </c>
      <c r="C735">
        <v>150</v>
      </c>
      <c r="D735">
        <v>1</v>
      </c>
      <c r="E735">
        <v>900.66</v>
      </c>
    </row>
    <row r="736" spans="1:5" x14ac:dyDescent="0.35">
      <c r="A736">
        <f t="shared" si="11"/>
        <v>2004</v>
      </c>
      <c r="B736" t="s">
        <v>935</v>
      </c>
      <c r="C736">
        <v>152</v>
      </c>
      <c r="D736">
        <v>1</v>
      </c>
      <c r="E736">
        <v>5282.32</v>
      </c>
    </row>
    <row r="737" spans="1:5" x14ac:dyDescent="0.35">
      <c r="A737">
        <f t="shared" si="11"/>
        <v>2004</v>
      </c>
      <c r="B737" t="s">
        <v>935</v>
      </c>
      <c r="C737">
        <v>162</v>
      </c>
      <c r="D737">
        <v>1</v>
      </c>
      <c r="E737">
        <v>1081.95</v>
      </c>
    </row>
    <row r="738" spans="1:5" x14ac:dyDescent="0.35">
      <c r="A738">
        <f t="shared" si="11"/>
        <v>2004</v>
      </c>
      <c r="B738" t="s">
        <v>935</v>
      </c>
      <c r="C738">
        <v>166</v>
      </c>
      <c r="D738">
        <v>1</v>
      </c>
      <c r="E738">
        <v>637.59</v>
      </c>
    </row>
    <row r="739" spans="1:5" x14ac:dyDescent="0.35">
      <c r="A739">
        <f t="shared" si="11"/>
        <v>2004</v>
      </c>
      <c r="B739" t="s">
        <v>935</v>
      </c>
      <c r="C739">
        <v>173</v>
      </c>
      <c r="D739">
        <v>1</v>
      </c>
      <c r="E739">
        <v>516.24</v>
      </c>
    </row>
    <row r="740" spans="1:5" x14ac:dyDescent="0.35">
      <c r="A740">
        <f t="shared" si="11"/>
        <v>2004</v>
      </c>
      <c r="B740" t="s">
        <v>935</v>
      </c>
      <c r="C740">
        <v>177</v>
      </c>
      <c r="D740">
        <v>1</v>
      </c>
      <c r="E740">
        <v>1036.0899999999999</v>
      </c>
    </row>
    <row r="741" spans="1:5" x14ac:dyDescent="0.35">
      <c r="A741">
        <f t="shared" si="11"/>
        <v>2004</v>
      </c>
      <c r="B741" t="s">
        <v>935</v>
      </c>
      <c r="C741">
        <v>181</v>
      </c>
      <c r="D741">
        <v>1</v>
      </c>
      <c r="E741">
        <v>6996.23</v>
      </c>
    </row>
    <row r="742" spans="1:5" x14ac:dyDescent="0.35">
      <c r="A742">
        <f t="shared" si="11"/>
        <v>2004</v>
      </c>
      <c r="B742" t="s">
        <v>935</v>
      </c>
      <c r="C742">
        <v>182</v>
      </c>
      <c r="D742">
        <v>1</v>
      </c>
      <c r="E742">
        <v>1391.52</v>
      </c>
    </row>
    <row r="743" spans="1:5" x14ac:dyDescent="0.35">
      <c r="A743">
        <f t="shared" si="11"/>
        <v>2004</v>
      </c>
      <c r="B743" t="s">
        <v>935</v>
      </c>
      <c r="C743">
        <v>186</v>
      </c>
      <c r="D743">
        <v>1</v>
      </c>
      <c r="E743">
        <v>1359.45</v>
      </c>
    </row>
    <row r="744" spans="1:5" x14ac:dyDescent="0.35">
      <c r="A744">
        <f t="shared" si="11"/>
        <v>2004</v>
      </c>
      <c r="B744" t="s">
        <v>935</v>
      </c>
      <c r="C744">
        <v>191</v>
      </c>
      <c r="D744">
        <v>1</v>
      </c>
      <c r="E744">
        <v>11079.91</v>
      </c>
    </row>
    <row r="745" spans="1:5" x14ac:dyDescent="0.35">
      <c r="A745">
        <f t="shared" si="11"/>
        <v>2004</v>
      </c>
      <c r="B745" t="s">
        <v>935</v>
      </c>
      <c r="C745">
        <v>192</v>
      </c>
      <c r="D745">
        <v>1</v>
      </c>
      <c r="E745">
        <v>5447.1</v>
      </c>
    </row>
    <row r="746" spans="1:5" x14ac:dyDescent="0.35">
      <c r="A746">
        <f t="shared" si="11"/>
        <v>2004</v>
      </c>
      <c r="B746" t="s">
        <v>935</v>
      </c>
      <c r="C746">
        <v>194</v>
      </c>
      <c r="D746">
        <v>1</v>
      </c>
      <c r="E746">
        <v>10414.040000000001</v>
      </c>
    </row>
    <row r="747" spans="1:5" x14ac:dyDescent="0.35">
      <c r="A747">
        <f t="shared" si="11"/>
        <v>2004</v>
      </c>
      <c r="B747" t="s">
        <v>935</v>
      </c>
      <c r="C747">
        <v>195</v>
      </c>
      <c r="D747">
        <v>1</v>
      </c>
      <c r="E747">
        <v>476.37</v>
      </c>
    </row>
    <row r="748" spans="1:5" x14ac:dyDescent="0.35">
      <c r="A748">
        <f t="shared" si="11"/>
        <v>2004</v>
      </c>
      <c r="B748" t="s">
        <v>935</v>
      </c>
      <c r="C748">
        <v>196</v>
      </c>
      <c r="D748">
        <v>1</v>
      </c>
      <c r="E748">
        <v>28181.5</v>
      </c>
    </row>
    <row r="749" spans="1:5" x14ac:dyDescent="0.35">
      <c r="A749">
        <f t="shared" si="11"/>
        <v>2004</v>
      </c>
      <c r="B749" t="s">
        <v>935</v>
      </c>
      <c r="C749">
        <v>197</v>
      </c>
      <c r="D749">
        <v>1</v>
      </c>
      <c r="E749">
        <v>4771.63</v>
      </c>
    </row>
    <row r="750" spans="1:5" x14ac:dyDescent="0.35">
      <c r="A750">
        <f t="shared" si="11"/>
        <v>2004</v>
      </c>
      <c r="B750" t="s">
        <v>935</v>
      </c>
      <c r="C750">
        <v>199</v>
      </c>
      <c r="D750">
        <v>1</v>
      </c>
      <c r="E750">
        <v>3887.53</v>
      </c>
    </row>
    <row r="751" spans="1:5" x14ac:dyDescent="0.35">
      <c r="A751">
        <f t="shared" si="11"/>
        <v>2004</v>
      </c>
      <c r="B751" t="s">
        <v>935</v>
      </c>
      <c r="C751">
        <v>200</v>
      </c>
      <c r="D751">
        <v>1</v>
      </c>
      <c r="E751">
        <v>5096.1000000000004</v>
      </c>
    </row>
    <row r="752" spans="1:5" x14ac:dyDescent="0.35">
      <c r="A752">
        <f t="shared" si="11"/>
        <v>2004</v>
      </c>
      <c r="B752" t="s">
        <v>935</v>
      </c>
      <c r="C752">
        <v>203</v>
      </c>
      <c r="D752">
        <v>1</v>
      </c>
      <c r="E752">
        <v>918.31</v>
      </c>
    </row>
    <row r="753" spans="1:5" x14ac:dyDescent="0.35">
      <c r="A753">
        <f t="shared" si="11"/>
        <v>2004</v>
      </c>
      <c r="B753" t="s">
        <v>935</v>
      </c>
      <c r="C753">
        <v>204</v>
      </c>
      <c r="D753">
        <v>1</v>
      </c>
      <c r="E753">
        <v>1883.86</v>
      </c>
    </row>
    <row r="754" spans="1:5" x14ac:dyDescent="0.35">
      <c r="A754">
        <f t="shared" si="11"/>
        <v>2004</v>
      </c>
      <c r="B754" t="s">
        <v>935</v>
      </c>
      <c r="C754">
        <v>206</v>
      </c>
      <c r="D754">
        <v>1</v>
      </c>
      <c r="E754">
        <v>4147.7700000000004</v>
      </c>
    </row>
    <row r="755" spans="1:5" x14ac:dyDescent="0.35">
      <c r="A755">
        <f t="shared" si="11"/>
        <v>2004</v>
      </c>
      <c r="B755" t="s">
        <v>935</v>
      </c>
      <c r="C755">
        <v>207</v>
      </c>
      <c r="D755">
        <v>1</v>
      </c>
      <c r="E755">
        <v>304.58999999999997</v>
      </c>
    </row>
    <row r="756" spans="1:5" x14ac:dyDescent="0.35">
      <c r="A756">
        <f t="shared" si="11"/>
        <v>2004</v>
      </c>
      <c r="B756" t="s">
        <v>935</v>
      </c>
      <c r="C756">
        <v>208</v>
      </c>
      <c r="D756">
        <v>1</v>
      </c>
      <c r="E756">
        <v>218.94</v>
      </c>
    </row>
    <row r="757" spans="1:5" x14ac:dyDescent="0.35">
      <c r="A757">
        <f t="shared" si="11"/>
        <v>2004</v>
      </c>
      <c r="B757" t="s">
        <v>935</v>
      </c>
      <c r="C757">
        <v>213</v>
      </c>
      <c r="D757">
        <v>1</v>
      </c>
      <c r="E757">
        <v>660.37</v>
      </c>
    </row>
    <row r="758" spans="1:5" x14ac:dyDescent="0.35">
      <c r="A758">
        <f t="shared" si="11"/>
        <v>2004</v>
      </c>
      <c r="B758" t="s">
        <v>935</v>
      </c>
      <c r="C758">
        <v>227</v>
      </c>
      <c r="D758">
        <v>1</v>
      </c>
      <c r="E758">
        <v>932.42</v>
      </c>
    </row>
    <row r="759" spans="1:5" x14ac:dyDescent="0.35">
      <c r="A759">
        <f t="shared" si="11"/>
        <v>2004</v>
      </c>
      <c r="B759" t="s">
        <v>935</v>
      </c>
      <c r="C759">
        <v>229</v>
      </c>
      <c r="D759">
        <v>1</v>
      </c>
      <c r="E759">
        <v>353.03</v>
      </c>
    </row>
    <row r="760" spans="1:5" x14ac:dyDescent="0.35">
      <c r="A760">
        <f t="shared" si="11"/>
        <v>2004</v>
      </c>
      <c r="B760" t="s">
        <v>935</v>
      </c>
      <c r="C760">
        <v>238</v>
      </c>
      <c r="D760">
        <v>1</v>
      </c>
      <c r="E760">
        <v>342.42</v>
      </c>
    </row>
    <row r="761" spans="1:5" x14ac:dyDescent="0.35">
      <c r="A761">
        <f t="shared" si="11"/>
        <v>2004</v>
      </c>
      <c r="B761" t="s">
        <v>935</v>
      </c>
      <c r="C761">
        <v>239</v>
      </c>
      <c r="D761">
        <v>1</v>
      </c>
      <c r="E761">
        <v>683.93</v>
      </c>
    </row>
    <row r="762" spans="1:5" x14ac:dyDescent="0.35">
      <c r="A762">
        <f t="shared" si="11"/>
        <v>2004</v>
      </c>
      <c r="B762" t="s">
        <v>935</v>
      </c>
      <c r="C762">
        <v>241</v>
      </c>
      <c r="D762">
        <v>1</v>
      </c>
      <c r="E762">
        <v>3587.88</v>
      </c>
    </row>
    <row r="763" spans="1:5" x14ac:dyDescent="0.35">
      <c r="A763">
        <f t="shared" si="11"/>
        <v>2004</v>
      </c>
      <c r="B763" t="s">
        <v>935</v>
      </c>
      <c r="C763">
        <v>242</v>
      </c>
      <c r="D763">
        <v>1</v>
      </c>
      <c r="E763">
        <v>425.47</v>
      </c>
    </row>
    <row r="764" spans="1:5" x14ac:dyDescent="0.35">
      <c r="A764">
        <f t="shared" si="11"/>
        <v>2004</v>
      </c>
      <c r="B764" t="s">
        <v>935</v>
      </c>
      <c r="C764">
        <v>252</v>
      </c>
      <c r="D764">
        <v>1</v>
      </c>
      <c r="E764">
        <v>1412.68</v>
      </c>
    </row>
    <row r="765" spans="1:5" x14ac:dyDescent="0.35">
      <c r="A765">
        <f t="shared" si="11"/>
        <v>2004</v>
      </c>
      <c r="B765" t="s">
        <v>935</v>
      </c>
      <c r="C765">
        <v>253</v>
      </c>
      <c r="D765">
        <v>1</v>
      </c>
      <c r="E765">
        <v>591.87</v>
      </c>
    </row>
    <row r="766" spans="1:5" x14ac:dyDescent="0.35">
      <c r="A766">
        <f t="shared" si="11"/>
        <v>2004</v>
      </c>
      <c r="B766" t="s">
        <v>935</v>
      </c>
      <c r="C766">
        <v>255</v>
      </c>
      <c r="D766">
        <v>1</v>
      </c>
      <c r="E766">
        <v>1225.49</v>
      </c>
    </row>
    <row r="767" spans="1:5" x14ac:dyDescent="0.35">
      <c r="A767">
        <f t="shared" si="11"/>
        <v>2004</v>
      </c>
      <c r="B767" t="s">
        <v>935</v>
      </c>
      <c r="C767">
        <v>256</v>
      </c>
      <c r="D767">
        <v>1</v>
      </c>
      <c r="E767">
        <v>2938.07</v>
      </c>
    </row>
    <row r="768" spans="1:5" x14ac:dyDescent="0.35">
      <c r="A768">
        <f t="shared" si="11"/>
        <v>2004</v>
      </c>
      <c r="B768" t="s">
        <v>935</v>
      </c>
      <c r="C768">
        <v>261</v>
      </c>
      <c r="D768">
        <v>1</v>
      </c>
      <c r="E768">
        <v>290.62</v>
      </c>
    </row>
    <row r="769" spans="1:5" x14ac:dyDescent="0.35">
      <c r="A769">
        <f t="shared" si="11"/>
        <v>2004</v>
      </c>
      <c r="B769" t="s">
        <v>935</v>
      </c>
      <c r="C769">
        <v>264</v>
      </c>
      <c r="D769">
        <v>1</v>
      </c>
      <c r="E769">
        <v>123.59</v>
      </c>
    </row>
    <row r="770" spans="1:5" x14ac:dyDescent="0.35">
      <c r="A770">
        <f t="shared" si="11"/>
        <v>2004</v>
      </c>
      <c r="B770" t="s">
        <v>935</v>
      </c>
      <c r="C770">
        <v>270</v>
      </c>
      <c r="D770">
        <v>1</v>
      </c>
      <c r="E770">
        <v>8288.49</v>
      </c>
    </row>
    <row r="771" spans="1:5" x14ac:dyDescent="0.35">
      <c r="A771">
        <f t="shared" si="11"/>
        <v>2004</v>
      </c>
      <c r="B771" t="s">
        <v>935</v>
      </c>
      <c r="C771">
        <v>271</v>
      </c>
      <c r="D771">
        <v>1</v>
      </c>
      <c r="E771">
        <v>10668.11</v>
      </c>
    </row>
    <row r="772" spans="1:5" x14ac:dyDescent="0.35">
      <c r="A772">
        <f t="shared" ref="A772:A835" si="12">VALUE(20&amp;LEFT(B772,2))+1</f>
        <v>2004</v>
      </c>
      <c r="B772" t="s">
        <v>935</v>
      </c>
      <c r="C772">
        <v>272</v>
      </c>
      <c r="D772">
        <v>1</v>
      </c>
      <c r="E772">
        <v>10260.25</v>
      </c>
    </row>
    <row r="773" spans="1:5" x14ac:dyDescent="0.35">
      <c r="A773">
        <f t="shared" si="12"/>
        <v>2004</v>
      </c>
      <c r="B773" t="s">
        <v>935</v>
      </c>
      <c r="C773">
        <v>273</v>
      </c>
      <c r="D773">
        <v>1</v>
      </c>
      <c r="E773">
        <v>7257.38</v>
      </c>
    </row>
    <row r="774" spans="1:5" x14ac:dyDescent="0.35">
      <c r="A774">
        <f t="shared" si="12"/>
        <v>2004</v>
      </c>
      <c r="B774" t="s">
        <v>935</v>
      </c>
      <c r="C774">
        <v>276</v>
      </c>
      <c r="D774">
        <v>1</v>
      </c>
      <c r="E774">
        <v>7673.28</v>
      </c>
    </row>
    <row r="775" spans="1:5" x14ac:dyDescent="0.35">
      <c r="A775">
        <f t="shared" si="12"/>
        <v>2004</v>
      </c>
      <c r="B775" t="s">
        <v>935</v>
      </c>
      <c r="C775">
        <v>277</v>
      </c>
      <c r="D775">
        <v>1</v>
      </c>
      <c r="E775">
        <v>2272.1999999999998</v>
      </c>
    </row>
    <row r="776" spans="1:5" x14ac:dyDescent="0.35">
      <c r="A776">
        <f t="shared" si="12"/>
        <v>2004</v>
      </c>
      <c r="B776" t="s">
        <v>935</v>
      </c>
      <c r="C776">
        <v>278</v>
      </c>
      <c r="D776">
        <v>1</v>
      </c>
      <c r="E776">
        <v>2501.14</v>
      </c>
    </row>
    <row r="777" spans="1:5" x14ac:dyDescent="0.35">
      <c r="A777">
        <f t="shared" si="12"/>
        <v>2004</v>
      </c>
      <c r="B777" t="s">
        <v>935</v>
      </c>
      <c r="C777">
        <v>279</v>
      </c>
      <c r="D777">
        <v>1</v>
      </c>
      <c r="E777">
        <v>21747.84</v>
      </c>
    </row>
    <row r="778" spans="1:5" x14ac:dyDescent="0.35">
      <c r="A778">
        <f t="shared" si="12"/>
        <v>2004</v>
      </c>
      <c r="B778" t="s">
        <v>935</v>
      </c>
      <c r="C778">
        <v>280</v>
      </c>
      <c r="D778">
        <v>1</v>
      </c>
      <c r="E778">
        <v>4217.4399999999996</v>
      </c>
    </row>
    <row r="779" spans="1:5" x14ac:dyDescent="0.35">
      <c r="A779">
        <f t="shared" si="12"/>
        <v>2004</v>
      </c>
      <c r="B779" t="s">
        <v>935</v>
      </c>
      <c r="C779">
        <v>281</v>
      </c>
      <c r="D779">
        <v>1</v>
      </c>
      <c r="E779">
        <v>14042.53</v>
      </c>
    </row>
    <row r="780" spans="1:5" x14ac:dyDescent="0.35">
      <c r="A780">
        <f t="shared" si="12"/>
        <v>2004</v>
      </c>
      <c r="B780" t="s">
        <v>935</v>
      </c>
      <c r="C780">
        <v>282</v>
      </c>
      <c r="D780">
        <v>1</v>
      </c>
      <c r="E780">
        <v>1653.11</v>
      </c>
    </row>
    <row r="781" spans="1:5" x14ac:dyDescent="0.35">
      <c r="A781">
        <f t="shared" si="12"/>
        <v>2004</v>
      </c>
      <c r="B781" t="s">
        <v>935</v>
      </c>
      <c r="C781">
        <v>283</v>
      </c>
      <c r="D781">
        <v>1</v>
      </c>
      <c r="E781">
        <v>4355.6000000000004</v>
      </c>
    </row>
    <row r="782" spans="1:5" x14ac:dyDescent="0.35">
      <c r="A782">
        <f t="shared" si="12"/>
        <v>2004</v>
      </c>
      <c r="B782" t="s">
        <v>935</v>
      </c>
      <c r="C782">
        <v>284</v>
      </c>
      <c r="D782">
        <v>1</v>
      </c>
      <c r="E782">
        <v>9705.66</v>
      </c>
    </row>
    <row r="783" spans="1:5" x14ac:dyDescent="0.35">
      <c r="A783">
        <f t="shared" si="12"/>
        <v>2004</v>
      </c>
      <c r="B783" t="s">
        <v>935</v>
      </c>
      <c r="C783">
        <v>286</v>
      </c>
      <c r="D783">
        <v>1</v>
      </c>
      <c r="E783">
        <v>1743.61</v>
      </c>
    </row>
    <row r="784" spans="1:5" x14ac:dyDescent="0.35">
      <c r="A784">
        <f t="shared" si="12"/>
        <v>2004</v>
      </c>
      <c r="B784" t="s">
        <v>935</v>
      </c>
      <c r="C784">
        <v>294</v>
      </c>
      <c r="D784">
        <v>1</v>
      </c>
      <c r="E784">
        <v>639.07000000000005</v>
      </c>
    </row>
    <row r="785" spans="1:5" x14ac:dyDescent="0.35">
      <c r="A785">
        <f t="shared" si="12"/>
        <v>2004</v>
      </c>
      <c r="B785" t="s">
        <v>935</v>
      </c>
      <c r="C785">
        <v>297</v>
      </c>
      <c r="D785">
        <v>1</v>
      </c>
      <c r="E785">
        <v>376</v>
      </c>
    </row>
    <row r="786" spans="1:5" x14ac:dyDescent="0.35">
      <c r="A786">
        <f t="shared" si="12"/>
        <v>2004</v>
      </c>
      <c r="B786" t="s">
        <v>935</v>
      </c>
      <c r="C786">
        <v>299</v>
      </c>
      <c r="D786">
        <v>1</v>
      </c>
      <c r="E786">
        <v>914.78</v>
      </c>
    </row>
    <row r="787" spans="1:5" x14ac:dyDescent="0.35">
      <c r="A787">
        <f t="shared" si="12"/>
        <v>2004</v>
      </c>
      <c r="B787" t="s">
        <v>935</v>
      </c>
      <c r="C787">
        <v>300</v>
      </c>
      <c r="D787">
        <v>1</v>
      </c>
      <c r="E787">
        <v>1561.36</v>
      </c>
    </row>
    <row r="788" spans="1:5" x14ac:dyDescent="0.35">
      <c r="A788">
        <f t="shared" si="12"/>
        <v>2004</v>
      </c>
      <c r="B788" t="s">
        <v>935</v>
      </c>
      <c r="C788">
        <v>306</v>
      </c>
      <c r="D788">
        <v>1</v>
      </c>
      <c r="E788">
        <v>303.56</v>
      </c>
    </row>
    <row r="789" spans="1:5" x14ac:dyDescent="0.35">
      <c r="A789">
        <f t="shared" si="12"/>
        <v>2004</v>
      </c>
      <c r="B789" t="s">
        <v>935</v>
      </c>
      <c r="C789">
        <v>308</v>
      </c>
      <c r="D789">
        <v>1</v>
      </c>
      <c r="E789">
        <v>552.1</v>
      </c>
    </row>
    <row r="790" spans="1:5" x14ac:dyDescent="0.35">
      <c r="A790">
        <f t="shared" si="12"/>
        <v>2004</v>
      </c>
      <c r="B790" t="s">
        <v>935</v>
      </c>
      <c r="C790">
        <v>309</v>
      </c>
      <c r="D790">
        <v>1</v>
      </c>
      <c r="E790">
        <v>1710.77</v>
      </c>
    </row>
    <row r="791" spans="1:5" x14ac:dyDescent="0.35">
      <c r="A791">
        <f t="shared" si="12"/>
        <v>2004</v>
      </c>
      <c r="B791" t="s">
        <v>935</v>
      </c>
      <c r="C791">
        <v>314</v>
      </c>
      <c r="D791">
        <v>1</v>
      </c>
      <c r="E791">
        <v>940.62</v>
      </c>
    </row>
    <row r="792" spans="1:5" x14ac:dyDescent="0.35">
      <c r="A792">
        <f t="shared" si="12"/>
        <v>2004</v>
      </c>
      <c r="B792" t="s">
        <v>935</v>
      </c>
      <c r="C792">
        <v>316</v>
      </c>
      <c r="D792">
        <v>1</v>
      </c>
      <c r="E792">
        <v>1276.6199999999999</v>
      </c>
    </row>
    <row r="793" spans="1:5" x14ac:dyDescent="0.35">
      <c r="A793">
        <f t="shared" si="12"/>
        <v>2004</v>
      </c>
      <c r="B793" t="s">
        <v>935</v>
      </c>
      <c r="C793">
        <v>317</v>
      </c>
      <c r="D793">
        <v>1</v>
      </c>
      <c r="E793">
        <v>1008.22</v>
      </c>
    </row>
    <row r="794" spans="1:5" x14ac:dyDescent="0.35">
      <c r="A794">
        <f t="shared" si="12"/>
        <v>2004</v>
      </c>
      <c r="B794" t="s">
        <v>935</v>
      </c>
      <c r="C794">
        <v>318</v>
      </c>
      <c r="D794">
        <v>1</v>
      </c>
      <c r="E794">
        <v>3919.6</v>
      </c>
    </row>
    <row r="795" spans="1:5" x14ac:dyDescent="0.35">
      <c r="A795">
        <f t="shared" si="12"/>
        <v>2004</v>
      </c>
      <c r="B795" t="s">
        <v>935</v>
      </c>
      <c r="C795">
        <v>319</v>
      </c>
      <c r="D795">
        <v>1</v>
      </c>
      <c r="E795">
        <v>671.75</v>
      </c>
    </row>
    <row r="796" spans="1:5" x14ac:dyDescent="0.35">
      <c r="A796">
        <f t="shared" si="12"/>
        <v>2004</v>
      </c>
      <c r="B796" t="s">
        <v>935</v>
      </c>
      <c r="C796">
        <v>323</v>
      </c>
      <c r="D796">
        <v>2</v>
      </c>
      <c r="E796">
        <v>35</v>
      </c>
    </row>
    <row r="797" spans="1:5" x14ac:dyDescent="0.35">
      <c r="A797">
        <f t="shared" si="12"/>
        <v>2004</v>
      </c>
      <c r="B797" t="s">
        <v>935</v>
      </c>
      <c r="C797">
        <v>330</v>
      </c>
      <c r="D797">
        <v>1</v>
      </c>
      <c r="E797">
        <v>327</v>
      </c>
    </row>
    <row r="798" spans="1:5" x14ac:dyDescent="0.35">
      <c r="A798">
        <f t="shared" si="12"/>
        <v>2004</v>
      </c>
      <c r="B798" t="s">
        <v>935</v>
      </c>
      <c r="C798">
        <v>332</v>
      </c>
      <c r="D798">
        <v>1</v>
      </c>
      <c r="E798">
        <v>1874.68</v>
      </c>
    </row>
    <row r="799" spans="1:5" x14ac:dyDescent="0.35">
      <c r="A799">
        <f t="shared" si="12"/>
        <v>2004</v>
      </c>
      <c r="B799" t="s">
        <v>935</v>
      </c>
      <c r="C799">
        <v>333</v>
      </c>
      <c r="D799">
        <v>1</v>
      </c>
      <c r="E799">
        <v>673.82</v>
      </c>
    </row>
    <row r="800" spans="1:5" x14ac:dyDescent="0.35">
      <c r="A800">
        <f t="shared" si="12"/>
        <v>2004</v>
      </c>
      <c r="B800" t="s">
        <v>935</v>
      </c>
      <c r="C800">
        <v>345</v>
      </c>
      <c r="D800">
        <v>1</v>
      </c>
      <c r="E800">
        <v>1709.84</v>
      </c>
    </row>
    <row r="801" spans="1:5" x14ac:dyDescent="0.35">
      <c r="A801">
        <f t="shared" si="12"/>
        <v>2004</v>
      </c>
      <c r="B801" t="s">
        <v>935</v>
      </c>
      <c r="C801">
        <v>347</v>
      </c>
      <c r="D801">
        <v>1</v>
      </c>
      <c r="E801">
        <v>4166.3900000000003</v>
      </c>
    </row>
    <row r="802" spans="1:5" x14ac:dyDescent="0.35">
      <c r="A802">
        <f t="shared" si="12"/>
        <v>2004</v>
      </c>
      <c r="B802" t="s">
        <v>935</v>
      </c>
      <c r="C802">
        <v>356</v>
      </c>
      <c r="D802">
        <v>1</v>
      </c>
      <c r="E802">
        <v>208.04</v>
      </c>
    </row>
    <row r="803" spans="1:5" x14ac:dyDescent="0.35">
      <c r="A803">
        <f t="shared" si="12"/>
        <v>2004</v>
      </c>
      <c r="B803" t="s">
        <v>935</v>
      </c>
      <c r="C803">
        <v>361</v>
      </c>
      <c r="D803">
        <v>1</v>
      </c>
      <c r="E803">
        <v>1393.25</v>
      </c>
    </row>
    <row r="804" spans="1:5" x14ac:dyDescent="0.35">
      <c r="A804">
        <f t="shared" si="12"/>
        <v>2004</v>
      </c>
      <c r="B804" t="s">
        <v>935</v>
      </c>
      <c r="C804">
        <v>362</v>
      </c>
      <c r="D804">
        <v>1</v>
      </c>
      <c r="E804">
        <v>339.95</v>
      </c>
    </row>
    <row r="805" spans="1:5" x14ac:dyDescent="0.35">
      <c r="A805">
        <f t="shared" si="12"/>
        <v>2004</v>
      </c>
      <c r="B805" t="s">
        <v>935</v>
      </c>
      <c r="C805">
        <v>363</v>
      </c>
      <c r="D805">
        <v>1</v>
      </c>
      <c r="E805">
        <v>393.02</v>
      </c>
    </row>
    <row r="806" spans="1:5" x14ac:dyDescent="0.35">
      <c r="A806">
        <f t="shared" si="12"/>
        <v>2004</v>
      </c>
      <c r="B806" t="s">
        <v>935</v>
      </c>
      <c r="C806">
        <v>371</v>
      </c>
      <c r="D806">
        <v>1</v>
      </c>
      <c r="E806">
        <v>123.99</v>
      </c>
    </row>
    <row r="807" spans="1:5" x14ac:dyDescent="0.35">
      <c r="A807">
        <f t="shared" si="12"/>
        <v>2004</v>
      </c>
      <c r="B807" t="s">
        <v>935</v>
      </c>
      <c r="C807">
        <v>378</v>
      </c>
      <c r="D807">
        <v>1</v>
      </c>
      <c r="E807">
        <v>583.39</v>
      </c>
    </row>
    <row r="808" spans="1:5" x14ac:dyDescent="0.35">
      <c r="A808">
        <f t="shared" si="12"/>
        <v>2004</v>
      </c>
      <c r="B808" t="s">
        <v>935</v>
      </c>
      <c r="C808">
        <v>381</v>
      </c>
      <c r="D808">
        <v>1</v>
      </c>
      <c r="E808">
        <v>1670.32</v>
      </c>
    </row>
    <row r="809" spans="1:5" x14ac:dyDescent="0.35">
      <c r="A809">
        <f t="shared" si="12"/>
        <v>2004</v>
      </c>
      <c r="B809" t="s">
        <v>935</v>
      </c>
      <c r="C809">
        <v>390</v>
      </c>
      <c r="D809">
        <v>1</v>
      </c>
      <c r="E809">
        <v>701.13</v>
      </c>
    </row>
    <row r="810" spans="1:5" x14ac:dyDescent="0.35">
      <c r="A810">
        <f t="shared" si="12"/>
        <v>2004</v>
      </c>
      <c r="B810" t="s">
        <v>935</v>
      </c>
      <c r="C810">
        <v>391</v>
      </c>
      <c r="D810">
        <v>1</v>
      </c>
      <c r="E810">
        <v>422.37</v>
      </c>
    </row>
    <row r="811" spans="1:5" x14ac:dyDescent="0.35">
      <c r="A811">
        <f t="shared" si="12"/>
        <v>2004</v>
      </c>
      <c r="B811" t="s">
        <v>935</v>
      </c>
      <c r="C811">
        <v>392</v>
      </c>
      <c r="D811">
        <v>1</v>
      </c>
      <c r="E811">
        <v>678.37</v>
      </c>
    </row>
    <row r="812" spans="1:5" x14ac:dyDescent="0.35">
      <c r="A812">
        <f t="shared" si="12"/>
        <v>2004</v>
      </c>
      <c r="B812" t="s">
        <v>935</v>
      </c>
      <c r="C812">
        <v>394</v>
      </c>
      <c r="D812">
        <v>1</v>
      </c>
      <c r="E812">
        <v>1058.49</v>
      </c>
    </row>
    <row r="813" spans="1:5" x14ac:dyDescent="0.35">
      <c r="A813">
        <f t="shared" si="12"/>
        <v>2004</v>
      </c>
      <c r="B813" t="s">
        <v>935</v>
      </c>
      <c r="C813">
        <v>402</v>
      </c>
      <c r="D813">
        <v>1</v>
      </c>
      <c r="E813">
        <v>178.84</v>
      </c>
    </row>
    <row r="814" spans="1:5" x14ac:dyDescent="0.35">
      <c r="A814">
        <f t="shared" si="12"/>
        <v>2004</v>
      </c>
      <c r="B814" t="s">
        <v>935</v>
      </c>
      <c r="C814">
        <v>403</v>
      </c>
      <c r="D814">
        <v>1</v>
      </c>
      <c r="E814">
        <v>218.73</v>
      </c>
    </row>
    <row r="815" spans="1:5" x14ac:dyDescent="0.35">
      <c r="A815">
        <f t="shared" si="12"/>
        <v>2004</v>
      </c>
      <c r="B815" t="s">
        <v>935</v>
      </c>
      <c r="C815">
        <v>404</v>
      </c>
      <c r="D815">
        <v>1</v>
      </c>
      <c r="E815">
        <v>239.79</v>
      </c>
    </row>
    <row r="816" spans="1:5" x14ac:dyDescent="0.35">
      <c r="A816">
        <f t="shared" si="12"/>
        <v>2004</v>
      </c>
      <c r="B816" t="s">
        <v>935</v>
      </c>
      <c r="C816">
        <v>409</v>
      </c>
      <c r="D816">
        <v>1</v>
      </c>
      <c r="E816">
        <v>296.57</v>
      </c>
    </row>
    <row r="817" spans="1:5" x14ac:dyDescent="0.35">
      <c r="A817">
        <f t="shared" si="12"/>
        <v>2004</v>
      </c>
      <c r="B817" t="s">
        <v>935</v>
      </c>
      <c r="C817">
        <v>411</v>
      </c>
      <c r="D817">
        <v>1</v>
      </c>
      <c r="E817">
        <v>100.44</v>
      </c>
    </row>
    <row r="818" spans="1:5" x14ac:dyDescent="0.35">
      <c r="A818">
        <f t="shared" si="12"/>
        <v>2004</v>
      </c>
      <c r="B818" t="s">
        <v>935</v>
      </c>
      <c r="C818">
        <v>413</v>
      </c>
      <c r="D818">
        <v>1</v>
      </c>
      <c r="E818">
        <v>2168.41</v>
      </c>
    </row>
    <row r="819" spans="1:5" x14ac:dyDescent="0.35">
      <c r="A819">
        <f t="shared" si="12"/>
        <v>2004</v>
      </c>
      <c r="B819" t="s">
        <v>935</v>
      </c>
      <c r="C819">
        <v>414</v>
      </c>
      <c r="D819">
        <v>1</v>
      </c>
      <c r="E819">
        <v>471.82</v>
      </c>
    </row>
    <row r="820" spans="1:5" x14ac:dyDescent="0.35">
      <c r="A820">
        <f t="shared" si="12"/>
        <v>2004</v>
      </c>
      <c r="B820" t="s">
        <v>935</v>
      </c>
      <c r="C820">
        <v>415</v>
      </c>
      <c r="D820">
        <v>1</v>
      </c>
      <c r="E820">
        <v>124.45</v>
      </c>
    </row>
    <row r="821" spans="1:5" x14ac:dyDescent="0.35">
      <c r="A821">
        <f t="shared" si="12"/>
        <v>2004</v>
      </c>
      <c r="B821" t="s">
        <v>935</v>
      </c>
      <c r="C821">
        <v>417</v>
      </c>
      <c r="D821">
        <v>1</v>
      </c>
      <c r="E821">
        <v>747.56</v>
      </c>
    </row>
    <row r="822" spans="1:5" x14ac:dyDescent="0.35">
      <c r="A822">
        <f t="shared" si="12"/>
        <v>2004</v>
      </c>
      <c r="B822" t="s">
        <v>935</v>
      </c>
      <c r="C822">
        <v>418</v>
      </c>
      <c r="D822">
        <v>1</v>
      </c>
      <c r="E822">
        <v>145.38</v>
      </c>
    </row>
    <row r="823" spans="1:5" x14ac:dyDescent="0.35">
      <c r="A823">
        <f t="shared" si="12"/>
        <v>2004</v>
      </c>
      <c r="B823" t="s">
        <v>935</v>
      </c>
      <c r="C823">
        <v>423</v>
      </c>
      <c r="D823">
        <v>1</v>
      </c>
      <c r="E823">
        <v>3012.09</v>
      </c>
    </row>
    <row r="824" spans="1:5" x14ac:dyDescent="0.35">
      <c r="A824">
        <f t="shared" si="12"/>
        <v>2004</v>
      </c>
      <c r="B824" t="s">
        <v>935</v>
      </c>
      <c r="C824">
        <v>424</v>
      </c>
      <c r="D824">
        <v>1</v>
      </c>
      <c r="E824">
        <v>487.36</v>
      </c>
    </row>
    <row r="825" spans="1:5" x14ac:dyDescent="0.35">
      <c r="A825">
        <f t="shared" si="12"/>
        <v>2004</v>
      </c>
      <c r="B825" t="s">
        <v>935</v>
      </c>
      <c r="C825">
        <v>432</v>
      </c>
      <c r="D825">
        <v>1</v>
      </c>
      <c r="E825">
        <v>743.12</v>
      </c>
    </row>
    <row r="826" spans="1:5" x14ac:dyDescent="0.35">
      <c r="A826">
        <f t="shared" si="12"/>
        <v>2004</v>
      </c>
      <c r="B826" t="s">
        <v>935</v>
      </c>
      <c r="C826">
        <v>435</v>
      </c>
      <c r="D826">
        <v>1</v>
      </c>
      <c r="E826">
        <v>600.76</v>
      </c>
    </row>
    <row r="827" spans="1:5" x14ac:dyDescent="0.35">
      <c r="A827">
        <f t="shared" si="12"/>
        <v>2004</v>
      </c>
      <c r="B827" t="s">
        <v>935</v>
      </c>
      <c r="C827">
        <v>441</v>
      </c>
      <c r="D827">
        <v>1</v>
      </c>
      <c r="E827">
        <v>362.04</v>
      </c>
    </row>
    <row r="828" spans="1:5" x14ac:dyDescent="0.35">
      <c r="A828">
        <f t="shared" si="12"/>
        <v>2004</v>
      </c>
      <c r="B828" t="s">
        <v>935</v>
      </c>
      <c r="C828">
        <v>447</v>
      </c>
      <c r="D828">
        <v>1</v>
      </c>
      <c r="E828">
        <v>214.97</v>
      </c>
    </row>
    <row r="829" spans="1:5" x14ac:dyDescent="0.35">
      <c r="A829">
        <f t="shared" si="12"/>
        <v>2004</v>
      </c>
      <c r="B829" t="s">
        <v>935</v>
      </c>
      <c r="C829">
        <v>458</v>
      </c>
      <c r="D829">
        <v>1</v>
      </c>
      <c r="E829">
        <v>388.97</v>
      </c>
    </row>
    <row r="830" spans="1:5" x14ac:dyDescent="0.35">
      <c r="A830">
        <f t="shared" si="12"/>
        <v>2004</v>
      </c>
      <c r="B830" t="s">
        <v>935</v>
      </c>
      <c r="C830">
        <v>463</v>
      </c>
      <c r="D830">
        <v>1</v>
      </c>
      <c r="E830">
        <v>838.87</v>
      </c>
    </row>
    <row r="831" spans="1:5" x14ac:dyDescent="0.35">
      <c r="A831">
        <f t="shared" si="12"/>
        <v>2004</v>
      </c>
      <c r="B831" t="s">
        <v>935</v>
      </c>
      <c r="C831">
        <v>465</v>
      </c>
      <c r="D831">
        <v>1</v>
      </c>
      <c r="E831">
        <v>1922.73</v>
      </c>
    </row>
    <row r="832" spans="1:5" x14ac:dyDescent="0.35">
      <c r="A832">
        <f t="shared" si="12"/>
        <v>2004</v>
      </c>
      <c r="B832" t="s">
        <v>935</v>
      </c>
      <c r="C832">
        <v>466</v>
      </c>
      <c r="D832">
        <v>1</v>
      </c>
      <c r="E832">
        <v>2258.08</v>
      </c>
    </row>
    <row r="833" spans="1:5" x14ac:dyDescent="0.35">
      <c r="A833">
        <f t="shared" si="12"/>
        <v>2004</v>
      </c>
      <c r="B833" t="s">
        <v>935</v>
      </c>
      <c r="C833">
        <v>473</v>
      </c>
      <c r="D833">
        <v>1</v>
      </c>
      <c r="E833">
        <v>572.04999999999995</v>
      </c>
    </row>
    <row r="834" spans="1:5" x14ac:dyDescent="0.35">
      <c r="A834">
        <f t="shared" si="12"/>
        <v>2004</v>
      </c>
      <c r="B834" t="s">
        <v>935</v>
      </c>
      <c r="C834">
        <v>477</v>
      </c>
      <c r="D834">
        <v>1</v>
      </c>
      <c r="E834">
        <v>3349.36</v>
      </c>
    </row>
    <row r="835" spans="1:5" x14ac:dyDescent="0.35">
      <c r="A835">
        <f t="shared" si="12"/>
        <v>2004</v>
      </c>
      <c r="B835" t="s">
        <v>935</v>
      </c>
      <c r="C835">
        <v>480</v>
      </c>
      <c r="D835">
        <v>1</v>
      </c>
      <c r="E835">
        <v>747.09</v>
      </c>
    </row>
    <row r="836" spans="1:5" x14ac:dyDescent="0.35">
      <c r="A836">
        <f t="shared" ref="A836:A899" si="13">VALUE(20&amp;LEFT(B836,2))+1</f>
        <v>2004</v>
      </c>
      <c r="B836" t="s">
        <v>935</v>
      </c>
      <c r="C836">
        <v>482</v>
      </c>
      <c r="D836">
        <v>1</v>
      </c>
      <c r="E836">
        <v>2906.11</v>
      </c>
    </row>
    <row r="837" spans="1:5" x14ac:dyDescent="0.35">
      <c r="A837">
        <f t="shared" si="13"/>
        <v>2004</v>
      </c>
      <c r="B837" t="s">
        <v>935</v>
      </c>
      <c r="C837">
        <v>484</v>
      </c>
      <c r="D837">
        <v>1</v>
      </c>
      <c r="E837">
        <v>968.54</v>
      </c>
    </row>
    <row r="838" spans="1:5" x14ac:dyDescent="0.35">
      <c r="A838">
        <f t="shared" si="13"/>
        <v>2004</v>
      </c>
      <c r="B838" t="s">
        <v>935</v>
      </c>
      <c r="C838">
        <v>485</v>
      </c>
      <c r="D838">
        <v>1</v>
      </c>
      <c r="E838">
        <v>726.38</v>
      </c>
    </row>
    <row r="839" spans="1:5" x14ac:dyDescent="0.35">
      <c r="A839">
        <f t="shared" si="13"/>
        <v>2004</v>
      </c>
      <c r="B839" t="s">
        <v>935</v>
      </c>
      <c r="C839">
        <v>486</v>
      </c>
      <c r="D839">
        <v>1</v>
      </c>
      <c r="E839">
        <v>361.38</v>
      </c>
    </row>
    <row r="840" spans="1:5" x14ac:dyDescent="0.35">
      <c r="A840">
        <f t="shared" si="13"/>
        <v>2004</v>
      </c>
      <c r="B840" t="s">
        <v>935</v>
      </c>
      <c r="C840">
        <v>487</v>
      </c>
      <c r="D840">
        <v>1</v>
      </c>
      <c r="E840">
        <v>384.09</v>
      </c>
    </row>
    <row r="841" spans="1:5" x14ac:dyDescent="0.35">
      <c r="A841">
        <f t="shared" si="13"/>
        <v>2004</v>
      </c>
      <c r="B841" t="s">
        <v>935</v>
      </c>
      <c r="C841">
        <v>492</v>
      </c>
      <c r="D841">
        <v>1</v>
      </c>
      <c r="E841">
        <v>4008.27</v>
      </c>
    </row>
    <row r="842" spans="1:5" x14ac:dyDescent="0.35">
      <c r="A842">
        <f t="shared" si="13"/>
        <v>2004</v>
      </c>
      <c r="B842" t="s">
        <v>935</v>
      </c>
      <c r="C842">
        <v>495</v>
      </c>
      <c r="D842">
        <v>1</v>
      </c>
      <c r="E842">
        <v>346.04</v>
      </c>
    </row>
    <row r="843" spans="1:5" x14ac:dyDescent="0.35">
      <c r="A843">
        <f t="shared" si="13"/>
        <v>2004</v>
      </c>
      <c r="B843" t="s">
        <v>935</v>
      </c>
      <c r="C843">
        <v>497</v>
      </c>
      <c r="D843">
        <v>1</v>
      </c>
      <c r="E843">
        <v>264.14</v>
      </c>
    </row>
    <row r="844" spans="1:5" x14ac:dyDescent="0.35">
      <c r="A844">
        <f t="shared" si="13"/>
        <v>2004</v>
      </c>
      <c r="B844" t="s">
        <v>935</v>
      </c>
      <c r="C844">
        <v>499</v>
      </c>
      <c r="D844">
        <v>1</v>
      </c>
      <c r="E844">
        <v>371.46</v>
      </c>
    </row>
    <row r="845" spans="1:5" x14ac:dyDescent="0.35">
      <c r="A845">
        <f t="shared" si="13"/>
        <v>2004</v>
      </c>
      <c r="B845" t="s">
        <v>935</v>
      </c>
      <c r="C845">
        <v>500</v>
      </c>
      <c r="D845">
        <v>1</v>
      </c>
      <c r="E845">
        <v>665.59</v>
      </c>
    </row>
    <row r="846" spans="1:5" x14ac:dyDescent="0.35">
      <c r="A846">
        <f t="shared" si="13"/>
        <v>2004</v>
      </c>
      <c r="B846" t="s">
        <v>935</v>
      </c>
      <c r="C846">
        <v>505</v>
      </c>
      <c r="D846">
        <v>1</v>
      </c>
      <c r="E846">
        <v>519.78</v>
      </c>
    </row>
    <row r="847" spans="1:5" x14ac:dyDescent="0.35">
      <c r="A847">
        <f t="shared" si="13"/>
        <v>2004</v>
      </c>
      <c r="B847" t="s">
        <v>935</v>
      </c>
      <c r="C847">
        <v>507</v>
      </c>
      <c r="D847">
        <v>1</v>
      </c>
      <c r="E847">
        <v>282.35000000000002</v>
      </c>
    </row>
    <row r="848" spans="1:5" x14ac:dyDescent="0.35">
      <c r="A848">
        <f t="shared" si="13"/>
        <v>2004</v>
      </c>
      <c r="B848" t="s">
        <v>935</v>
      </c>
      <c r="C848">
        <v>508</v>
      </c>
      <c r="D848">
        <v>1</v>
      </c>
      <c r="E848">
        <v>1874.46</v>
      </c>
    </row>
    <row r="849" spans="1:5" x14ac:dyDescent="0.35">
      <c r="A849">
        <f t="shared" si="13"/>
        <v>2004</v>
      </c>
      <c r="B849" t="s">
        <v>935</v>
      </c>
      <c r="C849">
        <v>511</v>
      </c>
      <c r="D849">
        <v>1</v>
      </c>
      <c r="E849">
        <v>655.24</v>
      </c>
    </row>
    <row r="850" spans="1:5" x14ac:dyDescent="0.35">
      <c r="A850">
        <f t="shared" si="13"/>
        <v>2004</v>
      </c>
      <c r="B850" t="s">
        <v>935</v>
      </c>
      <c r="C850">
        <v>513</v>
      </c>
      <c r="D850">
        <v>1</v>
      </c>
      <c r="E850">
        <v>179.03</v>
      </c>
    </row>
    <row r="851" spans="1:5" x14ac:dyDescent="0.35">
      <c r="A851">
        <f t="shared" si="13"/>
        <v>2004</v>
      </c>
      <c r="B851" t="s">
        <v>935</v>
      </c>
      <c r="C851">
        <v>514</v>
      </c>
      <c r="D851">
        <v>1</v>
      </c>
      <c r="E851">
        <v>203.18</v>
      </c>
    </row>
    <row r="852" spans="1:5" x14ac:dyDescent="0.35">
      <c r="A852">
        <f t="shared" si="13"/>
        <v>2004</v>
      </c>
      <c r="B852" t="s">
        <v>935</v>
      </c>
      <c r="C852">
        <v>516</v>
      </c>
      <c r="D852">
        <v>1</v>
      </c>
      <c r="E852">
        <v>135.63</v>
      </c>
    </row>
    <row r="853" spans="1:5" x14ac:dyDescent="0.35">
      <c r="A853">
        <f t="shared" si="13"/>
        <v>2004</v>
      </c>
      <c r="B853" t="s">
        <v>935</v>
      </c>
      <c r="C853">
        <v>518</v>
      </c>
      <c r="D853">
        <v>1</v>
      </c>
      <c r="E853">
        <v>2239.52</v>
      </c>
    </row>
    <row r="854" spans="1:5" x14ac:dyDescent="0.35">
      <c r="A854">
        <f t="shared" si="13"/>
        <v>2004</v>
      </c>
      <c r="B854" t="s">
        <v>935</v>
      </c>
      <c r="C854">
        <v>531</v>
      </c>
      <c r="D854">
        <v>1</v>
      </c>
      <c r="E854">
        <v>1557.61</v>
      </c>
    </row>
    <row r="855" spans="1:5" x14ac:dyDescent="0.35">
      <c r="A855">
        <f t="shared" si="13"/>
        <v>2004</v>
      </c>
      <c r="B855" t="s">
        <v>935</v>
      </c>
      <c r="C855">
        <v>533</v>
      </c>
      <c r="D855">
        <v>1</v>
      </c>
      <c r="E855">
        <v>1215.82</v>
      </c>
    </row>
    <row r="856" spans="1:5" x14ac:dyDescent="0.35">
      <c r="A856">
        <f t="shared" si="13"/>
        <v>2004</v>
      </c>
      <c r="B856" t="s">
        <v>935</v>
      </c>
      <c r="C856">
        <v>534</v>
      </c>
      <c r="D856">
        <v>1</v>
      </c>
      <c r="E856">
        <v>1762.8</v>
      </c>
    </row>
    <row r="857" spans="1:5" x14ac:dyDescent="0.35">
      <c r="A857">
        <f t="shared" si="13"/>
        <v>2004</v>
      </c>
      <c r="B857" t="s">
        <v>935</v>
      </c>
      <c r="C857">
        <v>535</v>
      </c>
      <c r="D857">
        <v>1</v>
      </c>
      <c r="E857">
        <v>16013.23</v>
      </c>
    </row>
    <row r="858" spans="1:5" x14ac:dyDescent="0.35">
      <c r="A858">
        <f t="shared" si="13"/>
        <v>2004</v>
      </c>
      <c r="B858" t="s">
        <v>935</v>
      </c>
      <c r="C858">
        <v>542</v>
      </c>
      <c r="D858">
        <v>1</v>
      </c>
      <c r="E858">
        <v>523.84</v>
      </c>
    </row>
    <row r="859" spans="1:5" x14ac:dyDescent="0.35">
      <c r="A859">
        <f t="shared" si="13"/>
        <v>2004</v>
      </c>
      <c r="B859" t="s">
        <v>935</v>
      </c>
      <c r="C859">
        <v>544</v>
      </c>
      <c r="D859">
        <v>1</v>
      </c>
      <c r="E859">
        <v>2756.83</v>
      </c>
    </row>
    <row r="860" spans="1:5" x14ac:dyDescent="0.35">
      <c r="A860">
        <f t="shared" si="13"/>
        <v>2004</v>
      </c>
      <c r="B860" t="s">
        <v>935</v>
      </c>
      <c r="C860">
        <v>545</v>
      </c>
      <c r="D860">
        <v>1</v>
      </c>
      <c r="E860">
        <v>351.96</v>
      </c>
    </row>
    <row r="861" spans="1:5" x14ac:dyDescent="0.35">
      <c r="A861">
        <f t="shared" si="13"/>
        <v>2004</v>
      </c>
      <c r="B861" t="s">
        <v>935</v>
      </c>
      <c r="C861">
        <v>547</v>
      </c>
      <c r="D861">
        <v>1</v>
      </c>
      <c r="E861">
        <v>577.27</v>
      </c>
    </row>
    <row r="862" spans="1:5" x14ac:dyDescent="0.35">
      <c r="A862">
        <f t="shared" si="13"/>
        <v>2004</v>
      </c>
      <c r="B862" t="s">
        <v>935</v>
      </c>
      <c r="C862">
        <v>548</v>
      </c>
      <c r="D862">
        <v>1</v>
      </c>
      <c r="E862">
        <v>1181.58</v>
      </c>
    </row>
    <row r="863" spans="1:5" x14ac:dyDescent="0.35">
      <c r="A863">
        <f t="shared" si="13"/>
        <v>2004</v>
      </c>
      <c r="B863" t="s">
        <v>935</v>
      </c>
      <c r="C863">
        <v>549</v>
      </c>
      <c r="D863">
        <v>1</v>
      </c>
      <c r="E863">
        <v>1619.76</v>
      </c>
    </row>
    <row r="864" spans="1:5" x14ac:dyDescent="0.35">
      <c r="A864">
        <f t="shared" si="13"/>
        <v>2004</v>
      </c>
      <c r="B864" t="s">
        <v>935</v>
      </c>
      <c r="C864">
        <v>550</v>
      </c>
      <c r="D864">
        <v>1</v>
      </c>
      <c r="E864">
        <v>484.58</v>
      </c>
    </row>
    <row r="865" spans="1:5" x14ac:dyDescent="0.35">
      <c r="A865">
        <f t="shared" si="13"/>
        <v>2004</v>
      </c>
      <c r="B865" t="s">
        <v>935</v>
      </c>
      <c r="C865">
        <v>553</v>
      </c>
      <c r="D865">
        <v>1</v>
      </c>
      <c r="E865">
        <v>738.03</v>
      </c>
    </row>
    <row r="866" spans="1:5" x14ac:dyDescent="0.35">
      <c r="A866">
        <f t="shared" si="13"/>
        <v>2004</v>
      </c>
      <c r="B866" t="s">
        <v>935</v>
      </c>
      <c r="C866">
        <v>561</v>
      </c>
      <c r="D866">
        <v>1</v>
      </c>
      <c r="E866">
        <v>168.93</v>
      </c>
    </row>
    <row r="867" spans="1:5" x14ac:dyDescent="0.35">
      <c r="A867">
        <f t="shared" si="13"/>
        <v>2004</v>
      </c>
      <c r="B867" t="s">
        <v>935</v>
      </c>
      <c r="C867">
        <v>564</v>
      </c>
      <c r="D867">
        <v>1</v>
      </c>
      <c r="E867">
        <v>2067.2399999999998</v>
      </c>
    </row>
    <row r="868" spans="1:5" x14ac:dyDescent="0.35">
      <c r="A868">
        <f t="shared" si="13"/>
        <v>2004</v>
      </c>
      <c r="B868" t="s">
        <v>935</v>
      </c>
      <c r="C868">
        <v>577</v>
      </c>
      <c r="D868">
        <v>1</v>
      </c>
      <c r="E868">
        <v>450.51</v>
      </c>
    </row>
    <row r="869" spans="1:5" x14ac:dyDescent="0.35">
      <c r="A869">
        <f t="shared" si="13"/>
        <v>2004</v>
      </c>
      <c r="B869" t="s">
        <v>935</v>
      </c>
      <c r="C869">
        <v>578</v>
      </c>
      <c r="D869">
        <v>1</v>
      </c>
      <c r="E869">
        <v>1665.94</v>
      </c>
    </row>
    <row r="870" spans="1:5" x14ac:dyDescent="0.35">
      <c r="A870">
        <f t="shared" si="13"/>
        <v>2004</v>
      </c>
      <c r="B870" t="s">
        <v>935</v>
      </c>
      <c r="C870">
        <v>581</v>
      </c>
      <c r="D870">
        <v>1</v>
      </c>
      <c r="E870">
        <v>281.67</v>
      </c>
    </row>
    <row r="871" spans="1:5" x14ac:dyDescent="0.35">
      <c r="A871">
        <f t="shared" si="13"/>
        <v>2004</v>
      </c>
      <c r="B871" t="s">
        <v>935</v>
      </c>
      <c r="C871">
        <v>584</v>
      </c>
      <c r="D871">
        <v>1</v>
      </c>
      <c r="E871">
        <v>138.74</v>
      </c>
    </row>
    <row r="872" spans="1:5" x14ac:dyDescent="0.35">
      <c r="A872">
        <f t="shared" si="13"/>
        <v>2004</v>
      </c>
      <c r="B872" t="s">
        <v>935</v>
      </c>
      <c r="C872">
        <v>592</v>
      </c>
      <c r="D872">
        <v>1</v>
      </c>
      <c r="E872">
        <v>144.97999999999999</v>
      </c>
    </row>
    <row r="873" spans="1:5" x14ac:dyDescent="0.35">
      <c r="A873">
        <f t="shared" si="13"/>
        <v>2004</v>
      </c>
      <c r="B873" t="s">
        <v>935</v>
      </c>
      <c r="C873">
        <v>593</v>
      </c>
      <c r="D873">
        <v>1</v>
      </c>
      <c r="E873">
        <v>1464.04</v>
      </c>
    </row>
    <row r="874" spans="1:5" x14ac:dyDescent="0.35">
      <c r="A874">
        <f t="shared" si="13"/>
        <v>2004</v>
      </c>
      <c r="B874" t="s">
        <v>935</v>
      </c>
      <c r="C874">
        <v>595</v>
      </c>
      <c r="D874">
        <v>1</v>
      </c>
      <c r="E874">
        <v>1761.39</v>
      </c>
    </row>
    <row r="875" spans="1:5" x14ac:dyDescent="0.35">
      <c r="A875">
        <f t="shared" si="13"/>
        <v>2004</v>
      </c>
      <c r="B875" t="s">
        <v>935</v>
      </c>
      <c r="C875">
        <v>599</v>
      </c>
      <c r="D875">
        <v>1</v>
      </c>
      <c r="E875">
        <v>544.03</v>
      </c>
    </row>
    <row r="876" spans="1:5" x14ac:dyDescent="0.35">
      <c r="A876">
        <f t="shared" si="13"/>
        <v>2004</v>
      </c>
      <c r="B876" t="s">
        <v>935</v>
      </c>
      <c r="C876">
        <v>600</v>
      </c>
      <c r="D876">
        <v>1</v>
      </c>
      <c r="E876">
        <v>299.08</v>
      </c>
    </row>
    <row r="877" spans="1:5" x14ac:dyDescent="0.35">
      <c r="A877">
        <f t="shared" si="13"/>
        <v>2004</v>
      </c>
      <c r="B877" t="s">
        <v>935</v>
      </c>
      <c r="C877">
        <v>601</v>
      </c>
      <c r="D877">
        <v>1</v>
      </c>
      <c r="E877">
        <v>666.85</v>
      </c>
    </row>
    <row r="878" spans="1:5" x14ac:dyDescent="0.35">
      <c r="A878">
        <f t="shared" si="13"/>
        <v>2004</v>
      </c>
      <c r="B878" t="s">
        <v>935</v>
      </c>
      <c r="C878">
        <v>611</v>
      </c>
      <c r="D878">
        <v>1</v>
      </c>
      <c r="E878">
        <v>108.78</v>
      </c>
    </row>
    <row r="879" spans="1:5" x14ac:dyDescent="0.35">
      <c r="A879">
        <f t="shared" si="13"/>
        <v>2004</v>
      </c>
      <c r="B879" t="s">
        <v>935</v>
      </c>
      <c r="C879">
        <v>621</v>
      </c>
      <c r="D879">
        <v>1</v>
      </c>
      <c r="E879">
        <v>10606.76</v>
      </c>
    </row>
    <row r="880" spans="1:5" x14ac:dyDescent="0.35">
      <c r="A880">
        <f t="shared" si="13"/>
        <v>2004</v>
      </c>
      <c r="B880" t="s">
        <v>935</v>
      </c>
      <c r="C880">
        <v>622</v>
      </c>
      <c r="D880">
        <v>1</v>
      </c>
      <c r="E880">
        <v>11871.76</v>
      </c>
    </row>
    <row r="881" spans="1:5" x14ac:dyDescent="0.35">
      <c r="A881">
        <f t="shared" si="13"/>
        <v>2004</v>
      </c>
      <c r="B881" t="s">
        <v>935</v>
      </c>
      <c r="C881">
        <v>623</v>
      </c>
      <c r="D881">
        <v>1</v>
      </c>
      <c r="E881">
        <v>6442.53</v>
      </c>
    </row>
    <row r="882" spans="1:5" x14ac:dyDescent="0.35">
      <c r="A882">
        <f t="shared" si="13"/>
        <v>2004</v>
      </c>
      <c r="B882" t="s">
        <v>935</v>
      </c>
      <c r="C882">
        <v>624</v>
      </c>
      <c r="D882">
        <v>1</v>
      </c>
      <c r="E882">
        <v>8846.49</v>
      </c>
    </row>
    <row r="883" spans="1:5" x14ac:dyDescent="0.35">
      <c r="A883">
        <f t="shared" si="13"/>
        <v>2004</v>
      </c>
      <c r="B883" t="s">
        <v>935</v>
      </c>
      <c r="C883">
        <v>625</v>
      </c>
      <c r="D883">
        <v>1</v>
      </c>
      <c r="E883">
        <v>42291.19</v>
      </c>
    </row>
    <row r="884" spans="1:5" x14ac:dyDescent="0.35">
      <c r="A884">
        <f t="shared" si="13"/>
        <v>2004</v>
      </c>
      <c r="B884" t="s">
        <v>935</v>
      </c>
      <c r="C884">
        <v>627</v>
      </c>
      <c r="D884">
        <v>1</v>
      </c>
      <c r="E884">
        <v>191.3</v>
      </c>
    </row>
    <row r="885" spans="1:5" x14ac:dyDescent="0.35">
      <c r="A885">
        <f t="shared" si="13"/>
        <v>2004</v>
      </c>
      <c r="B885" t="s">
        <v>935</v>
      </c>
      <c r="C885">
        <v>628</v>
      </c>
      <c r="D885">
        <v>1</v>
      </c>
      <c r="E885">
        <v>157.69</v>
      </c>
    </row>
    <row r="886" spans="1:5" x14ac:dyDescent="0.35">
      <c r="A886">
        <f t="shared" si="13"/>
        <v>2004</v>
      </c>
      <c r="B886" t="s">
        <v>935</v>
      </c>
      <c r="C886">
        <v>630</v>
      </c>
      <c r="D886">
        <v>1</v>
      </c>
      <c r="E886">
        <v>384.26</v>
      </c>
    </row>
    <row r="887" spans="1:5" x14ac:dyDescent="0.35">
      <c r="A887">
        <f t="shared" si="13"/>
        <v>2004</v>
      </c>
      <c r="B887" t="s">
        <v>935</v>
      </c>
      <c r="C887">
        <v>635</v>
      </c>
      <c r="D887">
        <v>1</v>
      </c>
      <c r="E887">
        <v>118.95</v>
      </c>
    </row>
    <row r="888" spans="1:5" x14ac:dyDescent="0.35">
      <c r="A888">
        <f t="shared" si="13"/>
        <v>2004</v>
      </c>
      <c r="B888" t="s">
        <v>935</v>
      </c>
      <c r="C888">
        <v>640</v>
      </c>
      <c r="D888">
        <v>1</v>
      </c>
      <c r="E888">
        <v>396.92</v>
      </c>
    </row>
    <row r="889" spans="1:5" x14ac:dyDescent="0.35">
      <c r="A889">
        <f t="shared" si="13"/>
        <v>2004</v>
      </c>
      <c r="B889" t="s">
        <v>935</v>
      </c>
      <c r="C889">
        <v>656</v>
      </c>
      <c r="D889">
        <v>1</v>
      </c>
      <c r="E889">
        <v>4001.36</v>
      </c>
    </row>
    <row r="890" spans="1:5" x14ac:dyDescent="0.35">
      <c r="A890">
        <f t="shared" si="13"/>
        <v>2004</v>
      </c>
      <c r="B890" t="s">
        <v>935</v>
      </c>
      <c r="C890">
        <v>659</v>
      </c>
      <c r="D890">
        <v>1</v>
      </c>
      <c r="E890">
        <v>3748.09</v>
      </c>
    </row>
    <row r="891" spans="1:5" x14ac:dyDescent="0.35">
      <c r="A891">
        <f t="shared" si="13"/>
        <v>2004</v>
      </c>
      <c r="B891" t="s">
        <v>935</v>
      </c>
      <c r="C891">
        <v>671</v>
      </c>
      <c r="D891">
        <v>1</v>
      </c>
      <c r="E891">
        <v>323.38</v>
      </c>
    </row>
    <row r="892" spans="1:5" x14ac:dyDescent="0.35">
      <c r="A892">
        <f t="shared" si="13"/>
        <v>2004</v>
      </c>
      <c r="B892" t="s">
        <v>935</v>
      </c>
      <c r="C892">
        <v>676</v>
      </c>
      <c r="D892">
        <v>1</v>
      </c>
      <c r="E892">
        <v>218.64</v>
      </c>
    </row>
    <row r="893" spans="1:5" x14ac:dyDescent="0.35">
      <c r="A893">
        <f t="shared" si="13"/>
        <v>2004</v>
      </c>
      <c r="B893" t="s">
        <v>935</v>
      </c>
      <c r="C893">
        <v>682</v>
      </c>
      <c r="D893">
        <v>1</v>
      </c>
      <c r="E893">
        <v>1458.34</v>
      </c>
    </row>
    <row r="894" spans="1:5" x14ac:dyDescent="0.35">
      <c r="A894">
        <f t="shared" si="13"/>
        <v>2004</v>
      </c>
      <c r="B894" t="s">
        <v>935</v>
      </c>
      <c r="C894">
        <v>690</v>
      </c>
      <c r="D894">
        <v>1</v>
      </c>
      <c r="E894">
        <v>1284.83</v>
      </c>
    </row>
    <row r="895" spans="1:5" x14ac:dyDescent="0.35">
      <c r="A895">
        <f t="shared" si="13"/>
        <v>2004</v>
      </c>
      <c r="B895" t="s">
        <v>935</v>
      </c>
      <c r="C895">
        <v>695</v>
      </c>
      <c r="D895">
        <v>1</v>
      </c>
      <c r="E895">
        <v>776.16</v>
      </c>
    </row>
    <row r="896" spans="1:5" x14ac:dyDescent="0.35">
      <c r="A896">
        <f t="shared" si="13"/>
        <v>2004</v>
      </c>
      <c r="B896" t="s">
        <v>935</v>
      </c>
      <c r="C896">
        <v>696</v>
      </c>
      <c r="D896">
        <v>1</v>
      </c>
      <c r="E896">
        <v>619.82000000000005</v>
      </c>
    </row>
    <row r="897" spans="1:5" x14ac:dyDescent="0.35">
      <c r="A897">
        <f t="shared" si="13"/>
        <v>2004</v>
      </c>
      <c r="B897" t="s">
        <v>935</v>
      </c>
      <c r="C897">
        <v>698</v>
      </c>
      <c r="D897">
        <v>1</v>
      </c>
      <c r="E897">
        <v>421.13</v>
      </c>
    </row>
    <row r="898" spans="1:5" x14ac:dyDescent="0.35">
      <c r="A898">
        <f t="shared" si="13"/>
        <v>2004</v>
      </c>
      <c r="B898" t="s">
        <v>935</v>
      </c>
      <c r="C898">
        <v>700</v>
      </c>
      <c r="D898">
        <v>1</v>
      </c>
      <c r="E898">
        <v>1959.91</v>
      </c>
    </row>
    <row r="899" spans="1:5" x14ac:dyDescent="0.35">
      <c r="A899">
        <f t="shared" si="13"/>
        <v>2004</v>
      </c>
      <c r="B899" t="s">
        <v>935</v>
      </c>
      <c r="C899">
        <v>701</v>
      </c>
      <c r="D899">
        <v>1</v>
      </c>
      <c r="E899">
        <v>2617.7800000000002</v>
      </c>
    </row>
    <row r="900" spans="1:5" x14ac:dyDescent="0.35">
      <c r="A900">
        <f t="shared" ref="A900:A963" si="14">VALUE(20&amp;LEFT(B900,2))+1</f>
        <v>2004</v>
      </c>
      <c r="B900" t="s">
        <v>935</v>
      </c>
      <c r="C900">
        <v>704</v>
      </c>
      <c r="D900">
        <v>1</v>
      </c>
      <c r="E900">
        <v>1819.59</v>
      </c>
    </row>
    <row r="901" spans="1:5" x14ac:dyDescent="0.35">
      <c r="A901">
        <f t="shared" si="14"/>
        <v>2004</v>
      </c>
      <c r="B901" t="s">
        <v>935</v>
      </c>
      <c r="C901">
        <v>706</v>
      </c>
      <c r="D901">
        <v>1</v>
      </c>
      <c r="E901">
        <v>1646.14</v>
      </c>
    </row>
    <row r="902" spans="1:5" x14ac:dyDescent="0.35">
      <c r="A902">
        <f t="shared" si="14"/>
        <v>2004</v>
      </c>
      <c r="B902" t="s">
        <v>935</v>
      </c>
      <c r="C902">
        <v>707</v>
      </c>
      <c r="D902">
        <v>1</v>
      </c>
      <c r="E902">
        <v>112.55</v>
      </c>
    </row>
    <row r="903" spans="1:5" x14ac:dyDescent="0.35">
      <c r="A903">
        <f t="shared" si="14"/>
        <v>2004</v>
      </c>
      <c r="B903" t="s">
        <v>935</v>
      </c>
      <c r="C903">
        <v>709</v>
      </c>
      <c r="D903">
        <v>1</v>
      </c>
      <c r="E903">
        <v>10829.93</v>
      </c>
    </row>
    <row r="904" spans="1:5" x14ac:dyDescent="0.35">
      <c r="A904">
        <f t="shared" si="14"/>
        <v>2004</v>
      </c>
      <c r="B904" t="s">
        <v>935</v>
      </c>
      <c r="C904">
        <v>712</v>
      </c>
      <c r="D904">
        <v>1</v>
      </c>
      <c r="E904">
        <v>588.26</v>
      </c>
    </row>
    <row r="905" spans="1:5" x14ac:dyDescent="0.35">
      <c r="A905">
        <f t="shared" si="14"/>
        <v>2004</v>
      </c>
      <c r="B905" t="s">
        <v>935</v>
      </c>
      <c r="C905">
        <v>716</v>
      </c>
      <c r="D905">
        <v>1</v>
      </c>
      <c r="E905">
        <v>1402.08</v>
      </c>
    </row>
    <row r="906" spans="1:5" x14ac:dyDescent="0.35">
      <c r="A906">
        <f t="shared" si="14"/>
        <v>2004</v>
      </c>
      <c r="B906" t="s">
        <v>935</v>
      </c>
      <c r="C906">
        <v>717</v>
      </c>
      <c r="D906">
        <v>1</v>
      </c>
      <c r="E906">
        <v>1481.8</v>
      </c>
    </row>
    <row r="907" spans="1:5" x14ac:dyDescent="0.35">
      <c r="A907">
        <f t="shared" si="14"/>
        <v>2004</v>
      </c>
      <c r="B907" t="s">
        <v>935</v>
      </c>
      <c r="C907">
        <v>719</v>
      </c>
      <c r="D907">
        <v>1</v>
      </c>
      <c r="E907">
        <v>5732.26</v>
      </c>
    </row>
    <row r="908" spans="1:5" x14ac:dyDescent="0.35">
      <c r="A908">
        <f t="shared" si="14"/>
        <v>2004</v>
      </c>
      <c r="B908" t="s">
        <v>935</v>
      </c>
      <c r="C908">
        <v>720</v>
      </c>
      <c r="D908">
        <v>1</v>
      </c>
      <c r="E908">
        <v>4912.04</v>
      </c>
    </row>
    <row r="909" spans="1:5" x14ac:dyDescent="0.35">
      <c r="A909">
        <f t="shared" si="14"/>
        <v>2004</v>
      </c>
      <c r="B909" t="s">
        <v>935</v>
      </c>
      <c r="C909">
        <v>721</v>
      </c>
      <c r="D909">
        <v>1</v>
      </c>
      <c r="E909">
        <v>2919.31</v>
      </c>
    </row>
    <row r="910" spans="1:5" x14ac:dyDescent="0.35">
      <c r="A910">
        <f t="shared" si="14"/>
        <v>2004</v>
      </c>
      <c r="B910" t="s">
        <v>935</v>
      </c>
      <c r="C910">
        <v>726</v>
      </c>
      <c r="D910">
        <v>1</v>
      </c>
      <c r="E910">
        <v>2410.71</v>
      </c>
    </row>
    <row r="911" spans="1:5" x14ac:dyDescent="0.35">
      <c r="A911">
        <f t="shared" si="14"/>
        <v>2004</v>
      </c>
      <c r="B911" t="s">
        <v>935</v>
      </c>
      <c r="C911">
        <v>727</v>
      </c>
      <c r="D911">
        <v>1</v>
      </c>
      <c r="E911">
        <v>3201.93</v>
      </c>
    </row>
    <row r="912" spans="1:5" x14ac:dyDescent="0.35">
      <c r="A912">
        <f t="shared" si="14"/>
        <v>2004</v>
      </c>
      <c r="B912" t="s">
        <v>935</v>
      </c>
      <c r="C912">
        <v>728</v>
      </c>
      <c r="D912">
        <v>1</v>
      </c>
      <c r="E912">
        <v>10343.459999999999</v>
      </c>
    </row>
    <row r="913" spans="1:5" x14ac:dyDescent="0.35">
      <c r="A913">
        <f t="shared" si="14"/>
        <v>2004</v>
      </c>
      <c r="B913" t="s">
        <v>935</v>
      </c>
      <c r="C913">
        <v>738</v>
      </c>
      <c r="D913">
        <v>1</v>
      </c>
      <c r="E913">
        <v>1056.19</v>
      </c>
    </row>
    <row r="914" spans="1:5" x14ac:dyDescent="0.35">
      <c r="A914">
        <f t="shared" si="14"/>
        <v>2004</v>
      </c>
      <c r="B914" t="s">
        <v>935</v>
      </c>
      <c r="C914">
        <v>739</v>
      </c>
      <c r="D914">
        <v>1</v>
      </c>
      <c r="E914">
        <v>823.86</v>
      </c>
    </row>
    <row r="915" spans="1:5" x14ac:dyDescent="0.35">
      <c r="A915">
        <f t="shared" si="14"/>
        <v>2004</v>
      </c>
      <c r="B915" t="s">
        <v>935</v>
      </c>
      <c r="C915">
        <v>740</v>
      </c>
      <c r="D915">
        <v>1</v>
      </c>
      <c r="E915">
        <v>1480.25</v>
      </c>
    </row>
    <row r="916" spans="1:5" x14ac:dyDescent="0.35">
      <c r="A916">
        <f t="shared" si="14"/>
        <v>2004</v>
      </c>
      <c r="B916" t="s">
        <v>935</v>
      </c>
      <c r="C916">
        <v>741</v>
      </c>
      <c r="D916">
        <v>1</v>
      </c>
      <c r="E916">
        <v>1102.6500000000001</v>
      </c>
    </row>
    <row r="917" spans="1:5" x14ac:dyDescent="0.35">
      <c r="A917">
        <f t="shared" si="14"/>
        <v>2004</v>
      </c>
      <c r="B917" t="s">
        <v>935</v>
      </c>
      <c r="C917">
        <v>742</v>
      </c>
      <c r="D917">
        <v>1</v>
      </c>
      <c r="E917">
        <v>9649.34</v>
      </c>
    </row>
    <row r="918" spans="1:5" x14ac:dyDescent="0.35">
      <c r="A918">
        <f t="shared" si="14"/>
        <v>2004</v>
      </c>
      <c r="B918" t="s">
        <v>935</v>
      </c>
      <c r="C918">
        <v>743</v>
      </c>
      <c r="D918">
        <v>1</v>
      </c>
      <c r="E918">
        <v>1142.26</v>
      </c>
    </row>
    <row r="919" spans="1:5" x14ac:dyDescent="0.35">
      <c r="A919">
        <f t="shared" si="14"/>
        <v>2004</v>
      </c>
      <c r="B919" t="s">
        <v>935</v>
      </c>
      <c r="C919">
        <v>745</v>
      </c>
      <c r="D919">
        <v>1</v>
      </c>
      <c r="E919">
        <v>1565.72</v>
      </c>
    </row>
    <row r="920" spans="1:5" x14ac:dyDescent="0.35">
      <c r="A920">
        <f t="shared" si="14"/>
        <v>2004</v>
      </c>
      <c r="B920" t="s">
        <v>935</v>
      </c>
      <c r="C920">
        <v>748</v>
      </c>
      <c r="D920">
        <v>1</v>
      </c>
      <c r="E920">
        <v>2731.6</v>
      </c>
    </row>
    <row r="921" spans="1:5" x14ac:dyDescent="0.35">
      <c r="A921">
        <f t="shared" si="14"/>
        <v>2004</v>
      </c>
      <c r="B921" t="s">
        <v>935</v>
      </c>
      <c r="C921">
        <v>750</v>
      </c>
      <c r="D921">
        <v>1</v>
      </c>
      <c r="E921">
        <v>2317.39</v>
      </c>
    </row>
    <row r="922" spans="1:5" x14ac:dyDescent="0.35">
      <c r="A922">
        <f t="shared" si="14"/>
        <v>2004</v>
      </c>
      <c r="B922" t="s">
        <v>935</v>
      </c>
      <c r="C922">
        <v>756</v>
      </c>
      <c r="D922">
        <v>1</v>
      </c>
      <c r="E922">
        <v>766.1</v>
      </c>
    </row>
    <row r="923" spans="1:5" x14ac:dyDescent="0.35">
      <c r="A923">
        <f t="shared" si="14"/>
        <v>2004</v>
      </c>
      <c r="B923" t="s">
        <v>935</v>
      </c>
      <c r="C923">
        <v>761</v>
      </c>
      <c r="D923">
        <v>1</v>
      </c>
      <c r="E923">
        <v>4868.59</v>
      </c>
    </row>
    <row r="924" spans="1:5" x14ac:dyDescent="0.35">
      <c r="A924">
        <f t="shared" si="14"/>
        <v>2004</v>
      </c>
      <c r="B924" t="s">
        <v>935</v>
      </c>
      <c r="C924">
        <v>763</v>
      </c>
      <c r="D924">
        <v>1</v>
      </c>
      <c r="E924">
        <v>669.71</v>
      </c>
    </row>
    <row r="925" spans="1:5" x14ac:dyDescent="0.35">
      <c r="A925">
        <f t="shared" si="14"/>
        <v>2004</v>
      </c>
      <c r="B925" t="s">
        <v>935</v>
      </c>
      <c r="C925">
        <v>768</v>
      </c>
      <c r="D925">
        <v>1</v>
      </c>
      <c r="E925">
        <v>213.04</v>
      </c>
    </row>
    <row r="926" spans="1:5" x14ac:dyDescent="0.35">
      <c r="A926">
        <f t="shared" si="14"/>
        <v>2004</v>
      </c>
      <c r="B926" t="s">
        <v>935</v>
      </c>
      <c r="C926">
        <v>769</v>
      </c>
      <c r="D926">
        <v>1</v>
      </c>
      <c r="E926">
        <v>952.97</v>
      </c>
    </row>
    <row r="927" spans="1:5" x14ac:dyDescent="0.35">
      <c r="A927">
        <f t="shared" si="14"/>
        <v>2004</v>
      </c>
      <c r="B927" t="s">
        <v>935</v>
      </c>
      <c r="C927">
        <v>771</v>
      </c>
      <c r="D927">
        <v>1</v>
      </c>
      <c r="E927">
        <v>209.83</v>
      </c>
    </row>
    <row r="928" spans="1:5" x14ac:dyDescent="0.35">
      <c r="A928">
        <f t="shared" si="14"/>
        <v>2004</v>
      </c>
      <c r="B928" t="s">
        <v>935</v>
      </c>
      <c r="C928">
        <v>775</v>
      </c>
      <c r="D928">
        <v>1</v>
      </c>
      <c r="E928">
        <v>627.91</v>
      </c>
    </row>
    <row r="929" spans="1:5" x14ac:dyDescent="0.35">
      <c r="A929">
        <f t="shared" si="14"/>
        <v>2004</v>
      </c>
      <c r="B929" t="s">
        <v>935</v>
      </c>
      <c r="C929">
        <v>777</v>
      </c>
      <c r="D929">
        <v>1</v>
      </c>
      <c r="E929">
        <v>1066.1199999999999</v>
      </c>
    </row>
    <row r="930" spans="1:5" x14ac:dyDescent="0.35">
      <c r="A930">
        <f t="shared" si="14"/>
        <v>2004</v>
      </c>
      <c r="B930" t="s">
        <v>935</v>
      </c>
      <c r="C930">
        <v>786</v>
      </c>
      <c r="D930">
        <v>1</v>
      </c>
      <c r="E930">
        <v>483.73</v>
      </c>
    </row>
    <row r="931" spans="1:5" x14ac:dyDescent="0.35">
      <c r="A931">
        <f t="shared" si="14"/>
        <v>2004</v>
      </c>
      <c r="B931" t="s">
        <v>935</v>
      </c>
      <c r="C931">
        <v>787</v>
      </c>
      <c r="D931">
        <v>1</v>
      </c>
      <c r="E931">
        <v>508.18</v>
      </c>
    </row>
    <row r="932" spans="1:5" x14ac:dyDescent="0.35">
      <c r="A932">
        <f t="shared" si="14"/>
        <v>2004</v>
      </c>
      <c r="B932" t="s">
        <v>935</v>
      </c>
      <c r="C932">
        <v>801</v>
      </c>
      <c r="D932">
        <v>1</v>
      </c>
      <c r="E932">
        <v>140.71</v>
      </c>
    </row>
    <row r="933" spans="1:5" x14ac:dyDescent="0.35">
      <c r="A933">
        <f t="shared" si="14"/>
        <v>2004</v>
      </c>
      <c r="B933" t="s">
        <v>935</v>
      </c>
      <c r="C933">
        <v>803</v>
      </c>
      <c r="D933">
        <v>1</v>
      </c>
      <c r="E933">
        <v>442.83</v>
      </c>
    </row>
    <row r="934" spans="1:5" x14ac:dyDescent="0.35">
      <c r="A934">
        <f t="shared" si="14"/>
        <v>2004</v>
      </c>
      <c r="B934" t="s">
        <v>935</v>
      </c>
      <c r="C934">
        <v>806</v>
      </c>
      <c r="D934">
        <v>1</v>
      </c>
      <c r="E934">
        <v>532.64</v>
      </c>
    </row>
    <row r="935" spans="1:5" x14ac:dyDescent="0.35">
      <c r="A935">
        <f t="shared" si="14"/>
        <v>2004</v>
      </c>
      <c r="B935" t="s">
        <v>935</v>
      </c>
      <c r="C935">
        <v>810</v>
      </c>
      <c r="D935">
        <v>1</v>
      </c>
      <c r="E935">
        <v>1129.3900000000001</v>
      </c>
    </row>
    <row r="936" spans="1:5" x14ac:dyDescent="0.35">
      <c r="A936">
        <f t="shared" si="14"/>
        <v>2004</v>
      </c>
      <c r="B936" t="s">
        <v>935</v>
      </c>
      <c r="C936">
        <v>811</v>
      </c>
      <c r="D936">
        <v>1</v>
      </c>
      <c r="E936">
        <v>685.76</v>
      </c>
    </row>
    <row r="937" spans="1:5" x14ac:dyDescent="0.35">
      <c r="A937">
        <f t="shared" si="14"/>
        <v>2004</v>
      </c>
      <c r="B937" t="s">
        <v>935</v>
      </c>
      <c r="C937">
        <v>813</v>
      </c>
      <c r="D937">
        <v>1</v>
      </c>
      <c r="E937">
        <v>1410.13</v>
      </c>
    </row>
    <row r="938" spans="1:5" x14ac:dyDescent="0.35">
      <c r="A938">
        <f t="shared" si="14"/>
        <v>2004</v>
      </c>
      <c r="B938" t="s">
        <v>935</v>
      </c>
      <c r="C938">
        <v>815</v>
      </c>
      <c r="D938">
        <v>2</v>
      </c>
      <c r="E938">
        <v>25.61</v>
      </c>
    </row>
    <row r="939" spans="1:5" x14ac:dyDescent="0.35">
      <c r="A939">
        <f t="shared" si="14"/>
        <v>2004</v>
      </c>
      <c r="B939" t="s">
        <v>935</v>
      </c>
      <c r="C939">
        <v>818</v>
      </c>
      <c r="D939">
        <v>1</v>
      </c>
      <c r="E939">
        <v>457.82</v>
      </c>
    </row>
    <row r="940" spans="1:5" x14ac:dyDescent="0.35">
      <c r="A940">
        <f t="shared" si="14"/>
        <v>2004</v>
      </c>
      <c r="B940" t="s">
        <v>935</v>
      </c>
      <c r="C940">
        <v>820</v>
      </c>
      <c r="D940">
        <v>1</v>
      </c>
      <c r="E940">
        <v>583.23</v>
      </c>
    </row>
    <row r="941" spans="1:5" x14ac:dyDescent="0.35">
      <c r="A941">
        <f t="shared" si="14"/>
        <v>2004</v>
      </c>
      <c r="B941" t="s">
        <v>935</v>
      </c>
      <c r="C941">
        <v>821</v>
      </c>
      <c r="D941">
        <v>1</v>
      </c>
      <c r="E941">
        <v>748.17</v>
      </c>
    </row>
    <row r="942" spans="1:5" x14ac:dyDescent="0.35">
      <c r="A942">
        <f t="shared" si="14"/>
        <v>2004</v>
      </c>
      <c r="B942" t="s">
        <v>935</v>
      </c>
      <c r="C942">
        <v>829</v>
      </c>
      <c r="D942">
        <v>1</v>
      </c>
      <c r="E942">
        <v>2077.33</v>
      </c>
    </row>
    <row r="943" spans="1:5" x14ac:dyDescent="0.35">
      <c r="A943">
        <f t="shared" si="14"/>
        <v>2004</v>
      </c>
      <c r="B943" t="s">
        <v>935</v>
      </c>
      <c r="C943">
        <v>831</v>
      </c>
      <c r="D943">
        <v>1</v>
      </c>
      <c r="E943">
        <v>7638.44</v>
      </c>
    </row>
    <row r="944" spans="1:5" x14ac:dyDescent="0.35">
      <c r="A944">
        <f t="shared" si="14"/>
        <v>2004</v>
      </c>
      <c r="B944" t="s">
        <v>935</v>
      </c>
      <c r="C944">
        <v>832</v>
      </c>
      <c r="D944">
        <v>1</v>
      </c>
      <c r="E944">
        <v>3036.48</v>
      </c>
    </row>
    <row r="945" spans="1:5" x14ac:dyDescent="0.35">
      <c r="A945">
        <f t="shared" si="14"/>
        <v>2004</v>
      </c>
      <c r="B945" t="s">
        <v>935</v>
      </c>
      <c r="C945">
        <v>833</v>
      </c>
      <c r="D945">
        <v>1</v>
      </c>
      <c r="E945">
        <v>15851.05</v>
      </c>
    </row>
    <row r="946" spans="1:5" x14ac:dyDescent="0.35">
      <c r="A946">
        <f t="shared" si="14"/>
        <v>2004</v>
      </c>
      <c r="B946" t="s">
        <v>935</v>
      </c>
      <c r="C946">
        <v>834</v>
      </c>
      <c r="D946">
        <v>1</v>
      </c>
      <c r="E946">
        <v>9215.8700000000008</v>
      </c>
    </row>
    <row r="947" spans="1:5" x14ac:dyDescent="0.35">
      <c r="A947">
        <f t="shared" si="14"/>
        <v>2004</v>
      </c>
      <c r="B947" t="s">
        <v>935</v>
      </c>
      <c r="C947">
        <v>836</v>
      </c>
      <c r="D947">
        <v>1</v>
      </c>
      <c r="E947">
        <v>201.64</v>
      </c>
    </row>
    <row r="948" spans="1:5" x14ac:dyDescent="0.35">
      <c r="A948">
        <f t="shared" si="14"/>
        <v>2004</v>
      </c>
      <c r="B948" t="s">
        <v>935</v>
      </c>
      <c r="C948">
        <v>837</v>
      </c>
      <c r="D948">
        <v>1</v>
      </c>
      <c r="E948">
        <v>636.15</v>
      </c>
    </row>
    <row r="949" spans="1:5" x14ac:dyDescent="0.35">
      <c r="A949">
        <f t="shared" si="14"/>
        <v>2004</v>
      </c>
      <c r="B949" t="s">
        <v>935</v>
      </c>
      <c r="C949">
        <v>840</v>
      </c>
      <c r="D949">
        <v>1</v>
      </c>
      <c r="E949">
        <v>1253.93</v>
      </c>
    </row>
    <row r="950" spans="1:5" x14ac:dyDescent="0.35">
      <c r="A950">
        <f t="shared" si="14"/>
        <v>2004</v>
      </c>
      <c r="B950" t="s">
        <v>935</v>
      </c>
      <c r="C950">
        <v>846</v>
      </c>
      <c r="D950">
        <v>1</v>
      </c>
      <c r="E950">
        <v>902.14</v>
      </c>
    </row>
    <row r="951" spans="1:5" x14ac:dyDescent="0.35">
      <c r="A951">
        <f t="shared" si="14"/>
        <v>2004</v>
      </c>
      <c r="B951" t="s">
        <v>935</v>
      </c>
      <c r="C951">
        <v>850</v>
      </c>
      <c r="D951">
        <v>1</v>
      </c>
      <c r="E951">
        <v>233.78</v>
      </c>
    </row>
    <row r="952" spans="1:5" x14ac:dyDescent="0.35">
      <c r="A952">
        <f t="shared" si="14"/>
        <v>2004</v>
      </c>
      <c r="B952" t="s">
        <v>935</v>
      </c>
      <c r="C952">
        <v>852</v>
      </c>
      <c r="D952">
        <v>1</v>
      </c>
      <c r="E952">
        <v>141.07</v>
      </c>
    </row>
    <row r="953" spans="1:5" x14ac:dyDescent="0.35">
      <c r="A953">
        <f t="shared" si="14"/>
        <v>2004</v>
      </c>
      <c r="B953" t="s">
        <v>935</v>
      </c>
      <c r="C953">
        <v>857</v>
      </c>
      <c r="D953">
        <v>1</v>
      </c>
      <c r="E953">
        <v>762.89</v>
      </c>
    </row>
    <row r="954" spans="1:5" x14ac:dyDescent="0.35">
      <c r="A954">
        <f t="shared" si="14"/>
        <v>2004</v>
      </c>
      <c r="B954" t="s">
        <v>935</v>
      </c>
      <c r="C954">
        <v>858</v>
      </c>
      <c r="D954">
        <v>1</v>
      </c>
      <c r="E954">
        <v>1053.94</v>
      </c>
    </row>
    <row r="955" spans="1:5" x14ac:dyDescent="0.35">
      <c r="A955">
        <f t="shared" si="14"/>
        <v>2004</v>
      </c>
      <c r="B955" t="s">
        <v>935</v>
      </c>
      <c r="C955">
        <v>861</v>
      </c>
      <c r="D955">
        <v>1</v>
      </c>
      <c r="E955">
        <v>3988.29</v>
      </c>
    </row>
    <row r="956" spans="1:5" x14ac:dyDescent="0.35">
      <c r="A956">
        <f t="shared" si="14"/>
        <v>2004</v>
      </c>
      <c r="B956" t="s">
        <v>935</v>
      </c>
      <c r="C956">
        <v>876</v>
      </c>
      <c r="D956">
        <v>1</v>
      </c>
      <c r="E956">
        <v>1805.83</v>
      </c>
    </row>
    <row r="957" spans="1:5" x14ac:dyDescent="0.35">
      <c r="A957">
        <f t="shared" si="14"/>
        <v>2004</v>
      </c>
      <c r="B957" t="s">
        <v>935</v>
      </c>
      <c r="C957">
        <v>877</v>
      </c>
      <c r="D957">
        <v>1</v>
      </c>
      <c r="E957">
        <v>5235.8100000000004</v>
      </c>
    </row>
    <row r="958" spans="1:5" x14ac:dyDescent="0.35">
      <c r="A958">
        <f t="shared" si="14"/>
        <v>2004</v>
      </c>
      <c r="B958" t="s">
        <v>935</v>
      </c>
      <c r="C958">
        <v>879</v>
      </c>
      <c r="D958">
        <v>1</v>
      </c>
      <c r="E958">
        <v>1915.35</v>
      </c>
    </row>
    <row r="959" spans="1:5" x14ac:dyDescent="0.35">
      <c r="A959">
        <f t="shared" si="14"/>
        <v>2004</v>
      </c>
      <c r="B959" t="s">
        <v>935</v>
      </c>
      <c r="C959">
        <v>881</v>
      </c>
      <c r="D959">
        <v>1</v>
      </c>
      <c r="E959">
        <v>923.61</v>
      </c>
    </row>
    <row r="960" spans="1:5" x14ac:dyDescent="0.35">
      <c r="A960">
        <f t="shared" si="14"/>
        <v>2004</v>
      </c>
      <c r="B960" t="s">
        <v>935</v>
      </c>
      <c r="C960">
        <v>882</v>
      </c>
      <c r="D960">
        <v>1</v>
      </c>
      <c r="E960">
        <v>3826.47</v>
      </c>
    </row>
    <row r="961" spans="1:5" x14ac:dyDescent="0.35">
      <c r="A961">
        <f t="shared" si="14"/>
        <v>2004</v>
      </c>
      <c r="B961" t="s">
        <v>935</v>
      </c>
      <c r="C961">
        <v>883</v>
      </c>
      <c r="D961">
        <v>1</v>
      </c>
      <c r="E961">
        <v>1735.34</v>
      </c>
    </row>
    <row r="962" spans="1:5" x14ac:dyDescent="0.35">
      <c r="A962">
        <f t="shared" si="14"/>
        <v>2004</v>
      </c>
      <c r="B962" t="s">
        <v>935</v>
      </c>
      <c r="C962">
        <v>885</v>
      </c>
      <c r="D962">
        <v>1</v>
      </c>
      <c r="E962">
        <v>3639.3</v>
      </c>
    </row>
    <row r="963" spans="1:5" x14ac:dyDescent="0.35">
      <c r="A963">
        <f t="shared" si="14"/>
        <v>2004</v>
      </c>
      <c r="B963" t="s">
        <v>935</v>
      </c>
      <c r="C963">
        <v>891</v>
      </c>
      <c r="D963">
        <v>1</v>
      </c>
      <c r="E963">
        <v>610.41</v>
      </c>
    </row>
    <row r="964" spans="1:5" x14ac:dyDescent="0.35">
      <c r="A964">
        <f t="shared" ref="A964:A1027" si="15">VALUE(20&amp;LEFT(B964,2))+1</f>
        <v>2004</v>
      </c>
      <c r="B964" t="s">
        <v>935</v>
      </c>
      <c r="C964">
        <v>911</v>
      </c>
      <c r="D964">
        <v>1</v>
      </c>
      <c r="E964">
        <v>5027.3999999999996</v>
      </c>
    </row>
    <row r="965" spans="1:5" x14ac:dyDescent="0.35">
      <c r="A965">
        <f t="shared" si="15"/>
        <v>2004</v>
      </c>
      <c r="B965" t="s">
        <v>935</v>
      </c>
      <c r="C965">
        <v>912</v>
      </c>
      <c r="D965">
        <v>1</v>
      </c>
      <c r="E965">
        <v>1894.48</v>
      </c>
    </row>
    <row r="966" spans="1:5" x14ac:dyDescent="0.35">
      <c r="A966">
        <f t="shared" si="15"/>
        <v>2004</v>
      </c>
      <c r="B966" t="s">
        <v>935</v>
      </c>
      <c r="C966">
        <v>914</v>
      </c>
      <c r="D966">
        <v>1</v>
      </c>
      <c r="E966">
        <v>280.05</v>
      </c>
    </row>
    <row r="967" spans="1:5" x14ac:dyDescent="0.35">
      <c r="A967">
        <f t="shared" si="15"/>
        <v>2004</v>
      </c>
      <c r="B967" t="s">
        <v>935</v>
      </c>
      <c r="C967">
        <v>2071</v>
      </c>
      <c r="D967">
        <v>1</v>
      </c>
      <c r="E967">
        <v>797.3</v>
      </c>
    </row>
    <row r="968" spans="1:5" x14ac:dyDescent="0.35">
      <c r="A968">
        <f t="shared" si="15"/>
        <v>2004</v>
      </c>
      <c r="B968" t="s">
        <v>935</v>
      </c>
      <c r="C968">
        <v>2125</v>
      </c>
      <c r="D968">
        <v>1</v>
      </c>
      <c r="E968">
        <v>1109.6600000000001</v>
      </c>
    </row>
    <row r="969" spans="1:5" x14ac:dyDescent="0.35">
      <c r="A969">
        <f t="shared" si="15"/>
        <v>2004</v>
      </c>
      <c r="B969" t="s">
        <v>935</v>
      </c>
      <c r="C969">
        <v>2134</v>
      </c>
      <c r="D969">
        <v>1</v>
      </c>
      <c r="E969">
        <v>982.93</v>
      </c>
    </row>
    <row r="970" spans="1:5" x14ac:dyDescent="0.35">
      <c r="A970">
        <f t="shared" si="15"/>
        <v>2004</v>
      </c>
      <c r="B970" t="s">
        <v>935</v>
      </c>
      <c r="C970">
        <v>2135</v>
      </c>
      <c r="D970">
        <v>1</v>
      </c>
      <c r="E970">
        <v>1255.83</v>
      </c>
    </row>
    <row r="971" spans="1:5" x14ac:dyDescent="0.35">
      <c r="A971">
        <f t="shared" si="15"/>
        <v>2004</v>
      </c>
      <c r="B971" t="s">
        <v>935</v>
      </c>
      <c r="C971">
        <v>2137</v>
      </c>
      <c r="D971">
        <v>1</v>
      </c>
      <c r="E971">
        <v>856.24</v>
      </c>
    </row>
    <row r="972" spans="1:5" x14ac:dyDescent="0.35">
      <c r="A972">
        <f t="shared" si="15"/>
        <v>2004</v>
      </c>
      <c r="B972" t="s">
        <v>935</v>
      </c>
      <c r="C972">
        <v>2142</v>
      </c>
      <c r="D972">
        <v>1</v>
      </c>
      <c r="E972">
        <v>2344.9299999999998</v>
      </c>
    </row>
    <row r="973" spans="1:5" x14ac:dyDescent="0.35">
      <c r="A973">
        <f t="shared" si="15"/>
        <v>2004</v>
      </c>
      <c r="B973" t="s">
        <v>935</v>
      </c>
      <c r="C973">
        <v>2143</v>
      </c>
      <c r="D973">
        <v>1</v>
      </c>
      <c r="E973">
        <v>1017.4</v>
      </c>
    </row>
    <row r="974" spans="1:5" x14ac:dyDescent="0.35">
      <c r="A974">
        <f t="shared" si="15"/>
        <v>2004</v>
      </c>
      <c r="B974" t="s">
        <v>935</v>
      </c>
      <c r="C974">
        <v>2144</v>
      </c>
      <c r="D974">
        <v>1</v>
      </c>
      <c r="E974">
        <v>3537.24</v>
      </c>
    </row>
    <row r="975" spans="1:5" x14ac:dyDescent="0.35">
      <c r="A975">
        <f t="shared" si="15"/>
        <v>2004</v>
      </c>
      <c r="B975" t="s">
        <v>935</v>
      </c>
      <c r="C975">
        <v>2149</v>
      </c>
      <c r="D975">
        <v>1</v>
      </c>
      <c r="E975">
        <v>1437.26</v>
      </c>
    </row>
    <row r="976" spans="1:5" x14ac:dyDescent="0.35">
      <c r="A976">
        <f t="shared" si="15"/>
        <v>2004</v>
      </c>
      <c r="B976" t="s">
        <v>935</v>
      </c>
      <c r="C976">
        <v>2154</v>
      </c>
      <c r="D976">
        <v>1</v>
      </c>
      <c r="E976">
        <v>1433.74</v>
      </c>
    </row>
    <row r="977" spans="1:5" x14ac:dyDescent="0.35">
      <c r="A977">
        <f t="shared" si="15"/>
        <v>2004</v>
      </c>
      <c r="B977" t="s">
        <v>935</v>
      </c>
      <c r="C977">
        <v>2155</v>
      </c>
      <c r="D977">
        <v>1</v>
      </c>
      <c r="E977">
        <v>1317.46</v>
      </c>
    </row>
    <row r="978" spans="1:5" x14ac:dyDescent="0.35">
      <c r="A978">
        <f t="shared" si="15"/>
        <v>2004</v>
      </c>
      <c r="B978" t="s">
        <v>935</v>
      </c>
      <c r="C978">
        <v>2159</v>
      </c>
      <c r="D978">
        <v>1</v>
      </c>
      <c r="E978">
        <v>561.16</v>
      </c>
    </row>
    <row r="979" spans="1:5" x14ac:dyDescent="0.35">
      <c r="A979">
        <f t="shared" si="15"/>
        <v>2004</v>
      </c>
      <c r="B979" t="s">
        <v>935</v>
      </c>
      <c r="C979">
        <v>2164</v>
      </c>
      <c r="D979">
        <v>1</v>
      </c>
      <c r="E979">
        <v>1354.42</v>
      </c>
    </row>
    <row r="980" spans="1:5" x14ac:dyDescent="0.35">
      <c r="A980">
        <f t="shared" si="15"/>
        <v>2004</v>
      </c>
      <c r="B980" t="s">
        <v>935</v>
      </c>
      <c r="C980">
        <v>2165</v>
      </c>
      <c r="D980">
        <v>1</v>
      </c>
      <c r="E980">
        <v>1089.1300000000001</v>
      </c>
    </row>
    <row r="981" spans="1:5" x14ac:dyDescent="0.35">
      <c r="A981">
        <f t="shared" si="15"/>
        <v>2004</v>
      </c>
      <c r="B981" t="s">
        <v>935</v>
      </c>
      <c r="C981">
        <v>2167</v>
      </c>
      <c r="D981">
        <v>1</v>
      </c>
      <c r="E981">
        <v>568.17999999999995</v>
      </c>
    </row>
    <row r="982" spans="1:5" x14ac:dyDescent="0.35">
      <c r="A982">
        <f t="shared" si="15"/>
        <v>2004</v>
      </c>
      <c r="B982" t="s">
        <v>935</v>
      </c>
      <c r="C982">
        <v>2168</v>
      </c>
      <c r="D982">
        <v>1</v>
      </c>
      <c r="E982">
        <v>989.66</v>
      </c>
    </row>
    <row r="983" spans="1:5" x14ac:dyDescent="0.35">
      <c r="A983">
        <f t="shared" si="15"/>
        <v>2004</v>
      </c>
      <c r="B983" t="s">
        <v>935</v>
      </c>
      <c r="C983">
        <v>2169</v>
      </c>
      <c r="D983">
        <v>1</v>
      </c>
      <c r="E983">
        <v>798.37</v>
      </c>
    </row>
    <row r="984" spans="1:5" x14ac:dyDescent="0.35">
      <c r="A984">
        <f t="shared" si="15"/>
        <v>2004</v>
      </c>
      <c r="B984" t="s">
        <v>935</v>
      </c>
      <c r="C984">
        <v>2170</v>
      </c>
      <c r="D984">
        <v>1</v>
      </c>
      <c r="E984">
        <v>1501.57</v>
      </c>
    </row>
    <row r="985" spans="1:5" x14ac:dyDescent="0.35">
      <c r="A985">
        <f t="shared" si="15"/>
        <v>2004</v>
      </c>
      <c r="B985" t="s">
        <v>935</v>
      </c>
      <c r="C985">
        <v>2171</v>
      </c>
      <c r="D985">
        <v>1</v>
      </c>
      <c r="E985">
        <v>397.2</v>
      </c>
    </row>
    <row r="986" spans="1:5" x14ac:dyDescent="0.35">
      <c r="A986">
        <f t="shared" si="15"/>
        <v>2004</v>
      </c>
      <c r="B986" t="s">
        <v>935</v>
      </c>
      <c r="C986">
        <v>2172</v>
      </c>
      <c r="D986">
        <v>1</v>
      </c>
      <c r="E986">
        <v>916.95</v>
      </c>
    </row>
    <row r="987" spans="1:5" x14ac:dyDescent="0.35">
      <c r="A987">
        <f t="shared" si="15"/>
        <v>2004</v>
      </c>
      <c r="B987" t="s">
        <v>935</v>
      </c>
      <c r="C987">
        <v>2174</v>
      </c>
      <c r="D987">
        <v>1</v>
      </c>
      <c r="E987">
        <v>1061.8900000000001</v>
      </c>
    </row>
    <row r="988" spans="1:5" x14ac:dyDescent="0.35">
      <c r="A988">
        <f t="shared" si="15"/>
        <v>2004</v>
      </c>
      <c r="B988" t="s">
        <v>935</v>
      </c>
      <c r="C988">
        <v>2176</v>
      </c>
      <c r="D988">
        <v>1</v>
      </c>
      <c r="E988">
        <v>544.27</v>
      </c>
    </row>
    <row r="989" spans="1:5" x14ac:dyDescent="0.35">
      <c r="A989">
        <f t="shared" si="15"/>
        <v>2004</v>
      </c>
      <c r="B989" t="s">
        <v>935</v>
      </c>
      <c r="C989">
        <v>2180</v>
      </c>
      <c r="D989">
        <v>1</v>
      </c>
      <c r="E989">
        <v>790.34</v>
      </c>
    </row>
    <row r="990" spans="1:5" x14ac:dyDescent="0.35">
      <c r="A990">
        <f t="shared" si="15"/>
        <v>2004</v>
      </c>
      <c r="B990" t="s">
        <v>935</v>
      </c>
      <c r="C990">
        <v>2184</v>
      </c>
      <c r="D990">
        <v>1</v>
      </c>
      <c r="E990">
        <v>1275.04</v>
      </c>
    </row>
    <row r="991" spans="1:5" x14ac:dyDescent="0.35">
      <c r="A991">
        <f t="shared" si="15"/>
        <v>2004</v>
      </c>
      <c r="B991" t="s">
        <v>935</v>
      </c>
      <c r="C991">
        <v>2190</v>
      </c>
      <c r="D991">
        <v>1</v>
      </c>
      <c r="E991">
        <v>1092.9000000000001</v>
      </c>
    </row>
    <row r="992" spans="1:5" x14ac:dyDescent="0.35">
      <c r="A992">
        <f t="shared" si="15"/>
        <v>2004</v>
      </c>
      <c r="B992" t="s">
        <v>935</v>
      </c>
      <c r="C992">
        <v>2198</v>
      </c>
      <c r="D992">
        <v>1</v>
      </c>
      <c r="E992">
        <v>672.05</v>
      </c>
    </row>
    <row r="993" spans="1:5" x14ac:dyDescent="0.35">
      <c r="A993">
        <f t="shared" si="15"/>
        <v>2004</v>
      </c>
      <c r="B993" t="s">
        <v>935</v>
      </c>
      <c r="C993">
        <v>2215</v>
      </c>
      <c r="D993">
        <v>1</v>
      </c>
      <c r="E993">
        <v>392.18</v>
      </c>
    </row>
    <row r="994" spans="1:5" x14ac:dyDescent="0.35">
      <c r="A994">
        <f t="shared" si="15"/>
        <v>2004</v>
      </c>
      <c r="B994" t="s">
        <v>935</v>
      </c>
      <c r="C994">
        <v>2310</v>
      </c>
      <c r="D994">
        <v>1</v>
      </c>
      <c r="E994">
        <v>1261.51</v>
      </c>
    </row>
    <row r="995" spans="1:5" x14ac:dyDescent="0.35">
      <c r="A995">
        <f t="shared" si="15"/>
        <v>2004</v>
      </c>
      <c r="B995" t="s">
        <v>935</v>
      </c>
      <c r="C995">
        <v>2311</v>
      </c>
      <c r="D995">
        <v>1</v>
      </c>
      <c r="E995">
        <v>510.29</v>
      </c>
    </row>
    <row r="996" spans="1:5" x14ac:dyDescent="0.35">
      <c r="A996">
        <f t="shared" si="15"/>
        <v>2004</v>
      </c>
      <c r="B996" t="s">
        <v>935</v>
      </c>
      <c r="C996">
        <v>2342</v>
      </c>
      <c r="D996">
        <v>1</v>
      </c>
      <c r="E996">
        <v>846.04</v>
      </c>
    </row>
    <row r="997" spans="1:5" x14ac:dyDescent="0.35">
      <c r="A997">
        <f t="shared" si="15"/>
        <v>2004</v>
      </c>
      <c r="B997" t="s">
        <v>935</v>
      </c>
      <c r="C997">
        <v>2358</v>
      </c>
      <c r="D997">
        <v>1</v>
      </c>
      <c r="E997">
        <v>278.45999999999998</v>
      </c>
    </row>
    <row r="998" spans="1:5" x14ac:dyDescent="0.35">
      <c r="A998">
        <f t="shared" si="15"/>
        <v>2004</v>
      </c>
      <c r="B998" t="s">
        <v>935</v>
      </c>
      <c r="C998">
        <v>2364</v>
      </c>
      <c r="D998">
        <v>1</v>
      </c>
      <c r="E998">
        <v>782.2</v>
      </c>
    </row>
    <row r="999" spans="1:5" x14ac:dyDescent="0.35">
      <c r="A999">
        <f t="shared" si="15"/>
        <v>2004</v>
      </c>
      <c r="B999" t="s">
        <v>935</v>
      </c>
      <c r="C999">
        <v>2365</v>
      </c>
      <c r="D999">
        <v>1</v>
      </c>
      <c r="E999">
        <v>897.48</v>
      </c>
    </row>
    <row r="1000" spans="1:5" x14ac:dyDescent="0.35">
      <c r="A1000">
        <f t="shared" si="15"/>
        <v>2004</v>
      </c>
      <c r="B1000" t="s">
        <v>935</v>
      </c>
      <c r="C1000">
        <v>2396</v>
      </c>
      <c r="D1000">
        <v>1</v>
      </c>
      <c r="E1000">
        <v>899.42</v>
      </c>
    </row>
    <row r="1001" spans="1:5" x14ac:dyDescent="0.35">
      <c r="A1001">
        <f t="shared" si="15"/>
        <v>2004</v>
      </c>
      <c r="B1001" t="s">
        <v>935</v>
      </c>
      <c r="C1001">
        <v>2397</v>
      </c>
      <c r="D1001">
        <v>1</v>
      </c>
      <c r="E1001">
        <v>1290.1300000000001</v>
      </c>
    </row>
    <row r="1002" spans="1:5" x14ac:dyDescent="0.35">
      <c r="A1002">
        <f t="shared" si="15"/>
        <v>2004</v>
      </c>
      <c r="B1002" t="s">
        <v>935</v>
      </c>
      <c r="C1002">
        <v>2448</v>
      </c>
      <c r="D1002">
        <v>1</v>
      </c>
      <c r="E1002">
        <v>907.5</v>
      </c>
    </row>
    <row r="1003" spans="1:5" x14ac:dyDescent="0.35">
      <c r="A1003">
        <f t="shared" si="15"/>
        <v>2004</v>
      </c>
      <c r="B1003" t="s">
        <v>935</v>
      </c>
      <c r="C1003">
        <v>2527</v>
      </c>
      <c r="D1003">
        <v>1</v>
      </c>
      <c r="E1003">
        <v>340.96</v>
      </c>
    </row>
    <row r="1004" spans="1:5" x14ac:dyDescent="0.35">
      <c r="A1004">
        <f t="shared" si="15"/>
        <v>2004</v>
      </c>
      <c r="B1004" t="s">
        <v>935</v>
      </c>
      <c r="C1004">
        <v>2534</v>
      </c>
      <c r="D1004">
        <v>1</v>
      </c>
      <c r="E1004">
        <v>906.73</v>
      </c>
    </row>
    <row r="1005" spans="1:5" x14ac:dyDescent="0.35">
      <c r="A1005">
        <f t="shared" si="15"/>
        <v>2004</v>
      </c>
      <c r="B1005" t="s">
        <v>935</v>
      </c>
      <c r="C1005">
        <v>2536</v>
      </c>
      <c r="D1005">
        <v>1</v>
      </c>
      <c r="E1005">
        <v>307.85000000000002</v>
      </c>
    </row>
    <row r="1006" spans="1:5" x14ac:dyDescent="0.35">
      <c r="A1006">
        <f t="shared" si="15"/>
        <v>2004</v>
      </c>
      <c r="B1006" t="s">
        <v>935</v>
      </c>
      <c r="C1006">
        <v>2580</v>
      </c>
      <c r="D1006">
        <v>1</v>
      </c>
      <c r="E1006">
        <v>900.12</v>
      </c>
    </row>
    <row r="1007" spans="1:5" x14ac:dyDescent="0.35">
      <c r="A1007">
        <f t="shared" si="15"/>
        <v>2004</v>
      </c>
      <c r="B1007" t="s">
        <v>935</v>
      </c>
      <c r="C1007">
        <v>2609</v>
      </c>
      <c r="D1007">
        <v>1</v>
      </c>
      <c r="E1007">
        <v>553.16</v>
      </c>
    </row>
    <row r="1008" spans="1:5" x14ac:dyDescent="0.35">
      <c r="A1008">
        <f t="shared" si="15"/>
        <v>2004</v>
      </c>
      <c r="B1008" t="s">
        <v>935</v>
      </c>
      <c r="C1008">
        <v>2683</v>
      </c>
      <c r="D1008">
        <v>1</v>
      </c>
      <c r="E1008">
        <v>459.99</v>
      </c>
    </row>
    <row r="1009" spans="1:5" x14ac:dyDescent="0.35">
      <c r="A1009">
        <f t="shared" si="15"/>
        <v>2004</v>
      </c>
      <c r="B1009" t="s">
        <v>935</v>
      </c>
      <c r="C1009">
        <v>2687</v>
      </c>
      <c r="D1009">
        <v>1</v>
      </c>
      <c r="E1009">
        <v>970.01</v>
      </c>
    </row>
    <row r="1010" spans="1:5" x14ac:dyDescent="0.35">
      <c r="A1010">
        <f t="shared" si="15"/>
        <v>2004</v>
      </c>
      <c r="B1010" t="s">
        <v>935</v>
      </c>
      <c r="C1010">
        <v>2689</v>
      </c>
      <c r="D1010">
        <v>1</v>
      </c>
      <c r="E1010">
        <v>1352.69</v>
      </c>
    </row>
    <row r="1011" spans="1:5" x14ac:dyDescent="0.35">
      <c r="A1011">
        <f t="shared" si="15"/>
        <v>2004</v>
      </c>
      <c r="B1011" t="s">
        <v>935</v>
      </c>
      <c r="C1011">
        <v>2711</v>
      </c>
      <c r="D1011">
        <v>1</v>
      </c>
      <c r="E1011">
        <v>939</v>
      </c>
    </row>
    <row r="1012" spans="1:5" x14ac:dyDescent="0.35">
      <c r="A1012">
        <f t="shared" si="15"/>
        <v>2004</v>
      </c>
      <c r="B1012" t="s">
        <v>935</v>
      </c>
      <c r="C1012">
        <v>2752</v>
      </c>
      <c r="D1012">
        <v>1</v>
      </c>
      <c r="E1012">
        <v>1829.79</v>
      </c>
    </row>
    <row r="1013" spans="1:5" x14ac:dyDescent="0.35">
      <c r="A1013">
        <f t="shared" si="15"/>
        <v>2004</v>
      </c>
      <c r="B1013" t="s">
        <v>935</v>
      </c>
      <c r="C1013">
        <v>2753</v>
      </c>
      <c r="D1013">
        <v>1</v>
      </c>
      <c r="E1013">
        <v>1377.04</v>
      </c>
    </row>
    <row r="1014" spans="1:5" x14ac:dyDescent="0.35">
      <c r="A1014">
        <f t="shared" si="15"/>
        <v>2004</v>
      </c>
      <c r="B1014" t="s">
        <v>935</v>
      </c>
      <c r="C1014">
        <v>2754</v>
      </c>
      <c r="D1014">
        <v>1</v>
      </c>
      <c r="E1014">
        <v>415.6</v>
      </c>
    </row>
    <row r="1015" spans="1:5" x14ac:dyDescent="0.35">
      <c r="A1015">
        <f t="shared" si="15"/>
        <v>2004</v>
      </c>
      <c r="B1015" t="s">
        <v>935</v>
      </c>
      <c r="C1015">
        <v>2759</v>
      </c>
      <c r="D1015">
        <v>1</v>
      </c>
      <c r="E1015">
        <v>364.19</v>
      </c>
    </row>
    <row r="1016" spans="1:5" x14ac:dyDescent="0.35">
      <c r="A1016">
        <f t="shared" si="15"/>
        <v>2004</v>
      </c>
      <c r="B1016" t="s">
        <v>935</v>
      </c>
      <c r="C1016">
        <v>2805</v>
      </c>
      <c r="D1016">
        <v>1</v>
      </c>
      <c r="E1016">
        <v>1180.6500000000001</v>
      </c>
    </row>
    <row r="1017" spans="1:5" x14ac:dyDescent="0.35">
      <c r="A1017">
        <f t="shared" si="15"/>
        <v>2004</v>
      </c>
      <c r="B1017" t="s">
        <v>935</v>
      </c>
      <c r="C1017">
        <v>2835</v>
      </c>
      <c r="D1017">
        <v>1</v>
      </c>
      <c r="E1017">
        <v>579.42999999999995</v>
      </c>
    </row>
    <row r="1018" spans="1:5" x14ac:dyDescent="0.35">
      <c r="A1018">
        <f t="shared" si="15"/>
        <v>2004</v>
      </c>
      <c r="B1018" t="s">
        <v>935</v>
      </c>
      <c r="C1018">
        <v>2853</v>
      </c>
      <c r="D1018">
        <v>1</v>
      </c>
      <c r="E1018">
        <v>1117.1500000000001</v>
      </c>
    </row>
    <row r="1019" spans="1:5" x14ac:dyDescent="0.35">
      <c r="A1019">
        <f t="shared" si="15"/>
        <v>2004</v>
      </c>
      <c r="B1019" t="s">
        <v>935</v>
      </c>
      <c r="C1019">
        <v>2854</v>
      </c>
      <c r="D1019">
        <v>1</v>
      </c>
      <c r="E1019">
        <v>532.05999999999995</v>
      </c>
    </row>
    <row r="1020" spans="1:5" x14ac:dyDescent="0.35">
      <c r="A1020">
        <f t="shared" si="15"/>
        <v>2004</v>
      </c>
      <c r="B1020" t="s">
        <v>935</v>
      </c>
      <c r="C1020">
        <v>2856</v>
      </c>
      <c r="D1020">
        <v>1</v>
      </c>
      <c r="E1020">
        <v>384.63</v>
      </c>
    </row>
    <row r="1021" spans="1:5" x14ac:dyDescent="0.35">
      <c r="A1021">
        <f t="shared" si="15"/>
        <v>2004</v>
      </c>
      <c r="B1021" t="s">
        <v>935</v>
      </c>
      <c r="C1021">
        <v>2859</v>
      </c>
      <c r="D1021">
        <v>1</v>
      </c>
      <c r="E1021">
        <v>1716.7</v>
      </c>
    </row>
    <row r="1022" spans="1:5" x14ac:dyDescent="0.35">
      <c r="A1022">
        <f t="shared" si="15"/>
        <v>2004</v>
      </c>
      <c r="B1022" t="s">
        <v>935</v>
      </c>
      <c r="C1022">
        <v>2860</v>
      </c>
      <c r="D1022">
        <v>1</v>
      </c>
      <c r="E1022">
        <v>1368.48</v>
      </c>
    </row>
    <row r="1023" spans="1:5" x14ac:dyDescent="0.35">
      <c r="A1023">
        <f t="shared" si="15"/>
        <v>2004</v>
      </c>
      <c r="B1023" t="s">
        <v>935</v>
      </c>
      <c r="C1023">
        <v>2884</v>
      </c>
      <c r="D1023">
        <v>1</v>
      </c>
      <c r="E1023">
        <v>522.76</v>
      </c>
    </row>
    <row r="1024" spans="1:5" x14ac:dyDescent="0.35">
      <c r="A1024">
        <f t="shared" si="15"/>
        <v>2004</v>
      </c>
      <c r="B1024" t="s">
        <v>935</v>
      </c>
      <c r="C1024">
        <v>2886</v>
      </c>
      <c r="D1024">
        <v>1</v>
      </c>
      <c r="E1024">
        <v>434.21</v>
      </c>
    </row>
    <row r="1025" spans="1:5" x14ac:dyDescent="0.35">
      <c r="A1025">
        <f t="shared" si="15"/>
        <v>2004</v>
      </c>
      <c r="B1025" t="s">
        <v>935</v>
      </c>
      <c r="C1025">
        <v>2887</v>
      </c>
      <c r="D1025">
        <v>1</v>
      </c>
      <c r="E1025">
        <v>468.86</v>
      </c>
    </row>
    <row r="1026" spans="1:5" x14ac:dyDescent="0.35">
      <c r="A1026">
        <f t="shared" si="15"/>
        <v>2004</v>
      </c>
      <c r="B1026" t="s">
        <v>935</v>
      </c>
      <c r="C1026">
        <v>2888</v>
      </c>
      <c r="D1026">
        <v>1</v>
      </c>
      <c r="E1026">
        <v>488.14</v>
      </c>
    </row>
    <row r="1027" spans="1:5" x14ac:dyDescent="0.35">
      <c r="A1027">
        <f t="shared" si="15"/>
        <v>2004</v>
      </c>
      <c r="B1027" t="s">
        <v>935</v>
      </c>
      <c r="C1027">
        <v>2889</v>
      </c>
      <c r="D1027">
        <v>1</v>
      </c>
      <c r="E1027">
        <v>687.79</v>
      </c>
    </row>
    <row r="1028" spans="1:5" x14ac:dyDescent="0.35">
      <c r="A1028">
        <f t="shared" ref="A1028:A1091" si="16">VALUE(20&amp;LEFT(B1028,2))+1</f>
        <v>2004</v>
      </c>
      <c r="B1028" t="s">
        <v>935</v>
      </c>
      <c r="C1028">
        <v>2890</v>
      </c>
      <c r="D1028">
        <v>1</v>
      </c>
      <c r="E1028">
        <v>729.96</v>
      </c>
    </row>
    <row r="1029" spans="1:5" x14ac:dyDescent="0.35">
      <c r="A1029">
        <f t="shared" si="16"/>
        <v>2004</v>
      </c>
      <c r="B1029" t="s">
        <v>935</v>
      </c>
      <c r="C1029">
        <v>2895</v>
      </c>
      <c r="D1029">
        <v>1</v>
      </c>
      <c r="E1029">
        <v>1265.79</v>
      </c>
    </row>
    <row r="1030" spans="1:5" x14ac:dyDescent="0.35">
      <c r="A1030">
        <f t="shared" si="16"/>
        <v>2004</v>
      </c>
      <c r="B1030" t="s">
        <v>935</v>
      </c>
      <c r="C1030">
        <v>2897</v>
      </c>
      <c r="D1030">
        <v>1</v>
      </c>
      <c r="E1030">
        <v>1448.06</v>
      </c>
    </row>
    <row r="1031" spans="1:5" x14ac:dyDescent="0.35">
      <c r="A1031">
        <f t="shared" si="16"/>
        <v>2004</v>
      </c>
      <c r="B1031" t="s">
        <v>935</v>
      </c>
      <c r="C1031">
        <v>2898</v>
      </c>
      <c r="D1031">
        <v>1</v>
      </c>
      <c r="E1031">
        <v>535.55999999999995</v>
      </c>
    </row>
    <row r="1032" spans="1:5" x14ac:dyDescent="0.35">
      <c r="A1032">
        <f t="shared" si="16"/>
        <v>2005</v>
      </c>
      <c r="B1032" t="s">
        <v>936</v>
      </c>
      <c r="C1032">
        <v>1</v>
      </c>
      <c r="D1032">
        <v>1</v>
      </c>
      <c r="E1032">
        <v>1319.34</v>
      </c>
    </row>
    <row r="1033" spans="1:5" x14ac:dyDescent="0.35">
      <c r="A1033">
        <f t="shared" si="16"/>
        <v>2005</v>
      </c>
      <c r="B1033" t="s">
        <v>936</v>
      </c>
      <c r="C1033">
        <v>1</v>
      </c>
      <c r="D1033">
        <v>3</v>
      </c>
      <c r="E1033">
        <v>39115.599999999999</v>
      </c>
    </row>
    <row r="1034" spans="1:5" x14ac:dyDescent="0.35">
      <c r="A1034">
        <f t="shared" si="16"/>
        <v>2005</v>
      </c>
      <c r="B1034" t="s">
        <v>936</v>
      </c>
      <c r="C1034">
        <v>2</v>
      </c>
      <c r="D1034">
        <v>1</v>
      </c>
      <c r="E1034">
        <v>340.58</v>
      </c>
    </row>
    <row r="1035" spans="1:5" x14ac:dyDescent="0.35">
      <c r="A1035">
        <f t="shared" si="16"/>
        <v>2005</v>
      </c>
      <c r="B1035" t="s">
        <v>936</v>
      </c>
      <c r="C1035">
        <v>4</v>
      </c>
      <c r="D1035">
        <v>1</v>
      </c>
      <c r="E1035">
        <v>466.78</v>
      </c>
    </row>
    <row r="1036" spans="1:5" x14ac:dyDescent="0.35">
      <c r="A1036">
        <f t="shared" si="16"/>
        <v>2005</v>
      </c>
      <c r="B1036" t="s">
        <v>936</v>
      </c>
      <c r="C1036">
        <v>6</v>
      </c>
      <c r="D1036">
        <v>3</v>
      </c>
      <c r="E1036">
        <v>3235.46</v>
      </c>
    </row>
    <row r="1037" spans="1:5" x14ac:dyDescent="0.35">
      <c r="A1037">
        <f t="shared" si="16"/>
        <v>2005</v>
      </c>
      <c r="B1037" t="s">
        <v>936</v>
      </c>
      <c r="C1037">
        <v>11</v>
      </c>
      <c r="D1037">
        <v>1</v>
      </c>
      <c r="E1037">
        <v>40754.92</v>
      </c>
    </row>
    <row r="1038" spans="1:5" x14ac:dyDescent="0.35">
      <c r="A1038">
        <f t="shared" si="16"/>
        <v>2005</v>
      </c>
      <c r="B1038" t="s">
        <v>936</v>
      </c>
      <c r="C1038">
        <v>12</v>
      </c>
      <c r="D1038">
        <v>1</v>
      </c>
      <c r="E1038">
        <v>6951.24</v>
      </c>
    </row>
    <row r="1039" spans="1:5" x14ac:dyDescent="0.35">
      <c r="A1039">
        <f t="shared" si="16"/>
        <v>2005</v>
      </c>
      <c r="B1039" t="s">
        <v>936</v>
      </c>
      <c r="C1039">
        <v>13</v>
      </c>
      <c r="D1039">
        <v>1</v>
      </c>
      <c r="E1039">
        <v>3037.21</v>
      </c>
    </row>
    <row r="1040" spans="1:5" x14ac:dyDescent="0.35">
      <c r="A1040">
        <f t="shared" si="16"/>
        <v>2005</v>
      </c>
      <c r="B1040" t="s">
        <v>936</v>
      </c>
      <c r="C1040">
        <v>14</v>
      </c>
      <c r="D1040">
        <v>1</v>
      </c>
      <c r="E1040">
        <v>2519.9499999999998</v>
      </c>
    </row>
    <row r="1041" spans="1:5" x14ac:dyDescent="0.35">
      <c r="A1041">
        <f t="shared" si="16"/>
        <v>2005</v>
      </c>
      <c r="B1041" t="s">
        <v>936</v>
      </c>
      <c r="C1041">
        <v>15</v>
      </c>
      <c r="D1041">
        <v>1</v>
      </c>
      <c r="E1041">
        <v>5833.74</v>
      </c>
    </row>
    <row r="1042" spans="1:5" x14ac:dyDescent="0.35">
      <c r="A1042">
        <f t="shared" si="16"/>
        <v>2005</v>
      </c>
      <c r="B1042" t="s">
        <v>936</v>
      </c>
      <c r="C1042">
        <v>16</v>
      </c>
      <c r="D1042">
        <v>1</v>
      </c>
      <c r="E1042">
        <v>4343.1899999999996</v>
      </c>
    </row>
    <row r="1043" spans="1:5" x14ac:dyDescent="0.35">
      <c r="A1043">
        <f t="shared" si="16"/>
        <v>2005</v>
      </c>
      <c r="B1043" t="s">
        <v>936</v>
      </c>
      <c r="C1043">
        <v>22</v>
      </c>
      <c r="D1043">
        <v>1</v>
      </c>
      <c r="E1043">
        <v>2648.43</v>
      </c>
    </row>
    <row r="1044" spans="1:5" x14ac:dyDescent="0.35">
      <c r="A1044">
        <f t="shared" si="16"/>
        <v>2005</v>
      </c>
      <c r="B1044" t="s">
        <v>936</v>
      </c>
      <c r="C1044">
        <v>23</v>
      </c>
      <c r="D1044">
        <v>1</v>
      </c>
      <c r="E1044">
        <v>1113.4000000000001</v>
      </c>
    </row>
    <row r="1045" spans="1:5" x14ac:dyDescent="0.35">
      <c r="A1045">
        <f t="shared" si="16"/>
        <v>2005</v>
      </c>
      <c r="B1045" t="s">
        <v>936</v>
      </c>
      <c r="C1045">
        <v>25</v>
      </c>
      <c r="D1045">
        <v>1</v>
      </c>
      <c r="E1045">
        <v>66.52</v>
      </c>
    </row>
    <row r="1046" spans="1:5" x14ac:dyDescent="0.35">
      <c r="A1046">
        <f t="shared" si="16"/>
        <v>2005</v>
      </c>
      <c r="B1046" t="s">
        <v>936</v>
      </c>
      <c r="C1046">
        <v>31</v>
      </c>
      <c r="D1046">
        <v>1</v>
      </c>
      <c r="E1046">
        <v>4608.95</v>
      </c>
    </row>
    <row r="1047" spans="1:5" x14ac:dyDescent="0.35">
      <c r="A1047">
        <f t="shared" si="16"/>
        <v>2005</v>
      </c>
      <c r="B1047" t="s">
        <v>936</v>
      </c>
      <c r="C1047">
        <v>32</v>
      </c>
      <c r="D1047">
        <v>1</v>
      </c>
      <c r="E1047">
        <v>701.73</v>
      </c>
    </row>
    <row r="1048" spans="1:5" x14ac:dyDescent="0.35">
      <c r="A1048">
        <f t="shared" si="16"/>
        <v>2005</v>
      </c>
      <c r="B1048" t="s">
        <v>936</v>
      </c>
      <c r="C1048">
        <v>36</v>
      </c>
      <c r="D1048">
        <v>1</v>
      </c>
      <c r="E1048">
        <v>267.33</v>
      </c>
    </row>
    <row r="1049" spans="1:5" x14ac:dyDescent="0.35">
      <c r="A1049">
        <f t="shared" si="16"/>
        <v>2005</v>
      </c>
      <c r="B1049" t="s">
        <v>936</v>
      </c>
      <c r="C1049">
        <v>38</v>
      </c>
      <c r="D1049">
        <v>1</v>
      </c>
      <c r="E1049">
        <v>1465.31</v>
      </c>
    </row>
    <row r="1050" spans="1:5" x14ac:dyDescent="0.35">
      <c r="A1050">
        <f t="shared" si="16"/>
        <v>2005</v>
      </c>
      <c r="B1050" t="s">
        <v>936</v>
      </c>
      <c r="C1050">
        <v>47</v>
      </c>
      <c r="D1050">
        <v>1</v>
      </c>
      <c r="E1050">
        <v>3534.98</v>
      </c>
    </row>
    <row r="1051" spans="1:5" x14ac:dyDescent="0.35">
      <c r="A1051">
        <f t="shared" si="16"/>
        <v>2005</v>
      </c>
      <c r="B1051" t="s">
        <v>936</v>
      </c>
      <c r="C1051">
        <v>51</v>
      </c>
      <c r="D1051">
        <v>1</v>
      </c>
      <c r="E1051">
        <v>1659.08</v>
      </c>
    </row>
    <row r="1052" spans="1:5" x14ac:dyDescent="0.35">
      <c r="A1052">
        <f t="shared" si="16"/>
        <v>2005</v>
      </c>
      <c r="B1052" t="s">
        <v>936</v>
      </c>
      <c r="C1052">
        <v>62</v>
      </c>
      <c r="D1052">
        <v>1</v>
      </c>
      <c r="E1052">
        <v>472.96</v>
      </c>
    </row>
    <row r="1053" spans="1:5" x14ac:dyDescent="0.35">
      <c r="A1053">
        <f t="shared" si="16"/>
        <v>2005</v>
      </c>
      <c r="B1053" t="s">
        <v>936</v>
      </c>
      <c r="C1053">
        <v>75</v>
      </c>
      <c r="D1053">
        <v>1</v>
      </c>
      <c r="E1053">
        <v>652.30999999999995</v>
      </c>
    </row>
    <row r="1054" spans="1:5" x14ac:dyDescent="0.35">
      <c r="A1054">
        <f t="shared" si="16"/>
        <v>2005</v>
      </c>
      <c r="B1054" t="s">
        <v>936</v>
      </c>
      <c r="C1054">
        <v>77</v>
      </c>
      <c r="D1054">
        <v>1</v>
      </c>
      <c r="E1054">
        <v>6800.96</v>
      </c>
    </row>
    <row r="1055" spans="1:5" x14ac:dyDescent="0.35">
      <c r="A1055">
        <f t="shared" si="16"/>
        <v>2005</v>
      </c>
      <c r="B1055" t="s">
        <v>936</v>
      </c>
      <c r="C1055">
        <v>81</v>
      </c>
      <c r="D1055">
        <v>1</v>
      </c>
      <c r="E1055">
        <v>154.54</v>
      </c>
    </row>
    <row r="1056" spans="1:5" x14ac:dyDescent="0.35">
      <c r="A1056">
        <f t="shared" si="16"/>
        <v>2005</v>
      </c>
      <c r="B1056" t="s">
        <v>936</v>
      </c>
      <c r="C1056">
        <v>84</v>
      </c>
      <c r="D1056">
        <v>1</v>
      </c>
      <c r="E1056">
        <v>620.25</v>
      </c>
    </row>
    <row r="1057" spans="1:5" x14ac:dyDescent="0.35">
      <c r="A1057">
        <f t="shared" si="16"/>
        <v>2005</v>
      </c>
      <c r="B1057" t="s">
        <v>936</v>
      </c>
      <c r="C1057">
        <v>85</v>
      </c>
      <c r="D1057">
        <v>1</v>
      </c>
      <c r="E1057">
        <v>644.41999999999996</v>
      </c>
    </row>
    <row r="1058" spans="1:5" x14ac:dyDescent="0.35">
      <c r="A1058">
        <f t="shared" si="16"/>
        <v>2005</v>
      </c>
      <c r="B1058" t="s">
        <v>936</v>
      </c>
      <c r="C1058">
        <v>88</v>
      </c>
      <c r="D1058">
        <v>1</v>
      </c>
      <c r="E1058">
        <v>2292.3000000000002</v>
      </c>
    </row>
    <row r="1059" spans="1:5" x14ac:dyDescent="0.35">
      <c r="A1059">
        <f t="shared" si="16"/>
        <v>2005</v>
      </c>
      <c r="B1059" t="s">
        <v>936</v>
      </c>
      <c r="C1059">
        <v>91</v>
      </c>
      <c r="D1059">
        <v>1</v>
      </c>
      <c r="E1059">
        <v>648.08000000000004</v>
      </c>
    </row>
    <row r="1060" spans="1:5" x14ac:dyDescent="0.35">
      <c r="A1060">
        <f t="shared" si="16"/>
        <v>2005</v>
      </c>
      <c r="B1060" t="s">
        <v>936</v>
      </c>
      <c r="C1060">
        <v>93</v>
      </c>
      <c r="D1060">
        <v>1</v>
      </c>
      <c r="E1060">
        <v>626.35</v>
      </c>
    </row>
    <row r="1061" spans="1:5" x14ac:dyDescent="0.35">
      <c r="A1061">
        <f t="shared" si="16"/>
        <v>2005</v>
      </c>
      <c r="B1061" t="s">
        <v>936</v>
      </c>
      <c r="C1061">
        <v>94</v>
      </c>
      <c r="D1061">
        <v>1</v>
      </c>
      <c r="E1061">
        <v>2611.42</v>
      </c>
    </row>
    <row r="1062" spans="1:5" x14ac:dyDescent="0.35">
      <c r="A1062">
        <f t="shared" si="16"/>
        <v>2005</v>
      </c>
      <c r="B1062" t="s">
        <v>936</v>
      </c>
      <c r="C1062">
        <v>95</v>
      </c>
      <c r="D1062">
        <v>1</v>
      </c>
      <c r="E1062">
        <v>309.48</v>
      </c>
    </row>
    <row r="1063" spans="1:5" x14ac:dyDescent="0.35">
      <c r="A1063">
        <f t="shared" si="16"/>
        <v>2005</v>
      </c>
      <c r="B1063" t="s">
        <v>936</v>
      </c>
      <c r="C1063">
        <v>97</v>
      </c>
      <c r="D1063">
        <v>1</v>
      </c>
      <c r="E1063">
        <v>758.15</v>
      </c>
    </row>
    <row r="1064" spans="1:5" x14ac:dyDescent="0.35">
      <c r="A1064">
        <f t="shared" si="16"/>
        <v>2005</v>
      </c>
      <c r="B1064" t="s">
        <v>936</v>
      </c>
      <c r="C1064">
        <v>99</v>
      </c>
      <c r="D1064">
        <v>1</v>
      </c>
      <c r="E1064">
        <v>1136.1300000000001</v>
      </c>
    </row>
    <row r="1065" spans="1:5" x14ac:dyDescent="0.35">
      <c r="A1065">
        <f t="shared" si="16"/>
        <v>2005</v>
      </c>
      <c r="B1065" t="s">
        <v>936</v>
      </c>
      <c r="C1065">
        <v>100</v>
      </c>
      <c r="D1065">
        <v>1</v>
      </c>
      <c r="E1065">
        <v>384.05</v>
      </c>
    </row>
    <row r="1066" spans="1:5" x14ac:dyDescent="0.35">
      <c r="A1066">
        <f t="shared" si="16"/>
        <v>2005</v>
      </c>
      <c r="B1066" t="s">
        <v>936</v>
      </c>
      <c r="C1066">
        <v>108</v>
      </c>
      <c r="D1066">
        <v>1</v>
      </c>
      <c r="E1066">
        <v>994.43</v>
      </c>
    </row>
    <row r="1067" spans="1:5" x14ac:dyDescent="0.35">
      <c r="A1067">
        <f t="shared" si="16"/>
        <v>2005</v>
      </c>
      <c r="B1067" t="s">
        <v>936</v>
      </c>
      <c r="C1067">
        <v>110</v>
      </c>
      <c r="D1067">
        <v>1</v>
      </c>
      <c r="E1067">
        <v>2558.69</v>
      </c>
    </row>
    <row r="1068" spans="1:5" x14ac:dyDescent="0.35">
      <c r="A1068">
        <f t="shared" si="16"/>
        <v>2005</v>
      </c>
      <c r="B1068" t="s">
        <v>936</v>
      </c>
      <c r="C1068">
        <v>111</v>
      </c>
      <c r="D1068">
        <v>1</v>
      </c>
      <c r="E1068">
        <v>1498.03</v>
      </c>
    </row>
    <row r="1069" spans="1:5" x14ac:dyDescent="0.35">
      <c r="A1069">
        <f t="shared" si="16"/>
        <v>2005</v>
      </c>
      <c r="B1069" t="s">
        <v>936</v>
      </c>
      <c r="C1069">
        <v>112</v>
      </c>
      <c r="D1069">
        <v>1</v>
      </c>
      <c r="E1069">
        <v>8352.3799999999992</v>
      </c>
    </row>
    <row r="1070" spans="1:5" x14ac:dyDescent="0.35">
      <c r="A1070">
        <f t="shared" si="16"/>
        <v>2005</v>
      </c>
      <c r="B1070" t="s">
        <v>936</v>
      </c>
      <c r="C1070">
        <v>113</v>
      </c>
      <c r="D1070">
        <v>1</v>
      </c>
      <c r="E1070">
        <v>952.08</v>
      </c>
    </row>
    <row r="1071" spans="1:5" x14ac:dyDescent="0.35">
      <c r="A1071">
        <f t="shared" si="16"/>
        <v>2005</v>
      </c>
      <c r="B1071" t="s">
        <v>936</v>
      </c>
      <c r="C1071">
        <v>115</v>
      </c>
      <c r="D1071">
        <v>1</v>
      </c>
      <c r="E1071">
        <v>1054.19</v>
      </c>
    </row>
    <row r="1072" spans="1:5" x14ac:dyDescent="0.35">
      <c r="A1072">
        <f t="shared" si="16"/>
        <v>2005</v>
      </c>
      <c r="B1072" t="s">
        <v>936</v>
      </c>
      <c r="C1072">
        <v>116</v>
      </c>
      <c r="D1072">
        <v>1</v>
      </c>
      <c r="E1072">
        <v>732.35</v>
      </c>
    </row>
    <row r="1073" spans="1:5" x14ac:dyDescent="0.35">
      <c r="A1073">
        <f t="shared" si="16"/>
        <v>2005</v>
      </c>
      <c r="B1073" t="s">
        <v>936</v>
      </c>
      <c r="C1073">
        <v>118</v>
      </c>
      <c r="D1073">
        <v>1</v>
      </c>
      <c r="E1073">
        <v>504.92</v>
      </c>
    </row>
    <row r="1074" spans="1:5" x14ac:dyDescent="0.35">
      <c r="A1074">
        <f t="shared" si="16"/>
        <v>2005</v>
      </c>
      <c r="B1074" t="s">
        <v>936</v>
      </c>
      <c r="C1074">
        <v>129</v>
      </c>
      <c r="D1074">
        <v>1</v>
      </c>
      <c r="E1074">
        <v>1573.89</v>
      </c>
    </row>
    <row r="1075" spans="1:5" x14ac:dyDescent="0.35">
      <c r="A1075">
        <f t="shared" si="16"/>
        <v>2005</v>
      </c>
      <c r="B1075" t="s">
        <v>936</v>
      </c>
      <c r="C1075">
        <v>138</v>
      </c>
      <c r="D1075">
        <v>1</v>
      </c>
      <c r="E1075">
        <v>3850.28</v>
      </c>
    </row>
    <row r="1076" spans="1:5" x14ac:dyDescent="0.35">
      <c r="A1076">
        <f t="shared" si="16"/>
        <v>2005</v>
      </c>
      <c r="B1076" t="s">
        <v>936</v>
      </c>
      <c r="C1076">
        <v>139</v>
      </c>
      <c r="D1076">
        <v>1</v>
      </c>
      <c r="E1076">
        <v>950.63</v>
      </c>
    </row>
    <row r="1077" spans="1:5" x14ac:dyDescent="0.35">
      <c r="A1077">
        <f t="shared" si="16"/>
        <v>2005</v>
      </c>
      <c r="B1077" t="s">
        <v>936</v>
      </c>
      <c r="C1077">
        <v>146</v>
      </c>
      <c r="D1077">
        <v>1</v>
      </c>
      <c r="E1077">
        <v>757.73</v>
      </c>
    </row>
    <row r="1078" spans="1:5" x14ac:dyDescent="0.35">
      <c r="A1078">
        <f t="shared" si="16"/>
        <v>2005</v>
      </c>
      <c r="B1078" t="s">
        <v>936</v>
      </c>
      <c r="C1078">
        <v>150</v>
      </c>
      <c r="D1078">
        <v>1</v>
      </c>
      <c r="E1078">
        <v>896.89</v>
      </c>
    </row>
    <row r="1079" spans="1:5" x14ac:dyDescent="0.35">
      <c r="A1079">
        <f t="shared" si="16"/>
        <v>2005</v>
      </c>
      <c r="B1079" t="s">
        <v>936</v>
      </c>
      <c r="C1079">
        <v>152</v>
      </c>
      <c r="D1079">
        <v>1</v>
      </c>
      <c r="E1079">
        <v>5262.39</v>
      </c>
    </row>
    <row r="1080" spans="1:5" x14ac:dyDescent="0.35">
      <c r="A1080">
        <f t="shared" si="16"/>
        <v>2005</v>
      </c>
      <c r="B1080" t="s">
        <v>936</v>
      </c>
      <c r="C1080">
        <v>162</v>
      </c>
      <c r="D1080">
        <v>1</v>
      </c>
      <c r="E1080">
        <v>1063.68</v>
      </c>
    </row>
    <row r="1081" spans="1:5" x14ac:dyDescent="0.35">
      <c r="A1081">
        <f t="shared" si="16"/>
        <v>2005</v>
      </c>
      <c r="B1081" t="s">
        <v>936</v>
      </c>
      <c r="C1081">
        <v>166</v>
      </c>
      <c r="D1081">
        <v>1</v>
      </c>
      <c r="E1081">
        <v>646.16999999999996</v>
      </c>
    </row>
    <row r="1082" spans="1:5" x14ac:dyDescent="0.35">
      <c r="A1082">
        <f t="shared" si="16"/>
        <v>2005</v>
      </c>
      <c r="B1082" t="s">
        <v>936</v>
      </c>
      <c r="C1082">
        <v>173</v>
      </c>
      <c r="D1082">
        <v>1</v>
      </c>
      <c r="E1082">
        <v>522.03</v>
      </c>
    </row>
    <row r="1083" spans="1:5" x14ac:dyDescent="0.35">
      <c r="A1083">
        <f t="shared" si="16"/>
        <v>2005</v>
      </c>
      <c r="B1083" t="s">
        <v>936</v>
      </c>
      <c r="C1083">
        <v>177</v>
      </c>
      <c r="D1083">
        <v>1</v>
      </c>
      <c r="E1083">
        <v>979.49</v>
      </c>
    </row>
    <row r="1084" spans="1:5" x14ac:dyDescent="0.35">
      <c r="A1084">
        <f t="shared" si="16"/>
        <v>2005</v>
      </c>
      <c r="B1084" t="s">
        <v>936</v>
      </c>
      <c r="C1084">
        <v>181</v>
      </c>
      <c r="D1084">
        <v>1</v>
      </c>
      <c r="E1084">
        <v>6988.46</v>
      </c>
    </row>
    <row r="1085" spans="1:5" x14ac:dyDescent="0.35">
      <c r="A1085">
        <f t="shared" si="16"/>
        <v>2005</v>
      </c>
      <c r="B1085" t="s">
        <v>936</v>
      </c>
      <c r="C1085">
        <v>182</v>
      </c>
      <c r="D1085">
        <v>1</v>
      </c>
      <c r="E1085">
        <v>1288.93</v>
      </c>
    </row>
    <row r="1086" spans="1:5" x14ac:dyDescent="0.35">
      <c r="A1086">
        <f t="shared" si="16"/>
        <v>2005</v>
      </c>
      <c r="B1086" t="s">
        <v>936</v>
      </c>
      <c r="C1086">
        <v>186</v>
      </c>
      <c r="D1086">
        <v>1</v>
      </c>
      <c r="E1086">
        <v>1419.93</v>
      </c>
    </row>
    <row r="1087" spans="1:5" x14ac:dyDescent="0.35">
      <c r="A1087">
        <f t="shared" si="16"/>
        <v>2005</v>
      </c>
      <c r="B1087" t="s">
        <v>936</v>
      </c>
      <c r="C1087">
        <v>191</v>
      </c>
      <c r="D1087">
        <v>1</v>
      </c>
      <c r="E1087">
        <v>10679.47</v>
      </c>
    </row>
    <row r="1088" spans="1:5" x14ac:dyDescent="0.35">
      <c r="A1088">
        <f t="shared" si="16"/>
        <v>2005</v>
      </c>
      <c r="B1088" t="s">
        <v>936</v>
      </c>
      <c r="C1088">
        <v>192</v>
      </c>
      <c r="D1088">
        <v>1</v>
      </c>
      <c r="E1088">
        <v>5591.09</v>
      </c>
    </row>
    <row r="1089" spans="1:5" x14ac:dyDescent="0.35">
      <c r="A1089">
        <f t="shared" si="16"/>
        <v>2005</v>
      </c>
      <c r="B1089" t="s">
        <v>936</v>
      </c>
      <c r="C1089">
        <v>194</v>
      </c>
      <c r="D1089">
        <v>1</v>
      </c>
      <c r="E1089">
        <v>10677.5</v>
      </c>
    </row>
    <row r="1090" spans="1:5" x14ac:dyDescent="0.35">
      <c r="A1090">
        <f t="shared" si="16"/>
        <v>2005</v>
      </c>
      <c r="B1090" t="s">
        <v>936</v>
      </c>
      <c r="C1090">
        <v>195</v>
      </c>
      <c r="D1090">
        <v>1</v>
      </c>
      <c r="E1090">
        <v>476.91</v>
      </c>
    </row>
    <row r="1091" spans="1:5" x14ac:dyDescent="0.35">
      <c r="A1091">
        <f t="shared" si="16"/>
        <v>2005</v>
      </c>
      <c r="B1091" t="s">
        <v>936</v>
      </c>
      <c r="C1091">
        <v>196</v>
      </c>
      <c r="D1091">
        <v>1</v>
      </c>
      <c r="E1091">
        <v>28124.43</v>
      </c>
    </row>
    <row r="1092" spans="1:5" x14ac:dyDescent="0.35">
      <c r="A1092">
        <f t="shared" ref="A1092:A1155" si="17">VALUE(20&amp;LEFT(B1092,2))+1</f>
        <v>2005</v>
      </c>
      <c r="B1092" t="s">
        <v>936</v>
      </c>
      <c r="C1092">
        <v>197</v>
      </c>
      <c r="D1092">
        <v>1</v>
      </c>
      <c r="E1092">
        <v>4685.49</v>
      </c>
    </row>
    <row r="1093" spans="1:5" x14ac:dyDescent="0.35">
      <c r="A1093">
        <f t="shared" si="17"/>
        <v>2005</v>
      </c>
      <c r="B1093" t="s">
        <v>936</v>
      </c>
      <c r="C1093">
        <v>199</v>
      </c>
      <c r="D1093">
        <v>1</v>
      </c>
      <c r="E1093">
        <v>3820.5</v>
      </c>
    </row>
    <row r="1094" spans="1:5" x14ac:dyDescent="0.35">
      <c r="A1094">
        <f t="shared" si="17"/>
        <v>2005</v>
      </c>
      <c r="B1094" t="s">
        <v>936</v>
      </c>
      <c r="C1094">
        <v>200</v>
      </c>
      <c r="D1094">
        <v>1</v>
      </c>
      <c r="E1094">
        <v>5164.95</v>
      </c>
    </row>
    <row r="1095" spans="1:5" x14ac:dyDescent="0.35">
      <c r="A1095">
        <f t="shared" si="17"/>
        <v>2005</v>
      </c>
      <c r="B1095" t="s">
        <v>936</v>
      </c>
      <c r="C1095">
        <v>203</v>
      </c>
      <c r="D1095">
        <v>1</v>
      </c>
      <c r="E1095">
        <v>904.37</v>
      </c>
    </row>
    <row r="1096" spans="1:5" x14ac:dyDescent="0.35">
      <c r="A1096">
        <f t="shared" si="17"/>
        <v>2005</v>
      </c>
      <c r="B1096" t="s">
        <v>936</v>
      </c>
      <c r="C1096">
        <v>204</v>
      </c>
      <c r="D1096">
        <v>1</v>
      </c>
      <c r="E1096">
        <v>1949.77</v>
      </c>
    </row>
    <row r="1097" spans="1:5" x14ac:dyDescent="0.35">
      <c r="A1097">
        <f t="shared" si="17"/>
        <v>2005</v>
      </c>
      <c r="B1097" t="s">
        <v>936</v>
      </c>
      <c r="C1097">
        <v>206</v>
      </c>
      <c r="D1097">
        <v>1</v>
      </c>
      <c r="E1097">
        <v>4157.07</v>
      </c>
    </row>
    <row r="1098" spans="1:5" x14ac:dyDescent="0.35">
      <c r="A1098">
        <f t="shared" si="17"/>
        <v>2005</v>
      </c>
      <c r="B1098" t="s">
        <v>936</v>
      </c>
      <c r="C1098">
        <v>207</v>
      </c>
      <c r="D1098">
        <v>1</v>
      </c>
      <c r="E1098">
        <v>299.43</v>
      </c>
    </row>
    <row r="1099" spans="1:5" x14ac:dyDescent="0.35">
      <c r="A1099">
        <f t="shared" si="17"/>
        <v>2005</v>
      </c>
      <c r="B1099" t="s">
        <v>936</v>
      </c>
      <c r="C1099">
        <v>208</v>
      </c>
      <c r="D1099">
        <v>1</v>
      </c>
      <c r="E1099">
        <v>194.97</v>
      </c>
    </row>
    <row r="1100" spans="1:5" x14ac:dyDescent="0.35">
      <c r="A1100">
        <f t="shared" si="17"/>
        <v>2005</v>
      </c>
      <c r="B1100" t="s">
        <v>936</v>
      </c>
      <c r="C1100">
        <v>213</v>
      </c>
      <c r="D1100">
        <v>1</v>
      </c>
      <c r="E1100">
        <v>676.07</v>
      </c>
    </row>
    <row r="1101" spans="1:5" x14ac:dyDescent="0.35">
      <c r="A1101">
        <f t="shared" si="17"/>
        <v>2005</v>
      </c>
      <c r="B1101" t="s">
        <v>936</v>
      </c>
      <c r="C1101">
        <v>227</v>
      </c>
      <c r="D1101">
        <v>1</v>
      </c>
      <c r="E1101">
        <v>910.01</v>
      </c>
    </row>
    <row r="1102" spans="1:5" x14ac:dyDescent="0.35">
      <c r="A1102">
        <f t="shared" si="17"/>
        <v>2005</v>
      </c>
      <c r="B1102" t="s">
        <v>936</v>
      </c>
      <c r="C1102">
        <v>229</v>
      </c>
      <c r="D1102">
        <v>1</v>
      </c>
      <c r="E1102">
        <v>369.48</v>
      </c>
    </row>
    <row r="1103" spans="1:5" x14ac:dyDescent="0.35">
      <c r="A1103">
        <f t="shared" si="17"/>
        <v>2005</v>
      </c>
      <c r="B1103" t="s">
        <v>936</v>
      </c>
      <c r="C1103">
        <v>238</v>
      </c>
      <c r="D1103">
        <v>1</v>
      </c>
      <c r="E1103">
        <v>321.63</v>
      </c>
    </row>
    <row r="1104" spans="1:5" x14ac:dyDescent="0.35">
      <c r="A1104">
        <f t="shared" si="17"/>
        <v>2005</v>
      </c>
      <c r="B1104" t="s">
        <v>936</v>
      </c>
      <c r="C1104">
        <v>239</v>
      </c>
      <c r="D1104">
        <v>1</v>
      </c>
      <c r="E1104">
        <v>679.5</v>
      </c>
    </row>
    <row r="1105" spans="1:5" x14ac:dyDescent="0.35">
      <c r="A1105">
        <f t="shared" si="17"/>
        <v>2005</v>
      </c>
      <c r="B1105" t="s">
        <v>936</v>
      </c>
      <c r="C1105">
        <v>241</v>
      </c>
      <c r="D1105">
        <v>1</v>
      </c>
      <c r="E1105">
        <v>3531.64</v>
      </c>
    </row>
    <row r="1106" spans="1:5" x14ac:dyDescent="0.35">
      <c r="A1106">
        <f t="shared" si="17"/>
        <v>2005</v>
      </c>
      <c r="B1106" t="s">
        <v>936</v>
      </c>
      <c r="C1106">
        <v>242</v>
      </c>
      <c r="D1106">
        <v>1</v>
      </c>
      <c r="E1106">
        <v>403.38</v>
      </c>
    </row>
    <row r="1107" spans="1:5" x14ac:dyDescent="0.35">
      <c r="A1107">
        <f t="shared" si="17"/>
        <v>2005</v>
      </c>
      <c r="B1107" t="s">
        <v>936</v>
      </c>
      <c r="C1107">
        <v>252</v>
      </c>
      <c r="D1107">
        <v>1</v>
      </c>
      <c r="E1107">
        <v>1384.66</v>
      </c>
    </row>
    <row r="1108" spans="1:5" x14ac:dyDescent="0.35">
      <c r="A1108">
        <f t="shared" si="17"/>
        <v>2005</v>
      </c>
      <c r="B1108" t="s">
        <v>936</v>
      </c>
      <c r="C1108">
        <v>253</v>
      </c>
      <c r="D1108">
        <v>1</v>
      </c>
      <c r="E1108">
        <v>597.48</v>
      </c>
    </row>
    <row r="1109" spans="1:5" x14ac:dyDescent="0.35">
      <c r="A1109">
        <f t="shared" si="17"/>
        <v>2005</v>
      </c>
      <c r="B1109" t="s">
        <v>936</v>
      </c>
      <c r="C1109">
        <v>255</v>
      </c>
      <c r="D1109">
        <v>1</v>
      </c>
      <c r="E1109">
        <v>1232.44</v>
      </c>
    </row>
    <row r="1110" spans="1:5" x14ac:dyDescent="0.35">
      <c r="A1110">
        <f t="shared" si="17"/>
        <v>2005</v>
      </c>
      <c r="B1110" t="s">
        <v>936</v>
      </c>
      <c r="C1110">
        <v>256</v>
      </c>
      <c r="D1110">
        <v>1</v>
      </c>
      <c r="E1110">
        <v>2858.61</v>
      </c>
    </row>
    <row r="1111" spans="1:5" x14ac:dyDescent="0.35">
      <c r="A1111">
        <f t="shared" si="17"/>
        <v>2005</v>
      </c>
      <c r="B1111" t="s">
        <v>936</v>
      </c>
      <c r="C1111">
        <v>261</v>
      </c>
      <c r="D1111">
        <v>1</v>
      </c>
      <c r="E1111">
        <v>300.02</v>
      </c>
    </row>
    <row r="1112" spans="1:5" x14ac:dyDescent="0.35">
      <c r="A1112">
        <f t="shared" si="17"/>
        <v>2005</v>
      </c>
      <c r="B1112" t="s">
        <v>936</v>
      </c>
      <c r="C1112">
        <v>264</v>
      </c>
      <c r="D1112">
        <v>1</v>
      </c>
      <c r="E1112">
        <v>113.61</v>
      </c>
    </row>
    <row r="1113" spans="1:5" x14ac:dyDescent="0.35">
      <c r="A1113">
        <f t="shared" si="17"/>
        <v>2005</v>
      </c>
      <c r="B1113" t="s">
        <v>936</v>
      </c>
      <c r="C1113">
        <v>270</v>
      </c>
      <c r="D1113">
        <v>1</v>
      </c>
      <c r="E1113">
        <v>8195.4599999999991</v>
      </c>
    </row>
    <row r="1114" spans="1:5" x14ac:dyDescent="0.35">
      <c r="A1114">
        <f t="shared" si="17"/>
        <v>2005</v>
      </c>
      <c r="B1114" t="s">
        <v>936</v>
      </c>
      <c r="C1114">
        <v>271</v>
      </c>
      <c r="D1114">
        <v>1</v>
      </c>
      <c r="E1114">
        <v>10550.9</v>
      </c>
    </row>
    <row r="1115" spans="1:5" x14ac:dyDescent="0.35">
      <c r="A1115">
        <f t="shared" si="17"/>
        <v>2005</v>
      </c>
      <c r="B1115" t="s">
        <v>936</v>
      </c>
      <c r="C1115">
        <v>272</v>
      </c>
      <c r="D1115">
        <v>1</v>
      </c>
      <c r="E1115">
        <v>10091.379999999999</v>
      </c>
    </row>
    <row r="1116" spans="1:5" x14ac:dyDescent="0.35">
      <c r="A1116">
        <f t="shared" si="17"/>
        <v>2005</v>
      </c>
      <c r="B1116" t="s">
        <v>936</v>
      </c>
      <c r="C1116">
        <v>273</v>
      </c>
      <c r="D1116">
        <v>1</v>
      </c>
      <c r="E1116">
        <v>7319.21</v>
      </c>
    </row>
    <row r="1117" spans="1:5" x14ac:dyDescent="0.35">
      <c r="A1117">
        <f t="shared" si="17"/>
        <v>2005</v>
      </c>
      <c r="B1117" t="s">
        <v>936</v>
      </c>
      <c r="C1117">
        <v>276</v>
      </c>
      <c r="D1117">
        <v>1</v>
      </c>
      <c r="E1117">
        <v>7629.21</v>
      </c>
    </row>
    <row r="1118" spans="1:5" x14ac:dyDescent="0.35">
      <c r="A1118">
        <f t="shared" si="17"/>
        <v>2005</v>
      </c>
      <c r="B1118" t="s">
        <v>936</v>
      </c>
      <c r="C1118">
        <v>277</v>
      </c>
      <c r="D1118">
        <v>1</v>
      </c>
      <c r="E1118">
        <v>2250.13</v>
      </c>
    </row>
    <row r="1119" spans="1:5" x14ac:dyDescent="0.35">
      <c r="A1119">
        <f t="shared" si="17"/>
        <v>2005</v>
      </c>
      <c r="B1119" t="s">
        <v>936</v>
      </c>
      <c r="C1119">
        <v>278</v>
      </c>
      <c r="D1119">
        <v>1</v>
      </c>
      <c r="E1119">
        <v>2511.7800000000002</v>
      </c>
    </row>
    <row r="1120" spans="1:5" x14ac:dyDescent="0.35">
      <c r="A1120">
        <f t="shared" si="17"/>
        <v>2005</v>
      </c>
      <c r="B1120" t="s">
        <v>936</v>
      </c>
      <c r="C1120">
        <v>279</v>
      </c>
      <c r="D1120">
        <v>1</v>
      </c>
      <c r="E1120">
        <v>21767.96</v>
      </c>
    </row>
    <row r="1121" spans="1:5" x14ac:dyDescent="0.35">
      <c r="A1121">
        <f t="shared" si="17"/>
        <v>2005</v>
      </c>
      <c r="B1121" t="s">
        <v>936</v>
      </c>
      <c r="C1121">
        <v>280</v>
      </c>
      <c r="D1121">
        <v>1</v>
      </c>
      <c r="E1121">
        <v>4217.3500000000004</v>
      </c>
    </row>
    <row r="1122" spans="1:5" x14ac:dyDescent="0.35">
      <c r="A1122">
        <f t="shared" si="17"/>
        <v>2005</v>
      </c>
      <c r="B1122" t="s">
        <v>936</v>
      </c>
      <c r="C1122">
        <v>281</v>
      </c>
      <c r="D1122">
        <v>1</v>
      </c>
      <c r="E1122">
        <v>13608.08</v>
      </c>
    </row>
    <row r="1123" spans="1:5" x14ac:dyDescent="0.35">
      <c r="A1123">
        <f t="shared" si="17"/>
        <v>2005</v>
      </c>
      <c r="B1123" t="s">
        <v>936</v>
      </c>
      <c r="C1123">
        <v>282</v>
      </c>
      <c r="D1123">
        <v>1</v>
      </c>
      <c r="E1123">
        <v>1660.2</v>
      </c>
    </row>
    <row r="1124" spans="1:5" x14ac:dyDescent="0.35">
      <c r="A1124">
        <f t="shared" si="17"/>
        <v>2005</v>
      </c>
      <c r="B1124" t="s">
        <v>936</v>
      </c>
      <c r="C1124">
        <v>283</v>
      </c>
      <c r="D1124">
        <v>1</v>
      </c>
      <c r="E1124">
        <v>4323.04</v>
      </c>
    </row>
    <row r="1125" spans="1:5" x14ac:dyDescent="0.35">
      <c r="A1125">
        <f t="shared" si="17"/>
        <v>2005</v>
      </c>
      <c r="B1125" t="s">
        <v>936</v>
      </c>
      <c r="C1125">
        <v>284</v>
      </c>
      <c r="D1125">
        <v>1</v>
      </c>
      <c r="E1125">
        <v>9709.74</v>
      </c>
    </row>
    <row r="1126" spans="1:5" x14ac:dyDescent="0.35">
      <c r="A1126">
        <f t="shared" si="17"/>
        <v>2005</v>
      </c>
      <c r="B1126" t="s">
        <v>936</v>
      </c>
      <c r="C1126">
        <v>286</v>
      </c>
      <c r="D1126">
        <v>1</v>
      </c>
      <c r="E1126">
        <v>1713.29</v>
      </c>
    </row>
    <row r="1127" spans="1:5" x14ac:dyDescent="0.35">
      <c r="A1127">
        <f t="shared" si="17"/>
        <v>2005</v>
      </c>
      <c r="B1127" t="s">
        <v>936</v>
      </c>
      <c r="C1127">
        <v>294</v>
      </c>
      <c r="D1127">
        <v>1</v>
      </c>
      <c r="E1127">
        <v>764.17</v>
      </c>
    </row>
    <row r="1128" spans="1:5" x14ac:dyDescent="0.35">
      <c r="A1128">
        <f t="shared" si="17"/>
        <v>2005</v>
      </c>
      <c r="B1128" t="s">
        <v>936</v>
      </c>
      <c r="C1128">
        <v>297</v>
      </c>
      <c r="D1128">
        <v>1</v>
      </c>
      <c r="E1128">
        <v>361.23</v>
      </c>
    </row>
    <row r="1129" spans="1:5" x14ac:dyDescent="0.35">
      <c r="A1129">
        <f t="shared" si="17"/>
        <v>2005</v>
      </c>
      <c r="B1129" t="s">
        <v>936</v>
      </c>
      <c r="C1129">
        <v>299</v>
      </c>
      <c r="D1129">
        <v>1</v>
      </c>
      <c r="E1129">
        <v>881.49</v>
      </c>
    </row>
    <row r="1130" spans="1:5" x14ac:dyDescent="0.35">
      <c r="A1130">
        <f t="shared" si="17"/>
        <v>2005</v>
      </c>
      <c r="B1130" t="s">
        <v>936</v>
      </c>
      <c r="C1130">
        <v>300</v>
      </c>
      <c r="D1130">
        <v>1</v>
      </c>
      <c r="E1130">
        <v>1477.78</v>
      </c>
    </row>
    <row r="1131" spans="1:5" x14ac:dyDescent="0.35">
      <c r="A1131">
        <f t="shared" si="17"/>
        <v>2005</v>
      </c>
      <c r="B1131" t="s">
        <v>936</v>
      </c>
      <c r="C1131">
        <v>306</v>
      </c>
      <c r="D1131">
        <v>1</v>
      </c>
      <c r="E1131">
        <v>291.39999999999998</v>
      </c>
    </row>
    <row r="1132" spans="1:5" x14ac:dyDescent="0.35">
      <c r="A1132">
        <f t="shared" si="17"/>
        <v>2005</v>
      </c>
      <c r="B1132" t="s">
        <v>936</v>
      </c>
      <c r="C1132">
        <v>308</v>
      </c>
      <c r="D1132">
        <v>1</v>
      </c>
      <c r="E1132">
        <v>528.41999999999996</v>
      </c>
    </row>
    <row r="1133" spans="1:5" x14ac:dyDescent="0.35">
      <c r="A1133">
        <f t="shared" si="17"/>
        <v>2005</v>
      </c>
      <c r="B1133" t="s">
        <v>936</v>
      </c>
      <c r="C1133">
        <v>309</v>
      </c>
      <c r="D1133">
        <v>1</v>
      </c>
      <c r="E1133">
        <v>1668.44</v>
      </c>
    </row>
    <row r="1134" spans="1:5" x14ac:dyDescent="0.35">
      <c r="A1134">
        <f t="shared" si="17"/>
        <v>2005</v>
      </c>
      <c r="B1134" t="s">
        <v>936</v>
      </c>
      <c r="C1134">
        <v>314</v>
      </c>
      <c r="D1134">
        <v>1</v>
      </c>
      <c r="E1134">
        <v>934.85</v>
      </c>
    </row>
    <row r="1135" spans="1:5" x14ac:dyDescent="0.35">
      <c r="A1135">
        <f t="shared" si="17"/>
        <v>2005</v>
      </c>
      <c r="B1135" t="s">
        <v>936</v>
      </c>
      <c r="C1135">
        <v>316</v>
      </c>
      <c r="D1135">
        <v>1</v>
      </c>
      <c r="E1135">
        <v>1291.23</v>
      </c>
    </row>
    <row r="1136" spans="1:5" x14ac:dyDescent="0.35">
      <c r="A1136">
        <f t="shared" si="17"/>
        <v>2005</v>
      </c>
      <c r="B1136" t="s">
        <v>936</v>
      </c>
      <c r="C1136">
        <v>317</v>
      </c>
      <c r="D1136">
        <v>1</v>
      </c>
      <c r="E1136">
        <v>991.08</v>
      </c>
    </row>
    <row r="1137" spans="1:5" x14ac:dyDescent="0.35">
      <c r="A1137">
        <f t="shared" si="17"/>
        <v>2005</v>
      </c>
      <c r="B1137" t="s">
        <v>936</v>
      </c>
      <c r="C1137">
        <v>318</v>
      </c>
      <c r="D1137">
        <v>1</v>
      </c>
      <c r="E1137">
        <v>3829.12</v>
      </c>
    </row>
    <row r="1138" spans="1:5" x14ac:dyDescent="0.35">
      <c r="A1138">
        <f t="shared" si="17"/>
        <v>2005</v>
      </c>
      <c r="B1138" t="s">
        <v>936</v>
      </c>
      <c r="C1138">
        <v>319</v>
      </c>
      <c r="D1138">
        <v>1</v>
      </c>
      <c r="E1138">
        <v>661.19</v>
      </c>
    </row>
    <row r="1139" spans="1:5" x14ac:dyDescent="0.35">
      <c r="A1139">
        <f t="shared" si="17"/>
        <v>2005</v>
      </c>
      <c r="B1139" t="s">
        <v>936</v>
      </c>
      <c r="C1139">
        <v>323</v>
      </c>
      <c r="D1139">
        <v>2</v>
      </c>
      <c r="E1139">
        <v>32.92</v>
      </c>
    </row>
    <row r="1140" spans="1:5" x14ac:dyDescent="0.35">
      <c r="A1140">
        <f t="shared" si="17"/>
        <v>2005</v>
      </c>
      <c r="B1140" t="s">
        <v>936</v>
      </c>
      <c r="C1140">
        <v>330</v>
      </c>
      <c r="D1140">
        <v>1</v>
      </c>
      <c r="E1140">
        <v>322.19</v>
      </c>
    </row>
    <row r="1141" spans="1:5" x14ac:dyDescent="0.35">
      <c r="A1141">
        <f t="shared" si="17"/>
        <v>2005</v>
      </c>
      <c r="B1141" t="s">
        <v>936</v>
      </c>
      <c r="C1141">
        <v>332</v>
      </c>
      <c r="D1141">
        <v>1</v>
      </c>
      <c r="E1141">
        <v>1862.9</v>
      </c>
    </row>
    <row r="1142" spans="1:5" x14ac:dyDescent="0.35">
      <c r="A1142">
        <f t="shared" si="17"/>
        <v>2005</v>
      </c>
      <c r="B1142" t="s">
        <v>936</v>
      </c>
      <c r="C1142">
        <v>333</v>
      </c>
      <c r="D1142">
        <v>1</v>
      </c>
      <c r="E1142">
        <v>648.1</v>
      </c>
    </row>
    <row r="1143" spans="1:5" x14ac:dyDescent="0.35">
      <c r="A1143">
        <f t="shared" si="17"/>
        <v>2005</v>
      </c>
      <c r="B1143" t="s">
        <v>936</v>
      </c>
      <c r="C1143">
        <v>345</v>
      </c>
      <c r="D1143">
        <v>1</v>
      </c>
      <c r="E1143">
        <v>1637.85</v>
      </c>
    </row>
    <row r="1144" spans="1:5" x14ac:dyDescent="0.35">
      <c r="A1144">
        <f t="shared" si="17"/>
        <v>2005</v>
      </c>
      <c r="B1144" t="s">
        <v>936</v>
      </c>
      <c r="C1144">
        <v>347</v>
      </c>
      <c r="D1144">
        <v>1</v>
      </c>
      <c r="E1144">
        <v>4093.06</v>
      </c>
    </row>
    <row r="1145" spans="1:5" x14ac:dyDescent="0.35">
      <c r="A1145">
        <f t="shared" si="17"/>
        <v>2005</v>
      </c>
      <c r="B1145" t="s">
        <v>936</v>
      </c>
      <c r="C1145">
        <v>356</v>
      </c>
      <c r="D1145">
        <v>1</v>
      </c>
      <c r="E1145">
        <v>204.25</v>
      </c>
    </row>
    <row r="1146" spans="1:5" x14ac:dyDescent="0.35">
      <c r="A1146">
        <f t="shared" si="17"/>
        <v>2005</v>
      </c>
      <c r="B1146" t="s">
        <v>936</v>
      </c>
      <c r="C1146">
        <v>361</v>
      </c>
      <c r="D1146">
        <v>1</v>
      </c>
      <c r="E1146">
        <v>1330.59</v>
      </c>
    </row>
    <row r="1147" spans="1:5" x14ac:dyDescent="0.35">
      <c r="A1147">
        <f t="shared" si="17"/>
        <v>2005</v>
      </c>
      <c r="B1147" t="s">
        <v>936</v>
      </c>
      <c r="C1147">
        <v>362</v>
      </c>
      <c r="D1147">
        <v>1</v>
      </c>
      <c r="E1147">
        <v>346.62</v>
      </c>
    </row>
    <row r="1148" spans="1:5" x14ac:dyDescent="0.35">
      <c r="A1148">
        <f t="shared" si="17"/>
        <v>2005</v>
      </c>
      <c r="B1148" t="s">
        <v>936</v>
      </c>
      <c r="C1148">
        <v>363</v>
      </c>
      <c r="D1148">
        <v>1</v>
      </c>
      <c r="E1148">
        <v>407.62</v>
      </c>
    </row>
    <row r="1149" spans="1:5" x14ac:dyDescent="0.35">
      <c r="A1149">
        <f t="shared" si="17"/>
        <v>2005</v>
      </c>
      <c r="B1149" t="s">
        <v>936</v>
      </c>
      <c r="C1149">
        <v>371</v>
      </c>
      <c r="D1149">
        <v>1</v>
      </c>
      <c r="E1149">
        <v>129.16</v>
      </c>
    </row>
    <row r="1150" spans="1:5" x14ac:dyDescent="0.35">
      <c r="A1150">
        <f t="shared" si="17"/>
        <v>2005</v>
      </c>
      <c r="B1150" t="s">
        <v>936</v>
      </c>
      <c r="C1150">
        <v>378</v>
      </c>
      <c r="D1150">
        <v>1</v>
      </c>
      <c r="E1150">
        <v>552.88</v>
      </c>
    </row>
    <row r="1151" spans="1:5" x14ac:dyDescent="0.35">
      <c r="A1151">
        <f t="shared" si="17"/>
        <v>2005</v>
      </c>
      <c r="B1151" t="s">
        <v>936</v>
      </c>
      <c r="C1151">
        <v>381</v>
      </c>
      <c r="D1151">
        <v>1</v>
      </c>
      <c r="E1151">
        <v>1642.36</v>
      </c>
    </row>
    <row r="1152" spans="1:5" x14ac:dyDescent="0.35">
      <c r="A1152">
        <f t="shared" si="17"/>
        <v>2005</v>
      </c>
      <c r="B1152" t="s">
        <v>936</v>
      </c>
      <c r="C1152">
        <v>390</v>
      </c>
      <c r="D1152">
        <v>1</v>
      </c>
      <c r="E1152">
        <v>672.58</v>
      </c>
    </row>
    <row r="1153" spans="1:5" x14ac:dyDescent="0.35">
      <c r="A1153">
        <f t="shared" si="17"/>
        <v>2005</v>
      </c>
      <c r="B1153" t="s">
        <v>936</v>
      </c>
      <c r="C1153">
        <v>391</v>
      </c>
      <c r="D1153">
        <v>1</v>
      </c>
      <c r="E1153">
        <v>413.95</v>
      </c>
    </row>
    <row r="1154" spans="1:5" x14ac:dyDescent="0.35">
      <c r="A1154">
        <f t="shared" si="17"/>
        <v>2005</v>
      </c>
      <c r="B1154" t="s">
        <v>936</v>
      </c>
      <c r="C1154">
        <v>392</v>
      </c>
      <c r="D1154">
        <v>1</v>
      </c>
      <c r="E1154">
        <v>660.34</v>
      </c>
    </row>
    <row r="1155" spans="1:5" x14ac:dyDescent="0.35">
      <c r="A1155">
        <f t="shared" si="17"/>
        <v>2005</v>
      </c>
      <c r="B1155" t="s">
        <v>936</v>
      </c>
      <c r="C1155">
        <v>394</v>
      </c>
      <c r="D1155">
        <v>1</v>
      </c>
      <c r="E1155">
        <v>989.14</v>
      </c>
    </row>
    <row r="1156" spans="1:5" x14ac:dyDescent="0.35">
      <c r="A1156">
        <f t="shared" ref="A1156:A1219" si="18">VALUE(20&amp;LEFT(B1156,2))+1</f>
        <v>2005</v>
      </c>
      <c r="B1156" t="s">
        <v>936</v>
      </c>
      <c r="C1156">
        <v>402</v>
      </c>
      <c r="D1156">
        <v>1</v>
      </c>
      <c r="E1156">
        <v>175.56</v>
      </c>
    </row>
    <row r="1157" spans="1:5" x14ac:dyDescent="0.35">
      <c r="A1157">
        <f t="shared" si="18"/>
        <v>2005</v>
      </c>
      <c r="B1157" t="s">
        <v>936</v>
      </c>
      <c r="C1157">
        <v>403</v>
      </c>
      <c r="D1157">
        <v>1</v>
      </c>
      <c r="E1157">
        <v>208.55</v>
      </c>
    </row>
    <row r="1158" spans="1:5" x14ac:dyDescent="0.35">
      <c r="A1158">
        <f t="shared" si="18"/>
        <v>2005</v>
      </c>
      <c r="B1158" t="s">
        <v>936</v>
      </c>
      <c r="C1158">
        <v>404</v>
      </c>
      <c r="D1158">
        <v>1</v>
      </c>
      <c r="E1158">
        <v>211.92</v>
      </c>
    </row>
    <row r="1159" spans="1:5" x14ac:dyDescent="0.35">
      <c r="A1159">
        <f t="shared" si="18"/>
        <v>2005</v>
      </c>
      <c r="B1159" t="s">
        <v>936</v>
      </c>
      <c r="C1159">
        <v>409</v>
      </c>
      <c r="D1159">
        <v>1</v>
      </c>
      <c r="E1159">
        <v>301.18</v>
      </c>
    </row>
    <row r="1160" spans="1:5" x14ac:dyDescent="0.35">
      <c r="A1160">
        <f t="shared" si="18"/>
        <v>2005</v>
      </c>
      <c r="B1160" t="s">
        <v>936</v>
      </c>
      <c r="C1160">
        <v>411</v>
      </c>
      <c r="D1160">
        <v>1</v>
      </c>
      <c r="E1160">
        <v>88.84</v>
      </c>
    </row>
    <row r="1161" spans="1:5" x14ac:dyDescent="0.35">
      <c r="A1161">
        <f t="shared" si="18"/>
        <v>2005</v>
      </c>
      <c r="B1161" t="s">
        <v>936</v>
      </c>
      <c r="C1161">
        <v>413</v>
      </c>
      <c r="D1161">
        <v>1</v>
      </c>
      <c r="E1161">
        <v>2160.58</v>
      </c>
    </row>
    <row r="1162" spans="1:5" x14ac:dyDescent="0.35">
      <c r="A1162">
        <f t="shared" si="18"/>
        <v>2005</v>
      </c>
      <c r="B1162" t="s">
        <v>936</v>
      </c>
      <c r="C1162">
        <v>414</v>
      </c>
      <c r="D1162">
        <v>1</v>
      </c>
      <c r="E1162">
        <v>471.6</v>
      </c>
    </row>
    <row r="1163" spans="1:5" x14ac:dyDescent="0.35">
      <c r="A1163">
        <f t="shared" si="18"/>
        <v>2005</v>
      </c>
      <c r="B1163" t="s">
        <v>936</v>
      </c>
      <c r="C1163">
        <v>415</v>
      </c>
      <c r="D1163">
        <v>1</v>
      </c>
      <c r="E1163">
        <v>118.54</v>
      </c>
    </row>
    <row r="1164" spans="1:5" x14ac:dyDescent="0.35">
      <c r="A1164">
        <f t="shared" si="18"/>
        <v>2005</v>
      </c>
      <c r="B1164" t="s">
        <v>936</v>
      </c>
      <c r="C1164">
        <v>417</v>
      </c>
      <c r="D1164">
        <v>1</v>
      </c>
      <c r="E1164">
        <v>753.7</v>
      </c>
    </row>
    <row r="1165" spans="1:5" x14ac:dyDescent="0.35">
      <c r="A1165">
        <f t="shared" si="18"/>
        <v>2005</v>
      </c>
      <c r="B1165" t="s">
        <v>936</v>
      </c>
      <c r="C1165">
        <v>418</v>
      </c>
      <c r="D1165">
        <v>1</v>
      </c>
      <c r="E1165">
        <v>149.88</v>
      </c>
    </row>
    <row r="1166" spans="1:5" x14ac:dyDescent="0.35">
      <c r="A1166">
        <f t="shared" si="18"/>
        <v>2005</v>
      </c>
      <c r="B1166" t="s">
        <v>936</v>
      </c>
      <c r="C1166">
        <v>423</v>
      </c>
      <c r="D1166">
        <v>1</v>
      </c>
      <c r="E1166">
        <v>3003.74</v>
      </c>
    </row>
    <row r="1167" spans="1:5" x14ac:dyDescent="0.35">
      <c r="A1167">
        <f t="shared" si="18"/>
        <v>2005</v>
      </c>
      <c r="B1167" t="s">
        <v>936</v>
      </c>
      <c r="C1167">
        <v>424</v>
      </c>
      <c r="D1167">
        <v>1</v>
      </c>
      <c r="E1167">
        <v>448.46</v>
      </c>
    </row>
    <row r="1168" spans="1:5" x14ac:dyDescent="0.35">
      <c r="A1168">
        <f t="shared" si="18"/>
        <v>2005</v>
      </c>
      <c r="B1168" t="s">
        <v>936</v>
      </c>
      <c r="C1168">
        <v>432</v>
      </c>
      <c r="D1168">
        <v>1</v>
      </c>
      <c r="E1168">
        <v>745.23</v>
      </c>
    </row>
    <row r="1169" spans="1:5" x14ac:dyDescent="0.35">
      <c r="A1169">
        <f t="shared" si="18"/>
        <v>2005</v>
      </c>
      <c r="B1169" t="s">
        <v>936</v>
      </c>
      <c r="C1169">
        <v>435</v>
      </c>
      <c r="D1169">
        <v>1</v>
      </c>
      <c r="E1169">
        <v>586.66</v>
      </c>
    </row>
    <row r="1170" spans="1:5" x14ac:dyDescent="0.35">
      <c r="A1170">
        <f t="shared" si="18"/>
        <v>2005</v>
      </c>
      <c r="B1170" t="s">
        <v>936</v>
      </c>
      <c r="C1170">
        <v>441</v>
      </c>
      <c r="D1170">
        <v>1</v>
      </c>
      <c r="E1170">
        <v>361.86</v>
      </c>
    </row>
    <row r="1171" spans="1:5" x14ac:dyDescent="0.35">
      <c r="A1171">
        <f t="shared" si="18"/>
        <v>2005</v>
      </c>
      <c r="B1171" t="s">
        <v>936</v>
      </c>
      <c r="C1171">
        <v>447</v>
      </c>
      <c r="D1171">
        <v>1</v>
      </c>
      <c r="E1171">
        <v>203</v>
      </c>
    </row>
    <row r="1172" spans="1:5" x14ac:dyDescent="0.35">
      <c r="A1172">
        <f t="shared" si="18"/>
        <v>2005</v>
      </c>
      <c r="B1172" t="s">
        <v>936</v>
      </c>
      <c r="C1172">
        <v>458</v>
      </c>
      <c r="D1172">
        <v>1</v>
      </c>
      <c r="E1172">
        <v>385.95</v>
      </c>
    </row>
    <row r="1173" spans="1:5" x14ac:dyDescent="0.35">
      <c r="A1173">
        <f t="shared" si="18"/>
        <v>2005</v>
      </c>
      <c r="B1173" t="s">
        <v>936</v>
      </c>
      <c r="C1173">
        <v>463</v>
      </c>
      <c r="D1173">
        <v>1</v>
      </c>
      <c r="E1173">
        <v>813.28</v>
      </c>
    </row>
    <row r="1174" spans="1:5" x14ac:dyDescent="0.35">
      <c r="A1174">
        <f t="shared" si="18"/>
        <v>2005</v>
      </c>
      <c r="B1174" t="s">
        <v>936</v>
      </c>
      <c r="C1174">
        <v>465</v>
      </c>
      <c r="D1174">
        <v>1</v>
      </c>
      <c r="E1174">
        <v>1892.56</v>
      </c>
    </row>
    <row r="1175" spans="1:5" x14ac:dyDescent="0.35">
      <c r="A1175">
        <f t="shared" si="18"/>
        <v>2005</v>
      </c>
      <c r="B1175" t="s">
        <v>936</v>
      </c>
      <c r="C1175">
        <v>466</v>
      </c>
      <c r="D1175">
        <v>1</v>
      </c>
      <c r="E1175">
        <v>2295.88</v>
      </c>
    </row>
    <row r="1176" spans="1:5" x14ac:dyDescent="0.35">
      <c r="A1176">
        <f t="shared" si="18"/>
        <v>2005</v>
      </c>
      <c r="B1176" t="s">
        <v>936</v>
      </c>
      <c r="C1176">
        <v>473</v>
      </c>
      <c r="D1176">
        <v>1</v>
      </c>
      <c r="E1176">
        <v>563.44000000000005</v>
      </c>
    </row>
    <row r="1177" spans="1:5" x14ac:dyDescent="0.35">
      <c r="A1177">
        <f t="shared" si="18"/>
        <v>2005</v>
      </c>
      <c r="B1177" t="s">
        <v>936</v>
      </c>
      <c r="C1177">
        <v>477</v>
      </c>
      <c r="D1177">
        <v>1</v>
      </c>
      <c r="E1177">
        <v>3373.49</v>
      </c>
    </row>
    <row r="1178" spans="1:5" x14ac:dyDescent="0.35">
      <c r="A1178">
        <f t="shared" si="18"/>
        <v>2005</v>
      </c>
      <c r="B1178" t="s">
        <v>936</v>
      </c>
      <c r="C1178">
        <v>480</v>
      </c>
      <c r="D1178">
        <v>1</v>
      </c>
      <c r="E1178">
        <v>752.05</v>
      </c>
    </row>
    <row r="1179" spans="1:5" x14ac:dyDescent="0.35">
      <c r="A1179">
        <f t="shared" si="18"/>
        <v>2005</v>
      </c>
      <c r="B1179" t="s">
        <v>936</v>
      </c>
      <c r="C1179">
        <v>482</v>
      </c>
      <c r="D1179">
        <v>1</v>
      </c>
      <c r="E1179">
        <v>2747.53</v>
      </c>
    </row>
    <row r="1180" spans="1:5" x14ac:dyDescent="0.35">
      <c r="A1180">
        <f t="shared" si="18"/>
        <v>2005</v>
      </c>
      <c r="B1180" t="s">
        <v>936</v>
      </c>
      <c r="C1180">
        <v>484</v>
      </c>
      <c r="D1180">
        <v>1</v>
      </c>
      <c r="E1180">
        <v>1017.15</v>
      </c>
    </row>
    <row r="1181" spans="1:5" x14ac:dyDescent="0.35">
      <c r="A1181">
        <f t="shared" si="18"/>
        <v>2005</v>
      </c>
      <c r="B1181" t="s">
        <v>936</v>
      </c>
      <c r="C1181">
        <v>485</v>
      </c>
      <c r="D1181">
        <v>1</v>
      </c>
      <c r="E1181">
        <v>728.03</v>
      </c>
    </row>
    <row r="1182" spans="1:5" x14ac:dyDescent="0.35">
      <c r="A1182">
        <f t="shared" si="18"/>
        <v>2005</v>
      </c>
      <c r="B1182" t="s">
        <v>936</v>
      </c>
      <c r="C1182">
        <v>486</v>
      </c>
      <c r="D1182">
        <v>1</v>
      </c>
      <c r="E1182">
        <v>334.22</v>
      </c>
    </row>
    <row r="1183" spans="1:5" x14ac:dyDescent="0.35">
      <c r="A1183">
        <f t="shared" si="18"/>
        <v>2005</v>
      </c>
      <c r="B1183" t="s">
        <v>936</v>
      </c>
      <c r="C1183">
        <v>487</v>
      </c>
      <c r="D1183">
        <v>1</v>
      </c>
      <c r="E1183">
        <v>413.31</v>
      </c>
    </row>
    <row r="1184" spans="1:5" x14ac:dyDescent="0.35">
      <c r="A1184">
        <f t="shared" si="18"/>
        <v>2005</v>
      </c>
      <c r="B1184" t="s">
        <v>936</v>
      </c>
      <c r="C1184">
        <v>492</v>
      </c>
      <c r="D1184">
        <v>1</v>
      </c>
      <c r="E1184">
        <v>4046</v>
      </c>
    </row>
    <row r="1185" spans="1:5" x14ac:dyDescent="0.35">
      <c r="A1185">
        <f t="shared" si="18"/>
        <v>2005</v>
      </c>
      <c r="B1185" t="s">
        <v>936</v>
      </c>
      <c r="C1185">
        <v>495</v>
      </c>
      <c r="D1185">
        <v>1</v>
      </c>
      <c r="E1185">
        <v>351.4</v>
      </c>
    </row>
    <row r="1186" spans="1:5" x14ac:dyDescent="0.35">
      <c r="A1186">
        <f t="shared" si="18"/>
        <v>2005</v>
      </c>
      <c r="B1186" t="s">
        <v>936</v>
      </c>
      <c r="C1186">
        <v>497</v>
      </c>
      <c r="D1186">
        <v>1</v>
      </c>
      <c r="E1186">
        <v>241.82</v>
      </c>
    </row>
    <row r="1187" spans="1:5" x14ac:dyDescent="0.35">
      <c r="A1187">
        <f t="shared" si="18"/>
        <v>2005</v>
      </c>
      <c r="B1187" t="s">
        <v>936</v>
      </c>
      <c r="C1187">
        <v>499</v>
      </c>
      <c r="D1187">
        <v>1</v>
      </c>
      <c r="E1187">
        <v>362.52</v>
      </c>
    </row>
    <row r="1188" spans="1:5" x14ac:dyDescent="0.35">
      <c r="A1188">
        <f t="shared" si="18"/>
        <v>2005</v>
      </c>
      <c r="B1188" t="s">
        <v>936</v>
      </c>
      <c r="C1188">
        <v>500</v>
      </c>
      <c r="D1188">
        <v>1</v>
      </c>
      <c r="E1188">
        <v>653.49</v>
      </c>
    </row>
    <row r="1189" spans="1:5" x14ac:dyDescent="0.35">
      <c r="A1189">
        <f t="shared" si="18"/>
        <v>2005</v>
      </c>
      <c r="B1189" t="s">
        <v>936</v>
      </c>
      <c r="C1189">
        <v>505</v>
      </c>
      <c r="D1189">
        <v>1</v>
      </c>
      <c r="E1189">
        <v>491.34</v>
      </c>
    </row>
    <row r="1190" spans="1:5" x14ac:dyDescent="0.35">
      <c r="A1190">
        <f t="shared" si="18"/>
        <v>2005</v>
      </c>
      <c r="B1190" t="s">
        <v>936</v>
      </c>
      <c r="C1190">
        <v>507</v>
      </c>
      <c r="D1190">
        <v>1</v>
      </c>
      <c r="E1190">
        <v>305.76</v>
      </c>
    </row>
    <row r="1191" spans="1:5" x14ac:dyDescent="0.35">
      <c r="A1191">
        <f t="shared" si="18"/>
        <v>2005</v>
      </c>
      <c r="B1191" t="s">
        <v>936</v>
      </c>
      <c r="C1191">
        <v>508</v>
      </c>
      <c r="D1191">
        <v>1</v>
      </c>
      <c r="E1191">
        <v>1866.84</v>
      </c>
    </row>
    <row r="1192" spans="1:5" x14ac:dyDescent="0.35">
      <c r="A1192">
        <f t="shared" si="18"/>
        <v>2005</v>
      </c>
      <c r="B1192" t="s">
        <v>936</v>
      </c>
      <c r="C1192">
        <v>511</v>
      </c>
      <c r="D1192">
        <v>1</v>
      </c>
      <c r="E1192">
        <v>629.39</v>
      </c>
    </row>
    <row r="1193" spans="1:5" x14ac:dyDescent="0.35">
      <c r="A1193">
        <f t="shared" si="18"/>
        <v>2005</v>
      </c>
      <c r="B1193" t="s">
        <v>936</v>
      </c>
      <c r="C1193">
        <v>513</v>
      </c>
      <c r="D1193">
        <v>1</v>
      </c>
      <c r="E1193">
        <v>195.89</v>
      </c>
    </row>
    <row r="1194" spans="1:5" x14ac:dyDescent="0.35">
      <c r="A1194">
        <f t="shared" si="18"/>
        <v>2005</v>
      </c>
      <c r="B1194" t="s">
        <v>936</v>
      </c>
      <c r="C1194">
        <v>514</v>
      </c>
      <c r="D1194">
        <v>1</v>
      </c>
      <c r="E1194">
        <v>199.34</v>
      </c>
    </row>
    <row r="1195" spans="1:5" x14ac:dyDescent="0.35">
      <c r="A1195">
        <f t="shared" si="18"/>
        <v>2005</v>
      </c>
      <c r="B1195" t="s">
        <v>936</v>
      </c>
      <c r="C1195">
        <v>516</v>
      </c>
      <c r="D1195">
        <v>1</v>
      </c>
      <c r="E1195">
        <v>129.37</v>
      </c>
    </row>
    <row r="1196" spans="1:5" x14ac:dyDescent="0.35">
      <c r="A1196">
        <f t="shared" si="18"/>
        <v>2005</v>
      </c>
      <c r="B1196" t="s">
        <v>936</v>
      </c>
      <c r="C1196">
        <v>518</v>
      </c>
      <c r="D1196">
        <v>1</v>
      </c>
      <c r="E1196">
        <v>2262.19</v>
      </c>
    </row>
    <row r="1197" spans="1:5" x14ac:dyDescent="0.35">
      <c r="A1197">
        <f t="shared" si="18"/>
        <v>2005</v>
      </c>
      <c r="B1197" t="s">
        <v>936</v>
      </c>
      <c r="C1197">
        <v>531</v>
      </c>
      <c r="D1197">
        <v>1</v>
      </c>
      <c r="E1197">
        <v>1577.97</v>
      </c>
    </row>
    <row r="1198" spans="1:5" x14ac:dyDescent="0.35">
      <c r="A1198">
        <f t="shared" si="18"/>
        <v>2005</v>
      </c>
      <c r="B1198" t="s">
        <v>936</v>
      </c>
      <c r="C1198">
        <v>533</v>
      </c>
      <c r="D1198">
        <v>1</v>
      </c>
      <c r="E1198">
        <v>1196.8800000000001</v>
      </c>
    </row>
    <row r="1199" spans="1:5" x14ac:dyDescent="0.35">
      <c r="A1199">
        <f t="shared" si="18"/>
        <v>2005</v>
      </c>
      <c r="B1199" t="s">
        <v>936</v>
      </c>
      <c r="C1199">
        <v>534</v>
      </c>
      <c r="D1199">
        <v>1</v>
      </c>
      <c r="E1199">
        <v>1728.52</v>
      </c>
    </row>
    <row r="1200" spans="1:5" x14ac:dyDescent="0.35">
      <c r="A1200">
        <f t="shared" si="18"/>
        <v>2005</v>
      </c>
      <c r="B1200" t="s">
        <v>936</v>
      </c>
      <c r="C1200">
        <v>535</v>
      </c>
      <c r="D1200">
        <v>1</v>
      </c>
      <c r="E1200">
        <v>15771.45</v>
      </c>
    </row>
    <row r="1201" spans="1:5" x14ac:dyDescent="0.35">
      <c r="A1201">
        <f t="shared" si="18"/>
        <v>2005</v>
      </c>
      <c r="B1201" t="s">
        <v>936</v>
      </c>
      <c r="C1201">
        <v>542</v>
      </c>
      <c r="D1201">
        <v>1</v>
      </c>
      <c r="E1201">
        <v>542.20000000000005</v>
      </c>
    </row>
    <row r="1202" spans="1:5" x14ac:dyDescent="0.35">
      <c r="A1202">
        <f t="shared" si="18"/>
        <v>2005</v>
      </c>
      <c r="B1202" t="s">
        <v>936</v>
      </c>
      <c r="C1202">
        <v>544</v>
      </c>
      <c r="D1202">
        <v>1</v>
      </c>
      <c r="E1202">
        <v>2678.34</v>
      </c>
    </row>
    <row r="1203" spans="1:5" x14ac:dyDescent="0.35">
      <c r="A1203">
        <f t="shared" si="18"/>
        <v>2005</v>
      </c>
      <c r="B1203" t="s">
        <v>936</v>
      </c>
      <c r="C1203">
        <v>545</v>
      </c>
      <c r="D1203">
        <v>1</v>
      </c>
      <c r="E1203">
        <v>368.65</v>
      </c>
    </row>
    <row r="1204" spans="1:5" x14ac:dyDescent="0.35">
      <c r="A1204">
        <f t="shared" si="18"/>
        <v>2005</v>
      </c>
      <c r="B1204" t="s">
        <v>936</v>
      </c>
      <c r="C1204">
        <v>547</v>
      </c>
      <c r="D1204">
        <v>1</v>
      </c>
      <c r="E1204">
        <v>561.62</v>
      </c>
    </row>
    <row r="1205" spans="1:5" x14ac:dyDescent="0.35">
      <c r="A1205">
        <f t="shared" si="18"/>
        <v>2005</v>
      </c>
      <c r="B1205" t="s">
        <v>936</v>
      </c>
      <c r="C1205">
        <v>548</v>
      </c>
      <c r="D1205">
        <v>1</v>
      </c>
      <c r="E1205">
        <v>1111.81</v>
      </c>
    </row>
    <row r="1206" spans="1:5" x14ac:dyDescent="0.35">
      <c r="A1206">
        <f t="shared" si="18"/>
        <v>2005</v>
      </c>
      <c r="B1206" t="s">
        <v>936</v>
      </c>
      <c r="C1206">
        <v>549</v>
      </c>
      <c r="D1206">
        <v>1</v>
      </c>
      <c r="E1206">
        <v>1570.44</v>
      </c>
    </row>
    <row r="1207" spans="1:5" x14ac:dyDescent="0.35">
      <c r="A1207">
        <f t="shared" si="18"/>
        <v>2005</v>
      </c>
      <c r="B1207" t="s">
        <v>936</v>
      </c>
      <c r="C1207">
        <v>550</v>
      </c>
      <c r="D1207">
        <v>1</v>
      </c>
      <c r="E1207">
        <v>503.73</v>
      </c>
    </row>
    <row r="1208" spans="1:5" x14ac:dyDescent="0.35">
      <c r="A1208">
        <f t="shared" si="18"/>
        <v>2005</v>
      </c>
      <c r="B1208" t="s">
        <v>936</v>
      </c>
      <c r="C1208">
        <v>553</v>
      </c>
      <c r="D1208">
        <v>1</v>
      </c>
      <c r="E1208">
        <v>730.53</v>
      </c>
    </row>
    <row r="1209" spans="1:5" x14ac:dyDescent="0.35">
      <c r="A1209">
        <f t="shared" si="18"/>
        <v>2005</v>
      </c>
      <c r="B1209" t="s">
        <v>936</v>
      </c>
      <c r="C1209">
        <v>561</v>
      </c>
      <c r="D1209">
        <v>1</v>
      </c>
      <c r="E1209">
        <v>172.24</v>
      </c>
    </row>
    <row r="1210" spans="1:5" x14ac:dyDescent="0.35">
      <c r="A1210">
        <f t="shared" si="18"/>
        <v>2005</v>
      </c>
      <c r="B1210" t="s">
        <v>936</v>
      </c>
      <c r="C1210">
        <v>564</v>
      </c>
      <c r="D1210">
        <v>1</v>
      </c>
      <c r="E1210">
        <v>2003.57</v>
      </c>
    </row>
    <row r="1211" spans="1:5" x14ac:dyDescent="0.35">
      <c r="A1211">
        <f t="shared" si="18"/>
        <v>2005</v>
      </c>
      <c r="B1211" t="s">
        <v>936</v>
      </c>
      <c r="C1211">
        <v>577</v>
      </c>
      <c r="D1211">
        <v>1</v>
      </c>
      <c r="E1211">
        <v>445.75</v>
      </c>
    </row>
    <row r="1212" spans="1:5" x14ac:dyDescent="0.35">
      <c r="A1212">
        <f t="shared" si="18"/>
        <v>2005</v>
      </c>
      <c r="B1212" t="s">
        <v>936</v>
      </c>
      <c r="C1212">
        <v>578</v>
      </c>
      <c r="D1212">
        <v>1</v>
      </c>
      <c r="E1212">
        <v>1636.95</v>
      </c>
    </row>
    <row r="1213" spans="1:5" x14ac:dyDescent="0.35">
      <c r="A1213">
        <f t="shared" si="18"/>
        <v>2005</v>
      </c>
      <c r="B1213" t="s">
        <v>936</v>
      </c>
      <c r="C1213">
        <v>581</v>
      </c>
      <c r="D1213">
        <v>1</v>
      </c>
      <c r="E1213">
        <v>292.39999999999998</v>
      </c>
    </row>
    <row r="1214" spans="1:5" x14ac:dyDescent="0.35">
      <c r="A1214">
        <f t="shared" si="18"/>
        <v>2005</v>
      </c>
      <c r="B1214" t="s">
        <v>936</v>
      </c>
      <c r="C1214">
        <v>584</v>
      </c>
      <c r="D1214">
        <v>1</v>
      </c>
      <c r="E1214">
        <v>127.52</v>
      </c>
    </row>
    <row r="1215" spans="1:5" x14ac:dyDescent="0.35">
      <c r="A1215">
        <f t="shared" si="18"/>
        <v>2005</v>
      </c>
      <c r="B1215" t="s">
        <v>936</v>
      </c>
      <c r="C1215">
        <v>592</v>
      </c>
      <c r="D1215">
        <v>1</v>
      </c>
      <c r="E1215">
        <v>141.29</v>
      </c>
    </row>
    <row r="1216" spans="1:5" x14ac:dyDescent="0.35">
      <c r="A1216">
        <f t="shared" si="18"/>
        <v>2005</v>
      </c>
      <c r="B1216" t="s">
        <v>936</v>
      </c>
      <c r="C1216">
        <v>593</v>
      </c>
      <c r="D1216">
        <v>1</v>
      </c>
      <c r="E1216">
        <v>1445.83</v>
      </c>
    </row>
    <row r="1217" spans="1:5" x14ac:dyDescent="0.35">
      <c r="A1217">
        <f t="shared" si="18"/>
        <v>2005</v>
      </c>
      <c r="B1217" t="s">
        <v>936</v>
      </c>
      <c r="C1217">
        <v>595</v>
      </c>
      <c r="D1217">
        <v>1</v>
      </c>
      <c r="E1217">
        <v>1721.11</v>
      </c>
    </row>
    <row r="1218" spans="1:5" x14ac:dyDescent="0.35">
      <c r="A1218">
        <f t="shared" si="18"/>
        <v>2005</v>
      </c>
      <c r="B1218" t="s">
        <v>936</v>
      </c>
      <c r="C1218">
        <v>599</v>
      </c>
      <c r="D1218">
        <v>1</v>
      </c>
      <c r="E1218">
        <v>532.54</v>
      </c>
    </row>
    <row r="1219" spans="1:5" x14ac:dyDescent="0.35">
      <c r="A1219">
        <f t="shared" si="18"/>
        <v>2005</v>
      </c>
      <c r="B1219" t="s">
        <v>936</v>
      </c>
      <c r="C1219">
        <v>600</v>
      </c>
      <c r="D1219">
        <v>1</v>
      </c>
      <c r="E1219">
        <v>294.39</v>
      </c>
    </row>
    <row r="1220" spans="1:5" x14ac:dyDescent="0.35">
      <c r="A1220">
        <f t="shared" ref="A1220:A1283" si="19">VALUE(20&amp;LEFT(B1220,2))+1</f>
        <v>2005</v>
      </c>
      <c r="B1220" t="s">
        <v>936</v>
      </c>
      <c r="C1220">
        <v>601</v>
      </c>
      <c r="D1220">
        <v>1</v>
      </c>
      <c r="E1220">
        <v>650.14</v>
      </c>
    </row>
    <row r="1221" spans="1:5" x14ac:dyDescent="0.35">
      <c r="A1221">
        <f t="shared" si="19"/>
        <v>2005</v>
      </c>
      <c r="B1221" t="s">
        <v>936</v>
      </c>
      <c r="C1221">
        <v>611</v>
      </c>
      <c r="D1221">
        <v>1</v>
      </c>
      <c r="E1221">
        <v>95.34</v>
      </c>
    </row>
    <row r="1222" spans="1:5" x14ac:dyDescent="0.35">
      <c r="A1222">
        <f t="shared" si="19"/>
        <v>2005</v>
      </c>
      <c r="B1222" t="s">
        <v>936</v>
      </c>
      <c r="C1222">
        <v>621</v>
      </c>
      <c r="D1222">
        <v>1</v>
      </c>
      <c r="E1222">
        <v>10513.07</v>
      </c>
    </row>
    <row r="1223" spans="1:5" x14ac:dyDescent="0.35">
      <c r="A1223">
        <f t="shared" si="19"/>
        <v>2005</v>
      </c>
      <c r="B1223" t="s">
        <v>936</v>
      </c>
      <c r="C1223">
        <v>622</v>
      </c>
      <c r="D1223">
        <v>1</v>
      </c>
      <c r="E1223">
        <v>11769.99</v>
      </c>
    </row>
    <row r="1224" spans="1:5" x14ac:dyDescent="0.35">
      <c r="A1224">
        <f t="shared" si="19"/>
        <v>2005</v>
      </c>
      <c r="B1224" t="s">
        <v>936</v>
      </c>
      <c r="C1224">
        <v>623</v>
      </c>
      <c r="D1224">
        <v>1</v>
      </c>
      <c r="E1224">
        <v>6383.08</v>
      </c>
    </row>
    <row r="1225" spans="1:5" x14ac:dyDescent="0.35">
      <c r="A1225">
        <f t="shared" si="19"/>
        <v>2005</v>
      </c>
      <c r="B1225" t="s">
        <v>936</v>
      </c>
      <c r="C1225">
        <v>624</v>
      </c>
      <c r="D1225">
        <v>1</v>
      </c>
      <c r="E1225">
        <v>8715.85</v>
      </c>
    </row>
    <row r="1226" spans="1:5" x14ac:dyDescent="0.35">
      <c r="A1226">
        <f t="shared" si="19"/>
        <v>2005</v>
      </c>
      <c r="B1226" t="s">
        <v>936</v>
      </c>
      <c r="C1226">
        <v>625</v>
      </c>
      <c r="D1226">
        <v>1</v>
      </c>
      <c r="E1226">
        <v>40985.42</v>
      </c>
    </row>
    <row r="1227" spans="1:5" x14ac:dyDescent="0.35">
      <c r="A1227">
        <f t="shared" si="19"/>
        <v>2005</v>
      </c>
      <c r="B1227" t="s">
        <v>936</v>
      </c>
      <c r="C1227">
        <v>627</v>
      </c>
      <c r="D1227">
        <v>1</v>
      </c>
      <c r="E1227">
        <v>199.53</v>
      </c>
    </row>
    <row r="1228" spans="1:5" x14ac:dyDescent="0.35">
      <c r="A1228">
        <f t="shared" si="19"/>
        <v>2005</v>
      </c>
      <c r="B1228" t="s">
        <v>936</v>
      </c>
      <c r="C1228">
        <v>628</v>
      </c>
      <c r="D1228">
        <v>1</v>
      </c>
      <c r="E1228">
        <v>162</v>
      </c>
    </row>
    <row r="1229" spans="1:5" x14ac:dyDescent="0.35">
      <c r="A1229">
        <f t="shared" si="19"/>
        <v>2005</v>
      </c>
      <c r="B1229" t="s">
        <v>936</v>
      </c>
      <c r="C1229">
        <v>630</v>
      </c>
      <c r="D1229">
        <v>1</v>
      </c>
      <c r="E1229">
        <v>385.81</v>
      </c>
    </row>
    <row r="1230" spans="1:5" x14ac:dyDescent="0.35">
      <c r="A1230">
        <f t="shared" si="19"/>
        <v>2005</v>
      </c>
      <c r="B1230" t="s">
        <v>936</v>
      </c>
      <c r="C1230">
        <v>635</v>
      </c>
      <c r="D1230">
        <v>1</v>
      </c>
      <c r="E1230">
        <v>120.73</v>
      </c>
    </row>
    <row r="1231" spans="1:5" x14ac:dyDescent="0.35">
      <c r="A1231">
        <f t="shared" si="19"/>
        <v>2005</v>
      </c>
      <c r="B1231" t="s">
        <v>936</v>
      </c>
      <c r="C1231">
        <v>640</v>
      </c>
      <c r="D1231">
        <v>1</v>
      </c>
      <c r="E1231">
        <v>395.88</v>
      </c>
    </row>
    <row r="1232" spans="1:5" x14ac:dyDescent="0.35">
      <c r="A1232">
        <f t="shared" si="19"/>
        <v>2005</v>
      </c>
      <c r="B1232" t="s">
        <v>936</v>
      </c>
      <c r="C1232">
        <v>656</v>
      </c>
      <c r="D1232">
        <v>1</v>
      </c>
      <c r="E1232">
        <v>4056.68</v>
      </c>
    </row>
    <row r="1233" spans="1:5" x14ac:dyDescent="0.35">
      <c r="A1233">
        <f t="shared" si="19"/>
        <v>2005</v>
      </c>
      <c r="B1233" t="s">
        <v>936</v>
      </c>
      <c r="C1233">
        <v>659</v>
      </c>
      <c r="D1233">
        <v>1</v>
      </c>
      <c r="E1233">
        <v>3822.37</v>
      </c>
    </row>
    <row r="1234" spans="1:5" x14ac:dyDescent="0.35">
      <c r="A1234">
        <f t="shared" si="19"/>
        <v>2005</v>
      </c>
      <c r="B1234" t="s">
        <v>936</v>
      </c>
      <c r="C1234">
        <v>671</v>
      </c>
      <c r="D1234">
        <v>1</v>
      </c>
      <c r="E1234">
        <v>323.20999999999998</v>
      </c>
    </row>
    <row r="1235" spans="1:5" x14ac:dyDescent="0.35">
      <c r="A1235">
        <f t="shared" si="19"/>
        <v>2005</v>
      </c>
      <c r="B1235" t="s">
        <v>936</v>
      </c>
      <c r="C1235">
        <v>676</v>
      </c>
      <c r="D1235">
        <v>1</v>
      </c>
      <c r="E1235">
        <v>206.82</v>
      </c>
    </row>
    <row r="1236" spans="1:5" x14ac:dyDescent="0.35">
      <c r="A1236">
        <f t="shared" si="19"/>
        <v>2005</v>
      </c>
      <c r="B1236" t="s">
        <v>936</v>
      </c>
      <c r="C1236">
        <v>682</v>
      </c>
      <c r="D1236">
        <v>1</v>
      </c>
      <c r="E1236">
        <v>1418.07</v>
      </c>
    </row>
    <row r="1237" spans="1:5" x14ac:dyDescent="0.35">
      <c r="A1237">
        <f t="shared" si="19"/>
        <v>2005</v>
      </c>
      <c r="B1237" t="s">
        <v>936</v>
      </c>
      <c r="C1237">
        <v>690</v>
      </c>
      <c r="D1237">
        <v>1</v>
      </c>
      <c r="E1237">
        <v>1240.49</v>
      </c>
    </row>
    <row r="1238" spans="1:5" x14ac:dyDescent="0.35">
      <c r="A1238">
        <f t="shared" si="19"/>
        <v>2005</v>
      </c>
      <c r="B1238" t="s">
        <v>936</v>
      </c>
      <c r="C1238">
        <v>695</v>
      </c>
      <c r="D1238">
        <v>1</v>
      </c>
      <c r="E1238">
        <v>774.38</v>
      </c>
    </row>
    <row r="1239" spans="1:5" x14ac:dyDescent="0.35">
      <c r="A1239">
        <f t="shared" si="19"/>
        <v>2005</v>
      </c>
      <c r="B1239" t="s">
        <v>936</v>
      </c>
      <c r="C1239">
        <v>696</v>
      </c>
      <c r="D1239">
        <v>1</v>
      </c>
      <c r="E1239">
        <v>607.86</v>
      </c>
    </row>
    <row r="1240" spans="1:5" x14ac:dyDescent="0.35">
      <c r="A1240">
        <f t="shared" si="19"/>
        <v>2005</v>
      </c>
      <c r="B1240" t="s">
        <v>936</v>
      </c>
      <c r="C1240">
        <v>698</v>
      </c>
      <c r="D1240">
        <v>1</v>
      </c>
      <c r="E1240">
        <v>393.41</v>
      </c>
    </row>
    <row r="1241" spans="1:5" x14ac:dyDescent="0.35">
      <c r="A1241">
        <f t="shared" si="19"/>
        <v>2005</v>
      </c>
      <c r="B1241" t="s">
        <v>936</v>
      </c>
      <c r="C1241">
        <v>700</v>
      </c>
      <c r="D1241">
        <v>1</v>
      </c>
      <c r="E1241">
        <v>1964.94</v>
      </c>
    </row>
    <row r="1242" spans="1:5" x14ac:dyDescent="0.35">
      <c r="A1242">
        <f t="shared" si="19"/>
        <v>2005</v>
      </c>
      <c r="B1242" t="s">
        <v>936</v>
      </c>
      <c r="C1242">
        <v>701</v>
      </c>
      <c r="D1242">
        <v>1</v>
      </c>
      <c r="E1242">
        <v>2543.5100000000002</v>
      </c>
    </row>
    <row r="1243" spans="1:5" x14ac:dyDescent="0.35">
      <c r="A1243">
        <f t="shared" si="19"/>
        <v>2005</v>
      </c>
      <c r="B1243" t="s">
        <v>936</v>
      </c>
      <c r="C1243">
        <v>704</v>
      </c>
      <c r="D1243">
        <v>1</v>
      </c>
      <c r="E1243">
        <v>1791.16</v>
      </c>
    </row>
    <row r="1244" spans="1:5" x14ac:dyDescent="0.35">
      <c r="A1244">
        <f t="shared" si="19"/>
        <v>2005</v>
      </c>
      <c r="B1244" t="s">
        <v>936</v>
      </c>
      <c r="C1244">
        <v>706</v>
      </c>
      <c r="D1244">
        <v>1</v>
      </c>
      <c r="E1244">
        <v>1621.21</v>
      </c>
    </row>
    <row r="1245" spans="1:5" x14ac:dyDescent="0.35">
      <c r="A1245">
        <f t="shared" si="19"/>
        <v>2005</v>
      </c>
      <c r="B1245" t="s">
        <v>936</v>
      </c>
      <c r="C1245">
        <v>707</v>
      </c>
      <c r="D1245">
        <v>1</v>
      </c>
      <c r="E1245">
        <v>110.3</v>
      </c>
    </row>
    <row r="1246" spans="1:5" x14ac:dyDescent="0.35">
      <c r="A1246">
        <f t="shared" si="19"/>
        <v>2005</v>
      </c>
      <c r="B1246" t="s">
        <v>936</v>
      </c>
      <c r="C1246">
        <v>709</v>
      </c>
      <c r="D1246">
        <v>1</v>
      </c>
      <c r="E1246">
        <v>10401.93</v>
      </c>
    </row>
    <row r="1247" spans="1:5" x14ac:dyDescent="0.35">
      <c r="A1247">
        <f t="shared" si="19"/>
        <v>2005</v>
      </c>
      <c r="B1247" t="s">
        <v>936</v>
      </c>
      <c r="C1247">
        <v>712</v>
      </c>
      <c r="D1247">
        <v>1</v>
      </c>
      <c r="E1247">
        <v>569.61</v>
      </c>
    </row>
    <row r="1248" spans="1:5" x14ac:dyDescent="0.35">
      <c r="A1248">
        <f t="shared" si="19"/>
        <v>2005</v>
      </c>
      <c r="B1248" t="s">
        <v>936</v>
      </c>
      <c r="C1248">
        <v>716</v>
      </c>
      <c r="D1248">
        <v>1</v>
      </c>
      <c r="E1248">
        <v>1483</v>
      </c>
    </row>
    <row r="1249" spans="1:5" x14ac:dyDescent="0.35">
      <c r="A1249">
        <f t="shared" si="19"/>
        <v>2005</v>
      </c>
      <c r="B1249" t="s">
        <v>936</v>
      </c>
      <c r="C1249">
        <v>717</v>
      </c>
      <c r="D1249">
        <v>1</v>
      </c>
      <c r="E1249">
        <v>1499.19</v>
      </c>
    </row>
    <row r="1250" spans="1:5" x14ac:dyDescent="0.35">
      <c r="A1250">
        <f t="shared" si="19"/>
        <v>2005</v>
      </c>
      <c r="B1250" t="s">
        <v>936</v>
      </c>
      <c r="C1250">
        <v>719</v>
      </c>
      <c r="D1250">
        <v>1</v>
      </c>
      <c r="E1250">
        <v>6042.84</v>
      </c>
    </row>
    <row r="1251" spans="1:5" x14ac:dyDescent="0.35">
      <c r="A1251">
        <f t="shared" si="19"/>
        <v>2005</v>
      </c>
      <c r="B1251" t="s">
        <v>936</v>
      </c>
      <c r="C1251">
        <v>720</v>
      </c>
      <c r="D1251">
        <v>1</v>
      </c>
      <c r="E1251">
        <v>5269.81</v>
      </c>
    </row>
    <row r="1252" spans="1:5" x14ac:dyDescent="0.35">
      <c r="A1252">
        <f t="shared" si="19"/>
        <v>2005</v>
      </c>
      <c r="B1252" t="s">
        <v>936</v>
      </c>
      <c r="C1252">
        <v>721</v>
      </c>
      <c r="D1252">
        <v>1</v>
      </c>
      <c r="E1252">
        <v>3121.12</v>
      </c>
    </row>
    <row r="1253" spans="1:5" x14ac:dyDescent="0.35">
      <c r="A1253">
        <f t="shared" si="19"/>
        <v>2005</v>
      </c>
      <c r="B1253" t="s">
        <v>936</v>
      </c>
      <c r="C1253">
        <v>726</v>
      </c>
      <c r="D1253">
        <v>1</v>
      </c>
      <c r="E1253">
        <v>2503.1999999999998</v>
      </c>
    </row>
    <row r="1254" spans="1:5" x14ac:dyDescent="0.35">
      <c r="A1254">
        <f t="shared" si="19"/>
        <v>2005</v>
      </c>
      <c r="B1254" t="s">
        <v>936</v>
      </c>
      <c r="C1254">
        <v>727</v>
      </c>
      <c r="D1254">
        <v>1</v>
      </c>
      <c r="E1254">
        <v>3291.33</v>
      </c>
    </row>
    <row r="1255" spans="1:5" x14ac:dyDescent="0.35">
      <c r="A1255">
        <f t="shared" si="19"/>
        <v>2005</v>
      </c>
      <c r="B1255" t="s">
        <v>936</v>
      </c>
      <c r="C1255">
        <v>728</v>
      </c>
      <c r="D1255">
        <v>1</v>
      </c>
      <c r="E1255">
        <v>10767.59</v>
      </c>
    </row>
    <row r="1256" spans="1:5" x14ac:dyDescent="0.35">
      <c r="A1256">
        <f t="shared" si="19"/>
        <v>2005</v>
      </c>
      <c r="B1256" t="s">
        <v>936</v>
      </c>
      <c r="C1256">
        <v>738</v>
      </c>
      <c r="D1256">
        <v>1</v>
      </c>
      <c r="E1256">
        <v>1042.49</v>
      </c>
    </row>
    <row r="1257" spans="1:5" x14ac:dyDescent="0.35">
      <c r="A1257">
        <f t="shared" si="19"/>
        <v>2005</v>
      </c>
      <c r="B1257" t="s">
        <v>936</v>
      </c>
      <c r="C1257">
        <v>739</v>
      </c>
      <c r="D1257">
        <v>1</v>
      </c>
      <c r="E1257">
        <v>790.89</v>
      </c>
    </row>
    <row r="1258" spans="1:5" x14ac:dyDescent="0.35">
      <c r="A1258">
        <f t="shared" si="19"/>
        <v>2005</v>
      </c>
      <c r="B1258" t="s">
        <v>936</v>
      </c>
      <c r="C1258">
        <v>740</v>
      </c>
      <c r="D1258">
        <v>1</v>
      </c>
      <c r="E1258">
        <v>1463.64</v>
      </c>
    </row>
    <row r="1259" spans="1:5" x14ac:dyDescent="0.35">
      <c r="A1259">
        <f t="shared" si="19"/>
        <v>2005</v>
      </c>
      <c r="B1259" t="s">
        <v>936</v>
      </c>
      <c r="C1259">
        <v>741</v>
      </c>
      <c r="D1259">
        <v>1</v>
      </c>
      <c r="E1259">
        <v>1101.8499999999999</v>
      </c>
    </row>
    <row r="1260" spans="1:5" x14ac:dyDescent="0.35">
      <c r="A1260">
        <f t="shared" si="19"/>
        <v>2005</v>
      </c>
      <c r="B1260" t="s">
        <v>936</v>
      </c>
      <c r="C1260">
        <v>742</v>
      </c>
      <c r="D1260">
        <v>1</v>
      </c>
      <c r="E1260">
        <v>9441.1200000000008</v>
      </c>
    </row>
    <row r="1261" spans="1:5" x14ac:dyDescent="0.35">
      <c r="A1261">
        <f t="shared" si="19"/>
        <v>2005</v>
      </c>
      <c r="B1261" t="s">
        <v>936</v>
      </c>
      <c r="C1261">
        <v>743</v>
      </c>
      <c r="D1261">
        <v>1</v>
      </c>
      <c r="E1261">
        <v>1107</v>
      </c>
    </row>
    <row r="1262" spans="1:5" x14ac:dyDescent="0.35">
      <c r="A1262">
        <f t="shared" si="19"/>
        <v>2005</v>
      </c>
      <c r="B1262" t="s">
        <v>936</v>
      </c>
      <c r="C1262">
        <v>745</v>
      </c>
      <c r="D1262">
        <v>1</v>
      </c>
      <c r="E1262">
        <v>1570.15</v>
      </c>
    </row>
    <row r="1263" spans="1:5" x14ac:dyDescent="0.35">
      <c r="A1263">
        <f t="shared" si="19"/>
        <v>2005</v>
      </c>
      <c r="B1263" t="s">
        <v>936</v>
      </c>
      <c r="C1263">
        <v>748</v>
      </c>
      <c r="D1263">
        <v>1</v>
      </c>
      <c r="E1263">
        <v>2875.97</v>
      </c>
    </row>
    <row r="1264" spans="1:5" x14ac:dyDescent="0.35">
      <c r="A1264">
        <f t="shared" si="19"/>
        <v>2005</v>
      </c>
      <c r="B1264" t="s">
        <v>936</v>
      </c>
      <c r="C1264">
        <v>750</v>
      </c>
      <c r="D1264">
        <v>1</v>
      </c>
      <c r="E1264">
        <v>2274.9299999999998</v>
      </c>
    </row>
    <row r="1265" spans="1:5" x14ac:dyDescent="0.35">
      <c r="A1265">
        <f t="shared" si="19"/>
        <v>2005</v>
      </c>
      <c r="B1265" t="s">
        <v>936</v>
      </c>
      <c r="C1265">
        <v>756</v>
      </c>
      <c r="D1265">
        <v>1</v>
      </c>
      <c r="E1265">
        <v>755.55</v>
      </c>
    </row>
    <row r="1266" spans="1:5" x14ac:dyDescent="0.35">
      <c r="A1266">
        <f t="shared" si="19"/>
        <v>2005</v>
      </c>
      <c r="B1266" t="s">
        <v>936</v>
      </c>
      <c r="C1266">
        <v>761</v>
      </c>
      <c r="D1266">
        <v>1</v>
      </c>
      <c r="E1266">
        <v>4818.72</v>
      </c>
    </row>
    <row r="1267" spans="1:5" x14ac:dyDescent="0.35">
      <c r="A1267">
        <f t="shared" si="19"/>
        <v>2005</v>
      </c>
      <c r="B1267" t="s">
        <v>936</v>
      </c>
      <c r="C1267">
        <v>763</v>
      </c>
      <c r="D1267">
        <v>1</v>
      </c>
      <c r="E1267">
        <v>727.09</v>
      </c>
    </row>
    <row r="1268" spans="1:5" x14ac:dyDescent="0.35">
      <c r="A1268">
        <f t="shared" si="19"/>
        <v>2005</v>
      </c>
      <c r="B1268" t="s">
        <v>936</v>
      </c>
      <c r="C1268">
        <v>768</v>
      </c>
      <c r="D1268">
        <v>1</v>
      </c>
      <c r="E1268">
        <v>231.46</v>
      </c>
    </row>
    <row r="1269" spans="1:5" x14ac:dyDescent="0.35">
      <c r="A1269">
        <f t="shared" si="19"/>
        <v>2005</v>
      </c>
      <c r="B1269" t="s">
        <v>936</v>
      </c>
      <c r="C1269">
        <v>769</v>
      </c>
      <c r="D1269">
        <v>1</v>
      </c>
      <c r="E1269">
        <v>940.58</v>
      </c>
    </row>
    <row r="1270" spans="1:5" x14ac:dyDescent="0.35">
      <c r="A1270">
        <f t="shared" si="19"/>
        <v>2005</v>
      </c>
      <c r="B1270" t="s">
        <v>936</v>
      </c>
      <c r="C1270">
        <v>771</v>
      </c>
      <c r="D1270">
        <v>1</v>
      </c>
      <c r="E1270">
        <v>191.49</v>
      </c>
    </row>
    <row r="1271" spans="1:5" x14ac:dyDescent="0.35">
      <c r="A1271">
        <f t="shared" si="19"/>
        <v>2005</v>
      </c>
      <c r="B1271" t="s">
        <v>936</v>
      </c>
      <c r="C1271">
        <v>775</v>
      </c>
      <c r="D1271">
        <v>1</v>
      </c>
      <c r="E1271">
        <v>585.91</v>
      </c>
    </row>
    <row r="1272" spans="1:5" x14ac:dyDescent="0.35">
      <c r="A1272">
        <f t="shared" si="19"/>
        <v>2005</v>
      </c>
      <c r="B1272" t="s">
        <v>936</v>
      </c>
      <c r="C1272">
        <v>777</v>
      </c>
      <c r="D1272">
        <v>1</v>
      </c>
      <c r="E1272">
        <v>1064.06</v>
      </c>
    </row>
    <row r="1273" spans="1:5" x14ac:dyDescent="0.35">
      <c r="A1273">
        <f t="shared" si="19"/>
        <v>2005</v>
      </c>
      <c r="B1273" t="s">
        <v>936</v>
      </c>
      <c r="C1273">
        <v>786</v>
      </c>
      <c r="D1273">
        <v>1</v>
      </c>
      <c r="E1273">
        <v>484.25</v>
      </c>
    </row>
    <row r="1274" spans="1:5" x14ac:dyDescent="0.35">
      <c r="A1274">
        <f t="shared" si="19"/>
        <v>2005</v>
      </c>
      <c r="B1274" t="s">
        <v>936</v>
      </c>
      <c r="C1274">
        <v>787</v>
      </c>
      <c r="D1274">
        <v>1</v>
      </c>
      <c r="E1274">
        <v>512.55999999999995</v>
      </c>
    </row>
    <row r="1275" spans="1:5" x14ac:dyDescent="0.35">
      <c r="A1275">
        <f t="shared" si="19"/>
        <v>2005</v>
      </c>
      <c r="B1275" t="s">
        <v>936</v>
      </c>
      <c r="C1275">
        <v>801</v>
      </c>
      <c r="D1275">
        <v>1</v>
      </c>
      <c r="E1275">
        <v>130.47</v>
      </c>
    </row>
    <row r="1276" spans="1:5" x14ac:dyDescent="0.35">
      <c r="A1276">
        <f t="shared" si="19"/>
        <v>2005</v>
      </c>
      <c r="B1276" t="s">
        <v>936</v>
      </c>
      <c r="C1276">
        <v>803</v>
      </c>
      <c r="D1276">
        <v>1</v>
      </c>
      <c r="E1276">
        <v>430.78</v>
      </c>
    </row>
    <row r="1277" spans="1:5" x14ac:dyDescent="0.35">
      <c r="A1277">
        <f t="shared" si="19"/>
        <v>2005</v>
      </c>
      <c r="B1277" t="s">
        <v>936</v>
      </c>
      <c r="C1277">
        <v>806</v>
      </c>
      <c r="D1277">
        <v>1</v>
      </c>
      <c r="E1277">
        <v>523.85</v>
      </c>
    </row>
    <row r="1278" spans="1:5" x14ac:dyDescent="0.35">
      <c r="A1278">
        <f t="shared" si="19"/>
        <v>2005</v>
      </c>
      <c r="B1278" t="s">
        <v>936</v>
      </c>
      <c r="C1278">
        <v>810</v>
      </c>
      <c r="D1278">
        <v>1</v>
      </c>
      <c r="E1278">
        <v>1107.9100000000001</v>
      </c>
    </row>
    <row r="1279" spans="1:5" x14ac:dyDescent="0.35">
      <c r="A1279">
        <f t="shared" si="19"/>
        <v>2005</v>
      </c>
      <c r="B1279" t="s">
        <v>936</v>
      </c>
      <c r="C1279">
        <v>811</v>
      </c>
      <c r="D1279">
        <v>1</v>
      </c>
      <c r="E1279">
        <v>669.66</v>
      </c>
    </row>
    <row r="1280" spans="1:5" x14ac:dyDescent="0.35">
      <c r="A1280">
        <f t="shared" si="19"/>
        <v>2005</v>
      </c>
      <c r="B1280" t="s">
        <v>936</v>
      </c>
      <c r="C1280">
        <v>813</v>
      </c>
      <c r="D1280">
        <v>1</v>
      </c>
      <c r="E1280">
        <v>1363.19</v>
      </c>
    </row>
    <row r="1281" spans="1:5" x14ac:dyDescent="0.35">
      <c r="A1281">
        <f t="shared" si="19"/>
        <v>2005</v>
      </c>
      <c r="B1281" t="s">
        <v>936</v>
      </c>
      <c r="C1281">
        <v>815</v>
      </c>
      <c r="D1281">
        <v>2</v>
      </c>
      <c r="E1281">
        <v>0.04</v>
      </c>
    </row>
    <row r="1282" spans="1:5" x14ac:dyDescent="0.35">
      <c r="A1282">
        <f t="shared" si="19"/>
        <v>2005</v>
      </c>
      <c r="B1282" t="s">
        <v>936</v>
      </c>
      <c r="C1282">
        <v>818</v>
      </c>
      <c r="D1282">
        <v>1</v>
      </c>
      <c r="E1282">
        <v>456.8</v>
      </c>
    </row>
    <row r="1283" spans="1:5" x14ac:dyDescent="0.35">
      <c r="A1283">
        <f t="shared" si="19"/>
        <v>2005</v>
      </c>
      <c r="B1283" t="s">
        <v>936</v>
      </c>
      <c r="C1283">
        <v>820</v>
      </c>
      <c r="D1283">
        <v>1</v>
      </c>
      <c r="E1283">
        <v>580.5</v>
      </c>
    </row>
    <row r="1284" spans="1:5" x14ac:dyDescent="0.35">
      <c r="A1284">
        <f t="shared" ref="A1284:A1347" si="20">VALUE(20&amp;LEFT(B1284,2))+1</f>
        <v>2005</v>
      </c>
      <c r="B1284" t="s">
        <v>936</v>
      </c>
      <c r="C1284">
        <v>821</v>
      </c>
      <c r="D1284">
        <v>1</v>
      </c>
      <c r="E1284">
        <v>754.63</v>
      </c>
    </row>
    <row r="1285" spans="1:5" x14ac:dyDescent="0.35">
      <c r="A1285">
        <f t="shared" si="20"/>
        <v>2005</v>
      </c>
      <c r="B1285" t="s">
        <v>936</v>
      </c>
      <c r="C1285">
        <v>829</v>
      </c>
      <c r="D1285">
        <v>1</v>
      </c>
      <c r="E1285">
        <v>1982.13</v>
      </c>
    </row>
    <row r="1286" spans="1:5" x14ac:dyDescent="0.35">
      <c r="A1286">
        <f t="shared" si="20"/>
        <v>2005</v>
      </c>
      <c r="B1286" t="s">
        <v>936</v>
      </c>
      <c r="C1286">
        <v>831</v>
      </c>
      <c r="D1286">
        <v>1</v>
      </c>
      <c r="E1286">
        <v>7470.76</v>
      </c>
    </row>
    <row r="1287" spans="1:5" x14ac:dyDescent="0.35">
      <c r="A1287">
        <f t="shared" si="20"/>
        <v>2005</v>
      </c>
      <c r="B1287" t="s">
        <v>936</v>
      </c>
      <c r="C1287">
        <v>832</v>
      </c>
      <c r="D1287">
        <v>1</v>
      </c>
      <c r="E1287">
        <v>3058.1</v>
      </c>
    </row>
    <row r="1288" spans="1:5" x14ac:dyDescent="0.35">
      <c r="A1288">
        <f t="shared" si="20"/>
        <v>2005</v>
      </c>
      <c r="B1288" t="s">
        <v>936</v>
      </c>
      <c r="C1288">
        <v>833</v>
      </c>
      <c r="D1288">
        <v>1</v>
      </c>
      <c r="E1288">
        <v>16127.03</v>
      </c>
    </row>
    <row r="1289" spans="1:5" x14ac:dyDescent="0.35">
      <c r="A1289">
        <f t="shared" si="20"/>
        <v>2005</v>
      </c>
      <c r="B1289" t="s">
        <v>936</v>
      </c>
      <c r="C1289">
        <v>834</v>
      </c>
      <c r="D1289">
        <v>1</v>
      </c>
      <c r="E1289">
        <v>9037.4500000000007</v>
      </c>
    </row>
    <row r="1290" spans="1:5" x14ac:dyDescent="0.35">
      <c r="A1290">
        <f t="shared" si="20"/>
        <v>2005</v>
      </c>
      <c r="B1290" t="s">
        <v>936</v>
      </c>
      <c r="C1290">
        <v>836</v>
      </c>
      <c r="D1290">
        <v>1</v>
      </c>
      <c r="E1290">
        <v>195.31</v>
      </c>
    </row>
    <row r="1291" spans="1:5" x14ac:dyDescent="0.35">
      <c r="A1291">
        <f t="shared" si="20"/>
        <v>2005</v>
      </c>
      <c r="B1291" t="s">
        <v>936</v>
      </c>
      <c r="C1291">
        <v>837</v>
      </c>
      <c r="D1291">
        <v>1</v>
      </c>
      <c r="E1291">
        <v>587.80999999999995</v>
      </c>
    </row>
    <row r="1292" spans="1:5" x14ac:dyDescent="0.35">
      <c r="A1292">
        <f t="shared" si="20"/>
        <v>2005</v>
      </c>
      <c r="B1292" t="s">
        <v>936</v>
      </c>
      <c r="C1292">
        <v>840</v>
      </c>
      <c r="D1292">
        <v>1</v>
      </c>
      <c r="E1292">
        <v>1236.6500000000001</v>
      </c>
    </row>
    <row r="1293" spans="1:5" x14ac:dyDescent="0.35">
      <c r="A1293">
        <f t="shared" si="20"/>
        <v>2005</v>
      </c>
      <c r="B1293" t="s">
        <v>936</v>
      </c>
      <c r="C1293">
        <v>846</v>
      </c>
      <c r="D1293">
        <v>1</v>
      </c>
      <c r="E1293">
        <v>878.64</v>
      </c>
    </row>
    <row r="1294" spans="1:5" x14ac:dyDescent="0.35">
      <c r="A1294">
        <f t="shared" si="20"/>
        <v>2005</v>
      </c>
      <c r="B1294" t="s">
        <v>936</v>
      </c>
      <c r="C1294">
        <v>850</v>
      </c>
      <c r="D1294">
        <v>1</v>
      </c>
      <c r="E1294">
        <v>231.27</v>
      </c>
    </row>
    <row r="1295" spans="1:5" x14ac:dyDescent="0.35">
      <c r="A1295">
        <f t="shared" si="20"/>
        <v>2005</v>
      </c>
      <c r="B1295" t="s">
        <v>936</v>
      </c>
      <c r="C1295">
        <v>852</v>
      </c>
      <c r="D1295">
        <v>1</v>
      </c>
      <c r="E1295">
        <v>127.52</v>
      </c>
    </row>
    <row r="1296" spans="1:5" x14ac:dyDescent="0.35">
      <c r="A1296">
        <f t="shared" si="20"/>
        <v>2005</v>
      </c>
      <c r="B1296" t="s">
        <v>936</v>
      </c>
      <c r="C1296">
        <v>857</v>
      </c>
      <c r="D1296">
        <v>1</v>
      </c>
      <c r="E1296">
        <v>749.11</v>
      </c>
    </row>
    <row r="1297" spans="1:5" x14ac:dyDescent="0.35">
      <c r="A1297">
        <f t="shared" si="20"/>
        <v>2005</v>
      </c>
      <c r="B1297" t="s">
        <v>936</v>
      </c>
      <c r="C1297">
        <v>858</v>
      </c>
      <c r="D1297">
        <v>1</v>
      </c>
      <c r="E1297">
        <v>1053.54</v>
      </c>
    </row>
    <row r="1298" spans="1:5" x14ac:dyDescent="0.35">
      <c r="A1298">
        <f t="shared" si="20"/>
        <v>2005</v>
      </c>
      <c r="B1298" t="s">
        <v>936</v>
      </c>
      <c r="C1298">
        <v>861</v>
      </c>
      <c r="D1298">
        <v>1</v>
      </c>
      <c r="E1298">
        <v>3824.11</v>
      </c>
    </row>
    <row r="1299" spans="1:5" x14ac:dyDescent="0.35">
      <c r="A1299">
        <f t="shared" si="20"/>
        <v>2005</v>
      </c>
      <c r="B1299" t="s">
        <v>936</v>
      </c>
      <c r="C1299">
        <v>876</v>
      </c>
      <c r="D1299">
        <v>1</v>
      </c>
      <c r="E1299">
        <v>1819.96</v>
      </c>
    </row>
    <row r="1300" spans="1:5" x14ac:dyDescent="0.35">
      <c r="A1300">
        <f t="shared" si="20"/>
        <v>2005</v>
      </c>
      <c r="B1300" t="s">
        <v>936</v>
      </c>
      <c r="C1300">
        <v>877</v>
      </c>
      <c r="D1300">
        <v>1</v>
      </c>
      <c r="E1300">
        <v>5415.42</v>
      </c>
    </row>
    <row r="1301" spans="1:5" x14ac:dyDescent="0.35">
      <c r="A1301">
        <f t="shared" si="20"/>
        <v>2005</v>
      </c>
      <c r="B1301" t="s">
        <v>936</v>
      </c>
      <c r="C1301">
        <v>879</v>
      </c>
      <c r="D1301">
        <v>1</v>
      </c>
      <c r="E1301">
        <v>1971.96</v>
      </c>
    </row>
    <row r="1302" spans="1:5" x14ac:dyDescent="0.35">
      <c r="A1302">
        <f t="shared" si="20"/>
        <v>2005</v>
      </c>
      <c r="B1302" t="s">
        <v>936</v>
      </c>
      <c r="C1302">
        <v>881</v>
      </c>
      <c r="D1302">
        <v>1</v>
      </c>
      <c r="E1302">
        <v>933.94</v>
      </c>
    </row>
    <row r="1303" spans="1:5" x14ac:dyDescent="0.35">
      <c r="A1303">
        <f t="shared" si="20"/>
        <v>2005</v>
      </c>
      <c r="B1303" t="s">
        <v>936</v>
      </c>
      <c r="C1303">
        <v>882</v>
      </c>
      <c r="D1303">
        <v>1</v>
      </c>
      <c r="E1303">
        <v>3887.26</v>
      </c>
    </row>
    <row r="1304" spans="1:5" x14ac:dyDescent="0.35">
      <c r="A1304">
        <f t="shared" si="20"/>
        <v>2005</v>
      </c>
      <c r="B1304" t="s">
        <v>936</v>
      </c>
      <c r="C1304">
        <v>883</v>
      </c>
      <c r="D1304">
        <v>1</v>
      </c>
      <c r="E1304">
        <v>1699.1</v>
      </c>
    </row>
    <row r="1305" spans="1:5" x14ac:dyDescent="0.35">
      <c r="A1305">
        <f t="shared" si="20"/>
        <v>2005</v>
      </c>
      <c r="B1305" t="s">
        <v>936</v>
      </c>
      <c r="C1305">
        <v>885</v>
      </c>
      <c r="D1305">
        <v>1</v>
      </c>
      <c r="E1305">
        <v>3907.06</v>
      </c>
    </row>
    <row r="1306" spans="1:5" x14ac:dyDescent="0.35">
      <c r="A1306">
        <f t="shared" si="20"/>
        <v>2005</v>
      </c>
      <c r="B1306" t="s">
        <v>936</v>
      </c>
      <c r="C1306">
        <v>891</v>
      </c>
      <c r="D1306">
        <v>1</v>
      </c>
      <c r="E1306">
        <v>584.36</v>
      </c>
    </row>
    <row r="1307" spans="1:5" x14ac:dyDescent="0.35">
      <c r="A1307">
        <f t="shared" si="20"/>
        <v>2005</v>
      </c>
      <c r="B1307" t="s">
        <v>936</v>
      </c>
      <c r="C1307">
        <v>911</v>
      </c>
      <c r="D1307">
        <v>1</v>
      </c>
      <c r="E1307">
        <v>5108.68</v>
      </c>
    </row>
    <row r="1308" spans="1:5" x14ac:dyDescent="0.35">
      <c r="A1308">
        <f t="shared" si="20"/>
        <v>2005</v>
      </c>
      <c r="B1308" t="s">
        <v>936</v>
      </c>
      <c r="C1308">
        <v>912</v>
      </c>
      <c r="D1308">
        <v>1</v>
      </c>
      <c r="E1308">
        <v>1937.42</v>
      </c>
    </row>
    <row r="1309" spans="1:5" x14ac:dyDescent="0.35">
      <c r="A1309">
        <f t="shared" si="20"/>
        <v>2005</v>
      </c>
      <c r="B1309" t="s">
        <v>936</v>
      </c>
      <c r="C1309">
        <v>914</v>
      </c>
      <c r="D1309">
        <v>1</v>
      </c>
      <c r="E1309">
        <v>292.94</v>
      </c>
    </row>
    <row r="1310" spans="1:5" x14ac:dyDescent="0.35">
      <c r="A1310">
        <f t="shared" si="20"/>
        <v>2005</v>
      </c>
      <c r="B1310" t="s">
        <v>936</v>
      </c>
      <c r="C1310">
        <v>2071</v>
      </c>
      <c r="D1310">
        <v>1</v>
      </c>
      <c r="E1310">
        <v>785.93</v>
      </c>
    </row>
    <row r="1311" spans="1:5" x14ac:dyDescent="0.35">
      <c r="A1311">
        <f t="shared" si="20"/>
        <v>2005</v>
      </c>
      <c r="B1311" t="s">
        <v>936</v>
      </c>
      <c r="C1311">
        <v>2125</v>
      </c>
      <c r="D1311">
        <v>1</v>
      </c>
      <c r="E1311">
        <v>1123.6099999999999</v>
      </c>
    </row>
    <row r="1312" spans="1:5" x14ac:dyDescent="0.35">
      <c r="A1312">
        <f t="shared" si="20"/>
        <v>2005</v>
      </c>
      <c r="B1312" t="s">
        <v>936</v>
      </c>
      <c r="C1312">
        <v>2134</v>
      </c>
      <c r="D1312">
        <v>1</v>
      </c>
      <c r="E1312">
        <v>956.76</v>
      </c>
    </row>
    <row r="1313" spans="1:5" x14ac:dyDescent="0.35">
      <c r="A1313">
        <f t="shared" si="20"/>
        <v>2005</v>
      </c>
      <c r="B1313" t="s">
        <v>936</v>
      </c>
      <c r="C1313">
        <v>2135</v>
      </c>
      <c r="D1313">
        <v>1</v>
      </c>
      <c r="E1313">
        <v>1245.28</v>
      </c>
    </row>
    <row r="1314" spans="1:5" x14ac:dyDescent="0.35">
      <c r="A1314">
        <f t="shared" si="20"/>
        <v>2005</v>
      </c>
      <c r="B1314" t="s">
        <v>936</v>
      </c>
      <c r="C1314">
        <v>2137</v>
      </c>
      <c r="D1314">
        <v>1</v>
      </c>
      <c r="E1314">
        <v>834.69</v>
      </c>
    </row>
    <row r="1315" spans="1:5" x14ac:dyDescent="0.35">
      <c r="A1315">
        <f t="shared" si="20"/>
        <v>2005</v>
      </c>
      <c r="B1315" t="s">
        <v>936</v>
      </c>
      <c r="C1315">
        <v>2142</v>
      </c>
      <c r="D1315">
        <v>1</v>
      </c>
      <c r="E1315">
        <v>2282.64</v>
      </c>
    </row>
    <row r="1316" spans="1:5" x14ac:dyDescent="0.35">
      <c r="A1316">
        <f t="shared" si="20"/>
        <v>2005</v>
      </c>
      <c r="B1316" t="s">
        <v>936</v>
      </c>
      <c r="C1316">
        <v>2143</v>
      </c>
      <c r="D1316">
        <v>1</v>
      </c>
      <c r="E1316">
        <v>1006.9</v>
      </c>
    </row>
    <row r="1317" spans="1:5" x14ac:dyDescent="0.35">
      <c r="A1317">
        <f t="shared" si="20"/>
        <v>2005</v>
      </c>
      <c r="B1317" t="s">
        <v>936</v>
      </c>
      <c r="C1317">
        <v>2144</v>
      </c>
      <c r="D1317">
        <v>1</v>
      </c>
      <c r="E1317">
        <v>3510.19</v>
      </c>
    </row>
    <row r="1318" spans="1:5" x14ac:dyDescent="0.35">
      <c r="A1318">
        <f t="shared" si="20"/>
        <v>2005</v>
      </c>
      <c r="B1318" t="s">
        <v>936</v>
      </c>
      <c r="C1318">
        <v>2149</v>
      </c>
      <c r="D1318">
        <v>1</v>
      </c>
      <c r="E1318">
        <v>1347.69</v>
      </c>
    </row>
    <row r="1319" spans="1:5" x14ac:dyDescent="0.35">
      <c r="A1319">
        <f t="shared" si="20"/>
        <v>2005</v>
      </c>
      <c r="B1319" t="s">
        <v>936</v>
      </c>
      <c r="C1319">
        <v>2154</v>
      </c>
      <c r="D1319">
        <v>1</v>
      </c>
      <c r="E1319">
        <v>1354.12</v>
      </c>
    </row>
    <row r="1320" spans="1:5" x14ac:dyDescent="0.35">
      <c r="A1320">
        <f t="shared" si="20"/>
        <v>2005</v>
      </c>
      <c r="B1320" t="s">
        <v>936</v>
      </c>
      <c r="C1320">
        <v>2155</v>
      </c>
      <c r="D1320">
        <v>1</v>
      </c>
      <c r="E1320">
        <v>1233.22</v>
      </c>
    </row>
    <row r="1321" spans="1:5" x14ac:dyDescent="0.35">
      <c r="A1321">
        <f t="shared" si="20"/>
        <v>2005</v>
      </c>
      <c r="B1321" t="s">
        <v>936</v>
      </c>
      <c r="C1321">
        <v>2159</v>
      </c>
      <c r="D1321">
        <v>1</v>
      </c>
      <c r="E1321">
        <v>559.52</v>
      </c>
    </row>
    <row r="1322" spans="1:5" x14ac:dyDescent="0.35">
      <c r="A1322">
        <f t="shared" si="20"/>
        <v>2005</v>
      </c>
      <c r="B1322" t="s">
        <v>936</v>
      </c>
      <c r="C1322">
        <v>2164</v>
      </c>
      <c r="D1322">
        <v>1</v>
      </c>
      <c r="E1322">
        <v>1351.26</v>
      </c>
    </row>
    <row r="1323" spans="1:5" x14ac:dyDescent="0.35">
      <c r="A1323">
        <f t="shared" si="20"/>
        <v>2005</v>
      </c>
      <c r="B1323" t="s">
        <v>936</v>
      </c>
      <c r="C1323">
        <v>2165</v>
      </c>
      <c r="D1323">
        <v>1</v>
      </c>
      <c r="E1323">
        <v>1048.73</v>
      </c>
    </row>
    <row r="1324" spans="1:5" x14ac:dyDescent="0.35">
      <c r="A1324">
        <f t="shared" si="20"/>
        <v>2005</v>
      </c>
      <c r="B1324" t="s">
        <v>936</v>
      </c>
      <c r="C1324">
        <v>2167</v>
      </c>
      <c r="D1324">
        <v>1</v>
      </c>
      <c r="E1324">
        <v>580.79</v>
      </c>
    </row>
    <row r="1325" spans="1:5" x14ac:dyDescent="0.35">
      <c r="A1325">
        <f t="shared" si="20"/>
        <v>2005</v>
      </c>
      <c r="B1325" t="s">
        <v>936</v>
      </c>
      <c r="C1325">
        <v>2168</v>
      </c>
      <c r="D1325">
        <v>1</v>
      </c>
      <c r="E1325">
        <v>959.02</v>
      </c>
    </row>
    <row r="1326" spans="1:5" x14ac:dyDescent="0.35">
      <c r="A1326">
        <f t="shared" si="20"/>
        <v>2005</v>
      </c>
      <c r="B1326" t="s">
        <v>936</v>
      </c>
      <c r="C1326">
        <v>2169</v>
      </c>
      <c r="D1326">
        <v>1</v>
      </c>
      <c r="E1326">
        <v>759.83</v>
      </c>
    </row>
    <row r="1327" spans="1:5" x14ac:dyDescent="0.35">
      <c r="A1327">
        <f t="shared" si="20"/>
        <v>2005</v>
      </c>
      <c r="B1327" t="s">
        <v>936</v>
      </c>
      <c r="C1327">
        <v>2170</v>
      </c>
      <c r="D1327">
        <v>1</v>
      </c>
      <c r="E1327">
        <v>1456.52</v>
      </c>
    </row>
    <row r="1328" spans="1:5" x14ac:dyDescent="0.35">
      <c r="A1328">
        <f t="shared" si="20"/>
        <v>2005</v>
      </c>
      <c r="B1328" t="s">
        <v>936</v>
      </c>
      <c r="C1328">
        <v>2171</v>
      </c>
      <c r="D1328">
        <v>1</v>
      </c>
      <c r="E1328">
        <v>383</v>
      </c>
    </row>
    <row r="1329" spans="1:5" x14ac:dyDescent="0.35">
      <c r="A1329">
        <f t="shared" si="20"/>
        <v>2005</v>
      </c>
      <c r="B1329" t="s">
        <v>936</v>
      </c>
      <c r="C1329">
        <v>2172</v>
      </c>
      <c r="D1329">
        <v>1</v>
      </c>
      <c r="E1329">
        <v>892.18</v>
      </c>
    </row>
    <row r="1330" spans="1:5" x14ac:dyDescent="0.35">
      <c r="A1330">
        <f t="shared" si="20"/>
        <v>2005</v>
      </c>
      <c r="B1330" t="s">
        <v>936</v>
      </c>
      <c r="C1330">
        <v>2174</v>
      </c>
      <c r="D1330">
        <v>1</v>
      </c>
      <c r="E1330">
        <v>1090.92</v>
      </c>
    </row>
    <row r="1331" spans="1:5" x14ac:dyDescent="0.35">
      <c r="A1331">
        <f t="shared" si="20"/>
        <v>2005</v>
      </c>
      <c r="B1331" t="s">
        <v>936</v>
      </c>
      <c r="C1331">
        <v>2176</v>
      </c>
      <c r="D1331">
        <v>1</v>
      </c>
      <c r="E1331">
        <v>520.66999999999996</v>
      </c>
    </row>
    <row r="1332" spans="1:5" x14ac:dyDescent="0.35">
      <c r="A1332">
        <f t="shared" si="20"/>
        <v>2005</v>
      </c>
      <c r="B1332" t="s">
        <v>936</v>
      </c>
      <c r="C1332">
        <v>2180</v>
      </c>
      <c r="D1332">
        <v>1</v>
      </c>
      <c r="E1332">
        <v>798.92</v>
      </c>
    </row>
    <row r="1333" spans="1:5" x14ac:dyDescent="0.35">
      <c r="A1333">
        <f t="shared" si="20"/>
        <v>2005</v>
      </c>
      <c r="B1333" t="s">
        <v>936</v>
      </c>
      <c r="C1333">
        <v>2184</v>
      </c>
      <c r="D1333">
        <v>1</v>
      </c>
      <c r="E1333">
        <v>1278.6400000000001</v>
      </c>
    </row>
    <row r="1334" spans="1:5" x14ac:dyDescent="0.35">
      <c r="A1334">
        <f t="shared" si="20"/>
        <v>2005</v>
      </c>
      <c r="B1334" t="s">
        <v>936</v>
      </c>
      <c r="C1334">
        <v>2190</v>
      </c>
      <c r="D1334">
        <v>1</v>
      </c>
      <c r="E1334">
        <v>1059.77</v>
      </c>
    </row>
    <row r="1335" spans="1:5" x14ac:dyDescent="0.35">
      <c r="A1335">
        <f t="shared" si="20"/>
        <v>2005</v>
      </c>
      <c r="B1335" t="s">
        <v>936</v>
      </c>
      <c r="C1335">
        <v>2198</v>
      </c>
      <c r="D1335">
        <v>1</v>
      </c>
      <c r="E1335">
        <v>644.27</v>
      </c>
    </row>
    <row r="1336" spans="1:5" x14ac:dyDescent="0.35">
      <c r="A1336">
        <f t="shared" si="20"/>
        <v>2005</v>
      </c>
      <c r="B1336" t="s">
        <v>936</v>
      </c>
      <c r="C1336">
        <v>2215</v>
      </c>
      <c r="D1336">
        <v>1</v>
      </c>
      <c r="E1336">
        <v>378.44</v>
      </c>
    </row>
    <row r="1337" spans="1:5" x14ac:dyDescent="0.35">
      <c r="A1337">
        <f t="shared" si="20"/>
        <v>2005</v>
      </c>
      <c r="B1337" t="s">
        <v>936</v>
      </c>
      <c r="C1337">
        <v>2310</v>
      </c>
      <c r="D1337">
        <v>1</v>
      </c>
      <c r="E1337">
        <v>1265.75</v>
      </c>
    </row>
    <row r="1338" spans="1:5" x14ac:dyDescent="0.35">
      <c r="A1338">
        <f t="shared" si="20"/>
        <v>2005</v>
      </c>
      <c r="B1338" t="s">
        <v>936</v>
      </c>
      <c r="C1338">
        <v>2311</v>
      </c>
      <c r="D1338">
        <v>1</v>
      </c>
      <c r="E1338">
        <v>489.57</v>
      </c>
    </row>
    <row r="1339" spans="1:5" x14ac:dyDescent="0.35">
      <c r="A1339">
        <f t="shared" si="20"/>
        <v>2005</v>
      </c>
      <c r="B1339" t="s">
        <v>936</v>
      </c>
      <c r="C1339">
        <v>2342</v>
      </c>
      <c r="D1339">
        <v>1</v>
      </c>
      <c r="E1339">
        <v>815.97</v>
      </c>
    </row>
    <row r="1340" spans="1:5" x14ac:dyDescent="0.35">
      <c r="A1340">
        <f t="shared" si="20"/>
        <v>2005</v>
      </c>
      <c r="B1340" t="s">
        <v>936</v>
      </c>
      <c r="C1340">
        <v>2358</v>
      </c>
      <c r="D1340">
        <v>1</v>
      </c>
      <c r="E1340">
        <v>269.74</v>
      </c>
    </row>
    <row r="1341" spans="1:5" x14ac:dyDescent="0.35">
      <c r="A1341">
        <f t="shared" si="20"/>
        <v>2005</v>
      </c>
      <c r="B1341" t="s">
        <v>936</v>
      </c>
      <c r="C1341">
        <v>2364</v>
      </c>
      <c r="D1341">
        <v>1</v>
      </c>
      <c r="E1341">
        <v>732.91</v>
      </c>
    </row>
    <row r="1342" spans="1:5" x14ac:dyDescent="0.35">
      <c r="A1342">
        <f t="shared" si="20"/>
        <v>2005</v>
      </c>
      <c r="B1342" t="s">
        <v>936</v>
      </c>
      <c r="C1342">
        <v>2365</v>
      </c>
      <c r="D1342">
        <v>1</v>
      </c>
      <c r="E1342">
        <v>852.14</v>
      </c>
    </row>
    <row r="1343" spans="1:5" x14ac:dyDescent="0.35">
      <c r="A1343">
        <f t="shared" si="20"/>
        <v>2005</v>
      </c>
      <c r="B1343" t="s">
        <v>936</v>
      </c>
      <c r="C1343">
        <v>2396</v>
      </c>
      <c r="D1343">
        <v>1</v>
      </c>
      <c r="E1343">
        <v>852.94</v>
      </c>
    </row>
    <row r="1344" spans="1:5" x14ac:dyDescent="0.35">
      <c r="A1344">
        <f t="shared" si="20"/>
        <v>2005</v>
      </c>
      <c r="B1344" t="s">
        <v>936</v>
      </c>
      <c r="C1344">
        <v>2397</v>
      </c>
      <c r="D1344">
        <v>1</v>
      </c>
      <c r="E1344">
        <v>1309.75</v>
      </c>
    </row>
    <row r="1345" spans="1:5" x14ac:dyDescent="0.35">
      <c r="A1345">
        <f t="shared" si="20"/>
        <v>2005</v>
      </c>
      <c r="B1345" t="s">
        <v>936</v>
      </c>
      <c r="C1345">
        <v>2448</v>
      </c>
      <c r="D1345">
        <v>1</v>
      </c>
      <c r="E1345">
        <v>872.88</v>
      </c>
    </row>
    <row r="1346" spans="1:5" x14ac:dyDescent="0.35">
      <c r="A1346">
        <f t="shared" si="20"/>
        <v>2005</v>
      </c>
      <c r="B1346" t="s">
        <v>936</v>
      </c>
      <c r="C1346">
        <v>2527</v>
      </c>
      <c r="D1346">
        <v>1</v>
      </c>
      <c r="E1346">
        <v>302.58</v>
      </c>
    </row>
    <row r="1347" spans="1:5" x14ac:dyDescent="0.35">
      <c r="A1347">
        <f t="shared" si="20"/>
        <v>2005</v>
      </c>
      <c r="B1347" t="s">
        <v>936</v>
      </c>
      <c r="C1347">
        <v>2534</v>
      </c>
      <c r="D1347">
        <v>1</v>
      </c>
      <c r="E1347">
        <v>894.7</v>
      </c>
    </row>
    <row r="1348" spans="1:5" x14ac:dyDescent="0.35">
      <c r="A1348">
        <f t="shared" ref="A1348:A1411" si="21">VALUE(20&amp;LEFT(B1348,2))+1</f>
        <v>2005</v>
      </c>
      <c r="B1348" t="s">
        <v>936</v>
      </c>
      <c r="C1348">
        <v>2536</v>
      </c>
      <c r="D1348">
        <v>1</v>
      </c>
      <c r="E1348">
        <v>315.77999999999997</v>
      </c>
    </row>
    <row r="1349" spans="1:5" x14ac:dyDescent="0.35">
      <c r="A1349">
        <f t="shared" si="21"/>
        <v>2005</v>
      </c>
      <c r="B1349" t="s">
        <v>936</v>
      </c>
      <c r="C1349">
        <v>2580</v>
      </c>
      <c r="D1349">
        <v>1</v>
      </c>
      <c r="E1349">
        <v>876.01</v>
      </c>
    </row>
    <row r="1350" spans="1:5" x14ac:dyDescent="0.35">
      <c r="A1350">
        <f t="shared" si="21"/>
        <v>2005</v>
      </c>
      <c r="B1350" t="s">
        <v>936</v>
      </c>
      <c r="C1350">
        <v>2609</v>
      </c>
      <c r="D1350">
        <v>1</v>
      </c>
      <c r="E1350">
        <v>541.87</v>
      </c>
    </row>
    <row r="1351" spans="1:5" x14ac:dyDescent="0.35">
      <c r="A1351">
        <f t="shared" si="21"/>
        <v>2005</v>
      </c>
      <c r="B1351" t="s">
        <v>936</v>
      </c>
      <c r="C1351">
        <v>2683</v>
      </c>
      <c r="D1351">
        <v>1</v>
      </c>
      <c r="E1351">
        <v>478.09</v>
      </c>
    </row>
    <row r="1352" spans="1:5" x14ac:dyDescent="0.35">
      <c r="A1352">
        <f t="shared" si="21"/>
        <v>2005</v>
      </c>
      <c r="B1352" t="s">
        <v>936</v>
      </c>
      <c r="C1352">
        <v>2687</v>
      </c>
      <c r="D1352">
        <v>1</v>
      </c>
      <c r="E1352">
        <v>993.19</v>
      </c>
    </row>
    <row r="1353" spans="1:5" x14ac:dyDescent="0.35">
      <c r="A1353">
        <f t="shared" si="21"/>
        <v>2005</v>
      </c>
      <c r="B1353" t="s">
        <v>936</v>
      </c>
      <c r="C1353">
        <v>2689</v>
      </c>
      <c r="D1353">
        <v>1</v>
      </c>
      <c r="E1353">
        <v>1291.21</v>
      </c>
    </row>
    <row r="1354" spans="1:5" x14ac:dyDescent="0.35">
      <c r="A1354">
        <f t="shared" si="21"/>
        <v>2005</v>
      </c>
      <c r="B1354" t="s">
        <v>936</v>
      </c>
      <c r="C1354">
        <v>2711</v>
      </c>
      <c r="D1354">
        <v>1</v>
      </c>
      <c r="E1354">
        <v>922.98</v>
      </c>
    </row>
    <row r="1355" spans="1:5" x14ac:dyDescent="0.35">
      <c r="A1355">
        <f t="shared" si="21"/>
        <v>2005</v>
      </c>
      <c r="B1355" t="s">
        <v>936</v>
      </c>
      <c r="C1355">
        <v>2752</v>
      </c>
      <c r="D1355">
        <v>1</v>
      </c>
      <c r="E1355">
        <v>1834.22</v>
      </c>
    </row>
    <row r="1356" spans="1:5" x14ac:dyDescent="0.35">
      <c r="A1356">
        <f t="shared" si="21"/>
        <v>2005</v>
      </c>
      <c r="B1356" t="s">
        <v>936</v>
      </c>
      <c r="C1356">
        <v>2753</v>
      </c>
      <c r="D1356">
        <v>1</v>
      </c>
      <c r="E1356">
        <v>1380</v>
      </c>
    </row>
    <row r="1357" spans="1:5" x14ac:dyDescent="0.35">
      <c r="A1357">
        <f t="shared" si="21"/>
        <v>2005</v>
      </c>
      <c r="B1357" t="s">
        <v>936</v>
      </c>
      <c r="C1357">
        <v>2754</v>
      </c>
      <c r="D1357">
        <v>1</v>
      </c>
      <c r="E1357">
        <v>398.62</v>
      </c>
    </row>
    <row r="1358" spans="1:5" x14ac:dyDescent="0.35">
      <c r="A1358">
        <f t="shared" si="21"/>
        <v>2005</v>
      </c>
      <c r="B1358" t="s">
        <v>936</v>
      </c>
      <c r="C1358">
        <v>2759</v>
      </c>
      <c r="D1358">
        <v>1</v>
      </c>
      <c r="E1358">
        <v>349.25</v>
      </c>
    </row>
    <row r="1359" spans="1:5" x14ac:dyDescent="0.35">
      <c r="A1359">
        <f t="shared" si="21"/>
        <v>2005</v>
      </c>
      <c r="B1359" t="s">
        <v>936</v>
      </c>
      <c r="C1359">
        <v>2805</v>
      </c>
      <c r="D1359">
        <v>1</v>
      </c>
      <c r="E1359">
        <v>1167.6400000000001</v>
      </c>
    </row>
    <row r="1360" spans="1:5" x14ac:dyDescent="0.35">
      <c r="A1360">
        <f t="shared" si="21"/>
        <v>2005</v>
      </c>
      <c r="B1360" t="s">
        <v>936</v>
      </c>
      <c r="C1360">
        <v>2835</v>
      </c>
      <c r="D1360">
        <v>1</v>
      </c>
      <c r="E1360">
        <v>583.27</v>
      </c>
    </row>
    <row r="1361" spans="1:5" x14ac:dyDescent="0.35">
      <c r="A1361">
        <f t="shared" si="21"/>
        <v>2005</v>
      </c>
      <c r="B1361" t="s">
        <v>936</v>
      </c>
      <c r="C1361">
        <v>2853</v>
      </c>
      <c r="D1361">
        <v>1</v>
      </c>
      <c r="E1361">
        <v>1046.52</v>
      </c>
    </row>
    <row r="1362" spans="1:5" x14ac:dyDescent="0.35">
      <c r="A1362">
        <f t="shared" si="21"/>
        <v>2005</v>
      </c>
      <c r="B1362" t="s">
        <v>936</v>
      </c>
      <c r="C1362">
        <v>2854</v>
      </c>
      <c r="D1362">
        <v>1</v>
      </c>
      <c r="E1362">
        <v>530.79</v>
      </c>
    </row>
    <row r="1363" spans="1:5" x14ac:dyDescent="0.35">
      <c r="A1363">
        <f t="shared" si="21"/>
        <v>2005</v>
      </c>
      <c r="B1363" t="s">
        <v>936</v>
      </c>
      <c r="C1363">
        <v>2856</v>
      </c>
      <c r="D1363">
        <v>1</v>
      </c>
      <c r="E1363">
        <v>385.38</v>
      </c>
    </row>
    <row r="1364" spans="1:5" x14ac:dyDescent="0.35">
      <c r="A1364">
        <f t="shared" si="21"/>
        <v>2005</v>
      </c>
      <c r="B1364" t="s">
        <v>936</v>
      </c>
      <c r="C1364">
        <v>2859</v>
      </c>
      <c r="D1364">
        <v>1</v>
      </c>
      <c r="E1364">
        <v>1688.53</v>
      </c>
    </row>
    <row r="1365" spans="1:5" x14ac:dyDescent="0.35">
      <c r="A1365">
        <f t="shared" si="21"/>
        <v>2005</v>
      </c>
      <c r="B1365" t="s">
        <v>936</v>
      </c>
      <c r="C1365">
        <v>2860</v>
      </c>
      <c r="D1365">
        <v>1</v>
      </c>
      <c r="E1365">
        <v>1321.67</v>
      </c>
    </row>
    <row r="1366" spans="1:5" x14ac:dyDescent="0.35">
      <c r="A1366">
        <f t="shared" si="21"/>
        <v>2005</v>
      </c>
      <c r="B1366" t="s">
        <v>936</v>
      </c>
      <c r="C1366">
        <v>2884</v>
      </c>
      <c r="D1366">
        <v>1</v>
      </c>
      <c r="E1366">
        <v>518.11</v>
      </c>
    </row>
    <row r="1367" spans="1:5" x14ac:dyDescent="0.35">
      <c r="A1367">
        <f t="shared" si="21"/>
        <v>2005</v>
      </c>
      <c r="B1367" t="s">
        <v>936</v>
      </c>
      <c r="C1367">
        <v>2886</v>
      </c>
      <c r="D1367">
        <v>1</v>
      </c>
      <c r="E1367">
        <v>447.26</v>
      </c>
    </row>
    <row r="1368" spans="1:5" x14ac:dyDescent="0.35">
      <c r="A1368">
        <f t="shared" si="21"/>
        <v>2005</v>
      </c>
      <c r="B1368" t="s">
        <v>936</v>
      </c>
      <c r="C1368">
        <v>2887</v>
      </c>
      <c r="D1368">
        <v>1</v>
      </c>
      <c r="E1368">
        <v>429.59</v>
      </c>
    </row>
    <row r="1369" spans="1:5" x14ac:dyDescent="0.35">
      <c r="A1369">
        <f t="shared" si="21"/>
        <v>2005</v>
      </c>
      <c r="B1369" t="s">
        <v>936</v>
      </c>
      <c r="C1369">
        <v>2888</v>
      </c>
      <c r="D1369">
        <v>1</v>
      </c>
      <c r="E1369">
        <v>464.74</v>
      </c>
    </row>
    <row r="1370" spans="1:5" x14ac:dyDescent="0.35">
      <c r="A1370">
        <f t="shared" si="21"/>
        <v>2005</v>
      </c>
      <c r="B1370" t="s">
        <v>936</v>
      </c>
      <c r="C1370">
        <v>2889</v>
      </c>
      <c r="D1370">
        <v>1</v>
      </c>
      <c r="E1370">
        <v>636.45000000000005</v>
      </c>
    </row>
    <row r="1371" spans="1:5" x14ac:dyDescent="0.35">
      <c r="A1371">
        <f t="shared" si="21"/>
        <v>2005</v>
      </c>
      <c r="B1371" t="s">
        <v>936</v>
      </c>
      <c r="C1371">
        <v>2890</v>
      </c>
      <c r="D1371">
        <v>1</v>
      </c>
      <c r="E1371">
        <v>697.46</v>
      </c>
    </row>
    <row r="1372" spans="1:5" x14ac:dyDescent="0.35">
      <c r="A1372">
        <f t="shared" si="21"/>
        <v>2005</v>
      </c>
      <c r="B1372" t="s">
        <v>936</v>
      </c>
      <c r="C1372">
        <v>2895</v>
      </c>
      <c r="D1372">
        <v>1</v>
      </c>
      <c r="E1372">
        <v>1219.8900000000001</v>
      </c>
    </row>
    <row r="1373" spans="1:5" x14ac:dyDescent="0.35">
      <c r="A1373">
        <f t="shared" si="21"/>
        <v>2005</v>
      </c>
      <c r="B1373" t="s">
        <v>936</v>
      </c>
      <c r="C1373">
        <v>2897</v>
      </c>
      <c r="D1373">
        <v>1</v>
      </c>
      <c r="E1373">
        <v>1386.43</v>
      </c>
    </row>
    <row r="1374" spans="1:5" x14ac:dyDescent="0.35">
      <c r="A1374">
        <f t="shared" si="21"/>
        <v>2005</v>
      </c>
      <c r="B1374" t="s">
        <v>936</v>
      </c>
      <c r="C1374">
        <v>2898</v>
      </c>
      <c r="D1374">
        <v>1</v>
      </c>
      <c r="E1374">
        <v>547.04999999999995</v>
      </c>
    </row>
    <row r="1375" spans="1:5" x14ac:dyDescent="0.35">
      <c r="A1375">
        <f t="shared" si="21"/>
        <v>2006</v>
      </c>
      <c r="B1375" t="s">
        <v>937</v>
      </c>
      <c r="C1375">
        <v>1</v>
      </c>
      <c r="D1375">
        <v>1</v>
      </c>
      <c r="E1375">
        <v>1293.06</v>
      </c>
    </row>
    <row r="1376" spans="1:5" x14ac:dyDescent="0.35">
      <c r="A1376">
        <f t="shared" si="21"/>
        <v>2006</v>
      </c>
      <c r="B1376" t="s">
        <v>937</v>
      </c>
      <c r="C1376">
        <v>1</v>
      </c>
      <c r="D1376">
        <v>3</v>
      </c>
      <c r="E1376">
        <v>37261.08</v>
      </c>
    </row>
    <row r="1377" spans="1:5" x14ac:dyDescent="0.35">
      <c r="A1377">
        <f t="shared" si="21"/>
        <v>2006</v>
      </c>
      <c r="B1377" t="s">
        <v>937</v>
      </c>
      <c r="C1377">
        <v>2</v>
      </c>
      <c r="D1377">
        <v>1</v>
      </c>
      <c r="E1377">
        <v>338.51</v>
      </c>
    </row>
    <row r="1378" spans="1:5" x14ac:dyDescent="0.35">
      <c r="A1378">
        <f t="shared" si="21"/>
        <v>2006</v>
      </c>
      <c r="B1378" t="s">
        <v>937</v>
      </c>
      <c r="C1378">
        <v>4</v>
      </c>
      <c r="D1378">
        <v>1</v>
      </c>
      <c r="E1378">
        <v>449.92</v>
      </c>
    </row>
    <row r="1379" spans="1:5" x14ac:dyDescent="0.35">
      <c r="A1379">
        <f t="shared" si="21"/>
        <v>2006</v>
      </c>
      <c r="B1379" t="s">
        <v>937</v>
      </c>
      <c r="C1379">
        <v>6</v>
      </c>
      <c r="D1379">
        <v>3</v>
      </c>
      <c r="E1379">
        <v>3272.5</v>
      </c>
    </row>
    <row r="1380" spans="1:5" x14ac:dyDescent="0.35">
      <c r="A1380">
        <f t="shared" si="21"/>
        <v>2006</v>
      </c>
      <c r="B1380" t="s">
        <v>937</v>
      </c>
      <c r="C1380">
        <v>11</v>
      </c>
      <c r="D1380">
        <v>1</v>
      </c>
      <c r="E1380">
        <v>40757.199999999997</v>
      </c>
    </row>
    <row r="1381" spans="1:5" x14ac:dyDescent="0.35">
      <c r="A1381">
        <f t="shared" si="21"/>
        <v>2006</v>
      </c>
      <c r="B1381" t="s">
        <v>937</v>
      </c>
      <c r="C1381">
        <v>12</v>
      </c>
      <c r="D1381">
        <v>1</v>
      </c>
      <c r="E1381">
        <v>6949.19</v>
      </c>
    </row>
    <row r="1382" spans="1:5" x14ac:dyDescent="0.35">
      <c r="A1382">
        <f t="shared" si="21"/>
        <v>2006</v>
      </c>
      <c r="B1382" t="s">
        <v>937</v>
      </c>
      <c r="C1382">
        <v>13</v>
      </c>
      <c r="D1382">
        <v>1</v>
      </c>
      <c r="E1382">
        <v>2967.5</v>
      </c>
    </row>
    <row r="1383" spans="1:5" x14ac:dyDescent="0.35">
      <c r="A1383">
        <f t="shared" si="21"/>
        <v>2006</v>
      </c>
      <c r="B1383" t="s">
        <v>937</v>
      </c>
      <c r="C1383">
        <v>14</v>
      </c>
      <c r="D1383">
        <v>1</v>
      </c>
      <c r="E1383">
        <v>2453.77</v>
      </c>
    </row>
    <row r="1384" spans="1:5" x14ac:dyDescent="0.35">
      <c r="A1384">
        <f t="shared" si="21"/>
        <v>2006</v>
      </c>
      <c r="B1384" t="s">
        <v>937</v>
      </c>
      <c r="C1384">
        <v>15</v>
      </c>
      <c r="D1384">
        <v>1</v>
      </c>
      <c r="E1384">
        <v>5908.66</v>
      </c>
    </row>
    <row r="1385" spans="1:5" x14ac:dyDescent="0.35">
      <c r="A1385">
        <f t="shared" si="21"/>
        <v>2006</v>
      </c>
      <c r="B1385" t="s">
        <v>937</v>
      </c>
      <c r="C1385">
        <v>16</v>
      </c>
      <c r="D1385">
        <v>1</v>
      </c>
      <c r="E1385">
        <v>4549.54</v>
      </c>
    </row>
    <row r="1386" spans="1:5" x14ac:dyDescent="0.35">
      <c r="A1386">
        <f t="shared" si="21"/>
        <v>2006</v>
      </c>
      <c r="B1386" t="s">
        <v>937</v>
      </c>
      <c r="C1386">
        <v>22</v>
      </c>
      <c r="D1386">
        <v>1</v>
      </c>
      <c r="E1386">
        <v>2603.2199999999998</v>
      </c>
    </row>
    <row r="1387" spans="1:5" x14ac:dyDescent="0.35">
      <c r="A1387">
        <f t="shared" si="21"/>
        <v>2006</v>
      </c>
      <c r="B1387" t="s">
        <v>937</v>
      </c>
      <c r="C1387">
        <v>23</v>
      </c>
      <c r="D1387">
        <v>1</v>
      </c>
      <c r="E1387">
        <v>1103.46</v>
      </c>
    </row>
    <row r="1388" spans="1:5" x14ac:dyDescent="0.35">
      <c r="A1388">
        <f t="shared" si="21"/>
        <v>2006</v>
      </c>
      <c r="B1388" t="s">
        <v>937</v>
      </c>
      <c r="C1388">
        <v>25</v>
      </c>
      <c r="D1388">
        <v>1</v>
      </c>
      <c r="E1388">
        <v>65.94</v>
      </c>
    </row>
    <row r="1389" spans="1:5" x14ac:dyDescent="0.35">
      <c r="A1389">
        <f t="shared" si="21"/>
        <v>2006</v>
      </c>
      <c r="B1389" t="s">
        <v>937</v>
      </c>
      <c r="C1389">
        <v>31</v>
      </c>
      <c r="D1389">
        <v>1</v>
      </c>
      <c r="E1389">
        <v>4609.34</v>
      </c>
    </row>
    <row r="1390" spans="1:5" x14ac:dyDescent="0.35">
      <c r="A1390">
        <f t="shared" si="21"/>
        <v>2006</v>
      </c>
      <c r="B1390" t="s">
        <v>937</v>
      </c>
      <c r="C1390">
        <v>32</v>
      </c>
      <c r="D1390">
        <v>1</v>
      </c>
      <c r="E1390">
        <v>661.83</v>
      </c>
    </row>
    <row r="1391" spans="1:5" x14ac:dyDescent="0.35">
      <c r="A1391">
        <f t="shared" si="21"/>
        <v>2006</v>
      </c>
      <c r="B1391" t="s">
        <v>937</v>
      </c>
      <c r="C1391">
        <v>36</v>
      </c>
      <c r="D1391">
        <v>1</v>
      </c>
      <c r="E1391">
        <v>250.7</v>
      </c>
    </row>
    <row r="1392" spans="1:5" x14ac:dyDescent="0.35">
      <c r="A1392">
        <f t="shared" si="21"/>
        <v>2006</v>
      </c>
      <c r="B1392" t="s">
        <v>937</v>
      </c>
      <c r="C1392">
        <v>38</v>
      </c>
      <c r="D1392">
        <v>1</v>
      </c>
      <c r="E1392">
        <v>1346.54</v>
      </c>
    </row>
    <row r="1393" spans="1:5" x14ac:dyDescent="0.35">
      <c r="A1393">
        <f t="shared" si="21"/>
        <v>2006</v>
      </c>
      <c r="B1393" t="s">
        <v>937</v>
      </c>
      <c r="C1393">
        <v>47</v>
      </c>
      <c r="D1393">
        <v>1</v>
      </c>
      <c r="E1393">
        <v>3687.83</v>
      </c>
    </row>
    <row r="1394" spans="1:5" x14ac:dyDescent="0.35">
      <c r="A1394">
        <f t="shared" si="21"/>
        <v>2006</v>
      </c>
      <c r="B1394" t="s">
        <v>937</v>
      </c>
      <c r="C1394">
        <v>51</v>
      </c>
      <c r="D1394">
        <v>1</v>
      </c>
      <c r="E1394">
        <v>1672.41</v>
      </c>
    </row>
    <row r="1395" spans="1:5" x14ac:dyDescent="0.35">
      <c r="A1395">
        <f t="shared" si="21"/>
        <v>2006</v>
      </c>
      <c r="B1395" t="s">
        <v>937</v>
      </c>
      <c r="C1395">
        <v>62</v>
      </c>
      <c r="D1395">
        <v>1</v>
      </c>
      <c r="E1395">
        <v>461.3</v>
      </c>
    </row>
    <row r="1396" spans="1:5" x14ac:dyDescent="0.35">
      <c r="A1396">
        <f t="shared" si="21"/>
        <v>2006</v>
      </c>
      <c r="B1396" t="s">
        <v>937</v>
      </c>
      <c r="C1396">
        <v>75</v>
      </c>
      <c r="D1396">
        <v>1</v>
      </c>
      <c r="E1396">
        <v>640.45000000000005</v>
      </c>
    </row>
    <row r="1397" spans="1:5" x14ac:dyDescent="0.35">
      <c r="A1397">
        <f t="shared" si="21"/>
        <v>2006</v>
      </c>
      <c r="B1397" t="s">
        <v>937</v>
      </c>
      <c r="C1397">
        <v>77</v>
      </c>
      <c r="D1397">
        <v>1</v>
      </c>
      <c r="E1397">
        <v>6929.89</v>
      </c>
    </row>
    <row r="1398" spans="1:5" x14ac:dyDescent="0.35">
      <c r="A1398">
        <f t="shared" si="21"/>
        <v>2006</v>
      </c>
      <c r="B1398" t="s">
        <v>937</v>
      </c>
      <c r="C1398">
        <v>81</v>
      </c>
      <c r="D1398">
        <v>1</v>
      </c>
      <c r="E1398">
        <v>149.66</v>
      </c>
    </row>
    <row r="1399" spans="1:5" x14ac:dyDescent="0.35">
      <c r="A1399">
        <f t="shared" si="21"/>
        <v>2006</v>
      </c>
      <c r="B1399" t="s">
        <v>937</v>
      </c>
      <c r="C1399">
        <v>84</v>
      </c>
      <c r="D1399">
        <v>1</v>
      </c>
      <c r="E1399">
        <v>645.87</v>
      </c>
    </row>
    <row r="1400" spans="1:5" x14ac:dyDescent="0.35">
      <c r="A1400">
        <f t="shared" si="21"/>
        <v>2006</v>
      </c>
      <c r="B1400" t="s">
        <v>937</v>
      </c>
      <c r="C1400">
        <v>85</v>
      </c>
      <c r="D1400">
        <v>1</v>
      </c>
      <c r="E1400">
        <v>627.48</v>
      </c>
    </row>
    <row r="1401" spans="1:5" x14ac:dyDescent="0.35">
      <c r="A1401">
        <f t="shared" si="21"/>
        <v>2006</v>
      </c>
      <c r="B1401" t="s">
        <v>937</v>
      </c>
      <c r="C1401">
        <v>88</v>
      </c>
      <c r="D1401">
        <v>1</v>
      </c>
      <c r="E1401">
        <v>2207.98</v>
      </c>
    </row>
    <row r="1402" spans="1:5" x14ac:dyDescent="0.35">
      <c r="A1402">
        <f t="shared" si="21"/>
        <v>2006</v>
      </c>
      <c r="B1402" t="s">
        <v>937</v>
      </c>
      <c r="C1402">
        <v>91</v>
      </c>
      <c r="D1402">
        <v>1</v>
      </c>
      <c r="E1402">
        <v>667.1</v>
      </c>
    </row>
    <row r="1403" spans="1:5" x14ac:dyDescent="0.35">
      <c r="A1403">
        <f t="shared" si="21"/>
        <v>2006</v>
      </c>
      <c r="B1403" t="s">
        <v>937</v>
      </c>
      <c r="C1403">
        <v>93</v>
      </c>
      <c r="D1403">
        <v>1</v>
      </c>
      <c r="E1403">
        <v>579</v>
      </c>
    </row>
    <row r="1404" spans="1:5" x14ac:dyDescent="0.35">
      <c r="A1404">
        <f t="shared" si="21"/>
        <v>2006</v>
      </c>
      <c r="B1404" t="s">
        <v>937</v>
      </c>
      <c r="C1404">
        <v>94</v>
      </c>
      <c r="D1404">
        <v>1</v>
      </c>
      <c r="E1404">
        <v>2593.52</v>
      </c>
    </row>
    <row r="1405" spans="1:5" x14ac:dyDescent="0.35">
      <c r="A1405">
        <f t="shared" si="21"/>
        <v>2006</v>
      </c>
      <c r="B1405" t="s">
        <v>937</v>
      </c>
      <c r="C1405">
        <v>95</v>
      </c>
      <c r="D1405">
        <v>1</v>
      </c>
      <c r="E1405">
        <v>311.08999999999997</v>
      </c>
    </row>
    <row r="1406" spans="1:5" x14ac:dyDescent="0.35">
      <c r="A1406">
        <f t="shared" si="21"/>
        <v>2006</v>
      </c>
      <c r="B1406" t="s">
        <v>937</v>
      </c>
      <c r="C1406">
        <v>97</v>
      </c>
      <c r="D1406">
        <v>1</v>
      </c>
      <c r="E1406">
        <v>738.07</v>
      </c>
    </row>
    <row r="1407" spans="1:5" x14ac:dyDescent="0.35">
      <c r="A1407">
        <f t="shared" si="21"/>
        <v>2006</v>
      </c>
      <c r="B1407" t="s">
        <v>937</v>
      </c>
      <c r="C1407">
        <v>99</v>
      </c>
      <c r="D1407">
        <v>1</v>
      </c>
      <c r="E1407">
        <v>1118.99</v>
      </c>
    </row>
    <row r="1408" spans="1:5" x14ac:dyDescent="0.35">
      <c r="A1408">
        <f t="shared" si="21"/>
        <v>2006</v>
      </c>
      <c r="B1408" t="s">
        <v>937</v>
      </c>
      <c r="C1408">
        <v>100</v>
      </c>
      <c r="D1408">
        <v>1</v>
      </c>
      <c r="E1408">
        <v>363.83</v>
      </c>
    </row>
    <row r="1409" spans="1:5" x14ac:dyDescent="0.35">
      <c r="A1409">
        <f t="shared" si="21"/>
        <v>2006</v>
      </c>
      <c r="B1409" t="s">
        <v>937</v>
      </c>
      <c r="C1409">
        <v>108</v>
      </c>
      <c r="D1409">
        <v>1</v>
      </c>
      <c r="E1409">
        <v>990.86</v>
      </c>
    </row>
    <row r="1410" spans="1:5" x14ac:dyDescent="0.35">
      <c r="A1410">
        <f t="shared" si="21"/>
        <v>2006</v>
      </c>
      <c r="B1410" t="s">
        <v>937</v>
      </c>
      <c r="C1410">
        <v>110</v>
      </c>
      <c r="D1410">
        <v>1</v>
      </c>
      <c r="E1410">
        <v>2726.68</v>
      </c>
    </row>
    <row r="1411" spans="1:5" x14ac:dyDescent="0.35">
      <c r="A1411">
        <f t="shared" si="21"/>
        <v>2006</v>
      </c>
      <c r="B1411" t="s">
        <v>937</v>
      </c>
      <c r="C1411">
        <v>111</v>
      </c>
      <c r="D1411">
        <v>1</v>
      </c>
      <c r="E1411">
        <v>1526.01</v>
      </c>
    </row>
    <row r="1412" spans="1:5" x14ac:dyDescent="0.35">
      <c r="A1412">
        <f t="shared" ref="A1412:A1475" si="22">VALUE(20&amp;LEFT(B1412,2))+1</f>
        <v>2006</v>
      </c>
      <c r="B1412" t="s">
        <v>937</v>
      </c>
      <c r="C1412">
        <v>112</v>
      </c>
      <c r="D1412">
        <v>1</v>
      </c>
      <c r="E1412">
        <v>8648.85</v>
      </c>
    </row>
    <row r="1413" spans="1:5" x14ac:dyDescent="0.35">
      <c r="A1413">
        <f t="shared" si="22"/>
        <v>2006</v>
      </c>
      <c r="B1413" t="s">
        <v>937</v>
      </c>
      <c r="C1413">
        <v>113</v>
      </c>
      <c r="D1413">
        <v>1</v>
      </c>
      <c r="E1413">
        <v>945.76</v>
      </c>
    </row>
    <row r="1414" spans="1:5" x14ac:dyDescent="0.35">
      <c r="A1414">
        <f t="shared" si="22"/>
        <v>2006</v>
      </c>
      <c r="B1414" t="s">
        <v>937</v>
      </c>
      <c r="C1414">
        <v>115</v>
      </c>
      <c r="D1414">
        <v>1</v>
      </c>
      <c r="E1414">
        <v>1040.98</v>
      </c>
    </row>
    <row r="1415" spans="1:5" x14ac:dyDescent="0.35">
      <c r="A1415">
        <f t="shared" si="22"/>
        <v>2006</v>
      </c>
      <c r="B1415" t="s">
        <v>937</v>
      </c>
      <c r="C1415">
        <v>116</v>
      </c>
      <c r="D1415">
        <v>1</v>
      </c>
      <c r="E1415">
        <v>740.54</v>
      </c>
    </row>
    <row r="1416" spans="1:5" x14ac:dyDescent="0.35">
      <c r="A1416">
        <f t="shared" si="22"/>
        <v>2006</v>
      </c>
      <c r="B1416" t="s">
        <v>937</v>
      </c>
      <c r="C1416">
        <v>118</v>
      </c>
      <c r="D1416">
        <v>1</v>
      </c>
      <c r="E1416">
        <v>509.45</v>
      </c>
    </row>
    <row r="1417" spans="1:5" x14ac:dyDescent="0.35">
      <c r="A1417">
        <f t="shared" si="22"/>
        <v>2006</v>
      </c>
      <c r="B1417" t="s">
        <v>937</v>
      </c>
      <c r="C1417">
        <v>129</v>
      </c>
      <c r="D1417">
        <v>1</v>
      </c>
      <c r="E1417">
        <v>1534.68</v>
      </c>
    </row>
    <row r="1418" spans="1:5" x14ac:dyDescent="0.35">
      <c r="A1418">
        <f t="shared" si="22"/>
        <v>2006</v>
      </c>
      <c r="B1418" t="s">
        <v>937</v>
      </c>
      <c r="C1418">
        <v>138</v>
      </c>
      <c r="D1418">
        <v>1</v>
      </c>
      <c r="E1418">
        <v>3906.6</v>
      </c>
    </row>
    <row r="1419" spans="1:5" x14ac:dyDescent="0.35">
      <c r="A1419">
        <f t="shared" si="22"/>
        <v>2006</v>
      </c>
      <c r="B1419" t="s">
        <v>937</v>
      </c>
      <c r="C1419">
        <v>139</v>
      </c>
      <c r="D1419">
        <v>1</v>
      </c>
      <c r="E1419">
        <v>968.25</v>
      </c>
    </row>
    <row r="1420" spans="1:5" x14ac:dyDescent="0.35">
      <c r="A1420">
        <f t="shared" si="22"/>
        <v>2006</v>
      </c>
      <c r="B1420" t="s">
        <v>937</v>
      </c>
      <c r="C1420">
        <v>146</v>
      </c>
      <c r="D1420">
        <v>1</v>
      </c>
      <c r="E1420">
        <v>782.96</v>
      </c>
    </row>
    <row r="1421" spans="1:5" x14ac:dyDescent="0.35">
      <c r="A1421">
        <f t="shared" si="22"/>
        <v>2006</v>
      </c>
      <c r="B1421" t="s">
        <v>937</v>
      </c>
      <c r="C1421">
        <v>150</v>
      </c>
      <c r="D1421">
        <v>1</v>
      </c>
      <c r="E1421">
        <v>898.79</v>
      </c>
    </row>
    <row r="1422" spans="1:5" x14ac:dyDescent="0.35">
      <c r="A1422">
        <f t="shared" si="22"/>
        <v>2006</v>
      </c>
      <c r="B1422" t="s">
        <v>937</v>
      </c>
      <c r="C1422">
        <v>152</v>
      </c>
      <c r="D1422">
        <v>1</v>
      </c>
      <c r="E1422">
        <v>5226.41</v>
      </c>
    </row>
    <row r="1423" spans="1:5" x14ac:dyDescent="0.35">
      <c r="A1423">
        <f t="shared" si="22"/>
        <v>2006</v>
      </c>
      <c r="B1423" t="s">
        <v>937</v>
      </c>
      <c r="C1423">
        <v>162</v>
      </c>
      <c r="D1423">
        <v>1</v>
      </c>
      <c r="E1423">
        <v>1064.42</v>
      </c>
    </row>
    <row r="1424" spans="1:5" x14ac:dyDescent="0.35">
      <c r="A1424">
        <f t="shared" si="22"/>
        <v>2006</v>
      </c>
      <c r="B1424" t="s">
        <v>937</v>
      </c>
      <c r="C1424">
        <v>166</v>
      </c>
      <c r="D1424">
        <v>1</v>
      </c>
      <c r="E1424">
        <v>596.29</v>
      </c>
    </row>
    <row r="1425" spans="1:5" x14ac:dyDescent="0.35">
      <c r="A1425">
        <f t="shared" si="22"/>
        <v>2006</v>
      </c>
      <c r="B1425" t="s">
        <v>937</v>
      </c>
      <c r="C1425">
        <v>173</v>
      </c>
      <c r="D1425">
        <v>1</v>
      </c>
      <c r="E1425">
        <v>506.59</v>
      </c>
    </row>
    <row r="1426" spans="1:5" x14ac:dyDescent="0.35">
      <c r="A1426">
        <f t="shared" si="22"/>
        <v>2006</v>
      </c>
      <c r="B1426" t="s">
        <v>937</v>
      </c>
      <c r="C1426">
        <v>177</v>
      </c>
      <c r="D1426">
        <v>1</v>
      </c>
      <c r="E1426">
        <v>968.76</v>
      </c>
    </row>
    <row r="1427" spans="1:5" x14ac:dyDescent="0.35">
      <c r="A1427">
        <f t="shared" si="22"/>
        <v>2006</v>
      </c>
      <c r="B1427" t="s">
        <v>937</v>
      </c>
      <c r="C1427">
        <v>181</v>
      </c>
      <c r="D1427">
        <v>1</v>
      </c>
      <c r="E1427">
        <v>6957.06</v>
      </c>
    </row>
    <row r="1428" spans="1:5" x14ac:dyDescent="0.35">
      <c r="A1428">
        <f t="shared" si="22"/>
        <v>2006</v>
      </c>
      <c r="B1428" t="s">
        <v>937</v>
      </c>
      <c r="C1428">
        <v>182</v>
      </c>
      <c r="D1428">
        <v>1</v>
      </c>
      <c r="E1428">
        <v>1269.6099999999999</v>
      </c>
    </row>
    <row r="1429" spans="1:5" x14ac:dyDescent="0.35">
      <c r="A1429">
        <f t="shared" si="22"/>
        <v>2006</v>
      </c>
      <c r="B1429" t="s">
        <v>937</v>
      </c>
      <c r="C1429">
        <v>186</v>
      </c>
      <c r="D1429">
        <v>1</v>
      </c>
      <c r="E1429">
        <v>1507.94</v>
      </c>
    </row>
    <row r="1430" spans="1:5" x14ac:dyDescent="0.35">
      <c r="A1430">
        <f t="shared" si="22"/>
        <v>2006</v>
      </c>
      <c r="B1430" t="s">
        <v>937</v>
      </c>
      <c r="C1430">
        <v>191</v>
      </c>
      <c r="D1430">
        <v>1</v>
      </c>
      <c r="E1430">
        <v>10538.14</v>
      </c>
    </row>
    <row r="1431" spans="1:5" x14ac:dyDescent="0.35">
      <c r="A1431">
        <f t="shared" si="22"/>
        <v>2006</v>
      </c>
      <c r="B1431" t="s">
        <v>937</v>
      </c>
      <c r="C1431">
        <v>192</v>
      </c>
      <c r="D1431">
        <v>1</v>
      </c>
      <c r="E1431">
        <v>5853.45</v>
      </c>
    </row>
    <row r="1432" spans="1:5" x14ac:dyDescent="0.35">
      <c r="A1432">
        <f t="shared" si="22"/>
        <v>2006</v>
      </c>
      <c r="B1432" t="s">
        <v>937</v>
      </c>
      <c r="C1432">
        <v>194</v>
      </c>
      <c r="D1432">
        <v>1</v>
      </c>
      <c r="E1432">
        <v>10929.18</v>
      </c>
    </row>
    <row r="1433" spans="1:5" x14ac:dyDescent="0.35">
      <c r="A1433">
        <f t="shared" si="22"/>
        <v>2006</v>
      </c>
      <c r="B1433" t="s">
        <v>937</v>
      </c>
      <c r="C1433">
        <v>195</v>
      </c>
      <c r="D1433">
        <v>1</v>
      </c>
      <c r="E1433">
        <v>481.86</v>
      </c>
    </row>
    <row r="1434" spans="1:5" x14ac:dyDescent="0.35">
      <c r="A1434">
        <f t="shared" si="22"/>
        <v>2006</v>
      </c>
      <c r="B1434" t="s">
        <v>937</v>
      </c>
      <c r="C1434">
        <v>196</v>
      </c>
      <c r="D1434">
        <v>1</v>
      </c>
      <c r="E1434">
        <v>27947.8</v>
      </c>
    </row>
    <row r="1435" spans="1:5" x14ac:dyDescent="0.35">
      <c r="A1435">
        <f t="shared" si="22"/>
        <v>2006</v>
      </c>
      <c r="B1435" t="s">
        <v>937</v>
      </c>
      <c r="C1435">
        <v>197</v>
      </c>
      <c r="D1435">
        <v>1</v>
      </c>
      <c r="E1435">
        <v>4660</v>
      </c>
    </row>
    <row r="1436" spans="1:5" x14ac:dyDescent="0.35">
      <c r="A1436">
        <f t="shared" si="22"/>
        <v>2006</v>
      </c>
      <c r="B1436" t="s">
        <v>937</v>
      </c>
      <c r="C1436">
        <v>199</v>
      </c>
      <c r="D1436">
        <v>1</v>
      </c>
      <c r="E1436">
        <v>3773.65</v>
      </c>
    </row>
    <row r="1437" spans="1:5" x14ac:dyDescent="0.35">
      <c r="A1437">
        <f t="shared" si="22"/>
        <v>2006</v>
      </c>
      <c r="B1437" t="s">
        <v>937</v>
      </c>
      <c r="C1437">
        <v>200</v>
      </c>
      <c r="D1437">
        <v>1</v>
      </c>
      <c r="E1437">
        <v>5098.3900000000003</v>
      </c>
    </row>
    <row r="1438" spans="1:5" x14ac:dyDescent="0.35">
      <c r="A1438">
        <f t="shared" si="22"/>
        <v>2006</v>
      </c>
      <c r="B1438" t="s">
        <v>937</v>
      </c>
      <c r="C1438">
        <v>203</v>
      </c>
      <c r="D1438">
        <v>1</v>
      </c>
      <c r="E1438">
        <v>905.32</v>
      </c>
    </row>
    <row r="1439" spans="1:5" x14ac:dyDescent="0.35">
      <c r="A1439">
        <f t="shared" si="22"/>
        <v>2006</v>
      </c>
      <c r="B1439" t="s">
        <v>937</v>
      </c>
      <c r="C1439">
        <v>204</v>
      </c>
      <c r="D1439">
        <v>1</v>
      </c>
      <c r="E1439">
        <v>1974.8</v>
      </c>
    </row>
    <row r="1440" spans="1:5" x14ac:dyDescent="0.35">
      <c r="A1440">
        <f t="shared" si="22"/>
        <v>2006</v>
      </c>
      <c r="B1440" t="s">
        <v>937</v>
      </c>
      <c r="C1440">
        <v>206</v>
      </c>
      <c r="D1440">
        <v>1</v>
      </c>
      <c r="E1440">
        <v>4056.35</v>
      </c>
    </row>
    <row r="1441" spans="1:5" x14ac:dyDescent="0.35">
      <c r="A1441">
        <f t="shared" si="22"/>
        <v>2006</v>
      </c>
      <c r="B1441" t="s">
        <v>937</v>
      </c>
      <c r="C1441">
        <v>207</v>
      </c>
      <c r="D1441">
        <v>1</v>
      </c>
      <c r="E1441">
        <v>313.57</v>
      </c>
    </row>
    <row r="1442" spans="1:5" x14ac:dyDescent="0.35">
      <c r="A1442">
        <f t="shared" si="22"/>
        <v>2006</v>
      </c>
      <c r="B1442" t="s">
        <v>937</v>
      </c>
      <c r="C1442">
        <v>208</v>
      </c>
      <c r="D1442">
        <v>1</v>
      </c>
      <c r="E1442">
        <v>190.42</v>
      </c>
    </row>
    <row r="1443" spans="1:5" x14ac:dyDescent="0.35">
      <c r="A1443">
        <f t="shared" si="22"/>
        <v>2006</v>
      </c>
      <c r="B1443" t="s">
        <v>937</v>
      </c>
      <c r="C1443">
        <v>213</v>
      </c>
      <c r="D1443">
        <v>1</v>
      </c>
      <c r="E1443">
        <v>722.58</v>
      </c>
    </row>
    <row r="1444" spans="1:5" x14ac:dyDescent="0.35">
      <c r="A1444">
        <f t="shared" si="22"/>
        <v>2006</v>
      </c>
      <c r="B1444" t="s">
        <v>937</v>
      </c>
      <c r="C1444">
        <v>227</v>
      </c>
      <c r="D1444">
        <v>1</v>
      </c>
      <c r="E1444">
        <v>911.67</v>
      </c>
    </row>
    <row r="1445" spans="1:5" x14ac:dyDescent="0.35">
      <c r="A1445">
        <f t="shared" si="22"/>
        <v>2006</v>
      </c>
      <c r="B1445" t="s">
        <v>937</v>
      </c>
      <c r="C1445">
        <v>229</v>
      </c>
      <c r="D1445">
        <v>1</v>
      </c>
      <c r="E1445">
        <v>360.04</v>
      </c>
    </row>
    <row r="1446" spans="1:5" x14ac:dyDescent="0.35">
      <c r="A1446">
        <f t="shared" si="22"/>
        <v>2006</v>
      </c>
      <c r="B1446" t="s">
        <v>937</v>
      </c>
      <c r="C1446">
        <v>238</v>
      </c>
      <c r="D1446">
        <v>1</v>
      </c>
      <c r="E1446">
        <v>323.82</v>
      </c>
    </row>
    <row r="1447" spans="1:5" x14ac:dyDescent="0.35">
      <c r="A1447">
        <f t="shared" si="22"/>
        <v>2006</v>
      </c>
      <c r="B1447" t="s">
        <v>937</v>
      </c>
      <c r="C1447">
        <v>239</v>
      </c>
      <c r="D1447">
        <v>1</v>
      </c>
      <c r="E1447">
        <v>652.66</v>
      </c>
    </row>
    <row r="1448" spans="1:5" x14ac:dyDescent="0.35">
      <c r="A1448">
        <f t="shared" si="22"/>
        <v>2006</v>
      </c>
      <c r="B1448" t="s">
        <v>937</v>
      </c>
      <c r="C1448">
        <v>241</v>
      </c>
      <c r="D1448">
        <v>1</v>
      </c>
      <c r="E1448">
        <v>3540.01</v>
      </c>
    </row>
    <row r="1449" spans="1:5" x14ac:dyDescent="0.35">
      <c r="A1449">
        <f t="shared" si="22"/>
        <v>2006</v>
      </c>
      <c r="B1449" t="s">
        <v>937</v>
      </c>
      <c r="C1449">
        <v>242</v>
      </c>
      <c r="D1449">
        <v>1</v>
      </c>
      <c r="E1449">
        <v>395.93</v>
      </c>
    </row>
    <row r="1450" spans="1:5" x14ac:dyDescent="0.35">
      <c r="A1450">
        <f t="shared" si="22"/>
        <v>2006</v>
      </c>
      <c r="B1450" t="s">
        <v>937</v>
      </c>
      <c r="C1450">
        <v>252</v>
      </c>
      <c r="D1450">
        <v>1</v>
      </c>
      <c r="E1450">
        <v>1359.86</v>
      </c>
    </row>
    <row r="1451" spans="1:5" x14ac:dyDescent="0.35">
      <c r="A1451">
        <f t="shared" si="22"/>
        <v>2006</v>
      </c>
      <c r="B1451" t="s">
        <v>937</v>
      </c>
      <c r="C1451">
        <v>253</v>
      </c>
      <c r="D1451">
        <v>1</v>
      </c>
      <c r="E1451">
        <v>608.44000000000005</v>
      </c>
    </row>
    <row r="1452" spans="1:5" x14ac:dyDescent="0.35">
      <c r="A1452">
        <f t="shared" si="22"/>
        <v>2006</v>
      </c>
      <c r="B1452" t="s">
        <v>937</v>
      </c>
      <c r="C1452">
        <v>255</v>
      </c>
      <c r="D1452">
        <v>1</v>
      </c>
      <c r="E1452">
        <v>1239.6500000000001</v>
      </c>
    </row>
    <row r="1453" spans="1:5" x14ac:dyDescent="0.35">
      <c r="A1453">
        <f t="shared" si="22"/>
        <v>2006</v>
      </c>
      <c r="B1453" t="s">
        <v>937</v>
      </c>
      <c r="C1453">
        <v>256</v>
      </c>
      <c r="D1453">
        <v>1</v>
      </c>
      <c r="E1453">
        <v>2865.05</v>
      </c>
    </row>
    <row r="1454" spans="1:5" x14ac:dyDescent="0.35">
      <c r="A1454">
        <f t="shared" si="22"/>
        <v>2006</v>
      </c>
      <c r="B1454" t="s">
        <v>937</v>
      </c>
      <c r="C1454">
        <v>261</v>
      </c>
      <c r="D1454">
        <v>1</v>
      </c>
      <c r="E1454">
        <v>274.76</v>
      </c>
    </row>
    <row r="1455" spans="1:5" x14ac:dyDescent="0.35">
      <c r="A1455">
        <f t="shared" si="22"/>
        <v>2006</v>
      </c>
      <c r="B1455" t="s">
        <v>937</v>
      </c>
      <c r="C1455">
        <v>264</v>
      </c>
      <c r="D1455">
        <v>1</v>
      </c>
      <c r="E1455">
        <v>109.78</v>
      </c>
    </row>
    <row r="1456" spans="1:5" x14ac:dyDescent="0.35">
      <c r="A1456">
        <f t="shared" si="22"/>
        <v>2006</v>
      </c>
      <c r="B1456" t="s">
        <v>937</v>
      </c>
      <c r="C1456">
        <v>270</v>
      </c>
      <c r="D1456">
        <v>1</v>
      </c>
      <c r="E1456">
        <v>8180.95</v>
      </c>
    </row>
    <row r="1457" spans="1:5" x14ac:dyDescent="0.35">
      <c r="A1457">
        <f t="shared" si="22"/>
        <v>2006</v>
      </c>
      <c r="B1457" t="s">
        <v>937</v>
      </c>
      <c r="C1457">
        <v>271</v>
      </c>
      <c r="D1457">
        <v>1</v>
      </c>
      <c r="E1457">
        <v>10644.62</v>
      </c>
    </row>
    <row r="1458" spans="1:5" x14ac:dyDescent="0.35">
      <c r="A1458">
        <f t="shared" si="22"/>
        <v>2006</v>
      </c>
      <c r="B1458" t="s">
        <v>937</v>
      </c>
      <c r="C1458">
        <v>272</v>
      </c>
      <c r="D1458">
        <v>1</v>
      </c>
      <c r="E1458">
        <v>9960.7099999999991</v>
      </c>
    </row>
    <row r="1459" spans="1:5" x14ac:dyDescent="0.35">
      <c r="A1459">
        <f t="shared" si="22"/>
        <v>2006</v>
      </c>
      <c r="B1459" t="s">
        <v>937</v>
      </c>
      <c r="C1459">
        <v>273</v>
      </c>
      <c r="D1459">
        <v>1</v>
      </c>
      <c r="E1459">
        <v>7511.17</v>
      </c>
    </row>
    <row r="1460" spans="1:5" x14ac:dyDescent="0.35">
      <c r="A1460">
        <f t="shared" si="22"/>
        <v>2006</v>
      </c>
      <c r="B1460" t="s">
        <v>937</v>
      </c>
      <c r="C1460">
        <v>276</v>
      </c>
      <c r="D1460">
        <v>1</v>
      </c>
      <c r="E1460">
        <v>7664.9</v>
      </c>
    </row>
    <row r="1461" spans="1:5" x14ac:dyDescent="0.35">
      <c r="A1461">
        <f t="shared" si="22"/>
        <v>2006</v>
      </c>
      <c r="B1461" t="s">
        <v>937</v>
      </c>
      <c r="C1461">
        <v>277</v>
      </c>
      <c r="D1461">
        <v>1</v>
      </c>
      <c r="E1461">
        <v>2264.4499999999998</v>
      </c>
    </row>
    <row r="1462" spans="1:5" x14ac:dyDescent="0.35">
      <c r="A1462">
        <f t="shared" si="22"/>
        <v>2006</v>
      </c>
      <c r="B1462" t="s">
        <v>937</v>
      </c>
      <c r="C1462">
        <v>278</v>
      </c>
      <c r="D1462">
        <v>1</v>
      </c>
      <c r="E1462">
        <v>2583.3200000000002</v>
      </c>
    </row>
    <row r="1463" spans="1:5" x14ac:dyDescent="0.35">
      <c r="A1463">
        <f t="shared" si="22"/>
        <v>2006</v>
      </c>
      <c r="B1463" t="s">
        <v>937</v>
      </c>
      <c r="C1463">
        <v>279</v>
      </c>
      <c r="D1463">
        <v>1</v>
      </c>
      <c r="E1463">
        <v>21943.31</v>
      </c>
    </row>
    <row r="1464" spans="1:5" x14ac:dyDescent="0.35">
      <c r="A1464">
        <f t="shared" si="22"/>
        <v>2006</v>
      </c>
      <c r="B1464" t="s">
        <v>937</v>
      </c>
      <c r="C1464">
        <v>280</v>
      </c>
      <c r="D1464">
        <v>1</v>
      </c>
      <c r="E1464">
        <v>4140.8900000000003</v>
      </c>
    </row>
    <row r="1465" spans="1:5" x14ac:dyDescent="0.35">
      <c r="A1465">
        <f t="shared" si="22"/>
        <v>2006</v>
      </c>
      <c r="B1465" t="s">
        <v>937</v>
      </c>
      <c r="C1465">
        <v>281</v>
      </c>
      <c r="D1465">
        <v>1</v>
      </c>
      <c r="E1465">
        <v>13630.91</v>
      </c>
    </row>
    <row r="1466" spans="1:5" x14ac:dyDescent="0.35">
      <c r="A1466">
        <f t="shared" si="22"/>
        <v>2006</v>
      </c>
      <c r="B1466" t="s">
        <v>937</v>
      </c>
      <c r="C1466">
        <v>282</v>
      </c>
      <c r="D1466">
        <v>1</v>
      </c>
      <c r="E1466">
        <v>1697.78</v>
      </c>
    </row>
    <row r="1467" spans="1:5" x14ac:dyDescent="0.35">
      <c r="A1467">
        <f t="shared" si="22"/>
        <v>2006</v>
      </c>
      <c r="B1467" t="s">
        <v>937</v>
      </c>
      <c r="C1467">
        <v>283</v>
      </c>
      <c r="D1467">
        <v>1</v>
      </c>
      <c r="E1467">
        <v>4325.3900000000003</v>
      </c>
    </row>
    <row r="1468" spans="1:5" x14ac:dyDescent="0.35">
      <c r="A1468">
        <f t="shared" si="22"/>
        <v>2006</v>
      </c>
      <c r="B1468" t="s">
        <v>937</v>
      </c>
      <c r="C1468">
        <v>284</v>
      </c>
      <c r="D1468">
        <v>1</v>
      </c>
      <c r="E1468">
        <v>9823.4599999999991</v>
      </c>
    </row>
    <row r="1469" spans="1:5" x14ac:dyDescent="0.35">
      <c r="A1469">
        <f t="shared" si="22"/>
        <v>2006</v>
      </c>
      <c r="B1469" t="s">
        <v>937</v>
      </c>
      <c r="C1469">
        <v>286</v>
      </c>
      <c r="D1469">
        <v>1</v>
      </c>
      <c r="E1469">
        <v>1706.07</v>
      </c>
    </row>
    <row r="1470" spans="1:5" x14ac:dyDescent="0.35">
      <c r="A1470">
        <f t="shared" si="22"/>
        <v>2006</v>
      </c>
      <c r="B1470" t="s">
        <v>937</v>
      </c>
      <c r="C1470">
        <v>294</v>
      </c>
      <c r="D1470">
        <v>1</v>
      </c>
      <c r="E1470">
        <v>1084.52</v>
      </c>
    </row>
    <row r="1471" spans="1:5" x14ac:dyDescent="0.35">
      <c r="A1471">
        <f t="shared" si="22"/>
        <v>2006</v>
      </c>
      <c r="B1471" t="s">
        <v>937</v>
      </c>
      <c r="C1471">
        <v>297</v>
      </c>
      <c r="D1471">
        <v>1</v>
      </c>
      <c r="E1471">
        <v>339.78</v>
      </c>
    </row>
    <row r="1472" spans="1:5" x14ac:dyDescent="0.35">
      <c r="A1472">
        <f t="shared" si="22"/>
        <v>2006</v>
      </c>
      <c r="B1472" t="s">
        <v>937</v>
      </c>
      <c r="C1472">
        <v>299</v>
      </c>
      <c r="D1472">
        <v>1</v>
      </c>
      <c r="E1472">
        <v>858.77</v>
      </c>
    </row>
    <row r="1473" spans="1:5" x14ac:dyDescent="0.35">
      <c r="A1473">
        <f t="shared" si="22"/>
        <v>2006</v>
      </c>
      <c r="B1473" t="s">
        <v>937</v>
      </c>
      <c r="C1473">
        <v>300</v>
      </c>
      <c r="D1473">
        <v>1</v>
      </c>
      <c r="E1473">
        <v>1436.88</v>
      </c>
    </row>
    <row r="1474" spans="1:5" x14ac:dyDescent="0.35">
      <c r="A1474">
        <f t="shared" si="22"/>
        <v>2006</v>
      </c>
      <c r="B1474" t="s">
        <v>937</v>
      </c>
      <c r="C1474">
        <v>306</v>
      </c>
      <c r="D1474">
        <v>1</v>
      </c>
      <c r="E1474">
        <v>281.58</v>
      </c>
    </row>
    <row r="1475" spans="1:5" x14ac:dyDescent="0.35">
      <c r="A1475">
        <f t="shared" si="22"/>
        <v>2006</v>
      </c>
      <c r="B1475" t="s">
        <v>937</v>
      </c>
      <c r="C1475">
        <v>308</v>
      </c>
      <c r="D1475">
        <v>1</v>
      </c>
      <c r="E1475">
        <v>521.44000000000005</v>
      </c>
    </row>
    <row r="1476" spans="1:5" x14ac:dyDescent="0.35">
      <c r="A1476">
        <f t="shared" ref="A1476:A1539" si="23">VALUE(20&amp;LEFT(B1476,2))+1</f>
        <v>2006</v>
      </c>
      <c r="B1476" t="s">
        <v>937</v>
      </c>
      <c r="C1476">
        <v>309</v>
      </c>
      <c r="D1476">
        <v>1</v>
      </c>
      <c r="E1476">
        <v>1621.7</v>
      </c>
    </row>
    <row r="1477" spans="1:5" x14ac:dyDescent="0.35">
      <c r="A1477">
        <f t="shared" si="23"/>
        <v>2006</v>
      </c>
      <c r="B1477" t="s">
        <v>937</v>
      </c>
      <c r="C1477">
        <v>314</v>
      </c>
      <c r="D1477">
        <v>1</v>
      </c>
      <c r="E1477">
        <v>911.72</v>
      </c>
    </row>
    <row r="1478" spans="1:5" x14ac:dyDescent="0.35">
      <c r="A1478">
        <f t="shared" si="23"/>
        <v>2006</v>
      </c>
      <c r="B1478" t="s">
        <v>937</v>
      </c>
      <c r="C1478">
        <v>316</v>
      </c>
      <c r="D1478">
        <v>1</v>
      </c>
      <c r="E1478">
        <v>1267.72</v>
      </c>
    </row>
    <row r="1479" spans="1:5" x14ac:dyDescent="0.35">
      <c r="A1479">
        <f t="shared" si="23"/>
        <v>2006</v>
      </c>
      <c r="B1479" t="s">
        <v>937</v>
      </c>
      <c r="C1479">
        <v>317</v>
      </c>
      <c r="D1479">
        <v>1</v>
      </c>
      <c r="E1479">
        <v>947.78</v>
      </c>
    </row>
    <row r="1480" spans="1:5" x14ac:dyDescent="0.35">
      <c r="A1480">
        <f t="shared" si="23"/>
        <v>2006</v>
      </c>
      <c r="B1480" t="s">
        <v>937</v>
      </c>
      <c r="C1480">
        <v>318</v>
      </c>
      <c r="D1480">
        <v>1</v>
      </c>
      <c r="E1480">
        <v>3773.79</v>
      </c>
    </row>
    <row r="1481" spans="1:5" x14ac:dyDescent="0.35">
      <c r="A1481">
        <f t="shared" si="23"/>
        <v>2006</v>
      </c>
      <c r="B1481" t="s">
        <v>937</v>
      </c>
      <c r="C1481">
        <v>319</v>
      </c>
      <c r="D1481">
        <v>1</v>
      </c>
      <c r="E1481">
        <v>621.01</v>
      </c>
    </row>
    <row r="1482" spans="1:5" x14ac:dyDescent="0.35">
      <c r="A1482">
        <f t="shared" si="23"/>
        <v>2006</v>
      </c>
      <c r="B1482" t="s">
        <v>937</v>
      </c>
      <c r="C1482">
        <v>323</v>
      </c>
      <c r="D1482">
        <v>2</v>
      </c>
      <c r="E1482">
        <v>27</v>
      </c>
    </row>
    <row r="1483" spans="1:5" x14ac:dyDescent="0.35">
      <c r="A1483">
        <f t="shared" si="23"/>
        <v>2006</v>
      </c>
      <c r="B1483" t="s">
        <v>937</v>
      </c>
      <c r="C1483">
        <v>330</v>
      </c>
      <c r="D1483">
        <v>1</v>
      </c>
      <c r="E1483">
        <v>319.51</v>
      </c>
    </row>
    <row r="1484" spans="1:5" x14ac:dyDescent="0.35">
      <c r="A1484">
        <f t="shared" si="23"/>
        <v>2006</v>
      </c>
      <c r="B1484" t="s">
        <v>937</v>
      </c>
      <c r="C1484">
        <v>332</v>
      </c>
      <c r="D1484">
        <v>1</v>
      </c>
      <c r="E1484">
        <v>1881.67</v>
      </c>
    </row>
    <row r="1485" spans="1:5" x14ac:dyDescent="0.35">
      <c r="A1485">
        <f t="shared" si="23"/>
        <v>2006</v>
      </c>
      <c r="B1485" t="s">
        <v>937</v>
      </c>
      <c r="C1485">
        <v>333</v>
      </c>
      <c r="D1485">
        <v>1</v>
      </c>
      <c r="E1485">
        <v>629.66999999999996</v>
      </c>
    </row>
    <row r="1486" spans="1:5" x14ac:dyDescent="0.35">
      <c r="A1486">
        <f t="shared" si="23"/>
        <v>2006</v>
      </c>
      <c r="B1486" t="s">
        <v>937</v>
      </c>
      <c r="C1486">
        <v>345</v>
      </c>
      <c r="D1486">
        <v>1</v>
      </c>
      <c r="E1486">
        <v>1590.95</v>
      </c>
    </row>
    <row r="1487" spans="1:5" x14ac:dyDescent="0.35">
      <c r="A1487">
        <f t="shared" si="23"/>
        <v>2006</v>
      </c>
      <c r="B1487" t="s">
        <v>937</v>
      </c>
      <c r="C1487">
        <v>347</v>
      </c>
      <c r="D1487">
        <v>1</v>
      </c>
      <c r="E1487">
        <v>4110.7</v>
      </c>
    </row>
    <row r="1488" spans="1:5" x14ac:dyDescent="0.35">
      <c r="A1488">
        <f t="shared" si="23"/>
        <v>2006</v>
      </c>
      <c r="B1488" t="s">
        <v>937</v>
      </c>
      <c r="C1488">
        <v>356</v>
      </c>
      <c r="D1488">
        <v>1</v>
      </c>
      <c r="E1488">
        <v>202.34</v>
      </c>
    </row>
    <row r="1489" spans="1:5" x14ac:dyDescent="0.35">
      <c r="A1489">
        <f t="shared" si="23"/>
        <v>2006</v>
      </c>
      <c r="B1489" t="s">
        <v>937</v>
      </c>
      <c r="C1489">
        <v>361</v>
      </c>
      <c r="D1489">
        <v>1</v>
      </c>
      <c r="E1489">
        <v>1298.43</v>
      </c>
    </row>
    <row r="1490" spans="1:5" x14ac:dyDescent="0.35">
      <c r="A1490">
        <f t="shared" si="23"/>
        <v>2006</v>
      </c>
      <c r="B1490" t="s">
        <v>937</v>
      </c>
      <c r="C1490">
        <v>362</v>
      </c>
      <c r="D1490">
        <v>1</v>
      </c>
      <c r="E1490">
        <v>332.45</v>
      </c>
    </row>
    <row r="1491" spans="1:5" x14ac:dyDescent="0.35">
      <c r="A1491">
        <f t="shared" si="23"/>
        <v>2006</v>
      </c>
      <c r="B1491" t="s">
        <v>937</v>
      </c>
      <c r="C1491">
        <v>363</v>
      </c>
      <c r="D1491">
        <v>1</v>
      </c>
      <c r="E1491">
        <v>368.02</v>
      </c>
    </row>
    <row r="1492" spans="1:5" x14ac:dyDescent="0.35">
      <c r="A1492">
        <f t="shared" si="23"/>
        <v>2006</v>
      </c>
      <c r="B1492" t="s">
        <v>937</v>
      </c>
      <c r="C1492">
        <v>371</v>
      </c>
      <c r="D1492">
        <v>1</v>
      </c>
      <c r="E1492">
        <v>116.07</v>
      </c>
    </row>
    <row r="1493" spans="1:5" x14ac:dyDescent="0.35">
      <c r="A1493">
        <f t="shared" si="23"/>
        <v>2006</v>
      </c>
      <c r="B1493" t="s">
        <v>937</v>
      </c>
      <c r="C1493">
        <v>378</v>
      </c>
      <c r="D1493">
        <v>1</v>
      </c>
      <c r="E1493">
        <v>535.85</v>
      </c>
    </row>
    <row r="1494" spans="1:5" x14ac:dyDescent="0.35">
      <c r="A1494">
        <f t="shared" si="23"/>
        <v>2006</v>
      </c>
      <c r="B1494" t="s">
        <v>937</v>
      </c>
      <c r="C1494">
        <v>381</v>
      </c>
      <c r="D1494">
        <v>1</v>
      </c>
      <c r="E1494">
        <v>1604.96</v>
      </c>
    </row>
    <row r="1495" spans="1:5" x14ac:dyDescent="0.35">
      <c r="A1495">
        <f t="shared" si="23"/>
        <v>2006</v>
      </c>
      <c r="B1495" t="s">
        <v>937</v>
      </c>
      <c r="C1495">
        <v>390</v>
      </c>
      <c r="D1495">
        <v>1</v>
      </c>
      <c r="E1495">
        <v>636.94000000000005</v>
      </c>
    </row>
    <row r="1496" spans="1:5" x14ac:dyDescent="0.35">
      <c r="A1496">
        <f t="shared" si="23"/>
        <v>2006</v>
      </c>
      <c r="B1496" t="s">
        <v>937</v>
      </c>
      <c r="C1496">
        <v>391</v>
      </c>
      <c r="D1496">
        <v>1</v>
      </c>
      <c r="E1496">
        <v>417.61</v>
      </c>
    </row>
    <row r="1497" spans="1:5" x14ac:dyDescent="0.35">
      <c r="A1497">
        <f t="shared" si="23"/>
        <v>2006</v>
      </c>
      <c r="B1497" t="s">
        <v>937</v>
      </c>
      <c r="C1497">
        <v>392</v>
      </c>
      <c r="D1497">
        <v>1</v>
      </c>
      <c r="E1497">
        <v>642.17999999999995</v>
      </c>
    </row>
    <row r="1498" spans="1:5" x14ac:dyDescent="0.35">
      <c r="A1498">
        <f t="shared" si="23"/>
        <v>2006</v>
      </c>
      <c r="B1498" t="s">
        <v>937</v>
      </c>
      <c r="C1498">
        <v>394</v>
      </c>
      <c r="D1498">
        <v>1</v>
      </c>
      <c r="E1498">
        <v>1012.85</v>
      </c>
    </row>
    <row r="1499" spans="1:5" x14ac:dyDescent="0.35">
      <c r="A1499">
        <f t="shared" si="23"/>
        <v>2006</v>
      </c>
      <c r="B1499" t="s">
        <v>937</v>
      </c>
      <c r="C1499">
        <v>402</v>
      </c>
      <c r="D1499">
        <v>1</v>
      </c>
      <c r="E1499">
        <v>168.98</v>
      </c>
    </row>
    <row r="1500" spans="1:5" x14ac:dyDescent="0.35">
      <c r="A1500">
        <f t="shared" si="23"/>
        <v>2006</v>
      </c>
      <c r="B1500" t="s">
        <v>937</v>
      </c>
      <c r="C1500">
        <v>403</v>
      </c>
      <c r="D1500">
        <v>1</v>
      </c>
      <c r="E1500">
        <v>196.64</v>
      </c>
    </row>
    <row r="1501" spans="1:5" x14ac:dyDescent="0.35">
      <c r="A1501">
        <f t="shared" si="23"/>
        <v>2006</v>
      </c>
      <c r="B1501" t="s">
        <v>937</v>
      </c>
      <c r="C1501">
        <v>404</v>
      </c>
      <c r="D1501">
        <v>1</v>
      </c>
      <c r="E1501">
        <v>220.89</v>
      </c>
    </row>
    <row r="1502" spans="1:5" x14ac:dyDescent="0.35">
      <c r="A1502">
        <f t="shared" si="23"/>
        <v>2006</v>
      </c>
      <c r="B1502" t="s">
        <v>937</v>
      </c>
      <c r="C1502">
        <v>409</v>
      </c>
      <c r="D1502">
        <v>1</v>
      </c>
      <c r="E1502">
        <v>305.64999999999998</v>
      </c>
    </row>
    <row r="1503" spans="1:5" x14ac:dyDescent="0.35">
      <c r="A1503">
        <f t="shared" si="23"/>
        <v>2006</v>
      </c>
      <c r="B1503" t="s">
        <v>937</v>
      </c>
      <c r="C1503">
        <v>411</v>
      </c>
      <c r="D1503">
        <v>1</v>
      </c>
      <c r="E1503">
        <v>94.56</v>
      </c>
    </row>
    <row r="1504" spans="1:5" x14ac:dyDescent="0.35">
      <c r="A1504">
        <f t="shared" si="23"/>
        <v>2006</v>
      </c>
      <c r="B1504" t="s">
        <v>937</v>
      </c>
      <c r="C1504">
        <v>413</v>
      </c>
      <c r="D1504">
        <v>1</v>
      </c>
      <c r="E1504">
        <v>2153.92</v>
      </c>
    </row>
    <row r="1505" spans="1:5" x14ac:dyDescent="0.35">
      <c r="A1505">
        <f t="shared" si="23"/>
        <v>2006</v>
      </c>
      <c r="B1505" t="s">
        <v>937</v>
      </c>
      <c r="C1505">
        <v>414</v>
      </c>
      <c r="D1505">
        <v>1</v>
      </c>
      <c r="E1505">
        <v>455.41</v>
      </c>
    </row>
    <row r="1506" spans="1:5" x14ac:dyDescent="0.35">
      <c r="A1506">
        <f t="shared" si="23"/>
        <v>2006</v>
      </c>
      <c r="B1506" t="s">
        <v>937</v>
      </c>
      <c r="C1506">
        <v>415</v>
      </c>
      <c r="D1506">
        <v>1</v>
      </c>
      <c r="E1506">
        <v>161.47999999999999</v>
      </c>
    </row>
    <row r="1507" spans="1:5" x14ac:dyDescent="0.35">
      <c r="A1507">
        <f t="shared" si="23"/>
        <v>2006</v>
      </c>
      <c r="B1507" t="s">
        <v>937</v>
      </c>
      <c r="C1507">
        <v>417</v>
      </c>
      <c r="D1507">
        <v>1</v>
      </c>
      <c r="E1507">
        <v>712.14</v>
      </c>
    </row>
    <row r="1508" spans="1:5" x14ac:dyDescent="0.35">
      <c r="A1508">
        <f t="shared" si="23"/>
        <v>2006</v>
      </c>
      <c r="B1508" t="s">
        <v>937</v>
      </c>
      <c r="C1508">
        <v>418</v>
      </c>
      <c r="D1508">
        <v>1</v>
      </c>
      <c r="E1508">
        <v>139.88</v>
      </c>
    </row>
    <row r="1509" spans="1:5" x14ac:dyDescent="0.35">
      <c r="A1509">
        <f t="shared" si="23"/>
        <v>2006</v>
      </c>
      <c r="B1509" t="s">
        <v>937</v>
      </c>
      <c r="C1509">
        <v>423</v>
      </c>
      <c r="D1509">
        <v>1</v>
      </c>
      <c r="E1509">
        <v>3049</v>
      </c>
    </row>
    <row r="1510" spans="1:5" x14ac:dyDescent="0.35">
      <c r="A1510">
        <f t="shared" si="23"/>
        <v>2006</v>
      </c>
      <c r="B1510" t="s">
        <v>937</v>
      </c>
      <c r="C1510">
        <v>424</v>
      </c>
      <c r="D1510">
        <v>1</v>
      </c>
      <c r="E1510">
        <v>468.19</v>
      </c>
    </row>
    <row r="1511" spans="1:5" x14ac:dyDescent="0.35">
      <c r="A1511">
        <f t="shared" si="23"/>
        <v>2006</v>
      </c>
      <c r="B1511" t="s">
        <v>937</v>
      </c>
      <c r="C1511">
        <v>432</v>
      </c>
      <c r="D1511">
        <v>1</v>
      </c>
      <c r="E1511">
        <v>639.79</v>
      </c>
    </row>
    <row r="1512" spans="1:5" x14ac:dyDescent="0.35">
      <c r="A1512">
        <f t="shared" si="23"/>
        <v>2006</v>
      </c>
      <c r="B1512" t="s">
        <v>937</v>
      </c>
      <c r="C1512">
        <v>435</v>
      </c>
      <c r="D1512">
        <v>1</v>
      </c>
      <c r="E1512">
        <v>600.23</v>
      </c>
    </row>
    <row r="1513" spans="1:5" x14ac:dyDescent="0.35">
      <c r="A1513">
        <f t="shared" si="23"/>
        <v>2006</v>
      </c>
      <c r="B1513" t="s">
        <v>937</v>
      </c>
      <c r="C1513">
        <v>441</v>
      </c>
      <c r="D1513">
        <v>1</v>
      </c>
      <c r="E1513">
        <v>358.27</v>
      </c>
    </row>
    <row r="1514" spans="1:5" x14ac:dyDescent="0.35">
      <c r="A1514">
        <f t="shared" si="23"/>
        <v>2006</v>
      </c>
      <c r="B1514" t="s">
        <v>937</v>
      </c>
      <c r="C1514">
        <v>447</v>
      </c>
      <c r="D1514">
        <v>1</v>
      </c>
      <c r="E1514">
        <v>191.56</v>
      </c>
    </row>
    <row r="1515" spans="1:5" x14ac:dyDescent="0.35">
      <c r="A1515">
        <f t="shared" si="23"/>
        <v>2006</v>
      </c>
      <c r="B1515" t="s">
        <v>937</v>
      </c>
      <c r="C1515">
        <v>458</v>
      </c>
      <c r="D1515">
        <v>1</v>
      </c>
      <c r="E1515">
        <v>371.42</v>
      </c>
    </row>
    <row r="1516" spans="1:5" x14ac:dyDescent="0.35">
      <c r="A1516">
        <f t="shared" si="23"/>
        <v>2006</v>
      </c>
      <c r="B1516" t="s">
        <v>937</v>
      </c>
      <c r="C1516">
        <v>463</v>
      </c>
      <c r="D1516">
        <v>1</v>
      </c>
      <c r="E1516">
        <v>845.85</v>
      </c>
    </row>
    <row r="1517" spans="1:5" x14ac:dyDescent="0.35">
      <c r="A1517">
        <f t="shared" si="23"/>
        <v>2006</v>
      </c>
      <c r="B1517" t="s">
        <v>937</v>
      </c>
      <c r="C1517">
        <v>465</v>
      </c>
      <c r="D1517">
        <v>1</v>
      </c>
      <c r="E1517">
        <v>1825.36</v>
      </c>
    </row>
    <row r="1518" spans="1:5" x14ac:dyDescent="0.35">
      <c r="A1518">
        <f t="shared" si="23"/>
        <v>2006</v>
      </c>
      <c r="B1518" t="s">
        <v>937</v>
      </c>
      <c r="C1518">
        <v>466</v>
      </c>
      <c r="D1518">
        <v>1</v>
      </c>
      <c r="E1518">
        <v>2278.9</v>
      </c>
    </row>
    <row r="1519" spans="1:5" x14ac:dyDescent="0.35">
      <c r="A1519">
        <f t="shared" si="23"/>
        <v>2006</v>
      </c>
      <c r="B1519" t="s">
        <v>937</v>
      </c>
      <c r="C1519">
        <v>473</v>
      </c>
      <c r="D1519">
        <v>1</v>
      </c>
      <c r="E1519">
        <v>578.48</v>
      </c>
    </row>
    <row r="1520" spans="1:5" x14ac:dyDescent="0.35">
      <c r="A1520">
        <f t="shared" si="23"/>
        <v>2006</v>
      </c>
      <c r="B1520" t="s">
        <v>937</v>
      </c>
      <c r="C1520">
        <v>477</v>
      </c>
      <c r="D1520">
        <v>1</v>
      </c>
      <c r="E1520">
        <v>3400.91</v>
      </c>
    </row>
    <row r="1521" spans="1:5" x14ac:dyDescent="0.35">
      <c r="A1521">
        <f t="shared" si="23"/>
        <v>2006</v>
      </c>
      <c r="B1521" t="s">
        <v>937</v>
      </c>
      <c r="C1521">
        <v>480</v>
      </c>
      <c r="D1521">
        <v>1</v>
      </c>
      <c r="E1521">
        <v>742.93</v>
      </c>
    </row>
    <row r="1522" spans="1:5" x14ac:dyDescent="0.35">
      <c r="A1522">
        <f t="shared" si="23"/>
        <v>2006</v>
      </c>
      <c r="B1522" t="s">
        <v>937</v>
      </c>
      <c r="C1522">
        <v>482</v>
      </c>
      <c r="D1522">
        <v>1</v>
      </c>
      <c r="E1522">
        <v>2637.97</v>
      </c>
    </row>
    <row r="1523" spans="1:5" x14ac:dyDescent="0.35">
      <c r="A1523">
        <f t="shared" si="23"/>
        <v>2006</v>
      </c>
      <c r="B1523" t="s">
        <v>937</v>
      </c>
      <c r="C1523">
        <v>484</v>
      </c>
      <c r="D1523">
        <v>1</v>
      </c>
      <c r="E1523">
        <v>1040.8</v>
      </c>
    </row>
    <row r="1524" spans="1:5" x14ac:dyDescent="0.35">
      <c r="A1524">
        <f t="shared" si="23"/>
        <v>2006</v>
      </c>
      <c r="B1524" t="s">
        <v>937</v>
      </c>
      <c r="C1524">
        <v>485</v>
      </c>
      <c r="D1524">
        <v>1</v>
      </c>
      <c r="E1524">
        <v>683.05</v>
      </c>
    </row>
    <row r="1525" spans="1:5" x14ac:dyDescent="0.35">
      <c r="A1525">
        <f t="shared" si="23"/>
        <v>2006</v>
      </c>
      <c r="B1525" t="s">
        <v>937</v>
      </c>
      <c r="C1525">
        <v>486</v>
      </c>
      <c r="D1525">
        <v>1</v>
      </c>
      <c r="E1525">
        <v>350.6</v>
      </c>
    </row>
    <row r="1526" spans="1:5" x14ac:dyDescent="0.35">
      <c r="A1526">
        <f t="shared" si="23"/>
        <v>2006</v>
      </c>
      <c r="B1526" t="s">
        <v>937</v>
      </c>
      <c r="C1526">
        <v>487</v>
      </c>
      <c r="D1526">
        <v>1</v>
      </c>
      <c r="E1526">
        <v>393.61</v>
      </c>
    </row>
    <row r="1527" spans="1:5" x14ac:dyDescent="0.35">
      <c r="A1527">
        <f t="shared" si="23"/>
        <v>2006</v>
      </c>
      <c r="B1527" t="s">
        <v>937</v>
      </c>
      <c r="C1527">
        <v>492</v>
      </c>
      <c r="D1527">
        <v>1</v>
      </c>
      <c r="E1527">
        <v>4167.17</v>
      </c>
    </row>
    <row r="1528" spans="1:5" x14ac:dyDescent="0.35">
      <c r="A1528">
        <f t="shared" si="23"/>
        <v>2006</v>
      </c>
      <c r="B1528" t="s">
        <v>937</v>
      </c>
      <c r="C1528">
        <v>495</v>
      </c>
      <c r="D1528">
        <v>1</v>
      </c>
      <c r="E1528">
        <v>354.99</v>
      </c>
    </row>
    <row r="1529" spans="1:5" x14ac:dyDescent="0.35">
      <c r="A1529">
        <f t="shared" si="23"/>
        <v>2006</v>
      </c>
      <c r="B1529" t="s">
        <v>937</v>
      </c>
      <c r="C1529">
        <v>497</v>
      </c>
      <c r="D1529">
        <v>1</v>
      </c>
      <c r="E1529">
        <v>223.15</v>
      </c>
    </row>
    <row r="1530" spans="1:5" x14ac:dyDescent="0.35">
      <c r="A1530">
        <f t="shared" si="23"/>
        <v>2006</v>
      </c>
      <c r="B1530" t="s">
        <v>937</v>
      </c>
      <c r="C1530">
        <v>499</v>
      </c>
      <c r="D1530">
        <v>1</v>
      </c>
      <c r="E1530">
        <v>343.5</v>
      </c>
    </row>
    <row r="1531" spans="1:5" x14ac:dyDescent="0.35">
      <c r="A1531">
        <f t="shared" si="23"/>
        <v>2006</v>
      </c>
      <c r="B1531" t="s">
        <v>937</v>
      </c>
      <c r="C1531">
        <v>500</v>
      </c>
      <c r="D1531">
        <v>1</v>
      </c>
      <c r="E1531">
        <v>628.96</v>
      </c>
    </row>
    <row r="1532" spans="1:5" x14ac:dyDescent="0.35">
      <c r="A1532">
        <f t="shared" si="23"/>
        <v>2006</v>
      </c>
      <c r="B1532" t="s">
        <v>937</v>
      </c>
      <c r="C1532">
        <v>505</v>
      </c>
      <c r="D1532">
        <v>1</v>
      </c>
      <c r="E1532">
        <v>464.49</v>
      </c>
    </row>
    <row r="1533" spans="1:5" x14ac:dyDescent="0.35">
      <c r="A1533">
        <f t="shared" si="23"/>
        <v>2006</v>
      </c>
      <c r="B1533" t="s">
        <v>937</v>
      </c>
      <c r="C1533">
        <v>507</v>
      </c>
      <c r="D1533">
        <v>1</v>
      </c>
      <c r="E1533">
        <v>309.33999999999997</v>
      </c>
    </row>
    <row r="1534" spans="1:5" x14ac:dyDescent="0.35">
      <c r="A1534">
        <f t="shared" si="23"/>
        <v>2006</v>
      </c>
      <c r="B1534" t="s">
        <v>937</v>
      </c>
      <c r="C1534">
        <v>508</v>
      </c>
      <c r="D1534">
        <v>1</v>
      </c>
      <c r="E1534">
        <v>1879.2</v>
      </c>
    </row>
    <row r="1535" spans="1:5" x14ac:dyDescent="0.35">
      <c r="A1535">
        <f t="shared" si="23"/>
        <v>2006</v>
      </c>
      <c r="B1535" t="s">
        <v>937</v>
      </c>
      <c r="C1535">
        <v>511</v>
      </c>
      <c r="D1535">
        <v>1</v>
      </c>
      <c r="E1535">
        <v>642.17999999999995</v>
      </c>
    </row>
    <row r="1536" spans="1:5" x14ac:dyDescent="0.35">
      <c r="A1536">
        <f t="shared" si="23"/>
        <v>2006</v>
      </c>
      <c r="B1536" t="s">
        <v>937</v>
      </c>
      <c r="C1536">
        <v>513</v>
      </c>
      <c r="D1536">
        <v>1</v>
      </c>
      <c r="E1536">
        <v>180.99</v>
      </c>
    </row>
    <row r="1537" spans="1:5" x14ac:dyDescent="0.35">
      <c r="A1537">
        <f t="shared" si="23"/>
        <v>2006</v>
      </c>
      <c r="B1537" t="s">
        <v>937</v>
      </c>
      <c r="C1537">
        <v>514</v>
      </c>
      <c r="D1537">
        <v>1</v>
      </c>
      <c r="E1537">
        <v>187.11</v>
      </c>
    </row>
    <row r="1538" spans="1:5" x14ac:dyDescent="0.35">
      <c r="A1538">
        <f t="shared" si="23"/>
        <v>2006</v>
      </c>
      <c r="B1538" t="s">
        <v>937</v>
      </c>
      <c r="C1538">
        <v>516</v>
      </c>
      <c r="D1538">
        <v>1</v>
      </c>
      <c r="E1538">
        <v>118.37</v>
      </c>
    </row>
    <row r="1539" spans="1:5" x14ac:dyDescent="0.35">
      <c r="A1539">
        <f t="shared" si="23"/>
        <v>2006</v>
      </c>
      <c r="B1539" t="s">
        <v>937</v>
      </c>
      <c r="C1539">
        <v>518</v>
      </c>
      <c r="D1539">
        <v>1</v>
      </c>
      <c r="E1539">
        <v>2168.96</v>
      </c>
    </row>
    <row r="1540" spans="1:5" x14ac:dyDescent="0.35">
      <c r="A1540">
        <f t="shared" ref="A1540:A1603" si="24">VALUE(20&amp;LEFT(B1540,2))+1</f>
        <v>2006</v>
      </c>
      <c r="B1540" t="s">
        <v>937</v>
      </c>
      <c r="C1540">
        <v>531</v>
      </c>
      <c r="D1540">
        <v>1</v>
      </c>
      <c r="E1540">
        <v>1610.35</v>
      </c>
    </row>
    <row r="1541" spans="1:5" x14ac:dyDescent="0.35">
      <c r="A1541">
        <f t="shared" si="24"/>
        <v>2006</v>
      </c>
      <c r="B1541" t="s">
        <v>937</v>
      </c>
      <c r="C1541">
        <v>533</v>
      </c>
      <c r="D1541">
        <v>1</v>
      </c>
      <c r="E1541">
        <v>1213.3399999999999</v>
      </c>
    </row>
    <row r="1542" spans="1:5" x14ac:dyDescent="0.35">
      <c r="A1542">
        <f t="shared" si="24"/>
        <v>2006</v>
      </c>
      <c r="B1542" t="s">
        <v>937</v>
      </c>
      <c r="C1542">
        <v>534</v>
      </c>
      <c r="D1542">
        <v>1</v>
      </c>
      <c r="E1542">
        <v>1739</v>
      </c>
    </row>
    <row r="1543" spans="1:5" x14ac:dyDescent="0.35">
      <c r="A1543">
        <f t="shared" si="24"/>
        <v>2006</v>
      </c>
      <c r="B1543" t="s">
        <v>937</v>
      </c>
      <c r="C1543">
        <v>535</v>
      </c>
      <c r="D1543">
        <v>1</v>
      </c>
      <c r="E1543">
        <v>15689.89</v>
      </c>
    </row>
    <row r="1544" spans="1:5" x14ac:dyDescent="0.35">
      <c r="A1544">
        <f t="shared" si="24"/>
        <v>2006</v>
      </c>
      <c r="B1544" t="s">
        <v>937</v>
      </c>
      <c r="C1544">
        <v>542</v>
      </c>
      <c r="D1544">
        <v>1</v>
      </c>
      <c r="E1544">
        <v>538.07000000000005</v>
      </c>
    </row>
    <row r="1545" spans="1:5" x14ac:dyDescent="0.35">
      <c r="A1545">
        <f t="shared" si="24"/>
        <v>2006</v>
      </c>
      <c r="B1545" t="s">
        <v>937</v>
      </c>
      <c r="C1545">
        <v>544</v>
      </c>
      <c r="D1545">
        <v>1</v>
      </c>
      <c r="E1545">
        <v>2660.5</v>
      </c>
    </row>
    <row r="1546" spans="1:5" x14ac:dyDescent="0.35">
      <c r="A1546">
        <f t="shared" si="24"/>
        <v>2006</v>
      </c>
      <c r="B1546" t="s">
        <v>937</v>
      </c>
      <c r="C1546">
        <v>545</v>
      </c>
      <c r="D1546">
        <v>1</v>
      </c>
      <c r="E1546">
        <v>358</v>
      </c>
    </row>
    <row r="1547" spans="1:5" x14ac:dyDescent="0.35">
      <c r="A1547">
        <f t="shared" si="24"/>
        <v>2006</v>
      </c>
      <c r="B1547" t="s">
        <v>937</v>
      </c>
      <c r="C1547">
        <v>547</v>
      </c>
      <c r="D1547">
        <v>1</v>
      </c>
      <c r="E1547">
        <v>567.45000000000005</v>
      </c>
    </row>
    <row r="1548" spans="1:5" x14ac:dyDescent="0.35">
      <c r="A1548">
        <f t="shared" si="24"/>
        <v>2006</v>
      </c>
      <c r="B1548" t="s">
        <v>937</v>
      </c>
      <c r="C1548">
        <v>548</v>
      </c>
      <c r="D1548">
        <v>1</v>
      </c>
      <c r="E1548">
        <v>1094.22</v>
      </c>
    </row>
    <row r="1549" spans="1:5" x14ac:dyDescent="0.35">
      <c r="A1549">
        <f t="shared" si="24"/>
        <v>2006</v>
      </c>
      <c r="B1549" t="s">
        <v>937</v>
      </c>
      <c r="C1549">
        <v>549</v>
      </c>
      <c r="D1549">
        <v>1</v>
      </c>
      <c r="E1549">
        <v>1559.65</v>
      </c>
    </row>
    <row r="1550" spans="1:5" x14ac:dyDescent="0.35">
      <c r="A1550">
        <f t="shared" si="24"/>
        <v>2006</v>
      </c>
      <c r="B1550" t="s">
        <v>937</v>
      </c>
      <c r="C1550">
        <v>550</v>
      </c>
      <c r="D1550">
        <v>1</v>
      </c>
      <c r="E1550">
        <v>503.45</v>
      </c>
    </row>
    <row r="1551" spans="1:5" x14ac:dyDescent="0.35">
      <c r="A1551">
        <f t="shared" si="24"/>
        <v>2006</v>
      </c>
      <c r="B1551" t="s">
        <v>937</v>
      </c>
      <c r="C1551">
        <v>553</v>
      </c>
      <c r="D1551">
        <v>1</v>
      </c>
      <c r="E1551">
        <v>727.21</v>
      </c>
    </row>
    <row r="1552" spans="1:5" x14ac:dyDescent="0.35">
      <c r="A1552">
        <f t="shared" si="24"/>
        <v>2006</v>
      </c>
      <c r="B1552" t="s">
        <v>937</v>
      </c>
      <c r="C1552">
        <v>561</v>
      </c>
      <c r="D1552">
        <v>1</v>
      </c>
      <c r="E1552">
        <v>178.48</v>
      </c>
    </row>
    <row r="1553" spans="1:5" x14ac:dyDescent="0.35">
      <c r="A1553">
        <f t="shared" si="24"/>
        <v>2006</v>
      </c>
      <c r="B1553" t="s">
        <v>937</v>
      </c>
      <c r="C1553">
        <v>564</v>
      </c>
      <c r="D1553">
        <v>1</v>
      </c>
      <c r="E1553">
        <v>2037.09</v>
      </c>
    </row>
    <row r="1554" spans="1:5" x14ac:dyDescent="0.35">
      <c r="A1554">
        <f t="shared" si="24"/>
        <v>2006</v>
      </c>
      <c r="B1554" t="s">
        <v>937</v>
      </c>
      <c r="C1554">
        <v>577</v>
      </c>
      <c r="D1554">
        <v>1</v>
      </c>
      <c r="E1554">
        <v>426.45</v>
      </c>
    </row>
    <row r="1555" spans="1:5" x14ac:dyDescent="0.35">
      <c r="A1555">
        <f t="shared" si="24"/>
        <v>2006</v>
      </c>
      <c r="B1555" t="s">
        <v>937</v>
      </c>
      <c r="C1555">
        <v>578</v>
      </c>
      <c r="D1555">
        <v>1</v>
      </c>
      <c r="E1555">
        <v>1636.99</v>
      </c>
    </row>
    <row r="1556" spans="1:5" x14ac:dyDescent="0.35">
      <c r="A1556">
        <f t="shared" si="24"/>
        <v>2006</v>
      </c>
      <c r="B1556" t="s">
        <v>937</v>
      </c>
      <c r="C1556">
        <v>581</v>
      </c>
      <c r="D1556">
        <v>1</v>
      </c>
      <c r="E1556">
        <v>279.41000000000003</v>
      </c>
    </row>
    <row r="1557" spans="1:5" x14ac:dyDescent="0.35">
      <c r="A1557">
        <f t="shared" si="24"/>
        <v>2006</v>
      </c>
      <c r="B1557" t="s">
        <v>937</v>
      </c>
      <c r="C1557">
        <v>584</v>
      </c>
      <c r="D1557">
        <v>1</v>
      </c>
      <c r="E1557">
        <v>137.16999999999999</v>
      </c>
    </row>
    <row r="1558" spans="1:5" x14ac:dyDescent="0.35">
      <c r="A1558">
        <f t="shared" si="24"/>
        <v>2006</v>
      </c>
      <c r="B1558" t="s">
        <v>937</v>
      </c>
      <c r="C1558">
        <v>592</v>
      </c>
      <c r="D1558">
        <v>1</v>
      </c>
      <c r="E1558">
        <v>137.85</v>
      </c>
    </row>
    <row r="1559" spans="1:5" x14ac:dyDescent="0.35">
      <c r="A1559">
        <f t="shared" si="24"/>
        <v>2006</v>
      </c>
      <c r="B1559" t="s">
        <v>937</v>
      </c>
      <c r="C1559">
        <v>593</v>
      </c>
      <c r="D1559">
        <v>1</v>
      </c>
      <c r="E1559">
        <v>1368.7</v>
      </c>
    </row>
    <row r="1560" spans="1:5" x14ac:dyDescent="0.35">
      <c r="A1560">
        <f t="shared" si="24"/>
        <v>2006</v>
      </c>
      <c r="B1560" t="s">
        <v>937</v>
      </c>
      <c r="C1560">
        <v>595</v>
      </c>
      <c r="D1560">
        <v>1</v>
      </c>
      <c r="E1560">
        <v>1752.78</v>
      </c>
    </row>
    <row r="1561" spans="1:5" x14ac:dyDescent="0.35">
      <c r="A1561">
        <f t="shared" si="24"/>
        <v>2006</v>
      </c>
      <c r="B1561" t="s">
        <v>937</v>
      </c>
      <c r="C1561">
        <v>599</v>
      </c>
      <c r="D1561">
        <v>1</v>
      </c>
      <c r="E1561">
        <v>499.92</v>
      </c>
    </row>
    <row r="1562" spans="1:5" x14ac:dyDescent="0.35">
      <c r="A1562">
        <f t="shared" si="24"/>
        <v>2006</v>
      </c>
      <c r="B1562" t="s">
        <v>937</v>
      </c>
      <c r="C1562">
        <v>600</v>
      </c>
      <c r="D1562">
        <v>1</v>
      </c>
      <c r="E1562">
        <v>294.66000000000003</v>
      </c>
    </row>
    <row r="1563" spans="1:5" x14ac:dyDescent="0.35">
      <c r="A1563">
        <f t="shared" si="24"/>
        <v>2006</v>
      </c>
      <c r="B1563" t="s">
        <v>937</v>
      </c>
      <c r="C1563">
        <v>601</v>
      </c>
      <c r="D1563">
        <v>1</v>
      </c>
      <c r="E1563">
        <v>645.48</v>
      </c>
    </row>
    <row r="1564" spans="1:5" x14ac:dyDescent="0.35">
      <c r="A1564">
        <f t="shared" si="24"/>
        <v>2006</v>
      </c>
      <c r="B1564" t="s">
        <v>937</v>
      </c>
      <c r="C1564">
        <v>611</v>
      </c>
      <c r="D1564">
        <v>1</v>
      </c>
      <c r="E1564">
        <v>114.02</v>
      </c>
    </row>
    <row r="1565" spans="1:5" x14ac:dyDescent="0.35">
      <c r="A1565">
        <f t="shared" si="24"/>
        <v>2006</v>
      </c>
      <c r="B1565" t="s">
        <v>937</v>
      </c>
      <c r="C1565">
        <v>621</v>
      </c>
      <c r="D1565">
        <v>1</v>
      </c>
      <c r="E1565">
        <v>10234.23</v>
      </c>
    </row>
    <row r="1566" spans="1:5" x14ac:dyDescent="0.35">
      <c r="A1566">
        <f t="shared" si="24"/>
        <v>2006</v>
      </c>
      <c r="B1566" t="s">
        <v>937</v>
      </c>
      <c r="C1566">
        <v>622</v>
      </c>
      <c r="D1566">
        <v>1</v>
      </c>
      <c r="E1566">
        <v>11660.73</v>
      </c>
    </row>
    <row r="1567" spans="1:5" x14ac:dyDescent="0.35">
      <c r="A1567">
        <f t="shared" si="24"/>
        <v>2006</v>
      </c>
      <c r="B1567" t="s">
        <v>937</v>
      </c>
      <c r="C1567">
        <v>623</v>
      </c>
      <c r="D1567">
        <v>1</v>
      </c>
      <c r="E1567">
        <v>6457.42</v>
      </c>
    </row>
    <row r="1568" spans="1:5" x14ac:dyDescent="0.35">
      <c r="A1568">
        <f t="shared" si="24"/>
        <v>2006</v>
      </c>
      <c r="B1568" t="s">
        <v>937</v>
      </c>
      <c r="C1568">
        <v>624</v>
      </c>
      <c r="D1568">
        <v>1</v>
      </c>
      <c r="E1568">
        <v>8609.61</v>
      </c>
    </row>
    <row r="1569" spans="1:5" x14ac:dyDescent="0.35">
      <c r="A1569">
        <f t="shared" si="24"/>
        <v>2006</v>
      </c>
      <c r="B1569" t="s">
        <v>937</v>
      </c>
      <c r="C1569">
        <v>625</v>
      </c>
      <c r="D1569">
        <v>1</v>
      </c>
      <c r="E1569">
        <v>40969.699999999997</v>
      </c>
    </row>
    <row r="1570" spans="1:5" x14ac:dyDescent="0.35">
      <c r="A1570">
        <f t="shared" si="24"/>
        <v>2006</v>
      </c>
      <c r="B1570" t="s">
        <v>937</v>
      </c>
      <c r="C1570">
        <v>627</v>
      </c>
      <c r="D1570">
        <v>1</v>
      </c>
      <c r="E1570">
        <v>209.82</v>
      </c>
    </row>
    <row r="1571" spans="1:5" x14ac:dyDescent="0.35">
      <c r="A1571">
        <f t="shared" si="24"/>
        <v>2006</v>
      </c>
      <c r="B1571" t="s">
        <v>937</v>
      </c>
      <c r="C1571">
        <v>628</v>
      </c>
      <c r="D1571">
        <v>1</v>
      </c>
      <c r="E1571">
        <v>145.56</v>
      </c>
    </row>
    <row r="1572" spans="1:5" x14ac:dyDescent="0.35">
      <c r="A1572">
        <f t="shared" si="24"/>
        <v>2006</v>
      </c>
      <c r="B1572" t="s">
        <v>937</v>
      </c>
      <c r="C1572">
        <v>630</v>
      </c>
      <c r="D1572">
        <v>1</v>
      </c>
      <c r="E1572">
        <v>389.42</v>
      </c>
    </row>
    <row r="1573" spans="1:5" x14ac:dyDescent="0.35">
      <c r="A1573">
        <f t="shared" si="24"/>
        <v>2006</v>
      </c>
      <c r="B1573" t="s">
        <v>937</v>
      </c>
      <c r="C1573">
        <v>635</v>
      </c>
      <c r="D1573">
        <v>1</v>
      </c>
      <c r="E1573">
        <v>68.83</v>
      </c>
    </row>
    <row r="1574" spans="1:5" x14ac:dyDescent="0.35">
      <c r="A1574">
        <f t="shared" si="24"/>
        <v>2006</v>
      </c>
      <c r="B1574" t="s">
        <v>937</v>
      </c>
      <c r="C1574">
        <v>640</v>
      </c>
      <c r="D1574">
        <v>1</v>
      </c>
      <c r="E1574">
        <v>409.62</v>
      </c>
    </row>
    <row r="1575" spans="1:5" x14ac:dyDescent="0.35">
      <c r="A1575">
        <f t="shared" si="24"/>
        <v>2006</v>
      </c>
      <c r="B1575" t="s">
        <v>937</v>
      </c>
      <c r="C1575">
        <v>656</v>
      </c>
      <c r="D1575">
        <v>1</v>
      </c>
      <c r="E1575">
        <v>4008.16</v>
      </c>
    </row>
    <row r="1576" spans="1:5" x14ac:dyDescent="0.35">
      <c r="A1576">
        <f t="shared" si="24"/>
        <v>2006</v>
      </c>
      <c r="B1576" t="s">
        <v>937</v>
      </c>
      <c r="C1576">
        <v>659</v>
      </c>
      <c r="D1576">
        <v>1</v>
      </c>
      <c r="E1576">
        <v>3863.82</v>
      </c>
    </row>
    <row r="1577" spans="1:5" x14ac:dyDescent="0.35">
      <c r="A1577">
        <f t="shared" si="24"/>
        <v>2006</v>
      </c>
      <c r="B1577" t="s">
        <v>937</v>
      </c>
      <c r="C1577">
        <v>671</v>
      </c>
      <c r="D1577">
        <v>1</v>
      </c>
      <c r="E1577">
        <v>319.36</v>
      </c>
    </row>
    <row r="1578" spans="1:5" x14ac:dyDescent="0.35">
      <c r="A1578">
        <f t="shared" si="24"/>
        <v>2006</v>
      </c>
      <c r="B1578" t="s">
        <v>937</v>
      </c>
      <c r="C1578">
        <v>676</v>
      </c>
      <c r="D1578">
        <v>1</v>
      </c>
      <c r="E1578">
        <v>217.74</v>
      </c>
    </row>
    <row r="1579" spans="1:5" x14ac:dyDescent="0.35">
      <c r="A1579">
        <f t="shared" si="24"/>
        <v>2006</v>
      </c>
      <c r="B1579" t="s">
        <v>937</v>
      </c>
      <c r="C1579">
        <v>682</v>
      </c>
      <c r="D1579">
        <v>1</v>
      </c>
      <c r="E1579">
        <v>1363.09</v>
      </c>
    </row>
    <row r="1580" spans="1:5" x14ac:dyDescent="0.35">
      <c r="A1580">
        <f t="shared" si="24"/>
        <v>2006</v>
      </c>
      <c r="B1580" t="s">
        <v>937</v>
      </c>
      <c r="C1580">
        <v>690</v>
      </c>
      <c r="D1580">
        <v>1</v>
      </c>
      <c r="E1580">
        <v>1217.8599999999999</v>
      </c>
    </row>
    <row r="1581" spans="1:5" x14ac:dyDescent="0.35">
      <c r="A1581">
        <f t="shared" si="24"/>
        <v>2006</v>
      </c>
      <c r="B1581" t="s">
        <v>937</v>
      </c>
      <c r="C1581">
        <v>695</v>
      </c>
      <c r="D1581">
        <v>1</v>
      </c>
      <c r="E1581">
        <v>752.2</v>
      </c>
    </row>
    <row r="1582" spans="1:5" x14ac:dyDescent="0.35">
      <c r="A1582">
        <f t="shared" si="24"/>
        <v>2006</v>
      </c>
      <c r="B1582" t="s">
        <v>937</v>
      </c>
      <c r="C1582">
        <v>696</v>
      </c>
      <c r="D1582">
        <v>1</v>
      </c>
      <c r="E1582">
        <v>592.84</v>
      </c>
    </row>
    <row r="1583" spans="1:5" x14ac:dyDescent="0.35">
      <c r="A1583">
        <f t="shared" si="24"/>
        <v>2006</v>
      </c>
      <c r="B1583" t="s">
        <v>937</v>
      </c>
      <c r="C1583">
        <v>698</v>
      </c>
      <c r="D1583">
        <v>1</v>
      </c>
      <c r="E1583">
        <v>389.43</v>
      </c>
    </row>
    <row r="1584" spans="1:5" x14ac:dyDescent="0.35">
      <c r="A1584">
        <f t="shared" si="24"/>
        <v>2006</v>
      </c>
      <c r="B1584" t="s">
        <v>937</v>
      </c>
      <c r="C1584">
        <v>700</v>
      </c>
      <c r="D1584">
        <v>1</v>
      </c>
      <c r="E1584">
        <v>1982.27</v>
      </c>
    </row>
    <row r="1585" spans="1:5" x14ac:dyDescent="0.35">
      <c r="A1585">
        <f t="shared" si="24"/>
        <v>2006</v>
      </c>
      <c r="B1585" t="s">
        <v>937</v>
      </c>
      <c r="C1585">
        <v>701</v>
      </c>
      <c r="D1585">
        <v>1</v>
      </c>
      <c r="E1585">
        <v>2475.79</v>
      </c>
    </row>
    <row r="1586" spans="1:5" x14ac:dyDescent="0.35">
      <c r="A1586">
        <f t="shared" si="24"/>
        <v>2006</v>
      </c>
      <c r="B1586" t="s">
        <v>937</v>
      </c>
      <c r="C1586">
        <v>704</v>
      </c>
      <c r="D1586">
        <v>1</v>
      </c>
      <c r="E1586">
        <v>1718.63</v>
      </c>
    </row>
    <row r="1587" spans="1:5" x14ac:dyDescent="0.35">
      <c r="A1587">
        <f t="shared" si="24"/>
        <v>2006</v>
      </c>
      <c r="B1587" t="s">
        <v>937</v>
      </c>
      <c r="C1587">
        <v>706</v>
      </c>
      <c r="D1587">
        <v>1</v>
      </c>
      <c r="E1587">
        <v>1565.02</v>
      </c>
    </row>
    <row r="1588" spans="1:5" x14ac:dyDescent="0.35">
      <c r="A1588">
        <f t="shared" si="24"/>
        <v>2006</v>
      </c>
      <c r="B1588" t="s">
        <v>937</v>
      </c>
      <c r="C1588">
        <v>707</v>
      </c>
      <c r="D1588">
        <v>1</v>
      </c>
      <c r="E1588">
        <v>110.22</v>
      </c>
    </row>
    <row r="1589" spans="1:5" x14ac:dyDescent="0.35">
      <c r="A1589">
        <f t="shared" si="24"/>
        <v>2006</v>
      </c>
      <c r="B1589" t="s">
        <v>937</v>
      </c>
      <c r="C1589">
        <v>709</v>
      </c>
      <c r="D1589">
        <v>1</v>
      </c>
      <c r="E1589">
        <v>10085.549999999999</v>
      </c>
    </row>
    <row r="1590" spans="1:5" x14ac:dyDescent="0.35">
      <c r="A1590">
        <f t="shared" si="24"/>
        <v>2006</v>
      </c>
      <c r="B1590" t="s">
        <v>937</v>
      </c>
      <c r="C1590">
        <v>712</v>
      </c>
      <c r="D1590">
        <v>1</v>
      </c>
      <c r="E1590">
        <v>570.21</v>
      </c>
    </row>
    <row r="1591" spans="1:5" x14ac:dyDescent="0.35">
      <c r="A1591">
        <f t="shared" si="24"/>
        <v>2006</v>
      </c>
      <c r="B1591" t="s">
        <v>937</v>
      </c>
      <c r="C1591">
        <v>716</v>
      </c>
      <c r="D1591">
        <v>1</v>
      </c>
      <c r="E1591">
        <v>1488.62</v>
      </c>
    </row>
    <row r="1592" spans="1:5" x14ac:dyDescent="0.35">
      <c r="A1592">
        <f t="shared" si="24"/>
        <v>2006</v>
      </c>
      <c r="B1592" t="s">
        <v>937</v>
      </c>
      <c r="C1592">
        <v>717</v>
      </c>
      <c r="D1592">
        <v>1</v>
      </c>
      <c r="E1592">
        <v>1542.18</v>
      </c>
    </row>
    <row r="1593" spans="1:5" x14ac:dyDescent="0.35">
      <c r="A1593">
        <f t="shared" si="24"/>
        <v>2006</v>
      </c>
      <c r="B1593" t="s">
        <v>937</v>
      </c>
      <c r="C1593">
        <v>719</v>
      </c>
      <c r="D1593">
        <v>1</v>
      </c>
      <c r="E1593">
        <v>6330.66</v>
      </c>
    </row>
    <row r="1594" spans="1:5" x14ac:dyDescent="0.35">
      <c r="A1594">
        <f t="shared" si="24"/>
        <v>2006</v>
      </c>
      <c r="B1594" t="s">
        <v>937</v>
      </c>
      <c r="C1594">
        <v>720</v>
      </c>
      <c r="D1594">
        <v>1</v>
      </c>
      <c r="E1594">
        <v>5572.52</v>
      </c>
    </row>
    <row r="1595" spans="1:5" x14ac:dyDescent="0.35">
      <c r="A1595">
        <f t="shared" si="24"/>
        <v>2006</v>
      </c>
      <c r="B1595" t="s">
        <v>937</v>
      </c>
      <c r="C1595">
        <v>721</v>
      </c>
      <c r="D1595">
        <v>1</v>
      </c>
      <c r="E1595">
        <v>3260.46</v>
      </c>
    </row>
    <row r="1596" spans="1:5" x14ac:dyDescent="0.35">
      <c r="A1596">
        <f t="shared" si="24"/>
        <v>2006</v>
      </c>
      <c r="B1596" t="s">
        <v>937</v>
      </c>
      <c r="C1596">
        <v>726</v>
      </c>
      <c r="D1596">
        <v>1</v>
      </c>
      <c r="E1596">
        <v>2575.5500000000002</v>
      </c>
    </row>
    <row r="1597" spans="1:5" x14ac:dyDescent="0.35">
      <c r="A1597">
        <f t="shared" si="24"/>
        <v>2006</v>
      </c>
      <c r="B1597" t="s">
        <v>937</v>
      </c>
      <c r="C1597">
        <v>727</v>
      </c>
      <c r="D1597">
        <v>1</v>
      </c>
      <c r="E1597">
        <v>3421.52</v>
      </c>
    </row>
    <row r="1598" spans="1:5" x14ac:dyDescent="0.35">
      <c r="A1598">
        <f t="shared" si="24"/>
        <v>2006</v>
      </c>
      <c r="B1598" t="s">
        <v>937</v>
      </c>
      <c r="C1598">
        <v>728</v>
      </c>
      <c r="D1598">
        <v>1</v>
      </c>
      <c r="E1598">
        <v>11271.95</v>
      </c>
    </row>
    <row r="1599" spans="1:5" x14ac:dyDescent="0.35">
      <c r="A1599">
        <f t="shared" si="24"/>
        <v>2006</v>
      </c>
      <c r="B1599" t="s">
        <v>937</v>
      </c>
      <c r="C1599">
        <v>738</v>
      </c>
      <c r="D1599">
        <v>1</v>
      </c>
      <c r="E1599">
        <v>1052.17</v>
      </c>
    </row>
    <row r="1600" spans="1:5" x14ac:dyDescent="0.35">
      <c r="A1600">
        <f t="shared" si="24"/>
        <v>2006</v>
      </c>
      <c r="B1600" t="s">
        <v>937</v>
      </c>
      <c r="C1600">
        <v>739</v>
      </c>
      <c r="D1600">
        <v>1</v>
      </c>
      <c r="E1600">
        <v>777.56</v>
      </c>
    </row>
    <row r="1601" spans="1:5" x14ac:dyDescent="0.35">
      <c r="A1601">
        <f t="shared" si="24"/>
        <v>2006</v>
      </c>
      <c r="B1601" t="s">
        <v>937</v>
      </c>
      <c r="C1601">
        <v>740</v>
      </c>
      <c r="D1601">
        <v>1</v>
      </c>
      <c r="E1601">
        <v>1434.8</v>
      </c>
    </row>
    <row r="1602" spans="1:5" x14ac:dyDescent="0.35">
      <c r="A1602">
        <f t="shared" si="24"/>
        <v>2006</v>
      </c>
      <c r="B1602" t="s">
        <v>937</v>
      </c>
      <c r="C1602">
        <v>741</v>
      </c>
      <c r="D1602">
        <v>1</v>
      </c>
      <c r="E1602">
        <v>1092.9000000000001</v>
      </c>
    </row>
    <row r="1603" spans="1:5" x14ac:dyDescent="0.35">
      <c r="A1603">
        <f t="shared" si="24"/>
        <v>2006</v>
      </c>
      <c r="B1603" t="s">
        <v>937</v>
      </c>
      <c r="C1603">
        <v>742</v>
      </c>
      <c r="D1603">
        <v>1</v>
      </c>
      <c r="E1603">
        <v>9320.64</v>
      </c>
    </row>
    <row r="1604" spans="1:5" x14ac:dyDescent="0.35">
      <c r="A1604">
        <f t="shared" ref="A1604:A1667" si="25">VALUE(20&amp;LEFT(B1604,2))+1</f>
        <v>2006</v>
      </c>
      <c r="B1604" t="s">
        <v>937</v>
      </c>
      <c r="C1604">
        <v>743</v>
      </c>
      <c r="D1604">
        <v>1</v>
      </c>
      <c r="E1604">
        <v>1066.27</v>
      </c>
    </row>
    <row r="1605" spans="1:5" x14ac:dyDescent="0.35">
      <c r="A1605">
        <f t="shared" si="25"/>
        <v>2006</v>
      </c>
      <c r="B1605" t="s">
        <v>937</v>
      </c>
      <c r="C1605">
        <v>745</v>
      </c>
      <c r="D1605">
        <v>1</v>
      </c>
      <c r="E1605">
        <v>1571.27</v>
      </c>
    </row>
    <row r="1606" spans="1:5" x14ac:dyDescent="0.35">
      <c r="A1606">
        <f t="shared" si="25"/>
        <v>2006</v>
      </c>
      <c r="B1606" t="s">
        <v>937</v>
      </c>
      <c r="C1606">
        <v>748</v>
      </c>
      <c r="D1606">
        <v>1</v>
      </c>
      <c r="E1606">
        <v>2972.44</v>
      </c>
    </row>
    <row r="1607" spans="1:5" x14ac:dyDescent="0.35">
      <c r="A1607">
        <f t="shared" si="25"/>
        <v>2006</v>
      </c>
      <c r="B1607" t="s">
        <v>937</v>
      </c>
      <c r="C1607">
        <v>750</v>
      </c>
      <c r="D1607">
        <v>1</v>
      </c>
      <c r="E1607">
        <v>2302.4899999999998</v>
      </c>
    </row>
    <row r="1608" spans="1:5" x14ac:dyDescent="0.35">
      <c r="A1608">
        <f t="shared" si="25"/>
        <v>2006</v>
      </c>
      <c r="B1608" t="s">
        <v>937</v>
      </c>
      <c r="C1608">
        <v>756</v>
      </c>
      <c r="D1608">
        <v>1</v>
      </c>
      <c r="E1608">
        <v>729.22</v>
      </c>
    </row>
    <row r="1609" spans="1:5" x14ac:dyDescent="0.35">
      <c r="A1609">
        <f t="shared" si="25"/>
        <v>2006</v>
      </c>
      <c r="B1609" t="s">
        <v>937</v>
      </c>
      <c r="C1609">
        <v>761</v>
      </c>
      <c r="D1609">
        <v>1</v>
      </c>
      <c r="E1609">
        <v>4930.83</v>
      </c>
    </row>
    <row r="1610" spans="1:5" x14ac:dyDescent="0.35">
      <c r="A1610">
        <f t="shared" si="25"/>
        <v>2006</v>
      </c>
      <c r="B1610" t="s">
        <v>937</v>
      </c>
      <c r="C1610">
        <v>763</v>
      </c>
      <c r="D1610">
        <v>1</v>
      </c>
      <c r="E1610">
        <v>728.88</v>
      </c>
    </row>
    <row r="1611" spans="1:5" x14ac:dyDescent="0.35">
      <c r="A1611">
        <f t="shared" si="25"/>
        <v>2006</v>
      </c>
      <c r="B1611" t="s">
        <v>937</v>
      </c>
      <c r="C1611">
        <v>768</v>
      </c>
      <c r="D1611">
        <v>1</v>
      </c>
      <c r="E1611">
        <v>229.06</v>
      </c>
    </row>
    <row r="1612" spans="1:5" x14ac:dyDescent="0.35">
      <c r="A1612">
        <f t="shared" si="25"/>
        <v>2006</v>
      </c>
      <c r="B1612" t="s">
        <v>937</v>
      </c>
      <c r="C1612">
        <v>769</v>
      </c>
      <c r="D1612">
        <v>1</v>
      </c>
      <c r="E1612">
        <v>933.11</v>
      </c>
    </row>
    <row r="1613" spans="1:5" x14ac:dyDescent="0.35">
      <c r="A1613">
        <f t="shared" si="25"/>
        <v>2006</v>
      </c>
      <c r="B1613" t="s">
        <v>937</v>
      </c>
      <c r="C1613">
        <v>771</v>
      </c>
      <c r="D1613">
        <v>1</v>
      </c>
      <c r="E1613">
        <v>185.38</v>
      </c>
    </row>
    <row r="1614" spans="1:5" x14ac:dyDescent="0.35">
      <c r="A1614">
        <f t="shared" si="25"/>
        <v>2006</v>
      </c>
      <c r="B1614" t="s">
        <v>937</v>
      </c>
      <c r="C1614">
        <v>775</v>
      </c>
      <c r="D1614">
        <v>1</v>
      </c>
      <c r="E1614">
        <v>574.16999999999996</v>
      </c>
    </row>
    <row r="1615" spans="1:5" x14ac:dyDescent="0.35">
      <c r="A1615">
        <f t="shared" si="25"/>
        <v>2006</v>
      </c>
      <c r="B1615" t="s">
        <v>937</v>
      </c>
      <c r="C1615">
        <v>777</v>
      </c>
      <c r="D1615">
        <v>1</v>
      </c>
      <c r="E1615">
        <v>1021.45</v>
      </c>
    </row>
    <row r="1616" spans="1:5" x14ac:dyDescent="0.35">
      <c r="A1616">
        <f t="shared" si="25"/>
        <v>2006</v>
      </c>
      <c r="B1616" t="s">
        <v>937</v>
      </c>
      <c r="C1616">
        <v>786</v>
      </c>
      <c r="D1616">
        <v>1</v>
      </c>
      <c r="E1616">
        <v>483.26</v>
      </c>
    </row>
    <row r="1617" spans="1:5" x14ac:dyDescent="0.35">
      <c r="A1617">
        <f t="shared" si="25"/>
        <v>2006</v>
      </c>
      <c r="B1617" t="s">
        <v>937</v>
      </c>
      <c r="C1617">
        <v>787</v>
      </c>
      <c r="D1617">
        <v>1</v>
      </c>
      <c r="E1617">
        <v>507.31</v>
      </c>
    </row>
    <row r="1618" spans="1:5" x14ac:dyDescent="0.35">
      <c r="A1618">
        <f t="shared" si="25"/>
        <v>2006</v>
      </c>
      <c r="B1618" t="s">
        <v>937</v>
      </c>
      <c r="C1618">
        <v>801</v>
      </c>
      <c r="D1618">
        <v>1</v>
      </c>
      <c r="E1618">
        <v>124.03</v>
      </c>
    </row>
    <row r="1619" spans="1:5" x14ac:dyDescent="0.35">
      <c r="A1619">
        <f t="shared" si="25"/>
        <v>2006</v>
      </c>
      <c r="B1619" t="s">
        <v>937</v>
      </c>
      <c r="C1619">
        <v>803</v>
      </c>
      <c r="D1619">
        <v>1</v>
      </c>
      <c r="E1619">
        <v>439.18</v>
      </c>
    </row>
    <row r="1620" spans="1:5" x14ac:dyDescent="0.35">
      <c r="A1620">
        <f t="shared" si="25"/>
        <v>2006</v>
      </c>
      <c r="B1620" t="s">
        <v>937</v>
      </c>
      <c r="C1620">
        <v>806</v>
      </c>
      <c r="D1620">
        <v>1</v>
      </c>
      <c r="E1620">
        <v>479.86</v>
      </c>
    </row>
    <row r="1621" spans="1:5" x14ac:dyDescent="0.35">
      <c r="A1621">
        <f t="shared" si="25"/>
        <v>2006</v>
      </c>
      <c r="B1621" t="s">
        <v>937</v>
      </c>
      <c r="C1621">
        <v>810</v>
      </c>
      <c r="D1621">
        <v>1</v>
      </c>
      <c r="E1621">
        <v>1096.46</v>
      </c>
    </row>
    <row r="1622" spans="1:5" x14ac:dyDescent="0.35">
      <c r="A1622">
        <f t="shared" si="25"/>
        <v>2006</v>
      </c>
      <c r="B1622" t="s">
        <v>937</v>
      </c>
      <c r="C1622">
        <v>811</v>
      </c>
      <c r="D1622">
        <v>1</v>
      </c>
      <c r="E1622">
        <v>661.78</v>
      </c>
    </row>
    <row r="1623" spans="1:5" x14ac:dyDescent="0.35">
      <c r="A1623">
        <f t="shared" si="25"/>
        <v>2006</v>
      </c>
      <c r="B1623" t="s">
        <v>937</v>
      </c>
      <c r="C1623">
        <v>813</v>
      </c>
      <c r="D1623">
        <v>1</v>
      </c>
      <c r="E1623">
        <v>1343.85</v>
      </c>
    </row>
    <row r="1624" spans="1:5" x14ac:dyDescent="0.35">
      <c r="A1624">
        <f t="shared" si="25"/>
        <v>2006</v>
      </c>
      <c r="B1624" t="s">
        <v>937</v>
      </c>
      <c r="C1624">
        <v>815</v>
      </c>
      <c r="D1624">
        <v>2</v>
      </c>
      <c r="E1624">
        <v>0.08</v>
      </c>
    </row>
    <row r="1625" spans="1:5" x14ac:dyDescent="0.35">
      <c r="A1625">
        <f t="shared" si="25"/>
        <v>2006</v>
      </c>
      <c r="B1625" t="s">
        <v>937</v>
      </c>
      <c r="C1625">
        <v>818</v>
      </c>
      <c r="D1625">
        <v>1</v>
      </c>
      <c r="E1625">
        <v>440.17</v>
      </c>
    </row>
    <row r="1626" spans="1:5" x14ac:dyDescent="0.35">
      <c r="A1626">
        <f t="shared" si="25"/>
        <v>2006</v>
      </c>
      <c r="B1626" t="s">
        <v>937</v>
      </c>
      <c r="C1626">
        <v>820</v>
      </c>
      <c r="D1626">
        <v>1</v>
      </c>
      <c r="E1626">
        <v>570.66999999999996</v>
      </c>
    </row>
    <row r="1627" spans="1:5" x14ac:dyDescent="0.35">
      <c r="A1627">
        <f t="shared" si="25"/>
        <v>2006</v>
      </c>
      <c r="B1627" t="s">
        <v>937</v>
      </c>
      <c r="C1627">
        <v>821</v>
      </c>
      <c r="D1627">
        <v>1</v>
      </c>
      <c r="E1627">
        <v>727.84</v>
      </c>
    </row>
    <row r="1628" spans="1:5" x14ac:dyDescent="0.35">
      <c r="A1628">
        <f t="shared" si="25"/>
        <v>2006</v>
      </c>
      <c r="B1628" t="s">
        <v>937</v>
      </c>
      <c r="C1628">
        <v>829</v>
      </c>
      <c r="D1628">
        <v>1</v>
      </c>
      <c r="E1628">
        <v>1947.87</v>
      </c>
    </row>
    <row r="1629" spans="1:5" x14ac:dyDescent="0.35">
      <c r="A1629">
        <f t="shared" si="25"/>
        <v>2006</v>
      </c>
      <c r="B1629" t="s">
        <v>937</v>
      </c>
      <c r="C1629">
        <v>831</v>
      </c>
      <c r="D1629">
        <v>1</v>
      </c>
      <c r="E1629">
        <v>7397.18</v>
      </c>
    </row>
    <row r="1630" spans="1:5" x14ac:dyDescent="0.35">
      <c r="A1630">
        <f t="shared" si="25"/>
        <v>2006</v>
      </c>
      <c r="B1630" t="s">
        <v>937</v>
      </c>
      <c r="C1630">
        <v>832</v>
      </c>
      <c r="D1630">
        <v>1</v>
      </c>
      <c r="E1630">
        <v>3075.53</v>
      </c>
    </row>
    <row r="1631" spans="1:5" x14ac:dyDescent="0.35">
      <c r="A1631">
        <f t="shared" si="25"/>
        <v>2006</v>
      </c>
      <c r="B1631" t="s">
        <v>937</v>
      </c>
      <c r="C1631">
        <v>833</v>
      </c>
      <c r="D1631">
        <v>1</v>
      </c>
      <c r="E1631">
        <v>16472.25</v>
      </c>
    </row>
    <row r="1632" spans="1:5" x14ac:dyDescent="0.35">
      <c r="A1632">
        <f t="shared" si="25"/>
        <v>2006</v>
      </c>
      <c r="B1632" t="s">
        <v>937</v>
      </c>
      <c r="C1632">
        <v>834</v>
      </c>
      <c r="D1632">
        <v>1</v>
      </c>
      <c r="E1632">
        <v>8997.44</v>
      </c>
    </row>
    <row r="1633" spans="1:5" x14ac:dyDescent="0.35">
      <c r="A1633">
        <f t="shared" si="25"/>
        <v>2006</v>
      </c>
      <c r="B1633" t="s">
        <v>937</v>
      </c>
      <c r="C1633">
        <v>836</v>
      </c>
      <c r="D1633">
        <v>1</v>
      </c>
      <c r="E1633">
        <v>206.61</v>
      </c>
    </row>
    <row r="1634" spans="1:5" x14ac:dyDescent="0.35">
      <c r="A1634">
        <f t="shared" si="25"/>
        <v>2006</v>
      </c>
      <c r="B1634" t="s">
        <v>937</v>
      </c>
      <c r="C1634">
        <v>837</v>
      </c>
      <c r="D1634">
        <v>1</v>
      </c>
      <c r="E1634">
        <v>573.07000000000005</v>
      </c>
    </row>
    <row r="1635" spans="1:5" x14ac:dyDescent="0.35">
      <c r="A1635">
        <f t="shared" si="25"/>
        <v>2006</v>
      </c>
      <c r="B1635" t="s">
        <v>937</v>
      </c>
      <c r="C1635">
        <v>840</v>
      </c>
      <c r="D1635">
        <v>1</v>
      </c>
      <c r="E1635">
        <v>1247.75</v>
      </c>
    </row>
    <row r="1636" spans="1:5" x14ac:dyDescent="0.35">
      <c r="A1636">
        <f t="shared" si="25"/>
        <v>2006</v>
      </c>
      <c r="B1636" t="s">
        <v>937</v>
      </c>
      <c r="C1636">
        <v>846</v>
      </c>
      <c r="D1636">
        <v>1</v>
      </c>
      <c r="E1636">
        <v>882.31</v>
      </c>
    </row>
    <row r="1637" spans="1:5" x14ac:dyDescent="0.35">
      <c r="A1637">
        <f t="shared" si="25"/>
        <v>2006</v>
      </c>
      <c r="B1637" t="s">
        <v>937</v>
      </c>
      <c r="C1637">
        <v>850</v>
      </c>
      <c r="D1637">
        <v>1</v>
      </c>
      <c r="E1637">
        <v>220.22</v>
      </c>
    </row>
    <row r="1638" spans="1:5" x14ac:dyDescent="0.35">
      <c r="A1638">
        <f t="shared" si="25"/>
        <v>2006</v>
      </c>
      <c r="B1638" t="s">
        <v>937</v>
      </c>
      <c r="C1638">
        <v>852</v>
      </c>
      <c r="D1638">
        <v>1</v>
      </c>
      <c r="E1638">
        <v>115.38</v>
      </c>
    </row>
    <row r="1639" spans="1:5" x14ac:dyDescent="0.35">
      <c r="A1639">
        <f t="shared" si="25"/>
        <v>2006</v>
      </c>
      <c r="B1639" t="s">
        <v>937</v>
      </c>
      <c r="C1639">
        <v>857</v>
      </c>
      <c r="D1639">
        <v>1</v>
      </c>
      <c r="E1639">
        <v>744.14</v>
      </c>
    </row>
    <row r="1640" spans="1:5" x14ac:dyDescent="0.35">
      <c r="A1640">
        <f t="shared" si="25"/>
        <v>2006</v>
      </c>
      <c r="B1640" t="s">
        <v>937</v>
      </c>
      <c r="C1640">
        <v>858</v>
      </c>
      <c r="D1640">
        <v>1</v>
      </c>
      <c r="E1640">
        <v>1042.57</v>
      </c>
    </row>
    <row r="1641" spans="1:5" x14ac:dyDescent="0.35">
      <c r="A1641">
        <f t="shared" si="25"/>
        <v>2006</v>
      </c>
      <c r="B1641" t="s">
        <v>937</v>
      </c>
      <c r="C1641">
        <v>861</v>
      </c>
      <c r="D1641">
        <v>1</v>
      </c>
      <c r="E1641">
        <v>3742.08</v>
      </c>
    </row>
    <row r="1642" spans="1:5" x14ac:dyDescent="0.35">
      <c r="A1642">
        <f t="shared" si="25"/>
        <v>2006</v>
      </c>
      <c r="B1642" t="s">
        <v>937</v>
      </c>
      <c r="C1642">
        <v>876</v>
      </c>
      <c r="D1642">
        <v>1</v>
      </c>
      <c r="E1642">
        <v>1874.61</v>
      </c>
    </row>
    <row r="1643" spans="1:5" x14ac:dyDescent="0.35">
      <c r="A1643">
        <f t="shared" si="25"/>
        <v>2006</v>
      </c>
      <c r="B1643" t="s">
        <v>937</v>
      </c>
      <c r="C1643">
        <v>877</v>
      </c>
      <c r="D1643">
        <v>1</v>
      </c>
      <c r="E1643">
        <v>5437.03</v>
      </c>
    </row>
    <row r="1644" spans="1:5" x14ac:dyDescent="0.35">
      <c r="A1644">
        <f t="shared" si="25"/>
        <v>2006</v>
      </c>
      <c r="B1644" t="s">
        <v>937</v>
      </c>
      <c r="C1644">
        <v>879</v>
      </c>
      <c r="D1644">
        <v>1</v>
      </c>
      <c r="E1644">
        <v>2077.06</v>
      </c>
    </row>
    <row r="1645" spans="1:5" x14ac:dyDescent="0.35">
      <c r="A1645">
        <f t="shared" si="25"/>
        <v>2006</v>
      </c>
      <c r="B1645" t="s">
        <v>937</v>
      </c>
      <c r="C1645">
        <v>881</v>
      </c>
      <c r="D1645">
        <v>1</v>
      </c>
      <c r="E1645">
        <v>955.35</v>
      </c>
    </row>
    <row r="1646" spans="1:5" x14ac:dyDescent="0.35">
      <c r="A1646">
        <f t="shared" si="25"/>
        <v>2006</v>
      </c>
      <c r="B1646" t="s">
        <v>937</v>
      </c>
      <c r="C1646">
        <v>882</v>
      </c>
      <c r="D1646">
        <v>1</v>
      </c>
      <c r="E1646">
        <v>3922.94</v>
      </c>
    </row>
    <row r="1647" spans="1:5" x14ac:dyDescent="0.35">
      <c r="A1647">
        <f t="shared" si="25"/>
        <v>2006</v>
      </c>
      <c r="B1647" t="s">
        <v>937</v>
      </c>
      <c r="C1647">
        <v>883</v>
      </c>
      <c r="D1647">
        <v>1</v>
      </c>
      <c r="E1647">
        <v>1622.9</v>
      </c>
    </row>
    <row r="1648" spans="1:5" x14ac:dyDescent="0.35">
      <c r="A1648">
        <f t="shared" si="25"/>
        <v>2006</v>
      </c>
      <c r="B1648" t="s">
        <v>937</v>
      </c>
      <c r="C1648">
        <v>885</v>
      </c>
      <c r="D1648">
        <v>1</v>
      </c>
      <c r="E1648">
        <v>4210.8900000000003</v>
      </c>
    </row>
    <row r="1649" spans="1:5" x14ac:dyDescent="0.35">
      <c r="A1649">
        <f t="shared" si="25"/>
        <v>2006</v>
      </c>
      <c r="B1649" t="s">
        <v>937</v>
      </c>
      <c r="C1649">
        <v>891</v>
      </c>
      <c r="D1649">
        <v>1</v>
      </c>
      <c r="E1649">
        <v>553.77</v>
      </c>
    </row>
    <row r="1650" spans="1:5" x14ac:dyDescent="0.35">
      <c r="A1650">
        <f t="shared" si="25"/>
        <v>2006</v>
      </c>
      <c r="B1650" t="s">
        <v>937</v>
      </c>
      <c r="C1650">
        <v>911</v>
      </c>
      <c r="D1650">
        <v>1</v>
      </c>
      <c r="E1650">
        <v>5145.13</v>
      </c>
    </row>
    <row r="1651" spans="1:5" x14ac:dyDescent="0.35">
      <c r="A1651">
        <f t="shared" si="25"/>
        <v>2006</v>
      </c>
      <c r="B1651" t="s">
        <v>937</v>
      </c>
      <c r="C1651">
        <v>912</v>
      </c>
      <c r="D1651">
        <v>1</v>
      </c>
      <c r="E1651">
        <v>1890.15</v>
      </c>
    </row>
    <row r="1652" spans="1:5" x14ac:dyDescent="0.35">
      <c r="A1652">
        <f t="shared" si="25"/>
        <v>2006</v>
      </c>
      <c r="B1652" t="s">
        <v>937</v>
      </c>
      <c r="C1652">
        <v>914</v>
      </c>
      <c r="D1652">
        <v>1</v>
      </c>
      <c r="E1652">
        <v>287.67</v>
      </c>
    </row>
    <row r="1653" spans="1:5" x14ac:dyDescent="0.35">
      <c r="A1653">
        <f t="shared" si="25"/>
        <v>2006</v>
      </c>
      <c r="B1653" t="s">
        <v>937</v>
      </c>
      <c r="C1653">
        <v>2071</v>
      </c>
      <c r="D1653">
        <v>1</v>
      </c>
      <c r="E1653">
        <v>783.04</v>
      </c>
    </row>
    <row r="1654" spans="1:5" x14ac:dyDescent="0.35">
      <c r="A1654">
        <f t="shared" si="25"/>
        <v>2006</v>
      </c>
      <c r="B1654" t="s">
        <v>937</v>
      </c>
      <c r="C1654">
        <v>2125</v>
      </c>
      <c r="D1654">
        <v>1</v>
      </c>
      <c r="E1654">
        <v>1094.93</v>
      </c>
    </row>
    <row r="1655" spans="1:5" x14ac:dyDescent="0.35">
      <c r="A1655">
        <f t="shared" si="25"/>
        <v>2006</v>
      </c>
      <c r="B1655" t="s">
        <v>937</v>
      </c>
      <c r="C1655">
        <v>2134</v>
      </c>
      <c r="D1655">
        <v>1</v>
      </c>
      <c r="E1655">
        <v>886.65</v>
      </c>
    </row>
    <row r="1656" spans="1:5" x14ac:dyDescent="0.35">
      <c r="A1656">
        <f t="shared" si="25"/>
        <v>2006</v>
      </c>
      <c r="B1656" t="s">
        <v>937</v>
      </c>
      <c r="C1656">
        <v>2135</v>
      </c>
      <c r="D1656">
        <v>1</v>
      </c>
      <c r="E1656">
        <v>1229.1099999999999</v>
      </c>
    </row>
    <row r="1657" spans="1:5" x14ac:dyDescent="0.35">
      <c r="A1657">
        <f t="shared" si="25"/>
        <v>2006</v>
      </c>
      <c r="B1657" t="s">
        <v>937</v>
      </c>
      <c r="C1657">
        <v>2137</v>
      </c>
      <c r="D1657">
        <v>1</v>
      </c>
      <c r="E1657">
        <v>809.4</v>
      </c>
    </row>
    <row r="1658" spans="1:5" x14ac:dyDescent="0.35">
      <c r="A1658">
        <f t="shared" si="25"/>
        <v>2006</v>
      </c>
      <c r="B1658" t="s">
        <v>937</v>
      </c>
      <c r="C1658">
        <v>2142</v>
      </c>
      <c r="D1658">
        <v>1</v>
      </c>
      <c r="E1658">
        <v>2220.0700000000002</v>
      </c>
    </row>
    <row r="1659" spans="1:5" x14ac:dyDescent="0.35">
      <c r="A1659">
        <f t="shared" si="25"/>
        <v>2006</v>
      </c>
      <c r="B1659" t="s">
        <v>937</v>
      </c>
      <c r="C1659">
        <v>2143</v>
      </c>
      <c r="D1659">
        <v>1</v>
      </c>
      <c r="E1659">
        <v>1005.76</v>
      </c>
    </row>
    <row r="1660" spans="1:5" x14ac:dyDescent="0.35">
      <c r="A1660">
        <f t="shared" si="25"/>
        <v>2006</v>
      </c>
      <c r="B1660" t="s">
        <v>937</v>
      </c>
      <c r="C1660">
        <v>2144</v>
      </c>
      <c r="D1660">
        <v>1</v>
      </c>
      <c r="E1660">
        <v>3547.67</v>
      </c>
    </row>
    <row r="1661" spans="1:5" x14ac:dyDescent="0.35">
      <c r="A1661">
        <f t="shared" si="25"/>
        <v>2006</v>
      </c>
      <c r="B1661" t="s">
        <v>937</v>
      </c>
      <c r="C1661">
        <v>2149</v>
      </c>
      <c r="D1661">
        <v>1</v>
      </c>
      <c r="E1661">
        <v>1262.83</v>
      </c>
    </row>
    <row r="1662" spans="1:5" x14ac:dyDescent="0.35">
      <c r="A1662">
        <f t="shared" si="25"/>
        <v>2006</v>
      </c>
      <c r="B1662" t="s">
        <v>937</v>
      </c>
      <c r="C1662">
        <v>2154</v>
      </c>
      <c r="D1662">
        <v>1</v>
      </c>
      <c r="E1662">
        <v>1325.26</v>
      </c>
    </row>
    <row r="1663" spans="1:5" x14ac:dyDescent="0.35">
      <c r="A1663">
        <f t="shared" si="25"/>
        <v>2006</v>
      </c>
      <c r="B1663" t="s">
        <v>937</v>
      </c>
      <c r="C1663">
        <v>2155</v>
      </c>
      <c r="D1663">
        <v>1</v>
      </c>
      <c r="E1663">
        <v>1189.8599999999999</v>
      </c>
    </row>
    <row r="1664" spans="1:5" x14ac:dyDescent="0.35">
      <c r="A1664">
        <f t="shared" si="25"/>
        <v>2006</v>
      </c>
      <c r="B1664" t="s">
        <v>937</v>
      </c>
      <c r="C1664">
        <v>2159</v>
      </c>
      <c r="D1664">
        <v>1</v>
      </c>
      <c r="E1664">
        <v>547.58000000000004</v>
      </c>
    </row>
    <row r="1665" spans="1:5" x14ac:dyDescent="0.35">
      <c r="A1665">
        <f t="shared" si="25"/>
        <v>2006</v>
      </c>
      <c r="B1665" t="s">
        <v>937</v>
      </c>
      <c r="C1665">
        <v>2164</v>
      </c>
      <c r="D1665">
        <v>1</v>
      </c>
      <c r="E1665">
        <v>1329.06</v>
      </c>
    </row>
    <row r="1666" spans="1:5" x14ac:dyDescent="0.35">
      <c r="A1666">
        <f t="shared" si="25"/>
        <v>2006</v>
      </c>
      <c r="B1666" t="s">
        <v>937</v>
      </c>
      <c r="C1666">
        <v>2165</v>
      </c>
      <c r="D1666">
        <v>1</v>
      </c>
      <c r="E1666">
        <v>1054.04</v>
      </c>
    </row>
    <row r="1667" spans="1:5" x14ac:dyDescent="0.35">
      <c r="A1667">
        <f t="shared" si="25"/>
        <v>2006</v>
      </c>
      <c r="B1667" t="s">
        <v>937</v>
      </c>
      <c r="C1667">
        <v>2167</v>
      </c>
      <c r="D1667">
        <v>1</v>
      </c>
      <c r="E1667">
        <v>595.42999999999995</v>
      </c>
    </row>
    <row r="1668" spans="1:5" x14ac:dyDescent="0.35">
      <c r="A1668">
        <f t="shared" ref="A1668:A1731" si="26">VALUE(20&amp;LEFT(B1668,2))+1</f>
        <v>2006</v>
      </c>
      <c r="B1668" t="s">
        <v>937</v>
      </c>
      <c r="C1668">
        <v>2168</v>
      </c>
      <c r="D1668">
        <v>1</v>
      </c>
      <c r="E1668">
        <v>982.15</v>
      </c>
    </row>
    <row r="1669" spans="1:5" x14ac:dyDescent="0.35">
      <c r="A1669">
        <f t="shared" si="26"/>
        <v>2006</v>
      </c>
      <c r="B1669" t="s">
        <v>937</v>
      </c>
      <c r="C1669">
        <v>2169</v>
      </c>
      <c r="D1669">
        <v>1</v>
      </c>
      <c r="E1669">
        <v>728.03</v>
      </c>
    </row>
    <row r="1670" spans="1:5" x14ac:dyDescent="0.35">
      <c r="A1670">
        <f t="shared" si="26"/>
        <v>2006</v>
      </c>
      <c r="B1670" t="s">
        <v>937</v>
      </c>
      <c r="C1670">
        <v>2170</v>
      </c>
      <c r="D1670">
        <v>1</v>
      </c>
      <c r="E1670">
        <v>1427.96</v>
      </c>
    </row>
    <row r="1671" spans="1:5" x14ac:dyDescent="0.35">
      <c r="A1671">
        <f t="shared" si="26"/>
        <v>2006</v>
      </c>
      <c r="B1671" t="s">
        <v>937</v>
      </c>
      <c r="C1671">
        <v>2171</v>
      </c>
      <c r="D1671">
        <v>1</v>
      </c>
      <c r="E1671">
        <v>349.85</v>
      </c>
    </row>
    <row r="1672" spans="1:5" x14ac:dyDescent="0.35">
      <c r="A1672">
        <f t="shared" si="26"/>
        <v>2006</v>
      </c>
      <c r="B1672" t="s">
        <v>937</v>
      </c>
      <c r="C1672">
        <v>2172</v>
      </c>
      <c r="D1672">
        <v>1</v>
      </c>
      <c r="E1672">
        <v>894.38</v>
      </c>
    </row>
    <row r="1673" spans="1:5" x14ac:dyDescent="0.35">
      <c r="A1673">
        <f t="shared" si="26"/>
        <v>2006</v>
      </c>
      <c r="B1673" t="s">
        <v>937</v>
      </c>
      <c r="C1673">
        <v>2174</v>
      </c>
      <c r="D1673">
        <v>1</v>
      </c>
      <c r="E1673">
        <v>1038.7</v>
      </c>
    </row>
    <row r="1674" spans="1:5" x14ac:dyDescent="0.35">
      <c r="A1674">
        <f t="shared" si="26"/>
        <v>2006</v>
      </c>
      <c r="B1674" t="s">
        <v>937</v>
      </c>
      <c r="C1674">
        <v>2176</v>
      </c>
      <c r="D1674">
        <v>1</v>
      </c>
      <c r="E1674">
        <v>494.23</v>
      </c>
    </row>
    <row r="1675" spans="1:5" x14ac:dyDescent="0.35">
      <c r="A1675">
        <f t="shared" si="26"/>
        <v>2006</v>
      </c>
      <c r="B1675" t="s">
        <v>937</v>
      </c>
      <c r="C1675">
        <v>2180</v>
      </c>
      <c r="D1675">
        <v>1</v>
      </c>
      <c r="E1675">
        <v>766.82</v>
      </c>
    </row>
    <row r="1676" spans="1:5" x14ac:dyDescent="0.35">
      <c r="A1676">
        <f t="shared" si="26"/>
        <v>2006</v>
      </c>
      <c r="B1676" t="s">
        <v>937</v>
      </c>
      <c r="C1676">
        <v>2184</v>
      </c>
      <c r="D1676">
        <v>1</v>
      </c>
      <c r="E1676">
        <v>1235.01</v>
      </c>
    </row>
    <row r="1677" spans="1:5" x14ac:dyDescent="0.35">
      <c r="A1677">
        <f t="shared" si="26"/>
        <v>2006</v>
      </c>
      <c r="B1677" t="s">
        <v>937</v>
      </c>
      <c r="C1677">
        <v>2190</v>
      </c>
      <c r="D1677">
        <v>1</v>
      </c>
      <c r="E1677">
        <v>1064.96</v>
      </c>
    </row>
    <row r="1678" spans="1:5" x14ac:dyDescent="0.35">
      <c r="A1678">
        <f t="shared" si="26"/>
        <v>2006</v>
      </c>
      <c r="B1678" t="s">
        <v>937</v>
      </c>
      <c r="C1678">
        <v>2198</v>
      </c>
      <c r="D1678">
        <v>1</v>
      </c>
      <c r="E1678">
        <v>644.83000000000004</v>
      </c>
    </row>
    <row r="1679" spans="1:5" x14ac:dyDescent="0.35">
      <c r="A1679">
        <f t="shared" si="26"/>
        <v>2006</v>
      </c>
      <c r="B1679" t="s">
        <v>937</v>
      </c>
      <c r="C1679">
        <v>2215</v>
      </c>
      <c r="D1679">
        <v>1</v>
      </c>
      <c r="E1679">
        <v>365.11</v>
      </c>
    </row>
    <row r="1680" spans="1:5" x14ac:dyDescent="0.35">
      <c r="A1680">
        <f t="shared" si="26"/>
        <v>2006</v>
      </c>
      <c r="B1680" t="s">
        <v>937</v>
      </c>
      <c r="C1680">
        <v>2310</v>
      </c>
      <c r="D1680">
        <v>1</v>
      </c>
      <c r="E1680">
        <v>1267.19</v>
      </c>
    </row>
    <row r="1681" spans="1:5" x14ac:dyDescent="0.35">
      <c r="A1681">
        <f t="shared" si="26"/>
        <v>2006</v>
      </c>
      <c r="B1681" t="s">
        <v>937</v>
      </c>
      <c r="C1681">
        <v>2311</v>
      </c>
      <c r="D1681">
        <v>1</v>
      </c>
      <c r="E1681">
        <v>489.96</v>
      </c>
    </row>
    <row r="1682" spans="1:5" x14ac:dyDescent="0.35">
      <c r="A1682">
        <f t="shared" si="26"/>
        <v>2006</v>
      </c>
      <c r="B1682" t="s">
        <v>937</v>
      </c>
      <c r="C1682">
        <v>2342</v>
      </c>
      <c r="D1682">
        <v>1</v>
      </c>
      <c r="E1682">
        <v>805.67</v>
      </c>
    </row>
    <row r="1683" spans="1:5" x14ac:dyDescent="0.35">
      <c r="A1683">
        <f t="shared" si="26"/>
        <v>2006</v>
      </c>
      <c r="B1683" t="s">
        <v>937</v>
      </c>
      <c r="C1683">
        <v>2358</v>
      </c>
      <c r="D1683">
        <v>1</v>
      </c>
      <c r="E1683">
        <v>257.14999999999998</v>
      </c>
    </row>
    <row r="1684" spans="1:5" x14ac:dyDescent="0.35">
      <c r="A1684">
        <f t="shared" si="26"/>
        <v>2006</v>
      </c>
      <c r="B1684" t="s">
        <v>937</v>
      </c>
      <c r="C1684">
        <v>2364</v>
      </c>
      <c r="D1684">
        <v>1</v>
      </c>
      <c r="E1684">
        <v>721.38</v>
      </c>
    </row>
    <row r="1685" spans="1:5" x14ac:dyDescent="0.35">
      <c r="A1685">
        <f t="shared" si="26"/>
        <v>2006</v>
      </c>
      <c r="B1685" t="s">
        <v>937</v>
      </c>
      <c r="C1685">
        <v>2365</v>
      </c>
      <c r="D1685">
        <v>1</v>
      </c>
      <c r="E1685">
        <v>828.43</v>
      </c>
    </row>
    <row r="1686" spans="1:5" x14ac:dyDescent="0.35">
      <c r="A1686">
        <f t="shared" si="26"/>
        <v>2006</v>
      </c>
      <c r="B1686" t="s">
        <v>937</v>
      </c>
      <c r="C1686">
        <v>2396</v>
      </c>
      <c r="D1686">
        <v>1</v>
      </c>
      <c r="E1686">
        <v>846.02</v>
      </c>
    </row>
    <row r="1687" spans="1:5" x14ac:dyDescent="0.35">
      <c r="A1687">
        <f t="shared" si="26"/>
        <v>2006</v>
      </c>
      <c r="B1687" t="s">
        <v>937</v>
      </c>
      <c r="C1687">
        <v>2397</v>
      </c>
      <c r="D1687">
        <v>1</v>
      </c>
      <c r="E1687">
        <v>1264.8</v>
      </c>
    </row>
    <row r="1688" spans="1:5" x14ac:dyDescent="0.35">
      <c r="A1688">
        <f t="shared" si="26"/>
        <v>2006</v>
      </c>
      <c r="B1688" t="s">
        <v>937</v>
      </c>
      <c r="C1688">
        <v>2448</v>
      </c>
      <c r="D1688">
        <v>1</v>
      </c>
      <c r="E1688">
        <v>869.73</v>
      </c>
    </row>
    <row r="1689" spans="1:5" x14ac:dyDescent="0.35">
      <c r="A1689">
        <f t="shared" si="26"/>
        <v>2006</v>
      </c>
      <c r="B1689" t="s">
        <v>937</v>
      </c>
      <c r="C1689">
        <v>2527</v>
      </c>
      <c r="D1689">
        <v>1</v>
      </c>
      <c r="E1689">
        <v>301.11</v>
      </c>
    </row>
    <row r="1690" spans="1:5" x14ac:dyDescent="0.35">
      <c r="A1690">
        <f t="shared" si="26"/>
        <v>2006</v>
      </c>
      <c r="B1690" t="s">
        <v>937</v>
      </c>
      <c r="C1690">
        <v>2534</v>
      </c>
      <c r="D1690">
        <v>1</v>
      </c>
      <c r="E1690">
        <v>839.77</v>
      </c>
    </row>
    <row r="1691" spans="1:5" x14ac:dyDescent="0.35">
      <c r="A1691">
        <f t="shared" si="26"/>
        <v>2006</v>
      </c>
      <c r="B1691" t="s">
        <v>937</v>
      </c>
      <c r="C1691">
        <v>2536</v>
      </c>
      <c r="D1691">
        <v>1</v>
      </c>
      <c r="E1691">
        <v>302.06</v>
      </c>
    </row>
    <row r="1692" spans="1:5" x14ac:dyDescent="0.35">
      <c r="A1692">
        <f t="shared" si="26"/>
        <v>2006</v>
      </c>
      <c r="B1692" t="s">
        <v>937</v>
      </c>
      <c r="C1692">
        <v>2580</v>
      </c>
      <c r="D1692">
        <v>1</v>
      </c>
      <c r="E1692">
        <v>843.59</v>
      </c>
    </row>
    <row r="1693" spans="1:5" x14ac:dyDescent="0.35">
      <c r="A1693">
        <f t="shared" si="26"/>
        <v>2006</v>
      </c>
      <c r="B1693" t="s">
        <v>937</v>
      </c>
      <c r="C1693">
        <v>2609</v>
      </c>
      <c r="D1693">
        <v>1</v>
      </c>
      <c r="E1693">
        <v>527.42999999999995</v>
      </c>
    </row>
    <row r="1694" spans="1:5" x14ac:dyDescent="0.35">
      <c r="A1694">
        <f t="shared" si="26"/>
        <v>2006</v>
      </c>
      <c r="B1694" t="s">
        <v>937</v>
      </c>
      <c r="C1694">
        <v>2683</v>
      </c>
      <c r="D1694">
        <v>1</v>
      </c>
      <c r="E1694">
        <v>468.75</v>
      </c>
    </row>
    <row r="1695" spans="1:5" x14ac:dyDescent="0.35">
      <c r="A1695">
        <f t="shared" si="26"/>
        <v>2006</v>
      </c>
      <c r="B1695" t="s">
        <v>937</v>
      </c>
      <c r="C1695">
        <v>2687</v>
      </c>
      <c r="D1695">
        <v>1</v>
      </c>
      <c r="E1695">
        <v>1003.38</v>
      </c>
    </row>
    <row r="1696" spans="1:5" x14ac:dyDescent="0.35">
      <c r="A1696">
        <f t="shared" si="26"/>
        <v>2006</v>
      </c>
      <c r="B1696" t="s">
        <v>937</v>
      </c>
      <c r="C1696">
        <v>2689</v>
      </c>
      <c r="D1696">
        <v>1</v>
      </c>
      <c r="E1696">
        <v>1228.4100000000001</v>
      </c>
    </row>
    <row r="1697" spans="1:5" x14ac:dyDescent="0.35">
      <c r="A1697">
        <f t="shared" si="26"/>
        <v>2006</v>
      </c>
      <c r="B1697" t="s">
        <v>937</v>
      </c>
      <c r="C1697">
        <v>2711</v>
      </c>
      <c r="D1697">
        <v>1</v>
      </c>
      <c r="E1697">
        <v>893.42</v>
      </c>
    </row>
    <row r="1698" spans="1:5" x14ac:dyDescent="0.35">
      <c r="A1698">
        <f t="shared" si="26"/>
        <v>2006</v>
      </c>
      <c r="B1698" t="s">
        <v>937</v>
      </c>
      <c r="C1698">
        <v>2752</v>
      </c>
      <c r="D1698">
        <v>1</v>
      </c>
      <c r="E1698">
        <v>1802.97</v>
      </c>
    </row>
    <row r="1699" spans="1:5" x14ac:dyDescent="0.35">
      <c r="A1699">
        <f t="shared" si="26"/>
        <v>2006</v>
      </c>
      <c r="B1699" t="s">
        <v>937</v>
      </c>
      <c r="C1699">
        <v>2753</v>
      </c>
      <c r="D1699">
        <v>1</v>
      </c>
      <c r="E1699">
        <v>1301.6600000000001</v>
      </c>
    </row>
    <row r="1700" spans="1:5" x14ac:dyDescent="0.35">
      <c r="A1700">
        <f t="shared" si="26"/>
        <v>2006</v>
      </c>
      <c r="B1700" t="s">
        <v>937</v>
      </c>
      <c r="C1700">
        <v>2754</v>
      </c>
      <c r="D1700">
        <v>1</v>
      </c>
      <c r="E1700">
        <v>409.48</v>
      </c>
    </row>
    <row r="1701" spans="1:5" x14ac:dyDescent="0.35">
      <c r="A1701">
        <f t="shared" si="26"/>
        <v>2006</v>
      </c>
      <c r="B1701" t="s">
        <v>937</v>
      </c>
      <c r="C1701">
        <v>2759</v>
      </c>
      <c r="D1701">
        <v>1</v>
      </c>
      <c r="E1701">
        <v>336.9</v>
      </c>
    </row>
    <row r="1702" spans="1:5" x14ac:dyDescent="0.35">
      <c r="A1702">
        <f t="shared" si="26"/>
        <v>2006</v>
      </c>
      <c r="B1702" t="s">
        <v>937</v>
      </c>
      <c r="C1702">
        <v>2805</v>
      </c>
      <c r="D1702">
        <v>1</v>
      </c>
      <c r="E1702">
        <v>1131.5999999999999</v>
      </c>
    </row>
    <row r="1703" spans="1:5" x14ac:dyDescent="0.35">
      <c r="A1703">
        <f t="shared" si="26"/>
        <v>2006</v>
      </c>
      <c r="B1703" t="s">
        <v>937</v>
      </c>
      <c r="C1703">
        <v>2835</v>
      </c>
      <c r="D1703">
        <v>1</v>
      </c>
      <c r="E1703">
        <v>558.07000000000005</v>
      </c>
    </row>
    <row r="1704" spans="1:5" x14ac:dyDescent="0.35">
      <c r="A1704">
        <f t="shared" si="26"/>
        <v>2006</v>
      </c>
      <c r="B1704" t="s">
        <v>937</v>
      </c>
      <c r="C1704">
        <v>2853</v>
      </c>
      <c r="D1704">
        <v>1</v>
      </c>
      <c r="E1704">
        <v>998.94</v>
      </c>
    </row>
    <row r="1705" spans="1:5" x14ac:dyDescent="0.35">
      <c r="A1705">
        <f t="shared" si="26"/>
        <v>2006</v>
      </c>
      <c r="B1705" t="s">
        <v>937</v>
      </c>
      <c r="C1705">
        <v>2854</v>
      </c>
      <c r="D1705">
        <v>1</v>
      </c>
      <c r="E1705">
        <v>540.12</v>
      </c>
    </row>
    <row r="1706" spans="1:5" x14ac:dyDescent="0.35">
      <c r="A1706">
        <f t="shared" si="26"/>
        <v>2006</v>
      </c>
      <c r="B1706" t="s">
        <v>937</v>
      </c>
      <c r="C1706">
        <v>2856</v>
      </c>
      <c r="D1706">
        <v>1</v>
      </c>
      <c r="E1706">
        <v>375.02</v>
      </c>
    </row>
    <row r="1707" spans="1:5" x14ac:dyDescent="0.35">
      <c r="A1707">
        <f t="shared" si="26"/>
        <v>2006</v>
      </c>
      <c r="B1707" t="s">
        <v>937</v>
      </c>
      <c r="C1707">
        <v>2859</v>
      </c>
      <c r="D1707">
        <v>1</v>
      </c>
      <c r="E1707">
        <v>1642.46</v>
      </c>
    </row>
    <row r="1708" spans="1:5" x14ac:dyDescent="0.35">
      <c r="A1708">
        <f t="shared" si="26"/>
        <v>2006</v>
      </c>
      <c r="B1708" t="s">
        <v>937</v>
      </c>
      <c r="C1708">
        <v>2860</v>
      </c>
      <c r="D1708">
        <v>1</v>
      </c>
      <c r="E1708">
        <v>1278.3</v>
      </c>
    </row>
    <row r="1709" spans="1:5" x14ac:dyDescent="0.35">
      <c r="A1709">
        <f t="shared" si="26"/>
        <v>2006</v>
      </c>
      <c r="B1709" t="s">
        <v>937</v>
      </c>
      <c r="C1709">
        <v>2884</v>
      </c>
      <c r="D1709">
        <v>1</v>
      </c>
      <c r="E1709">
        <v>492.22</v>
      </c>
    </row>
    <row r="1710" spans="1:5" x14ac:dyDescent="0.35">
      <c r="A1710">
        <f t="shared" si="26"/>
        <v>2006</v>
      </c>
      <c r="B1710" t="s">
        <v>937</v>
      </c>
      <c r="C1710">
        <v>2886</v>
      </c>
      <c r="D1710">
        <v>1</v>
      </c>
      <c r="E1710">
        <v>434.16</v>
      </c>
    </row>
    <row r="1711" spans="1:5" x14ac:dyDescent="0.35">
      <c r="A1711">
        <f t="shared" si="26"/>
        <v>2006</v>
      </c>
      <c r="B1711" t="s">
        <v>937</v>
      </c>
      <c r="C1711">
        <v>2887</v>
      </c>
      <c r="D1711">
        <v>1</v>
      </c>
      <c r="E1711">
        <v>427.44</v>
      </c>
    </row>
    <row r="1712" spans="1:5" x14ac:dyDescent="0.35">
      <c r="A1712">
        <f t="shared" si="26"/>
        <v>2006</v>
      </c>
      <c r="B1712" t="s">
        <v>937</v>
      </c>
      <c r="C1712">
        <v>2888</v>
      </c>
      <c r="D1712">
        <v>1</v>
      </c>
      <c r="E1712">
        <v>429.18</v>
      </c>
    </row>
    <row r="1713" spans="1:5" x14ac:dyDescent="0.35">
      <c r="A1713">
        <f t="shared" si="26"/>
        <v>2006</v>
      </c>
      <c r="B1713" t="s">
        <v>937</v>
      </c>
      <c r="C1713">
        <v>2889</v>
      </c>
      <c r="D1713">
        <v>1</v>
      </c>
      <c r="E1713">
        <v>647.57000000000005</v>
      </c>
    </row>
    <row r="1714" spans="1:5" x14ac:dyDescent="0.35">
      <c r="A1714">
        <f t="shared" si="26"/>
        <v>2006</v>
      </c>
      <c r="B1714" t="s">
        <v>937</v>
      </c>
      <c r="C1714">
        <v>2890</v>
      </c>
      <c r="D1714">
        <v>1</v>
      </c>
      <c r="E1714">
        <v>645.48</v>
      </c>
    </row>
    <row r="1715" spans="1:5" x14ac:dyDescent="0.35">
      <c r="A1715">
        <f t="shared" si="26"/>
        <v>2006</v>
      </c>
      <c r="B1715" t="s">
        <v>937</v>
      </c>
      <c r="C1715">
        <v>2895</v>
      </c>
      <c r="D1715">
        <v>1</v>
      </c>
      <c r="E1715">
        <v>1213.52</v>
      </c>
    </row>
    <row r="1716" spans="1:5" x14ac:dyDescent="0.35">
      <c r="A1716">
        <f t="shared" si="26"/>
        <v>2006</v>
      </c>
      <c r="B1716" t="s">
        <v>937</v>
      </c>
      <c r="C1716">
        <v>2897</v>
      </c>
      <c r="D1716">
        <v>1</v>
      </c>
      <c r="E1716">
        <v>1331.24</v>
      </c>
    </row>
    <row r="1717" spans="1:5" x14ac:dyDescent="0.35">
      <c r="A1717">
        <f t="shared" si="26"/>
        <v>2006</v>
      </c>
      <c r="B1717" t="s">
        <v>937</v>
      </c>
      <c r="C1717">
        <v>2898</v>
      </c>
      <c r="D1717">
        <v>1</v>
      </c>
      <c r="E1717">
        <v>585.47</v>
      </c>
    </row>
    <row r="1718" spans="1:5" x14ac:dyDescent="0.35">
      <c r="A1718">
        <f t="shared" si="26"/>
        <v>2007</v>
      </c>
      <c r="B1718" t="s">
        <v>938</v>
      </c>
      <c r="C1718">
        <v>1</v>
      </c>
      <c r="D1718">
        <v>1</v>
      </c>
      <c r="E1718">
        <v>1315.12</v>
      </c>
    </row>
    <row r="1719" spans="1:5" x14ac:dyDescent="0.35">
      <c r="A1719">
        <f t="shared" si="26"/>
        <v>2007</v>
      </c>
      <c r="B1719" t="s">
        <v>938</v>
      </c>
      <c r="C1719">
        <v>1</v>
      </c>
      <c r="D1719">
        <v>3</v>
      </c>
      <c r="E1719">
        <v>35701.49</v>
      </c>
    </row>
    <row r="1720" spans="1:5" x14ac:dyDescent="0.35">
      <c r="A1720">
        <f t="shared" si="26"/>
        <v>2007</v>
      </c>
      <c r="B1720" t="s">
        <v>938</v>
      </c>
      <c r="C1720">
        <v>2</v>
      </c>
      <c r="D1720">
        <v>1</v>
      </c>
      <c r="E1720">
        <v>314.26</v>
      </c>
    </row>
    <row r="1721" spans="1:5" x14ac:dyDescent="0.35">
      <c r="A1721">
        <f t="shared" si="26"/>
        <v>2007</v>
      </c>
      <c r="B1721" t="s">
        <v>938</v>
      </c>
      <c r="C1721">
        <v>4</v>
      </c>
      <c r="D1721">
        <v>1</v>
      </c>
      <c r="E1721">
        <v>415.07</v>
      </c>
    </row>
    <row r="1722" spans="1:5" x14ac:dyDescent="0.35">
      <c r="A1722">
        <f t="shared" si="26"/>
        <v>2007</v>
      </c>
      <c r="B1722" t="s">
        <v>938</v>
      </c>
      <c r="C1722">
        <v>6</v>
      </c>
      <c r="D1722">
        <v>3</v>
      </c>
      <c r="E1722">
        <v>3293.92</v>
      </c>
    </row>
    <row r="1723" spans="1:5" x14ac:dyDescent="0.35">
      <c r="A1723">
        <f t="shared" si="26"/>
        <v>2007</v>
      </c>
      <c r="B1723" t="s">
        <v>938</v>
      </c>
      <c r="C1723">
        <v>11</v>
      </c>
      <c r="D1723">
        <v>1</v>
      </c>
      <c r="E1723">
        <v>40440.15</v>
      </c>
    </row>
    <row r="1724" spans="1:5" x14ac:dyDescent="0.35">
      <c r="A1724">
        <f t="shared" si="26"/>
        <v>2007</v>
      </c>
      <c r="B1724" t="s">
        <v>938</v>
      </c>
      <c r="C1724">
        <v>12</v>
      </c>
      <c r="D1724">
        <v>1</v>
      </c>
      <c r="E1724">
        <v>6954.43</v>
      </c>
    </row>
    <row r="1725" spans="1:5" x14ac:dyDescent="0.35">
      <c r="A1725">
        <f t="shared" si="26"/>
        <v>2007</v>
      </c>
      <c r="B1725" t="s">
        <v>938</v>
      </c>
      <c r="C1725">
        <v>13</v>
      </c>
      <c r="D1725">
        <v>1</v>
      </c>
      <c r="E1725">
        <v>3005.73</v>
      </c>
    </row>
    <row r="1726" spans="1:5" x14ac:dyDescent="0.35">
      <c r="A1726">
        <f t="shared" si="26"/>
        <v>2007</v>
      </c>
      <c r="B1726" t="s">
        <v>938</v>
      </c>
      <c r="C1726">
        <v>14</v>
      </c>
      <c r="D1726">
        <v>1</v>
      </c>
      <c r="E1726">
        <v>2586.39</v>
      </c>
    </row>
    <row r="1727" spans="1:5" x14ac:dyDescent="0.35">
      <c r="A1727">
        <f t="shared" si="26"/>
        <v>2007</v>
      </c>
      <c r="B1727" t="s">
        <v>938</v>
      </c>
      <c r="C1727">
        <v>15</v>
      </c>
      <c r="D1727">
        <v>1</v>
      </c>
      <c r="E1727">
        <v>5804.78</v>
      </c>
    </row>
    <row r="1728" spans="1:5" x14ac:dyDescent="0.35">
      <c r="A1728">
        <f t="shared" si="26"/>
        <v>2007</v>
      </c>
      <c r="B1728" t="s">
        <v>938</v>
      </c>
      <c r="C1728">
        <v>16</v>
      </c>
      <c r="D1728">
        <v>1</v>
      </c>
      <c r="E1728">
        <v>4560.09</v>
      </c>
    </row>
    <row r="1729" spans="1:5" x14ac:dyDescent="0.35">
      <c r="A1729">
        <f t="shared" si="26"/>
        <v>2007</v>
      </c>
      <c r="B1729" t="s">
        <v>938</v>
      </c>
      <c r="C1729">
        <v>22</v>
      </c>
      <c r="D1729">
        <v>1</v>
      </c>
      <c r="E1729">
        <v>2678.14</v>
      </c>
    </row>
    <row r="1730" spans="1:5" x14ac:dyDescent="0.35">
      <c r="A1730">
        <f t="shared" si="26"/>
        <v>2007</v>
      </c>
      <c r="B1730" t="s">
        <v>938</v>
      </c>
      <c r="C1730">
        <v>23</v>
      </c>
      <c r="D1730">
        <v>1</v>
      </c>
      <c r="E1730">
        <v>1019.3</v>
      </c>
    </row>
    <row r="1731" spans="1:5" x14ac:dyDescent="0.35">
      <c r="A1731">
        <f t="shared" si="26"/>
        <v>2007</v>
      </c>
      <c r="B1731" t="s">
        <v>938</v>
      </c>
      <c r="C1731">
        <v>25</v>
      </c>
      <c r="D1731">
        <v>1</v>
      </c>
      <c r="E1731">
        <v>63.82</v>
      </c>
    </row>
    <row r="1732" spans="1:5" x14ac:dyDescent="0.35">
      <c r="A1732">
        <f t="shared" ref="A1732:A1795" si="27">VALUE(20&amp;LEFT(B1732,2))+1</f>
        <v>2007</v>
      </c>
      <c r="B1732" t="s">
        <v>938</v>
      </c>
      <c r="C1732">
        <v>31</v>
      </c>
      <c r="D1732">
        <v>1</v>
      </c>
      <c r="E1732">
        <v>4631.58</v>
      </c>
    </row>
    <row r="1733" spans="1:5" x14ac:dyDescent="0.35">
      <c r="A1733">
        <f t="shared" si="27"/>
        <v>2007</v>
      </c>
      <c r="B1733" t="s">
        <v>938</v>
      </c>
      <c r="C1733">
        <v>32</v>
      </c>
      <c r="D1733">
        <v>1</v>
      </c>
      <c r="E1733">
        <v>706.44</v>
      </c>
    </row>
    <row r="1734" spans="1:5" x14ac:dyDescent="0.35">
      <c r="A1734">
        <f t="shared" si="27"/>
        <v>2007</v>
      </c>
      <c r="B1734" t="s">
        <v>938</v>
      </c>
      <c r="C1734">
        <v>36</v>
      </c>
      <c r="D1734">
        <v>1</v>
      </c>
      <c r="E1734">
        <v>263.67</v>
      </c>
    </row>
    <row r="1735" spans="1:5" x14ac:dyDescent="0.35">
      <c r="A1735">
        <f t="shared" si="27"/>
        <v>2007</v>
      </c>
      <c r="B1735" t="s">
        <v>938</v>
      </c>
      <c r="C1735">
        <v>38</v>
      </c>
      <c r="D1735">
        <v>1</v>
      </c>
      <c r="E1735">
        <v>1262.44</v>
      </c>
    </row>
    <row r="1736" spans="1:5" x14ac:dyDescent="0.35">
      <c r="A1736">
        <f t="shared" si="27"/>
        <v>2007</v>
      </c>
      <c r="B1736" t="s">
        <v>938</v>
      </c>
      <c r="C1736">
        <v>47</v>
      </c>
      <c r="D1736">
        <v>1</v>
      </c>
      <c r="E1736">
        <v>3729.91</v>
      </c>
    </row>
    <row r="1737" spans="1:5" x14ac:dyDescent="0.35">
      <c r="A1737">
        <f t="shared" si="27"/>
        <v>2007</v>
      </c>
      <c r="B1737" t="s">
        <v>938</v>
      </c>
      <c r="C1737">
        <v>51</v>
      </c>
      <c r="D1737">
        <v>1</v>
      </c>
      <c r="E1737">
        <v>1696.66</v>
      </c>
    </row>
    <row r="1738" spans="1:5" x14ac:dyDescent="0.35">
      <c r="A1738">
        <f t="shared" si="27"/>
        <v>2007</v>
      </c>
      <c r="B1738" t="s">
        <v>938</v>
      </c>
      <c r="C1738">
        <v>62</v>
      </c>
      <c r="D1738">
        <v>1</v>
      </c>
      <c r="E1738">
        <v>452.15</v>
      </c>
    </row>
    <row r="1739" spans="1:5" x14ac:dyDescent="0.35">
      <c r="A1739">
        <f t="shared" si="27"/>
        <v>2007</v>
      </c>
      <c r="B1739" t="s">
        <v>938</v>
      </c>
      <c r="C1739">
        <v>75</v>
      </c>
      <c r="D1739">
        <v>1</v>
      </c>
      <c r="E1739">
        <v>628.51</v>
      </c>
    </row>
    <row r="1740" spans="1:5" x14ac:dyDescent="0.35">
      <c r="A1740">
        <f t="shared" si="27"/>
        <v>2007</v>
      </c>
      <c r="B1740" t="s">
        <v>938</v>
      </c>
      <c r="C1740">
        <v>77</v>
      </c>
      <c r="D1740">
        <v>1</v>
      </c>
      <c r="E1740">
        <v>7012.87</v>
      </c>
    </row>
    <row r="1741" spans="1:5" x14ac:dyDescent="0.35">
      <c r="A1741">
        <f t="shared" si="27"/>
        <v>2007</v>
      </c>
      <c r="B1741" t="s">
        <v>938</v>
      </c>
      <c r="C1741">
        <v>81</v>
      </c>
      <c r="D1741">
        <v>1</v>
      </c>
      <c r="E1741">
        <v>155.46</v>
      </c>
    </row>
    <row r="1742" spans="1:5" x14ac:dyDescent="0.35">
      <c r="A1742">
        <f t="shared" si="27"/>
        <v>2007</v>
      </c>
      <c r="B1742" t="s">
        <v>938</v>
      </c>
      <c r="C1742">
        <v>84</v>
      </c>
      <c r="D1742">
        <v>1</v>
      </c>
      <c r="E1742">
        <v>640.69000000000005</v>
      </c>
    </row>
    <row r="1743" spans="1:5" x14ac:dyDescent="0.35">
      <c r="A1743">
        <f t="shared" si="27"/>
        <v>2007</v>
      </c>
      <c r="B1743" t="s">
        <v>938</v>
      </c>
      <c r="C1743">
        <v>85</v>
      </c>
      <c r="D1743">
        <v>1</v>
      </c>
      <c r="E1743">
        <v>605.76</v>
      </c>
    </row>
    <row r="1744" spans="1:5" x14ac:dyDescent="0.35">
      <c r="A1744">
        <f t="shared" si="27"/>
        <v>2007</v>
      </c>
      <c r="B1744" t="s">
        <v>938</v>
      </c>
      <c r="C1744">
        <v>88</v>
      </c>
      <c r="D1744">
        <v>1</v>
      </c>
      <c r="E1744">
        <v>2134.2800000000002</v>
      </c>
    </row>
    <row r="1745" spans="1:5" x14ac:dyDescent="0.35">
      <c r="A1745">
        <f t="shared" si="27"/>
        <v>2007</v>
      </c>
      <c r="B1745" t="s">
        <v>938</v>
      </c>
      <c r="C1745">
        <v>91</v>
      </c>
      <c r="D1745">
        <v>1</v>
      </c>
      <c r="E1745">
        <v>689.96</v>
      </c>
    </row>
    <row r="1746" spans="1:5" x14ac:dyDescent="0.35">
      <c r="A1746">
        <f t="shared" si="27"/>
        <v>2007</v>
      </c>
      <c r="B1746" t="s">
        <v>938</v>
      </c>
      <c r="C1746">
        <v>93</v>
      </c>
      <c r="D1746">
        <v>1</v>
      </c>
      <c r="E1746">
        <v>600.29999999999995</v>
      </c>
    </row>
    <row r="1747" spans="1:5" x14ac:dyDescent="0.35">
      <c r="A1747">
        <f t="shared" si="27"/>
        <v>2007</v>
      </c>
      <c r="B1747" t="s">
        <v>938</v>
      </c>
      <c r="C1747">
        <v>94</v>
      </c>
      <c r="D1747">
        <v>1</v>
      </c>
      <c r="E1747">
        <v>2573.1999999999998</v>
      </c>
    </row>
    <row r="1748" spans="1:5" x14ac:dyDescent="0.35">
      <c r="A1748">
        <f t="shared" si="27"/>
        <v>2007</v>
      </c>
      <c r="B1748" t="s">
        <v>938</v>
      </c>
      <c r="C1748">
        <v>95</v>
      </c>
      <c r="D1748">
        <v>1</v>
      </c>
      <c r="E1748">
        <v>309.99</v>
      </c>
    </row>
    <row r="1749" spans="1:5" x14ac:dyDescent="0.35">
      <c r="A1749">
        <f t="shared" si="27"/>
        <v>2007</v>
      </c>
      <c r="B1749" t="s">
        <v>938</v>
      </c>
      <c r="C1749">
        <v>97</v>
      </c>
      <c r="D1749">
        <v>1</v>
      </c>
      <c r="E1749">
        <v>747.04</v>
      </c>
    </row>
    <row r="1750" spans="1:5" x14ac:dyDescent="0.35">
      <c r="A1750">
        <f t="shared" si="27"/>
        <v>2007</v>
      </c>
      <c r="B1750" t="s">
        <v>938</v>
      </c>
      <c r="C1750">
        <v>99</v>
      </c>
      <c r="D1750">
        <v>1</v>
      </c>
      <c r="E1750">
        <v>1111.32</v>
      </c>
    </row>
    <row r="1751" spans="1:5" x14ac:dyDescent="0.35">
      <c r="A1751">
        <f t="shared" si="27"/>
        <v>2007</v>
      </c>
      <c r="B1751" t="s">
        <v>938</v>
      </c>
      <c r="C1751">
        <v>100</v>
      </c>
      <c r="D1751">
        <v>1</v>
      </c>
      <c r="E1751">
        <v>352.61</v>
      </c>
    </row>
    <row r="1752" spans="1:5" x14ac:dyDescent="0.35">
      <c r="A1752">
        <f t="shared" si="27"/>
        <v>2007</v>
      </c>
      <c r="B1752" t="s">
        <v>938</v>
      </c>
      <c r="C1752">
        <v>108</v>
      </c>
      <c r="D1752">
        <v>1</v>
      </c>
      <c r="E1752">
        <v>1049.54</v>
      </c>
    </row>
    <row r="1753" spans="1:5" x14ac:dyDescent="0.35">
      <c r="A1753">
        <f t="shared" si="27"/>
        <v>2007</v>
      </c>
      <c r="B1753" t="s">
        <v>938</v>
      </c>
      <c r="C1753">
        <v>110</v>
      </c>
      <c r="D1753">
        <v>1</v>
      </c>
      <c r="E1753">
        <v>2853.05</v>
      </c>
    </row>
    <row r="1754" spans="1:5" x14ac:dyDescent="0.35">
      <c r="A1754">
        <f t="shared" si="27"/>
        <v>2007</v>
      </c>
      <c r="B1754" t="s">
        <v>938</v>
      </c>
      <c r="C1754">
        <v>111</v>
      </c>
      <c r="D1754">
        <v>1</v>
      </c>
      <c r="E1754">
        <v>1560.22</v>
      </c>
    </row>
    <row r="1755" spans="1:5" x14ac:dyDescent="0.35">
      <c r="A1755">
        <f t="shared" si="27"/>
        <v>2007</v>
      </c>
      <c r="B1755" t="s">
        <v>938</v>
      </c>
      <c r="C1755">
        <v>112</v>
      </c>
      <c r="D1755">
        <v>1</v>
      </c>
      <c r="E1755">
        <v>8818.32</v>
      </c>
    </row>
    <row r="1756" spans="1:5" x14ac:dyDescent="0.35">
      <c r="A1756">
        <f t="shared" si="27"/>
        <v>2007</v>
      </c>
      <c r="B1756" t="s">
        <v>938</v>
      </c>
      <c r="C1756">
        <v>113</v>
      </c>
      <c r="D1756">
        <v>1</v>
      </c>
      <c r="E1756">
        <v>908.45</v>
      </c>
    </row>
    <row r="1757" spans="1:5" x14ac:dyDescent="0.35">
      <c r="A1757">
        <f t="shared" si="27"/>
        <v>2007</v>
      </c>
      <c r="B1757" t="s">
        <v>938</v>
      </c>
      <c r="C1757">
        <v>115</v>
      </c>
      <c r="D1757">
        <v>1</v>
      </c>
      <c r="E1757">
        <v>1066.0899999999999</v>
      </c>
    </row>
    <row r="1758" spans="1:5" x14ac:dyDescent="0.35">
      <c r="A1758">
        <f t="shared" si="27"/>
        <v>2007</v>
      </c>
      <c r="B1758" t="s">
        <v>938</v>
      </c>
      <c r="C1758">
        <v>116</v>
      </c>
      <c r="D1758">
        <v>1</v>
      </c>
      <c r="E1758">
        <v>779.4</v>
      </c>
    </row>
    <row r="1759" spans="1:5" x14ac:dyDescent="0.35">
      <c r="A1759">
        <f t="shared" si="27"/>
        <v>2007</v>
      </c>
      <c r="B1759" t="s">
        <v>938</v>
      </c>
      <c r="C1759">
        <v>118</v>
      </c>
      <c r="D1759">
        <v>1</v>
      </c>
      <c r="E1759">
        <v>464.77</v>
      </c>
    </row>
    <row r="1760" spans="1:5" x14ac:dyDescent="0.35">
      <c r="A1760">
        <f t="shared" si="27"/>
        <v>2007</v>
      </c>
      <c r="B1760" t="s">
        <v>938</v>
      </c>
      <c r="C1760">
        <v>129</v>
      </c>
      <c r="D1760">
        <v>1</v>
      </c>
      <c r="E1760">
        <v>1514.54</v>
      </c>
    </row>
    <row r="1761" spans="1:5" x14ac:dyDescent="0.35">
      <c r="A1761">
        <f t="shared" si="27"/>
        <v>2007</v>
      </c>
      <c r="B1761" t="s">
        <v>938</v>
      </c>
      <c r="C1761">
        <v>138</v>
      </c>
      <c r="D1761">
        <v>1</v>
      </c>
      <c r="E1761">
        <v>3860.23</v>
      </c>
    </row>
    <row r="1762" spans="1:5" x14ac:dyDescent="0.35">
      <c r="A1762">
        <f t="shared" si="27"/>
        <v>2007</v>
      </c>
      <c r="B1762" t="s">
        <v>938</v>
      </c>
      <c r="C1762">
        <v>139</v>
      </c>
      <c r="D1762">
        <v>1</v>
      </c>
      <c r="E1762">
        <v>944.45</v>
      </c>
    </row>
    <row r="1763" spans="1:5" x14ac:dyDescent="0.35">
      <c r="A1763">
        <f t="shared" si="27"/>
        <v>2007</v>
      </c>
      <c r="B1763" t="s">
        <v>938</v>
      </c>
      <c r="C1763">
        <v>146</v>
      </c>
      <c r="D1763">
        <v>1</v>
      </c>
      <c r="E1763">
        <v>801.25</v>
      </c>
    </row>
    <row r="1764" spans="1:5" x14ac:dyDescent="0.35">
      <c r="A1764">
        <f t="shared" si="27"/>
        <v>2007</v>
      </c>
      <c r="B1764" t="s">
        <v>938</v>
      </c>
      <c r="C1764">
        <v>150</v>
      </c>
      <c r="D1764">
        <v>1</v>
      </c>
      <c r="E1764">
        <v>904.49</v>
      </c>
    </row>
    <row r="1765" spans="1:5" x14ac:dyDescent="0.35">
      <c r="A1765">
        <f t="shared" si="27"/>
        <v>2007</v>
      </c>
      <c r="B1765" t="s">
        <v>938</v>
      </c>
      <c r="C1765">
        <v>152</v>
      </c>
      <c r="D1765">
        <v>1</v>
      </c>
      <c r="E1765">
        <v>5330.37</v>
      </c>
    </row>
    <row r="1766" spans="1:5" x14ac:dyDescent="0.35">
      <c r="A1766">
        <f t="shared" si="27"/>
        <v>2007</v>
      </c>
      <c r="B1766" t="s">
        <v>938</v>
      </c>
      <c r="C1766">
        <v>162</v>
      </c>
      <c r="D1766">
        <v>1</v>
      </c>
      <c r="E1766">
        <v>1019.39</v>
      </c>
    </row>
    <row r="1767" spans="1:5" x14ac:dyDescent="0.35">
      <c r="A1767">
        <f t="shared" si="27"/>
        <v>2007</v>
      </c>
      <c r="B1767" t="s">
        <v>938</v>
      </c>
      <c r="C1767">
        <v>166</v>
      </c>
      <c r="D1767">
        <v>1</v>
      </c>
      <c r="E1767">
        <v>585.66</v>
      </c>
    </row>
    <row r="1768" spans="1:5" x14ac:dyDescent="0.35">
      <c r="A1768">
        <f t="shared" si="27"/>
        <v>2007</v>
      </c>
      <c r="B1768" t="s">
        <v>938</v>
      </c>
      <c r="C1768">
        <v>173</v>
      </c>
      <c r="D1768">
        <v>1</v>
      </c>
      <c r="E1768">
        <v>474.66</v>
      </c>
    </row>
    <row r="1769" spans="1:5" x14ac:dyDescent="0.35">
      <c r="A1769">
        <f t="shared" si="27"/>
        <v>2007</v>
      </c>
      <c r="B1769" t="s">
        <v>938</v>
      </c>
      <c r="C1769">
        <v>177</v>
      </c>
      <c r="D1769">
        <v>1</v>
      </c>
      <c r="E1769">
        <v>974.6</v>
      </c>
    </row>
    <row r="1770" spans="1:5" x14ac:dyDescent="0.35">
      <c r="A1770">
        <f t="shared" si="27"/>
        <v>2007</v>
      </c>
      <c r="B1770" t="s">
        <v>938</v>
      </c>
      <c r="C1770">
        <v>181</v>
      </c>
      <c r="D1770">
        <v>1</v>
      </c>
      <c r="E1770">
        <v>6916.55</v>
      </c>
    </row>
    <row r="1771" spans="1:5" x14ac:dyDescent="0.35">
      <c r="A1771">
        <f t="shared" si="27"/>
        <v>2007</v>
      </c>
      <c r="B1771" t="s">
        <v>938</v>
      </c>
      <c r="C1771">
        <v>182</v>
      </c>
      <c r="D1771">
        <v>1</v>
      </c>
      <c r="E1771">
        <v>1248.4000000000001</v>
      </c>
    </row>
    <row r="1772" spans="1:5" x14ac:dyDescent="0.35">
      <c r="A1772">
        <f t="shared" si="27"/>
        <v>2007</v>
      </c>
      <c r="B1772" t="s">
        <v>938</v>
      </c>
      <c r="C1772">
        <v>186</v>
      </c>
      <c r="D1772">
        <v>1</v>
      </c>
      <c r="E1772">
        <v>1526.12</v>
      </c>
    </row>
    <row r="1773" spans="1:5" x14ac:dyDescent="0.35">
      <c r="A1773">
        <f t="shared" si="27"/>
        <v>2007</v>
      </c>
      <c r="B1773" t="s">
        <v>938</v>
      </c>
      <c r="C1773">
        <v>191</v>
      </c>
      <c r="D1773">
        <v>1</v>
      </c>
      <c r="E1773">
        <v>10402.23</v>
      </c>
    </row>
    <row r="1774" spans="1:5" x14ac:dyDescent="0.35">
      <c r="A1774">
        <f t="shared" si="27"/>
        <v>2007</v>
      </c>
      <c r="B1774" t="s">
        <v>938</v>
      </c>
      <c r="C1774">
        <v>192</v>
      </c>
      <c r="D1774">
        <v>1</v>
      </c>
      <c r="E1774">
        <v>6070.15</v>
      </c>
    </row>
    <row r="1775" spans="1:5" x14ac:dyDescent="0.35">
      <c r="A1775">
        <f t="shared" si="27"/>
        <v>2007</v>
      </c>
      <c r="B1775" t="s">
        <v>938</v>
      </c>
      <c r="C1775">
        <v>194</v>
      </c>
      <c r="D1775">
        <v>1</v>
      </c>
      <c r="E1775">
        <v>11087.88</v>
      </c>
    </row>
    <row r="1776" spans="1:5" x14ac:dyDescent="0.35">
      <c r="A1776">
        <f t="shared" si="27"/>
        <v>2007</v>
      </c>
      <c r="B1776" t="s">
        <v>938</v>
      </c>
      <c r="C1776">
        <v>195</v>
      </c>
      <c r="D1776">
        <v>1</v>
      </c>
      <c r="E1776">
        <v>514.76</v>
      </c>
    </row>
    <row r="1777" spans="1:5" x14ac:dyDescent="0.35">
      <c r="A1777">
        <f t="shared" si="27"/>
        <v>2007</v>
      </c>
      <c r="B1777" t="s">
        <v>938</v>
      </c>
      <c r="C1777">
        <v>196</v>
      </c>
      <c r="D1777">
        <v>1</v>
      </c>
      <c r="E1777">
        <v>27694</v>
      </c>
    </row>
    <row r="1778" spans="1:5" x14ac:dyDescent="0.35">
      <c r="A1778">
        <f t="shared" si="27"/>
        <v>2007</v>
      </c>
      <c r="B1778" t="s">
        <v>938</v>
      </c>
      <c r="C1778">
        <v>197</v>
      </c>
      <c r="D1778">
        <v>1</v>
      </c>
      <c r="E1778">
        <v>4555.2700000000004</v>
      </c>
    </row>
    <row r="1779" spans="1:5" x14ac:dyDescent="0.35">
      <c r="A1779">
        <f t="shared" si="27"/>
        <v>2007</v>
      </c>
      <c r="B1779" t="s">
        <v>938</v>
      </c>
      <c r="C1779">
        <v>199</v>
      </c>
      <c r="D1779">
        <v>1</v>
      </c>
      <c r="E1779">
        <v>3812.97</v>
      </c>
    </row>
    <row r="1780" spans="1:5" x14ac:dyDescent="0.35">
      <c r="A1780">
        <f t="shared" si="27"/>
        <v>2007</v>
      </c>
      <c r="B1780" t="s">
        <v>938</v>
      </c>
      <c r="C1780">
        <v>200</v>
      </c>
      <c r="D1780">
        <v>1</v>
      </c>
      <c r="E1780">
        <v>5058.6099999999997</v>
      </c>
    </row>
    <row r="1781" spans="1:5" x14ac:dyDescent="0.35">
      <c r="A1781">
        <f t="shared" si="27"/>
        <v>2007</v>
      </c>
      <c r="B1781" t="s">
        <v>938</v>
      </c>
      <c r="C1781">
        <v>203</v>
      </c>
      <c r="D1781">
        <v>1</v>
      </c>
      <c r="E1781">
        <v>893.74</v>
      </c>
    </row>
    <row r="1782" spans="1:5" x14ac:dyDescent="0.35">
      <c r="A1782">
        <f t="shared" si="27"/>
        <v>2007</v>
      </c>
      <c r="B1782" t="s">
        <v>938</v>
      </c>
      <c r="C1782">
        <v>204</v>
      </c>
      <c r="D1782">
        <v>1</v>
      </c>
      <c r="E1782">
        <v>2002.91</v>
      </c>
    </row>
    <row r="1783" spans="1:5" x14ac:dyDescent="0.35">
      <c r="A1783">
        <f t="shared" si="27"/>
        <v>2007</v>
      </c>
      <c r="B1783" t="s">
        <v>938</v>
      </c>
      <c r="C1783">
        <v>206</v>
      </c>
      <c r="D1783">
        <v>1</v>
      </c>
      <c r="E1783">
        <v>4030.96</v>
      </c>
    </row>
    <row r="1784" spans="1:5" x14ac:dyDescent="0.35">
      <c r="A1784">
        <f t="shared" si="27"/>
        <v>2007</v>
      </c>
      <c r="B1784" t="s">
        <v>938</v>
      </c>
      <c r="C1784">
        <v>207</v>
      </c>
      <c r="D1784">
        <v>1</v>
      </c>
      <c r="E1784">
        <v>305.89999999999998</v>
      </c>
    </row>
    <row r="1785" spans="1:5" x14ac:dyDescent="0.35">
      <c r="A1785">
        <f t="shared" si="27"/>
        <v>2007</v>
      </c>
      <c r="B1785" t="s">
        <v>938</v>
      </c>
      <c r="C1785">
        <v>208</v>
      </c>
      <c r="D1785">
        <v>1</v>
      </c>
      <c r="E1785">
        <v>183.86</v>
      </c>
    </row>
    <row r="1786" spans="1:5" x14ac:dyDescent="0.35">
      <c r="A1786">
        <f t="shared" si="27"/>
        <v>2007</v>
      </c>
      <c r="B1786" t="s">
        <v>938</v>
      </c>
      <c r="C1786">
        <v>213</v>
      </c>
      <c r="D1786">
        <v>1</v>
      </c>
      <c r="E1786">
        <v>722.84</v>
      </c>
    </row>
    <row r="1787" spans="1:5" x14ac:dyDescent="0.35">
      <c r="A1787">
        <f t="shared" si="27"/>
        <v>2007</v>
      </c>
      <c r="B1787" t="s">
        <v>938</v>
      </c>
      <c r="C1787">
        <v>227</v>
      </c>
      <c r="D1787">
        <v>1</v>
      </c>
      <c r="E1787">
        <v>886.51</v>
      </c>
    </row>
    <row r="1788" spans="1:5" x14ac:dyDescent="0.35">
      <c r="A1788">
        <f t="shared" si="27"/>
        <v>2007</v>
      </c>
      <c r="B1788" t="s">
        <v>938</v>
      </c>
      <c r="C1788">
        <v>229</v>
      </c>
      <c r="D1788">
        <v>1</v>
      </c>
      <c r="E1788">
        <v>370.5</v>
      </c>
    </row>
    <row r="1789" spans="1:5" x14ac:dyDescent="0.35">
      <c r="A1789">
        <f t="shared" si="27"/>
        <v>2007</v>
      </c>
      <c r="B1789" t="s">
        <v>938</v>
      </c>
      <c r="C1789">
        <v>238</v>
      </c>
      <c r="D1789">
        <v>1</v>
      </c>
      <c r="E1789">
        <v>317.25</v>
      </c>
    </row>
    <row r="1790" spans="1:5" x14ac:dyDescent="0.35">
      <c r="A1790">
        <f t="shared" si="27"/>
        <v>2007</v>
      </c>
      <c r="B1790" t="s">
        <v>938</v>
      </c>
      <c r="C1790">
        <v>239</v>
      </c>
      <c r="D1790">
        <v>1</v>
      </c>
      <c r="E1790">
        <v>660.05</v>
      </c>
    </row>
    <row r="1791" spans="1:5" x14ac:dyDescent="0.35">
      <c r="A1791">
        <f t="shared" si="27"/>
        <v>2007</v>
      </c>
      <c r="B1791" t="s">
        <v>938</v>
      </c>
      <c r="C1791">
        <v>241</v>
      </c>
      <c r="D1791">
        <v>1</v>
      </c>
      <c r="E1791">
        <v>3474.92</v>
      </c>
    </row>
    <row r="1792" spans="1:5" x14ac:dyDescent="0.35">
      <c r="A1792">
        <f t="shared" si="27"/>
        <v>2007</v>
      </c>
      <c r="B1792" t="s">
        <v>938</v>
      </c>
      <c r="C1792">
        <v>242</v>
      </c>
      <c r="D1792">
        <v>1</v>
      </c>
      <c r="E1792">
        <v>395.77</v>
      </c>
    </row>
    <row r="1793" spans="1:5" x14ac:dyDescent="0.35">
      <c r="A1793">
        <f t="shared" si="27"/>
        <v>2007</v>
      </c>
      <c r="B1793" t="s">
        <v>938</v>
      </c>
      <c r="C1793">
        <v>252</v>
      </c>
      <c r="D1793">
        <v>1</v>
      </c>
      <c r="E1793">
        <v>1303.76</v>
      </c>
    </row>
    <row r="1794" spans="1:5" x14ac:dyDescent="0.35">
      <c r="A1794">
        <f t="shared" si="27"/>
        <v>2007</v>
      </c>
      <c r="B1794" t="s">
        <v>938</v>
      </c>
      <c r="C1794">
        <v>253</v>
      </c>
      <c r="D1794">
        <v>1</v>
      </c>
      <c r="E1794">
        <v>622.92999999999995</v>
      </c>
    </row>
    <row r="1795" spans="1:5" x14ac:dyDescent="0.35">
      <c r="A1795">
        <f t="shared" si="27"/>
        <v>2007</v>
      </c>
      <c r="B1795" t="s">
        <v>938</v>
      </c>
      <c r="C1795">
        <v>255</v>
      </c>
      <c r="D1795">
        <v>1</v>
      </c>
      <c r="E1795">
        <v>1225.48</v>
      </c>
    </row>
    <row r="1796" spans="1:5" x14ac:dyDescent="0.35">
      <c r="A1796">
        <f t="shared" ref="A1796:A1859" si="28">VALUE(20&amp;LEFT(B1796,2))+1</f>
        <v>2007</v>
      </c>
      <c r="B1796" t="s">
        <v>938</v>
      </c>
      <c r="C1796">
        <v>256</v>
      </c>
      <c r="D1796">
        <v>1</v>
      </c>
      <c r="E1796">
        <v>2871.1</v>
      </c>
    </row>
    <row r="1797" spans="1:5" x14ac:dyDescent="0.35">
      <c r="A1797">
        <f t="shared" si="28"/>
        <v>2007</v>
      </c>
      <c r="B1797" t="s">
        <v>938</v>
      </c>
      <c r="C1797">
        <v>261</v>
      </c>
      <c r="D1797">
        <v>1</v>
      </c>
      <c r="E1797">
        <v>270.39999999999998</v>
      </c>
    </row>
    <row r="1798" spans="1:5" x14ac:dyDescent="0.35">
      <c r="A1798">
        <f t="shared" si="28"/>
        <v>2007</v>
      </c>
      <c r="B1798" t="s">
        <v>938</v>
      </c>
      <c r="C1798">
        <v>264</v>
      </c>
      <c r="D1798">
        <v>1</v>
      </c>
      <c r="E1798">
        <v>111.42</v>
      </c>
    </row>
    <row r="1799" spans="1:5" x14ac:dyDescent="0.35">
      <c r="A1799">
        <f t="shared" si="28"/>
        <v>2007</v>
      </c>
      <c r="B1799" t="s">
        <v>938</v>
      </c>
      <c r="C1799">
        <v>270</v>
      </c>
      <c r="D1799">
        <v>1</v>
      </c>
      <c r="E1799">
        <v>8013.51</v>
      </c>
    </row>
    <row r="1800" spans="1:5" x14ac:dyDescent="0.35">
      <c r="A1800">
        <f t="shared" si="28"/>
        <v>2007</v>
      </c>
      <c r="B1800" t="s">
        <v>938</v>
      </c>
      <c r="C1800">
        <v>271</v>
      </c>
      <c r="D1800">
        <v>1</v>
      </c>
      <c r="E1800">
        <v>10483.98</v>
      </c>
    </row>
    <row r="1801" spans="1:5" x14ac:dyDescent="0.35">
      <c r="A1801">
        <f t="shared" si="28"/>
        <v>2007</v>
      </c>
      <c r="B1801" t="s">
        <v>938</v>
      </c>
      <c r="C1801">
        <v>272</v>
      </c>
      <c r="D1801">
        <v>1</v>
      </c>
      <c r="E1801">
        <v>9824.2199999999993</v>
      </c>
    </row>
    <row r="1802" spans="1:5" x14ac:dyDescent="0.35">
      <c r="A1802">
        <f t="shared" si="28"/>
        <v>2007</v>
      </c>
      <c r="B1802" t="s">
        <v>938</v>
      </c>
      <c r="C1802">
        <v>273</v>
      </c>
      <c r="D1802">
        <v>1</v>
      </c>
      <c r="E1802">
        <v>7560.09</v>
      </c>
    </row>
    <row r="1803" spans="1:5" x14ac:dyDescent="0.35">
      <c r="A1803">
        <f t="shared" si="28"/>
        <v>2007</v>
      </c>
      <c r="B1803" t="s">
        <v>938</v>
      </c>
      <c r="C1803">
        <v>276</v>
      </c>
      <c r="D1803">
        <v>1</v>
      </c>
      <c r="E1803">
        <v>7736.6</v>
      </c>
    </row>
    <row r="1804" spans="1:5" x14ac:dyDescent="0.35">
      <c r="A1804">
        <f t="shared" si="28"/>
        <v>2007</v>
      </c>
      <c r="B1804" t="s">
        <v>938</v>
      </c>
      <c r="C1804">
        <v>277</v>
      </c>
      <c r="D1804">
        <v>1</v>
      </c>
      <c r="E1804">
        <v>2263.27</v>
      </c>
    </row>
    <row r="1805" spans="1:5" x14ac:dyDescent="0.35">
      <c r="A1805">
        <f t="shared" si="28"/>
        <v>2007</v>
      </c>
      <c r="B1805" t="s">
        <v>938</v>
      </c>
      <c r="C1805">
        <v>278</v>
      </c>
      <c r="D1805">
        <v>1</v>
      </c>
      <c r="E1805">
        <v>2597.7800000000002</v>
      </c>
    </row>
    <row r="1806" spans="1:5" x14ac:dyDescent="0.35">
      <c r="A1806">
        <f t="shared" si="28"/>
        <v>2007</v>
      </c>
      <c r="B1806" t="s">
        <v>938</v>
      </c>
      <c r="C1806">
        <v>279</v>
      </c>
      <c r="D1806">
        <v>1</v>
      </c>
      <c r="E1806">
        <v>22082.99</v>
      </c>
    </row>
    <row r="1807" spans="1:5" x14ac:dyDescent="0.35">
      <c r="A1807">
        <f t="shared" si="28"/>
        <v>2007</v>
      </c>
      <c r="B1807" t="s">
        <v>938</v>
      </c>
      <c r="C1807">
        <v>280</v>
      </c>
      <c r="D1807">
        <v>1</v>
      </c>
      <c r="E1807">
        <v>4161.71</v>
      </c>
    </row>
    <row r="1808" spans="1:5" x14ac:dyDescent="0.35">
      <c r="A1808">
        <f t="shared" si="28"/>
        <v>2007</v>
      </c>
      <c r="B1808" t="s">
        <v>938</v>
      </c>
      <c r="C1808">
        <v>281</v>
      </c>
      <c r="D1808">
        <v>1</v>
      </c>
      <c r="E1808">
        <v>13473.98</v>
      </c>
    </row>
    <row r="1809" spans="1:5" x14ac:dyDescent="0.35">
      <c r="A1809">
        <f t="shared" si="28"/>
        <v>2007</v>
      </c>
      <c r="B1809" t="s">
        <v>938</v>
      </c>
      <c r="C1809">
        <v>282</v>
      </c>
      <c r="D1809">
        <v>1</v>
      </c>
      <c r="E1809">
        <v>1722.19</v>
      </c>
    </row>
    <row r="1810" spans="1:5" x14ac:dyDescent="0.35">
      <c r="A1810">
        <f t="shared" si="28"/>
        <v>2007</v>
      </c>
      <c r="B1810" t="s">
        <v>938</v>
      </c>
      <c r="C1810">
        <v>283</v>
      </c>
      <c r="D1810">
        <v>1</v>
      </c>
      <c r="E1810">
        <v>4317.8500000000004</v>
      </c>
    </row>
    <row r="1811" spans="1:5" x14ac:dyDescent="0.35">
      <c r="A1811">
        <f t="shared" si="28"/>
        <v>2007</v>
      </c>
      <c r="B1811" t="s">
        <v>938</v>
      </c>
      <c r="C1811">
        <v>284</v>
      </c>
      <c r="D1811">
        <v>1</v>
      </c>
      <c r="E1811">
        <v>9969.2199999999993</v>
      </c>
    </row>
    <row r="1812" spans="1:5" x14ac:dyDescent="0.35">
      <c r="A1812">
        <f t="shared" si="28"/>
        <v>2007</v>
      </c>
      <c r="B1812" t="s">
        <v>938</v>
      </c>
      <c r="C1812">
        <v>286</v>
      </c>
      <c r="D1812">
        <v>1</v>
      </c>
      <c r="E1812">
        <v>1761.73</v>
      </c>
    </row>
    <row r="1813" spans="1:5" x14ac:dyDescent="0.35">
      <c r="A1813">
        <f t="shared" si="28"/>
        <v>2007</v>
      </c>
      <c r="B1813" t="s">
        <v>938</v>
      </c>
      <c r="C1813">
        <v>294</v>
      </c>
      <c r="D1813">
        <v>1</v>
      </c>
      <c r="E1813">
        <v>1162.58</v>
      </c>
    </row>
    <row r="1814" spans="1:5" x14ac:dyDescent="0.35">
      <c r="A1814">
        <f t="shared" si="28"/>
        <v>2007</v>
      </c>
      <c r="B1814" t="s">
        <v>938</v>
      </c>
      <c r="C1814">
        <v>297</v>
      </c>
      <c r="D1814">
        <v>1</v>
      </c>
      <c r="E1814">
        <v>342.66</v>
      </c>
    </row>
    <row r="1815" spans="1:5" x14ac:dyDescent="0.35">
      <c r="A1815">
        <f t="shared" si="28"/>
        <v>2007</v>
      </c>
      <c r="B1815" t="s">
        <v>938</v>
      </c>
      <c r="C1815">
        <v>299</v>
      </c>
      <c r="D1815">
        <v>1</v>
      </c>
      <c r="E1815">
        <v>816.88</v>
      </c>
    </row>
    <row r="1816" spans="1:5" x14ac:dyDescent="0.35">
      <c r="A1816">
        <f t="shared" si="28"/>
        <v>2007</v>
      </c>
      <c r="B1816" t="s">
        <v>938</v>
      </c>
      <c r="C1816">
        <v>300</v>
      </c>
      <c r="D1816">
        <v>1</v>
      </c>
      <c r="E1816">
        <v>1397.96</v>
      </c>
    </row>
    <row r="1817" spans="1:5" x14ac:dyDescent="0.35">
      <c r="A1817">
        <f t="shared" si="28"/>
        <v>2007</v>
      </c>
      <c r="B1817" t="s">
        <v>938</v>
      </c>
      <c r="C1817">
        <v>306</v>
      </c>
      <c r="D1817">
        <v>1</v>
      </c>
      <c r="E1817">
        <v>282.45</v>
      </c>
    </row>
    <row r="1818" spans="1:5" x14ac:dyDescent="0.35">
      <c r="A1818">
        <f t="shared" si="28"/>
        <v>2007</v>
      </c>
      <c r="B1818" t="s">
        <v>938</v>
      </c>
      <c r="C1818">
        <v>308</v>
      </c>
      <c r="D1818">
        <v>1</v>
      </c>
      <c r="E1818">
        <v>534.63</v>
      </c>
    </row>
    <row r="1819" spans="1:5" x14ac:dyDescent="0.35">
      <c r="A1819">
        <f t="shared" si="28"/>
        <v>2007</v>
      </c>
      <c r="B1819" t="s">
        <v>938</v>
      </c>
      <c r="C1819">
        <v>309</v>
      </c>
      <c r="D1819">
        <v>1</v>
      </c>
      <c r="E1819">
        <v>1616.91</v>
      </c>
    </row>
    <row r="1820" spans="1:5" x14ac:dyDescent="0.35">
      <c r="A1820">
        <f t="shared" si="28"/>
        <v>2007</v>
      </c>
      <c r="B1820" t="s">
        <v>938</v>
      </c>
      <c r="C1820">
        <v>314</v>
      </c>
      <c r="D1820">
        <v>1</v>
      </c>
      <c r="E1820">
        <v>960.95</v>
      </c>
    </row>
    <row r="1821" spans="1:5" x14ac:dyDescent="0.35">
      <c r="A1821">
        <f t="shared" si="28"/>
        <v>2007</v>
      </c>
      <c r="B1821" t="s">
        <v>938</v>
      </c>
      <c r="C1821">
        <v>316</v>
      </c>
      <c r="D1821">
        <v>1</v>
      </c>
      <c r="E1821">
        <v>1229.67</v>
      </c>
    </row>
    <row r="1822" spans="1:5" x14ac:dyDescent="0.35">
      <c r="A1822">
        <f t="shared" si="28"/>
        <v>2007</v>
      </c>
      <c r="B1822" t="s">
        <v>938</v>
      </c>
      <c r="C1822">
        <v>317</v>
      </c>
      <c r="D1822">
        <v>1</v>
      </c>
      <c r="E1822">
        <v>965.38</v>
      </c>
    </row>
    <row r="1823" spans="1:5" x14ac:dyDescent="0.35">
      <c r="A1823">
        <f t="shared" si="28"/>
        <v>2007</v>
      </c>
      <c r="B1823" t="s">
        <v>938</v>
      </c>
      <c r="C1823">
        <v>318</v>
      </c>
      <c r="D1823">
        <v>1</v>
      </c>
      <c r="E1823">
        <v>3727.69</v>
      </c>
    </row>
    <row r="1824" spans="1:5" x14ac:dyDescent="0.35">
      <c r="A1824">
        <f t="shared" si="28"/>
        <v>2007</v>
      </c>
      <c r="B1824" t="s">
        <v>938</v>
      </c>
      <c r="C1824">
        <v>319</v>
      </c>
      <c r="D1824">
        <v>1</v>
      </c>
      <c r="E1824">
        <v>608.1</v>
      </c>
    </row>
    <row r="1825" spans="1:5" x14ac:dyDescent="0.35">
      <c r="A1825">
        <f t="shared" si="28"/>
        <v>2007</v>
      </c>
      <c r="B1825" t="s">
        <v>938</v>
      </c>
      <c r="C1825">
        <v>323</v>
      </c>
      <c r="D1825">
        <v>2</v>
      </c>
      <c r="E1825">
        <v>32.29</v>
      </c>
    </row>
    <row r="1826" spans="1:5" x14ac:dyDescent="0.35">
      <c r="A1826">
        <f t="shared" si="28"/>
        <v>2007</v>
      </c>
      <c r="B1826" t="s">
        <v>938</v>
      </c>
      <c r="C1826">
        <v>330</v>
      </c>
      <c r="D1826">
        <v>1</v>
      </c>
      <c r="E1826">
        <v>329.83</v>
      </c>
    </row>
    <row r="1827" spans="1:5" x14ac:dyDescent="0.35">
      <c r="A1827">
        <f t="shared" si="28"/>
        <v>2007</v>
      </c>
      <c r="B1827" t="s">
        <v>938</v>
      </c>
      <c r="C1827">
        <v>332</v>
      </c>
      <c r="D1827">
        <v>1</v>
      </c>
      <c r="E1827">
        <v>1878.74</v>
      </c>
    </row>
    <row r="1828" spans="1:5" x14ac:dyDescent="0.35">
      <c r="A1828">
        <f t="shared" si="28"/>
        <v>2007</v>
      </c>
      <c r="B1828" t="s">
        <v>938</v>
      </c>
      <c r="C1828">
        <v>333</v>
      </c>
      <c r="D1828">
        <v>1</v>
      </c>
      <c r="E1828">
        <v>617.76</v>
      </c>
    </row>
    <row r="1829" spans="1:5" x14ac:dyDescent="0.35">
      <c r="A1829">
        <f t="shared" si="28"/>
        <v>2007</v>
      </c>
      <c r="B1829" t="s">
        <v>938</v>
      </c>
      <c r="C1829">
        <v>345</v>
      </c>
      <c r="D1829">
        <v>1</v>
      </c>
      <c r="E1829">
        <v>1583.06</v>
      </c>
    </row>
    <row r="1830" spans="1:5" x14ac:dyDescent="0.35">
      <c r="A1830">
        <f t="shared" si="28"/>
        <v>2007</v>
      </c>
      <c r="B1830" t="s">
        <v>938</v>
      </c>
      <c r="C1830">
        <v>347</v>
      </c>
      <c r="D1830">
        <v>1</v>
      </c>
      <c r="E1830">
        <v>4076.8</v>
      </c>
    </row>
    <row r="1831" spans="1:5" x14ac:dyDescent="0.35">
      <c r="A1831">
        <f t="shared" si="28"/>
        <v>2007</v>
      </c>
      <c r="B1831" t="s">
        <v>938</v>
      </c>
      <c r="C1831">
        <v>356</v>
      </c>
      <c r="D1831">
        <v>1</v>
      </c>
      <c r="E1831">
        <v>194.16</v>
      </c>
    </row>
    <row r="1832" spans="1:5" x14ac:dyDescent="0.35">
      <c r="A1832">
        <f t="shared" si="28"/>
        <v>2007</v>
      </c>
      <c r="B1832" t="s">
        <v>938</v>
      </c>
      <c r="C1832">
        <v>361</v>
      </c>
      <c r="D1832">
        <v>1</v>
      </c>
      <c r="E1832">
        <v>1309.24</v>
      </c>
    </row>
    <row r="1833" spans="1:5" x14ac:dyDescent="0.35">
      <c r="A1833">
        <f t="shared" si="28"/>
        <v>2007</v>
      </c>
      <c r="B1833" t="s">
        <v>938</v>
      </c>
      <c r="C1833">
        <v>362</v>
      </c>
      <c r="D1833">
        <v>1</v>
      </c>
      <c r="E1833">
        <v>343.6</v>
      </c>
    </row>
    <row r="1834" spans="1:5" x14ac:dyDescent="0.35">
      <c r="A1834">
        <f t="shared" si="28"/>
        <v>2007</v>
      </c>
      <c r="B1834" t="s">
        <v>938</v>
      </c>
      <c r="C1834">
        <v>363</v>
      </c>
      <c r="D1834">
        <v>1</v>
      </c>
      <c r="E1834">
        <v>365.21</v>
      </c>
    </row>
    <row r="1835" spans="1:5" x14ac:dyDescent="0.35">
      <c r="A1835">
        <f t="shared" si="28"/>
        <v>2007</v>
      </c>
      <c r="B1835" t="s">
        <v>938</v>
      </c>
      <c r="C1835">
        <v>371</v>
      </c>
      <c r="D1835">
        <v>1</v>
      </c>
      <c r="E1835">
        <v>117.14</v>
      </c>
    </row>
    <row r="1836" spans="1:5" x14ac:dyDescent="0.35">
      <c r="A1836">
        <f t="shared" si="28"/>
        <v>2007</v>
      </c>
      <c r="B1836" t="s">
        <v>938</v>
      </c>
      <c r="C1836">
        <v>378</v>
      </c>
      <c r="D1836">
        <v>1</v>
      </c>
      <c r="E1836">
        <v>523.13</v>
      </c>
    </row>
    <row r="1837" spans="1:5" x14ac:dyDescent="0.35">
      <c r="A1837">
        <f t="shared" si="28"/>
        <v>2007</v>
      </c>
      <c r="B1837" t="s">
        <v>938</v>
      </c>
      <c r="C1837">
        <v>381</v>
      </c>
      <c r="D1837">
        <v>1</v>
      </c>
      <c r="E1837">
        <v>1551.4</v>
      </c>
    </row>
    <row r="1838" spans="1:5" x14ac:dyDescent="0.35">
      <c r="A1838">
        <f t="shared" si="28"/>
        <v>2007</v>
      </c>
      <c r="B1838" t="s">
        <v>938</v>
      </c>
      <c r="C1838">
        <v>390</v>
      </c>
      <c r="D1838">
        <v>1</v>
      </c>
      <c r="E1838">
        <v>581.04999999999995</v>
      </c>
    </row>
    <row r="1839" spans="1:5" x14ac:dyDescent="0.35">
      <c r="A1839">
        <f t="shared" si="28"/>
        <v>2007</v>
      </c>
      <c r="B1839" t="s">
        <v>938</v>
      </c>
      <c r="C1839">
        <v>391</v>
      </c>
      <c r="D1839">
        <v>1</v>
      </c>
      <c r="E1839">
        <v>409.77</v>
      </c>
    </row>
    <row r="1840" spans="1:5" x14ac:dyDescent="0.35">
      <c r="A1840">
        <f t="shared" si="28"/>
        <v>2007</v>
      </c>
      <c r="B1840" t="s">
        <v>938</v>
      </c>
      <c r="C1840">
        <v>392</v>
      </c>
      <c r="D1840">
        <v>1</v>
      </c>
      <c r="E1840">
        <v>659.41</v>
      </c>
    </row>
    <row r="1841" spans="1:5" x14ac:dyDescent="0.35">
      <c r="A1841">
        <f t="shared" si="28"/>
        <v>2007</v>
      </c>
      <c r="B1841" t="s">
        <v>938</v>
      </c>
      <c r="C1841">
        <v>394</v>
      </c>
      <c r="D1841">
        <v>1</v>
      </c>
      <c r="E1841">
        <v>1060.8800000000001</v>
      </c>
    </row>
    <row r="1842" spans="1:5" x14ac:dyDescent="0.35">
      <c r="A1842">
        <f t="shared" si="28"/>
        <v>2007</v>
      </c>
      <c r="B1842" t="s">
        <v>938</v>
      </c>
      <c r="C1842">
        <v>402</v>
      </c>
      <c r="D1842">
        <v>1</v>
      </c>
      <c r="E1842">
        <v>163.99</v>
      </c>
    </row>
    <row r="1843" spans="1:5" x14ac:dyDescent="0.35">
      <c r="A1843">
        <f t="shared" si="28"/>
        <v>2007</v>
      </c>
      <c r="B1843" t="s">
        <v>938</v>
      </c>
      <c r="C1843">
        <v>403</v>
      </c>
      <c r="D1843">
        <v>1</v>
      </c>
      <c r="E1843">
        <v>176.65</v>
      </c>
    </row>
    <row r="1844" spans="1:5" x14ac:dyDescent="0.35">
      <c r="A1844">
        <f t="shared" si="28"/>
        <v>2007</v>
      </c>
      <c r="B1844" t="s">
        <v>938</v>
      </c>
      <c r="C1844">
        <v>404</v>
      </c>
      <c r="D1844">
        <v>1</v>
      </c>
      <c r="E1844">
        <v>199.52</v>
      </c>
    </row>
    <row r="1845" spans="1:5" x14ac:dyDescent="0.35">
      <c r="A1845">
        <f t="shared" si="28"/>
        <v>2007</v>
      </c>
      <c r="B1845" t="s">
        <v>938</v>
      </c>
      <c r="C1845">
        <v>411</v>
      </c>
      <c r="D1845">
        <v>1</v>
      </c>
      <c r="E1845">
        <v>95.8</v>
      </c>
    </row>
    <row r="1846" spans="1:5" x14ac:dyDescent="0.35">
      <c r="A1846">
        <f t="shared" si="28"/>
        <v>2007</v>
      </c>
      <c r="B1846" t="s">
        <v>938</v>
      </c>
      <c r="C1846">
        <v>413</v>
      </c>
      <c r="D1846">
        <v>1</v>
      </c>
      <c r="E1846">
        <v>2121.42</v>
      </c>
    </row>
    <row r="1847" spans="1:5" x14ac:dyDescent="0.35">
      <c r="A1847">
        <f t="shared" si="28"/>
        <v>2007</v>
      </c>
      <c r="B1847" t="s">
        <v>938</v>
      </c>
      <c r="C1847">
        <v>414</v>
      </c>
      <c r="D1847">
        <v>1</v>
      </c>
      <c r="E1847">
        <v>468.1</v>
      </c>
    </row>
    <row r="1848" spans="1:5" x14ac:dyDescent="0.35">
      <c r="A1848">
        <f t="shared" si="28"/>
        <v>2007</v>
      </c>
      <c r="B1848" t="s">
        <v>938</v>
      </c>
      <c r="C1848">
        <v>415</v>
      </c>
      <c r="D1848">
        <v>1</v>
      </c>
      <c r="E1848">
        <v>166.88</v>
      </c>
    </row>
    <row r="1849" spans="1:5" x14ac:dyDescent="0.35">
      <c r="A1849">
        <f t="shared" si="28"/>
        <v>2007</v>
      </c>
      <c r="B1849" t="s">
        <v>938</v>
      </c>
      <c r="C1849">
        <v>417</v>
      </c>
      <c r="D1849">
        <v>1</v>
      </c>
      <c r="E1849">
        <v>685.24</v>
      </c>
    </row>
    <row r="1850" spans="1:5" x14ac:dyDescent="0.35">
      <c r="A1850">
        <f t="shared" si="28"/>
        <v>2007</v>
      </c>
      <c r="B1850" t="s">
        <v>938</v>
      </c>
      <c r="C1850">
        <v>423</v>
      </c>
      <c r="D1850">
        <v>1</v>
      </c>
      <c r="E1850">
        <v>2962.99</v>
      </c>
    </row>
    <row r="1851" spans="1:5" x14ac:dyDescent="0.35">
      <c r="A1851">
        <f t="shared" si="28"/>
        <v>2007</v>
      </c>
      <c r="B1851" t="s">
        <v>938</v>
      </c>
      <c r="C1851">
        <v>424</v>
      </c>
      <c r="D1851">
        <v>1</v>
      </c>
      <c r="E1851">
        <v>465.31</v>
      </c>
    </row>
    <row r="1852" spans="1:5" x14ac:dyDescent="0.35">
      <c r="A1852">
        <f t="shared" si="28"/>
        <v>2007</v>
      </c>
      <c r="B1852" t="s">
        <v>938</v>
      </c>
      <c r="C1852">
        <v>432</v>
      </c>
      <c r="D1852">
        <v>1</v>
      </c>
      <c r="E1852">
        <v>642.82000000000005</v>
      </c>
    </row>
    <row r="1853" spans="1:5" x14ac:dyDescent="0.35">
      <c r="A1853">
        <f t="shared" si="28"/>
        <v>2007</v>
      </c>
      <c r="B1853" t="s">
        <v>938</v>
      </c>
      <c r="C1853">
        <v>435</v>
      </c>
      <c r="D1853">
        <v>1</v>
      </c>
      <c r="E1853">
        <v>623.5</v>
      </c>
    </row>
    <row r="1854" spans="1:5" x14ac:dyDescent="0.35">
      <c r="A1854">
        <f t="shared" si="28"/>
        <v>2007</v>
      </c>
      <c r="B1854" t="s">
        <v>938</v>
      </c>
      <c r="C1854">
        <v>441</v>
      </c>
      <c r="D1854">
        <v>1</v>
      </c>
      <c r="E1854">
        <v>359.95</v>
      </c>
    </row>
    <row r="1855" spans="1:5" x14ac:dyDescent="0.35">
      <c r="A1855">
        <f t="shared" si="28"/>
        <v>2007</v>
      </c>
      <c r="B1855" t="s">
        <v>938</v>
      </c>
      <c r="C1855">
        <v>447</v>
      </c>
      <c r="D1855">
        <v>1</v>
      </c>
      <c r="E1855">
        <v>205.92</v>
      </c>
    </row>
    <row r="1856" spans="1:5" x14ac:dyDescent="0.35">
      <c r="A1856">
        <f t="shared" si="28"/>
        <v>2007</v>
      </c>
      <c r="B1856" t="s">
        <v>938</v>
      </c>
      <c r="C1856">
        <v>458</v>
      </c>
      <c r="D1856">
        <v>1</v>
      </c>
      <c r="E1856">
        <v>355.12</v>
      </c>
    </row>
    <row r="1857" spans="1:5" x14ac:dyDescent="0.35">
      <c r="A1857">
        <f t="shared" si="28"/>
        <v>2007</v>
      </c>
      <c r="B1857" t="s">
        <v>938</v>
      </c>
      <c r="C1857">
        <v>463</v>
      </c>
      <c r="D1857">
        <v>1</v>
      </c>
      <c r="E1857">
        <v>867.77</v>
      </c>
    </row>
    <row r="1858" spans="1:5" x14ac:dyDescent="0.35">
      <c r="A1858">
        <f t="shared" si="28"/>
        <v>2007</v>
      </c>
      <c r="B1858" t="s">
        <v>938</v>
      </c>
      <c r="C1858">
        <v>465</v>
      </c>
      <c r="D1858">
        <v>1</v>
      </c>
      <c r="E1858">
        <v>1777.15</v>
      </c>
    </row>
    <row r="1859" spans="1:5" x14ac:dyDescent="0.35">
      <c r="A1859">
        <f t="shared" si="28"/>
        <v>2007</v>
      </c>
      <c r="B1859" t="s">
        <v>938</v>
      </c>
      <c r="C1859">
        <v>466</v>
      </c>
      <c r="D1859">
        <v>1</v>
      </c>
      <c r="E1859">
        <v>2301.35</v>
      </c>
    </row>
    <row r="1860" spans="1:5" x14ac:dyDescent="0.35">
      <c r="A1860">
        <f t="shared" ref="A1860:A1923" si="29">VALUE(20&amp;LEFT(B1860,2))+1</f>
        <v>2007</v>
      </c>
      <c r="B1860" t="s">
        <v>938</v>
      </c>
      <c r="C1860">
        <v>473</v>
      </c>
      <c r="D1860">
        <v>1</v>
      </c>
      <c r="E1860">
        <v>585.48</v>
      </c>
    </row>
    <row r="1861" spans="1:5" x14ac:dyDescent="0.35">
      <c r="A1861">
        <f t="shared" si="29"/>
        <v>2007</v>
      </c>
      <c r="B1861" t="s">
        <v>938</v>
      </c>
      <c r="C1861">
        <v>477</v>
      </c>
      <c r="D1861">
        <v>1</v>
      </c>
      <c r="E1861">
        <v>3468.59</v>
      </c>
    </row>
    <row r="1862" spans="1:5" x14ac:dyDescent="0.35">
      <c r="A1862">
        <f t="shared" si="29"/>
        <v>2007</v>
      </c>
      <c r="B1862" t="s">
        <v>938</v>
      </c>
      <c r="C1862">
        <v>480</v>
      </c>
      <c r="D1862">
        <v>1</v>
      </c>
      <c r="E1862">
        <v>712.65</v>
      </c>
    </row>
    <row r="1863" spans="1:5" x14ac:dyDescent="0.35">
      <c r="A1863">
        <f t="shared" si="29"/>
        <v>2007</v>
      </c>
      <c r="B1863" t="s">
        <v>938</v>
      </c>
      <c r="C1863">
        <v>482</v>
      </c>
      <c r="D1863">
        <v>1</v>
      </c>
      <c r="E1863">
        <v>2565.98</v>
      </c>
    </row>
    <row r="1864" spans="1:5" x14ac:dyDescent="0.35">
      <c r="A1864">
        <f t="shared" si="29"/>
        <v>2007</v>
      </c>
      <c r="B1864" t="s">
        <v>938</v>
      </c>
      <c r="C1864">
        <v>484</v>
      </c>
      <c r="D1864">
        <v>1</v>
      </c>
      <c r="E1864">
        <v>1035.32</v>
      </c>
    </row>
    <row r="1865" spans="1:5" x14ac:dyDescent="0.35">
      <c r="A1865">
        <f t="shared" si="29"/>
        <v>2007</v>
      </c>
      <c r="B1865" t="s">
        <v>938</v>
      </c>
      <c r="C1865">
        <v>485</v>
      </c>
      <c r="D1865">
        <v>1</v>
      </c>
      <c r="E1865">
        <v>670.73</v>
      </c>
    </row>
    <row r="1866" spans="1:5" x14ac:dyDescent="0.35">
      <c r="A1866">
        <f t="shared" si="29"/>
        <v>2007</v>
      </c>
      <c r="B1866" t="s">
        <v>938</v>
      </c>
      <c r="C1866">
        <v>486</v>
      </c>
      <c r="D1866">
        <v>1</v>
      </c>
      <c r="E1866">
        <v>361.95</v>
      </c>
    </row>
    <row r="1867" spans="1:5" x14ac:dyDescent="0.35">
      <c r="A1867">
        <f t="shared" si="29"/>
        <v>2007</v>
      </c>
      <c r="B1867" t="s">
        <v>938</v>
      </c>
      <c r="C1867">
        <v>487</v>
      </c>
      <c r="D1867">
        <v>1</v>
      </c>
      <c r="E1867">
        <v>416.27</v>
      </c>
    </row>
    <row r="1868" spans="1:5" x14ac:dyDescent="0.35">
      <c r="A1868">
        <f t="shared" si="29"/>
        <v>2007</v>
      </c>
      <c r="B1868" t="s">
        <v>938</v>
      </c>
      <c r="C1868">
        <v>492</v>
      </c>
      <c r="D1868">
        <v>1</v>
      </c>
      <c r="E1868">
        <v>4206.6400000000003</v>
      </c>
    </row>
    <row r="1869" spans="1:5" x14ac:dyDescent="0.35">
      <c r="A1869">
        <f t="shared" si="29"/>
        <v>2007</v>
      </c>
      <c r="B1869" t="s">
        <v>938</v>
      </c>
      <c r="C1869">
        <v>495</v>
      </c>
      <c r="D1869">
        <v>1</v>
      </c>
      <c r="E1869">
        <v>354.89</v>
      </c>
    </row>
    <row r="1870" spans="1:5" x14ac:dyDescent="0.35">
      <c r="A1870">
        <f t="shared" si="29"/>
        <v>2007</v>
      </c>
      <c r="B1870" t="s">
        <v>938</v>
      </c>
      <c r="C1870">
        <v>497</v>
      </c>
      <c r="D1870">
        <v>1</v>
      </c>
      <c r="E1870">
        <v>234.9</v>
      </c>
    </row>
    <row r="1871" spans="1:5" x14ac:dyDescent="0.35">
      <c r="A1871">
        <f t="shared" si="29"/>
        <v>2007</v>
      </c>
      <c r="B1871" t="s">
        <v>938</v>
      </c>
      <c r="C1871">
        <v>499</v>
      </c>
      <c r="D1871">
        <v>1</v>
      </c>
      <c r="E1871">
        <v>313.23</v>
      </c>
    </row>
    <row r="1872" spans="1:5" x14ac:dyDescent="0.35">
      <c r="A1872">
        <f t="shared" si="29"/>
        <v>2007</v>
      </c>
      <c r="B1872" t="s">
        <v>938</v>
      </c>
      <c r="C1872">
        <v>500</v>
      </c>
      <c r="D1872">
        <v>1</v>
      </c>
      <c r="E1872">
        <v>611.83000000000004</v>
      </c>
    </row>
    <row r="1873" spans="1:5" x14ac:dyDescent="0.35">
      <c r="A1873">
        <f t="shared" si="29"/>
        <v>2007</v>
      </c>
      <c r="B1873" t="s">
        <v>938</v>
      </c>
      <c r="C1873">
        <v>505</v>
      </c>
      <c r="D1873">
        <v>1</v>
      </c>
      <c r="E1873">
        <v>429.58</v>
      </c>
    </row>
    <row r="1874" spans="1:5" x14ac:dyDescent="0.35">
      <c r="A1874">
        <f t="shared" si="29"/>
        <v>2007</v>
      </c>
      <c r="B1874" t="s">
        <v>938</v>
      </c>
      <c r="C1874">
        <v>507</v>
      </c>
      <c r="D1874">
        <v>1</v>
      </c>
      <c r="E1874">
        <v>299.94</v>
      </c>
    </row>
    <row r="1875" spans="1:5" x14ac:dyDescent="0.35">
      <c r="A1875">
        <f t="shared" si="29"/>
        <v>2007</v>
      </c>
      <c r="B1875" t="s">
        <v>938</v>
      </c>
      <c r="C1875">
        <v>508</v>
      </c>
      <c r="D1875">
        <v>1</v>
      </c>
      <c r="E1875">
        <v>1854.8</v>
      </c>
    </row>
    <row r="1876" spans="1:5" x14ac:dyDescent="0.35">
      <c r="A1876">
        <f t="shared" si="29"/>
        <v>2007</v>
      </c>
      <c r="B1876" t="s">
        <v>938</v>
      </c>
      <c r="C1876">
        <v>511</v>
      </c>
      <c r="D1876">
        <v>1</v>
      </c>
      <c r="E1876">
        <v>660.43</v>
      </c>
    </row>
    <row r="1877" spans="1:5" x14ac:dyDescent="0.35">
      <c r="A1877">
        <f t="shared" si="29"/>
        <v>2007</v>
      </c>
      <c r="B1877" t="s">
        <v>938</v>
      </c>
      <c r="C1877">
        <v>513</v>
      </c>
      <c r="D1877">
        <v>1</v>
      </c>
      <c r="E1877">
        <v>171.3</v>
      </c>
    </row>
    <row r="1878" spans="1:5" x14ac:dyDescent="0.35">
      <c r="A1878">
        <f t="shared" si="29"/>
        <v>2007</v>
      </c>
      <c r="B1878" t="s">
        <v>938</v>
      </c>
      <c r="C1878">
        <v>514</v>
      </c>
      <c r="D1878">
        <v>1</v>
      </c>
      <c r="E1878">
        <v>192.53</v>
      </c>
    </row>
    <row r="1879" spans="1:5" x14ac:dyDescent="0.35">
      <c r="A1879">
        <f t="shared" si="29"/>
        <v>2007</v>
      </c>
      <c r="B1879" t="s">
        <v>938</v>
      </c>
      <c r="C1879">
        <v>516</v>
      </c>
      <c r="D1879">
        <v>1</v>
      </c>
      <c r="E1879">
        <v>114</v>
      </c>
    </row>
    <row r="1880" spans="1:5" x14ac:dyDescent="0.35">
      <c r="A1880">
        <f t="shared" si="29"/>
        <v>2007</v>
      </c>
      <c r="B1880" t="s">
        <v>938</v>
      </c>
      <c r="C1880">
        <v>518</v>
      </c>
      <c r="D1880">
        <v>1</v>
      </c>
      <c r="E1880">
        <v>2143.5100000000002</v>
      </c>
    </row>
    <row r="1881" spans="1:5" x14ac:dyDescent="0.35">
      <c r="A1881">
        <f t="shared" si="29"/>
        <v>2007</v>
      </c>
      <c r="B1881" t="s">
        <v>938</v>
      </c>
      <c r="C1881">
        <v>531</v>
      </c>
      <c r="D1881">
        <v>1</v>
      </c>
      <c r="E1881">
        <v>1628.28</v>
      </c>
    </row>
    <row r="1882" spans="1:5" x14ac:dyDescent="0.35">
      <c r="A1882">
        <f t="shared" si="29"/>
        <v>2007</v>
      </c>
      <c r="B1882" t="s">
        <v>938</v>
      </c>
      <c r="C1882">
        <v>533</v>
      </c>
      <c r="D1882">
        <v>1</v>
      </c>
      <c r="E1882">
        <v>1198.47</v>
      </c>
    </row>
    <row r="1883" spans="1:5" x14ac:dyDescent="0.35">
      <c r="A1883">
        <f t="shared" si="29"/>
        <v>2007</v>
      </c>
      <c r="B1883" t="s">
        <v>938</v>
      </c>
      <c r="C1883">
        <v>534</v>
      </c>
      <c r="D1883">
        <v>1</v>
      </c>
      <c r="E1883">
        <v>1791.38</v>
      </c>
    </row>
    <row r="1884" spans="1:5" x14ac:dyDescent="0.35">
      <c r="A1884">
        <f t="shared" si="29"/>
        <v>2007</v>
      </c>
      <c r="B1884" t="s">
        <v>938</v>
      </c>
      <c r="C1884">
        <v>535</v>
      </c>
      <c r="D1884">
        <v>1</v>
      </c>
      <c r="E1884">
        <v>15826.17</v>
      </c>
    </row>
    <row r="1885" spans="1:5" x14ac:dyDescent="0.35">
      <c r="A1885">
        <f t="shared" si="29"/>
        <v>2007</v>
      </c>
      <c r="B1885" t="s">
        <v>938</v>
      </c>
      <c r="C1885">
        <v>542</v>
      </c>
      <c r="D1885">
        <v>1</v>
      </c>
      <c r="E1885">
        <v>538.69000000000005</v>
      </c>
    </row>
    <row r="1886" spans="1:5" x14ac:dyDescent="0.35">
      <c r="A1886">
        <f t="shared" si="29"/>
        <v>2007</v>
      </c>
      <c r="B1886" t="s">
        <v>938</v>
      </c>
      <c r="C1886">
        <v>544</v>
      </c>
      <c r="D1886">
        <v>1</v>
      </c>
      <c r="E1886">
        <v>2561.69</v>
      </c>
    </row>
    <row r="1887" spans="1:5" x14ac:dyDescent="0.35">
      <c r="A1887">
        <f t="shared" si="29"/>
        <v>2007</v>
      </c>
      <c r="B1887" t="s">
        <v>938</v>
      </c>
      <c r="C1887">
        <v>545</v>
      </c>
      <c r="D1887">
        <v>1</v>
      </c>
      <c r="E1887">
        <v>367.75</v>
      </c>
    </row>
    <row r="1888" spans="1:5" x14ac:dyDescent="0.35">
      <c r="A1888">
        <f t="shared" si="29"/>
        <v>2007</v>
      </c>
      <c r="B1888" t="s">
        <v>938</v>
      </c>
      <c r="C1888">
        <v>547</v>
      </c>
      <c r="D1888">
        <v>1</v>
      </c>
      <c r="E1888">
        <v>586.26</v>
      </c>
    </row>
    <row r="1889" spans="1:5" x14ac:dyDescent="0.35">
      <c r="A1889">
        <f t="shared" si="29"/>
        <v>2007</v>
      </c>
      <c r="B1889" t="s">
        <v>938</v>
      </c>
      <c r="C1889">
        <v>548</v>
      </c>
      <c r="D1889">
        <v>1</v>
      </c>
      <c r="E1889">
        <v>1048.0999999999999</v>
      </c>
    </row>
    <row r="1890" spans="1:5" x14ac:dyDescent="0.35">
      <c r="A1890">
        <f t="shared" si="29"/>
        <v>2007</v>
      </c>
      <c r="B1890" t="s">
        <v>938</v>
      </c>
      <c r="C1890">
        <v>549</v>
      </c>
      <c r="D1890">
        <v>1</v>
      </c>
      <c r="E1890">
        <v>1523.4</v>
      </c>
    </row>
    <row r="1891" spans="1:5" x14ac:dyDescent="0.35">
      <c r="A1891">
        <f t="shared" si="29"/>
        <v>2007</v>
      </c>
      <c r="B1891" t="s">
        <v>938</v>
      </c>
      <c r="C1891">
        <v>550</v>
      </c>
      <c r="D1891">
        <v>1</v>
      </c>
      <c r="E1891">
        <v>515.29999999999995</v>
      </c>
    </row>
    <row r="1892" spans="1:5" x14ac:dyDescent="0.35">
      <c r="A1892">
        <f t="shared" si="29"/>
        <v>2007</v>
      </c>
      <c r="B1892" t="s">
        <v>938</v>
      </c>
      <c r="C1892">
        <v>553</v>
      </c>
      <c r="D1892">
        <v>1</v>
      </c>
      <c r="E1892">
        <v>749.96</v>
      </c>
    </row>
    <row r="1893" spans="1:5" x14ac:dyDescent="0.35">
      <c r="A1893">
        <f t="shared" si="29"/>
        <v>2007</v>
      </c>
      <c r="B1893" t="s">
        <v>938</v>
      </c>
      <c r="C1893">
        <v>561</v>
      </c>
      <c r="D1893">
        <v>1</v>
      </c>
      <c r="E1893">
        <v>193.3</v>
      </c>
    </row>
    <row r="1894" spans="1:5" x14ac:dyDescent="0.35">
      <c r="A1894">
        <f t="shared" si="29"/>
        <v>2007</v>
      </c>
      <c r="B1894" t="s">
        <v>938</v>
      </c>
      <c r="C1894">
        <v>564</v>
      </c>
      <c r="D1894">
        <v>1</v>
      </c>
      <c r="E1894">
        <v>2002.23</v>
      </c>
    </row>
    <row r="1895" spans="1:5" x14ac:dyDescent="0.35">
      <c r="A1895">
        <f t="shared" si="29"/>
        <v>2007</v>
      </c>
      <c r="B1895" t="s">
        <v>938</v>
      </c>
      <c r="C1895">
        <v>577</v>
      </c>
      <c r="D1895">
        <v>1</v>
      </c>
      <c r="E1895">
        <v>442.92</v>
      </c>
    </row>
    <row r="1896" spans="1:5" x14ac:dyDescent="0.35">
      <c r="A1896">
        <f t="shared" si="29"/>
        <v>2007</v>
      </c>
      <c r="B1896" t="s">
        <v>938</v>
      </c>
      <c r="C1896">
        <v>578</v>
      </c>
      <c r="D1896">
        <v>1</v>
      </c>
      <c r="E1896">
        <v>1640.3</v>
      </c>
    </row>
    <row r="1897" spans="1:5" x14ac:dyDescent="0.35">
      <c r="A1897">
        <f t="shared" si="29"/>
        <v>2007</v>
      </c>
      <c r="B1897" t="s">
        <v>938</v>
      </c>
      <c r="C1897">
        <v>581</v>
      </c>
      <c r="D1897">
        <v>1</v>
      </c>
      <c r="E1897">
        <v>293.45</v>
      </c>
    </row>
    <row r="1898" spans="1:5" x14ac:dyDescent="0.35">
      <c r="A1898">
        <f t="shared" si="29"/>
        <v>2007</v>
      </c>
      <c r="B1898" t="s">
        <v>938</v>
      </c>
      <c r="C1898">
        <v>592</v>
      </c>
      <c r="D1898">
        <v>1</v>
      </c>
      <c r="E1898">
        <v>134.07</v>
      </c>
    </row>
    <row r="1899" spans="1:5" x14ac:dyDescent="0.35">
      <c r="A1899">
        <f t="shared" si="29"/>
        <v>2007</v>
      </c>
      <c r="B1899" t="s">
        <v>938</v>
      </c>
      <c r="C1899">
        <v>593</v>
      </c>
      <c r="D1899">
        <v>1</v>
      </c>
      <c r="E1899">
        <v>1342.83</v>
      </c>
    </row>
    <row r="1900" spans="1:5" x14ac:dyDescent="0.35">
      <c r="A1900">
        <f t="shared" si="29"/>
        <v>2007</v>
      </c>
      <c r="B1900" t="s">
        <v>938</v>
      </c>
      <c r="C1900">
        <v>595</v>
      </c>
      <c r="D1900">
        <v>1</v>
      </c>
      <c r="E1900">
        <v>1746.9</v>
      </c>
    </row>
    <row r="1901" spans="1:5" x14ac:dyDescent="0.35">
      <c r="A1901">
        <f t="shared" si="29"/>
        <v>2007</v>
      </c>
      <c r="B1901" t="s">
        <v>938</v>
      </c>
      <c r="C1901">
        <v>599</v>
      </c>
      <c r="D1901">
        <v>1</v>
      </c>
      <c r="E1901">
        <v>488.62</v>
      </c>
    </row>
    <row r="1902" spans="1:5" x14ac:dyDescent="0.35">
      <c r="A1902">
        <f t="shared" si="29"/>
        <v>2007</v>
      </c>
      <c r="B1902" t="s">
        <v>938</v>
      </c>
      <c r="C1902">
        <v>600</v>
      </c>
      <c r="D1902">
        <v>1</v>
      </c>
      <c r="E1902">
        <v>297.91000000000003</v>
      </c>
    </row>
    <row r="1903" spans="1:5" x14ac:dyDescent="0.35">
      <c r="A1903">
        <f t="shared" si="29"/>
        <v>2007</v>
      </c>
      <c r="B1903" t="s">
        <v>938</v>
      </c>
      <c r="C1903">
        <v>601</v>
      </c>
      <c r="D1903">
        <v>1</v>
      </c>
      <c r="E1903">
        <v>653.98</v>
      </c>
    </row>
    <row r="1904" spans="1:5" x14ac:dyDescent="0.35">
      <c r="A1904">
        <f t="shared" si="29"/>
        <v>2007</v>
      </c>
      <c r="B1904" t="s">
        <v>938</v>
      </c>
      <c r="C1904">
        <v>611</v>
      </c>
      <c r="D1904">
        <v>1</v>
      </c>
      <c r="E1904">
        <v>116.95</v>
      </c>
    </row>
    <row r="1905" spans="1:5" x14ac:dyDescent="0.35">
      <c r="A1905">
        <f t="shared" si="29"/>
        <v>2007</v>
      </c>
      <c r="B1905" t="s">
        <v>938</v>
      </c>
      <c r="C1905">
        <v>621</v>
      </c>
      <c r="D1905">
        <v>1</v>
      </c>
      <c r="E1905">
        <v>10116.36</v>
      </c>
    </row>
    <row r="1906" spans="1:5" x14ac:dyDescent="0.35">
      <c r="A1906">
        <f t="shared" si="29"/>
        <v>2007</v>
      </c>
      <c r="B1906" t="s">
        <v>938</v>
      </c>
      <c r="C1906">
        <v>622</v>
      </c>
      <c r="D1906">
        <v>1</v>
      </c>
      <c r="E1906">
        <v>11726.7</v>
      </c>
    </row>
    <row r="1907" spans="1:5" x14ac:dyDescent="0.35">
      <c r="A1907">
        <f t="shared" si="29"/>
        <v>2007</v>
      </c>
      <c r="B1907" t="s">
        <v>938</v>
      </c>
      <c r="C1907">
        <v>623</v>
      </c>
      <c r="D1907">
        <v>1</v>
      </c>
      <c r="E1907">
        <v>6538.64</v>
      </c>
    </row>
    <row r="1908" spans="1:5" x14ac:dyDescent="0.35">
      <c r="A1908">
        <f t="shared" si="29"/>
        <v>2007</v>
      </c>
      <c r="B1908" t="s">
        <v>938</v>
      </c>
      <c r="C1908">
        <v>624</v>
      </c>
      <c r="D1908">
        <v>1</v>
      </c>
      <c r="E1908">
        <v>8555.58</v>
      </c>
    </row>
    <row r="1909" spans="1:5" x14ac:dyDescent="0.35">
      <c r="A1909">
        <f t="shared" si="29"/>
        <v>2007</v>
      </c>
      <c r="B1909" t="s">
        <v>938</v>
      </c>
      <c r="C1909">
        <v>625</v>
      </c>
      <c r="D1909">
        <v>1</v>
      </c>
      <c r="E1909">
        <v>40240.69</v>
      </c>
    </row>
    <row r="1910" spans="1:5" x14ac:dyDescent="0.35">
      <c r="A1910">
        <f t="shared" si="29"/>
        <v>2007</v>
      </c>
      <c r="B1910" t="s">
        <v>938</v>
      </c>
      <c r="C1910">
        <v>627</v>
      </c>
      <c r="D1910">
        <v>1</v>
      </c>
      <c r="E1910">
        <v>201.03</v>
      </c>
    </row>
    <row r="1911" spans="1:5" x14ac:dyDescent="0.35">
      <c r="A1911">
        <f t="shared" si="29"/>
        <v>2007</v>
      </c>
      <c r="B1911" t="s">
        <v>938</v>
      </c>
      <c r="C1911">
        <v>628</v>
      </c>
      <c r="D1911">
        <v>1</v>
      </c>
      <c r="E1911">
        <v>144.74</v>
      </c>
    </row>
    <row r="1912" spans="1:5" x14ac:dyDescent="0.35">
      <c r="A1912">
        <f t="shared" si="29"/>
        <v>2007</v>
      </c>
      <c r="B1912" t="s">
        <v>938</v>
      </c>
      <c r="C1912">
        <v>630</v>
      </c>
      <c r="D1912">
        <v>1</v>
      </c>
      <c r="E1912">
        <v>375.09</v>
      </c>
    </row>
    <row r="1913" spans="1:5" x14ac:dyDescent="0.35">
      <c r="A1913">
        <f t="shared" si="29"/>
        <v>2007</v>
      </c>
      <c r="B1913" t="s">
        <v>938</v>
      </c>
      <c r="C1913">
        <v>635</v>
      </c>
      <c r="D1913">
        <v>1</v>
      </c>
      <c r="E1913">
        <v>69.73</v>
      </c>
    </row>
    <row r="1914" spans="1:5" x14ac:dyDescent="0.35">
      <c r="A1914">
        <f t="shared" si="29"/>
        <v>2007</v>
      </c>
      <c r="B1914" t="s">
        <v>938</v>
      </c>
      <c r="C1914">
        <v>640</v>
      </c>
      <c r="D1914">
        <v>1</v>
      </c>
      <c r="E1914">
        <v>395.73</v>
      </c>
    </row>
    <row r="1915" spans="1:5" x14ac:dyDescent="0.35">
      <c r="A1915">
        <f t="shared" si="29"/>
        <v>2007</v>
      </c>
      <c r="B1915" t="s">
        <v>938</v>
      </c>
      <c r="C1915">
        <v>656</v>
      </c>
      <c r="D1915">
        <v>1</v>
      </c>
      <c r="E1915">
        <v>4005.83</v>
      </c>
    </row>
    <row r="1916" spans="1:5" x14ac:dyDescent="0.35">
      <c r="A1916">
        <f t="shared" si="29"/>
        <v>2007</v>
      </c>
      <c r="B1916" t="s">
        <v>938</v>
      </c>
      <c r="C1916">
        <v>659</v>
      </c>
      <c r="D1916">
        <v>1</v>
      </c>
      <c r="E1916">
        <v>3895.98</v>
      </c>
    </row>
    <row r="1917" spans="1:5" x14ac:dyDescent="0.35">
      <c r="A1917">
        <f t="shared" si="29"/>
        <v>2007</v>
      </c>
      <c r="B1917" t="s">
        <v>938</v>
      </c>
      <c r="C1917">
        <v>671</v>
      </c>
      <c r="D1917">
        <v>1</v>
      </c>
      <c r="E1917">
        <v>331.05</v>
      </c>
    </row>
    <row r="1918" spans="1:5" x14ac:dyDescent="0.35">
      <c r="A1918">
        <f t="shared" si="29"/>
        <v>2007</v>
      </c>
      <c r="B1918" t="s">
        <v>938</v>
      </c>
      <c r="C1918">
        <v>676</v>
      </c>
      <c r="D1918">
        <v>1</v>
      </c>
      <c r="E1918">
        <v>226.99</v>
      </c>
    </row>
    <row r="1919" spans="1:5" x14ac:dyDescent="0.35">
      <c r="A1919">
        <f t="shared" si="29"/>
        <v>2007</v>
      </c>
      <c r="B1919" t="s">
        <v>938</v>
      </c>
      <c r="C1919">
        <v>682</v>
      </c>
      <c r="D1919">
        <v>1</v>
      </c>
      <c r="E1919">
        <v>1333.17</v>
      </c>
    </row>
    <row r="1920" spans="1:5" x14ac:dyDescent="0.35">
      <c r="A1920">
        <f t="shared" si="29"/>
        <v>2007</v>
      </c>
      <c r="B1920" t="s">
        <v>938</v>
      </c>
      <c r="C1920">
        <v>690</v>
      </c>
      <c r="D1920">
        <v>1</v>
      </c>
      <c r="E1920">
        <v>1233.69</v>
      </c>
    </row>
    <row r="1921" spans="1:5" x14ac:dyDescent="0.35">
      <c r="A1921">
        <f t="shared" si="29"/>
        <v>2007</v>
      </c>
      <c r="B1921" t="s">
        <v>938</v>
      </c>
      <c r="C1921">
        <v>695</v>
      </c>
      <c r="D1921">
        <v>1</v>
      </c>
      <c r="E1921">
        <v>754.92</v>
      </c>
    </row>
    <row r="1922" spans="1:5" x14ac:dyDescent="0.35">
      <c r="A1922">
        <f t="shared" si="29"/>
        <v>2007</v>
      </c>
      <c r="B1922" t="s">
        <v>938</v>
      </c>
      <c r="C1922">
        <v>696</v>
      </c>
      <c r="D1922">
        <v>1</v>
      </c>
      <c r="E1922">
        <v>560.89</v>
      </c>
    </row>
    <row r="1923" spans="1:5" x14ac:dyDescent="0.35">
      <c r="A1923">
        <f t="shared" si="29"/>
        <v>2007</v>
      </c>
      <c r="B1923" t="s">
        <v>938</v>
      </c>
      <c r="C1923">
        <v>698</v>
      </c>
      <c r="D1923">
        <v>1</v>
      </c>
      <c r="E1923">
        <v>374.45</v>
      </c>
    </row>
    <row r="1924" spans="1:5" x14ac:dyDescent="0.35">
      <c r="A1924">
        <f t="shared" ref="A1924:A1987" si="30">VALUE(20&amp;LEFT(B1924,2))+1</f>
        <v>2007</v>
      </c>
      <c r="B1924" t="s">
        <v>938</v>
      </c>
      <c r="C1924">
        <v>700</v>
      </c>
      <c r="D1924">
        <v>1</v>
      </c>
      <c r="E1924">
        <v>2000.78</v>
      </c>
    </row>
    <row r="1925" spans="1:5" x14ac:dyDescent="0.35">
      <c r="A1925">
        <f t="shared" si="30"/>
        <v>2007</v>
      </c>
      <c r="B1925" t="s">
        <v>938</v>
      </c>
      <c r="C1925">
        <v>701</v>
      </c>
      <c r="D1925">
        <v>1</v>
      </c>
      <c r="E1925">
        <v>2441.1799999999998</v>
      </c>
    </row>
    <row r="1926" spans="1:5" x14ac:dyDescent="0.35">
      <c r="A1926">
        <f t="shared" si="30"/>
        <v>2007</v>
      </c>
      <c r="B1926" t="s">
        <v>938</v>
      </c>
      <c r="C1926">
        <v>704</v>
      </c>
      <c r="D1926">
        <v>1</v>
      </c>
      <c r="E1926">
        <v>1728.69</v>
      </c>
    </row>
    <row r="1927" spans="1:5" x14ac:dyDescent="0.35">
      <c r="A1927">
        <f t="shared" si="30"/>
        <v>2007</v>
      </c>
      <c r="B1927" t="s">
        <v>938</v>
      </c>
      <c r="C1927">
        <v>706</v>
      </c>
      <c r="D1927">
        <v>1</v>
      </c>
      <c r="E1927">
        <v>1608.53</v>
      </c>
    </row>
    <row r="1928" spans="1:5" x14ac:dyDescent="0.35">
      <c r="A1928">
        <f t="shared" si="30"/>
        <v>2007</v>
      </c>
      <c r="B1928" t="s">
        <v>938</v>
      </c>
      <c r="C1928">
        <v>707</v>
      </c>
      <c r="D1928">
        <v>1</v>
      </c>
      <c r="E1928">
        <v>111.6</v>
      </c>
    </row>
    <row r="1929" spans="1:5" x14ac:dyDescent="0.35">
      <c r="A1929">
        <f t="shared" si="30"/>
        <v>2007</v>
      </c>
      <c r="B1929" t="s">
        <v>938</v>
      </c>
      <c r="C1929">
        <v>709</v>
      </c>
      <c r="D1929">
        <v>1</v>
      </c>
      <c r="E1929">
        <v>9923.7000000000007</v>
      </c>
    </row>
    <row r="1930" spans="1:5" x14ac:dyDescent="0.35">
      <c r="A1930">
        <f t="shared" si="30"/>
        <v>2007</v>
      </c>
      <c r="B1930" t="s">
        <v>938</v>
      </c>
      <c r="C1930">
        <v>712</v>
      </c>
      <c r="D1930">
        <v>1</v>
      </c>
      <c r="E1930">
        <v>569.94000000000005</v>
      </c>
    </row>
    <row r="1931" spans="1:5" x14ac:dyDescent="0.35">
      <c r="A1931">
        <f t="shared" si="30"/>
        <v>2007</v>
      </c>
      <c r="B1931" t="s">
        <v>938</v>
      </c>
      <c r="C1931">
        <v>716</v>
      </c>
      <c r="D1931">
        <v>1</v>
      </c>
      <c r="E1931">
        <v>1544.16</v>
      </c>
    </row>
    <row r="1932" spans="1:5" x14ac:dyDescent="0.35">
      <c r="A1932">
        <f t="shared" si="30"/>
        <v>2007</v>
      </c>
      <c r="B1932" t="s">
        <v>938</v>
      </c>
      <c r="C1932">
        <v>717</v>
      </c>
      <c r="D1932">
        <v>1</v>
      </c>
      <c r="E1932">
        <v>1588.22</v>
      </c>
    </row>
    <row r="1933" spans="1:5" x14ac:dyDescent="0.35">
      <c r="A1933">
        <f t="shared" si="30"/>
        <v>2007</v>
      </c>
      <c r="B1933" t="s">
        <v>938</v>
      </c>
      <c r="C1933">
        <v>719</v>
      </c>
      <c r="D1933">
        <v>1</v>
      </c>
      <c r="E1933">
        <v>6619.83</v>
      </c>
    </row>
    <row r="1934" spans="1:5" x14ac:dyDescent="0.35">
      <c r="A1934">
        <f t="shared" si="30"/>
        <v>2007</v>
      </c>
      <c r="B1934" t="s">
        <v>938</v>
      </c>
      <c r="C1934">
        <v>720</v>
      </c>
      <c r="D1934">
        <v>1</v>
      </c>
      <c r="E1934">
        <v>5982.96</v>
      </c>
    </row>
    <row r="1935" spans="1:5" x14ac:dyDescent="0.35">
      <c r="A1935">
        <f t="shared" si="30"/>
        <v>2007</v>
      </c>
      <c r="B1935" t="s">
        <v>938</v>
      </c>
      <c r="C1935">
        <v>721</v>
      </c>
      <c r="D1935">
        <v>1</v>
      </c>
      <c r="E1935">
        <v>3392.58</v>
      </c>
    </row>
    <row r="1936" spans="1:5" x14ac:dyDescent="0.35">
      <c r="A1936">
        <f t="shared" si="30"/>
        <v>2007</v>
      </c>
      <c r="B1936" t="s">
        <v>938</v>
      </c>
      <c r="C1936">
        <v>726</v>
      </c>
      <c r="D1936">
        <v>1</v>
      </c>
      <c r="E1936">
        <v>2664.93</v>
      </c>
    </row>
    <row r="1937" spans="1:5" x14ac:dyDescent="0.35">
      <c r="A1937">
        <f t="shared" si="30"/>
        <v>2007</v>
      </c>
      <c r="B1937" t="s">
        <v>938</v>
      </c>
      <c r="C1937">
        <v>727</v>
      </c>
      <c r="D1937">
        <v>1</v>
      </c>
      <c r="E1937">
        <v>3618.77</v>
      </c>
    </row>
    <row r="1938" spans="1:5" x14ac:dyDescent="0.35">
      <c r="A1938">
        <f t="shared" si="30"/>
        <v>2007</v>
      </c>
      <c r="B1938" t="s">
        <v>938</v>
      </c>
      <c r="C1938">
        <v>728</v>
      </c>
      <c r="D1938">
        <v>1</v>
      </c>
      <c r="E1938">
        <v>11765.96</v>
      </c>
    </row>
    <row r="1939" spans="1:5" x14ac:dyDescent="0.35">
      <c r="A1939">
        <f t="shared" si="30"/>
        <v>2007</v>
      </c>
      <c r="B1939" t="s">
        <v>938</v>
      </c>
      <c r="C1939">
        <v>738</v>
      </c>
      <c r="D1939">
        <v>1</v>
      </c>
      <c r="E1939">
        <v>1004.96</v>
      </c>
    </row>
    <row r="1940" spans="1:5" x14ac:dyDescent="0.35">
      <c r="A1940">
        <f t="shared" si="30"/>
        <v>2007</v>
      </c>
      <c r="B1940" t="s">
        <v>938</v>
      </c>
      <c r="C1940">
        <v>739</v>
      </c>
      <c r="D1940">
        <v>1</v>
      </c>
      <c r="E1940">
        <v>759.39</v>
      </c>
    </row>
    <row r="1941" spans="1:5" x14ac:dyDescent="0.35">
      <c r="A1941">
        <f t="shared" si="30"/>
        <v>2007</v>
      </c>
      <c r="B1941" t="s">
        <v>938</v>
      </c>
      <c r="C1941">
        <v>740</v>
      </c>
      <c r="D1941">
        <v>1</v>
      </c>
      <c r="E1941">
        <v>1397.02</v>
      </c>
    </row>
    <row r="1942" spans="1:5" x14ac:dyDescent="0.35">
      <c r="A1942">
        <f t="shared" si="30"/>
        <v>2007</v>
      </c>
      <c r="B1942" t="s">
        <v>938</v>
      </c>
      <c r="C1942">
        <v>741</v>
      </c>
      <c r="D1942">
        <v>1</v>
      </c>
      <c r="E1942">
        <v>1061.8</v>
      </c>
    </row>
    <row r="1943" spans="1:5" x14ac:dyDescent="0.35">
      <c r="A1943">
        <f t="shared" si="30"/>
        <v>2007</v>
      </c>
      <c r="B1943" t="s">
        <v>938</v>
      </c>
      <c r="C1943">
        <v>742</v>
      </c>
      <c r="D1943">
        <v>1</v>
      </c>
      <c r="E1943">
        <v>9358.01</v>
      </c>
    </row>
    <row r="1944" spans="1:5" x14ac:dyDescent="0.35">
      <c r="A1944">
        <f t="shared" si="30"/>
        <v>2007</v>
      </c>
      <c r="B1944" t="s">
        <v>938</v>
      </c>
      <c r="C1944">
        <v>743</v>
      </c>
      <c r="D1944">
        <v>1</v>
      </c>
      <c r="E1944">
        <v>1052.98</v>
      </c>
    </row>
    <row r="1945" spans="1:5" x14ac:dyDescent="0.35">
      <c r="A1945">
        <f t="shared" si="30"/>
        <v>2007</v>
      </c>
      <c r="B1945" t="s">
        <v>938</v>
      </c>
      <c r="C1945">
        <v>745</v>
      </c>
      <c r="D1945">
        <v>1</v>
      </c>
      <c r="E1945">
        <v>1605.39</v>
      </c>
    </row>
    <row r="1946" spans="1:5" x14ac:dyDescent="0.35">
      <c r="A1946">
        <f t="shared" si="30"/>
        <v>2007</v>
      </c>
      <c r="B1946" t="s">
        <v>938</v>
      </c>
      <c r="C1946">
        <v>748</v>
      </c>
      <c r="D1946">
        <v>1</v>
      </c>
      <c r="E1946">
        <v>3100.99</v>
      </c>
    </row>
    <row r="1947" spans="1:5" x14ac:dyDescent="0.35">
      <c r="A1947">
        <f t="shared" si="30"/>
        <v>2007</v>
      </c>
      <c r="B1947" t="s">
        <v>938</v>
      </c>
      <c r="C1947">
        <v>750</v>
      </c>
      <c r="D1947">
        <v>1</v>
      </c>
      <c r="E1947">
        <v>2250.5</v>
      </c>
    </row>
    <row r="1948" spans="1:5" x14ac:dyDescent="0.35">
      <c r="A1948">
        <f t="shared" si="30"/>
        <v>2007</v>
      </c>
      <c r="B1948" t="s">
        <v>938</v>
      </c>
      <c r="C1948">
        <v>756</v>
      </c>
      <c r="D1948">
        <v>1</v>
      </c>
      <c r="E1948">
        <v>720.85</v>
      </c>
    </row>
    <row r="1949" spans="1:5" x14ac:dyDescent="0.35">
      <c r="A1949">
        <f t="shared" si="30"/>
        <v>2007</v>
      </c>
      <c r="B1949" t="s">
        <v>938</v>
      </c>
      <c r="C1949">
        <v>761</v>
      </c>
      <c r="D1949">
        <v>1</v>
      </c>
      <c r="E1949">
        <v>4952.96</v>
      </c>
    </row>
    <row r="1950" spans="1:5" x14ac:dyDescent="0.35">
      <c r="A1950">
        <f t="shared" si="30"/>
        <v>2007</v>
      </c>
      <c r="B1950" t="s">
        <v>938</v>
      </c>
      <c r="C1950">
        <v>763</v>
      </c>
      <c r="D1950">
        <v>1</v>
      </c>
      <c r="E1950">
        <v>745.89</v>
      </c>
    </row>
    <row r="1951" spans="1:5" x14ac:dyDescent="0.35">
      <c r="A1951">
        <f t="shared" si="30"/>
        <v>2007</v>
      </c>
      <c r="B1951" t="s">
        <v>938</v>
      </c>
      <c r="C1951">
        <v>768</v>
      </c>
      <c r="D1951">
        <v>1</v>
      </c>
      <c r="E1951">
        <v>247.66</v>
      </c>
    </row>
    <row r="1952" spans="1:5" x14ac:dyDescent="0.35">
      <c r="A1952">
        <f t="shared" si="30"/>
        <v>2007</v>
      </c>
      <c r="B1952" t="s">
        <v>938</v>
      </c>
      <c r="C1952">
        <v>769</v>
      </c>
      <c r="D1952">
        <v>1</v>
      </c>
      <c r="E1952">
        <v>869.26</v>
      </c>
    </row>
    <row r="1953" spans="1:5" x14ac:dyDescent="0.35">
      <c r="A1953">
        <f t="shared" si="30"/>
        <v>2007</v>
      </c>
      <c r="B1953" t="s">
        <v>938</v>
      </c>
      <c r="C1953">
        <v>771</v>
      </c>
      <c r="D1953">
        <v>1</v>
      </c>
      <c r="E1953">
        <v>173.12</v>
      </c>
    </row>
    <row r="1954" spans="1:5" x14ac:dyDescent="0.35">
      <c r="A1954">
        <f t="shared" si="30"/>
        <v>2007</v>
      </c>
      <c r="B1954" t="s">
        <v>938</v>
      </c>
      <c r="C1954">
        <v>775</v>
      </c>
      <c r="D1954">
        <v>1</v>
      </c>
      <c r="E1954">
        <v>561.85</v>
      </c>
    </row>
    <row r="1955" spans="1:5" x14ac:dyDescent="0.35">
      <c r="A1955">
        <f t="shared" si="30"/>
        <v>2007</v>
      </c>
      <c r="B1955" t="s">
        <v>938</v>
      </c>
      <c r="C1955">
        <v>777</v>
      </c>
      <c r="D1955">
        <v>1</v>
      </c>
      <c r="E1955">
        <v>987.33</v>
      </c>
    </row>
    <row r="1956" spans="1:5" x14ac:dyDescent="0.35">
      <c r="A1956">
        <f t="shared" si="30"/>
        <v>2007</v>
      </c>
      <c r="B1956" t="s">
        <v>938</v>
      </c>
      <c r="C1956">
        <v>786</v>
      </c>
      <c r="D1956">
        <v>1</v>
      </c>
      <c r="E1956">
        <v>478.78</v>
      </c>
    </row>
    <row r="1957" spans="1:5" x14ac:dyDescent="0.35">
      <c r="A1957">
        <f t="shared" si="30"/>
        <v>2007</v>
      </c>
      <c r="B1957" t="s">
        <v>938</v>
      </c>
      <c r="C1957">
        <v>787</v>
      </c>
      <c r="D1957">
        <v>1</v>
      </c>
      <c r="E1957">
        <v>506.98</v>
      </c>
    </row>
    <row r="1958" spans="1:5" x14ac:dyDescent="0.35">
      <c r="A1958">
        <f t="shared" si="30"/>
        <v>2007</v>
      </c>
      <c r="B1958" t="s">
        <v>938</v>
      </c>
      <c r="C1958">
        <v>801</v>
      </c>
      <c r="D1958">
        <v>1</v>
      </c>
      <c r="E1958">
        <v>112</v>
      </c>
    </row>
    <row r="1959" spans="1:5" x14ac:dyDescent="0.35">
      <c r="A1959">
        <f t="shared" si="30"/>
        <v>2007</v>
      </c>
      <c r="B1959" t="s">
        <v>938</v>
      </c>
      <c r="C1959">
        <v>803</v>
      </c>
      <c r="D1959">
        <v>1</v>
      </c>
      <c r="E1959">
        <v>429.61</v>
      </c>
    </row>
    <row r="1960" spans="1:5" x14ac:dyDescent="0.35">
      <c r="A1960">
        <f t="shared" si="30"/>
        <v>2007</v>
      </c>
      <c r="B1960" t="s">
        <v>938</v>
      </c>
      <c r="C1960">
        <v>811</v>
      </c>
      <c r="D1960">
        <v>1</v>
      </c>
      <c r="E1960">
        <v>632.29</v>
      </c>
    </row>
    <row r="1961" spans="1:5" x14ac:dyDescent="0.35">
      <c r="A1961">
        <f t="shared" si="30"/>
        <v>2007</v>
      </c>
      <c r="B1961" t="s">
        <v>938</v>
      </c>
      <c r="C1961">
        <v>813</v>
      </c>
      <c r="D1961">
        <v>1</v>
      </c>
      <c r="E1961">
        <v>1326.1</v>
      </c>
    </row>
    <row r="1962" spans="1:5" x14ac:dyDescent="0.35">
      <c r="A1962">
        <f t="shared" si="30"/>
        <v>2007</v>
      </c>
      <c r="B1962" t="s">
        <v>938</v>
      </c>
      <c r="C1962">
        <v>818</v>
      </c>
      <c r="D1962">
        <v>1</v>
      </c>
      <c r="E1962">
        <v>444.23</v>
      </c>
    </row>
    <row r="1963" spans="1:5" x14ac:dyDescent="0.35">
      <c r="A1963">
        <f t="shared" si="30"/>
        <v>2007</v>
      </c>
      <c r="B1963" t="s">
        <v>938</v>
      </c>
      <c r="C1963">
        <v>820</v>
      </c>
      <c r="D1963">
        <v>1</v>
      </c>
      <c r="E1963">
        <v>549.89</v>
      </c>
    </row>
    <row r="1964" spans="1:5" x14ac:dyDescent="0.35">
      <c r="A1964">
        <f t="shared" si="30"/>
        <v>2007</v>
      </c>
      <c r="B1964" t="s">
        <v>938</v>
      </c>
      <c r="C1964">
        <v>821</v>
      </c>
      <c r="D1964">
        <v>1</v>
      </c>
      <c r="E1964">
        <v>752.69</v>
      </c>
    </row>
    <row r="1965" spans="1:5" x14ac:dyDescent="0.35">
      <c r="A1965">
        <f t="shared" si="30"/>
        <v>2007</v>
      </c>
      <c r="B1965" t="s">
        <v>938</v>
      </c>
      <c r="C1965">
        <v>829</v>
      </c>
      <c r="D1965">
        <v>1</v>
      </c>
      <c r="E1965">
        <v>1867.9</v>
      </c>
    </row>
    <row r="1966" spans="1:5" x14ac:dyDescent="0.35">
      <c r="A1966">
        <f t="shared" si="30"/>
        <v>2007</v>
      </c>
      <c r="B1966" t="s">
        <v>938</v>
      </c>
      <c r="C1966">
        <v>831</v>
      </c>
      <c r="D1966">
        <v>1</v>
      </c>
      <c r="E1966">
        <v>7255.94</v>
      </c>
    </row>
    <row r="1967" spans="1:5" x14ac:dyDescent="0.35">
      <c r="A1967">
        <f t="shared" si="30"/>
        <v>2007</v>
      </c>
      <c r="B1967" t="s">
        <v>938</v>
      </c>
      <c r="C1967">
        <v>832</v>
      </c>
      <c r="D1967">
        <v>1</v>
      </c>
      <c r="E1967">
        <v>3036.12</v>
      </c>
    </row>
    <row r="1968" spans="1:5" x14ac:dyDescent="0.35">
      <c r="A1968">
        <f t="shared" si="30"/>
        <v>2007</v>
      </c>
      <c r="B1968" t="s">
        <v>938</v>
      </c>
      <c r="C1968">
        <v>833</v>
      </c>
      <c r="D1968">
        <v>1</v>
      </c>
      <c r="E1968">
        <v>16617.96</v>
      </c>
    </row>
    <row r="1969" spans="1:5" x14ac:dyDescent="0.35">
      <c r="A1969">
        <f t="shared" si="30"/>
        <v>2007</v>
      </c>
      <c r="B1969" t="s">
        <v>938</v>
      </c>
      <c r="C1969">
        <v>834</v>
      </c>
      <c r="D1969">
        <v>1</v>
      </c>
      <c r="E1969">
        <v>8966.23</v>
      </c>
    </row>
    <row r="1970" spans="1:5" x14ac:dyDescent="0.35">
      <c r="A1970">
        <f t="shared" si="30"/>
        <v>2007</v>
      </c>
      <c r="B1970" t="s">
        <v>938</v>
      </c>
      <c r="C1970">
        <v>836</v>
      </c>
      <c r="D1970">
        <v>1</v>
      </c>
      <c r="E1970">
        <v>202.61</v>
      </c>
    </row>
    <row r="1971" spans="1:5" x14ac:dyDescent="0.35">
      <c r="A1971">
        <f t="shared" si="30"/>
        <v>2007</v>
      </c>
      <c r="B1971" t="s">
        <v>938</v>
      </c>
      <c r="C1971">
        <v>837</v>
      </c>
      <c r="D1971">
        <v>1</v>
      </c>
      <c r="E1971">
        <v>574.53</v>
      </c>
    </row>
    <row r="1972" spans="1:5" x14ac:dyDescent="0.35">
      <c r="A1972">
        <f t="shared" si="30"/>
        <v>2007</v>
      </c>
      <c r="B1972" t="s">
        <v>938</v>
      </c>
      <c r="C1972">
        <v>840</v>
      </c>
      <c r="D1972">
        <v>1</v>
      </c>
      <c r="E1972">
        <v>1213.96</v>
      </c>
    </row>
    <row r="1973" spans="1:5" x14ac:dyDescent="0.35">
      <c r="A1973">
        <f t="shared" si="30"/>
        <v>2007</v>
      </c>
      <c r="B1973" t="s">
        <v>938</v>
      </c>
      <c r="C1973">
        <v>846</v>
      </c>
      <c r="D1973">
        <v>1</v>
      </c>
      <c r="E1973">
        <v>875.37</v>
      </c>
    </row>
    <row r="1974" spans="1:5" x14ac:dyDescent="0.35">
      <c r="A1974">
        <f t="shared" si="30"/>
        <v>2007</v>
      </c>
      <c r="B1974" t="s">
        <v>938</v>
      </c>
      <c r="C1974">
        <v>850</v>
      </c>
      <c r="D1974">
        <v>1</v>
      </c>
      <c r="E1974">
        <v>209.76</v>
      </c>
    </row>
    <row r="1975" spans="1:5" x14ac:dyDescent="0.35">
      <c r="A1975">
        <f t="shared" si="30"/>
        <v>2007</v>
      </c>
      <c r="B1975" t="s">
        <v>938</v>
      </c>
      <c r="C1975">
        <v>852</v>
      </c>
      <c r="D1975">
        <v>1</v>
      </c>
      <c r="E1975">
        <v>118.25</v>
      </c>
    </row>
    <row r="1976" spans="1:5" x14ac:dyDescent="0.35">
      <c r="A1976">
        <f t="shared" si="30"/>
        <v>2007</v>
      </c>
      <c r="B1976" t="s">
        <v>938</v>
      </c>
      <c r="C1976">
        <v>857</v>
      </c>
      <c r="D1976">
        <v>1</v>
      </c>
      <c r="E1976">
        <v>751.52</v>
      </c>
    </row>
    <row r="1977" spans="1:5" x14ac:dyDescent="0.35">
      <c r="A1977">
        <f t="shared" si="30"/>
        <v>2007</v>
      </c>
      <c r="B1977" t="s">
        <v>938</v>
      </c>
      <c r="C1977">
        <v>858</v>
      </c>
      <c r="D1977">
        <v>1</v>
      </c>
      <c r="E1977">
        <v>1034.42</v>
      </c>
    </row>
    <row r="1978" spans="1:5" x14ac:dyDescent="0.35">
      <c r="A1978">
        <f t="shared" si="30"/>
        <v>2007</v>
      </c>
      <c r="B1978" t="s">
        <v>938</v>
      </c>
      <c r="C1978">
        <v>861</v>
      </c>
      <c r="D1978">
        <v>1</v>
      </c>
      <c r="E1978">
        <v>3675.53</v>
      </c>
    </row>
    <row r="1979" spans="1:5" x14ac:dyDescent="0.35">
      <c r="A1979">
        <f t="shared" si="30"/>
        <v>2007</v>
      </c>
      <c r="B1979" t="s">
        <v>938</v>
      </c>
      <c r="C1979">
        <v>876</v>
      </c>
      <c r="D1979">
        <v>1</v>
      </c>
      <c r="E1979">
        <v>1828.91</v>
      </c>
    </row>
    <row r="1980" spans="1:5" x14ac:dyDescent="0.35">
      <c r="A1980">
        <f t="shared" si="30"/>
        <v>2007</v>
      </c>
      <c r="B1980" t="s">
        <v>938</v>
      </c>
      <c r="C1980">
        <v>877</v>
      </c>
      <c r="D1980">
        <v>1</v>
      </c>
      <c r="E1980">
        <v>5604.09</v>
      </c>
    </row>
    <row r="1981" spans="1:5" x14ac:dyDescent="0.35">
      <c r="A1981">
        <f t="shared" si="30"/>
        <v>2007</v>
      </c>
      <c r="B1981" t="s">
        <v>938</v>
      </c>
      <c r="C1981">
        <v>879</v>
      </c>
      <c r="D1981">
        <v>1</v>
      </c>
      <c r="E1981">
        <v>2178.7800000000002</v>
      </c>
    </row>
    <row r="1982" spans="1:5" x14ac:dyDescent="0.35">
      <c r="A1982">
        <f t="shared" si="30"/>
        <v>2007</v>
      </c>
      <c r="B1982" t="s">
        <v>938</v>
      </c>
      <c r="C1982">
        <v>881</v>
      </c>
      <c r="D1982">
        <v>1</v>
      </c>
      <c r="E1982">
        <v>969.76</v>
      </c>
    </row>
    <row r="1983" spans="1:5" x14ac:dyDescent="0.35">
      <c r="A1983">
        <f t="shared" si="30"/>
        <v>2007</v>
      </c>
      <c r="B1983" t="s">
        <v>938</v>
      </c>
      <c r="C1983">
        <v>882</v>
      </c>
      <c r="D1983">
        <v>1</v>
      </c>
      <c r="E1983">
        <v>3912.01</v>
      </c>
    </row>
    <row r="1984" spans="1:5" x14ac:dyDescent="0.35">
      <c r="A1984">
        <f t="shared" si="30"/>
        <v>2007</v>
      </c>
      <c r="B1984" t="s">
        <v>938</v>
      </c>
      <c r="C1984">
        <v>883</v>
      </c>
      <c r="D1984">
        <v>1</v>
      </c>
      <c r="E1984">
        <v>1605.63</v>
      </c>
    </row>
    <row r="1985" spans="1:5" x14ac:dyDescent="0.35">
      <c r="A1985">
        <f t="shared" si="30"/>
        <v>2007</v>
      </c>
      <c r="B1985" t="s">
        <v>938</v>
      </c>
      <c r="C1985">
        <v>885</v>
      </c>
      <c r="D1985">
        <v>1</v>
      </c>
      <c r="E1985">
        <v>4456.43</v>
      </c>
    </row>
    <row r="1986" spans="1:5" x14ac:dyDescent="0.35">
      <c r="A1986">
        <f t="shared" si="30"/>
        <v>2007</v>
      </c>
      <c r="B1986" t="s">
        <v>938</v>
      </c>
      <c r="C1986">
        <v>891</v>
      </c>
      <c r="D1986">
        <v>1</v>
      </c>
      <c r="E1986">
        <v>537.99</v>
      </c>
    </row>
    <row r="1987" spans="1:5" x14ac:dyDescent="0.35">
      <c r="A1987">
        <f t="shared" si="30"/>
        <v>2007</v>
      </c>
      <c r="B1987" t="s">
        <v>938</v>
      </c>
      <c r="C1987">
        <v>911</v>
      </c>
      <c r="D1987">
        <v>1</v>
      </c>
      <c r="E1987">
        <v>5147.7</v>
      </c>
    </row>
    <row r="1988" spans="1:5" x14ac:dyDescent="0.35">
      <c r="A1988">
        <f t="shared" ref="A1988:A2051" si="31">VALUE(20&amp;LEFT(B1988,2))+1</f>
        <v>2007</v>
      </c>
      <c r="B1988" t="s">
        <v>938</v>
      </c>
      <c r="C1988">
        <v>912</v>
      </c>
      <c r="D1988">
        <v>1</v>
      </c>
      <c r="E1988">
        <v>1907.21</v>
      </c>
    </row>
    <row r="1989" spans="1:5" x14ac:dyDescent="0.35">
      <c r="A1989">
        <f t="shared" si="31"/>
        <v>2007</v>
      </c>
      <c r="B1989" t="s">
        <v>938</v>
      </c>
      <c r="C1989">
        <v>914</v>
      </c>
      <c r="D1989">
        <v>1</v>
      </c>
      <c r="E1989">
        <v>295.37</v>
      </c>
    </row>
    <row r="1990" spans="1:5" x14ac:dyDescent="0.35">
      <c r="A1990">
        <f t="shared" si="31"/>
        <v>2007</v>
      </c>
      <c r="B1990" t="s">
        <v>938</v>
      </c>
      <c r="C1990">
        <v>2071</v>
      </c>
      <c r="D1990">
        <v>1</v>
      </c>
      <c r="E1990">
        <v>779.91</v>
      </c>
    </row>
    <row r="1991" spans="1:5" x14ac:dyDescent="0.35">
      <c r="A1991">
        <f t="shared" si="31"/>
        <v>2007</v>
      </c>
      <c r="B1991" t="s">
        <v>938</v>
      </c>
      <c r="C1991">
        <v>2125</v>
      </c>
      <c r="D1991">
        <v>1</v>
      </c>
      <c r="E1991">
        <v>1109.73</v>
      </c>
    </row>
    <row r="1992" spans="1:5" x14ac:dyDescent="0.35">
      <c r="A1992">
        <f t="shared" si="31"/>
        <v>2007</v>
      </c>
      <c r="B1992" t="s">
        <v>938</v>
      </c>
      <c r="C1992">
        <v>2134</v>
      </c>
      <c r="D1992">
        <v>1</v>
      </c>
      <c r="E1992">
        <v>831.35</v>
      </c>
    </row>
    <row r="1993" spans="1:5" x14ac:dyDescent="0.35">
      <c r="A1993">
        <f t="shared" si="31"/>
        <v>2007</v>
      </c>
      <c r="B1993" t="s">
        <v>938</v>
      </c>
      <c r="C1993">
        <v>2135</v>
      </c>
      <c r="D1993">
        <v>1</v>
      </c>
      <c r="E1993">
        <v>1207.53</v>
      </c>
    </row>
    <row r="1994" spans="1:5" x14ac:dyDescent="0.35">
      <c r="A1994">
        <f t="shared" si="31"/>
        <v>2007</v>
      </c>
      <c r="B1994" t="s">
        <v>938</v>
      </c>
      <c r="C1994">
        <v>2137</v>
      </c>
      <c r="D1994">
        <v>1</v>
      </c>
      <c r="E1994">
        <v>769.89</v>
      </c>
    </row>
    <row r="1995" spans="1:5" x14ac:dyDescent="0.35">
      <c r="A1995">
        <f t="shared" si="31"/>
        <v>2007</v>
      </c>
      <c r="B1995" t="s">
        <v>938</v>
      </c>
      <c r="C1995">
        <v>2142</v>
      </c>
      <c r="D1995">
        <v>1</v>
      </c>
      <c r="E1995">
        <v>2144.31</v>
      </c>
    </row>
    <row r="1996" spans="1:5" x14ac:dyDescent="0.35">
      <c r="A1996">
        <f t="shared" si="31"/>
        <v>2007</v>
      </c>
      <c r="B1996" t="s">
        <v>938</v>
      </c>
      <c r="C1996">
        <v>2143</v>
      </c>
      <c r="D1996">
        <v>1</v>
      </c>
      <c r="E1996">
        <v>974.04</v>
      </c>
    </row>
    <row r="1997" spans="1:5" x14ac:dyDescent="0.35">
      <c r="A1997">
        <f t="shared" si="31"/>
        <v>2007</v>
      </c>
      <c r="B1997" t="s">
        <v>938</v>
      </c>
      <c r="C1997">
        <v>2144</v>
      </c>
      <c r="D1997">
        <v>1</v>
      </c>
      <c r="E1997">
        <v>3523.3</v>
      </c>
    </row>
    <row r="1998" spans="1:5" x14ac:dyDescent="0.35">
      <c r="A1998">
        <f t="shared" si="31"/>
        <v>2007</v>
      </c>
      <c r="B1998" t="s">
        <v>938</v>
      </c>
      <c r="C1998">
        <v>2149</v>
      </c>
      <c r="D1998">
        <v>1</v>
      </c>
      <c r="E1998">
        <v>1229.29</v>
      </c>
    </row>
    <row r="1999" spans="1:5" x14ac:dyDescent="0.35">
      <c r="A1999">
        <f t="shared" si="31"/>
        <v>2007</v>
      </c>
      <c r="B1999" t="s">
        <v>938</v>
      </c>
      <c r="C1999">
        <v>2154</v>
      </c>
      <c r="D1999">
        <v>1</v>
      </c>
      <c r="E1999">
        <v>1328.89</v>
      </c>
    </row>
    <row r="2000" spans="1:5" x14ac:dyDescent="0.35">
      <c r="A2000">
        <f t="shared" si="31"/>
        <v>2007</v>
      </c>
      <c r="B2000" t="s">
        <v>938</v>
      </c>
      <c r="C2000">
        <v>2155</v>
      </c>
      <c r="D2000">
        <v>1</v>
      </c>
      <c r="E2000">
        <v>1141.47</v>
      </c>
    </row>
    <row r="2001" spans="1:5" x14ac:dyDescent="0.35">
      <c r="A2001">
        <f t="shared" si="31"/>
        <v>2007</v>
      </c>
      <c r="B2001" t="s">
        <v>938</v>
      </c>
      <c r="C2001">
        <v>2159</v>
      </c>
      <c r="D2001">
        <v>1</v>
      </c>
      <c r="E2001">
        <v>542.05999999999995</v>
      </c>
    </row>
    <row r="2002" spans="1:5" x14ac:dyDescent="0.35">
      <c r="A2002">
        <f t="shared" si="31"/>
        <v>2007</v>
      </c>
      <c r="B2002" t="s">
        <v>938</v>
      </c>
      <c r="C2002">
        <v>2164</v>
      </c>
      <c r="D2002">
        <v>1</v>
      </c>
      <c r="E2002">
        <v>1311.49</v>
      </c>
    </row>
    <row r="2003" spans="1:5" x14ac:dyDescent="0.35">
      <c r="A2003">
        <f t="shared" si="31"/>
        <v>2007</v>
      </c>
      <c r="B2003" t="s">
        <v>938</v>
      </c>
      <c r="C2003">
        <v>2165</v>
      </c>
      <c r="D2003">
        <v>1</v>
      </c>
      <c r="E2003">
        <v>1047.3</v>
      </c>
    </row>
    <row r="2004" spans="1:5" x14ac:dyDescent="0.35">
      <c r="A2004">
        <f t="shared" si="31"/>
        <v>2007</v>
      </c>
      <c r="B2004" t="s">
        <v>938</v>
      </c>
      <c r="C2004">
        <v>2167</v>
      </c>
      <c r="D2004">
        <v>1</v>
      </c>
      <c r="E2004">
        <v>580.51</v>
      </c>
    </row>
    <row r="2005" spans="1:5" x14ac:dyDescent="0.35">
      <c r="A2005">
        <f t="shared" si="31"/>
        <v>2007</v>
      </c>
      <c r="B2005" t="s">
        <v>938</v>
      </c>
      <c r="C2005">
        <v>2168</v>
      </c>
      <c r="D2005">
        <v>1</v>
      </c>
      <c r="E2005">
        <v>978.34</v>
      </c>
    </row>
    <row r="2006" spans="1:5" x14ac:dyDescent="0.35">
      <c r="A2006">
        <f t="shared" si="31"/>
        <v>2007</v>
      </c>
      <c r="B2006" t="s">
        <v>938</v>
      </c>
      <c r="C2006">
        <v>2169</v>
      </c>
      <c r="D2006">
        <v>1</v>
      </c>
      <c r="E2006">
        <v>755.76</v>
      </c>
    </row>
    <row r="2007" spans="1:5" x14ac:dyDescent="0.35">
      <c r="A2007">
        <f t="shared" si="31"/>
        <v>2007</v>
      </c>
      <c r="B2007" t="s">
        <v>938</v>
      </c>
      <c r="C2007">
        <v>2170</v>
      </c>
      <c r="D2007">
        <v>1</v>
      </c>
      <c r="E2007">
        <v>1396.69</v>
      </c>
    </row>
    <row r="2008" spans="1:5" x14ac:dyDescent="0.35">
      <c r="A2008">
        <f t="shared" si="31"/>
        <v>2007</v>
      </c>
      <c r="B2008" t="s">
        <v>938</v>
      </c>
      <c r="C2008">
        <v>2171</v>
      </c>
      <c r="D2008">
        <v>1</v>
      </c>
      <c r="E2008">
        <v>322.44</v>
      </c>
    </row>
    <row r="2009" spans="1:5" x14ac:dyDescent="0.35">
      <c r="A2009">
        <f t="shared" si="31"/>
        <v>2007</v>
      </c>
      <c r="B2009" t="s">
        <v>938</v>
      </c>
      <c r="C2009">
        <v>2172</v>
      </c>
      <c r="D2009">
        <v>1</v>
      </c>
      <c r="E2009">
        <v>896.62</v>
      </c>
    </row>
    <row r="2010" spans="1:5" x14ac:dyDescent="0.35">
      <c r="A2010">
        <f t="shared" si="31"/>
        <v>2007</v>
      </c>
      <c r="B2010" t="s">
        <v>938</v>
      </c>
      <c r="C2010">
        <v>2174</v>
      </c>
      <c r="D2010">
        <v>1</v>
      </c>
      <c r="E2010">
        <v>1001.34</v>
      </c>
    </row>
    <row r="2011" spans="1:5" x14ac:dyDescent="0.35">
      <c r="A2011">
        <f t="shared" si="31"/>
        <v>2007</v>
      </c>
      <c r="B2011" t="s">
        <v>938</v>
      </c>
      <c r="C2011">
        <v>2176</v>
      </c>
      <c r="D2011">
        <v>1</v>
      </c>
      <c r="E2011">
        <v>472.46</v>
      </c>
    </row>
    <row r="2012" spans="1:5" x14ac:dyDescent="0.35">
      <c r="A2012">
        <f t="shared" si="31"/>
        <v>2007</v>
      </c>
      <c r="B2012" t="s">
        <v>938</v>
      </c>
      <c r="C2012">
        <v>2180</v>
      </c>
      <c r="D2012">
        <v>1</v>
      </c>
      <c r="E2012">
        <v>740.26</v>
      </c>
    </row>
    <row r="2013" spans="1:5" x14ac:dyDescent="0.35">
      <c r="A2013">
        <f t="shared" si="31"/>
        <v>2007</v>
      </c>
      <c r="B2013" t="s">
        <v>938</v>
      </c>
      <c r="C2013">
        <v>2184</v>
      </c>
      <c r="D2013">
        <v>1</v>
      </c>
      <c r="E2013">
        <v>1227.1400000000001</v>
      </c>
    </row>
    <row r="2014" spans="1:5" x14ac:dyDescent="0.35">
      <c r="A2014">
        <f t="shared" si="31"/>
        <v>2007</v>
      </c>
      <c r="B2014" t="s">
        <v>938</v>
      </c>
      <c r="C2014">
        <v>2190</v>
      </c>
      <c r="D2014">
        <v>1</v>
      </c>
      <c r="E2014">
        <v>1047.97</v>
      </c>
    </row>
    <row r="2015" spans="1:5" x14ac:dyDescent="0.35">
      <c r="A2015">
        <f t="shared" si="31"/>
        <v>2007</v>
      </c>
      <c r="B2015" t="s">
        <v>938</v>
      </c>
      <c r="C2015">
        <v>2198</v>
      </c>
      <c r="D2015">
        <v>1</v>
      </c>
      <c r="E2015">
        <v>608.74</v>
      </c>
    </row>
    <row r="2016" spans="1:5" x14ac:dyDescent="0.35">
      <c r="A2016">
        <f t="shared" si="31"/>
        <v>2007</v>
      </c>
      <c r="B2016" t="s">
        <v>938</v>
      </c>
      <c r="C2016">
        <v>2215</v>
      </c>
      <c r="D2016">
        <v>1</v>
      </c>
      <c r="E2016">
        <v>350.2</v>
      </c>
    </row>
    <row r="2017" spans="1:5" x14ac:dyDescent="0.35">
      <c r="A2017">
        <f t="shared" si="31"/>
        <v>2007</v>
      </c>
      <c r="B2017" t="s">
        <v>938</v>
      </c>
      <c r="C2017">
        <v>2310</v>
      </c>
      <c r="D2017">
        <v>1</v>
      </c>
      <c r="E2017">
        <v>1242.3699999999999</v>
      </c>
    </row>
    <row r="2018" spans="1:5" x14ac:dyDescent="0.35">
      <c r="A2018">
        <f t="shared" si="31"/>
        <v>2007</v>
      </c>
      <c r="B2018" t="s">
        <v>938</v>
      </c>
      <c r="C2018">
        <v>2311</v>
      </c>
      <c r="D2018">
        <v>1</v>
      </c>
      <c r="E2018">
        <v>486.45</v>
      </c>
    </row>
    <row r="2019" spans="1:5" x14ac:dyDescent="0.35">
      <c r="A2019">
        <f t="shared" si="31"/>
        <v>2007</v>
      </c>
      <c r="B2019" t="s">
        <v>938</v>
      </c>
      <c r="C2019">
        <v>2342</v>
      </c>
      <c r="D2019">
        <v>1</v>
      </c>
      <c r="E2019">
        <v>792.11</v>
      </c>
    </row>
    <row r="2020" spans="1:5" x14ac:dyDescent="0.35">
      <c r="A2020">
        <f t="shared" si="31"/>
        <v>2007</v>
      </c>
      <c r="B2020" t="s">
        <v>938</v>
      </c>
      <c r="C2020">
        <v>2358</v>
      </c>
      <c r="D2020">
        <v>1</v>
      </c>
      <c r="E2020">
        <v>247.85</v>
      </c>
    </row>
    <row r="2021" spans="1:5" x14ac:dyDescent="0.35">
      <c r="A2021">
        <f t="shared" si="31"/>
        <v>2007</v>
      </c>
      <c r="B2021" t="s">
        <v>938</v>
      </c>
      <c r="C2021">
        <v>2364</v>
      </c>
      <c r="D2021">
        <v>1</v>
      </c>
      <c r="E2021">
        <v>709.91</v>
      </c>
    </row>
    <row r="2022" spans="1:5" x14ac:dyDescent="0.35">
      <c r="A2022">
        <f t="shared" si="31"/>
        <v>2007</v>
      </c>
      <c r="B2022" t="s">
        <v>938</v>
      </c>
      <c r="C2022">
        <v>2365</v>
      </c>
      <c r="D2022">
        <v>1</v>
      </c>
      <c r="E2022">
        <v>819.59</v>
      </c>
    </row>
    <row r="2023" spans="1:5" x14ac:dyDescent="0.35">
      <c r="A2023">
        <f t="shared" si="31"/>
        <v>2007</v>
      </c>
      <c r="B2023" t="s">
        <v>938</v>
      </c>
      <c r="C2023">
        <v>2396</v>
      </c>
      <c r="D2023">
        <v>1</v>
      </c>
      <c r="E2023">
        <v>839.86</v>
      </c>
    </row>
    <row r="2024" spans="1:5" x14ac:dyDescent="0.35">
      <c r="A2024">
        <f t="shared" si="31"/>
        <v>2007</v>
      </c>
      <c r="B2024" t="s">
        <v>938</v>
      </c>
      <c r="C2024">
        <v>2397</v>
      </c>
      <c r="D2024">
        <v>1</v>
      </c>
      <c r="E2024">
        <v>1221.67</v>
      </c>
    </row>
    <row r="2025" spans="1:5" x14ac:dyDescent="0.35">
      <c r="A2025">
        <f t="shared" si="31"/>
        <v>2007</v>
      </c>
      <c r="B2025" t="s">
        <v>938</v>
      </c>
      <c r="C2025">
        <v>2448</v>
      </c>
      <c r="D2025">
        <v>1</v>
      </c>
      <c r="E2025">
        <v>827.6</v>
      </c>
    </row>
    <row r="2026" spans="1:5" x14ac:dyDescent="0.35">
      <c r="A2026">
        <f t="shared" si="31"/>
        <v>2007</v>
      </c>
      <c r="B2026" t="s">
        <v>938</v>
      </c>
      <c r="C2026">
        <v>2527</v>
      </c>
      <c r="D2026">
        <v>1</v>
      </c>
      <c r="E2026">
        <v>285.20999999999998</v>
      </c>
    </row>
    <row r="2027" spans="1:5" x14ac:dyDescent="0.35">
      <c r="A2027">
        <f t="shared" si="31"/>
        <v>2007</v>
      </c>
      <c r="B2027" t="s">
        <v>938</v>
      </c>
      <c r="C2027">
        <v>2534</v>
      </c>
      <c r="D2027">
        <v>1</v>
      </c>
      <c r="E2027">
        <v>812.98</v>
      </c>
    </row>
    <row r="2028" spans="1:5" x14ac:dyDescent="0.35">
      <c r="A2028">
        <f t="shared" si="31"/>
        <v>2007</v>
      </c>
      <c r="B2028" t="s">
        <v>938</v>
      </c>
      <c r="C2028">
        <v>2536</v>
      </c>
      <c r="D2028">
        <v>1</v>
      </c>
      <c r="E2028">
        <v>280.79000000000002</v>
      </c>
    </row>
    <row r="2029" spans="1:5" x14ac:dyDescent="0.35">
      <c r="A2029">
        <f t="shared" si="31"/>
        <v>2007</v>
      </c>
      <c r="B2029" t="s">
        <v>938</v>
      </c>
      <c r="C2029">
        <v>2580</v>
      </c>
      <c r="D2029">
        <v>1</v>
      </c>
      <c r="E2029">
        <v>831.3</v>
      </c>
    </row>
    <row r="2030" spans="1:5" x14ac:dyDescent="0.35">
      <c r="A2030">
        <f t="shared" si="31"/>
        <v>2007</v>
      </c>
      <c r="B2030" t="s">
        <v>938</v>
      </c>
      <c r="C2030">
        <v>2609</v>
      </c>
      <c r="D2030">
        <v>1</v>
      </c>
      <c r="E2030">
        <v>507.85</v>
      </c>
    </row>
    <row r="2031" spans="1:5" x14ac:dyDescent="0.35">
      <c r="A2031">
        <f t="shared" si="31"/>
        <v>2007</v>
      </c>
      <c r="B2031" t="s">
        <v>938</v>
      </c>
      <c r="C2031">
        <v>2683</v>
      </c>
      <c r="D2031">
        <v>1</v>
      </c>
      <c r="E2031">
        <v>474.61</v>
      </c>
    </row>
    <row r="2032" spans="1:5" x14ac:dyDescent="0.35">
      <c r="A2032">
        <f t="shared" si="31"/>
        <v>2007</v>
      </c>
      <c r="B2032" t="s">
        <v>938</v>
      </c>
      <c r="C2032">
        <v>2687</v>
      </c>
      <c r="D2032">
        <v>1</v>
      </c>
      <c r="E2032">
        <v>1014.26</v>
      </c>
    </row>
    <row r="2033" spans="1:5" x14ac:dyDescent="0.35">
      <c r="A2033">
        <f t="shared" si="31"/>
        <v>2007</v>
      </c>
      <c r="B2033" t="s">
        <v>938</v>
      </c>
      <c r="C2033">
        <v>2689</v>
      </c>
      <c r="D2033">
        <v>1</v>
      </c>
      <c r="E2033">
        <v>1218.57</v>
      </c>
    </row>
    <row r="2034" spans="1:5" x14ac:dyDescent="0.35">
      <c r="A2034">
        <f t="shared" si="31"/>
        <v>2007</v>
      </c>
      <c r="B2034" t="s">
        <v>938</v>
      </c>
      <c r="C2034">
        <v>2711</v>
      </c>
      <c r="D2034">
        <v>1</v>
      </c>
      <c r="E2034">
        <v>885.13</v>
      </c>
    </row>
    <row r="2035" spans="1:5" x14ac:dyDescent="0.35">
      <c r="A2035">
        <f t="shared" si="31"/>
        <v>2007</v>
      </c>
      <c r="B2035" t="s">
        <v>938</v>
      </c>
      <c r="C2035">
        <v>2752</v>
      </c>
      <c r="D2035">
        <v>1</v>
      </c>
      <c r="E2035">
        <v>1821.77</v>
      </c>
    </row>
    <row r="2036" spans="1:5" x14ac:dyDescent="0.35">
      <c r="A2036">
        <f t="shared" si="31"/>
        <v>2007</v>
      </c>
      <c r="B2036" t="s">
        <v>938</v>
      </c>
      <c r="C2036">
        <v>2753</v>
      </c>
      <c r="D2036">
        <v>1</v>
      </c>
      <c r="E2036">
        <v>1257.24</v>
      </c>
    </row>
    <row r="2037" spans="1:5" x14ac:dyDescent="0.35">
      <c r="A2037">
        <f t="shared" si="31"/>
        <v>2007</v>
      </c>
      <c r="B2037" t="s">
        <v>938</v>
      </c>
      <c r="C2037">
        <v>2754</v>
      </c>
      <c r="D2037">
        <v>1</v>
      </c>
      <c r="E2037">
        <v>422.99</v>
      </c>
    </row>
    <row r="2038" spans="1:5" x14ac:dyDescent="0.35">
      <c r="A2038">
        <f t="shared" si="31"/>
        <v>2007</v>
      </c>
      <c r="B2038" t="s">
        <v>938</v>
      </c>
      <c r="C2038">
        <v>2759</v>
      </c>
      <c r="D2038">
        <v>1</v>
      </c>
      <c r="E2038">
        <v>333.1</v>
      </c>
    </row>
    <row r="2039" spans="1:5" x14ac:dyDescent="0.35">
      <c r="A2039">
        <f t="shared" si="31"/>
        <v>2007</v>
      </c>
      <c r="B2039" t="s">
        <v>938</v>
      </c>
      <c r="C2039">
        <v>2805</v>
      </c>
      <c r="D2039">
        <v>1</v>
      </c>
      <c r="E2039">
        <v>1130</v>
      </c>
    </row>
    <row r="2040" spans="1:5" x14ac:dyDescent="0.35">
      <c r="A2040">
        <f t="shared" si="31"/>
        <v>2007</v>
      </c>
      <c r="B2040" t="s">
        <v>938</v>
      </c>
      <c r="C2040">
        <v>2835</v>
      </c>
      <c r="D2040">
        <v>1</v>
      </c>
      <c r="E2040">
        <v>546.9</v>
      </c>
    </row>
    <row r="2041" spans="1:5" x14ac:dyDescent="0.35">
      <c r="A2041">
        <f t="shared" si="31"/>
        <v>2007</v>
      </c>
      <c r="B2041" t="s">
        <v>938</v>
      </c>
      <c r="C2041">
        <v>2853</v>
      </c>
      <c r="D2041">
        <v>1</v>
      </c>
      <c r="E2041">
        <v>974.43</v>
      </c>
    </row>
    <row r="2042" spans="1:5" x14ac:dyDescent="0.35">
      <c r="A2042">
        <f t="shared" si="31"/>
        <v>2007</v>
      </c>
      <c r="B2042" t="s">
        <v>938</v>
      </c>
      <c r="C2042">
        <v>2854</v>
      </c>
      <c r="D2042">
        <v>1</v>
      </c>
      <c r="E2042">
        <v>548.34</v>
      </c>
    </row>
    <row r="2043" spans="1:5" x14ac:dyDescent="0.35">
      <c r="A2043">
        <f t="shared" si="31"/>
        <v>2007</v>
      </c>
      <c r="B2043" t="s">
        <v>938</v>
      </c>
      <c r="C2043">
        <v>2856</v>
      </c>
      <c r="D2043">
        <v>1</v>
      </c>
      <c r="E2043">
        <v>356.83</v>
      </c>
    </row>
    <row r="2044" spans="1:5" x14ac:dyDescent="0.35">
      <c r="A2044">
        <f t="shared" si="31"/>
        <v>2007</v>
      </c>
      <c r="B2044" t="s">
        <v>938</v>
      </c>
      <c r="C2044">
        <v>2859</v>
      </c>
      <c r="D2044">
        <v>1</v>
      </c>
      <c r="E2044">
        <v>1651.56</v>
      </c>
    </row>
    <row r="2045" spans="1:5" x14ac:dyDescent="0.35">
      <c r="A2045">
        <f t="shared" si="31"/>
        <v>2007</v>
      </c>
      <c r="B2045" t="s">
        <v>938</v>
      </c>
      <c r="C2045">
        <v>2860</v>
      </c>
      <c r="D2045">
        <v>1</v>
      </c>
      <c r="E2045">
        <v>1251.3399999999999</v>
      </c>
    </row>
    <row r="2046" spans="1:5" x14ac:dyDescent="0.35">
      <c r="A2046">
        <f t="shared" si="31"/>
        <v>2007</v>
      </c>
      <c r="B2046" t="s">
        <v>938</v>
      </c>
      <c r="C2046">
        <v>2884</v>
      </c>
      <c r="D2046">
        <v>1</v>
      </c>
      <c r="E2046">
        <v>491.57</v>
      </c>
    </row>
    <row r="2047" spans="1:5" x14ac:dyDescent="0.35">
      <c r="A2047">
        <f t="shared" si="31"/>
        <v>2007</v>
      </c>
      <c r="B2047" t="s">
        <v>938</v>
      </c>
      <c r="C2047">
        <v>2886</v>
      </c>
      <c r="D2047">
        <v>1</v>
      </c>
      <c r="E2047">
        <v>427.84</v>
      </c>
    </row>
    <row r="2048" spans="1:5" x14ac:dyDescent="0.35">
      <c r="A2048">
        <f t="shared" si="31"/>
        <v>2007</v>
      </c>
      <c r="B2048" t="s">
        <v>938</v>
      </c>
      <c r="C2048">
        <v>2887</v>
      </c>
      <c r="D2048">
        <v>1</v>
      </c>
      <c r="E2048">
        <v>405.23</v>
      </c>
    </row>
    <row r="2049" spans="1:5" x14ac:dyDescent="0.35">
      <c r="A2049">
        <f t="shared" si="31"/>
        <v>2007</v>
      </c>
      <c r="B2049" t="s">
        <v>938</v>
      </c>
      <c r="C2049">
        <v>2888</v>
      </c>
      <c r="D2049">
        <v>1</v>
      </c>
      <c r="E2049">
        <v>408.68</v>
      </c>
    </row>
    <row r="2050" spans="1:5" x14ac:dyDescent="0.35">
      <c r="A2050">
        <f t="shared" si="31"/>
        <v>2007</v>
      </c>
      <c r="B2050" t="s">
        <v>938</v>
      </c>
      <c r="C2050">
        <v>2889</v>
      </c>
      <c r="D2050">
        <v>1</v>
      </c>
      <c r="E2050">
        <v>644.86</v>
      </c>
    </row>
    <row r="2051" spans="1:5" x14ac:dyDescent="0.35">
      <c r="A2051">
        <f t="shared" si="31"/>
        <v>2007</v>
      </c>
      <c r="B2051" t="s">
        <v>938</v>
      </c>
      <c r="C2051">
        <v>2890</v>
      </c>
      <c r="D2051">
        <v>1</v>
      </c>
      <c r="E2051">
        <v>607.47</v>
      </c>
    </row>
    <row r="2052" spans="1:5" x14ac:dyDescent="0.35">
      <c r="A2052">
        <f t="shared" ref="A2052:A2115" si="32">VALUE(20&amp;LEFT(B2052,2))+1</f>
        <v>2007</v>
      </c>
      <c r="B2052" t="s">
        <v>938</v>
      </c>
      <c r="C2052">
        <v>2895</v>
      </c>
      <c r="D2052">
        <v>1</v>
      </c>
      <c r="E2052">
        <v>1204.8599999999999</v>
      </c>
    </row>
    <row r="2053" spans="1:5" x14ac:dyDescent="0.35">
      <c r="A2053">
        <f t="shared" si="32"/>
        <v>2007</v>
      </c>
      <c r="B2053" t="s">
        <v>938</v>
      </c>
      <c r="C2053">
        <v>2897</v>
      </c>
      <c r="D2053">
        <v>1</v>
      </c>
      <c r="E2053">
        <v>1280.51</v>
      </c>
    </row>
    <row r="2054" spans="1:5" x14ac:dyDescent="0.35">
      <c r="A2054">
        <f t="shared" si="32"/>
        <v>2007</v>
      </c>
      <c r="B2054" t="s">
        <v>938</v>
      </c>
      <c r="C2054">
        <v>2898</v>
      </c>
      <c r="D2054">
        <v>1</v>
      </c>
      <c r="E2054">
        <v>562.63</v>
      </c>
    </row>
    <row r="2055" spans="1:5" x14ac:dyDescent="0.35">
      <c r="A2055">
        <f t="shared" si="32"/>
        <v>2007</v>
      </c>
      <c r="B2055" t="s">
        <v>938</v>
      </c>
      <c r="C2055">
        <v>2899</v>
      </c>
      <c r="D2055">
        <v>1</v>
      </c>
      <c r="E2055">
        <v>1567.9</v>
      </c>
    </row>
    <row r="2056" spans="1:5" x14ac:dyDescent="0.35">
      <c r="A2056">
        <f t="shared" si="32"/>
        <v>2007</v>
      </c>
      <c r="B2056" t="s">
        <v>938</v>
      </c>
      <c r="C2056">
        <v>2902</v>
      </c>
      <c r="D2056">
        <v>1</v>
      </c>
      <c r="E2056">
        <v>559.36</v>
      </c>
    </row>
    <row r="2057" spans="1:5" x14ac:dyDescent="0.35">
      <c r="A2057">
        <f t="shared" si="32"/>
        <v>2008</v>
      </c>
      <c r="B2057" t="s">
        <v>939</v>
      </c>
      <c r="C2057">
        <v>1</v>
      </c>
      <c r="D2057">
        <v>1</v>
      </c>
      <c r="E2057">
        <v>1287.46</v>
      </c>
    </row>
    <row r="2058" spans="1:5" x14ac:dyDescent="0.35">
      <c r="A2058">
        <f t="shared" si="32"/>
        <v>2008</v>
      </c>
      <c r="B2058" t="s">
        <v>939</v>
      </c>
      <c r="C2058">
        <v>1</v>
      </c>
      <c r="D2058">
        <v>3</v>
      </c>
      <c r="E2058">
        <v>34135.199999999997</v>
      </c>
    </row>
    <row r="2059" spans="1:5" x14ac:dyDescent="0.35">
      <c r="A2059">
        <f t="shared" si="32"/>
        <v>2008</v>
      </c>
      <c r="B2059" t="s">
        <v>939</v>
      </c>
      <c r="C2059">
        <v>2</v>
      </c>
      <c r="D2059">
        <v>1</v>
      </c>
      <c r="E2059">
        <v>313.41000000000003</v>
      </c>
    </row>
    <row r="2060" spans="1:5" x14ac:dyDescent="0.35">
      <c r="A2060">
        <f t="shared" si="32"/>
        <v>2008</v>
      </c>
      <c r="B2060" t="s">
        <v>939</v>
      </c>
      <c r="C2060">
        <v>4</v>
      </c>
      <c r="D2060">
        <v>1</v>
      </c>
      <c r="E2060">
        <v>376.84</v>
      </c>
    </row>
    <row r="2061" spans="1:5" x14ac:dyDescent="0.35">
      <c r="A2061">
        <f t="shared" si="32"/>
        <v>2008</v>
      </c>
      <c r="B2061" t="s">
        <v>939</v>
      </c>
      <c r="C2061">
        <v>6</v>
      </c>
      <c r="D2061">
        <v>3</v>
      </c>
      <c r="E2061">
        <v>3329.69</v>
      </c>
    </row>
    <row r="2062" spans="1:5" x14ac:dyDescent="0.35">
      <c r="A2062">
        <f t="shared" si="32"/>
        <v>2008</v>
      </c>
      <c r="B2062" t="s">
        <v>939</v>
      </c>
      <c r="C2062">
        <v>11</v>
      </c>
      <c r="D2062">
        <v>1</v>
      </c>
      <c r="E2062">
        <v>39924.449999999997</v>
      </c>
    </row>
    <row r="2063" spans="1:5" x14ac:dyDescent="0.35">
      <c r="A2063">
        <f t="shared" si="32"/>
        <v>2008</v>
      </c>
      <c r="B2063" t="s">
        <v>939</v>
      </c>
      <c r="C2063">
        <v>12</v>
      </c>
      <c r="D2063">
        <v>1</v>
      </c>
      <c r="E2063">
        <v>6865.57</v>
      </c>
    </row>
    <row r="2064" spans="1:5" x14ac:dyDescent="0.35">
      <c r="A2064">
        <f t="shared" si="32"/>
        <v>2008</v>
      </c>
      <c r="B2064" t="s">
        <v>939</v>
      </c>
      <c r="C2064">
        <v>13</v>
      </c>
      <c r="D2064">
        <v>1</v>
      </c>
      <c r="E2064">
        <v>2962.88</v>
      </c>
    </row>
    <row r="2065" spans="1:5" x14ac:dyDescent="0.35">
      <c r="A2065">
        <f t="shared" si="32"/>
        <v>2008</v>
      </c>
      <c r="B2065" t="s">
        <v>939</v>
      </c>
      <c r="C2065">
        <v>14</v>
      </c>
      <c r="D2065">
        <v>1</v>
      </c>
      <c r="E2065">
        <v>2694.53</v>
      </c>
    </row>
    <row r="2066" spans="1:5" x14ac:dyDescent="0.35">
      <c r="A2066">
        <f t="shared" si="32"/>
        <v>2008</v>
      </c>
      <c r="B2066" t="s">
        <v>939</v>
      </c>
      <c r="C2066">
        <v>15</v>
      </c>
      <c r="D2066">
        <v>1</v>
      </c>
      <c r="E2066">
        <v>5644.33</v>
      </c>
    </row>
    <row r="2067" spans="1:5" x14ac:dyDescent="0.35">
      <c r="A2067">
        <f t="shared" si="32"/>
        <v>2008</v>
      </c>
      <c r="B2067" t="s">
        <v>939</v>
      </c>
      <c r="C2067">
        <v>16</v>
      </c>
      <c r="D2067">
        <v>1</v>
      </c>
      <c r="E2067">
        <v>4602.96</v>
      </c>
    </row>
    <row r="2068" spans="1:5" x14ac:dyDescent="0.35">
      <c r="A2068">
        <f t="shared" si="32"/>
        <v>2008</v>
      </c>
      <c r="B2068" t="s">
        <v>939</v>
      </c>
      <c r="C2068">
        <v>22</v>
      </c>
      <c r="D2068">
        <v>1</v>
      </c>
      <c r="E2068">
        <v>2644.09</v>
      </c>
    </row>
    <row r="2069" spans="1:5" x14ac:dyDescent="0.35">
      <c r="A2069">
        <f t="shared" si="32"/>
        <v>2008</v>
      </c>
      <c r="B2069" t="s">
        <v>939</v>
      </c>
      <c r="C2069">
        <v>23</v>
      </c>
      <c r="D2069">
        <v>1</v>
      </c>
      <c r="E2069">
        <v>936.57</v>
      </c>
    </row>
    <row r="2070" spans="1:5" x14ac:dyDescent="0.35">
      <c r="A2070">
        <f t="shared" si="32"/>
        <v>2008</v>
      </c>
      <c r="B2070" t="s">
        <v>939</v>
      </c>
      <c r="C2070">
        <v>25</v>
      </c>
      <c r="D2070">
        <v>1</v>
      </c>
      <c r="E2070">
        <v>64.89</v>
      </c>
    </row>
    <row r="2071" spans="1:5" x14ac:dyDescent="0.35">
      <c r="A2071">
        <f t="shared" si="32"/>
        <v>2008</v>
      </c>
      <c r="B2071" t="s">
        <v>939</v>
      </c>
      <c r="C2071">
        <v>31</v>
      </c>
      <c r="D2071">
        <v>1</v>
      </c>
      <c r="E2071">
        <v>4657.7299999999996</v>
      </c>
    </row>
    <row r="2072" spans="1:5" x14ac:dyDescent="0.35">
      <c r="A2072">
        <f t="shared" si="32"/>
        <v>2008</v>
      </c>
      <c r="B2072" t="s">
        <v>939</v>
      </c>
      <c r="C2072">
        <v>32</v>
      </c>
      <c r="D2072">
        <v>1</v>
      </c>
      <c r="E2072">
        <v>649.79</v>
      </c>
    </row>
    <row r="2073" spans="1:5" x14ac:dyDescent="0.35">
      <c r="A2073">
        <f t="shared" si="32"/>
        <v>2008</v>
      </c>
      <c r="B2073" t="s">
        <v>939</v>
      </c>
      <c r="C2073">
        <v>36</v>
      </c>
      <c r="D2073">
        <v>1</v>
      </c>
      <c r="E2073">
        <v>233.47</v>
      </c>
    </row>
    <row r="2074" spans="1:5" x14ac:dyDescent="0.35">
      <c r="A2074">
        <f t="shared" si="32"/>
        <v>2008</v>
      </c>
      <c r="B2074" t="s">
        <v>939</v>
      </c>
      <c r="C2074">
        <v>38</v>
      </c>
      <c r="D2074">
        <v>1</v>
      </c>
      <c r="E2074">
        <v>1320.24</v>
      </c>
    </row>
    <row r="2075" spans="1:5" x14ac:dyDescent="0.35">
      <c r="A2075">
        <f t="shared" si="32"/>
        <v>2008</v>
      </c>
      <c r="B2075" t="s">
        <v>939</v>
      </c>
      <c r="C2075">
        <v>47</v>
      </c>
      <c r="D2075">
        <v>1</v>
      </c>
      <c r="E2075">
        <v>3655.35</v>
      </c>
    </row>
    <row r="2076" spans="1:5" x14ac:dyDescent="0.35">
      <c r="A2076">
        <f t="shared" si="32"/>
        <v>2008</v>
      </c>
      <c r="B2076" t="s">
        <v>939</v>
      </c>
      <c r="C2076">
        <v>51</v>
      </c>
      <c r="D2076">
        <v>1</v>
      </c>
      <c r="E2076">
        <v>1654.6</v>
      </c>
    </row>
    <row r="2077" spans="1:5" x14ac:dyDescent="0.35">
      <c r="A2077">
        <f t="shared" si="32"/>
        <v>2008</v>
      </c>
      <c r="B2077" t="s">
        <v>939</v>
      </c>
      <c r="C2077">
        <v>62</v>
      </c>
      <c r="D2077">
        <v>1</v>
      </c>
      <c r="E2077">
        <v>446.55</v>
      </c>
    </row>
    <row r="2078" spans="1:5" x14ac:dyDescent="0.35">
      <c r="A2078">
        <f t="shared" si="32"/>
        <v>2008</v>
      </c>
      <c r="B2078" t="s">
        <v>939</v>
      </c>
      <c r="C2078">
        <v>75</v>
      </c>
      <c r="D2078">
        <v>1</v>
      </c>
      <c r="E2078">
        <v>612.67999999999995</v>
      </c>
    </row>
    <row r="2079" spans="1:5" x14ac:dyDescent="0.35">
      <c r="A2079">
        <f t="shared" si="32"/>
        <v>2008</v>
      </c>
      <c r="B2079" t="s">
        <v>939</v>
      </c>
      <c r="C2079">
        <v>77</v>
      </c>
      <c r="D2079">
        <v>1</v>
      </c>
      <c r="E2079">
        <v>7112.32</v>
      </c>
    </row>
    <row r="2080" spans="1:5" x14ac:dyDescent="0.35">
      <c r="A2080">
        <f t="shared" si="32"/>
        <v>2008</v>
      </c>
      <c r="B2080" t="s">
        <v>939</v>
      </c>
      <c r="C2080">
        <v>81</v>
      </c>
      <c r="D2080">
        <v>1</v>
      </c>
      <c r="E2080">
        <v>158.96</v>
      </c>
    </row>
    <row r="2081" spans="1:5" x14ac:dyDescent="0.35">
      <c r="A2081">
        <f t="shared" si="32"/>
        <v>2008</v>
      </c>
      <c r="B2081" t="s">
        <v>939</v>
      </c>
      <c r="C2081">
        <v>84</v>
      </c>
      <c r="D2081">
        <v>1</v>
      </c>
      <c r="E2081">
        <v>637.04999999999995</v>
      </c>
    </row>
    <row r="2082" spans="1:5" x14ac:dyDescent="0.35">
      <c r="A2082">
        <f t="shared" si="32"/>
        <v>2008</v>
      </c>
      <c r="B2082" t="s">
        <v>939</v>
      </c>
      <c r="C2082">
        <v>85</v>
      </c>
      <c r="D2082">
        <v>1</v>
      </c>
      <c r="E2082">
        <v>589.49</v>
      </c>
    </row>
    <row r="2083" spans="1:5" x14ac:dyDescent="0.35">
      <c r="A2083">
        <f t="shared" si="32"/>
        <v>2008</v>
      </c>
      <c r="B2083" t="s">
        <v>939</v>
      </c>
      <c r="C2083">
        <v>88</v>
      </c>
      <c r="D2083">
        <v>1</v>
      </c>
      <c r="E2083">
        <v>2066.84</v>
      </c>
    </row>
    <row r="2084" spans="1:5" x14ac:dyDescent="0.35">
      <c r="A2084">
        <f t="shared" si="32"/>
        <v>2008</v>
      </c>
      <c r="B2084" t="s">
        <v>939</v>
      </c>
      <c r="C2084">
        <v>91</v>
      </c>
      <c r="D2084">
        <v>1</v>
      </c>
      <c r="E2084">
        <v>707.48</v>
      </c>
    </row>
    <row r="2085" spans="1:5" x14ac:dyDescent="0.35">
      <c r="A2085">
        <f t="shared" si="32"/>
        <v>2008</v>
      </c>
      <c r="B2085" t="s">
        <v>939</v>
      </c>
      <c r="C2085">
        <v>93</v>
      </c>
      <c r="D2085">
        <v>1</v>
      </c>
      <c r="E2085">
        <v>622.33000000000004</v>
      </c>
    </row>
    <row r="2086" spans="1:5" x14ac:dyDescent="0.35">
      <c r="A2086">
        <f t="shared" si="32"/>
        <v>2008</v>
      </c>
      <c r="B2086" t="s">
        <v>939</v>
      </c>
      <c r="C2086">
        <v>94</v>
      </c>
      <c r="D2086">
        <v>1</v>
      </c>
      <c r="E2086">
        <v>2607.14</v>
      </c>
    </row>
    <row r="2087" spans="1:5" x14ac:dyDescent="0.35">
      <c r="A2087">
        <f t="shared" si="32"/>
        <v>2008</v>
      </c>
      <c r="B2087" t="s">
        <v>939</v>
      </c>
      <c r="C2087">
        <v>95</v>
      </c>
      <c r="D2087">
        <v>1</v>
      </c>
      <c r="E2087">
        <v>317.29000000000002</v>
      </c>
    </row>
    <row r="2088" spans="1:5" x14ac:dyDescent="0.35">
      <c r="A2088">
        <f t="shared" si="32"/>
        <v>2008</v>
      </c>
      <c r="B2088" t="s">
        <v>939</v>
      </c>
      <c r="C2088">
        <v>97</v>
      </c>
      <c r="D2088">
        <v>1</v>
      </c>
      <c r="E2088">
        <v>730.87</v>
      </c>
    </row>
    <row r="2089" spans="1:5" x14ac:dyDescent="0.35">
      <c r="A2089">
        <f t="shared" si="32"/>
        <v>2008</v>
      </c>
      <c r="B2089" t="s">
        <v>939</v>
      </c>
      <c r="C2089">
        <v>99</v>
      </c>
      <c r="D2089">
        <v>1</v>
      </c>
      <c r="E2089">
        <v>1122.51</v>
      </c>
    </row>
    <row r="2090" spans="1:5" x14ac:dyDescent="0.35">
      <c r="A2090">
        <f t="shared" si="32"/>
        <v>2008</v>
      </c>
      <c r="B2090" t="s">
        <v>939</v>
      </c>
      <c r="C2090">
        <v>100</v>
      </c>
      <c r="D2090">
        <v>1</v>
      </c>
      <c r="E2090">
        <v>320.57</v>
      </c>
    </row>
    <row r="2091" spans="1:5" x14ac:dyDescent="0.35">
      <c r="A2091">
        <f t="shared" si="32"/>
        <v>2008</v>
      </c>
      <c r="B2091" t="s">
        <v>939</v>
      </c>
      <c r="C2091">
        <v>108</v>
      </c>
      <c r="D2091">
        <v>1</v>
      </c>
      <c r="E2091">
        <v>1059.6300000000001</v>
      </c>
    </row>
    <row r="2092" spans="1:5" x14ac:dyDescent="0.35">
      <c r="A2092">
        <f t="shared" si="32"/>
        <v>2008</v>
      </c>
      <c r="B2092" t="s">
        <v>939</v>
      </c>
      <c r="C2092">
        <v>110</v>
      </c>
      <c r="D2092">
        <v>1</v>
      </c>
      <c r="E2092">
        <v>2964.56</v>
      </c>
    </row>
    <row r="2093" spans="1:5" x14ac:dyDescent="0.35">
      <c r="A2093">
        <f t="shared" si="32"/>
        <v>2008</v>
      </c>
      <c r="B2093" t="s">
        <v>939</v>
      </c>
      <c r="C2093">
        <v>111</v>
      </c>
      <c r="D2093">
        <v>1</v>
      </c>
      <c r="E2093">
        <v>1631.04</v>
      </c>
    </row>
    <row r="2094" spans="1:5" x14ac:dyDescent="0.35">
      <c r="A2094">
        <f t="shared" si="32"/>
        <v>2008</v>
      </c>
      <c r="B2094" t="s">
        <v>939</v>
      </c>
      <c r="C2094">
        <v>112</v>
      </c>
      <c r="D2094">
        <v>1</v>
      </c>
      <c r="E2094">
        <v>8864.0400000000009</v>
      </c>
    </row>
    <row r="2095" spans="1:5" x14ac:dyDescent="0.35">
      <c r="A2095">
        <f t="shared" si="32"/>
        <v>2008</v>
      </c>
      <c r="B2095" t="s">
        <v>939</v>
      </c>
      <c r="C2095">
        <v>113</v>
      </c>
      <c r="D2095">
        <v>1</v>
      </c>
      <c r="E2095">
        <v>874.51</v>
      </c>
    </row>
    <row r="2096" spans="1:5" x14ac:dyDescent="0.35">
      <c r="A2096">
        <f t="shared" si="32"/>
        <v>2008</v>
      </c>
      <c r="B2096" t="s">
        <v>939</v>
      </c>
      <c r="C2096">
        <v>115</v>
      </c>
      <c r="D2096">
        <v>1</v>
      </c>
      <c r="E2096">
        <v>1031.03</v>
      </c>
    </row>
    <row r="2097" spans="1:5" x14ac:dyDescent="0.35">
      <c r="A2097">
        <f t="shared" si="32"/>
        <v>2008</v>
      </c>
      <c r="B2097" t="s">
        <v>939</v>
      </c>
      <c r="C2097">
        <v>116</v>
      </c>
      <c r="D2097">
        <v>1</v>
      </c>
      <c r="E2097">
        <v>765.33</v>
      </c>
    </row>
    <row r="2098" spans="1:5" x14ac:dyDescent="0.35">
      <c r="A2098">
        <f t="shared" si="32"/>
        <v>2008</v>
      </c>
      <c r="B2098" t="s">
        <v>939</v>
      </c>
      <c r="C2098">
        <v>118</v>
      </c>
      <c r="D2098">
        <v>1</v>
      </c>
      <c r="E2098">
        <v>439.96</v>
      </c>
    </row>
    <row r="2099" spans="1:5" x14ac:dyDescent="0.35">
      <c r="A2099">
        <f t="shared" si="32"/>
        <v>2008</v>
      </c>
      <c r="B2099" t="s">
        <v>939</v>
      </c>
      <c r="C2099">
        <v>129</v>
      </c>
      <c r="D2099">
        <v>1</v>
      </c>
      <c r="E2099">
        <v>1498.69</v>
      </c>
    </row>
    <row r="2100" spans="1:5" x14ac:dyDescent="0.35">
      <c r="A2100">
        <f t="shared" si="32"/>
        <v>2008</v>
      </c>
      <c r="B2100" t="s">
        <v>939</v>
      </c>
      <c r="C2100">
        <v>138</v>
      </c>
      <c r="D2100">
        <v>1</v>
      </c>
      <c r="E2100">
        <v>3769.67</v>
      </c>
    </row>
    <row r="2101" spans="1:5" x14ac:dyDescent="0.35">
      <c r="A2101">
        <f t="shared" si="32"/>
        <v>2008</v>
      </c>
      <c r="B2101" t="s">
        <v>939</v>
      </c>
      <c r="C2101">
        <v>139</v>
      </c>
      <c r="D2101">
        <v>1</v>
      </c>
      <c r="E2101">
        <v>917.17</v>
      </c>
    </row>
    <row r="2102" spans="1:5" x14ac:dyDescent="0.35">
      <c r="A2102">
        <f t="shared" si="32"/>
        <v>2008</v>
      </c>
      <c r="B2102" t="s">
        <v>939</v>
      </c>
      <c r="C2102">
        <v>146</v>
      </c>
      <c r="D2102">
        <v>1</v>
      </c>
      <c r="E2102">
        <v>799.96</v>
      </c>
    </row>
    <row r="2103" spans="1:5" x14ac:dyDescent="0.35">
      <c r="A2103">
        <f t="shared" si="32"/>
        <v>2008</v>
      </c>
      <c r="B2103" t="s">
        <v>939</v>
      </c>
      <c r="C2103">
        <v>150</v>
      </c>
      <c r="D2103">
        <v>1</v>
      </c>
      <c r="E2103">
        <v>910.59</v>
      </c>
    </row>
    <row r="2104" spans="1:5" x14ac:dyDescent="0.35">
      <c r="A2104">
        <f t="shared" si="32"/>
        <v>2008</v>
      </c>
      <c r="B2104" t="s">
        <v>939</v>
      </c>
      <c r="C2104">
        <v>152</v>
      </c>
      <c r="D2104">
        <v>1</v>
      </c>
      <c r="E2104">
        <v>5309.15</v>
      </c>
    </row>
    <row r="2105" spans="1:5" x14ac:dyDescent="0.35">
      <c r="A2105">
        <f t="shared" si="32"/>
        <v>2008</v>
      </c>
      <c r="B2105" t="s">
        <v>939</v>
      </c>
      <c r="C2105">
        <v>162</v>
      </c>
      <c r="D2105">
        <v>1</v>
      </c>
      <c r="E2105">
        <v>1015.75</v>
      </c>
    </row>
    <row r="2106" spans="1:5" x14ac:dyDescent="0.35">
      <c r="A2106">
        <f t="shared" si="32"/>
        <v>2008</v>
      </c>
      <c r="B2106" t="s">
        <v>939</v>
      </c>
      <c r="C2106">
        <v>166</v>
      </c>
      <c r="D2106">
        <v>1</v>
      </c>
      <c r="E2106">
        <v>577.95000000000005</v>
      </c>
    </row>
    <row r="2107" spans="1:5" x14ac:dyDescent="0.35">
      <c r="A2107">
        <f t="shared" si="32"/>
        <v>2008</v>
      </c>
      <c r="B2107" t="s">
        <v>939</v>
      </c>
      <c r="C2107">
        <v>173</v>
      </c>
      <c r="D2107">
        <v>1</v>
      </c>
      <c r="E2107">
        <v>504.29</v>
      </c>
    </row>
    <row r="2108" spans="1:5" x14ac:dyDescent="0.35">
      <c r="A2108">
        <f t="shared" si="32"/>
        <v>2008</v>
      </c>
      <c r="B2108" t="s">
        <v>939</v>
      </c>
      <c r="C2108">
        <v>177</v>
      </c>
      <c r="D2108">
        <v>1</v>
      </c>
      <c r="E2108">
        <v>961.09</v>
      </c>
    </row>
    <row r="2109" spans="1:5" x14ac:dyDescent="0.35">
      <c r="A2109">
        <f t="shared" si="32"/>
        <v>2008</v>
      </c>
      <c r="B2109" t="s">
        <v>939</v>
      </c>
      <c r="C2109">
        <v>181</v>
      </c>
      <c r="D2109">
        <v>1</v>
      </c>
      <c r="E2109">
        <v>6891.86</v>
      </c>
    </row>
    <row r="2110" spans="1:5" x14ac:dyDescent="0.35">
      <c r="A2110">
        <f t="shared" si="32"/>
        <v>2008</v>
      </c>
      <c r="B2110" t="s">
        <v>939</v>
      </c>
      <c r="C2110">
        <v>182</v>
      </c>
      <c r="D2110">
        <v>1</v>
      </c>
      <c r="E2110">
        <v>1198.43</v>
      </c>
    </row>
    <row r="2111" spans="1:5" x14ac:dyDescent="0.35">
      <c r="A2111">
        <f t="shared" si="32"/>
        <v>2008</v>
      </c>
      <c r="B2111" t="s">
        <v>939</v>
      </c>
      <c r="C2111">
        <v>186</v>
      </c>
      <c r="D2111">
        <v>1</v>
      </c>
      <c r="E2111">
        <v>1556.04</v>
      </c>
    </row>
    <row r="2112" spans="1:5" x14ac:dyDescent="0.35">
      <c r="A2112">
        <f t="shared" si="32"/>
        <v>2008</v>
      </c>
      <c r="B2112" t="s">
        <v>939</v>
      </c>
      <c r="C2112">
        <v>191</v>
      </c>
      <c r="D2112">
        <v>1</v>
      </c>
      <c r="E2112">
        <v>10216.01</v>
      </c>
    </row>
    <row r="2113" spans="1:5" x14ac:dyDescent="0.35">
      <c r="A2113">
        <f t="shared" si="32"/>
        <v>2008</v>
      </c>
      <c r="B2113" t="s">
        <v>939</v>
      </c>
      <c r="C2113">
        <v>192</v>
      </c>
      <c r="D2113">
        <v>1</v>
      </c>
      <c r="E2113">
        <v>6238.66</v>
      </c>
    </row>
    <row r="2114" spans="1:5" x14ac:dyDescent="0.35">
      <c r="A2114">
        <f t="shared" si="32"/>
        <v>2008</v>
      </c>
      <c r="B2114" t="s">
        <v>939</v>
      </c>
      <c r="C2114">
        <v>194</v>
      </c>
      <c r="D2114">
        <v>1</v>
      </c>
      <c r="E2114">
        <v>11192.62</v>
      </c>
    </row>
    <row r="2115" spans="1:5" x14ac:dyDescent="0.35">
      <c r="A2115">
        <f t="shared" si="32"/>
        <v>2008</v>
      </c>
      <c r="B2115" t="s">
        <v>939</v>
      </c>
      <c r="C2115">
        <v>195</v>
      </c>
      <c r="D2115">
        <v>1</v>
      </c>
      <c r="E2115">
        <v>518.15</v>
      </c>
    </row>
    <row r="2116" spans="1:5" x14ac:dyDescent="0.35">
      <c r="A2116">
        <f t="shared" ref="A2116:A2179" si="33">VALUE(20&amp;LEFT(B2116,2))+1</f>
        <v>2008</v>
      </c>
      <c r="B2116" t="s">
        <v>939</v>
      </c>
      <c r="C2116">
        <v>196</v>
      </c>
      <c r="D2116">
        <v>1</v>
      </c>
      <c r="E2116">
        <v>27494.82</v>
      </c>
    </row>
    <row r="2117" spans="1:5" x14ac:dyDescent="0.35">
      <c r="A2117">
        <f t="shared" si="33"/>
        <v>2008</v>
      </c>
      <c r="B2117" t="s">
        <v>939</v>
      </c>
      <c r="C2117">
        <v>197</v>
      </c>
      <c r="D2117">
        <v>1</v>
      </c>
      <c r="E2117">
        <v>4479.3999999999996</v>
      </c>
    </row>
    <row r="2118" spans="1:5" x14ac:dyDescent="0.35">
      <c r="A2118">
        <f t="shared" si="33"/>
        <v>2008</v>
      </c>
      <c r="B2118" t="s">
        <v>939</v>
      </c>
      <c r="C2118">
        <v>199</v>
      </c>
      <c r="D2118">
        <v>1</v>
      </c>
      <c r="E2118">
        <v>3742.11</v>
      </c>
    </row>
    <row r="2119" spans="1:5" x14ac:dyDescent="0.35">
      <c r="A2119">
        <f t="shared" si="33"/>
        <v>2008</v>
      </c>
      <c r="B2119" t="s">
        <v>939</v>
      </c>
      <c r="C2119">
        <v>200</v>
      </c>
      <c r="D2119">
        <v>1</v>
      </c>
      <c r="E2119">
        <v>4958.1000000000004</v>
      </c>
    </row>
    <row r="2120" spans="1:5" x14ac:dyDescent="0.35">
      <c r="A2120">
        <f t="shared" si="33"/>
        <v>2008</v>
      </c>
      <c r="B2120" t="s">
        <v>939</v>
      </c>
      <c r="C2120">
        <v>203</v>
      </c>
      <c r="D2120">
        <v>1</v>
      </c>
      <c r="E2120">
        <v>836.97</v>
      </c>
    </row>
    <row r="2121" spans="1:5" x14ac:dyDescent="0.35">
      <c r="A2121">
        <f t="shared" si="33"/>
        <v>2008</v>
      </c>
      <c r="B2121" t="s">
        <v>939</v>
      </c>
      <c r="C2121">
        <v>204</v>
      </c>
      <c r="D2121">
        <v>1</v>
      </c>
      <c r="E2121">
        <v>2041.3</v>
      </c>
    </row>
    <row r="2122" spans="1:5" x14ac:dyDescent="0.35">
      <c r="A2122">
        <f t="shared" si="33"/>
        <v>2008</v>
      </c>
      <c r="B2122" t="s">
        <v>939</v>
      </c>
      <c r="C2122">
        <v>206</v>
      </c>
      <c r="D2122">
        <v>1</v>
      </c>
      <c r="E2122">
        <v>3973.7</v>
      </c>
    </row>
    <row r="2123" spans="1:5" x14ac:dyDescent="0.35">
      <c r="A2123">
        <f t="shared" si="33"/>
        <v>2008</v>
      </c>
      <c r="B2123" t="s">
        <v>939</v>
      </c>
      <c r="C2123">
        <v>207</v>
      </c>
      <c r="D2123">
        <v>1</v>
      </c>
      <c r="E2123">
        <v>292.77999999999997</v>
      </c>
    </row>
    <row r="2124" spans="1:5" x14ac:dyDescent="0.35">
      <c r="A2124">
        <f t="shared" si="33"/>
        <v>2008</v>
      </c>
      <c r="B2124" t="s">
        <v>939</v>
      </c>
      <c r="C2124">
        <v>208</v>
      </c>
      <c r="D2124">
        <v>1</v>
      </c>
      <c r="E2124">
        <v>170.05</v>
      </c>
    </row>
    <row r="2125" spans="1:5" x14ac:dyDescent="0.35">
      <c r="A2125">
        <f t="shared" si="33"/>
        <v>2008</v>
      </c>
      <c r="B2125" t="s">
        <v>939</v>
      </c>
      <c r="C2125">
        <v>213</v>
      </c>
      <c r="D2125">
        <v>1</v>
      </c>
      <c r="E2125">
        <v>739.84</v>
      </c>
    </row>
    <row r="2126" spans="1:5" x14ac:dyDescent="0.35">
      <c r="A2126">
        <f t="shared" si="33"/>
        <v>2008</v>
      </c>
      <c r="B2126" t="s">
        <v>939</v>
      </c>
      <c r="C2126">
        <v>227</v>
      </c>
      <c r="D2126">
        <v>1</v>
      </c>
      <c r="E2126">
        <v>883.52</v>
      </c>
    </row>
    <row r="2127" spans="1:5" x14ac:dyDescent="0.35">
      <c r="A2127">
        <f t="shared" si="33"/>
        <v>2008</v>
      </c>
      <c r="B2127" t="s">
        <v>939</v>
      </c>
      <c r="C2127">
        <v>229</v>
      </c>
      <c r="D2127">
        <v>1</v>
      </c>
      <c r="E2127">
        <v>356.26</v>
      </c>
    </row>
    <row r="2128" spans="1:5" x14ac:dyDescent="0.35">
      <c r="A2128">
        <f t="shared" si="33"/>
        <v>2008</v>
      </c>
      <c r="B2128" t="s">
        <v>939</v>
      </c>
      <c r="C2128">
        <v>238</v>
      </c>
      <c r="D2128">
        <v>1</v>
      </c>
      <c r="E2128">
        <v>317.70999999999998</v>
      </c>
    </row>
    <row r="2129" spans="1:5" x14ac:dyDescent="0.35">
      <c r="A2129">
        <f t="shared" si="33"/>
        <v>2008</v>
      </c>
      <c r="B2129" t="s">
        <v>939</v>
      </c>
      <c r="C2129">
        <v>239</v>
      </c>
      <c r="D2129">
        <v>1</v>
      </c>
      <c r="E2129">
        <v>643.35</v>
      </c>
    </row>
    <row r="2130" spans="1:5" x14ac:dyDescent="0.35">
      <c r="A2130">
        <f t="shared" si="33"/>
        <v>2008</v>
      </c>
      <c r="B2130" t="s">
        <v>939</v>
      </c>
      <c r="C2130">
        <v>241</v>
      </c>
      <c r="D2130">
        <v>1</v>
      </c>
      <c r="E2130">
        <v>3289.78</v>
      </c>
    </row>
    <row r="2131" spans="1:5" x14ac:dyDescent="0.35">
      <c r="A2131">
        <f t="shared" si="33"/>
        <v>2008</v>
      </c>
      <c r="B2131" t="s">
        <v>939</v>
      </c>
      <c r="C2131">
        <v>242</v>
      </c>
      <c r="D2131">
        <v>1</v>
      </c>
      <c r="E2131">
        <v>429.71</v>
      </c>
    </row>
    <row r="2132" spans="1:5" x14ac:dyDescent="0.35">
      <c r="A2132">
        <f t="shared" si="33"/>
        <v>2008</v>
      </c>
      <c r="B2132" t="s">
        <v>939</v>
      </c>
      <c r="C2132">
        <v>252</v>
      </c>
      <c r="D2132">
        <v>1</v>
      </c>
      <c r="E2132">
        <v>1290.5</v>
      </c>
    </row>
    <row r="2133" spans="1:5" x14ac:dyDescent="0.35">
      <c r="A2133">
        <f t="shared" si="33"/>
        <v>2008</v>
      </c>
      <c r="B2133" t="s">
        <v>939</v>
      </c>
      <c r="C2133">
        <v>253</v>
      </c>
      <c r="D2133">
        <v>1</v>
      </c>
      <c r="E2133">
        <v>636.51</v>
      </c>
    </row>
    <row r="2134" spans="1:5" x14ac:dyDescent="0.35">
      <c r="A2134">
        <f t="shared" si="33"/>
        <v>2008</v>
      </c>
      <c r="B2134" t="s">
        <v>939</v>
      </c>
      <c r="C2134">
        <v>255</v>
      </c>
      <c r="D2134">
        <v>1</v>
      </c>
      <c r="E2134">
        <v>1241.1099999999999</v>
      </c>
    </row>
    <row r="2135" spans="1:5" x14ac:dyDescent="0.35">
      <c r="A2135">
        <f t="shared" si="33"/>
        <v>2008</v>
      </c>
      <c r="B2135" t="s">
        <v>939</v>
      </c>
      <c r="C2135">
        <v>256</v>
      </c>
      <c r="D2135">
        <v>1</v>
      </c>
      <c r="E2135">
        <v>2854.21</v>
      </c>
    </row>
    <row r="2136" spans="1:5" x14ac:dyDescent="0.35">
      <c r="A2136">
        <f t="shared" si="33"/>
        <v>2008</v>
      </c>
      <c r="B2136" t="s">
        <v>939</v>
      </c>
      <c r="C2136">
        <v>261</v>
      </c>
      <c r="D2136">
        <v>1</v>
      </c>
      <c r="E2136">
        <v>265.26</v>
      </c>
    </row>
    <row r="2137" spans="1:5" x14ac:dyDescent="0.35">
      <c r="A2137">
        <f t="shared" si="33"/>
        <v>2008</v>
      </c>
      <c r="B2137" t="s">
        <v>939</v>
      </c>
      <c r="C2137">
        <v>264</v>
      </c>
      <c r="D2137">
        <v>1</v>
      </c>
      <c r="E2137">
        <v>118.66</v>
      </c>
    </row>
    <row r="2138" spans="1:5" x14ac:dyDescent="0.35">
      <c r="A2138">
        <f t="shared" si="33"/>
        <v>2008</v>
      </c>
      <c r="B2138" t="s">
        <v>939</v>
      </c>
      <c r="C2138">
        <v>270</v>
      </c>
      <c r="D2138">
        <v>1</v>
      </c>
      <c r="E2138">
        <v>7662.71</v>
      </c>
    </row>
    <row r="2139" spans="1:5" x14ac:dyDescent="0.35">
      <c r="A2139">
        <f t="shared" si="33"/>
        <v>2008</v>
      </c>
      <c r="B2139" t="s">
        <v>939</v>
      </c>
      <c r="C2139">
        <v>271</v>
      </c>
      <c r="D2139">
        <v>1</v>
      </c>
      <c r="E2139">
        <v>10421.33</v>
      </c>
    </row>
    <row r="2140" spans="1:5" x14ac:dyDescent="0.35">
      <c r="A2140">
        <f t="shared" si="33"/>
        <v>2008</v>
      </c>
      <c r="B2140" t="s">
        <v>939</v>
      </c>
      <c r="C2140">
        <v>272</v>
      </c>
      <c r="D2140">
        <v>1</v>
      </c>
      <c r="E2140">
        <v>9865.48</v>
      </c>
    </row>
    <row r="2141" spans="1:5" x14ac:dyDescent="0.35">
      <c r="A2141">
        <f t="shared" si="33"/>
        <v>2008</v>
      </c>
      <c r="B2141" t="s">
        <v>939</v>
      </c>
      <c r="C2141">
        <v>273</v>
      </c>
      <c r="D2141">
        <v>1</v>
      </c>
      <c r="E2141">
        <v>7746.67</v>
      </c>
    </row>
    <row r="2142" spans="1:5" x14ac:dyDescent="0.35">
      <c r="A2142">
        <f t="shared" si="33"/>
        <v>2008</v>
      </c>
      <c r="B2142" t="s">
        <v>939</v>
      </c>
      <c r="C2142">
        <v>276</v>
      </c>
      <c r="D2142">
        <v>1</v>
      </c>
      <c r="E2142">
        <v>7939.8</v>
      </c>
    </row>
    <row r="2143" spans="1:5" x14ac:dyDescent="0.35">
      <c r="A2143">
        <f t="shared" si="33"/>
        <v>2008</v>
      </c>
      <c r="B2143" t="s">
        <v>939</v>
      </c>
      <c r="C2143">
        <v>277</v>
      </c>
      <c r="D2143">
        <v>1</v>
      </c>
      <c r="E2143">
        <v>2255.34</v>
      </c>
    </row>
    <row r="2144" spans="1:5" x14ac:dyDescent="0.35">
      <c r="A2144">
        <f t="shared" si="33"/>
        <v>2008</v>
      </c>
      <c r="B2144" t="s">
        <v>939</v>
      </c>
      <c r="C2144">
        <v>278</v>
      </c>
      <c r="D2144">
        <v>1</v>
      </c>
      <c r="E2144">
        <v>2647.02</v>
      </c>
    </row>
    <row r="2145" spans="1:5" x14ac:dyDescent="0.35">
      <c r="A2145">
        <f t="shared" si="33"/>
        <v>2008</v>
      </c>
      <c r="B2145" t="s">
        <v>939</v>
      </c>
      <c r="C2145">
        <v>279</v>
      </c>
      <c r="D2145">
        <v>1</v>
      </c>
      <c r="E2145">
        <v>21769.88</v>
      </c>
    </row>
    <row r="2146" spans="1:5" x14ac:dyDescent="0.35">
      <c r="A2146">
        <f t="shared" si="33"/>
        <v>2008</v>
      </c>
      <c r="B2146" t="s">
        <v>939</v>
      </c>
      <c r="C2146">
        <v>280</v>
      </c>
      <c r="D2146">
        <v>1</v>
      </c>
      <c r="E2146">
        <v>4082.83</v>
      </c>
    </row>
    <row r="2147" spans="1:5" x14ac:dyDescent="0.35">
      <c r="A2147">
        <f t="shared" si="33"/>
        <v>2008</v>
      </c>
      <c r="B2147" t="s">
        <v>939</v>
      </c>
      <c r="C2147">
        <v>281</v>
      </c>
      <c r="D2147">
        <v>1</v>
      </c>
      <c r="E2147">
        <v>13141.35</v>
      </c>
    </row>
    <row r="2148" spans="1:5" x14ac:dyDescent="0.35">
      <c r="A2148">
        <f t="shared" si="33"/>
        <v>2008</v>
      </c>
      <c r="B2148" t="s">
        <v>939</v>
      </c>
      <c r="C2148">
        <v>282</v>
      </c>
      <c r="D2148">
        <v>1</v>
      </c>
      <c r="E2148">
        <v>1715.39</v>
      </c>
    </row>
    <row r="2149" spans="1:5" x14ac:dyDescent="0.35">
      <c r="A2149">
        <f t="shared" si="33"/>
        <v>2008</v>
      </c>
      <c r="B2149" t="s">
        <v>939</v>
      </c>
      <c r="C2149">
        <v>283</v>
      </c>
      <c r="D2149">
        <v>1</v>
      </c>
      <c r="E2149">
        <v>4287.68</v>
      </c>
    </row>
    <row r="2150" spans="1:5" x14ac:dyDescent="0.35">
      <c r="A2150">
        <f t="shared" si="33"/>
        <v>2008</v>
      </c>
      <c r="B2150" t="s">
        <v>939</v>
      </c>
      <c r="C2150">
        <v>284</v>
      </c>
      <c r="D2150">
        <v>1</v>
      </c>
      <c r="E2150">
        <v>10009.030000000001</v>
      </c>
    </row>
    <row r="2151" spans="1:5" x14ac:dyDescent="0.35">
      <c r="A2151">
        <f t="shared" si="33"/>
        <v>2008</v>
      </c>
      <c r="B2151" t="s">
        <v>939</v>
      </c>
      <c r="C2151">
        <v>286</v>
      </c>
      <c r="D2151">
        <v>1</v>
      </c>
      <c r="E2151">
        <v>1817.4</v>
      </c>
    </row>
    <row r="2152" spans="1:5" x14ac:dyDescent="0.35">
      <c r="A2152">
        <f t="shared" si="33"/>
        <v>2008</v>
      </c>
      <c r="B2152" t="s">
        <v>939</v>
      </c>
      <c r="C2152">
        <v>294</v>
      </c>
      <c r="D2152">
        <v>1</v>
      </c>
      <c r="E2152">
        <v>1341.1</v>
      </c>
    </row>
    <row r="2153" spans="1:5" x14ac:dyDescent="0.35">
      <c r="A2153">
        <f t="shared" si="33"/>
        <v>2008</v>
      </c>
      <c r="B2153" t="s">
        <v>939</v>
      </c>
      <c r="C2153">
        <v>297</v>
      </c>
      <c r="D2153">
        <v>1</v>
      </c>
      <c r="E2153">
        <v>333.64</v>
      </c>
    </row>
    <row r="2154" spans="1:5" x14ac:dyDescent="0.35">
      <c r="A2154">
        <f t="shared" si="33"/>
        <v>2008</v>
      </c>
      <c r="B2154" t="s">
        <v>939</v>
      </c>
      <c r="C2154">
        <v>299</v>
      </c>
      <c r="D2154">
        <v>1</v>
      </c>
      <c r="E2154">
        <v>796.54</v>
      </c>
    </row>
    <row r="2155" spans="1:5" x14ac:dyDescent="0.35">
      <c r="A2155">
        <f t="shared" si="33"/>
        <v>2008</v>
      </c>
      <c r="B2155" t="s">
        <v>939</v>
      </c>
      <c r="C2155">
        <v>300</v>
      </c>
      <c r="D2155">
        <v>1</v>
      </c>
      <c r="E2155">
        <v>1375.27</v>
      </c>
    </row>
    <row r="2156" spans="1:5" x14ac:dyDescent="0.35">
      <c r="A2156">
        <f t="shared" si="33"/>
        <v>2008</v>
      </c>
      <c r="B2156" t="s">
        <v>939</v>
      </c>
      <c r="C2156">
        <v>306</v>
      </c>
      <c r="D2156">
        <v>1</v>
      </c>
      <c r="E2156">
        <v>263.75</v>
      </c>
    </row>
    <row r="2157" spans="1:5" x14ac:dyDescent="0.35">
      <c r="A2157">
        <f t="shared" si="33"/>
        <v>2008</v>
      </c>
      <c r="B2157" t="s">
        <v>939</v>
      </c>
      <c r="C2157">
        <v>308</v>
      </c>
      <c r="D2157">
        <v>1</v>
      </c>
      <c r="E2157">
        <v>536.45000000000005</v>
      </c>
    </row>
    <row r="2158" spans="1:5" x14ac:dyDescent="0.35">
      <c r="A2158">
        <f t="shared" si="33"/>
        <v>2008</v>
      </c>
      <c r="B2158" t="s">
        <v>939</v>
      </c>
      <c r="C2158">
        <v>309</v>
      </c>
      <c r="D2158">
        <v>1</v>
      </c>
      <c r="E2158">
        <v>1585.23</v>
      </c>
    </row>
    <row r="2159" spans="1:5" x14ac:dyDescent="0.35">
      <c r="A2159">
        <f t="shared" si="33"/>
        <v>2008</v>
      </c>
      <c r="B2159" t="s">
        <v>939</v>
      </c>
      <c r="C2159">
        <v>314</v>
      </c>
      <c r="D2159">
        <v>1</v>
      </c>
      <c r="E2159">
        <v>938.44</v>
      </c>
    </row>
    <row r="2160" spans="1:5" x14ac:dyDescent="0.35">
      <c r="A2160">
        <f t="shared" si="33"/>
        <v>2008</v>
      </c>
      <c r="B2160" t="s">
        <v>939</v>
      </c>
      <c r="C2160">
        <v>316</v>
      </c>
      <c r="D2160">
        <v>1</v>
      </c>
      <c r="E2160">
        <v>1169.31</v>
      </c>
    </row>
    <row r="2161" spans="1:5" x14ac:dyDescent="0.35">
      <c r="A2161">
        <f t="shared" si="33"/>
        <v>2008</v>
      </c>
      <c r="B2161" t="s">
        <v>939</v>
      </c>
      <c r="C2161">
        <v>317</v>
      </c>
      <c r="D2161">
        <v>1</v>
      </c>
      <c r="E2161">
        <v>926.41</v>
      </c>
    </row>
    <row r="2162" spans="1:5" x14ac:dyDescent="0.35">
      <c r="A2162">
        <f t="shared" si="33"/>
        <v>2008</v>
      </c>
      <c r="B2162" t="s">
        <v>939</v>
      </c>
      <c r="C2162">
        <v>318</v>
      </c>
      <c r="D2162">
        <v>1</v>
      </c>
      <c r="E2162">
        <v>3715.06</v>
      </c>
    </row>
    <row r="2163" spans="1:5" x14ac:dyDescent="0.35">
      <c r="A2163">
        <f t="shared" si="33"/>
        <v>2008</v>
      </c>
      <c r="B2163" t="s">
        <v>939</v>
      </c>
      <c r="C2163">
        <v>319</v>
      </c>
      <c r="D2163">
        <v>1</v>
      </c>
      <c r="E2163">
        <v>601.22</v>
      </c>
    </row>
    <row r="2164" spans="1:5" x14ac:dyDescent="0.35">
      <c r="A2164">
        <f t="shared" si="33"/>
        <v>2008</v>
      </c>
      <c r="B2164" t="s">
        <v>939</v>
      </c>
      <c r="C2164">
        <v>323</v>
      </c>
      <c r="D2164">
        <v>2</v>
      </c>
      <c r="E2164">
        <v>35.44</v>
      </c>
    </row>
    <row r="2165" spans="1:5" x14ac:dyDescent="0.35">
      <c r="A2165">
        <f t="shared" si="33"/>
        <v>2008</v>
      </c>
      <c r="B2165" t="s">
        <v>939</v>
      </c>
      <c r="C2165">
        <v>330</v>
      </c>
      <c r="D2165">
        <v>1</v>
      </c>
      <c r="E2165">
        <v>344.1</v>
      </c>
    </row>
    <row r="2166" spans="1:5" x14ac:dyDescent="0.35">
      <c r="A2166">
        <f t="shared" si="33"/>
        <v>2008</v>
      </c>
      <c r="B2166" t="s">
        <v>939</v>
      </c>
      <c r="C2166">
        <v>332</v>
      </c>
      <c r="D2166">
        <v>1</v>
      </c>
      <c r="E2166">
        <v>1864.63</v>
      </c>
    </row>
    <row r="2167" spans="1:5" x14ac:dyDescent="0.35">
      <c r="A2167">
        <f t="shared" si="33"/>
        <v>2008</v>
      </c>
      <c r="B2167" t="s">
        <v>939</v>
      </c>
      <c r="C2167">
        <v>333</v>
      </c>
      <c r="D2167">
        <v>1</v>
      </c>
      <c r="E2167">
        <v>614.11</v>
      </c>
    </row>
    <row r="2168" spans="1:5" x14ac:dyDescent="0.35">
      <c r="A2168">
        <f t="shared" si="33"/>
        <v>2008</v>
      </c>
      <c r="B2168" t="s">
        <v>939</v>
      </c>
      <c r="C2168">
        <v>345</v>
      </c>
      <c r="D2168">
        <v>1</v>
      </c>
      <c r="E2168">
        <v>1557.32</v>
      </c>
    </row>
    <row r="2169" spans="1:5" x14ac:dyDescent="0.35">
      <c r="A2169">
        <f t="shared" si="33"/>
        <v>2008</v>
      </c>
      <c r="B2169" t="s">
        <v>939</v>
      </c>
      <c r="C2169">
        <v>347</v>
      </c>
      <c r="D2169">
        <v>1</v>
      </c>
      <c r="E2169">
        <v>4038.81</v>
      </c>
    </row>
    <row r="2170" spans="1:5" x14ac:dyDescent="0.35">
      <c r="A2170">
        <f t="shared" si="33"/>
        <v>2008</v>
      </c>
      <c r="B2170" t="s">
        <v>939</v>
      </c>
      <c r="C2170">
        <v>356</v>
      </c>
      <c r="D2170">
        <v>1</v>
      </c>
      <c r="E2170">
        <v>193.73</v>
      </c>
    </row>
    <row r="2171" spans="1:5" x14ac:dyDescent="0.35">
      <c r="A2171">
        <f t="shared" si="33"/>
        <v>2008</v>
      </c>
      <c r="B2171" t="s">
        <v>939</v>
      </c>
      <c r="C2171">
        <v>361</v>
      </c>
      <c r="D2171">
        <v>1</v>
      </c>
      <c r="E2171">
        <v>1307.3399999999999</v>
      </c>
    </row>
    <row r="2172" spans="1:5" x14ac:dyDescent="0.35">
      <c r="A2172">
        <f t="shared" si="33"/>
        <v>2008</v>
      </c>
      <c r="B2172" t="s">
        <v>939</v>
      </c>
      <c r="C2172">
        <v>362</v>
      </c>
      <c r="D2172">
        <v>1</v>
      </c>
      <c r="E2172">
        <v>346.59</v>
      </c>
    </row>
    <row r="2173" spans="1:5" x14ac:dyDescent="0.35">
      <c r="A2173">
        <f t="shared" si="33"/>
        <v>2008</v>
      </c>
      <c r="B2173" t="s">
        <v>939</v>
      </c>
      <c r="C2173">
        <v>363</v>
      </c>
      <c r="D2173">
        <v>1</v>
      </c>
      <c r="E2173">
        <v>373.75</v>
      </c>
    </row>
    <row r="2174" spans="1:5" x14ac:dyDescent="0.35">
      <c r="A2174">
        <f t="shared" si="33"/>
        <v>2008</v>
      </c>
      <c r="B2174" t="s">
        <v>939</v>
      </c>
      <c r="C2174">
        <v>371</v>
      </c>
      <c r="D2174">
        <v>1</v>
      </c>
      <c r="E2174">
        <v>119.36</v>
      </c>
    </row>
    <row r="2175" spans="1:5" x14ac:dyDescent="0.35">
      <c r="A2175">
        <f t="shared" si="33"/>
        <v>2008</v>
      </c>
      <c r="B2175" t="s">
        <v>939</v>
      </c>
      <c r="C2175">
        <v>378</v>
      </c>
      <c r="D2175">
        <v>1</v>
      </c>
      <c r="E2175">
        <v>508.11</v>
      </c>
    </row>
    <row r="2176" spans="1:5" x14ac:dyDescent="0.35">
      <c r="A2176">
        <f t="shared" si="33"/>
        <v>2008</v>
      </c>
      <c r="B2176" t="s">
        <v>939</v>
      </c>
      <c r="C2176">
        <v>381</v>
      </c>
      <c r="D2176">
        <v>1</v>
      </c>
      <c r="E2176">
        <v>1477.83</v>
      </c>
    </row>
    <row r="2177" spans="1:5" x14ac:dyDescent="0.35">
      <c r="A2177">
        <f t="shared" si="33"/>
        <v>2008</v>
      </c>
      <c r="B2177" t="s">
        <v>939</v>
      </c>
      <c r="C2177">
        <v>390</v>
      </c>
      <c r="D2177">
        <v>1</v>
      </c>
      <c r="E2177">
        <v>545</v>
      </c>
    </row>
    <row r="2178" spans="1:5" x14ac:dyDescent="0.35">
      <c r="A2178">
        <f t="shared" si="33"/>
        <v>2008</v>
      </c>
      <c r="B2178" t="s">
        <v>939</v>
      </c>
      <c r="C2178">
        <v>391</v>
      </c>
      <c r="D2178">
        <v>1</v>
      </c>
      <c r="E2178">
        <v>425.84</v>
      </c>
    </row>
    <row r="2179" spans="1:5" x14ac:dyDescent="0.35">
      <c r="A2179">
        <f t="shared" si="33"/>
        <v>2008</v>
      </c>
      <c r="B2179" t="s">
        <v>939</v>
      </c>
      <c r="C2179">
        <v>392</v>
      </c>
      <c r="D2179">
        <v>1</v>
      </c>
      <c r="E2179">
        <v>655.7</v>
      </c>
    </row>
    <row r="2180" spans="1:5" x14ac:dyDescent="0.35">
      <c r="A2180">
        <f t="shared" ref="A2180:A2243" si="34">VALUE(20&amp;LEFT(B2180,2))+1</f>
        <v>2008</v>
      </c>
      <c r="B2180" t="s">
        <v>939</v>
      </c>
      <c r="C2180">
        <v>394</v>
      </c>
      <c r="D2180">
        <v>1</v>
      </c>
      <c r="E2180">
        <v>1095.6400000000001</v>
      </c>
    </row>
    <row r="2181" spans="1:5" x14ac:dyDescent="0.35">
      <c r="A2181">
        <f t="shared" si="34"/>
        <v>2008</v>
      </c>
      <c r="B2181" t="s">
        <v>939</v>
      </c>
      <c r="C2181">
        <v>402</v>
      </c>
      <c r="D2181">
        <v>1</v>
      </c>
      <c r="E2181">
        <v>161.86000000000001</v>
      </c>
    </row>
    <row r="2182" spans="1:5" x14ac:dyDescent="0.35">
      <c r="A2182">
        <f t="shared" si="34"/>
        <v>2008</v>
      </c>
      <c r="B2182" t="s">
        <v>939</v>
      </c>
      <c r="C2182">
        <v>403</v>
      </c>
      <c r="D2182">
        <v>1</v>
      </c>
      <c r="E2182">
        <v>180.31</v>
      </c>
    </row>
    <row r="2183" spans="1:5" x14ac:dyDescent="0.35">
      <c r="A2183">
        <f t="shared" si="34"/>
        <v>2008</v>
      </c>
      <c r="B2183" t="s">
        <v>939</v>
      </c>
      <c r="C2183">
        <v>404</v>
      </c>
      <c r="D2183">
        <v>1</v>
      </c>
      <c r="E2183">
        <v>198.46</v>
      </c>
    </row>
    <row r="2184" spans="1:5" x14ac:dyDescent="0.35">
      <c r="A2184">
        <f t="shared" si="34"/>
        <v>2008</v>
      </c>
      <c r="B2184" t="s">
        <v>939</v>
      </c>
      <c r="C2184">
        <v>411</v>
      </c>
      <c r="D2184">
        <v>1</v>
      </c>
      <c r="E2184">
        <v>103.47</v>
      </c>
    </row>
    <row r="2185" spans="1:5" x14ac:dyDescent="0.35">
      <c r="A2185">
        <f t="shared" si="34"/>
        <v>2008</v>
      </c>
      <c r="B2185" t="s">
        <v>939</v>
      </c>
      <c r="C2185">
        <v>413</v>
      </c>
      <c r="D2185">
        <v>1</v>
      </c>
      <c r="E2185">
        <v>2186.31</v>
      </c>
    </row>
    <row r="2186" spans="1:5" x14ac:dyDescent="0.35">
      <c r="A2186">
        <f t="shared" si="34"/>
        <v>2008</v>
      </c>
      <c r="B2186" t="s">
        <v>939</v>
      </c>
      <c r="C2186">
        <v>414</v>
      </c>
      <c r="D2186">
        <v>1</v>
      </c>
      <c r="E2186">
        <v>468.07</v>
      </c>
    </row>
    <row r="2187" spans="1:5" x14ac:dyDescent="0.35">
      <c r="A2187">
        <f t="shared" si="34"/>
        <v>2008</v>
      </c>
      <c r="B2187" t="s">
        <v>939</v>
      </c>
      <c r="C2187">
        <v>415</v>
      </c>
      <c r="D2187">
        <v>1</v>
      </c>
      <c r="E2187">
        <v>164.15</v>
      </c>
    </row>
    <row r="2188" spans="1:5" x14ac:dyDescent="0.35">
      <c r="A2188">
        <f t="shared" si="34"/>
        <v>2008</v>
      </c>
      <c r="B2188" t="s">
        <v>939</v>
      </c>
      <c r="C2188">
        <v>417</v>
      </c>
      <c r="D2188">
        <v>1</v>
      </c>
      <c r="E2188">
        <v>675.47</v>
      </c>
    </row>
    <row r="2189" spans="1:5" x14ac:dyDescent="0.35">
      <c r="A2189">
        <f t="shared" si="34"/>
        <v>2008</v>
      </c>
      <c r="B2189" t="s">
        <v>939</v>
      </c>
      <c r="C2189">
        <v>423</v>
      </c>
      <c r="D2189">
        <v>1</v>
      </c>
      <c r="E2189">
        <v>2930.86</v>
      </c>
    </row>
    <row r="2190" spans="1:5" x14ac:dyDescent="0.35">
      <c r="A2190">
        <f t="shared" si="34"/>
        <v>2008</v>
      </c>
      <c r="B2190" t="s">
        <v>939</v>
      </c>
      <c r="C2190">
        <v>424</v>
      </c>
      <c r="D2190">
        <v>1</v>
      </c>
      <c r="E2190">
        <v>444.02</v>
      </c>
    </row>
    <row r="2191" spans="1:5" x14ac:dyDescent="0.35">
      <c r="A2191">
        <f t="shared" si="34"/>
        <v>2008</v>
      </c>
      <c r="B2191" t="s">
        <v>939</v>
      </c>
      <c r="C2191">
        <v>432</v>
      </c>
      <c r="D2191">
        <v>1</v>
      </c>
      <c r="E2191">
        <v>657.13</v>
      </c>
    </row>
    <row r="2192" spans="1:5" x14ac:dyDescent="0.35">
      <c r="A2192">
        <f t="shared" si="34"/>
        <v>2008</v>
      </c>
      <c r="B2192" t="s">
        <v>939</v>
      </c>
      <c r="C2192">
        <v>435</v>
      </c>
      <c r="D2192">
        <v>1</v>
      </c>
      <c r="E2192">
        <v>610.14</v>
      </c>
    </row>
    <row r="2193" spans="1:5" x14ac:dyDescent="0.35">
      <c r="A2193">
        <f t="shared" si="34"/>
        <v>2008</v>
      </c>
      <c r="B2193" t="s">
        <v>939</v>
      </c>
      <c r="C2193">
        <v>441</v>
      </c>
      <c r="D2193">
        <v>1</v>
      </c>
      <c r="E2193">
        <v>367.07</v>
      </c>
    </row>
    <row r="2194" spans="1:5" x14ac:dyDescent="0.35">
      <c r="A2194">
        <f t="shared" si="34"/>
        <v>2008</v>
      </c>
      <c r="B2194" t="s">
        <v>939</v>
      </c>
      <c r="C2194">
        <v>447</v>
      </c>
      <c r="D2194">
        <v>1</v>
      </c>
      <c r="E2194">
        <v>202.29</v>
      </c>
    </row>
    <row r="2195" spans="1:5" x14ac:dyDescent="0.35">
      <c r="A2195">
        <f t="shared" si="34"/>
        <v>2008</v>
      </c>
      <c r="B2195" t="s">
        <v>939</v>
      </c>
      <c r="C2195">
        <v>458</v>
      </c>
      <c r="D2195">
        <v>1</v>
      </c>
      <c r="E2195">
        <v>329.59</v>
      </c>
    </row>
    <row r="2196" spans="1:5" x14ac:dyDescent="0.35">
      <c r="A2196">
        <f t="shared" si="34"/>
        <v>2008</v>
      </c>
      <c r="B2196" t="s">
        <v>939</v>
      </c>
      <c r="C2196">
        <v>463</v>
      </c>
      <c r="D2196">
        <v>1</v>
      </c>
      <c r="E2196">
        <v>872.29</v>
      </c>
    </row>
    <row r="2197" spans="1:5" x14ac:dyDescent="0.35">
      <c r="A2197">
        <f t="shared" si="34"/>
        <v>2008</v>
      </c>
      <c r="B2197" t="s">
        <v>939</v>
      </c>
      <c r="C2197">
        <v>465</v>
      </c>
      <c r="D2197">
        <v>1</v>
      </c>
      <c r="E2197">
        <v>1781.41</v>
      </c>
    </row>
    <row r="2198" spans="1:5" x14ac:dyDescent="0.35">
      <c r="A2198">
        <f t="shared" si="34"/>
        <v>2008</v>
      </c>
      <c r="B2198" t="s">
        <v>939</v>
      </c>
      <c r="C2198">
        <v>466</v>
      </c>
      <c r="D2198">
        <v>1</v>
      </c>
      <c r="E2198">
        <v>2325.77</v>
      </c>
    </row>
    <row r="2199" spans="1:5" x14ac:dyDescent="0.35">
      <c r="A2199">
        <f t="shared" si="34"/>
        <v>2008</v>
      </c>
      <c r="B2199" t="s">
        <v>939</v>
      </c>
      <c r="C2199">
        <v>473</v>
      </c>
      <c r="D2199">
        <v>1</v>
      </c>
      <c r="E2199">
        <v>559.26</v>
      </c>
    </row>
    <row r="2200" spans="1:5" x14ac:dyDescent="0.35">
      <c r="A2200">
        <f t="shared" si="34"/>
        <v>2008</v>
      </c>
      <c r="B2200" t="s">
        <v>939</v>
      </c>
      <c r="C2200">
        <v>477</v>
      </c>
      <c r="D2200">
        <v>1</v>
      </c>
      <c r="E2200">
        <v>3466.41</v>
      </c>
    </row>
    <row r="2201" spans="1:5" x14ac:dyDescent="0.35">
      <c r="A2201">
        <f t="shared" si="34"/>
        <v>2008</v>
      </c>
      <c r="B2201" t="s">
        <v>939</v>
      </c>
      <c r="C2201">
        <v>480</v>
      </c>
      <c r="D2201">
        <v>1</v>
      </c>
      <c r="E2201">
        <v>672.54</v>
      </c>
    </row>
    <row r="2202" spans="1:5" x14ac:dyDescent="0.35">
      <c r="A2202">
        <f t="shared" si="34"/>
        <v>2008</v>
      </c>
      <c r="B2202" t="s">
        <v>939</v>
      </c>
      <c r="C2202">
        <v>482</v>
      </c>
      <c r="D2202">
        <v>1</v>
      </c>
      <c r="E2202">
        <v>2524.12</v>
      </c>
    </row>
    <row r="2203" spans="1:5" x14ac:dyDescent="0.35">
      <c r="A2203">
        <f t="shared" si="34"/>
        <v>2008</v>
      </c>
      <c r="B2203" t="s">
        <v>939</v>
      </c>
      <c r="C2203">
        <v>484</v>
      </c>
      <c r="D2203">
        <v>1</v>
      </c>
      <c r="E2203">
        <v>1052.75</v>
      </c>
    </row>
    <row r="2204" spans="1:5" x14ac:dyDescent="0.35">
      <c r="A2204">
        <f t="shared" si="34"/>
        <v>2008</v>
      </c>
      <c r="B2204" t="s">
        <v>939</v>
      </c>
      <c r="C2204">
        <v>485</v>
      </c>
      <c r="D2204">
        <v>1</v>
      </c>
      <c r="E2204">
        <v>701.02</v>
      </c>
    </row>
    <row r="2205" spans="1:5" x14ac:dyDescent="0.35">
      <c r="A2205">
        <f t="shared" si="34"/>
        <v>2008</v>
      </c>
      <c r="B2205" t="s">
        <v>939</v>
      </c>
      <c r="C2205">
        <v>486</v>
      </c>
      <c r="D2205">
        <v>1</v>
      </c>
      <c r="E2205">
        <v>341.02</v>
      </c>
    </row>
    <row r="2206" spans="1:5" x14ac:dyDescent="0.35">
      <c r="A2206">
        <f t="shared" si="34"/>
        <v>2008</v>
      </c>
      <c r="B2206" t="s">
        <v>939</v>
      </c>
      <c r="C2206">
        <v>487</v>
      </c>
      <c r="D2206">
        <v>1</v>
      </c>
      <c r="E2206">
        <v>392.84</v>
      </c>
    </row>
    <row r="2207" spans="1:5" x14ac:dyDescent="0.35">
      <c r="A2207">
        <f t="shared" si="34"/>
        <v>2008</v>
      </c>
      <c r="B2207" t="s">
        <v>939</v>
      </c>
      <c r="C2207">
        <v>492</v>
      </c>
      <c r="D2207">
        <v>1</v>
      </c>
      <c r="E2207">
        <v>4216.92</v>
      </c>
    </row>
    <row r="2208" spans="1:5" x14ac:dyDescent="0.35">
      <c r="A2208">
        <f t="shared" si="34"/>
        <v>2008</v>
      </c>
      <c r="B2208" t="s">
        <v>939</v>
      </c>
      <c r="C2208">
        <v>495</v>
      </c>
      <c r="D2208">
        <v>1</v>
      </c>
      <c r="E2208">
        <v>370.48</v>
      </c>
    </row>
    <row r="2209" spans="1:5" x14ac:dyDescent="0.35">
      <c r="A2209">
        <f t="shared" si="34"/>
        <v>2008</v>
      </c>
      <c r="B2209" t="s">
        <v>939</v>
      </c>
      <c r="C2209">
        <v>497</v>
      </c>
      <c r="D2209">
        <v>1</v>
      </c>
      <c r="E2209">
        <v>244.71</v>
      </c>
    </row>
    <row r="2210" spans="1:5" x14ac:dyDescent="0.35">
      <c r="A2210">
        <f t="shared" si="34"/>
        <v>2008</v>
      </c>
      <c r="B2210" t="s">
        <v>939</v>
      </c>
      <c r="C2210">
        <v>499</v>
      </c>
      <c r="D2210">
        <v>1</v>
      </c>
      <c r="E2210">
        <v>303.85000000000002</v>
      </c>
    </row>
    <row r="2211" spans="1:5" x14ac:dyDescent="0.35">
      <c r="A2211">
        <f t="shared" si="34"/>
        <v>2008</v>
      </c>
      <c r="B2211" t="s">
        <v>939</v>
      </c>
      <c r="C2211">
        <v>500</v>
      </c>
      <c r="D2211">
        <v>1</v>
      </c>
      <c r="E2211">
        <v>578.25</v>
      </c>
    </row>
    <row r="2212" spans="1:5" x14ac:dyDescent="0.35">
      <c r="A2212">
        <f t="shared" si="34"/>
        <v>2008</v>
      </c>
      <c r="B2212" t="s">
        <v>939</v>
      </c>
      <c r="C2212">
        <v>505</v>
      </c>
      <c r="D2212">
        <v>1</v>
      </c>
      <c r="E2212">
        <v>404.11</v>
      </c>
    </row>
    <row r="2213" spans="1:5" x14ac:dyDescent="0.35">
      <c r="A2213">
        <f t="shared" si="34"/>
        <v>2008</v>
      </c>
      <c r="B2213" t="s">
        <v>939</v>
      </c>
      <c r="C2213">
        <v>507</v>
      </c>
      <c r="D2213">
        <v>1</v>
      </c>
      <c r="E2213">
        <v>306.51</v>
      </c>
    </row>
    <row r="2214" spans="1:5" x14ac:dyDescent="0.35">
      <c r="A2214">
        <f t="shared" si="34"/>
        <v>2008</v>
      </c>
      <c r="B2214" t="s">
        <v>939</v>
      </c>
      <c r="C2214">
        <v>508</v>
      </c>
      <c r="D2214">
        <v>1</v>
      </c>
      <c r="E2214">
        <v>1834.34</v>
      </c>
    </row>
    <row r="2215" spans="1:5" x14ac:dyDescent="0.35">
      <c r="A2215">
        <f t="shared" si="34"/>
        <v>2008</v>
      </c>
      <c r="B2215" t="s">
        <v>939</v>
      </c>
      <c r="C2215">
        <v>511</v>
      </c>
      <c r="D2215">
        <v>1</v>
      </c>
      <c r="E2215">
        <v>638.49</v>
      </c>
    </row>
    <row r="2216" spans="1:5" x14ac:dyDescent="0.35">
      <c r="A2216">
        <f t="shared" si="34"/>
        <v>2008</v>
      </c>
      <c r="B2216" t="s">
        <v>939</v>
      </c>
      <c r="C2216">
        <v>513</v>
      </c>
      <c r="D2216">
        <v>1</v>
      </c>
      <c r="E2216">
        <v>174.46</v>
      </c>
    </row>
    <row r="2217" spans="1:5" x14ac:dyDescent="0.35">
      <c r="A2217">
        <f t="shared" si="34"/>
        <v>2008</v>
      </c>
      <c r="B2217" t="s">
        <v>939</v>
      </c>
      <c r="C2217">
        <v>514</v>
      </c>
      <c r="D2217">
        <v>1</v>
      </c>
      <c r="E2217">
        <v>191.26</v>
      </c>
    </row>
    <row r="2218" spans="1:5" x14ac:dyDescent="0.35">
      <c r="A2218">
        <f t="shared" si="34"/>
        <v>2008</v>
      </c>
      <c r="B2218" t="s">
        <v>939</v>
      </c>
      <c r="C2218">
        <v>516</v>
      </c>
      <c r="D2218">
        <v>1</v>
      </c>
      <c r="E2218">
        <v>113.77</v>
      </c>
    </row>
    <row r="2219" spans="1:5" x14ac:dyDescent="0.35">
      <c r="A2219">
        <f t="shared" si="34"/>
        <v>2008</v>
      </c>
      <c r="B2219" t="s">
        <v>939</v>
      </c>
      <c r="C2219">
        <v>518</v>
      </c>
      <c r="D2219">
        <v>1</v>
      </c>
      <c r="E2219">
        <v>2204.2399999999998</v>
      </c>
    </row>
    <row r="2220" spans="1:5" x14ac:dyDescent="0.35">
      <c r="A2220">
        <f t="shared" si="34"/>
        <v>2008</v>
      </c>
      <c r="B2220" t="s">
        <v>939</v>
      </c>
      <c r="C2220">
        <v>531</v>
      </c>
      <c r="D2220">
        <v>1</v>
      </c>
      <c r="E2220">
        <v>1666.58</v>
      </c>
    </row>
    <row r="2221" spans="1:5" x14ac:dyDescent="0.35">
      <c r="A2221">
        <f t="shared" si="34"/>
        <v>2008</v>
      </c>
      <c r="B2221" t="s">
        <v>939</v>
      </c>
      <c r="C2221">
        <v>533</v>
      </c>
      <c r="D2221">
        <v>1</v>
      </c>
      <c r="E2221">
        <v>1206.08</v>
      </c>
    </row>
    <row r="2222" spans="1:5" x14ac:dyDescent="0.35">
      <c r="A2222">
        <f t="shared" si="34"/>
        <v>2008</v>
      </c>
      <c r="B2222" t="s">
        <v>939</v>
      </c>
      <c r="C2222">
        <v>534</v>
      </c>
      <c r="D2222">
        <v>1</v>
      </c>
      <c r="E2222">
        <v>1767.97</v>
      </c>
    </row>
    <row r="2223" spans="1:5" x14ac:dyDescent="0.35">
      <c r="A2223">
        <f t="shared" si="34"/>
        <v>2008</v>
      </c>
      <c r="B2223" t="s">
        <v>939</v>
      </c>
      <c r="C2223">
        <v>535</v>
      </c>
      <c r="D2223">
        <v>1</v>
      </c>
      <c r="E2223">
        <v>15887.11</v>
      </c>
    </row>
    <row r="2224" spans="1:5" x14ac:dyDescent="0.35">
      <c r="A2224">
        <f t="shared" si="34"/>
        <v>2008</v>
      </c>
      <c r="B2224" t="s">
        <v>939</v>
      </c>
      <c r="C2224">
        <v>542</v>
      </c>
      <c r="D2224">
        <v>1</v>
      </c>
      <c r="E2224">
        <v>511.33</v>
      </c>
    </row>
    <row r="2225" spans="1:5" x14ac:dyDescent="0.35">
      <c r="A2225">
        <f t="shared" si="34"/>
        <v>2008</v>
      </c>
      <c r="B2225" t="s">
        <v>939</v>
      </c>
      <c r="C2225">
        <v>544</v>
      </c>
      <c r="D2225">
        <v>1</v>
      </c>
      <c r="E2225">
        <v>2509.85</v>
      </c>
    </row>
    <row r="2226" spans="1:5" x14ac:dyDescent="0.35">
      <c r="A2226">
        <f t="shared" si="34"/>
        <v>2008</v>
      </c>
      <c r="B2226" t="s">
        <v>939</v>
      </c>
      <c r="C2226">
        <v>545</v>
      </c>
      <c r="D2226">
        <v>1</v>
      </c>
      <c r="E2226">
        <v>367.55</v>
      </c>
    </row>
    <row r="2227" spans="1:5" x14ac:dyDescent="0.35">
      <c r="A2227">
        <f t="shared" si="34"/>
        <v>2008</v>
      </c>
      <c r="B2227" t="s">
        <v>939</v>
      </c>
      <c r="C2227">
        <v>547</v>
      </c>
      <c r="D2227">
        <v>1</v>
      </c>
      <c r="E2227">
        <v>548.04999999999995</v>
      </c>
    </row>
    <row r="2228" spans="1:5" x14ac:dyDescent="0.35">
      <c r="A2228">
        <f t="shared" si="34"/>
        <v>2008</v>
      </c>
      <c r="B2228" t="s">
        <v>939</v>
      </c>
      <c r="C2228">
        <v>548</v>
      </c>
      <c r="D2228">
        <v>1</v>
      </c>
      <c r="E2228">
        <v>996.28</v>
      </c>
    </row>
    <row r="2229" spans="1:5" x14ac:dyDescent="0.35">
      <c r="A2229">
        <f t="shared" si="34"/>
        <v>2008</v>
      </c>
      <c r="B2229" t="s">
        <v>939</v>
      </c>
      <c r="C2229">
        <v>549</v>
      </c>
      <c r="D2229">
        <v>1</v>
      </c>
      <c r="E2229">
        <v>1508.97</v>
      </c>
    </row>
    <row r="2230" spans="1:5" x14ac:dyDescent="0.35">
      <c r="A2230">
        <f t="shared" si="34"/>
        <v>2008</v>
      </c>
      <c r="B2230" t="s">
        <v>939</v>
      </c>
      <c r="C2230">
        <v>550</v>
      </c>
      <c r="D2230">
        <v>1</v>
      </c>
      <c r="E2230">
        <v>521.17999999999995</v>
      </c>
    </row>
    <row r="2231" spans="1:5" x14ac:dyDescent="0.35">
      <c r="A2231">
        <f t="shared" si="34"/>
        <v>2008</v>
      </c>
      <c r="B2231" t="s">
        <v>939</v>
      </c>
      <c r="C2231">
        <v>553</v>
      </c>
      <c r="D2231">
        <v>1</v>
      </c>
      <c r="E2231">
        <v>733.73</v>
      </c>
    </row>
    <row r="2232" spans="1:5" x14ac:dyDescent="0.35">
      <c r="A2232">
        <f t="shared" si="34"/>
        <v>2008</v>
      </c>
      <c r="B2232" t="s">
        <v>939</v>
      </c>
      <c r="C2232">
        <v>561</v>
      </c>
      <c r="D2232">
        <v>1</v>
      </c>
      <c r="E2232">
        <v>193.87</v>
      </c>
    </row>
    <row r="2233" spans="1:5" x14ac:dyDescent="0.35">
      <c r="A2233">
        <f t="shared" si="34"/>
        <v>2008</v>
      </c>
      <c r="B2233" t="s">
        <v>939</v>
      </c>
      <c r="C2233">
        <v>564</v>
      </c>
      <c r="D2233">
        <v>1</v>
      </c>
      <c r="E2233">
        <v>1957.52</v>
      </c>
    </row>
    <row r="2234" spans="1:5" x14ac:dyDescent="0.35">
      <c r="A2234">
        <f t="shared" si="34"/>
        <v>2008</v>
      </c>
      <c r="B2234" t="s">
        <v>939</v>
      </c>
      <c r="C2234">
        <v>577</v>
      </c>
      <c r="D2234">
        <v>1</v>
      </c>
      <c r="E2234">
        <v>451.64</v>
      </c>
    </row>
    <row r="2235" spans="1:5" x14ac:dyDescent="0.35">
      <c r="A2235">
        <f t="shared" si="34"/>
        <v>2008</v>
      </c>
      <c r="B2235" t="s">
        <v>939</v>
      </c>
      <c r="C2235">
        <v>578</v>
      </c>
      <c r="D2235">
        <v>1</v>
      </c>
      <c r="E2235">
        <v>1616.12</v>
      </c>
    </row>
    <row r="2236" spans="1:5" x14ac:dyDescent="0.35">
      <c r="A2236">
        <f t="shared" si="34"/>
        <v>2008</v>
      </c>
      <c r="B2236" t="s">
        <v>939</v>
      </c>
      <c r="C2236">
        <v>581</v>
      </c>
      <c r="D2236">
        <v>1</v>
      </c>
      <c r="E2236">
        <v>300.49</v>
      </c>
    </row>
    <row r="2237" spans="1:5" x14ac:dyDescent="0.35">
      <c r="A2237">
        <f t="shared" si="34"/>
        <v>2008</v>
      </c>
      <c r="B2237" t="s">
        <v>939</v>
      </c>
      <c r="C2237">
        <v>592</v>
      </c>
      <c r="D2237">
        <v>1</v>
      </c>
      <c r="E2237">
        <v>136.69999999999999</v>
      </c>
    </row>
    <row r="2238" spans="1:5" x14ac:dyDescent="0.35">
      <c r="A2238">
        <f t="shared" si="34"/>
        <v>2008</v>
      </c>
      <c r="B2238" t="s">
        <v>939</v>
      </c>
      <c r="C2238">
        <v>593</v>
      </c>
      <c r="D2238">
        <v>1</v>
      </c>
      <c r="E2238">
        <v>1323.11</v>
      </c>
    </row>
    <row r="2239" spans="1:5" x14ac:dyDescent="0.35">
      <c r="A2239">
        <f t="shared" si="34"/>
        <v>2008</v>
      </c>
      <c r="B2239" t="s">
        <v>939</v>
      </c>
      <c r="C2239">
        <v>595</v>
      </c>
      <c r="D2239">
        <v>1</v>
      </c>
      <c r="E2239">
        <v>1724.67</v>
      </c>
    </row>
    <row r="2240" spans="1:5" x14ac:dyDescent="0.35">
      <c r="A2240">
        <f t="shared" si="34"/>
        <v>2008</v>
      </c>
      <c r="B2240" t="s">
        <v>939</v>
      </c>
      <c r="C2240">
        <v>599</v>
      </c>
      <c r="D2240">
        <v>1</v>
      </c>
      <c r="E2240">
        <v>474.22</v>
      </c>
    </row>
    <row r="2241" spans="1:5" x14ac:dyDescent="0.35">
      <c r="A2241">
        <f t="shared" si="34"/>
        <v>2008</v>
      </c>
      <c r="B2241" t="s">
        <v>939</v>
      </c>
      <c r="C2241">
        <v>600</v>
      </c>
      <c r="D2241">
        <v>1</v>
      </c>
      <c r="E2241">
        <v>270.83</v>
      </c>
    </row>
    <row r="2242" spans="1:5" x14ac:dyDescent="0.35">
      <c r="A2242">
        <f t="shared" si="34"/>
        <v>2008</v>
      </c>
      <c r="B2242" t="s">
        <v>939</v>
      </c>
      <c r="C2242">
        <v>601</v>
      </c>
      <c r="D2242">
        <v>1</v>
      </c>
      <c r="E2242">
        <v>647.22</v>
      </c>
    </row>
    <row r="2243" spans="1:5" x14ac:dyDescent="0.35">
      <c r="A2243">
        <f t="shared" si="34"/>
        <v>2008</v>
      </c>
      <c r="B2243" t="s">
        <v>939</v>
      </c>
      <c r="C2243">
        <v>611</v>
      </c>
      <c r="D2243">
        <v>1</v>
      </c>
      <c r="E2243">
        <v>97.76</v>
      </c>
    </row>
    <row r="2244" spans="1:5" x14ac:dyDescent="0.35">
      <c r="A2244">
        <f t="shared" ref="A2244:A2307" si="35">VALUE(20&amp;LEFT(B2244,2))+1</f>
        <v>2008</v>
      </c>
      <c r="B2244" t="s">
        <v>939</v>
      </c>
      <c r="C2244">
        <v>621</v>
      </c>
      <c r="D2244">
        <v>1</v>
      </c>
      <c r="E2244">
        <v>9914.24</v>
      </c>
    </row>
    <row r="2245" spans="1:5" x14ac:dyDescent="0.35">
      <c r="A2245">
        <f t="shared" si="35"/>
        <v>2008</v>
      </c>
      <c r="B2245" t="s">
        <v>939</v>
      </c>
      <c r="C2245">
        <v>622</v>
      </c>
      <c r="D2245">
        <v>1</v>
      </c>
      <c r="E2245">
        <v>11448.7</v>
      </c>
    </row>
    <row r="2246" spans="1:5" x14ac:dyDescent="0.35">
      <c r="A2246">
        <f t="shared" si="35"/>
        <v>2008</v>
      </c>
      <c r="B2246" t="s">
        <v>939</v>
      </c>
      <c r="C2246">
        <v>623</v>
      </c>
      <c r="D2246">
        <v>1</v>
      </c>
      <c r="E2246">
        <v>6578.33</v>
      </c>
    </row>
    <row r="2247" spans="1:5" x14ac:dyDescent="0.35">
      <c r="A2247">
        <f t="shared" si="35"/>
        <v>2008</v>
      </c>
      <c r="B2247" t="s">
        <v>939</v>
      </c>
      <c r="C2247">
        <v>624</v>
      </c>
      <c r="D2247">
        <v>1</v>
      </c>
      <c r="E2247">
        <v>8379.8700000000008</v>
      </c>
    </row>
    <row r="2248" spans="1:5" x14ac:dyDescent="0.35">
      <c r="A2248">
        <f t="shared" si="35"/>
        <v>2008</v>
      </c>
      <c r="B2248" t="s">
        <v>939</v>
      </c>
      <c r="C2248">
        <v>625</v>
      </c>
      <c r="D2248">
        <v>1</v>
      </c>
      <c r="E2248">
        <v>39223.39</v>
      </c>
    </row>
    <row r="2249" spans="1:5" x14ac:dyDescent="0.35">
      <c r="A2249">
        <f t="shared" si="35"/>
        <v>2008</v>
      </c>
      <c r="B2249" t="s">
        <v>939</v>
      </c>
      <c r="C2249">
        <v>627</v>
      </c>
      <c r="D2249">
        <v>1</v>
      </c>
      <c r="E2249">
        <v>184.68</v>
      </c>
    </row>
    <row r="2250" spans="1:5" x14ac:dyDescent="0.35">
      <c r="A2250">
        <f t="shared" si="35"/>
        <v>2008</v>
      </c>
      <c r="B2250" t="s">
        <v>939</v>
      </c>
      <c r="C2250">
        <v>628</v>
      </c>
      <c r="D2250">
        <v>1</v>
      </c>
      <c r="E2250">
        <v>154.26</v>
      </c>
    </row>
    <row r="2251" spans="1:5" x14ac:dyDescent="0.35">
      <c r="A2251">
        <f t="shared" si="35"/>
        <v>2008</v>
      </c>
      <c r="B2251" t="s">
        <v>939</v>
      </c>
      <c r="C2251">
        <v>630</v>
      </c>
      <c r="D2251">
        <v>1</v>
      </c>
      <c r="E2251">
        <v>372.07</v>
      </c>
    </row>
    <row r="2252" spans="1:5" x14ac:dyDescent="0.35">
      <c r="A2252">
        <f t="shared" si="35"/>
        <v>2008</v>
      </c>
      <c r="B2252" t="s">
        <v>939</v>
      </c>
      <c r="C2252">
        <v>635</v>
      </c>
      <c r="D2252">
        <v>1</v>
      </c>
      <c r="E2252">
        <v>79.88</v>
      </c>
    </row>
    <row r="2253" spans="1:5" x14ac:dyDescent="0.35">
      <c r="A2253">
        <f t="shared" si="35"/>
        <v>2008</v>
      </c>
      <c r="B2253" t="s">
        <v>939</v>
      </c>
      <c r="C2253">
        <v>640</v>
      </c>
      <c r="D2253">
        <v>1</v>
      </c>
      <c r="E2253">
        <v>399.74</v>
      </c>
    </row>
    <row r="2254" spans="1:5" x14ac:dyDescent="0.35">
      <c r="A2254">
        <f t="shared" si="35"/>
        <v>2008</v>
      </c>
      <c r="B2254" t="s">
        <v>939</v>
      </c>
      <c r="C2254">
        <v>656</v>
      </c>
      <c r="D2254">
        <v>1</v>
      </c>
      <c r="E2254">
        <v>4035.88</v>
      </c>
    </row>
    <row r="2255" spans="1:5" x14ac:dyDescent="0.35">
      <c r="A2255">
        <f t="shared" si="35"/>
        <v>2008</v>
      </c>
      <c r="B2255" t="s">
        <v>939</v>
      </c>
      <c r="C2255">
        <v>659</v>
      </c>
      <c r="D2255">
        <v>1</v>
      </c>
      <c r="E2255">
        <v>3877.89</v>
      </c>
    </row>
    <row r="2256" spans="1:5" x14ac:dyDescent="0.35">
      <c r="A2256">
        <f t="shared" si="35"/>
        <v>2008</v>
      </c>
      <c r="B2256" t="s">
        <v>939</v>
      </c>
      <c r="C2256">
        <v>671</v>
      </c>
      <c r="D2256">
        <v>1</v>
      </c>
      <c r="E2256">
        <v>325.3</v>
      </c>
    </row>
    <row r="2257" spans="1:5" x14ac:dyDescent="0.35">
      <c r="A2257">
        <f t="shared" si="35"/>
        <v>2008</v>
      </c>
      <c r="B2257" t="s">
        <v>939</v>
      </c>
      <c r="C2257">
        <v>676</v>
      </c>
      <c r="D2257">
        <v>1</v>
      </c>
      <c r="E2257">
        <v>217.55</v>
      </c>
    </row>
    <row r="2258" spans="1:5" x14ac:dyDescent="0.35">
      <c r="A2258">
        <f t="shared" si="35"/>
        <v>2008</v>
      </c>
      <c r="B2258" t="s">
        <v>939</v>
      </c>
      <c r="C2258">
        <v>682</v>
      </c>
      <c r="D2258">
        <v>1</v>
      </c>
      <c r="E2258">
        <v>1296.83</v>
      </c>
    </row>
    <row r="2259" spans="1:5" x14ac:dyDescent="0.35">
      <c r="A2259">
        <f t="shared" si="35"/>
        <v>2008</v>
      </c>
      <c r="B2259" t="s">
        <v>939</v>
      </c>
      <c r="C2259">
        <v>690</v>
      </c>
      <c r="D2259">
        <v>1</v>
      </c>
      <c r="E2259">
        <v>1176.5</v>
      </c>
    </row>
    <row r="2260" spans="1:5" x14ac:dyDescent="0.35">
      <c r="A2260">
        <f t="shared" si="35"/>
        <v>2008</v>
      </c>
      <c r="B2260" t="s">
        <v>939</v>
      </c>
      <c r="C2260">
        <v>695</v>
      </c>
      <c r="D2260">
        <v>1</v>
      </c>
      <c r="E2260">
        <v>762.5</v>
      </c>
    </row>
    <row r="2261" spans="1:5" x14ac:dyDescent="0.35">
      <c r="A2261">
        <f t="shared" si="35"/>
        <v>2008</v>
      </c>
      <c r="B2261" t="s">
        <v>939</v>
      </c>
      <c r="C2261">
        <v>696</v>
      </c>
      <c r="D2261">
        <v>1</v>
      </c>
      <c r="E2261">
        <v>532.41999999999996</v>
      </c>
    </row>
    <row r="2262" spans="1:5" x14ac:dyDescent="0.35">
      <c r="A2262">
        <f t="shared" si="35"/>
        <v>2008</v>
      </c>
      <c r="B2262" t="s">
        <v>939</v>
      </c>
      <c r="C2262">
        <v>698</v>
      </c>
      <c r="D2262">
        <v>1</v>
      </c>
      <c r="E2262">
        <v>363.21</v>
      </c>
    </row>
    <row r="2263" spans="1:5" x14ac:dyDescent="0.35">
      <c r="A2263">
        <f t="shared" si="35"/>
        <v>2008</v>
      </c>
      <c r="B2263" t="s">
        <v>939</v>
      </c>
      <c r="C2263">
        <v>700</v>
      </c>
      <c r="D2263">
        <v>1</v>
      </c>
      <c r="E2263">
        <v>2006.02</v>
      </c>
    </row>
    <row r="2264" spans="1:5" x14ac:dyDescent="0.35">
      <c r="A2264">
        <f t="shared" si="35"/>
        <v>2008</v>
      </c>
      <c r="B2264" t="s">
        <v>939</v>
      </c>
      <c r="C2264">
        <v>701</v>
      </c>
      <c r="D2264">
        <v>1</v>
      </c>
      <c r="E2264">
        <v>2391.17</v>
      </c>
    </row>
    <row r="2265" spans="1:5" x14ac:dyDescent="0.35">
      <c r="A2265">
        <f t="shared" si="35"/>
        <v>2008</v>
      </c>
      <c r="B2265" t="s">
        <v>939</v>
      </c>
      <c r="C2265">
        <v>704</v>
      </c>
      <c r="D2265">
        <v>1</v>
      </c>
      <c r="E2265">
        <v>1690.11</v>
      </c>
    </row>
    <row r="2266" spans="1:5" x14ac:dyDescent="0.35">
      <c r="A2266">
        <f t="shared" si="35"/>
        <v>2008</v>
      </c>
      <c r="B2266" t="s">
        <v>939</v>
      </c>
      <c r="C2266">
        <v>706</v>
      </c>
      <c r="D2266">
        <v>1</v>
      </c>
      <c r="E2266">
        <v>1591.44</v>
      </c>
    </row>
    <row r="2267" spans="1:5" x14ac:dyDescent="0.35">
      <c r="A2267">
        <f t="shared" si="35"/>
        <v>2008</v>
      </c>
      <c r="B2267" t="s">
        <v>939</v>
      </c>
      <c r="C2267">
        <v>707</v>
      </c>
      <c r="D2267">
        <v>1</v>
      </c>
      <c r="E2267">
        <v>116.67</v>
      </c>
    </row>
    <row r="2268" spans="1:5" x14ac:dyDescent="0.35">
      <c r="A2268">
        <f t="shared" si="35"/>
        <v>2008</v>
      </c>
      <c r="B2268" t="s">
        <v>939</v>
      </c>
      <c r="C2268">
        <v>709</v>
      </c>
      <c r="D2268">
        <v>1</v>
      </c>
      <c r="E2268">
        <v>9697.44</v>
      </c>
    </row>
    <row r="2269" spans="1:5" x14ac:dyDescent="0.35">
      <c r="A2269">
        <f t="shared" si="35"/>
        <v>2008</v>
      </c>
      <c r="B2269" t="s">
        <v>939</v>
      </c>
      <c r="C2269">
        <v>712</v>
      </c>
      <c r="D2269">
        <v>1</v>
      </c>
      <c r="E2269">
        <v>572.67999999999995</v>
      </c>
    </row>
    <row r="2270" spans="1:5" x14ac:dyDescent="0.35">
      <c r="A2270">
        <f t="shared" si="35"/>
        <v>2008</v>
      </c>
      <c r="B2270" t="s">
        <v>939</v>
      </c>
      <c r="C2270">
        <v>716</v>
      </c>
      <c r="D2270">
        <v>1</v>
      </c>
      <c r="E2270">
        <v>1512.59</v>
      </c>
    </row>
    <row r="2271" spans="1:5" x14ac:dyDescent="0.35">
      <c r="A2271">
        <f t="shared" si="35"/>
        <v>2008</v>
      </c>
      <c r="B2271" t="s">
        <v>939</v>
      </c>
      <c r="C2271">
        <v>717</v>
      </c>
      <c r="D2271">
        <v>1</v>
      </c>
      <c r="E2271">
        <v>1582.13</v>
      </c>
    </row>
    <row r="2272" spans="1:5" x14ac:dyDescent="0.35">
      <c r="A2272">
        <f t="shared" si="35"/>
        <v>2008</v>
      </c>
      <c r="B2272" t="s">
        <v>939</v>
      </c>
      <c r="C2272">
        <v>719</v>
      </c>
      <c r="D2272">
        <v>1</v>
      </c>
      <c r="E2272">
        <v>6818.88</v>
      </c>
    </row>
    <row r="2273" spans="1:5" x14ac:dyDescent="0.35">
      <c r="A2273">
        <f t="shared" si="35"/>
        <v>2008</v>
      </c>
      <c r="B2273" t="s">
        <v>939</v>
      </c>
      <c r="C2273">
        <v>720</v>
      </c>
      <c r="D2273">
        <v>1</v>
      </c>
      <c r="E2273">
        <v>6281.44</v>
      </c>
    </row>
    <row r="2274" spans="1:5" x14ac:dyDescent="0.35">
      <c r="A2274">
        <f t="shared" si="35"/>
        <v>2008</v>
      </c>
      <c r="B2274" t="s">
        <v>939</v>
      </c>
      <c r="C2274">
        <v>721</v>
      </c>
      <c r="D2274">
        <v>1</v>
      </c>
      <c r="E2274">
        <v>3528.59</v>
      </c>
    </row>
    <row r="2275" spans="1:5" x14ac:dyDescent="0.35">
      <c r="A2275">
        <f t="shared" si="35"/>
        <v>2008</v>
      </c>
      <c r="B2275" t="s">
        <v>939</v>
      </c>
      <c r="C2275">
        <v>726</v>
      </c>
      <c r="D2275">
        <v>1</v>
      </c>
      <c r="E2275">
        <v>2669.03</v>
      </c>
    </row>
    <row r="2276" spans="1:5" x14ac:dyDescent="0.35">
      <c r="A2276">
        <f t="shared" si="35"/>
        <v>2008</v>
      </c>
      <c r="B2276" t="s">
        <v>939</v>
      </c>
      <c r="C2276">
        <v>727</v>
      </c>
      <c r="D2276">
        <v>1</v>
      </c>
      <c r="E2276">
        <v>3594.94</v>
      </c>
    </row>
    <row r="2277" spans="1:5" x14ac:dyDescent="0.35">
      <c r="A2277">
        <f t="shared" si="35"/>
        <v>2008</v>
      </c>
      <c r="B2277" t="s">
        <v>939</v>
      </c>
      <c r="C2277">
        <v>728</v>
      </c>
      <c r="D2277">
        <v>1</v>
      </c>
      <c r="E2277">
        <v>12148.77</v>
      </c>
    </row>
    <row r="2278" spans="1:5" x14ac:dyDescent="0.35">
      <c r="A2278">
        <f t="shared" si="35"/>
        <v>2008</v>
      </c>
      <c r="B2278" t="s">
        <v>939</v>
      </c>
      <c r="C2278">
        <v>738</v>
      </c>
      <c r="D2278">
        <v>1</v>
      </c>
      <c r="E2278">
        <v>1005.91</v>
      </c>
    </row>
    <row r="2279" spans="1:5" x14ac:dyDescent="0.35">
      <c r="A2279">
        <f t="shared" si="35"/>
        <v>2008</v>
      </c>
      <c r="B2279" t="s">
        <v>939</v>
      </c>
      <c r="C2279">
        <v>739</v>
      </c>
      <c r="D2279">
        <v>1</v>
      </c>
      <c r="E2279">
        <v>752.44</v>
      </c>
    </row>
    <row r="2280" spans="1:5" x14ac:dyDescent="0.35">
      <c r="A2280">
        <f t="shared" si="35"/>
        <v>2008</v>
      </c>
      <c r="B2280" t="s">
        <v>939</v>
      </c>
      <c r="C2280">
        <v>740</v>
      </c>
      <c r="D2280">
        <v>1</v>
      </c>
      <c r="E2280">
        <v>1399.36</v>
      </c>
    </row>
    <row r="2281" spans="1:5" x14ac:dyDescent="0.35">
      <c r="A2281">
        <f t="shared" si="35"/>
        <v>2008</v>
      </c>
      <c r="B2281" t="s">
        <v>939</v>
      </c>
      <c r="C2281">
        <v>741</v>
      </c>
      <c r="D2281">
        <v>1</v>
      </c>
      <c r="E2281">
        <v>1057.55</v>
      </c>
    </row>
    <row r="2282" spans="1:5" x14ac:dyDescent="0.35">
      <c r="A2282">
        <f t="shared" si="35"/>
        <v>2008</v>
      </c>
      <c r="B2282" t="s">
        <v>939</v>
      </c>
      <c r="C2282">
        <v>742</v>
      </c>
      <c r="D2282">
        <v>1</v>
      </c>
      <c r="E2282">
        <v>9294.82</v>
      </c>
    </row>
    <row r="2283" spans="1:5" x14ac:dyDescent="0.35">
      <c r="A2283">
        <f t="shared" si="35"/>
        <v>2008</v>
      </c>
      <c r="B2283" t="s">
        <v>939</v>
      </c>
      <c r="C2283">
        <v>743</v>
      </c>
      <c r="D2283">
        <v>1</v>
      </c>
      <c r="E2283">
        <v>1081.58</v>
      </c>
    </row>
    <row r="2284" spans="1:5" x14ac:dyDescent="0.35">
      <c r="A2284">
        <f t="shared" si="35"/>
        <v>2008</v>
      </c>
      <c r="B2284" t="s">
        <v>939</v>
      </c>
      <c r="C2284">
        <v>745</v>
      </c>
      <c r="D2284">
        <v>1</v>
      </c>
      <c r="E2284">
        <v>1597</v>
      </c>
    </row>
    <row r="2285" spans="1:5" x14ac:dyDescent="0.35">
      <c r="A2285">
        <f t="shared" si="35"/>
        <v>2008</v>
      </c>
      <c r="B2285" t="s">
        <v>939</v>
      </c>
      <c r="C2285">
        <v>748</v>
      </c>
      <c r="D2285">
        <v>1</v>
      </c>
      <c r="E2285">
        <v>3189.04</v>
      </c>
    </row>
    <row r="2286" spans="1:5" x14ac:dyDescent="0.35">
      <c r="A2286">
        <f t="shared" si="35"/>
        <v>2008</v>
      </c>
      <c r="B2286" t="s">
        <v>939</v>
      </c>
      <c r="C2286">
        <v>750</v>
      </c>
      <c r="D2286">
        <v>1</v>
      </c>
      <c r="E2286">
        <v>2200.04</v>
      </c>
    </row>
    <row r="2287" spans="1:5" x14ac:dyDescent="0.35">
      <c r="A2287">
        <f t="shared" si="35"/>
        <v>2008</v>
      </c>
      <c r="B2287" t="s">
        <v>939</v>
      </c>
      <c r="C2287">
        <v>756</v>
      </c>
      <c r="D2287">
        <v>1</v>
      </c>
      <c r="E2287">
        <v>704.45</v>
      </c>
    </row>
    <row r="2288" spans="1:5" x14ac:dyDescent="0.35">
      <c r="A2288">
        <f t="shared" si="35"/>
        <v>2008</v>
      </c>
      <c r="B2288" t="s">
        <v>939</v>
      </c>
      <c r="C2288">
        <v>761</v>
      </c>
      <c r="D2288">
        <v>1</v>
      </c>
      <c r="E2288">
        <v>4865.0600000000004</v>
      </c>
    </row>
    <row r="2289" spans="1:5" x14ac:dyDescent="0.35">
      <c r="A2289">
        <f t="shared" si="35"/>
        <v>2008</v>
      </c>
      <c r="B2289" t="s">
        <v>939</v>
      </c>
      <c r="C2289">
        <v>763</v>
      </c>
      <c r="D2289">
        <v>1</v>
      </c>
      <c r="E2289">
        <v>758.94</v>
      </c>
    </row>
    <row r="2290" spans="1:5" x14ac:dyDescent="0.35">
      <c r="A2290">
        <f t="shared" si="35"/>
        <v>2008</v>
      </c>
      <c r="B2290" t="s">
        <v>939</v>
      </c>
      <c r="C2290">
        <v>768</v>
      </c>
      <c r="D2290">
        <v>1</v>
      </c>
      <c r="E2290">
        <v>255.11</v>
      </c>
    </row>
    <row r="2291" spans="1:5" x14ac:dyDescent="0.35">
      <c r="A2291">
        <f t="shared" si="35"/>
        <v>2008</v>
      </c>
      <c r="B2291" t="s">
        <v>939</v>
      </c>
      <c r="C2291">
        <v>769</v>
      </c>
      <c r="D2291">
        <v>1</v>
      </c>
      <c r="E2291">
        <v>878.4</v>
      </c>
    </row>
    <row r="2292" spans="1:5" x14ac:dyDescent="0.35">
      <c r="A2292">
        <f t="shared" si="35"/>
        <v>2008</v>
      </c>
      <c r="B2292" t="s">
        <v>939</v>
      </c>
      <c r="C2292">
        <v>771</v>
      </c>
      <c r="D2292">
        <v>1</v>
      </c>
      <c r="E2292">
        <v>170.81</v>
      </c>
    </row>
    <row r="2293" spans="1:5" x14ac:dyDescent="0.35">
      <c r="A2293">
        <f t="shared" si="35"/>
        <v>2008</v>
      </c>
      <c r="B2293" t="s">
        <v>939</v>
      </c>
      <c r="C2293">
        <v>775</v>
      </c>
      <c r="D2293">
        <v>1</v>
      </c>
      <c r="E2293">
        <v>531.25</v>
      </c>
    </row>
    <row r="2294" spans="1:5" x14ac:dyDescent="0.35">
      <c r="A2294">
        <f t="shared" si="35"/>
        <v>2008</v>
      </c>
      <c r="B2294" t="s">
        <v>939</v>
      </c>
      <c r="C2294">
        <v>777</v>
      </c>
      <c r="D2294">
        <v>1</v>
      </c>
      <c r="E2294">
        <v>966.99</v>
      </c>
    </row>
    <row r="2295" spans="1:5" x14ac:dyDescent="0.35">
      <c r="A2295">
        <f t="shared" si="35"/>
        <v>2008</v>
      </c>
      <c r="B2295" t="s">
        <v>939</v>
      </c>
      <c r="C2295">
        <v>786</v>
      </c>
      <c r="D2295">
        <v>1</v>
      </c>
      <c r="E2295">
        <v>467.52</v>
      </c>
    </row>
    <row r="2296" spans="1:5" x14ac:dyDescent="0.35">
      <c r="A2296">
        <f t="shared" si="35"/>
        <v>2008</v>
      </c>
      <c r="B2296" t="s">
        <v>939</v>
      </c>
      <c r="C2296">
        <v>787</v>
      </c>
      <c r="D2296">
        <v>1</v>
      </c>
      <c r="E2296">
        <v>501.21</v>
      </c>
    </row>
    <row r="2297" spans="1:5" x14ac:dyDescent="0.35">
      <c r="A2297">
        <f t="shared" si="35"/>
        <v>2008</v>
      </c>
      <c r="B2297" t="s">
        <v>939</v>
      </c>
      <c r="C2297">
        <v>801</v>
      </c>
      <c r="D2297">
        <v>1</v>
      </c>
      <c r="E2297">
        <v>107.69</v>
      </c>
    </row>
    <row r="2298" spans="1:5" x14ac:dyDescent="0.35">
      <c r="A2298">
        <f t="shared" si="35"/>
        <v>2008</v>
      </c>
      <c r="B2298" t="s">
        <v>939</v>
      </c>
      <c r="C2298">
        <v>803</v>
      </c>
      <c r="D2298">
        <v>1</v>
      </c>
      <c r="E2298">
        <v>405.41</v>
      </c>
    </row>
    <row r="2299" spans="1:5" x14ac:dyDescent="0.35">
      <c r="A2299">
        <f t="shared" si="35"/>
        <v>2008</v>
      </c>
      <c r="B2299" t="s">
        <v>939</v>
      </c>
      <c r="C2299">
        <v>811</v>
      </c>
      <c r="D2299">
        <v>1</v>
      </c>
      <c r="E2299">
        <v>623.71</v>
      </c>
    </row>
    <row r="2300" spans="1:5" x14ac:dyDescent="0.35">
      <c r="A2300">
        <f t="shared" si="35"/>
        <v>2008</v>
      </c>
      <c r="B2300" t="s">
        <v>939</v>
      </c>
      <c r="C2300">
        <v>813</v>
      </c>
      <c r="D2300">
        <v>1</v>
      </c>
      <c r="E2300">
        <v>1293.69</v>
      </c>
    </row>
    <row r="2301" spans="1:5" x14ac:dyDescent="0.35">
      <c r="A2301">
        <f t="shared" si="35"/>
        <v>2008</v>
      </c>
      <c r="B2301" t="s">
        <v>939</v>
      </c>
      <c r="C2301">
        <v>818</v>
      </c>
      <c r="D2301">
        <v>1</v>
      </c>
      <c r="E2301">
        <v>436.9</v>
      </c>
    </row>
    <row r="2302" spans="1:5" x14ac:dyDescent="0.35">
      <c r="A2302">
        <f t="shared" si="35"/>
        <v>2008</v>
      </c>
      <c r="B2302" t="s">
        <v>939</v>
      </c>
      <c r="C2302">
        <v>820</v>
      </c>
      <c r="D2302">
        <v>1</v>
      </c>
      <c r="E2302">
        <v>536.09</v>
      </c>
    </row>
    <row r="2303" spans="1:5" x14ac:dyDescent="0.35">
      <c r="A2303">
        <f t="shared" si="35"/>
        <v>2008</v>
      </c>
      <c r="B2303" t="s">
        <v>939</v>
      </c>
      <c r="C2303">
        <v>821</v>
      </c>
      <c r="D2303">
        <v>1</v>
      </c>
      <c r="E2303">
        <v>747.08</v>
      </c>
    </row>
    <row r="2304" spans="1:5" x14ac:dyDescent="0.35">
      <c r="A2304">
        <f t="shared" si="35"/>
        <v>2008</v>
      </c>
      <c r="B2304" t="s">
        <v>939</v>
      </c>
      <c r="C2304">
        <v>829</v>
      </c>
      <c r="D2304">
        <v>1</v>
      </c>
      <c r="E2304">
        <v>1850.82</v>
      </c>
    </row>
    <row r="2305" spans="1:5" x14ac:dyDescent="0.35">
      <c r="A2305">
        <f t="shared" si="35"/>
        <v>2008</v>
      </c>
      <c r="B2305" t="s">
        <v>939</v>
      </c>
      <c r="C2305">
        <v>831</v>
      </c>
      <c r="D2305">
        <v>1</v>
      </c>
      <c r="E2305">
        <v>7112.91</v>
      </c>
    </row>
    <row r="2306" spans="1:5" x14ac:dyDescent="0.35">
      <c r="A2306">
        <f t="shared" si="35"/>
        <v>2008</v>
      </c>
      <c r="B2306" t="s">
        <v>939</v>
      </c>
      <c r="C2306">
        <v>832</v>
      </c>
      <c r="D2306">
        <v>1</v>
      </c>
      <c r="E2306">
        <v>3113.4</v>
      </c>
    </row>
    <row r="2307" spans="1:5" x14ac:dyDescent="0.35">
      <c r="A2307">
        <f t="shared" si="35"/>
        <v>2008</v>
      </c>
      <c r="B2307" t="s">
        <v>939</v>
      </c>
      <c r="C2307">
        <v>833</v>
      </c>
      <c r="D2307">
        <v>1</v>
      </c>
      <c r="E2307">
        <v>16766.939999999999</v>
      </c>
    </row>
    <row r="2308" spans="1:5" x14ac:dyDescent="0.35">
      <c r="A2308">
        <f t="shared" ref="A2308:A2371" si="36">VALUE(20&amp;LEFT(B2308,2))+1</f>
        <v>2008</v>
      </c>
      <c r="B2308" t="s">
        <v>939</v>
      </c>
      <c r="C2308">
        <v>834</v>
      </c>
      <c r="D2308">
        <v>1</v>
      </c>
      <c r="E2308">
        <v>8915.0400000000009</v>
      </c>
    </row>
    <row r="2309" spans="1:5" x14ac:dyDescent="0.35">
      <c r="A2309">
        <f t="shared" si="36"/>
        <v>2008</v>
      </c>
      <c r="B2309" t="s">
        <v>939</v>
      </c>
      <c r="C2309">
        <v>836</v>
      </c>
      <c r="D2309">
        <v>1</v>
      </c>
      <c r="E2309">
        <v>221.03</v>
      </c>
    </row>
    <row r="2310" spans="1:5" x14ac:dyDescent="0.35">
      <c r="A2310">
        <f t="shared" si="36"/>
        <v>2008</v>
      </c>
      <c r="B2310" t="s">
        <v>939</v>
      </c>
      <c r="C2310">
        <v>837</v>
      </c>
      <c r="D2310">
        <v>1</v>
      </c>
      <c r="E2310">
        <v>559.79999999999995</v>
      </c>
    </row>
    <row r="2311" spans="1:5" x14ac:dyDescent="0.35">
      <c r="A2311">
        <f t="shared" si="36"/>
        <v>2008</v>
      </c>
      <c r="B2311" t="s">
        <v>939</v>
      </c>
      <c r="C2311">
        <v>840</v>
      </c>
      <c r="D2311">
        <v>1</v>
      </c>
      <c r="E2311">
        <v>1171.33</v>
      </c>
    </row>
    <row r="2312" spans="1:5" x14ac:dyDescent="0.35">
      <c r="A2312">
        <f t="shared" si="36"/>
        <v>2008</v>
      </c>
      <c r="B2312" t="s">
        <v>939</v>
      </c>
      <c r="C2312">
        <v>846</v>
      </c>
      <c r="D2312">
        <v>1</v>
      </c>
      <c r="E2312">
        <v>843.62</v>
      </c>
    </row>
    <row r="2313" spans="1:5" x14ac:dyDescent="0.35">
      <c r="A2313">
        <f t="shared" si="36"/>
        <v>2008</v>
      </c>
      <c r="B2313" t="s">
        <v>939</v>
      </c>
      <c r="C2313">
        <v>850</v>
      </c>
      <c r="D2313">
        <v>1</v>
      </c>
      <c r="E2313">
        <v>205.89</v>
      </c>
    </row>
    <row r="2314" spans="1:5" x14ac:dyDescent="0.35">
      <c r="A2314">
        <f t="shared" si="36"/>
        <v>2008</v>
      </c>
      <c r="B2314" t="s">
        <v>939</v>
      </c>
      <c r="C2314">
        <v>852</v>
      </c>
      <c r="D2314">
        <v>1</v>
      </c>
      <c r="E2314">
        <v>109.55</v>
      </c>
    </row>
    <row r="2315" spans="1:5" x14ac:dyDescent="0.35">
      <c r="A2315">
        <f t="shared" si="36"/>
        <v>2008</v>
      </c>
      <c r="B2315" t="s">
        <v>939</v>
      </c>
      <c r="C2315">
        <v>857</v>
      </c>
      <c r="D2315">
        <v>1</v>
      </c>
      <c r="E2315">
        <v>743.02</v>
      </c>
    </row>
    <row r="2316" spans="1:5" x14ac:dyDescent="0.35">
      <c r="A2316">
        <f t="shared" si="36"/>
        <v>2008</v>
      </c>
      <c r="B2316" t="s">
        <v>939</v>
      </c>
      <c r="C2316">
        <v>858</v>
      </c>
      <c r="D2316">
        <v>1</v>
      </c>
      <c r="E2316">
        <v>1011.56</v>
      </c>
    </row>
    <row r="2317" spans="1:5" x14ac:dyDescent="0.35">
      <c r="A2317">
        <f t="shared" si="36"/>
        <v>2008</v>
      </c>
      <c r="B2317" t="s">
        <v>939</v>
      </c>
      <c r="C2317">
        <v>861</v>
      </c>
      <c r="D2317">
        <v>1</v>
      </c>
      <c r="E2317">
        <v>3552.24</v>
      </c>
    </row>
    <row r="2318" spans="1:5" x14ac:dyDescent="0.35">
      <c r="A2318">
        <f t="shared" si="36"/>
        <v>2008</v>
      </c>
      <c r="B2318" t="s">
        <v>939</v>
      </c>
      <c r="C2318">
        <v>876</v>
      </c>
      <c r="D2318">
        <v>1</v>
      </c>
      <c r="E2318">
        <v>1767.62</v>
      </c>
    </row>
    <row r="2319" spans="1:5" x14ac:dyDescent="0.35">
      <c r="A2319">
        <f t="shared" si="36"/>
        <v>2008</v>
      </c>
      <c r="B2319" t="s">
        <v>939</v>
      </c>
      <c r="C2319">
        <v>877</v>
      </c>
      <c r="D2319">
        <v>1</v>
      </c>
      <c r="E2319">
        <v>5696.77</v>
      </c>
    </row>
    <row r="2320" spans="1:5" x14ac:dyDescent="0.35">
      <c r="A2320">
        <f t="shared" si="36"/>
        <v>2008</v>
      </c>
      <c r="B2320" t="s">
        <v>939</v>
      </c>
      <c r="C2320">
        <v>879</v>
      </c>
      <c r="D2320">
        <v>1</v>
      </c>
      <c r="E2320">
        <v>2259.14</v>
      </c>
    </row>
    <row r="2321" spans="1:5" x14ac:dyDescent="0.35">
      <c r="A2321">
        <f t="shared" si="36"/>
        <v>2008</v>
      </c>
      <c r="B2321" t="s">
        <v>939</v>
      </c>
      <c r="C2321">
        <v>881</v>
      </c>
      <c r="D2321">
        <v>1</v>
      </c>
      <c r="E2321">
        <v>1004.52</v>
      </c>
    </row>
    <row r="2322" spans="1:5" x14ac:dyDescent="0.35">
      <c r="A2322">
        <f t="shared" si="36"/>
        <v>2008</v>
      </c>
      <c r="B2322" t="s">
        <v>939</v>
      </c>
      <c r="C2322">
        <v>882</v>
      </c>
      <c r="D2322">
        <v>1</v>
      </c>
      <c r="E2322">
        <v>3908.82</v>
      </c>
    </row>
    <row r="2323" spans="1:5" x14ac:dyDescent="0.35">
      <c r="A2323">
        <f t="shared" si="36"/>
        <v>2008</v>
      </c>
      <c r="B2323" t="s">
        <v>939</v>
      </c>
      <c r="C2323">
        <v>883</v>
      </c>
      <c r="D2323">
        <v>1</v>
      </c>
      <c r="E2323">
        <v>1580.56</v>
      </c>
    </row>
    <row r="2324" spans="1:5" x14ac:dyDescent="0.35">
      <c r="A2324">
        <f t="shared" si="36"/>
        <v>2008</v>
      </c>
      <c r="B2324" t="s">
        <v>939</v>
      </c>
      <c r="C2324">
        <v>885</v>
      </c>
      <c r="D2324">
        <v>1</v>
      </c>
      <c r="E2324">
        <v>4635.03</v>
      </c>
    </row>
    <row r="2325" spans="1:5" x14ac:dyDescent="0.35">
      <c r="A2325">
        <f t="shared" si="36"/>
        <v>2008</v>
      </c>
      <c r="B2325" t="s">
        <v>939</v>
      </c>
      <c r="C2325">
        <v>891</v>
      </c>
      <c r="D2325">
        <v>1</v>
      </c>
      <c r="E2325">
        <v>518.75</v>
      </c>
    </row>
    <row r="2326" spans="1:5" x14ac:dyDescent="0.35">
      <c r="A2326">
        <f t="shared" si="36"/>
        <v>2008</v>
      </c>
      <c r="B2326" t="s">
        <v>939</v>
      </c>
      <c r="C2326">
        <v>911</v>
      </c>
      <c r="D2326">
        <v>1</v>
      </c>
      <c r="E2326">
        <v>5176.72</v>
      </c>
    </row>
    <row r="2327" spans="1:5" x14ac:dyDescent="0.35">
      <c r="A2327">
        <f t="shared" si="36"/>
        <v>2008</v>
      </c>
      <c r="B2327" t="s">
        <v>939</v>
      </c>
      <c r="C2327">
        <v>912</v>
      </c>
      <c r="D2327">
        <v>1</v>
      </c>
      <c r="E2327">
        <v>1907.59</v>
      </c>
    </row>
    <row r="2328" spans="1:5" x14ac:dyDescent="0.35">
      <c r="A2328">
        <f t="shared" si="36"/>
        <v>2008</v>
      </c>
      <c r="B2328" t="s">
        <v>939</v>
      </c>
      <c r="C2328">
        <v>914</v>
      </c>
      <c r="D2328">
        <v>1</v>
      </c>
      <c r="E2328">
        <v>285.67</v>
      </c>
    </row>
    <row r="2329" spans="1:5" x14ac:dyDescent="0.35">
      <c r="A2329">
        <f t="shared" si="36"/>
        <v>2008</v>
      </c>
      <c r="B2329" t="s">
        <v>939</v>
      </c>
      <c r="C2329">
        <v>2071</v>
      </c>
      <c r="D2329">
        <v>1</v>
      </c>
      <c r="E2329">
        <v>795.78</v>
      </c>
    </row>
    <row r="2330" spans="1:5" x14ac:dyDescent="0.35">
      <c r="A2330">
        <f t="shared" si="36"/>
        <v>2008</v>
      </c>
      <c r="B2330" t="s">
        <v>939</v>
      </c>
      <c r="C2330">
        <v>2125</v>
      </c>
      <c r="D2330">
        <v>1</v>
      </c>
      <c r="E2330">
        <v>1142.53</v>
      </c>
    </row>
    <row r="2331" spans="1:5" x14ac:dyDescent="0.35">
      <c r="A2331">
        <f t="shared" si="36"/>
        <v>2008</v>
      </c>
      <c r="B2331" t="s">
        <v>939</v>
      </c>
      <c r="C2331">
        <v>2134</v>
      </c>
      <c r="D2331">
        <v>1</v>
      </c>
      <c r="E2331">
        <v>800.28</v>
      </c>
    </row>
    <row r="2332" spans="1:5" x14ac:dyDescent="0.35">
      <c r="A2332">
        <f t="shared" si="36"/>
        <v>2008</v>
      </c>
      <c r="B2332" t="s">
        <v>939</v>
      </c>
      <c r="C2332">
        <v>2135</v>
      </c>
      <c r="D2332">
        <v>1</v>
      </c>
      <c r="E2332">
        <v>1167.3800000000001</v>
      </c>
    </row>
    <row r="2333" spans="1:5" x14ac:dyDescent="0.35">
      <c r="A2333">
        <f t="shared" si="36"/>
        <v>2008</v>
      </c>
      <c r="B2333" t="s">
        <v>939</v>
      </c>
      <c r="C2333">
        <v>2137</v>
      </c>
      <c r="D2333">
        <v>1</v>
      </c>
      <c r="E2333">
        <v>743</v>
      </c>
    </row>
    <row r="2334" spans="1:5" x14ac:dyDescent="0.35">
      <c r="A2334">
        <f t="shared" si="36"/>
        <v>2008</v>
      </c>
      <c r="B2334" t="s">
        <v>939</v>
      </c>
      <c r="C2334">
        <v>2142</v>
      </c>
      <c r="D2334">
        <v>1</v>
      </c>
      <c r="E2334">
        <v>2056.8000000000002</v>
      </c>
    </row>
    <row r="2335" spans="1:5" x14ac:dyDescent="0.35">
      <c r="A2335">
        <f t="shared" si="36"/>
        <v>2008</v>
      </c>
      <c r="B2335" t="s">
        <v>939</v>
      </c>
      <c r="C2335">
        <v>2143</v>
      </c>
      <c r="D2335">
        <v>1</v>
      </c>
      <c r="E2335">
        <v>957.35</v>
      </c>
    </row>
    <row r="2336" spans="1:5" x14ac:dyDescent="0.35">
      <c r="A2336">
        <f t="shared" si="36"/>
        <v>2008</v>
      </c>
      <c r="B2336" t="s">
        <v>939</v>
      </c>
      <c r="C2336">
        <v>2144</v>
      </c>
      <c r="D2336">
        <v>1</v>
      </c>
      <c r="E2336">
        <v>3512.13</v>
      </c>
    </row>
    <row r="2337" spans="1:5" x14ac:dyDescent="0.35">
      <c r="A2337">
        <f t="shared" si="36"/>
        <v>2008</v>
      </c>
      <c r="B2337" t="s">
        <v>939</v>
      </c>
      <c r="C2337">
        <v>2149</v>
      </c>
      <c r="D2337">
        <v>1</v>
      </c>
      <c r="E2337">
        <v>1167.5</v>
      </c>
    </row>
    <row r="2338" spans="1:5" x14ac:dyDescent="0.35">
      <c r="A2338">
        <f t="shared" si="36"/>
        <v>2008</v>
      </c>
      <c r="B2338" t="s">
        <v>939</v>
      </c>
      <c r="C2338">
        <v>2154</v>
      </c>
      <c r="D2338">
        <v>1</v>
      </c>
      <c r="E2338">
        <v>1242.4100000000001</v>
      </c>
    </row>
    <row r="2339" spans="1:5" x14ac:dyDescent="0.35">
      <c r="A2339">
        <f t="shared" si="36"/>
        <v>2008</v>
      </c>
      <c r="B2339" t="s">
        <v>939</v>
      </c>
      <c r="C2339">
        <v>2155</v>
      </c>
      <c r="D2339">
        <v>1</v>
      </c>
      <c r="E2339">
        <v>1117.22</v>
      </c>
    </row>
    <row r="2340" spans="1:5" x14ac:dyDescent="0.35">
      <c r="A2340">
        <f t="shared" si="36"/>
        <v>2008</v>
      </c>
      <c r="B2340" t="s">
        <v>939</v>
      </c>
      <c r="C2340">
        <v>2159</v>
      </c>
      <c r="D2340">
        <v>1</v>
      </c>
      <c r="E2340">
        <v>578.83000000000004</v>
      </c>
    </row>
    <row r="2341" spans="1:5" x14ac:dyDescent="0.35">
      <c r="A2341">
        <f t="shared" si="36"/>
        <v>2008</v>
      </c>
      <c r="B2341" t="s">
        <v>939</v>
      </c>
      <c r="C2341">
        <v>2164</v>
      </c>
      <c r="D2341">
        <v>1</v>
      </c>
      <c r="E2341">
        <v>1311.06</v>
      </c>
    </row>
    <row r="2342" spans="1:5" x14ac:dyDescent="0.35">
      <c r="A2342">
        <f t="shared" si="36"/>
        <v>2008</v>
      </c>
      <c r="B2342" t="s">
        <v>939</v>
      </c>
      <c r="C2342">
        <v>2165</v>
      </c>
      <c r="D2342">
        <v>1</v>
      </c>
      <c r="E2342">
        <v>1010.2</v>
      </c>
    </row>
    <row r="2343" spans="1:5" x14ac:dyDescent="0.35">
      <c r="A2343">
        <f t="shared" si="36"/>
        <v>2008</v>
      </c>
      <c r="B2343" t="s">
        <v>939</v>
      </c>
      <c r="C2343">
        <v>2167</v>
      </c>
      <c r="D2343">
        <v>1</v>
      </c>
      <c r="E2343">
        <v>586.12</v>
      </c>
    </row>
    <row r="2344" spans="1:5" x14ac:dyDescent="0.35">
      <c r="A2344">
        <f t="shared" si="36"/>
        <v>2008</v>
      </c>
      <c r="B2344" t="s">
        <v>939</v>
      </c>
      <c r="C2344">
        <v>2168</v>
      </c>
      <c r="D2344">
        <v>1</v>
      </c>
      <c r="E2344">
        <v>976.54</v>
      </c>
    </row>
    <row r="2345" spans="1:5" x14ac:dyDescent="0.35">
      <c r="A2345">
        <f t="shared" si="36"/>
        <v>2008</v>
      </c>
      <c r="B2345" t="s">
        <v>939</v>
      </c>
      <c r="C2345">
        <v>2169</v>
      </c>
      <c r="D2345">
        <v>1</v>
      </c>
      <c r="E2345">
        <v>746.79</v>
      </c>
    </row>
    <row r="2346" spans="1:5" x14ac:dyDescent="0.35">
      <c r="A2346">
        <f t="shared" si="36"/>
        <v>2008</v>
      </c>
      <c r="B2346" t="s">
        <v>939</v>
      </c>
      <c r="C2346">
        <v>2170</v>
      </c>
      <c r="D2346">
        <v>1</v>
      </c>
      <c r="E2346">
        <v>1415.69</v>
      </c>
    </row>
    <row r="2347" spans="1:5" x14ac:dyDescent="0.35">
      <c r="A2347">
        <f t="shared" si="36"/>
        <v>2008</v>
      </c>
      <c r="B2347" t="s">
        <v>939</v>
      </c>
      <c r="C2347">
        <v>2171</v>
      </c>
      <c r="D2347">
        <v>1</v>
      </c>
      <c r="E2347">
        <v>310.14999999999998</v>
      </c>
    </row>
    <row r="2348" spans="1:5" x14ac:dyDescent="0.35">
      <c r="A2348">
        <f t="shared" si="36"/>
        <v>2008</v>
      </c>
      <c r="B2348" t="s">
        <v>939</v>
      </c>
      <c r="C2348">
        <v>2172</v>
      </c>
      <c r="D2348">
        <v>1</v>
      </c>
      <c r="E2348">
        <v>880.08</v>
      </c>
    </row>
    <row r="2349" spans="1:5" x14ac:dyDescent="0.35">
      <c r="A2349">
        <f t="shared" si="36"/>
        <v>2008</v>
      </c>
      <c r="B2349" t="s">
        <v>939</v>
      </c>
      <c r="C2349">
        <v>2174</v>
      </c>
      <c r="D2349">
        <v>1</v>
      </c>
      <c r="E2349">
        <v>939.13</v>
      </c>
    </row>
    <row r="2350" spans="1:5" x14ac:dyDescent="0.35">
      <c r="A2350">
        <f t="shared" si="36"/>
        <v>2008</v>
      </c>
      <c r="B2350" t="s">
        <v>939</v>
      </c>
      <c r="C2350">
        <v>2176</v>
      </c>
      <c r="D2350">
        <v>1</v>
      </c>
      <c r="E2350">
        <v>461.74</v>
      </c>
    </row>
    <row r="2351" spans="1:5" x14ac:dyDescent="0.35">
      <c r="A2351">
        <f t="shared" si="36"/>
        <v>2008</v>
      </c>
      <c r="B2351" t="s">
        <v>939</v>
      </c>
      <c r="C2351">
        <v>2180</v>
      </c>
      <c r="D2351">
        <v>1</v>
      </c>
      <c r="E2351">
        <v>706.84</v>
      </c>
    </row>
    <row r="2352" spans="1:5" x14ac:dyDescent="0.35">
      <c r="A2352">
        <f t="shared" si="36"/>
        <v>2008</v>
      </c>
      <c r="B2352" t="s">
        <v>939</v>
      </c>
      <c r="C2352">
        <v>2184</v>
      </c>
      <c r="D2352">
        <v>1</v>
      </c>
      <c r="E2352">
        <v>1213.1500000000001</v>
      </c>
    </row>
    <row r="2353" spans="1:5" x14ac:dyDescent="0.35">
      <c r="A2353">
        <f t="shared" si="36"/>
        <v>2008</v>
      </c>
      <c r="B2353" t="s">
        <v>939</v>
      </c>
      <c r="C2353">
        <v>2190</v>
      </c>
      <c r="D2353">
        <v>1</v>
      </c>
      <c r="E2353">
        <v>932.26</v>
      </c>
    </row>
    <row r="2354" spans="1:5" x14ac:dyDescent="0.35">
      <c r="A2354">
        <f t="shared" si="36"/>
        <v>2008</v>
      </c>
      <c r="B2354" t="s">
        <v>939</v>
      </c>
      <c r="C2354">
        <v>2198</v>
      </c>
      <c r="D2354">
        <v>1</v>
      </c>
      <c r="E2354">
        <v>585.95000000000005</v>
      </c>
    </row>
    <row r="2355" spans="1:5" x14ac:dyDescent="0.35">
      <c r="A2355">
        <f t="shared" si="36"/>
        <v>2008</v>
      </c>
      <c r="B2355" t="s">
        <v>939</v>
      </c>
      <c r="C2355">
        <v>2215</v>
      </c>
      <c r="D2355">
        <v>1</v>
      </c>
      <c r="E2355">
        <v>348.3</v>
      </c>
    </row>
    <row r="2356" spans="1:5" x14ac:dyDescent="0.35">
      <c r="A2356">
        <f t="shared" si="36"/>
        <v>2008</v>
      </c>
      <c r="B2356" t="s">
        <v>939</v>
      </c>
      <c r="C2356">
        <v>2310</v>
      </c>
      <c r="D2356">
        <v>1</v>
      </c>
      <c r="E2356">
        <v>1221.49</v>
      </c>
    </row>
    <row r="2357" spans="1:5" x14ac:dyDescent="0.35">
      <c r="A2357">
        <f t="shared" si="36"/>
        <v>2008</v>
      </c>
      <c r="B2357" t="s">
        <v>939</v>
      </c>
      <c r="C2357">
        <v>2311</v>
      </c>
      <c r="D2357">
        <v>1</v>
      </c>
      <c r="E2357">
        <v>458.91</v>
      </c>
    </row>
    <row r="2358" spans="1:5" x14ac:dyDescent="0.35">
      <c r="A2358">
        <f t="shared" si="36"/>
        <v>2008</v>
      </c>
      <c r="B2358" t="s">
        <v>939</v>
      </c>
      <c r="C2358">
        <v>2342</v>
      </c>
      <c r="D2358">
        <v>1</v>
      </c>
      <c r="E2358">
        <v>789.82</v>
      </c>
    </row>
    <row r="2359" spans="1:5" x14ac:dyDescent="0.35">
      <c r="A2359">
        <f t="shared" si="36"/>
        <v>2008</v>
      </c>
      <c r="B2359" t="s">
        <v>939</v>
      </c>
      <c r="C2359">
        <v>2358</v>
      </c>
      <c r="D2359">
        <v>1</v>
      </c>
      <c r="E2359">
        <v>235.33</v>
      </c>
    </row>
    <row r="2360" spans="1:5" x14ac:dyDescent="0.35">
      <c r="A2360">
        <f t="shared" si="36"/>
        <v>2008</v>
      </c>
      <c r="B2360" t="s">
        <v>939</v>
      </c>
      <c r="C2360">
        <v>2364</v>
      </c>
      <c r="D2360">
        <v>1</v>
      </c>
      <c r="E2360">
        <v>692.38</v>
      </c>
    </row>
    <row r="2361" spans="1:5" x14ac:dyDescent="0.35">
      <c r="A2361">
        <f t="shared" si="36"/>
        <v>2008</v>
      </c>
      <c r="B2361" t="s">
        <v>939</v>
      </c>
      <c r="C2361">
        <v>2365</v>
      </c>
      <c r="D2361">
        <v>1</v>
      </c>
      <c r="E2361">
        <v>762.28</v>
      </c>
    </row>
    <row r="2362" spans="1:5" x14ac:dyDescent="0.35">
      <c r="A2362">
        <f t="shared" si="36"/>
        <v>2008</v>
      </c>
      <c r="B2362" t="s">
        <v>939</v>
      </c>
      <c r="C2362">
        <v>2396</v>
      </c>
      <c r="D2362">
        <v>1</v>
      </c>
      <c r="E2362">
        <v>808.36</v>
      </c>
    </row>
    <row r="2363" spans="1:5" x14ac:dyDescent="0.35">
      <c r="A2363">
        <f t="shared" si="36"/>
        <v>2008</v>
      </c>
      <c r="B2363" t="s">
        <v>939</v>
      </c>
      <c r="C2363">
        <v>2397</v>
      </c>
      <c r="D2363">
        <v>1</v>
      </c>
      <c r="E2363">
        <v>1230.46</v>
      </c>
    </row>
    <row r="2364" spans="1:5" x14ac:dyDescent="0.35">
      <c r="A2364">
        <f t="shared" si="36"/>
        <v>2008</v>
      </c>
      <c r="B2364" t="s">
        <v>939</v>
      </c>
      <c r="C2364">
        <v>2448</v>
      </c>
      <c r="D2364">
        <v>1</v>
      </c>
      <c r="E2364">
        <v>809.98</v>
      </c>
    </row>
    <row r="2365" spans="1:5" x14ac:dyDescent="0.35">
      <c r="A2365">
        <f t="shared" si="36"/>
        <v>2008</v>
      </c>
      <c r="B2365" t="s">
        <v>939</v>
      </c>
      <c r="C2365">
        <v>2527</v>
      </c>
      <c r="D2365">
        <v>1</v>
      </c>
      <c r="E2365">
        <v>276.27</v>
      </c>
    </row>
    <row r="2366" spans="1:5" x14ac:dyDescent="0.35">
      <c r="A2366">
        <f t="shared" si="36"/>
        <v>2008</v>
      </c>
      <c r="B2366" t="s">
        <v>939</v>
      </c>
      <c r="C2366">
        <v>2534</v>
      </c>
      <c r="D2366">
        <v>1</v>
      </c>
      <c r="E2366">
        <v>801.94</v>
      </c>
    </row>
    <row r="2367" spans="1:5" x14ac:dyDescent="0.35">
      <c r="A2367">
        <f t="shared" si="36"/>
        <v>2008</v>
      </c>
      <c r="B2367" t="s">
        <v>939</v>
      </c>
      <c r="C2367">
        <v>2536</v>
      </c>
      <c r="D2367">
        <v>1</v>
      </c>
      <c r="E2367">
        <v>278.39999999999998</v>
      </c>
    </row>
    <row r="2368" spans="1:5" x14ac:dyDescent="0.35">
      <c r="A2368">
        <f t="shared" si="36"/>
        <v>2008</v>
      </c>
      <c r="B2368" t="s">
        <v>939</v>
      </c>
      <c r="C2368">
        <v>2580</v>
      </c>
      <c r="D2368">
        <v>1</v>
      </c>
      <c r="E2368">
        <v>759.06</v>
      </c>
    </row>
    <row r="2369" spans="1:5" x14ac:dyDescent="0.35">
      <c r="A2369">
        <f t="shared" si="36"/>
        <v>2008</v>
      </c>
      <c r="B2369" t="s">
        <v>939</v>
      </c>
      <c r="C2369">
        <v>2609</v>
      </c>
      <c r="D2369">
        <v>1</v>
      </c>
      <c r="E2369">
        <v>493.66</v>
      </c>
    </row>
    <row r="2370" spans="1:5" x14ac:dyDescent="0.35">
      <c r="A2370">
        <f t="shared" si="36"/>
        <v>2008</v>
      </c>
      <c r="B2370" t="s">
        <v>939</v>
      </c>
      <c r="C2370">
        <v>2683</v>
      </c>
      <c r="D2370">
        <v>1</v>
      </c>
      <c r="E2370">
        <v>475.86</v>
      </c>
    </row>
    <row r="2371" spans="1:5" x14ac:dyDescent="0.35">
      <c r="A2371">
        <f t="shared" si="36"/>
        <v>2008</v>
      </c>
      <c r="B2371" t="s">
        <v>939</v>
      </c>
      <c r="C2371">
        <v>2687</v>
      </c>
      <c r="D2371">
        <v>1</v>
      </c>
      <c r="E2371">
        <v>1010.25</v>
      </c>
    </row>
    <row r="2372" spans="1:5" x14ac:dyDescent="0.35">
      <c r="A2372">
        <f t="shared" ref="A2372:A2435" si="37">VALUE(20&amp;LEFT(B2372,2))+1</f>
        <v>2008</v>
      </c>
      <c r="B2372" t="s">
        <v>939</v>
      </c>
      <c r="C2372">
        <v>2689</v>
      </c>
      <c r="D2372">
        <v>1</v>
      </c>
      <c r="E2372">
        <v>1199.1099999999999</v>
      </c>
    </row>
    <row r="2373" spans="1:5" x14ac:dyDescent="0.35">
      <c r="A2373">
        <f t="shared" si="37"/>
        <v>2008</v>
      </c>
      <c r="B2373" t="s">
        <v>939</v>
      </c>
      <c r="C2373">
        <v>2711</v>
      </c>
      <c r="D2373">
        <v>1</v>
      </c>
      <c r="E2373">
        <v>863.79</v>
      </c>
    </row>
    <row r="2374" spans="1:5" x14ac:dyDescent="0.35">
      <c r="A2374">
        <f t="shared" si="37"/>
        <v>2008</v>
      </c>
      <c r="B2374" t="s">
        <v>939</v>
      </c>
      <c r="C2374">
        <v>2752</v>
      </c>
      <c r="D2374">
        <v>1</v>
      </c>
      <c r="E2374">
        <v>1777.05</v>
      </c>
    </row>
    <row r="2375" spans="1:5" x14ac:dyDescent="0.35">
      <c r="A2375">
        <f t="shared" si="37"/>
        <v>2008</v>
      </c>
      <c r="B2375" t="s">
        <v>939</v>
      </c>
      <c r="C2375">
        <v>2753</v>
      </c>
      <c r="D2375">
        <v>1</v>
      </c>
      <c r="E2375">
        <v>1210.6600000000001</v>
      </c>
    </row>
    <row r="2376" spans="1:5" x14ac:dyDescent="0.35">
      <c r="A2376">
        <f t="shared" si="37"/>
        <v>2008</v>
      </c>
      <c r="B2376" t="s">
        <v>939</v>
      </c>
      <c r="C2376">
        <v>2754</v>
      </c>
      <c r="D2376">
        <v>1</v>
      </c>
      <c r="E2376">
        <v>418.02</v>
      </c>
    </row>
    <row r="2377" spans="1:5" x14ac:dyDescent="0.35">
      <c r="A2377">
        <f t="shared" si="37"/>
        <v>2008</v>
      </c>
      <c r="B2377" t="s">
        <v>939</v>
      </c>
      <c r="C2377">
        <v>2759</v>
      </c>
      <c r="D2377">
        <v>1</v>
      </c>
      <c r="E2377">
        <v>331.03</v>
      </c>
    </row>
    <row r="2378" spans="1:5" x14ac:dyDescent="0.35">
      <c r="A2378">
        <f t="shared" si="37"/>
        <v>2008</v>
      </c>
      <c r="B2378" t="s">
        <v>939</v>
      </c>
      <c r="C2378">
        <v>2805</v>
      </c>
      <c r="D2378">
        <v>1</v>
      </c>
      <c r="E2378">
        <v>1094.1300000000001</v>
      </c>
    </row>
    <row r="2379" spans="1:5" x14ac:dyDescent="0.35">
      <c r="A2379">
        <f t="shared" si="37"/>
        <v>2008</v>
      </c>
      <c r="B2379" t="s">
        <v>939</v>
      </c>
      <c r="C2379">
        <v>2835</v>
      </c>
      <c r="D2379">
        <v>1</v>
      </c>
      <c r="E2379">
        <v>532.09</v>
      </c>
    </row>
    <row r="2380" spans="1:5" x14ac:dyDescent="0.35">
      <c r="A2380">
        <f t="shared" si="37"/>
        <v>2008</v>
      </c>
      <c r="B2380" t="s">
        <v>939</v>
      </c>
      <c r="C2380">
        <v>2853</v>
      </c>
      <c r="D2380">
        <v>1</v>
      </c>
      <c r="E2380">
        <v>929.7</v>
      </c>
    </row>
    <row r="2381" spans="1:5" x14ac:dyDescent="0.35">
      <c r="A2381">
        <f t="shared" si="37"/>
        <v>2008</v>
      </c>
      <c r="B2381" t="s">
        <v>939</v>
      </c>
      <c r="C2381">
        <v>2854</v>
      </c>
      <c r="D2381">
        <v>1</v>
      </c>
      <c r="E2381">
        <v>558.77</v>
      </c>
    </row>
    <row r="2382" spans="1:5" x14ac:dyDescent="0.35">
      <c r="A2382">
        <f t="shared" si="37"/>
        <v>2008</v>
      </c>
      <c r="B2382" t="s">
        <v>939</v>
      </c>
      <c r="C2382">
        <v>2856</v>
      </c>
      <c r="D2382">
        <v>1</v>
      </c>
      <c r="E2382">
        <v>355.25</v>
      </c>
    </row>
    <row r="2383" spans="1:5" x14ac:dyDescent="0.35">
      <c r="A2383">
        <f t="shared" si="37"/>
        <v>2008</v>
      </c>
      <c r="B2383" t="s">
        <v>939</v>
      </c>
      <c r="C2383">
        <v>2859</v>
      </c>
      <c r="D2383">
        <v>1</v>
      </c>
      <c r="E2383">
        <v>1593.43</v>
      </c>
    </row>
    <row r="2384" spans="1:5" x14ac:dyDescent="0.35">
      <c r="A2384">
        <f t="shared" si="37"/>
        <v>2008</v>
      </c>
      <c r="B2384" t="s">
        <v>939</v>
      </c>
      <c r="C2384">
        <v>2860</v>
      </c>
      <c r="D2384">
        <v>1</v>
      </c>
      <c r="E2384">
        <v>1241.23</v>
      </c>
    </row>
    <row r="2385" spans="1:5" x14ac:dyDescent="0.35">
      <c r="A2385">
        <f t="shared" si="37"/>
        <v>2008</v>
      </c>
      <c r="B2385" t="s">
        <v>939</v>
      </c>
      <c r="C2385">
        <v>2884</v>
      </c>
      <c r="D2385">
        <v>1</v>
      </c>
      <c r="E2385">
        <v>495.95</v>
      </c>
    </row>
    <row r="2386" spans="1:5" x14ac:dyDescent="0.35">
      <c r="A2386">
        <f t="shared" si="37"/>
        <v>2008</v>
      </c>
      <c r="B2386" t="s">
        <v>939</v>
      </c>
      <c r="C2386">
        <v>2886</v>
      </c>
      <c r="D2386">
        <v>1</v>
      </c>
      <c r="E2386">
        <v>419.33</v>
      </c>
    </row>
    <row r="2387" spans="1:5" x14ac:dyDescent="0.35">
      <c r="A2387">
        <f t="shared" si="37"/>
        <v>2008</v>
      </c>
      <c r="B2387" t="s">
        <v>939</v>
      </c>
      <c r="C2387">
        <v>2887</v>
      </c>
      <c r="D2387">
        <v>1</v>
      </c>
      <c r="E2387">
        <v>326.24</v>
      </c>
    </row>
    <row r="2388" spans="1:5" x14ac:dyDescent="0.35">
      <c r="A2388">
        <f t="shared" si="37"/>
        <v>2008</v>
      </c>
      <c r="B2388" t="s">
        <v>939</v>
      </c>
      <c r="C2388">
        <v>2888</v>
      </c>
      <c r="D2388">
        <v>1</v>
      </c>
      <c r="E2388">
        <v>390.51</v>
      </c>
    </row>
    <row r="2389" spans="1:5" x14ac:dyDescent="0.35">
      <c r="A2389">
        <f t="shared" si="37"/>
        <v>2008</v>
      </c>
      <c r="B2389" t="s">
        <v>939</v>
      </c>
      <c r="C2389">
        <v>2889</v>
      </c>
      <c r="D2389">
        <v>1</v>
      </c>
      <c r="E2389">
        <v>626.27</v>
      </c>
    </row>
    <row r="2390" spans="1:5" x14ac:dyDescent="0.35">
      <c r="A2390">
        <f t="shared" si="37"/>
        <v>2008</v>
      </c>
      <c r="B2390" t="s">
        <v>939</v>
      </c>
      <c r="C2390">
        <v>2890</v>
      </c>
      <c r="D2390">
        <v>1</v>
      </c>
      <c r="E2390">
        <v>576.47</v>
      </c>
    </row>
    <row r="2391" spans="1:5" x14ac:dyDescent="0.35">
      <c r="A2391">
        <f t="shared" si="37"/>
        <v>2008</v>
      </c>
      <c r="B2391" t="s">
        <v>939</v>
      </c>
      <c r="C2391">
        <v>2895</v>
      </c>
      <c r="D2391">
        <v>1</v>
      </c>
      <c r="E2391">
        <v>1193.43</v>
      </c>
    </row>
    <row r="2392" spans="1:5" x14ac:dyDescent="0.35">
      <c r="A2392">
        <f t="shared" si="37"/>
        <v>2008</v>
      </c>
      <c r="B2392" t="s">
        <v>939</v>
      </c>
      <c r="C2392">
        <v>2897</v>
      </c>
      <c r="D2392">
        <v>1</v>
      </c>
      <c r="E2392">
        <v>1256.1500000000001</v>
      </c>
    </row>
    <row r="2393" spans="1:5" x14ac:dyDescent="0.35">
      <c r="A2393">
        <f t="shared" si="37"/>
        <v>2008</v>
      </c>
      <c r="B2393" t="s">
        <v>939</v>
      </c>
      <c r="C2393">
        <v>2898</v>
      </c>
      <c r="D2393">
        <v>1</v>
      </c>
      <c r="E2393">
        <v>555.88</v>
      </c>
    </row>
    <row r="2394" spans="1:5" x14ac:dyDescent="0.35">
      <c r="A2394">
        <f t="shared" si="37"/>
        <v>2008</v>
      </c>
      <c r="B2394" t="s">
        <v>939</v>
      </c>
      <c r="C2394">
        <v>2899</v>
      </c>
      <c r="D2394">
        <v>1</v>
      </c>
      <c r="E2394">
        <v>1547.34</v>
      </c>
    </row>
    <row r="2395" spans="1:5" x14ac:dyDescent="0.35">
      <c r="A2395">
        <f t="shared" si="37"/>
        <v>2008</v>
      </c>
      <c r="B2395" t="s">
        <v>939</v>
      </c>
      <c r="C2395">
        <v>2902</v>
      </c>
      <c r="D2395">
        <v>1</v>
      </c>
      <c r="E2395">
        <v>543.61</v>
      </c>
    </row>
    <row r="2396" spans="1:5" x14ac:dyDescent="0.35">
      <c r="A2396">
        <f t="shared" si="37"/>
        <v>2009</v>
      </c>
      <c r="B2396" t="s">
        <v>940</v>
      </c>
      <c r="C2396">
        <v>1</v>
      </c>
      <c r="D2396">
        <v>1</v>
      </c>
      <c r="E2396">
        <v>1260.71</v>
      </c>
    </row>
    <row r="2397" spans="1:5" x14ac:dyDescent="0.35">
      <c r="A2397">
        <f t="shared" si="37"/>
        <v>2009</v>
      </c>
      <c r="B2397" t="s">
        <v>940</v>
      </c>
      <c r="C2397">
        <v>1</v>
      </c>
      <c r="D2397">
        <v>3</v>
      </c>
      <c r="E2397">
        <v>33650.480000000003</v>
      </c>
    </row>
    <row r="2398" spans="1:5" x14ac:dyDescent="0.35">
      <c r="A2398">
        <f t="shared" si="37"/>
        <v>2009</v>
      </c>
      <c r="B2398" t="s">
        <v>940</v>
      </c>
      <c r="C2398">
        <v>2</v>
      </c>
      <c r="D2398">
        <v>1</v>
      </c>
      <c r="E2398">
        <v>294.33</v>
      </c>
    </row>
    <row r="2399" spans="1:5" x14ac:dyDescent="0.35">
      <c r="A2399">
        <f t="shared" si="37"/>
        <v>2009</v>
      </c>
      <c r="B2399" t="s">
        <v>940</v>
      </c>
      <c r="C2399">
        <v>4</v>
      </c>
      <c r="D2399">
        <v>1</v>
      </c>
      <c r="E2399">
        <v>388.86</v>
      </c>
    </row>
    <row r="2400" spans="1:5" x14ac:dyDescent="0.35">
      <c r="A2400">
        <f t="shared" si="37"/>
        <v>2009</v>
      </c>
      <c r="B2400" t="s">
        <v>940</v>
      </c>
      <c r="C2400">
        <v>6</v>
      </c>
      <c r="D2400">
        <v>3</v>
      </c>
      <c r="E2400">
        <v>3337.19</v>
      </c>
    </row>
    <row r="2401" spans="1:5" x14ac:dyDescent="0.35">
      <c r="A2401">
        <f t="shared" si="37"/>
        <v>2009</v>
      </c>
      <c r="B2401" t="s">
        <v>940</v>
      </c>
      <c r="C2401">
        <v>11</v>
      </c>
      <c r="D2401">
        <v>1</v>
      </c>
      <c r="E2401">
        <v>39225.379999999997</v>
      </c>
    </row>
    <row r="2402" spans="1:5" x14ac:dyDescent="0.35">
      <c r="A2402">
        <f t="shared" si="37"/>
        <v>2009</v>
      </c>
      <c r="B2402" t="s">
        <v>940</v>
      </c>
      <c r="C2402">
        <v>12</v>
      </c>
      <c r="D2402">
        <v>1</v>
      </c>
      <c r="E2402">
        <v>6758.71</v>
      </c>
    </row>
    <row r="2403" spans="1:5" x14ac:dyDescent="0.35">
      <c r="A2403">
        <f t="shared" si="37"/>
        <v>2009</v>
      </c>
      <c r="B2403" t="s">
        <v>940</v>
      </c>
      <c r="C2403">
        <v>13</v>
      </c>
      <c r="D2403">
        <v>1</v>
      </c>
      <c r="E2403">
        <v>2896.62</v>
      </c>
    </row>
    <row r="2404" spans="1:5" x14ac:dyDescent="0.35">
      <c r="A2404">
        <f t="shared" si="37"/>
        <v>2009</v>
      </c>
      <c r="B2404" t="s">
        <v>940</v>
      </c>
      <c r="C2404">
        <v>14</v>
      </c>
      <c r="D2404">
        <v>1</v>
      </c>
      <c r="E2404">
        <v>2688.73</v>
      </c>
    </row>
    <row r="2405" spans="1:5" x14ac:dyDescent="0.35">
      <c r="A2405">
        <f t="shared" si="37"/>
        <v>2009</v>
      </c>
      <c r="B2405" t="s">
        <v>940</v>
      </c>
      <c r="C2405">
        <v>15</v>
      </c>
      <c r="D2405">
        <v>1</v>
      </c>
      <c r="E2405">
        <v>5478.12</v>
      </c>
    </row>
    <row r="2406" spans="1:5" x14ac:dyDescent="0.35">
      <c r="A2406">
        <f t="shared" si="37"/>
        <v>2009</v>
      </c>
      <c r="B2406" t="s">
        <v>940</v>
      </c>
      <c r="C2406">
        <v>16</v>
      </c>
      <c r="D2406">
        <v>1</v>
      </c>
      <c r="E2406">
        <v>4576.18</v>
      </c>
    </row>
    <row r="2407" spans="1:5" x14ac:dyDescent="0.35">
      <c r="A2407">
        <f t="shared" si="37"/>
        <v>2009</v>
      </c>
      <c r="B2407" t="s">
        <v>940</v>
      </c>
      <c r="C2407">
        <v>22</v>
      </c>
      <c r="D2407">
        <v>1</v>
      </c>
      <c r="E2407">
        <v>2716.65</v>
      </c>
    </row>
    <row r="2408" spans="1:5" x14ac:dyDescent="0.35">
      <c r="A2408">
        <f t="shared" si="37"/>
        <v>2009</v>
      </c>
      <c r="B2408" t="s">
        <v>940</v>
      </c>
      <c r="C2408">
        <v>23</v>
      </c>
      <c r="D2408">
        <v>1</v>
      </c>
      <c r="E2408">
        <v>942.57</v>
      </c>
    </row>
    <row r="2409" spans="1:5" x14ac:dyDescent="0.35">
      <c r="A2409">
        <f t="shared" si="37"/>
        <v>2009</v>
      </c>
      <c r="B2409" t="s">
        <v>940</v>
      </c>
      <c r="C2409">
        <v>25</v>
      </c>
      <c r="D2409">
        <v>1</v>
      </c>
      <c r="E2409">
        <v>70.260000000000005</v>
      </c>
    </row>
    <row r="2410" spans="1:5" x14ac:dyDescent="0.35">
      <c r="A2410">
        <f t="shared" si="37"/>
        <v>2009</v>
      </c>
      <c r="B2410" t="s">
        <v>940</v>
      </c>
      <c r="C2410">
        <v>31</v>
      </c>
      <c r="D2410">
        <v>1</v>
      </c>
      <c r="E2410">
        <v>4643.28</v>
      </c>
    </row>
    <row r="2411" spans="1:5" x14ac:dyDescent="0.35">
      <c r="A2411">
        <f t="shared" si="37"/>
        <v>2009</v>
      </c>
      <c r="B2411" t="s">
        <v>940</v>
      </c>
      <c r="C2411">
        <v>32</v>
      </c>
      <c r="D2411">
        <v>1</v>
      </c>
      <c r="E2411">
        <v>631.16</v>
      </c>
    </row>
    <row r="2412" spans="1:5" x14ac:dyDescent="0.35">
      <c r="A2412">
        <f t="shared" si="37"/>
        <v>2009</v>
      </c>
      <c r="B2412" t="s">
        <v>940</v>
      </c>
      <c r="C2412">
        <v>36</v>
      </c>
      <c r="D2412">
        <v>1</v>
      </c>
      <c r="E2412">
        <v>217.34</v>
      </c>
    </row>
    <row r="2413" spans="1:5" x14ac:dyDescent="0.35">
      <c r="A2413">
        <f t="shared" si="37"/>
        <v>2009</v>
      </c>
      <c r="B2413" t="s">
        <v>940</v>
      </c>
      <c r="C2413">
        <v>38</v>
      </c>
      <c r="D2413">
        <v>1</v>
      </c>
      <c r="E2413">
        <v>1344.89</v>
      </c>
    </row>
    <row r="2414" spans="1:5" x14ac:dyDescent="0.35">
      <c r="A2414">
        <f t="shared" si="37"/>
        <v>2009</v>
      </c>
      <c r="B2414" t="s">
        <v>940</v>
      </c>
      <c r="C2414">
        <v>47</v>
      </c>
      <c r="D2414">
        <v>1</v>
      </c>
      <c r="E2414">
        <v>3653.99</v>
      </c>
    </row>
    <row r="2415" spans="1:5" x14ac:dyDescent="0.35">
      <c r="A2415">
        <f t="shared" si="37"/>
        <v>2009</v>
      </c>
      <c r="B2415" t="s">
        <v>940</v>
      </c>
      <c r="C2415">
        <v>51</v>
      </c>
      <c r="D2415">
        <v>1</v>
      </c>
      <c r="E2415">
        <v>1667.72</v>
      </c>
    </row>
    <row r="2416" spans="1:5" x14ac:dyDescent="0.35">
      <c r="A2416">
        <f t="shared" si="37"/>
        <v>2009</v>
      </c>
      <c r="B2416" t="s">
        <v>940</v>
      </c>
      <c r="C2416">
        <v>62</v>
      </c>
      <c r="D2416">
        <v>1</v>
      </c>
      <c r="E2416">
        <v>437.58</v>
      </c>
    </row>
    <row r="2417" spans="1:5" x14ac:dyDescent="0.35">
      <c r="A2417">
        <f t="shared" si="37"/>
        <v>2009</v>
      </c>
      <c r="B2417" t="s">
        <v>940</v>
      </c>
      <c r="C2417">
        <v>75</v>
      </c>
      <c r="D2417">
        <v>1</v>
      </c>
      <c r="E2417">
        <v>590.47</v>
      </c>
    </row>
    <row r="2418" spans="1:5" x14ac:dyDescent="0.35">
      <c r="A2418">
        <f t="shared" si="37"/>
        <v>2009</v>
      </c>
      <c r="B2418" t="s">
        <v>940</v>
      </c>
      <c r="C2418">
        <v>77</v>
      </c>
      <c r="D2418">
        <v>1</v>
      </c>
      <c r="E2418">
        <v>7140.08</v>
      </c>
    </row>
    <row r="2419" spans="1:5" x14ac:dyDescent="0.35">
      <c r="A2419">
        <f t="shared" si="37"/>
        <v>2009</v>
      </c>
      <c r="B2419" t="s">
        <v>940</v>
      </c>
      <c r="C2419">
        <v>81</v>
      </c>
      <c r="D2419">
        <v>1</v>
      </c>
      <c r="E2419">
        <v>152.07</v>
      </c>
    </row>
    <row r="2420" spans="1:5" x14ac:dyDescent="0.35">
      <c r="A2420">
        <f t="shared" si="37"/>
        <v>2009</v>
      </c>
      <c r="B2420" t="s">
        <v>940</v>
      </c>
      <c r="C2420">
        <v>84</v>
      </c>
      <c r="D2420">
        <v>1</v>
      </c>
      <c r="E2420">
        <v>587.35</v>
      </c>
    </row>
    <row r="2421" spans="1:5" x14ac:dyDescent="0.35">
      <c r="A2421">
        <f t="shared" si="37"/>
        <v>2009</v>
      </c>
      <c r="B2421" t="s">
        <v>940</v>
      </c>
      <c r="C2421">
        <v>85</v>
      </c>
      <c r="D2421">
        <v>1</v>
      </c>
      <c r="E2421">
        <v>582.51</v>
      </c>
    </row>
    <row r="2422" spans="1:5" x14ac:dyDescent="0.35">
      <c r="A2422">
        <f t="shared" si="37"/>
        <v>2009</v>
      </c>
      <c r="B2422" t="s">
        <v>940</v>
      </c>
      <c r="C2422">
        <v>88</v>
      </c>
      <c r="D2422">
        <v>1</v>
      </c>
      <c r="E2422">
        <v>2077.36</v>
      </c>
    </row>
    <row r="2423" spans="1:5" x14ac:dyDescent="0.35">
      <c r="A2423">
        <f t="shared" si="37"/>
        <v>2009</v>
      </c>
      <c r="B2423" t="s">
        <v>940</v>
      </c>
      <c r="C2423">
        <v>91</v>
      </c>
      <c r="D2423">
        <v>1</v>
      </c>
      <c r="E2423">
        <v>726.27</v>
      </c>
    </row>
    <row r="2424" spans="1:5" x14ac:dyDescent="0.35">
      <c r="A2424">
        <f t="shared" si="37"/>
        <v>2009</v>
      </c>
      <c r="B2424" t="s">
        <v>940</v>
      </c>
      <c r="C2424">
        <v>93</v>
      </c>
      <c r="D2424">
        <v>1</v>
      </c>
      <c r="E2424">
        <v>577.37</v>
      </c>
    </row>
    <row r="2425" spans="1:5" x14ac:dyDescent="0.35">
      <c r="A2425">
        <f t="shared" si="37"/>
        <v>2009</v>
      </c>
      <c r="B2425" t="s">
        <v>940</v>
      </c>
      <c r="C2425">
        <v>94</v>
      </c>
      <c r="D2425">
        <v>1</v>
      </c>
      <c r="E2425">
        <v>2612.37</v>
      </c>
    </row>
    <row r="2426" spans="1:5" x14ac:dyDescent="0.35">
      <c r="A2426">
        <f t="shared" si="37"/>
        <v>2009</v>
      </c>
      <c r="B2426" t="s">
        <v>940</v>
      </c>
      <c r="C2426">
        <v>95</v>
      </c>
      <c r="D2426">
        <v>1</v>
      </c>
      <c r="E2426">
        <v>301.57</v>
      </c>
    </row>
    <row r="2427" spans="1:5" x14ac:dyDescent="0.35">
      <c r="A2427">
        <f t="shared" si="37"/>
        <v>2009</v>
      </c>
      <c r="B2427" t="s">
        <v>940</v>
      </c>
      <c r="C2427">
        <v>97</v>
      </c>
      <c r="D2427">
        <v>1</v>
      </c>
      <c r="E2427">
        <v>731.71</v>
      </c>
    </row>
    <row r="2428" spans="1:5" x14ac:dyDescent="0.35">
      <c r="A2428">
        <f t="shared" si="37"/>
        <v>2009</v>
      </c>
      <c r="B2428" t="s">
        <v>940</v>
      </c>
      <c r="C2428">
        <v>99</v>
      </c>
      <c r="D2428">
        <v>1</v>
      </c>
      <c r="E2428">
        <v>1153.9100000000001</v>
      </c>
    </row>
    <row r="2429" spans="1:5" x14ac:dyDescent="0.35">
      <c r="A2429">
        <f t="shared" si="37"/>
        <v>2009</v>
      </c>
      <c r="B2429" t="s">
        <v>940</v>
      </c>
      <c r="C2429">
        <v>100</v>
      </c>
      <c r="D2429">
        <v>1</v>
      </c>
      <c r="E2429">
        <v>310.73</v>
      </c>
    </row>
    <row r="2430" spans="1:5" x14ac:dyDescent="0.35">
      <c r="A2430">
        <f t="shared" si="37"/>
        <v>2009</v>
      </c>
      <c r="B2430" t="s">
        <v>940</v>
      </c>
      <c r="C2430">
        <v>108</v>
      </c>
      <c r="D2430">
        <v>1</v>
      </c>
      <c r="E2430">
        <v>1039.19</v>
      </c>
    </row>
    <row r="2431" spans="1:5" x14ac:dyDescent="0.35">
      <c r="A2431">
        <f t="shared" si="37"/>
        <v>2009</v>
      </c>
      <c r="B2431" t="s">
        <v>940</v>
      </c>
      <c r="C2431">
        <v>110</v>
      </c>
      <c r="D2431">
        <v>1</v>
      </c>
      <c r="E2431">
        <v>3064.42</v>
      </c>
    </row>
    <row r="2432" spans="1:5" x14ac:dyDescent="0.35">
      <c r="A2432">
        <f t="shared" si="37"/>
        <v>2009</v>
      </c>
      <c r="B2432" t="s">
        <v>940</v>
      </c>
      <c r="C2432">
        <v>111</v>
      </c>
      <c r="D2432">
        <v>1</v>
      </c>
      <c r="E2432">
        <v>1648.87</v>
      </c>
    </row>
    <row r="2433" spans="1:5" x14ac:dyDescent="0.35">
      <c r="A2433">
        <f t="shared" si="37"/>
        <v>2009</v>
      </c>
      <c r="B2433" t="s">
        <v>940</v>
      </c>
      <c r="C2433">
        <v>112</v>
      </c>
      <c r="D2433">
        <v>1</v>
      </c>
      <c r="E2433">
        <v>8955.6299999999992</v>
      </c>
    </row>
    <row r="2434" spans="1:5" x14ac:dyDescent="0.35">
      <c r="A2434">
        <f t="shared" si="37"/>
        <v>2009</v>
      </c>
      <c r="B2434" t="s">
        <v>940</v>
      </c>
      <c r="C2434">
        <v>113</v>
      </c>
      <c r="D2434">
        <v>1</v>
      </c>
      <c r="E2434">
        <v>822.22</v>
      </c>
    </row>
    <row r="2435" spans="1:5" x14ac:dyDescent="0.35">
      <c r="A2435">
        <f t="shared" si="37"/>
        <v>2009</v>
      </c>
      <c r="B2435" t="s">
        <v>940</v>
      </c>
      <c r="C2435">
        <v>115</v>
      </c>
      <c r="D2435">
        <v>1</v>
      </c>
      <c r="E2435">
        <v>1062.95</v>
      </c>
    </row>
    <row r="2436" spans="1:5" x14ac:dyDescent="0.35">
      <c r="A2436">
        <f t="shared" ref="A2436:A2499" si="38">VALUE(20&amp;LEFT(B2436,2))+1</f>
        <v>2009</v>
      </c>
      <c r="B2436" t="s">
        <v>940</v>
      </c>
      <c r="C2436">
        <v>116</v>
      </c>
      <c r="D2436">
        <v>1</v>
      </c>
      <c r="E2436">
        <v>787.68</v>
      </c>
    </row>
    <row r="2437" spans="1:5" x14ac:dyDescent="0.35">
      <c r="A2437">
        <f t="shared" si="38"/>
        <v>2009</v>
      </c>
      <c r="B2437" t="s">
        <v>940</v>
      </c>
      <c r="C2437">
        <v>118</v>
      </c>
      <c r="D2437">
        <v>1</v>
      </c>
      <c r="E2437">
        <v>419.84</v>
      </c>
    </row>
    <row r="2438" spans="1:5" x14ac:dyDescent="0.35">
      <c r="A2438">
        <f t="shared" si="38"/>
        <v>2009</v>
      </c>
      <c r="B2438" t="s">
        <v>940</v>
      </c>
      <c r="C2438">
        <v>129</v>
      </c>
      <c r="D2438">
        <v>1</v>
      </c>
      <c r="E2438">
        <v>1465.57</v>
      </c>
    </row>
    <row r="2439" spans="1:5" x14ac:dyDescent="0.35">
      <c r="A2439">
        <f t="shared" si="38"/>
        <v>2009</v>
      </c>
      <c r="B2439" t="s">
        <v>940</v>
      </c>
      <c r="C2439">
        <v>138</v>
      </c>
      <c r="D2439">
        <v>1</v>
      </c>
      <c r="E2439">
        <v>3681.02</v>
      </c>
    </row>
    <row r="2440" spans="1:5" x14ac:dyDescent="0.35">
      <c r="A2440">
        <f t="shared" si="38"/>
        <v>2009</v>
      </c>
      <c r="B2440" t="s">
        <v>940</v>
      </c>
      <c r="C2440">
        <v>139</v>
      </c>
      <c r="D2440">
        <v>1</v>
      </c>
      <c r="E2440">
        <v>892.03</v>
      </c>
    </row>
    <row r="2441" spans="1:5" x14ac:dyDescent="0.35">
      <c r="A2441">
        <f t="shared" si="38"/>
        <v>2009</v>
      </c>
      <c r="B2441" t="s">
        <v>940</v>
      </c>
      <c r="C2441">
        <v>146</v>
      </c>
      <c r="D2441">
        <v>1</v>
      </c>
      <c r="E2441">
        <v>777.84</v>
      </c>
    </row>
    <row r="2442" spans="1:5" x14ac:dyDescent="0.35">
      <c r="A2442">
        <f t="shared" si="38"/>
        <v>2009</v>
      </c>
      <c r="B2442" t="s">
        <v>940</v>
      </c>
      <c r="C2442">
        <v>150</v>
      </c>
      <c r="D2442">
        <v>1</v>
      </c>
      <c r="E2442">
        <v>894.17</v>
      </c>
    </row>
    <row r="2443" spans="1:5" x14ac:dyDescent="0.35">
      <c r="A2443">
        <f t="shared" si="38"/>
        <v>2009</v>
      </c>
      <c r="B2443" t="s">
        <v>940</v>
      </c>
      <c r="C2443">
        <v>152</v>
      </c>
      <c r="D2443">
        <v>1</v>
      </c>
      <c r="E2443">
        <v>5345.19</v>
      </c>
    </row>
    <row r="2444" spans="1:5" x14ac:dyDescent="0.35">
      <c r="A2444">
        <f t="shared" si="38"/>
        <v>2009</v>
      </c>
      <c r="B2444" t="s">
        <v>940</v>
      </c>
      <c r="C2444">
        <v>162</v>
      </c>
      <c r="D2444">
        <v>1</v>
      </c>
      <c r="E2444">
        <v>971.02</v>
      </c>
    </row>
    <row r="2445" spans="1:5" x14ac:dyDescent="0.35">
      <c r="A2445">
        <f t="shared" si="38"/>
        <v>2009</v>
      </c>
      <c r="B2445" t="s">
        <v>940</v>
      </c>
      <c r="C2445">
        <v>166</v>
      </c>
      <c r="D2445">
        <v>1</v>
      </c>
      <c r="E2445">
        <v>526.94000000000005</v>
      </c>
    </row>
    <row r="2446" spans="1:5" x14ac:dyDescent="0.35">
      <c r="A2446">
        <f t="shared" si="38"/>
        <v>2009</v>
      </c>
      <c r="B2446" t="s">
        <v>940</v>
      </c>
      <c r="C2446">
        <v>173</v>
      </c>
      <c r="D2446">
        <v>1</v>
      </c>
      <c r="E2446">
        <v>493.23</v>
      </c>
    </row>
    <row r="2447" spans="1:5" x14ac:dyDescent="0.35">
      <c r="A2447">
        <f t="shared" si="38"/>
        <v>2009</v>
      </c>
      <c r="B2447" t="s">
        <v>940</v>
      </c>
      <c r="C2447">
        <v>177</v>
      </c>
      <c r="D2447">
        <v>1</v>
      </c>
      <c r="E2447">
        <v>925.67</v>
      </c>
    </row>
    <row r="2448" spans="1:5" x14ac:dyDescent="0.35">
      <c r="A2448">
        <f t="shared" si="38"/>
        <v>2009</v>
      </c>
      <c r="B2448" t="s">
        <v>940</v>
      </c>
      <c r="C2448">
        <v>181</v>
      </c>
      <c r="D2448">
        <v>1</v>
      </c>
      <c r="E2448">
        <v>6619.28</v>
      </c>
    </row>
    <row r="2449" spans="1:5" x14ac:dyDescent="0.35">
      <c r="A2449">
        <f t="shared" si="38"/>
        <v>2009</v>
      </c>
      <c r="B2449" t="s">
        <v>940</v>
      </c>
      <c r="C2449">
        <v>182</v>
      </c>
      <c r="D2449">
        <v>1</v>
      </c>
      <c r="E2449">
        <v>1194.33</v>
      </c>
    </row>
    <row r="2450" spans="1:5" x14ac:dyDescent="0.35">
      <c r="A2450">
        <f t="shared" si="38"/>
        <v>2009</v>
      </c>
      <c r="B2450" t="s">
        <v>940</v>
      </c>
      <c r="C2450">
        <v>186</v>
      </c>
      <c r="D2450">
        <v>1</v>
      </c>
      <c r="E2450">
        <v>1529.47</v>
      </c>
    </row>
    <row r="2451" spans="1:5" x14ac:dyDescent="0.35">
      <c r="A2451">
        <f t="shared" si="38"/>
        <v>2009</v>
      </c>
      <c r="B2451" t="s">
        <v>940</v>
      </c>
      <c r="C2451">
        <v>191</v>
      </c>
      <c r="D2451">
        <v>1</v>
      </c>
      <c r="E2451">
        <v>9961.18</v>
      </c>
    </row>
    <row r="2452" spans="1:5" x14ac:dyDescent="0.35">
      <c r="A2452">
        <f t="shared" si="38"/>
        <v>2009</v>
      </c>
      <c r="B2452" t="s">
        <v>940</v>
      </c>
      <c r="C2452">
        <v>192</v>
      </c>
      <c r="D2452">
        <v>1</v>
      </c>
      <c r="E2452">
        <v>6355.57</v>
      </c>
    </row>
    <row r="2453" spans="1:5" x14ac:dyDescent="0.35">
      <c r="A2453">
        <f t="shared" si="38"/>
        <v>2009</v>
      </c>
      <c r="B2453" t="s">
        <v>940</v>
      </c>
      <c r="C2453">
        <v>194</v>
      </c>
      <c r="D2453">
        <v>1</v>
      </c>
      <c r="E2453">
        <v>11214.29</v>
      </c>
    </row>
    <row r="2454" spans="1:5" x14ac:dyDescent="0.35">
      <c r="A2454">
        <f t="shared" si="38"/>
        <v>2009</v>
      </c>
      <c r="B2454" t="s">
        <v>940</v>
      </c>
      <c r="C2454">
        <v>195</v>
      </c>
      <c r="D2454">
        <v>1</v>
      </c>
      <c r="E2454">
        <v>545.76</v>
      </c>
    </row>
    <row r="2455" spans="1:5" x14ac:dyDescent="0.35">
      <c r="A2455">
        <f t="shared" si="38"/>
        <v>2009</v>
      </c>
      <c r="B2455" t="s">
        <v>940</v>
      </c>
      <c r="C2455">
        <v>196</v>
      </c>
      <c r="D2455">
        <v>1</v>
      </c>
      <c r="E2455">
        <v>27332.12</v>
      </c>
    </row>
    <row r="2456" spans="1:5" x14ac:dyDescent="0.35">
      <c r="A2456">
        <f t="shared" si="38"/>
        <v>2009</v>
      </c>
      <c r="B2456" t="s">
        <v>940</v>
      </c>
      <c r="C2456">
        <v>197</v>
      </c>
      <c r="D2456">
        <v>1</v>
      </c>
      <c r="E2456">
        <v>4428.74</v>
      </c>
    </row>
    <row r="2457" spans="1:5" x14ac:dyDescent="0.35">
      <c r="A2457">
        <f t="shared" si="38"/>
        <v>2009</v>
      </c>
      <c r="B2457" t="s">
        <v>940</v>
      </c>
      <c r="C2457">
        <v>199</v>
      </c>
      <c r="D2457">
        <v>1</v>
      </c>
      <c r="E2457">
        <v>3812.28</v>
      </c>
    </row>
    <row r="2458" spans="1:5" x14ac:dyDescent="0.35">
      <c r="A2458">
        <f t="shared" si="38"/>
        <v>2009</v>
      </c>
      <c r="B2458" t="s">
        <v>940</v>
      </c>
      <c r="C2458">
        <v>200</v>
      </c>
      <c r="D2458">
        <v>1</v>
      </c>
      <c r="E2458">
        <v>4912.28</v>
      </c>
    </row>
    <row r="2459" spans="1:5" x14ac:dyDescent="0.35">
      <c r="A2459">
        <f t="shared" si="38"/>
        <v>2009</v>
      </c>
      <c r="B2459" t="s">
        <v>940</v>
      </c>
      <c r="C2459">
        <v>203</v>
      </c>
      <c r="D2459">
        <v>1</v>
      </c>
      <c r="E2459">
        <v>831.54</v>
      </c>
    </row>
    <row r="2460" spans="1:5" x14ac:dyDescent="0.35">
      <c r="A2460">
        <f t="shared" si="38"/>
        <v>2009</v>
      </c>
      <c r="B2460" t="s">
        <v>940</v>
      </c>
      <c r="C2460">
        <v>204</v>
      </c>
      <c r="D2460">
        <v>1</v>
      </c>
      <c r="E2460">
        <v>2081.65</v>
      </c>
    </row>
    <row r="2461" spans="1:5" x14ac:dyDescent="0.35">
      <c r="A2461">
        <f t="shared" si="38"/>
        <v>2009</v>
      </c>
      <c r="B2461" t="s">
        <v>940</v>
      </c>
      <c r="C2461">
        <v>206</v>
      </c>
      <c r="D2461">
        <v>1</v>
      </c>
      <c r="E2461">
        <v>3892.8</v>
      </c>
    </row>
    <row r="2462" spans="1:5" x14ac:dyDescent="0.35">
      <c r="A2462">
        <f t="shared" si="38"/>
        <v>2009</v>
      </c>
      <c r="B2462" t="s">
        <v>940</v>
      </c>
      <c r="C2462">
        <v>207</v>
      </c>
      <c r="D2462">
        <v>1</v>
      </c>
      <c r="E2462">
        <v>286</v>
      </c>
    </row>
    <row r="2463" spans="1:5" x14ac:dyDescent="0.35">
      <c r="A2463">
        <f t="shared" si="38"/>
        <v>2009</v>
      </c>
      <c r="B2463" t="s">
        <v>940</v>
      </c>
      <c r="C2463">
        <v>208</v>
      </c>
      <c r="D2463">
        <v>1</v>
      </c>
      <c r="E2463">
        <v>166.2</v>
      </c>
    </row>
    <row r="2464" spans="1:5" x14ac:dyDescent="0.35">
      <c r="A2464">
        <f t="shared" si="38"/>
        <v>2009</v>
      </c>
      <c r="B2464" t="s">
        <v>940</v>
      </c>
      <c r="C2464">
        <v>213</v>
      </c>
      <c r="D2464">
        <v>1</v>
      </c>
      <c r="E2464">
        <v>763.69</v>
      </c>
    </row>
    <row r="2465" spans="1:5" x14ac:dyDescent="0.35">
      <c r="A2465">
        <f t="shared" si="38"/>
        <v>2009</v>
      </c>
      <c r="B2465" t="s">
        <v>940</v>
      </c>
      <c r="C2465">
        <v>227</v>
      </c>
      <c r="D2465">
        <v>1</v>
      </c>
      <c r="E2465">
        <v>881.98</v>
      </c>
    </row>
    <row r="2466" spans="1:5" x14ac:dyDescent="0.35">
      <c r="A2466">
        <f t="shared" si="38"/>
        <v>2009</v>
      </c>
      <c r="B2466" t="s">
        <v>940</v>
      </c>
      <c r="C2466">
        <v>229</v>
      </c>
      <c r="D2466">
        <v>1</v>
      </c>
      <c r="E2466">
        <v>364.03</v>
      </c>
    </row>
    <row r="2467" spans="1:5" x14ac:dyDescent="0.35">
      <c r="A2467">
        <f t="shared" si="38"/>
        <v>2009</v>
      </c>
      <c r="B2467" t="s">
        <v>940</v>
      </c>
      <c r="C2467">
        <v>238</v>
      </c>
      <c r="D2467">
        <v>1</v>
      </c>
      <c r="E2467">
        <v>310.33</v>
      </c>
    </row>
    <row r="2468" spans="1:5" x14ac:dyDescent="0.35">
      <c r="A2468">
        <f t="shared" si="38"/>
        <v>2009</v>
      </c>
      <c r="B2468" t="s">
        <v>940</v>
      </c>
      <c r="C2468">
        <v>239</v>
      </c>
      <c r="D2468">
        <v>1</v>
      </c>
      <c r="E2468">
        <v>632.78</v>
      </c>
    </row>
    <row r="2469" spans="1:5" x14ac:dyDescent="0.35">
      <c r="A2469">
        <f t="shared" si="38"/>
        <v>2009</v>
      </c>
      <c r="B2469" t="s">
        <v>940</v>
      </c>
      <c r="C2469">
        <v>241</v>
      </c>
      <c r="D2469">
        <v>1</v>
      </c>
      <c r="E2469">
        <v>3221.14</v>
      </c>
    </row>
    <row r="2470" spans="1:5" x14ac:dyDescent="0.35">
      <c r="A2470">
        <f t="shared" si="38"/>
        <v>2009</v>
      </c>
      <c r="B2470" t="s">
        <v>940</v>
      </c>
      <c r="C2470">
        <v>242</v>
      </c>
      <c r="D2470">
        <v>1</v>
      </c>
      <c r="E2470">
        <v>463.46</v>
      </c>
    </row>
    <row r="2471" spans="1:5" x14ac:dyDescent="0.35">
      <c r="A2471">
        <f t="shared" si="38"/>
        <v>2009</v>
      </c>
      <c r="B2471" t="s">
        <v>940</v>
      </c>
      <c r="C2471">
        <v>252</v>
      </c>
      <c r="D2471">
        <v>1</v>
      </c>
      <c r="E2471">
        <v>1274.1400000000001</v>
      </c>
    </row>
    <row r="2472" spans="1:5" x14ac:dyDescent="0.35">
      <c r="A2472">
        <f t="shared" si="38"/>
        <v>2009</v>
      </c>
      <c r="B2472" t="s">
        <v>940</v>
      </c>
      <c r="C2472">
        <v>253</v>
      </c>
      <c r="D2472">
        <v>1</v>
      </c>
      <c r="E2472">
        <v>655.61</v>
      </c>
    </row>
    <row r="2473" spans="1:5" x14ac:dyDescent="0.35">
      <c r="A2473">
        <f t="shared" si="38"/>
        <v>2009</v>
      </c>
      <c r="B2473" t="s">
        <v>940</v>
      </c>
      <c r="C2473">
        <v>255</v>
      </c>
      <c r="D2473">
        <v>1</v>
      </c>
      <c r="E2473">
        <v>1237.6500000000001</v>
      </c>
    </row>
    <row r="2474" spans="1:5" x14ac:dyDescent="0.35">
      <c r="A2474">
        <f t="shared" si="38"/>
        <v>2009</v>
      </c>
      <c r="B2474" t="s">
        <v>940</v>
      </c>
      <c r="C2474">
        <v>256</v>
      </c>
      <c r="D2474">
        <v>1</v>
      </c>
      <c r="E2474">
        <v>2805.85</v>
      </c>
    </row>
    <row r="2475" spans="1:5" x14ac:dyDescent="0.35">
      <c r="A2475">
        <f t="shared" si="38"/>
        <v>2009</v>
      </c>
      <c r="B2475" t="s">
        <v>940</v>
      </c>
      <c r="C2475">
        <v>261</v>
      </c>
      <c r="D2475">
        <v>1</v>
      </c>
      <c r="E2475">
        <v>260.88</v>
      </c>
    </row>
    <row r="2476" spans="1:5" x14ac:dyDescent="0.35">
      <c r="A2476">
        <f t="shared" si="38"/>
        <v>2009</v>
      </c>
      <c r="B2476" t="s">
        <v>940</v>
      </c>
      <c r="C2476">
        <v>264</v>
      </c>
      <c r="D2476">
        <v>1</v>
      </c>
      <c r="E2476">
        <v>101.61</v>
      </c>
    </row>
    <row r="2477" spans="1:5" x14ac:dyDescent="0.35">
      <c r="A2477">
        <f t="shared" si="38"/>
        <v>2009</v>
      </c>
      <c r="B2477" t="s">
        <v>940</v>
      </c>
      <c r="C2477">
        <v>270</v>
      </c>
      <c r="D2477">
        <v>1</v>
      </c>
      <c r="E2477">
        <v>7425.9</v>
      </c>
    </row>
    <row r="2478" spans="1:5" x14ac:dyDescent="0.35">
      <c r="A2478">
        <f t="shared" si="38"/>
        <v>2009</v>
      </c>
      <c r="B2478" t="s">
        <v>940</v>
      </c>
      <c r="C2478">
        <v>271</v>
      </c>
      <c r="D2478">
        <v>1</v>
      </c>
      <c r="E2478">
        <v>10343.43</v>
      </c>
    </row>
    <row r="2479" spans="1:5" x14ac:dyDescent="0.35">
      <c r="A2479">
        <f t="shared" si="38"/>
        <v>2009</v>
      </c>
      <c r="B2479" t="s">
        <v>940</v>
      </c>
      <c r="C2479">
        <v>272</v>
      </c>
      <c r="D2479">
        <v>1</v>
      </c>
      <c r="E2479">
        <v>9790.02</v>
      </c>
    </row>
    <row r="2480" spans="1:5" x14ac:dyDescent="0.35">
      <c r="A2480">
        <f t="shared" si="38"/>
        <v>2009</v>
      </c>
      <c r="B2480" t="s">
        <v>940</v>
      </c>
      <c r="C2480">
        <v>273</v>
      </c>
      <c r="D2480">
        <v>1</v>
      </c>
      <c r="E2480">
        <v>7908.31</v>
      </c>
    </row>
    <row r="2481" spans="1:5" x14ac:dyDescent="0.35">
      <c r="A2481">
        <f t="shared" si="38"/>
        <v>2009</v>
      </c>
      <c r="B2481" t="s">
        <v>940</v>
      </c>
      <c r="C2481">
        <v>276</v>
      </c>
      <c r="D2481">
        <v>1</v>
      </c>
      <c r="E2481">
        <v>8160.94</v>
      </c>
    </row>
    <row r="2482" spans="1:5" x14ac:dyDescent="0.35">
      <c r="A2482">
        <f t="shared" si="38"/>
        <v>2009</v>
      </c>
      <c r="B2482" t="s">
        <v>940</v>
      </c>
      <c r="C2482">
        <v>277</v>
      </c>
      <c r="D2482">
        <v>1</v>
      </c>
      <c r="E2482">
        <v>2232.19</v>
      </c>
    </row>
    <row r="2483" spans="1:5" x14ac:dyDescent="0.35">
      <c r="A2483">
        <f t="shared" si="38"/>
        <v>2009</v>
      </c>
      <c r="B2483" t="s">
        <v>940</v>
      </c>
      <c r="C2483">
        <v>278</v>
      </c>
      <c r="D2483">
        <v>1</v>
      </c>
      <c r="E2483">
        <v>2701.71</v>
      </c>
    </row>
    <row r="2484" spans="1:5" x14ac:dyDescent="0.35">
      <c r="A2484">
        <f t="shared" si="38"/>
        <v>2009</v>
      </c>
      <c r="B2484" t="s">
        <v>940</v>
      </c>
      <c r="C2484">
        <v>279</v>
      </c>
      <c r="D2484">
        <v>1</v>
      </c>
      <c r="E2484">
        <v>21010.31</v>
      </c>
    </row>
    <row r="2485" spans="1:5" x14ac:dyDescent="0.35">
      <c r="A2485">
        <f t="shared" si="38"/>
        <v>2009</v>
      </c>
      <c r="B2485" t="s">
        <v>940</v>
      </c>
      <c r="C2485">
        <v>280</v>
      </c>
      <c r="D2485">
        <v>1</v>
      </c>
      <c r="E2485">
        <v>4058.65</v>
      </c>
    </row>
    <row r="2486" spans="1:5" x14ac:dyDescent="0.35">
      <c r="A2486">
        <f t="shared" si="38"/>
        <v>2009</v>
      </c>
      <c r="B2486" t="s">
        <v>940</v>
      </c>
      <c r="C2486">
        <v>281</v>
      </c>
      <c r="D2486">
        <v>1</v>
      </c>
      <c r="E2486">
        <v>12585.9</v>
      </c>
    </row>
    <row r="2487" spans="1:5" x14ac:dyDescent="0.35">
      <c r="A2487">
        <f t="shared" si="38"/>
        <v>2009</v>
      </c>
      <c r="B2487" t="s">
        <v>940</v>
      </c>
      <c r="C2487">
        <v>282</v>
      </c>
      <c r="D2487">
        <v>1</v>
      </c>
      <c r="E2487">
        <v>1693.36</v>
      </c>
    </row>
    <row r="2488" spans="1:5" x14ac:dyDescent="0.35">
      <c r="A2488">
        <f t="shared" si="38"/>
        <v>2009</v>
      </c>
      <c r="B2488" t="s">
        <v>940</v>
      </c>
      <c r="C2488">
        <v>283</v>
      </c>
      <c r="D2488">
        <v>1</v>
      </c>
      <c r="E2488">
        <v>4310.82</v>
      </c>
    </row>
    <row r="2489" spans="1:5" x14ac:dyDescent="0.35">
      <c r="A2489">
        <f t="shared" si="38"/>
        <v>2009</v>
      </c>
      <c r="B2489" t="s">
        <v>940</v>
      </c>
      <c r="C2489">
        <v>284</v>
      </c>
      <c r="D2489">
        <v>1</v>
      </c>
      <c r="E2489">
        <v>10196.200000000001</v>
      </c>
    </row>
    <row r="2490" spans="1:5" x14ac:dyDescent="0.35">
      <c r="A2490">
        <f t="shared" si="38"/>
        <v>2009</v>
      </c>
      <c r="B2490" t="s">
        <v>940</v>
      </c>
      <c r="C2490">
        <v>286</v>
      </c>
      <c r="D2490">
        <v>1</v>
      </c>
      <c r="E2490">
        <v>2041.42</v>
      </c>
    </row>
    <row r="2491" spans="1:5" x14ac:dyDescent="0.35">
      <c r="A2491">
        <f t="shared" si="38"/>
        <v>2009</v>
      </c>
      <c r="B2491" t="s">
        <v>940</v>
      </c>
      <c r="C2491">
        <v>294</v>
      </c>
      <c r="D2491">
        <v>1</v>
      </c>
      <c r="E2491">
        <v>1512.25</v>
      </c>
    </row>
    <row r="2492" spans="1:5" x14ac:dyDescent="0.35">
      <c r="A2492">
        <f t="shared" si="38"/>
        <v>2009</v>
      </c>
      <c r="B2492" t="s">
        <v>940</v>
      </c>
      <c r="C2492">
        <v>297</v>
      </c>
      <c r="D2492">
        <v>1</v>
      </c>
      <c r="E2492">
        <v>330.89</v>
      </c>
    </row>
    <row r="2493" spans="1:5" x14ac:dyDescent="0.35">
      <c r="A2493">
        <f t="shared" si="38"/>
        <v>2009</v>
      </c>
      <c r="B2493" t="s">
        <v>940</v>
      </c>
      <c r="C2493">
        <v>299</v>
      </c>
      <c r="D2493">
        <v>1</v>
      </c>
      <c r="E2493">
        <v>765.03</v>
      </c>
    </row>
    <row r="2494" spans="1:5" x14ac:dyDescent="0.35">
      <c r="A2494">
        <f t="shared" si="38"/>
        <v>2009</v>
      </c>
      <c r="B2494" t="s">
        <v>940</v>
      </c>
      <c r="C2494">
        <v>300</v>
      </c>
      <c r="D2494">
        <v>1</v>
      </c>
      <c r="E2494">
        <v>1334.5</v>
      </c>
    </row>
    <row r="2495" spans="1:5" x14ac:dyDescent="0.35">
      <c r="A2495">
        <f t="shared" si="38"/>
        <v>2009</v>
      </c>
      <c r="B2495" t="s">
        <v>940</v>
      </c>
      <c r="C2495">
        <v>306</v>
      </c>
      <c r="D2495">
        <v>1</v>
      </c>
      <c r="E2495">
        <v>274.89</v>
      </c>
    </row>
    <row r="2496" spans="1:5" x14ac:dyDescent="0.35">
      <c r="A2496">
        <f t="shared" si="38"/>
        <v>2009</v>
      </c>
      <c r="B2496" t="s">
        <v>940</v>
      </c>
      <c r="C2496">
        <v>308</v>
      </c>
      <c r="D2496">
        <v>1</v>
      </c>
      <c r="E2496">
        <v>554.89</v>
      </c>
    </row>
    <row r="2497" spans="1:5" x14ac:dyDescent="0.35">
      <c r="A2497">
        <f t="shared" si="38"/>
        <v>2009</v>
      </c>
      <c r="B2497" t="s">
        <v>940</v>
      </c>
      <c r="C2497">
        <v>309</v>
      </c>
      <c r="D2497">
        <v>1</v>
      </c>
      <c r="E2497">
        <v>1511.63</v>
      </c>
    </row>
    <row r="2498" spans="1:5" x14ac:dyDescent="0.35">
      <c r="A2498">
        <f t="shared" si="38"/>
        <v>2009</v>
      </c>
      <c r="B2498" t="s">
        <v>940</v>
      </c>
      <c r="C2498">
        <v>314</v>
      </c>
      <c r="D2498">
        <v>1</v>
      </c>
      <c r="E2498">
        <v>933.55</v>
      </c>
    </row>
    <row r="2499" spans="1:5" x14ac:dyDescent="0.35">
      <c r="A2499">
        <f t="shared" si="38"/>
        <v>2009</v>
      </c>
      <c r="B2499" t="s">
        <v>940</v>
      </c>
      <c r="C2499">
        <v>316</v>
      </c>
      <c r="D2499">
        <v>1</v>
      </c>
      <c r="E2499">
        <v>1144.3499999999999</v>
      </c>
    </row>
    <row r="2500" spans="1:5" x14ac:dyDescent="0.35">
      <c r="A2500">
        <f t="shared" ref="A2500:A2563" si="39">VALUE(20&amp;LEFT(B2500,2))+1</f>
        <v>2009</v>
      </c>
      <c r="B2500" t="s">
        <v>940</v>
      </c>
      <c r="C2500">
        <v>317</v>
      </c>
      <c r="D2500">
        <v>1</v>
      </c>
      <c r="E2500">
        <v>879.66</v>
      </c>
    </row>
    <row r="2501" spans="1:5" x14ac:dyDescent="0.35">
      <c r="A2501">
        <f t="shared" si="39"/>
        <v>2009</v>
      </c>
      <c r="B2501" t="s">
        <v>940</v>
      </c>
      <c r="C2501">
        <v>318</v>
      </c>
      <c r="D2501">
        <v>1</v>
      </c>
      <c r="E2501">
        <v>3716.51</v>
      </c>
    </row>
    <row r="2502" spans="1:5" x14ac:dyDescent="0.35">
      <c r="A2502">
        <f t="shared" si="39"/>
        <v>2009</v>
      </c>
      <c r="B2502" t="s">
        <v>940</v>
      </c>
      <c r="C2502">
        <v>319</v>
      </c>
      <c r="D2502">
        <v>1</v>
      </c>
      <c r="E2502">
        <v>623.79</v>
      </c>
    </row>
    <row r="2503" spans="1:5" x14ac:dyDescent="0.35">
      <c r="A2503">
        <f t="shared" si="39"/>
        <v>2009</v>
      </c>
      <c r="B2503" t="s">
        <v>940</v>
      </c>
      <c r="C2503">
        <v>323</v>
      </c>
      <c r="D2503">
        <v>2</v>
      </c>
      <c r="E2503">
        <v>30.73</v>
      </c>
    </row>
    <row r="2504" spans="1:5" x14ac:dyDescent="0.35">
      <c r="A2504">
        <f t="shared" si="39"/>
        <v>2009</v>
      </c>
      <c r="B2504" t="s">
        <v>940</v>
      </c>
      <c r="C2504">
        <v>330</v>
      </c>
      <c r="D2504">
        <v>1</v>
      </c>
      <c r="E2504">
        <v>329.14</v>
      </c>
    </row>
    <row r="2505" spans="1:5" x14ac:dyDescent="0.35">
      <c r="A2505">
        <f t="shared" si="39"/>
        <v>2009</v>
      </c>
      <c r="B2505" t="s">
        <v>940</v>
      </c>
      <c r="C2505">
        <v>332</v>
      </c>
      <c r="D2505">
        <v>1</v>
      </c>
      <c r="E2505">
        <v>1814.07</v>
      </c>
    </row>
    <row r="2506" spans="1:5" x14ac:dyDescent="0.35">
      <c r="A2506">
        <f t="shared" si="39"/>
        <v>2009</v>
      </c>
      <c r="B2506" t="s">
        <v>940</v>
      </c>
      <c r="C2506">
        <v>333</v>
      </c>
      <c r="D2506">
        <v>1</v>
      </c>
      <c r="E2506">
        <v>608.62</v>
      </c>
    </row>
    <row r="2507" spans="1:5" x14ac:dyDescent="0.35">
      <c r="A2507">
        <f t="shared" si="39"/>
        <v>2009</v>
      </c>
      <c r="B2507" t="s">
        <v>940</v>
      </c>
      <c r="C2507">
        <v>345</v>
      </c>
      <c r="D2507">
        <v>1</v>
      </c>
      <c r="E2507">
        <v>1499.97</v>
      </c>
    </row>
    <row r="2508" spans="1:5" x14ac:dyDescent="0.35">
      <c r="A2508">
        <f t="shared" si="39"/>
        <v>2009</v>
      </c>
      <c r="B2508" t="s">
        <v>940</v>
      </c>
      <c r="C2508">
        <v>347</v>
      </c>
      <c r="D2508">
        <v>1</v>
      </c>
      <c r="E2508">
        <v>4076.98</v>
      </c>
    </row>
    <row r="2509" spans="1:5" x14ac:dyDescent="0.35">
      <c r="A2509">
        <f t="shared" si="39"/>
        <v>2009</v>
      </c>
      <c r="B2509" t="s">
        <v>940</v>
      </c>
      <c r="C2509">
        <v>356</v>
      </c>
      <c r="D2509">
        <v>1</v>
      </c>
      <c r="E2509">
        <v>195.4</v>
      </c>
    </row>
    <row r="2510" spans="1:5" x14ac:dyDescent="0.35">
      <c r="A2510">
        <f t="shared" si="39"/>
        <v>2009</v>
      </c>
      <c r="B2510" t="s">
        <v>940</v>
      </c>
      <c r="C2510">
        <v>361</v>
      </c>
      <c r="D2510">
        <v>1</v>
      </c>
      <c r="E2510">
        <v>1224.57</v>
      </c>
    </row>
    <row r="2511" spans="1:5" x14ac:dyDescent="0.35">
      <c r="A2511">
        <f t="shared" si="39"/>
        <v>2009</v>
      </c>
      <c r="B2511" t="s">
        <v>940</v>
      </c>
      <c r="C2511">
        <v>362</v>
      </c>
      <c r="D2511">
        <v>1</v>
      </c>
      <c r="E2511">
        <v>340.84</v>
      </c>
    </row>
    <row r="2512" spans="1:5" x14ac:dyDescent="0.35">
      <c r="A2512">
        <f t="shared" si="39"/>
        <v>2009</v>
      </c>
      <c r="B2512" t="s">
        <v>940</v>
      </c>
      <c r="C2512">
        <v>363</v>
      </c>
      <c r="D2512">
        <v>1</v>
      </c>
      <c r="E2512">
        <v>375.27</v>
      </c>
    </row>
    <row r="2513" spans="1:5" x14ac:dyDescent="0.35">
      <c r="A2513">
        <f t="shared" si="39"/>
        <v>2009</v>
      </c>
      <c r="B2513" t="s">
        <v>940</v>
      </c>
      <c r="C2513">
        <v>371</v>
      </c>
      <c r="D2513">
        <v>1</v>
      </c>
      <c r="E2513">
        <v>106.17</v>
      </c>
    </row>
    <row r="2514" spans="1:5" x14ac:dyDescent="0.35">
      <c r="A2514">
        <f t="shared" si="39"/>
        <v>2009</v>
      </c>
      <c r="B2514" t="s">
        <v>940</v>
      </c>
      <c r="C2514">
        <v>378</v>
      </c>
      <c r="D2514">
        <v>1</v>
      </c>
      <c r="E2514">
        <v>519.05999999999995</v>
      </c>
    </row>
    <row r="2515" spans="1:5" x14ac:dyDescent="0.35">
      <c r="A2515">
        <f t="shared" si="39"/>
        <v>2009</v>
      </c>
      <c r="B2515" t="s">
        <v>940</v>
      </c>
      <c r="C2515">
        <v>381</v>
      </c>
      <c r="D2515">
        <v>1</v>
      </c>
      <c r="E2515">
        <v>1414.39</v>
      </c>
    </row>
    <row r="2516" spans="1:5" x14ac:dyDescent="0.35">
      <c r="A2516">
        <f t="shared" si="39"/>
        <v>2009</v>
      </c>
      <c r="B2516" t="s">
        <v>940</v>
      </c>
      <c r="C2516">
        <v>390</v>
      </c>
      <c r="D2516">
        <v>1</v>
      </c>
      <c r="E2516">
        <v>529.35</v>
      </c>
    </row>
    <row r="2517" spans="1:5" x14ac:dyDescent="0.35">
      <c r="A2517">
        <f t="shared" si="39"/>
        <v>2009</v>
      </c>
      <c r="B2517" t="s">
        <v>940</v>
      </c>
      <c r="C2517">
        <v>391</v>
      </c>
      <c r="D2517">
        <v>1</v>
      </c>
      <c r="E2517">
        <v>416.7</v>
      </c>
    </row>
    <row r="2518" spans="1:5" x14ac:dyDescent="0.35">
      <c r="A2518">
        <f t="shared" si="39"/>
        <v>2009</v>
      </c>
      <c r="B2518" t="s">
        <v>940</v>
      </c>
      <c r="C2518">
        <v>392</v>
      </c>
      <c r="D2518">
        <v>1</v>
      </c>
      <c r="E2518">
        <v>656.3</v>
      </c>
    </row>
    <row r="2519" spans="1:5" x14ac:dyDescent="0.35">
      <c r="A2519">
        <f t="shared" si="39"/>
        <v>2009</v>
      </c>
      <c r="B2519" t="s">
        <v>940</v>
      </c>
      <c r="C2519">
        <v>394</v>
      </c>
      <c r="D2519">
        <v>1</v>
      </c>
      <c r="E2519">
        <v>1074.8599999999999</v>
      </c>
    </row>
    <row r="2520" spans="1:5" x14ac:dyDescent="0.35">
      <c r="A2520">
        <f t="shared" si="39"/>
        <v>2009</v>
      </c>
      <c r="B2520" t="s">
        <v>940</v>
      </c>
      <c r="C2520">
        <v>402</v>
      </c>
      <c r="D2520">
        <v>1</v>
      </c>
      <c r="E2520">
        <v>157.75</v>
      </c>
    </row>
    <row r="2521" spans="1:5" x14ac:dyDescent="0.35">
      <c r="A2521">
        <f t="shared" si="39"/>
        <v>2009</v>
      </c>
      <c r="B2521" t="s">
        <v>940</v>
      </c>
      <c r="C2521">
        <v>403</v>
      </c>
      <c r="D2521">
        <v>1</v>
      </c>
      <c r="E2521">
        <v>167.25</v>
      </c>
    </row>
    <row r="2522" spans="1:5" x14ac:dyDescent="0.35">
      <c r="A2522">
        <f t="shared" si="39"/>
        <v>2009</v>
      </c>
      <c r="B2522" t="s">
        <v>940</v>
      </c>
      <c r="C2522">
        <v>404</v>
      </c>
      <c r="D2522">
        <v>1</v>
      </c>
      <c r="E2522">
        <v>181.94</v>
      </c>
    </row>
    <row r="2523" spans="1:5" x14ac:dyDescent="0.35">
      <c r="A2523">
        <f t="shared" si="39"/>
        <v>2009</v>
      </c>
      <c r="B2523" t="s">
        <v>940</v>
      </c>
      <c r="C2523">
        <v>411</v>
      </c>
      <c r="D2523">
        <v>1</v>
      </c>
      <c r="E2523">
        <v>108.06</v>
      </c>
    </row>
    <row r="2524" spans="1:5" x14ac:dyDescent="0.35">
      <c r="A2524">
        <f t="shared" si="39"/>
        <v>2009</v>
      </c>
      <c r="B2524" t="s">
        <v>940</v>
      </c>
      <c r="C2524">
        <v>413</v>
      </c>
      <c r="D2524">
        <v>1</v>
      </c>
      <c r="E2524">
        <v>2113.5100000000002</v>
      </c>
    </row>
    <row r="2525" spans="1:5" x14ac:dyDescent="0.35">
      <c r="A2525">
        <f t="shared" si="39"/>
        <v>2009</v>
      </c>
      <c r="B2525" t="s">
        <v>940</v>
      </c>
      <c r="C2525">
        <v>414</v>
      </c>
      <c r="D2525">
        <v>1</v>
      </c>
      <c r="E2525">
        <v>447.48</v>
      </c>
    </row>
    <row r="2526" spans="1:5" x14ac:dyDescent="0.35">
      <c r="A2526">
        <f t="shared" si="39"/>
        <v>2009</v>
      </c>
      <c r="B2526" t="s">
        <v>940</v>
      </c>
      <c r="C2526">
        <v>415</v>
      </c>
      <c r="D2526">
        <v>1</v>
      </c>
      <c r="E2526">
        <v>168.37</v>
      </c>
    </row>
    <row r="2527" spans="1:5" x14ac:dyDescent="0.35">
      <c r="A2527">
        <f t="shared" si="39"/>
        <v>2009</v>
      </c>
      <c r="B2527" t="s">
        <v>940</v>
      </c>
      <c r="C2527">
        <v>417</v>
      </c>
      <c r="D2527">
        <v>1</v>
      </c>
      <c r="E2527">
        <v>684.62</v>
      </c>
    </row>
    <row r="2528" spans="1:5" x14ac:dyDescent="0.35">
      <c r="A2528">
        <f t="shared" si="39"/>
        <v>2009</v>
      </c>
      <c r="B2528" t="s">
        <v>940</v>
      </c>
      <c r="C2528">
        <v>423</v>
      </c>
      <c r="D2528">
        <v>1</v>
      </c>
      <c r="E2528">
        <v>2910.72</v>
      </c>
    </row>
    <row r="2529" spans="1:5" x14ac:dyDescent="0.35">
      <c r="A2529">
        <f t="shared" si="39"/>
        <v>2009</v>
      </c>
      <c r="B2529" t="s">
        <v>940</v>
      </c>
      <c r="C2529">
        <v>424</v>
      </c>
      <c r="D2529">
        <v>1</v>
      </c>
      <c r="E2529">
        <v>432.71</v>
      </c>
    </row>
    <row r="2530" spans="1:5" x14ac:dyDescent="0.35">
      <c r="A2530">
        <f t="shared" si="39"/>
        <v>2009</v>
      </c>
      <c r="B2530" t="s">
        <v>940</v>
      </c>
      <c r="C2530">
        <v>432</v>
      </c>
      <c r="D2530">
        <v>1</v>
      </c>
      <c r="E2530">
        <v>613.55999999999995</v>
      </c>
    </row>
    <row r="2531" spans="1:5" x14ac:dyDescent="0.35">
      <c r="A2531">
        <f t="shared" si="39"/>
        <v>2009</v>
      </c>
      <c r="B2531" t="s">
        <v>940</v>
      </c>
      <c r="C2531">
        <v>435</v>
      </c>
      <c r="D2531">
        <v>1</v>
      </c>
      <c r="E2531">
        <v>601.52</v>
      </c>
    </row>
    <row r="2532" spans="1:5" x14ac:dyDescent="0.35">
      <c r="A2532">
        <f t="shared" si="39"/>
        <v>2009</v>
      </c>
      <c r="B2532" t="s">
        <v>940</v>
      </c>
      <c r="C2532">
        <v>441</v>
      </c>
      <c r="D2532">
        <v>1</v>
      </c>
      <c r="E2532">
        <v>390.23</v>
      </c>
    </row>
    <row r="2533" spans="1:5" x14ac:dyDescent="0.35">
      <c r="A2533">
        <f t="shared" si="39"/>
        <v>2009</v>
      </c>
      <c r="B2533" t="s">
        <v>940</v>
      </c>
      <c r="C2533">
        <v>447</v>
      </c>
      <c r="D2533">
        <v>1</v>
      </c>
      <c r="E2533">
        <v>194.55</v>
      </c>
    </row>
    <row r="2534" spans="1:5" x14ac:dyDescent="0.35">
      <c r="A2534">
        <f t="shared" si="39"/>
        <v>2009</v>
      </c>
      <c r="B2534" t="s">
        <v>940</v>
      </c>
      <c r="C2534">
        <v>458</v>
      </c>
      <c r="D2534">
        <v>1</v>
      </c>
      <c r="E2534">
        <v>321.52</v>
      </c>
    </row>
    <row r="2535" spans="1:5" x14ac:dyDescent="0.35">
      <c r="A2535">
        <f t="shared" si="39"/>
        <v>2009</v>
      </c>
      <c r="B2535" t="s">
        <v>940</v>
      </c>
      <c r="C2535">
        <v>463</v>
      </c>
      <c r="D2535">
        <v>1</v>
      </c>
      <c r="E2535">
        <v>855.88</v>
      </c>
    </row>
    <row r="2536" spans="1:5" x14ac:dyDescent="0.35">
      <c r="A2536">
        <f t="shared" si="39"/>
        <v>2009</v>
      </c>
      <c r="B2536" t="s">
        <v>940</v>
      </c>
      <c r="C2536">
        <v>465</v>
      </c>
      <c r="D2536">
        <v>1</v>
      </c>
      <c r="E2536">
        <v>1764.94</v>
      </c>
    </row>
    <row r="2537" spans="1:5" x14ac:dyDescent="0.35">
      <c r="A2537">
        <f t="shared" si="39"/>
        <v>2009</v>
      </c>
      <c r="B2537" t="s">
        <v>940</v>
      </c>
      <c r="C2537">
        <v>466</v>
      </c>
      <c r="D2537">
        <v>1</v>
      </c>
      <c r="E2537">
        <v>2309.86</v>
      </c>
    </row>
    <row r="2538" spans="1:5" x14ac:dyDescent="0.35">
      <c r="A2538">
        <f t="shared" si="39"/>
        <v>2009</v>
      </c>
      <c r="B2538" t="s">
        <v>940</v>
      </c>
      <c r="C2538">
        <v>473</v>
      </c>
      <c r="D2538">
        <v>1</v>
      </c>
      <c r="E2538">
        <v>528.02</v>
      </c>
    </row>
    <row r="2539" spans="1:5" x14ac:dyDescent="0.35">
      <c r="A2539">
        <f t="shared" si="39"/>
        <v>2009</v>
      </c>
      <c r="B2539" t="s">
        <v>940</v>
      </c>
      <c r="C2539">
        <v>477</v>
      </c>
      <c r="D2539">
        <v>1</v>
      </c>
      <c r="E2539">
        <v>3431.33</v>
      </c>
    </row>
    <row r="2540" spans="1:5" x14ac:dyDescent="0.35">
      <c r="A2540">
        <f t="shared" si="39"/>
        <v>2009</v>
      </c>
      <c r="B2540" t="s">
        <v>940</v>
      </c>
      <c r="C2540">
        <v>480</v>
      </c>
      <c r="D2540">
        <v>1</v>
      </c>
      <c r="E2540">
        <v>654.33000000000004</v>
      </c>
    </row>
    <row r="2541" spans="1:5" x14ac:dyDescent="0.35">
      <c r="A2541">
        <f t="shared" si="39"/>
        <v>2009</v>
      </c>
      <c r="B2541" t="s">
        <v>940</v>
      </c>
      <c r="C2541">
        <v>482</v>
      </c>
      <c r="D2541">
        <v>1</v>
      </c>
      <c r="E2541">
        <v>2497.14</v>
      </c>
    </row>
    <row r="2542" spans="1:5" x14ac:dyDescent="0.35">
      <c r="A2542">
        <f t="shared" si="39"/>
        <v>2009</v>
      </c>
      <c r="B2542" t="s">
        <v>940</v>
      </c>
      <c r="C2542">
        <v>484</v>
      </c>
      <c r="D2542">
        <v>1</v>
      </c>
      <c r="E2542">
        <v>1032.73</v>
      </c>
    </row>
    <row r="2543" spans="1:5" x14ac:dyDescent="0.35">
      <c r="A2543">
        <f t="shared" si="39"/>
        <v>2009</v>
      </c>
      <c r="B2543" t="s">
        <v>940</v>
      </c>
      <c r="C2543">
        <v>485</v>
      </c>
      <c r="D2543">
        <v>1</v>
      </c>
      <c r="E2543">
        <v>742.68</v>
      </c>
    </row>
    <row r="2544" spans="1:5" x14ac:dyDescent="0.35">
      <c r="A2544">
        <f t="shared" si="39"/>
        <v>2009</v>
      </c>
      <c r="B2544" t="s">
        <v>940</v>
      </c>
      <c r="C2544">
        <v>486</v>
      </c>
      <c r="D2544">
        <v>1</v>
      </c>
      <c r="E2544">
        <v>346.96</v>
      </c>
    </row>
    <row r="2545" spans="1:5" x14ac:dyDescent="0.35">
      <c r="A2545">
        <f t="shared" si="39"/>
        <v>2009</v>
      </c>
      <c r="B2545" t="s">
        <v>940</v>
      </c>
      <c r="C2545">
        <v>487</v>
      </c>
      <c r="D2545">
        <v>1</v>
      </c>
      <c r="E2545">
        <v>403.62</v>
      </c>
    </row>
    <row r="2546" spans="1:5" x14ac:dyDescent="0.35">
      <c r="A2546">
        <f t="shared" si="39"/>
        <v>2009</v>
      </c>
      <c r="B2546" t="s">
        <v>940</v>
      </c>
      <c r="C2546">
        <v>492</v>
      </c>
      <c r="D2546">
        <v>1</v>
      </c>
      <c r="E2546">
        <v>4315.12</v>
      </c>
    </row>
    <row r="2547" spans="1:5" x14ac:dyDescent="0.35">
      <c r="A2547">
        <f t="shared" si="39"/>
        <v>2009</v>
      </c>
      <c r="B2547" t="s">
        <v>940</v>
      </c>
      <c r="C2547">
        <v>495</v>
      </c>
      <c r="D2547">
        <v>1</v>
      </c>
      <c r="E2547">
        <v>374.91</v>
      </c>
    </row>
    <row r="2548" spans="1:5" x14ac:dyDescent="0.35">
      <c r="A2548">
        <f t="shared" si="39"/>
        <v>2009</v>
      </c>
      <c r="B2548" t="s">
        <v>940</v>
      </c>
      <c r="C2548">
        <v>497</v>
      </c>
      <c r="D2548">
        <v>1</v>
      </c>
      <c r="E2548">
        <v>230.7</v>
      </c>
    </row>
    <row r="2549" spans="1:5" x14ac:dyDescent="0.35">
      <c r="A2549">
        <f t="shared" si="39"/>
        <v>2009</v>
      </c>
      <c r="B2549" t="s">
        <v>940</v>
      </c>
      <c r="C2549">
        <v>499</v>
      </c>
      <c r="D2549">
        <v>1</v>
      </c>
      <c r="E2549">
        <v>303.98</v>
      </c>
    </row>
    <row r="2550" spans="1:5" x14ac:dyDescent="0.35">
      <c r="A2550">
        <f t="shared" si="39"/>
        <v>2009</v>
      </c>
      <c r="B2550" t="s">
        <v>940</v>
      </c>
      <c r="C2550">
        <v>500</v>
      </c>
      <c r="D2550">
        <v>1</v>
      </c>
      <c r="E2550">
        <v>560.42999999999995</v>
      </c>
    </row>
    <row r="2551" spans="1:5" x14ac:dyDescent="0.35">
      <c r="A2551">
        <f t="shared" si="39"/>
        <v>2009</v>
      </c>
      <c r="B2551" t="s">
        <v>940</v>
      </c>
      <c r="C2551">
        <v>505</v>
      </c>
      <c r="D2551">
        <v>1</v>
      </c>
      <c r="E2551">
        <v>373.05</v>
      </c>
    </row>
    <row r="2552" spans="1:5" x14ac:dyDescent="0.35">
      <c r="A2552">
        <f t="shared" si="39"/>
        <v>2009</v>
      </c>
      <c r="B2552" t="s">
        <v>940</v>
      </c>
      <c r="C2552">
        <v>507</v>
      </c>
      <c r="D2552">
        <v>1</v>
      </c>
      <c r="E2552">
        <v>319.60000000000002</v>
      </c>
    </row>
    <row r="2553" spans="1:5" x14ac:dyDescent="0.35">
      <c r="A2553">
        <f t="shared" si="39"/>
        <v>2009</v>
      </c>
      <c r="B2553" t="s">
        <v>940</v>
      </c>
      <c r="C2553">
        <v>508</v>
      </c>
      <c r="D2553">
        <v>1</v>
      </c>
      <c r="E2553">
        <v>1815.74</v>
      </c>
    </row>
    <row r="2554" spans="1:5" x14ac:dyDescent="0.35">
      <c r="A2554">
        <f t="shared" si="39"/>
        <v>2009</v>
      </c>
      <c r="B2554" t="s">
        <v>940</v>
      </c>
      <c r="C2554">
        <v>511</v>
      </c>
      <c r="D2554">
        <v>1</v>
      </c>
      <c r="E2554">
        <v>612.61</v>
      </c>
    </row>
    <row r="2555" spans="1:5" x14ac:dyDescent="0.35">
      <c r="A2555">
        <f t="shared" si="39"/>
        <v>2009</v>
      </c>
      <c r="B2555" t="s">
        <v>940</v>
      </c>
      <c r="C2555">
        <v>513</v>
      </c>
      <c r="D2555">
        <v>1</v>
      </c>
      <c r="E2555">
        <v>163.21</v>
      </c>
    </row>
    <row r="2556" spans="1:5" x14ac:dyDescent="0.35">
      <c r="A2556">
        <f t="shared" si="39"/>
        <v>2009</v>
      </c>
      <c r="B2556" t="s">
        <v>940</v>
      </c>
      <c r="C2556">
        <v>514</v>
      </c>
      <c r="D2556">
        <v>1</v>
      </c>
      <c r="E2556">
        <v>180.78</v>
      </c>
    </row>
    <row r="2557" spans="1:5" x14ac:dyDescent="0.35">
      <c r="A2557">
        <f t="shared" si="39"/>
        <v>2009</v>
      </c>
      <c r="B2557" t="s">
        <v>940</v>
      </c>
      <c r="C2557">
        <v>516</v>
      </c>
      <c r="D2557">
        <v>1</v>
      </c>
      <c r="E2557">
        <v>100.59</v>
      </c>
    </row>
    <row r="2558" spans="1:5" x14ac:dyDescent="0.35">
      <c r="A2558">
        <f t="shared" si="39"/>
        <v>2009</v>
      </c>
      <c r="B2558" t="s">
        <v>940</v>
      </c>
      <c r="C2558">
        <v>518</v>
      </c>
      <c r="D2558">
        <v>1</v>
      </c>
      <c r="E2558">
        <v>2302.62</v>
      </c>
    </row>
    <row r="2559" spans="1:5" x14ac:dyDescent="0.35">
      <c r="A2559">
        <f t="shared" si="39"/>
        <v>2009</v>
      </c>
      <c r="B2559" t="s">
        <v>940</v>
      </c>
      <c r="C2559">
        <v>531</v>
      </c>
      <c r="D2559">
        <v>1</v>
      </c>
      <c r="E2559">
        <v>1687.83</v>
      </c>
    </row>
    <row r="2560" spans="1:5" x14ac:dyDescent="0.35">
      <c r="A2560">
        <f t="shared" si="39"/>
        <v>2009</v>
      </c>
      <c r="B2560" t="s">
        <v>940</v>
      </c>
      <c r="C2560">
        <v>533</v>
      </c>
      <c r="D2560">
        <v>1</v>
      </c>
      <c r="E2560">
        <v>1204.68</v>
      </c>
    </row>
    <row r="2561" spans="1:5" x14ac:dyDescent="0.35">
      <c r="A2561">
        <f t="shared" si="39"/>
        <v>2009</v>
      </c>
      <c r="B2561" t="s">
        <v>940</v>
      </c>
      <c r="C2561">
        <v>534</v>
      </c>
      <c r="D2561">
        <v>1</v>
      </c>
      <c r="E2561">
        <v>1755.69</v>
      </c>
    </row>
    <row r="2562" spans="1:5" x14ac:dyDescent="0.35">
      <c r="A2562">
        <f t="shared" si="39"/>
        <v>2009</v>
      </c>
      <c r="B2562" t="s">
        <v>940</v>
      </c>
      <c r="C2562">
        <v>535</v>
      </c>
      <c r="D2562">
        <v>1</v>
      </c>
      <c r="E2562">
        <v>15853.91</v>
      </c>
    </row>
    <row r="2563" spans="1:5" x14ac:dyDescent="0.35">
      <c r="A2563">
        <f t="shared" si="39"/>
        <v>2009</v>
      </c>
      <c r="B2563" t="s">
        <v>940</v>
      </c>
      <c r="C2563">
        <v>542</v>
      </c>
      <c r="D2563">
        <v>1</v>
      </c>
      <c r="E2563">
        <v>511.41</v>
      </c>
    </row>
    <row r="2564" spans="1:5" x14ac:dyDescent="0.35">
      <c r="A2564">
        <f t="shared" ref="A2564:A2627" si="40">VALUE(20&amp;LEFT(B2564,2))+1</f>
        <v>2009</v>
      </c>
      <c r="B2564" t="s">
        <v>940</v>
      </c>
      <c r="C2564">
        <v>544</v>
      </c>
      <c r="D2564">
        <v>1</v>
      </c>
      <c r="E2564">
        <v>2522.81</v>
      </c>
    </row>
    <row r="2565" spans="1:5" x14ac:dyDescent="0.35">
      <c r="A2565">
        <f t="shared" si="40"/>
        <v>2009</v>
      </c>
      <c r="B2565" t="s">
        <v>940</v>
      </c>
      <c r="C2565">
        <v>545</v>
      </c>
      <c r="D2565">
        <v>1</v>
      </c>
      <c r="E2565">
        <v>371.94</v>
      </c>
    </row>
    <row r="2566" spans="1:5" x14ac:dyDescent="0.35">
      <c r="A2566">
        <f t="shared" si="40"/>
        <v>2009</v>
      </c>
      <c r="B2566" t="s">
        <v>940</v>
      </c>
      <c r="C2566">
        <v>547</v>
      </c>
      <c r="D2566">
        <v>1</v>
      </c>
      <c r="E2566">
        <v>554.58000000000004</v>
      </c>
    </row>
    <row r="2567" spans="1:5" x14ac:dyDescent="0.35">
      <c r="A2567">
        <f t="shared" si="40"/>
        <v>2009</v>
      </c>
      <c r="B2567" t="s">
        <v>940</v>
      </c>
      <c r="C2567">
        <v>548</v>
      </c>
      <c r="D2567">
        <v>1</v>
      </c>
      <c r="E2567">
        <v>959.65</v>
      </c>
    </row>
    <row r="2568" spans="1:5" x14ac:dyDescent="0.35">
      <c r="A2568">
        <f t="shared" si="40"/>
        <v>2009</v>
      </c>
      <c r="B2568" t="s">
        <v>940</v>
      </c>
      <c r="C2568">
        <v>549</v>
      </c>
      <c r="D2568">
        <v>1</v>
      </c>
      <c r="E2568">
        <v>1451.23</v>
      </c>
    </row>
    <row r="2569" spans="1:5" x14ac:dyDescent="0.35">
      <c r="A2569">
        <f t="shared" si="40"/>
        <v>2009</v>
      </c>
      <c r="B2569" t="s">
        <v>940</v>
      </c>
      <c r="C2569">
        <v>550</v>
      </c>
      <c r="D2569">
        <v>1</v>
      </c>
      <c r="E2569">
        <v>539.79999999999995</v>
      </c>
    </row>
    <row r="2570" spans="1:5" x14ac:dyDescent="0.35">
      <c r="A2570">
        <f t="shared" si="40"/>
        <v>2009</v>
      </c>
      <c r="B2570" t="s">
        <v>940</v>
      </c>
      <c r="C2570">
        <v>553</v>
      </c>
      <c r="D2570">
        <v>1</v>
      </c>
      <c r="E2570">
        <v>711.28</v>
      </c>
    </row>
    <row r="2571" spans="1:5" x14ac:dyDescent="0.35">
      <c r="A2571">
        <f t="shared" si="40"/>
        <v>2009</v>
      </c>
      <c r="B2571" t="s">
        <v>940</v>
      </c>
      <c r="C2571">
        <v>561</v>
      </c>
      <c r="D2571">
        <v>1</v>
      </c>
      <c r="E2571">
        <v>189.91</v>
      </c>
    </row>
    <row r="2572" spans="1:5" x14ac:dyDescent="0.35">
      <c r="A2572">
        <f t="shared" si="40"/>
        <v>2009</v>
      </c>
      <c r="B2572" t="s">
        <v>940</v>
      </c>
      <c r="C2572">
        <v>564</v>
      </c>
      <c r="D2572">
        <v>1</v>
      </c>
      <c r="E2572">
        <v>1974.62</v>
      </c>
    </row>
    <row r="2573" spans="1:5" x14ac:dyDescent="0.35">
      <c r="A2573">
        <f t="shared" si="40"/>
        <v>2009</v>
      </c>
      <c r="B2573" t="s">
        <v>940</v>
      </c>
      <c r="C2573">
        <v>577</v>
      </c>
      <c r="D2573">
        <v>1</v>
      </c>
      <c r="E2573">
        <v>442.31</v>
      </c>
    </row>
    <row r="2574" spans="1:5" x14ac:dyDescent="0.35">
      <c r="A2574">
        <f t="shared" si="40"/>
        <v>2009</v>
      </c>
      <c r="B2574" t="s">
        <v>940</v>
      </c>
      <c r="C2574">
        <v>578</v>
      </c>
      <c r="D2574">
        <v>1</v>
      </c>
      <c r="E2574">
        <v>1608.03</v>
      </c>
    </row>
    <row r="2575" spans="1:5" x14ac:dyDescent="0.35">
      <c r="A2575">
        <f t="shared" si="40"/>
        <v>2009</v>
      </c>
      <c r="B2575" t="s">
        <v>940</v>
      </c>
      <c r="C2575">
        <v>581</v>
      </c>
      <c r="D2575">
        <v>1</v>
      </c>
      <c r="E2575">
        <v>314.32</v>
      </c>
    </row>
    <row r="2576" spans="1:5" x14ac:dyDescent="0.35">
      <c r="A2576">
        <f t="shared" si="40"/>
        <v>2009</v>
      </c>
      <c r="B2576" t="s">
        <v>940</v>
      </c>
      <c r="C2576">
        <v>592</v>
      </c>
      <c r="D2576">
        <v>1</v>
      </c>
      <c r="E2576">
        <v>139.38</v>
      </c>
    </row>
    <row r="2577" spans="1:5" x14ac:dyDescent="0.35">
      <c r="A2577">
        <f t="shared" si="40"/>
        <v>2009</v>
      </c>
      <c r="B2577" t="s">
        <v>940</v>
      </c>
      <c r="C2577">
        <v>593</v>
      </c>
      <c r="D2577">
        <v>1</v>
      </c>
      <c r="E2577">
        <v>1286.54</v>
      </c>
    </row>
    <row r="2578" spans="1:5" x14ac:dyDescent="0.35">
      <c r="A2578">
        <f t="shared" si="40"/>
        <v>2009</v>
      </c>
      <c r="B2578" t="s">
        <v>940</v>
      </c>
      <c r="C2578">
        <v>595</v>
      </c>
      <c r="D2578">
        <v>1</v>
      </c>
      <c r="E2578">
        <v>1729.1</v>
      </c>
    </row>
    <row r="2579" spans="1:5" x14ac:dyDescent="0.35">
      <c r="A2579">
        <f t="shared" si="40"/>
        <v>2009</v>
      </c>
      <c r="B2579" t="s">
        <v>940</v>
      </c>
      <c r="C2579">
        <v>599</v>
      </c>
      <c r="D2579">
        <v>1</v>
      </c>
      <c r="E2579">
        <v>459.84</v>
      </c>
    </row>
    <row r="2580" spans="1:5" x14ac:dyDescent="0.35">
      <c r="A2580">
        <f t="shared" si="40"/>
        <v>2009</v>
      </c>
      <c r="B2580" t="s">
        <v>940</v>
      </c>
      <c r="C2580">
        <v>600</v>
      </c>
      <c r="D2580">
        <v>1</v>
      </c>
      <c r="E2580">
        <v>260.02999999999997</v>
      </c>
    </row>
    <row r="2581" spans="1:5" x14ac:dyDescent="0.35">
      <c r="A2581">
        <f t="shared" si="40"/>
        <v>2009</v>
      </c>
      <c r="B2581" t="s">
        <v>940</v>
      </c>
      <c r="C2581">
        <v>601</v>
      </c>
      <c r="D2581">
        <v>1</v>
      </c>
      <c r="E2581">
        <v>667.16</v>
      </c>
    </row>
    <row r="2582" spans="1:5" x14ac:dyDescent="0.35">
      <c r="A2582">
        <f t="shared" si="40"/>
        <v>2009</v>
      </c>
      <c r="B2582" t="s">
        <v>940</v>
      </c>
      <c r="C2582">
        <v>611</v>
      </c>
      <c r="D2582">
        <v>1</v>
      </c>
      <c r="E2582">
        <v>91.94</v>
      </c>
    </row>
    <row r="2583" spans="1:5" x14ac:dyDescent="0.35">
      <c r="A2583">
        <f t="shared" si="40"/>
        <v>2009</v>
      </c>
      <c r="B2583" t="s">
        <v>940</v>
      </c>
      <c r="C2583">
        <v>621</v>
      </c>
      <c r="D2583">
        <v>1</v>
      </c>
      <c r="E2583">
        <v>9900.83</v>
      </c>
    </row>
    <row r="2584" spans="1:5" x14ac:dyDescent="0.35">
      <c r="A2584">
        <f t="shared" si="40"/>
        <v>2009</v>
      </c>
      <c r="B2584" t="s">
        <v>940</v>
      </c>
      <c r="C2584">
        <v>622</v>
      </c>
      <c r="D2584">
        <v>1</v>
      </c>
      <c r="E2584">
        <v>11364.23</v>
      </c>
    </row>
    <row r="2585" spans="1:5" x14ac:dyDescent="0.35">
      <c r="A2585">
        <f t="shared" si="40"/>
        <v>2009</v>
      </c>
      <c r="B2585" t="s">
        <v>940</v>
      </c>
      <c r="C2585">
        <v>623</v>
      </c>
      <c r="D2585">
        <v>1</v>
      </c>
      <c r="E2585">
        <v>6650.73</v>
      </c>
    </row>
    <row r="2586" spans="1:5" x14ac:dyDescent="0.35">
      <c r="A2586">
        <f t="shared" si="40"/>
        <v>2009</v>
      </c>
      <c r="B2586" t="s">
        <v>940</v>
      </c>
      <c r="C2586">
        <v>624</v>
      </c>
      <c r="D2586">
        <v>1</v>
      </c>
      <c r="E2586">
        <v>8264.4</v>
      </c>
    </row>
    <row r="2587" spans="1:5" x14ac:dyDescent="0.35">
      <c r="A2587">
        <f t="shared" si="40"/>
        <v>2009</v>
      </c>
      <c r="B2587" t="s">
        <v>940</v>
      </c>
      <c r="C2587">
        <v>625</v>
      </c>
      <c r="D2587">
        <v>1</v>
      </c>
      <c r="E2587">
        <v>38303.21</v>
      </c>
    </row>
    <row r="2588" spans="1:5" x14ac:dyDescent="0.35">
      <c r="A2588">
        <f t="shared" si="40"/>
        <v>2009</v>
      </c>
      <c r="B2588" t="s">
        <v>940</v>
      </c>
      <c r="C2588">
        <v>627</v>
      </c>
      <c r="D2588">
        <v>1</v>
      </c>
      <c r="E2588">
        <v>192.33</v>
      </c>
    </row>
    <row r="2589" spans="1:5" x14ac:dyDescent="0.35">
      <c r="A2589">
        <f t="shared" si="40"/>
        <v>2009</v>
      </c>
      <c r="B2589" t="s">
        <v>940</v>
      </c>
      <c r="C2589">
        <v>628</v>
      </c>
      <c r="D2589">
        <v>1</v>
      </c>
      <c r="E2589">
        <v>147.63</v>
      </c>
    </row>
    <row r="2590" spans="1:5" x14ac:dyDescent="0.35">
      <c r="A2590">
        <f t="shared" si="40"/>
        <v>2009</v>
      </c>
      <c r="B2590" t="s">
        <v>940</v>
      </c>
      <c r="C2590">
        <v>630</v>
      </c>
      <c r="D2590">
        <v>1</v>
      </c>
      <c r="E2590">
        <v>382.91</v>
      </c>
    </row>
    <row r="2591" spans="1:5" x14ac:dyDescent="0.35">
      <c r="A2591">
        <f t="shared" si="40"/>
        <v>2009</v>
      </c>
      <c r="B2591" t="s">
        <v>940</v>
      </c>
      <c r="C2591">
        <v>635</v>
      </c>
      <c r="D2591">
        <v>1</v>
      </c>
      <c r="E2591">
        <v>74.66</v>
      </c>
    </row>
    <row r="2592" spans="1:5" x14ac:dyDescent="0.35">
      <c r="A2592">
        <f t="shared" si="40"/>
        <v>2009</v>
      </c>
      <c r="B2592" t="s">
        <v>940</v>
      </c>
      <c r="C2592">
        <v>640</v>
      </c>
      <c r="D2592">
        <v>1</v>
      </c>
      <c r="E2592">
        <v>410.02</v>
      </c>
    </row>
    <row r="2593" spans="1:5" x14ac:dyDescent="0.35">
      <c r="A2593">
        <f t="shared" si="40"/>
        <v>2009</v>
      </c>
      <c r="B2593" t="s">
        <v>940</v>
      </c>
      <c r="C2593">
        <v>656</v>
      </c>
      <c r="D2593">
        <v>1</v>
      </c>
      <c r="E2593">
        <v>4041.94</v>
      </c>
    </row>
    <row r="2594" spans="1:5" x14ac:dyDescent="0.35">
      <c r="A2594">
        <f t="shared" si="40"/>
        <v>2009</v>
      </c>
      <c r="B2594" t="s">
        <v>940</v>
      </c>
      <c r="C2594">
        <v>659</v>
      </c>
      <c r="D2594">
        <v>1</v>
      </c>
      <c r="E2594">
        <v>3851.91</v>
      </c>
    </row>
    <row r="2595" spans="1:5" x14ac:dyDescent="0.35">
      <c r="A2595">
        <f t="shared" si="40"/>
        <v>2009</v>
      </c>
      <c r="B2595" t="s">
        <v>940</v>
      </c>
      <c r="C2595">
        <v>671</v>
      </c>
      <c r="D2595">
        <v>1</v>
      </c>
      <c r="E2595">
        <v>327.11</v>
      </c>
    </row>
    <row r="2596" spans="1:5" x14ac:dyDescent="0.35">
      <c r="A2596">
        <f t="shared" si="40"/>
        <v>2009</v>
      </c>
      <c r="B2596" t="s">
        <v>940</v>
      </c>
      <c r="C2596">
        <v>676</v>
      </c>
      <c r="D2596">
        <v>1</v>
      </c>
      <c r="E2596">
        <v>228.4</v>
      </c>
    </row>
    <row r="2597" spans="1:5" x14ac:dyDescent="0.35">
      <c r="A2597">
        <f t="shared" si="40"/>
        <v>2009</v>
      </c>
      <c r="B2597" t="s">
        <v>940</v>
      </c>
      <c r="C2597">
        <v>682</v>
      </c>
      <c r="D2597">
        <v>1</v>
      </c>
      <c r="E2597">
        <v>1270.44</v>
      </c>
    </row>
    <row r="2598" spans="1:5" x14ac:dyDescent="0.35">
      <c r="A2598">
        <f t="shared" si="40"/>
        <v>2009</v>
      </c>
      <c r="B2598" t="s">
        <v>940</v>
      </c>
      <c r="C2598">
        <v>690</v>
      </c>
      <c r="D2598">
        <v>1</v>
      </c>
      <c r="E2598">
        <v>1120.19</v>
      </c>
    </row>
    <row r="2599" spans="1:5" x14ac:dyDescent="0.35">
      <c r="A2599">
        <f t="shared" si="40"/>
        <v>2009</v>
      </c>
      <c r="B2599" t="s">
        <v>940</v>
      </c>
      <c r="C2599">
        <v>695</v>
      </c>
      <c r="D2599">
        <v>1</v>
      </c>
      <c r="E2599">
        <v>771.15</v>
      </c>
    </row>
    <row r="2600" spans="1:5" x14ac:dyDescent="0.35">
      <c r="A2600">
        <f t="shared" si="40"/>
        <v>2009</v>
      </c>
      <c r="B2600" t="s">
        <v>940</v>
      </c>
      <c r="C2600">
        <v>696</v>
      </c>
      <c r="D2600">
        <v>1</v>
      </c>
      <c r="E2600">
        <v>543.17999999999995</v>
      </c>
    </row>
    <row r="2601" spans="1:5" x14ac:dyDescent="0.35">
      <c r="A2601">
        <f t="shared" si="40"/>
        <v>2009</v>
      </c>
      <c r="B2601" t="s">
        <v>940</v>
      </c>
      <c r="C2601">
        <v>698</v>
      </c>
      <c r="D2601">
        <v>1</v>
      </c>
      <c r="E2601">
        <v>334.78</v>
      </c>
    </row>
    <row r="2602" spans="1:5" x14ac:dyDescent="0.35">
      <c r="A2602">
        <f t="shared" si="40"/>
        <v>2009</v>
      </c>
      <c r="B2602" t="s">
        <v>940</v>
      </c>
      <c r="C2602">
        <v>700</v>
      </c>
      <c r="D2602">
        <v>1</v>
      </c>
      <c r="E2602">
        <v>2010.56</v>
      </c>
    </row>
    <row r="2603" spans="1:5" x14ac:dyDescent="0.35">
      <c r="A2603">
        <f t="shared" si="40"/>
        <v>2009</v>
      </c>
      <c r="B2603" t="s">
        <v>940</v>
      </c>
      <c r="C2603">
        <v>701</v>
      </c>
      <c r="D2603">
        <v>1</v>
      </c>
      <c r="E2603">
        <v>2332.46</v>
      </c>
    </row>
    <row r="2604" spans="1:5" x14ac:dyDescent="0.35">
      <c r="A2604">
        <f t="shared" si="40"/>
        <v>2009</v>
      </c>
      <c r="B2604" t="s">
        <v>940</v>
      </c>
      <c r="C2604">
        <v>704</v>
      </c>
      <c r="D2604">
        <v>1</v>
      </c>
      <c r="E2604">
        <v>1735.77</v>
      </c>
    </row>
    <row r="2605" spans="1:5" x14ac:dyDescent="0.35">
      <c r="A2605">
        <f t="shared" si="40"/>
        <v>2009</v>
      </c>
      <c r="B2605" t="s">
        <v>940</v>
      </c>
      <c r="C2605">
        <v>706</v>
      </c>
      <c r="D2605">
        <v>1</v>
      </c>
      <c r="E2605">
        <v>1568.65</v>
      </c>
    </row>
    <row r="2606" spans="1:5" x14ac:dyDescent="0.35">
      <c r="A2606">
        <f t="shared" si="40"/>
        <v>2009</v>
      </c>
      <c r="B2606" t="s">
        <v>940</v>
      </c>
      <c r="C2606">
        <v>707</v>
      </c>
      <c r="D2606">
        <v>1</v>
      </c>
      <c r="E2606">
        <v>125.79</v>
      </c>
    </row>
    <row r="2607" spans="1:5" x14ac:dyDescent="0.35">
      <c r="A2607">
        <f t="shared" si="40"/>
        <v>2009</v>
      </c>
      <c r="B2607" t="s">
        <v>940</v>
      </c>
      <c r="C2607">
        <v>709</v>
      </c>
      <c r="D2607">
        <v>1</v>
      </c>
      <c r="E2607">
        <v>9362.0400000000009</v>
      </c>
    </row>
    <row r="2608" spans="1:5" x14ac:dyDescent="0.35">
      <c r="A2608">
        <f t="shared" si="40"/>
        <v>2009</v>
      </c>
      <c r="B2608" t="s">
        <v>940</v>
      </c>
      <c r="C2608">
        <v>712</v>
      </c>
      <c r="D2608">
        <v>1</v>
      </c>
      <c r="E2608">
        <v>535.05999999999995</v>
      </c>
    </row>
    <row r="2609" spans="1:5" x14ac:dyDescent="0.35">
      <c r="A2609">
        <f t="shared" si="40"/>
        <v>2009</v>
      </c>
      <c r="B2609" t="s">
        <v>940</v>
      </c>
      <c r="C2609">
        <v>716</v>
      </c>
      <c r="D2609">
        <v>1</v>
      </c>
      <c r="E2609">
        <v>1518.78</v>
      </c>
    </row>
    <row r="2610" spans="1:5" x14ac:dyDescent="0.35">
      <c r="A2610">
        <f t="shared" si="40"/>
        <v>2009</v>
      </c>
      <c r="B2610" t="s">
        <v>940</v>
      </c>
      <c r="C2610">
        <v>717</v>
      </c>
      <c r="D2610">
        <v>1</v>
      </c>
      <c r="E2610">
        <v>1658.6</v>
      </c>
    </row>
    <row r="2611" spans="1:5" x14ac:dyDescent="0.35">
      <c r="A2611">
        <f t="shared" si="40"/>
        <v>2009</v>
      </c>
      <c r="B2611" t="s">
        <v>940</v>
      </c>
      <c r="C2611">
        <v>719</v>
      </c>
      <c r="D2611">
        <v>1</v>
      </c>
      <c r="E2611">
        <v>6875.81</v>
      </c>
    </row>
    <row r="2612" spans="1:5" x14ac:dyDescent="0.35">
      <c r="A2612">
        <f t="shared" si="40"/>
        <v>2009</v>
      </c>
      <c r="B2612" t="s">
        <v>940</v>
      </c>
      <c r="C2612">
        <v>720</v>
      </c>
      <c r="D2612">
        <v>1</v>
      </c>
      <c r="E2612">
        <v>6512.67</v>
      </c>
    </row>
    <row r="2613" spans="1:5" x14ac:dyDescent="0.35">
      <c r="A2613">
        <f t="shared" si="40"/>
        <v>2009</v>
      </c>
      <c r="B2613" t="s">
        <v>940</v>
      </c>
      <c r="C2613">
        <v>721</v>
      </c>
      <c r="D2613">
        <v>1</v>
      </c>
      <c r="E2613">
        <v>3557.33</v>
      </c>
    </row>
    <row r="2614" spans="1:5" x14ac:dyDescent="0.35">
      <c r="A2614">
        <f t="shared" si="40"/>
        <v>2009</v>
      </c>
      <c r="B2614" t="s">
        <v>940</v>
      </c>
      <c r="C2614">
        <v>726</v>
      </c>
      <c r="D2614">
        <v>1</v>
      </c>
      <c r="E2614">
        <v>2750.3</v>
      </c>
    </row>
    <row r="2615" spans="1:5" x14ac:dyDescent="0.35">
      <c r="A2615">
        <f t="shared" si="40"/>
        <v>2009</v>
      </c>
      <c r="B2615" t="s">
        <v>940</v>
      </c>
      <c r="C2615">
        <v>727</v>
      </c>
      <c r="D2615">
        <v>1</v>
      </c>
      <c r="E2615">
        <v>3559.72</v>
      </c>
    </row>
    <row r="2616" spans="1:5" x14ac:dyDescent="0.35">
      <c r="A2616">
        <f t="shared" si="40"/>
        <v>2009</v>
      </c>
      <c r="B2616" t="s">
        <v>940</v>
      </c>
      <c r="C2616">
        <v>728</v>
      </c>
      <c r="D2616">
        <v>1</v>
      </c>
      <c r="E2616">
        <v>12253.73</v>
      </c>
    </row>
    <row r="2617" spans="1:5" x14ac:dyDescent="0.35">
      <c r="A2617">
        <f t="shared" si="40"/>
        <v>2009</v>
      </c>
      <c r="B2617" t="s">
        <v>940</v>
      </c>
      <c r="C2617">
        <v>738</v>
      </c>
      <c r="D2617">
        <v>1</v>
      </c>
      <c r="E2617">
        <v>1020.73</v>
      </c>
    </row>
    <row r="2618" spans="1:5" x14ac:dyDescent="0.35">
      <c r="A2618">
        <f t="shared" si="40"/>
        <v>2009</v>
      </c>
      <c r="B2618" t="s">
        <v>940</v>
      </c>
      <c r="C2618">
        <v>739</v>
      </c>
      <c r="D2618">
        <v>1</v>
      </c>
      <c r="E2618">
        <v>739.27</v>
      </c>
    </row>
    <row r="2619" spans="1:5" x14ac:dyDescent="0.35">
      <c r="A2619">
        <f t="shared" si="40"/>
        <v>2009</v>
      </c>
      <c r="B2619" t="s">
        <v>940</v>
      </c>
      <c r="C2619">
        <v>740</v>
      </c>
      <c r="D2619">
        <v>1</v>
      </c>
      <c r="E2619">
        <v>1395.36</v>
      </c>
    </row>
    <row r="2620" spans="1:5" x14ac:dyDescent="0.35">
      <c r="A2620">
        <f t="shared" si="40"/>
        <v>2009</v>
      </c>
      <c r="B2620" t="s">
        <v>940</v>
      </c>
      <c r="C2620">
        <v>741</v>
      </c>
      <c r="D2620">
        <v>1</v>
      </c>
      <c r="E2620">
        <v>1043.5999999999999</v>
      </c>
    </row>
    <row r="2621" spans="1:5" x14ac:dyDescent="0.35">
      <c r="A2621">
        <f t="shared" si="40"/>
        <v>2009</v>
      </c>
      <c r="B2621" t="s">
        <v>940</v>
      </c>
      <c r="C2621">
        <v>742</v>
      </c>
      <c r="D2621">
        <v>1</v>
      </c>
      <c r="E2621">
        <v>9197.17</v>
      </c>
    </row>
    <row r="2622" spans="1:5" x14ac:dyDescent="0.35">
      <c r="A2622">
        <f t="shared" si="40"/>
        <v>2009</v>
      </c>
      <c r="B2622" t="s">
        <v>940</v>
      </c>
      <c r="C2622">
        <v>743</v>
      </c>
      <c r="D2622">
        <v>1</v>
      </c>
      <c r="E2622">
        <v>1041.1099999999999</v>
      </c>
    </row>
    <row r="2623" spans="1:5" x14ac:dyDescent="0.35">
      <c r="A2623">
        <f t="shared" si="40"/>
        <v>2009</v>
      </c>
      <c r="B2623" t="s">
        <v>940</v>
      </c>
      <c r="C2623">
        <v>745</v>
      </c>
      <c r="D2623">
        <v>1</v>
      </c>
      <c r="E2623">
        <v>1558.32</v>
      </c>
    </row>
    <row r="2624" spans="1:5" x14ac:dyDescent="0.35">
      <c r="A2624">
        <f t="shared" si="40"/>
        <v>2009</v>
      </c>
      <c r="B2624" t="s">
        <v>940</v>
      </c>
      <c r="C2624">
        <v>748</v>
      </c>
      <c r="D2624">
        <v>1</v>
      </c>
      <c r="E2624">
        <v>3303.27</v>
      </c>
    </row>
    <row r="2625" spans="1:5" x14ac:dyDescent="0.35">
      <c r="A2625">
        <f t="shared" si="40"/>
        <v>2009</v>
      </c>
      <c r="B2625" t="s">
        <v>940</v>
      </c>
      <c r="C2625">
        <v>750</v>
      </c>
      <c r="D2625">
        <v>1</v>
      </c>
      <c r="E2625">
        <v>2161.04</v>
      </c>
    </row>
    <row r="2626" spans="1:5" x14ac:dyDescent="0.35">
      <c r="A2626">
        <f t="shared" si="40"/>
        <v>2009</v>
      </c>
      <c r="B2626" t="s">
        <v>940</v>
      </c>
      <c r="C2626">
        <v>756</v>
      </c>
      <c r="D2626">
        <v>1</v>
      </c>
      <c r="E2626">
        <v>708.56</v>
      </c>
    </row>
    <row r="2627" spans="1:5" x14ac:dyDescent="0.35">
      <c r="A2627">
        <f t="shared" si="40"/>
        <v>2009</v>
      </c>
      <c r="B2627" t="s">
        <v>940</v>
      </c>
      <c r="C2627">
        <v>761</v>
      </c>
      <c r="D2627">
        <v>1</v>
      </c>
      <c r="E2627">
        <v>4879.6499999999996</v>
      </c>
    </row>
    <row r="2628" spans="1:5" x14ac:dyDescent="0.35">
      <c r="A2628">
        <f t="shared" ref="A2628:A2691" si="41">VALUE(20&amp;LEFT(B2628,2))+1</f>
        <v>2009</v>
      </c>
      <c r="B2628" t="s">
        <v>940</v>
      </c>
      <c r="C2628">
        <v>763</v>
      </c>
      <c r="D2628">
        <v>1</v>
      </c>
      <c r="E2628">
        <v>750.68</v>
      </c>
    </row>
    <row r="2629" spans="1:5" x14ac:dyDescent="0.35">
      <c r="A2629">
        <f t="shared" si="41"/>
        <v>2009</v>
      </c>
      <c r="B2629" t="s">
        <v>940</v>
      </c>
      <c r="C2629">
        <v>768</v>
      </c>
      <c r="D2629">
        <v>1</v>
      </c>
      <c r="E2629">
        <v>248.49</v>
      </c>
    </row>
    <row r="2630" spans="1:5" x14ac:dyDescent="0.35">
      <c r="A2630">
        <f t="shared" si="41"/>
        <v>2009</v>
      </c>
      <c r="B2630" t="s">
        <v>940</v>
      </c>
      <c r="C2630">
        <v>769</v>
      </c>
      <c r="D2630">
        <v>1</v>
      </c>
      <c r="E2630">
        <v>911.69</v>
      </c>
    </row>
    <row r="2631" spans="1:5" x14ac:dyDescent="0.35">
      <c r="A2631">
        <f t="shared" si="41"/>
        <v>2009</v>
      </c>
      <c r="B2631" t="s">
        <v>940</v>
      </c>
      <c r="C2631">
        <v>771</v>
      </c>
      <c r="D2631">
        <v>1</v>
      </c>
      <c r="E2631">
        <v>159.81</v>
      </c>
    </row>
    <row r="2632" spans="1:5" x14ac:dyDescent="0.35">
      <c r="A2632">
        <f t="shared" si="41"/>
        <v>2009</v>
      </c>
      <c r="B2632" t="s">
        <v>940</v>
      </c>
      <c r="C2632">
        <v>775</v>
      </c>
      <c r="D2632">
        <v>1</v>
      </c>
      <c r="E2632">
        <v>531.13</v>
      </c>
    </row>
    <row r="2633" spans="1:5" x14ac:dyDescent="0.35">
      <c r="A2633">
        <f t="shared" si="41"/>
        <v>2009</v>
      </c>
      <c r="B2633" t="s">
        <v>940</v>
      </c>
      <c r="C2633">
        <v>777</v>
      </c>
      <c r="D2633">
        <v>1</v>
      </c>
      <c r="E2633">
        <v>961.59</v>
      </c>
    </row>
    <row r="2634" spans="1:5" x14ac:dyDescent="0.35">
      <c r="A2634">
        <f t="shared" si="41"/>
        <v>2009</v>
      </c>
      <c r="B2634" t="s">
        <v>940</v>
      </c>
      <c r="C2634">
        <v>786</v>
      </c>
      <c r="D2634">
        <v>1</v>
      </c>
      <c r="E2634">
        <v>465.37</v>
      </c>
    </row>
    <row r="2635" spans="1:5" x14ac:dyDescent="0.35">
      <c r="A2635">
        <f t="shared" si="41"/>
        <v>2009</v>
      </c>
      <c r="B2635" t="s">
        <v>940</v>
      </c>
      <c r="C2635">
        <v>787</v>
      </c>
      <c r="D2635">
        <v>1</v>
      </c>
      <c r="E2635">
        <v>493.43</v>
      </c>
    </row>
    <row r="2636" spans="1:5" x14ac:dyDescent="0.35">
      <c r="A2636">
        <f t="shared" si="41"/>
        <v>2009</v>
      </c>
      <c r="B2636" t="s">
        <v>940</v>
      </c>
      <c r="C2636">
        <v>801</v>
      </c>
      <c r="D2636">
        <v>1</v>
      </c>
      <c r="E2636">
        <v>111.88</v>
      </c>
    </row>
    <row r="2637" spans="1:5" x14ac:dyDescent="0.35">
      <c r="A2637">
        <f t="shared" si="41"/>
        <v>2009</v>
      </c>
      <c r="B2637" t="s">
        <v>940</v>
      </c>
      <c r="C2637">
        <v>803</v>
      </c>
      <c r="D2637">
        <v>1</v>
      </c>
      <c r="E2637">
        <v>402.24</v>
      </c>
    </row>
    <row r="2638" spans="1:5" x14ac:dyDescent="0.35">
      <c r="A2638">
        <f t="shared" si="41"/>
        <v>2009</v>
      </c>
      <c r="B2638" t="s">
        <v>940</v>
      </c>
      <c r="C2638">
        <v>811</v>
      </c>
      <c r="D2638">
        <v>1</v>
      </c>
      <c r="E2638">
        <v>636.96</v>
      </c>
    </row>
    <row r="2639" spans="1:5" x14ac:dyDescent="0.35">
      <c r="A2639">
        <f t="shared" si="41"/>
        <v>2009</v>
      </c>
      <c r="B2639" t="s">
        <v>940</v>
      </c>
      <c r="C2639">
        <v>813</v>
      </c>
      <c r="D2639">
        <v>1</v>
      </c>
      <c r="E2639">
        <v>1300.3499999999999</v>
      </c>
    </row>
    <row r="2640" spans="1:5" x14ac:dyDescent="0.35">
      <c r="A2640">
        <f t="shared" si="41"/>
        <v>2009</v>
      </c>
      <c r="B2640" t="s">
        <v>940</v>
      </c>
      <c r="C2640">
        <v>818</v>
      </c>
      <c r="D2640">
        <v>1</v>
      </c>
      <c r="E2640">
        <v>468.22</v>
      </c>
    </row>
    <row r="2641" spans="1:5" x14ac:dyDescent="0.35">
      <c r="A2641">
        <f t="shared" si="41"/>
        <v>2009</v>
      </c>
      <c r="B2641" t="s">
        <v>940</v>
      </c>
      <c r="C2641">
        <v>820</v>
      </c>
      <c r="D2641">
        <v>1</v>
      </c>
      <c r="E2641">
        <v>511.34</v>
      </c>
    </row>
    <row r="2642" spans="1:5" x14ac:dyDescent="0.35">
      <c r="A2642">
        <f t="shared" si="41"/>
        <v>2009</v>
      </c>
      <c r="B2642" t="s">
        <v>940</v>
      </c>
      <c r="C2642">
        <v>821</v>
      </c>
      <c r="D2642">
        <v>1</v>
      </c>
      <c r="E2642">
        <v>770.56</v>
      </c>
    </row>
    <row r="2643" spans="1:5" x14ac:dyDescent="0.35">
      <c r="A2643">
        <f t="shared" si="41"/>
        <v>2009</v>
      </c>
      <c r="B2643" t="s">
        <v>940</v>
      </c>
      <c r="C2643">
        <v>829</v>
      </c>
      <c r="D2643">
        <v>1</v>
      </c>
      <c r="E2643">
        <v>1837.47</v>
      </c>
    </row>
    <row r="2644" spans="1:5" x14ac:dyDescent="0.35">
      <c r="A2644">
        <f t="shared" si="41"/>
        <v>2009</v>
      </c>
      <c r="B2644" t="s">
        <v>940</v>
      </c>
      <c r="C2644">
        <v>831</v>
      </c>
      <c r="D2644">
        <v>1</v>
      </c>
      <c r="E2644">
        <v>6998.48</v>
      </c>
    </row>
    <row r="2645" spans="1:5" x14ac:dyDescent="0.35">
      <c r="A2645">
        <f t="shared" si="41"/>
        <v>2009</v>
      </c>
      <c r="B2645" t="s">
        <v>940</v>
      </c>
      <c r="C2645">
        <v>832</v>
      </c>
      <c r="D2645">
        <v>1</v>
      </c>
      <c r="E2645">
        <v>3221.63</v>
      </c>
    </row>
    <row r="2646" spans="1:5" x14ac:dyDescent="0.35">
      <c r="A2646">
        <f t="shared" si="41"/>
        <v>2009</v>
      </c>
      <c r="B2646" t="s">
        <v>940</v>
      </c>
      <c r="C2646">
        <v>833</v>
      </c>
      <c r="D2646">
        <v>1</v>
      </c>
      <c r="E2646">
        <v>16727.03</v>
      </c>
    </row>
    <row r="2647" spans="1:5" x14ac:dyDescent="0.35">
      <c r="A2647">
        <f t="shared" si="41"/>
        <v>2009</v>
      </c>
      <c r="B2647" t="s">
        <v>940</v>
      </c>
      <c r="C2647">
        <v>834</v>
      </c>
      <c r="D2647">
        <v>1</v>
      </c>
      <c r="E2647">
        <v>8719.32</v>
      </c>
    </row>
    <row r="2648" spans="1:5" x14ac:dyDescent="0.35">
      <c r="A2648">
        <f t="shared" si="41"/>
        <v>2009</v>
      </c>
      <c r="B2648" t="s">
        <v>940</v>
      </c>
      <c r="C2648">
        <v>836</v>
      </c>
      <c r="D2648">
        <v>1</v>
      </c>
      <c r="E2648">
        <v>239.65</v>
      </c>
    </row>
    <row r="2649" spans="1:5" x14ac:dyDescent="0.35">
      <c r="A2649">
        <f t="shared" si="41"/>
        <v>2009</v>
      </c>
      <c r="B2649" t="s">
        <v>940</v>
      </c>
      <c r="C2649">
        <v>837</v>
      </c>
      <c r="D2649">
        <v>1</v>
      </c>
      <c r="E2649">
        <v>558.52</v>
      </c>
    </row>
    <row r="2650" spans="1:5" x14ac:dyDescent="0.35">
      <c r="A2650">
        <f t="shared" si="41"/>
        <v>2009</v>
      </c>
      <c r="B2650" t="s">
        <v>940</v>
      </c>
      <c r="C2650">
        <v>840</v>
      </c>
      <c r="D2650">
        <v>1</v>
      </c>
      <c r="E2650">
        <v>1148.1199999999999</v>
      </c>
    </row>
    <row r="2651" spans="1:5" x14ac:dyDescent="0.35">
      <c r="A2651">
        <f t="shared" si="41"/>
        <v>2009</v>
      </c>
      <c r="B2651" t="s">
        <v>940</v>
      </c>
      <c r="C2651">
        <v>846</v>
      </c>
      <c r="D2651">
        <v>1</v>
      </c>
      <c r="E2651">
        <v>803.62</v>
      </c>
    </row>
    <row r="2652" spans="1:5" x14ac:dyDescent="0.35">
      <c r="A2652">
        <f t="shared" si="41"/>
        <v>2009</v>
      </c>
      <c r="B2652" t="s">
        <v>940</v>
      </c>
      <c r="C2652">
        <v>850</v>
      </c>
      <c r="D2652">
        <v>1</v>
      </c>
      <c r="E2652">
        <v>203.68</v>
      </c>
    </row>
    <row r="2653" spans="1:5" x14ac:dyDescent="0.35">
      <c r="A2653">
        <f t="shared" si="41"/>
        <v>2009</v>
      </c>
      <c r="B2653" t="s">
        <v>940</v>
      </c>
      <c r="C2653">
        <v>852</v>
      </c>
      <c r="D2653">
        <v>1</v>
      </c>
      <c r="E2653">
        <v>122.6</v>
      </c>
    </row>
    <row r="2654" spans="1:5" x14ac:dyDescent="0.35">
      <c r="A2654">
        <f t="shared" si="41"/>
        <v>2009</v>
      </c>
      <c r="B2654" t="s">
        <v>940</v>
      </c>
      <c r="C2654">
        <v>857</v>
      </c>
      <c r="D2654">
        <v>1</v>
      </c>
      <c r="E2654">
        <v>740.39</v>
      </c>
    </row>
    <row r="2655" spans="1:5" x14ac:dyDescent="0.35">
      <c r="A2655">
        <f t="shared" si="41"/>
        <v>2009</v>
      </c>
      <c r="B2655" t="s">
        <v>940</v>
      </c>
      <c r="C2655">
        <v>858</v>
      </c>
      <c r="D2655">
        <v>1</v>
      </c>
      <c r="E2655">
        <v>1013.9</v>
      </c>
    </row>
    <row r="2656" spans="1:5" x14ac:dyDescent="0.35">
      <c r="A2656">
        <f t="shared" si="41"/>
        <v>2009</v>
      </c>
      <c r="B2656" t="s">
        <v>940</v>
      </c>
      <c r="C2656">
        <v>861</v>
      </c>
      <c r="D2656">
        <v>1</v>
      </c>
      <c r="E2656">
        <v>3434.14</v>
      </c>
    </row>
    <row r="2657" spans="1:5" x14ac:dyDescent="0.35">
      <c r="A2657">
        <f t="shared" si="41"/>
        <v>2009</v>
      </c>
      <c r="B2657" t="s">
        <v>940</v>
      </c>
      <c r="C2657">
        <v>876</v>
      </c>
      <c r="D2657">
        <v>1</v>
      </c>
      <c r="E2657">
        <v>1695.4</v>
      </c>
    </row>
    <row r="2658" spans="1:5" x14ac:dyDescent="0.35">
      <c r="A2658">
        <f t="shared" si="41"/>
        <v>2009</v>
      </c>
      <c r="B2658" t="s">
        <v>940</v>
      </c>
      <c r="C2658">
        <v>877</v>
      </c>
      <c r="D2658">
        <v>1</v>
      </c>
      <c r="E2658">
        <v>5799.27</v>
      </c>
    </row>
    <row r="2659" spans="1:5" x14ac:dyDescent="0.35">
      <c r="A2659">
        <f t="shared" si="41"/>
        <v>2009</v>
      </c>
      <c r="B2659" t="s">
        <v>940</v>
      </c>
      <c r="C2659">
        <v>879</v>
      </c>
      <c r="D2659">
        <v>1</v>
      </c>
      <c r="E2659">
        <v>2261.84</v>
      </c>
    </row>
    <row r="2660" spans="1:5" x14ac:dyDescent="0.35">
      <c r="A2660">
        <f t="shared" si="41"/>
        <v>2009</v>
      </c>
      <c r="B2660" t="s">
        <v>940</v>
      </c>
      <c r="C2660">
        <v>881</v>
      </c>
      <c r="D2660">
        <v>1</v>
      </c>
      <c r="E2660">
        <v>983.01</v>
      </c>
    </row>
    <row r="2661" spans="1:5" x14ac:dyDescent="0.35">
      <c r="A2661">
        <f t="shared" si="41"/>
        <v>2009</v>
      </c>
      <c r="B2661" t="s">
        <v>940</v>
      </c>
      <c r="C2661">
        <v>882</v>
      </c>
      <c r="D2661">
        <v>1</v>
      </c>
      <c r="E2661">
        <v>3915.81</v>
      </c>
    </row>
    <row r="2662" spans="1:5" x14ac:dyDescent="0.35">
      <c r="A2662">
        <f t="shared" si="41"/>
        <v>2009</v>
      </c>
      <c r="B2662" t="s">
        <v>940</v>
      </c>
      <c r="C2662">
        <v>883</v>
      </c>
      <c r="D2662">
        <v>1</v>
      </c>
      <c r="E2662">
        <v>1529.38</v>
      </c>
    </row>
    <row r="2663" spans="1:5" x14ac:dyDescent="0.35">
      <c r="A2663">
        <f t="shared" si="41"/>
        <v>2009</v>
      </c>
      <c r="B2663" t="s">
        <v>940</v>
      </c>
      <c r="C2663">
        <v>885</v>
      </c>
      <c r="D2663">
        <v>1</v>
      </c>
      <c r="E2663">
        <v>4835.6000000000004</v>
      </c>
    </row>
    <row r="2664" spans="1:5" x14ac:dyDescent="0.35">
      <c r="A2664">
        <f t="shared" si="41"/>
        <v>2009</v>
      </c>
      <c r="B2664" t="s">
        <v>940</v>
      </c>
      <c r="C2664">
        <v>891</v>
      </c>
      <c r="D2664">
        <v>1</v>
      </c>
      <c r="E2664">
        <v>493.49</v>
      </c>
    </row>
    <row r="2665" spans="1:5" x14ac:dyDescent="0.35">
      <c r="A2665">
        <f t="shared" si="41"/>
        <v>2009</v>
      </c>
      <c r="B2665" t="s">
        <v>940</v>
      </c>
      <c r="C2665">
        <v>911</v>
      </c>
      <c r="D2665">
        <v>1</v>
      </c>
      <c r="E2665">
        <v>5136.8999999999996</v>
      </c>
    </row>
    <row r="2666" spans="1:5" x14ac:dyDescent="0.35">
      <c r="A2666">
        <f t="shared" si="41"/>
        <v>2009</v>
      </c>
      <c r="B2666" t="s">
        <v>940</v>
      </c>
      <c r="C2666">
        <v>912</v>
      </c>
      <c r="D2666">
        <v>1</v>
      </c>
      <c r="E2666">
        <v>1829.13</v>
      </c>
    </row>
    <row r="2667" spans="1:5" x14ac:dyDescent="0.35">
      <c r="A2667">
        <f t="shared" si="41"/>
        <v>2009</v>
      </c>
      <c r="B2667" t="s">
        <v>940</v>
      </c>
      <c r="C2667">
        <v>914</v>
      </c>
      <c r="D2667">
        <v>1</v>
      </c>
      <c r="E2667">
        <v>275.64999999999998</v>
      </c>
    </row>
    <row r="2668" spans="1:5" x14ac:dyDescent="0.35">
      <c r="A2668">
        <f t="shared" si="41"/>
        <v>2009</v>
      </c>
      <c r="B2668" t="s">
        <v>940</v>
      </c>
      <c r="C2668">
        <v>2071</v>
      </c>
      <c r="D2668">
        <v>1</v>
      </c>
      <c r="E2668">
        <v>800.65</v>
      </c>
    </row>
    <row r="2669" spans="1:5" x14ac:dyDescent="0.35">
      <c r="A2669">
        <f t="shared" si="41"/>
        <v>2009</v>
      </c>
      <c r="B2669" t="s">
        <v>940</v>
      </c>
      <c r="C2669">
        <v>2125</v>
      </c>
      <c r="D2669">
        <v>1</v>
      </c>
      <c r="E2669">
        <v>1117.5</v>
      </c>
    </row>
    <row r="2670" spans="1:5" x14ac:dyDescent="0.35">
      <c r="A2670">
        <f t="shared" si="41"/>
        <v>2009</v>
      </c>
      <c r="B2670" t="s">
        <v>940</v>
      </c>
      <c r="C2670">
        <v>2134</v>
      </c>
      <c r="D2670">
        <v>1</v>
      </c>
      <c r="E2670">
        <v>740.54</v>
      </c>
    </row>
    <row r="2671" spans="1:5" x14ac:dyDescent="0.35">
      <c r="A2671">
        <f t="shared" si="41"/>
        <v>2009</v>
      </c>
      <c r="B2671" t="s">
        <v>940</v>
      </c>
      <c r="C2671">
        <v>2135</v>
      </c>
      <c r="D2671">
        <v>1</v>
      </c>
      <c r="E2671">
        <v>1138.56</v>
      </c>
    </row>
    <row r="2672" spans="1:5" x14ac:dyDescent="0.35">
      <c r="A2672">
        <f t="shared" si="41"/>
        <v>2009</v>
      </c>
      <c r="B2672" t="s">
        <v>940</v>
      </c>
      <c r="C2672">
        <v>2137</v>
      </c>
      <c r="D2672">
        <v>1</v>
      </c>
      <c r="E2672">
        <v>705.9</v>
      </c>
    </row>
    <row r="2673" spans="1:5" x14ac:dyDescent="0.35">
      <c r="A2673">
        <f t="shared" si="41"/>
        <v>2009</v>
      </c>
      <c r="B2673" t="s">
        <v>940</v>
      </c>
      <c r="C2673">
        <v>2142</v>
      </c>
      <c r="D2673">
        <v>1</v>
      </c>
      <c r="E2673">
        <v>2005.26</v>
      </c>
    </row>
    <row r="2674" spans="1:5" x14ac:dyDescent="0.35">
      <c r="A2674">
        <f t="shared" si="41"/>
        <v>2009</v>
      </c>
      <c r="B2674" t="s">
        <v>940</v>
      </c>
      <c r="C2674">
        <v>2143</v>
      </c>
      <c r="D2674">
        <v>1</v>
      </c>
      <c r="E2674">
        <v>906.57</v>
      </c>
    </row>
    <row r="2675" spans="1:5" x14ac:dyDescent="0.35">
      <c r="A2675">
        <f t="shared" si="41"/>
        <v>2009</v>
      </c>
      <c r="B2675" t="s">
        <v>940</v>
      </c>
      <c r="C2675">
        <v>2144</v>
      </c>
      <c r="D2675">
        <v>1</v>
      </c>
      <c r="E2675">
        <v>3473.78</v>
      </c>
    </row>
    <row r="2676" spans="1:5" x14ac:dyDescent="0.35">
      <c r="A2676">
        <f t="shared" si="41"/>
        <v>2009</v>
      </c>
      <c r="B2676" t="s">
        <v>940</v>
      </c>
      <c r="C2676">
        <v>2149</v>
      </c>
      <c r="D2676">
        <v>1</v>
      </c>
      <c r="E2676">
        <v>1114.31</v>
      </c>
    </row>
    <row r="2677" spans="1:5" x14ac:dyDescent="0.35">
      <c r="A2677">
        <f t="shared" si="41"/>
        <v>2009</v>
      </c>
      <c r="B2677" t="s">
        <v>940</v>
      </c>
      <c r="C2677">
        <v>2154</v>
      </c>
      <c r="D2677">
        <v>1</v>
      </c>
      <c r="E2677">
        <v>1213.19</v>
      </c>
    </row>
    <row r="2678" spans="1:5" x14ac:dyDescent="0.35">
      <c r="A2678">
        <f t="shared" si="41"/>
        <v>2009</v>
      </c>
      <c r="B2678" t="s">
        <v>940</v>
      </c>
      <c r="C2678">
        <v>2155</v>
      </c>
      <c r="D2678">
        <v>1</v>
      </c>
      <c r="E2678">
        <v>1070.01</v>
      </c>
    </row>
    <row r="2679" spans="1:5" x14ac:dyDescent="0.35">
      <c r="A2679">
        <f t="shared" si="41"/>
        <v>2009</v>
      </c>
      <c r="B2679" t="s">
        <v>940</v>
      </c>
      <c r="C2679">
        <v>2159</v>
      </c>
      <c r="D2679">
        <v>1</v>
      </c>
      <c r="E2679">
        <v>600.76</v>
      </c>
    </row>
    <row r="2680" spans="1:5" x14ac:dyDescent="0.35">
      <c r="A2680">
        <f t="shared" si="41"/>
        <v>2009</v>
      </c>
      <c r="B2680" t="s">
        <v>940</v>
      </c>
      <c r="C2680">
        <v>2164</v>
      </c>
      <c r="D2680">
        <v>1</v>
      </c>
      <c r="E2680">
        <v>1348.23</v>
      </c>
    </row>
    <row r="2681" spans="1:5" x14ac:dyDescent="0.35">
      <c r="A2681">
        <f t="shared" si="41"/>
        <v>2009</v>
      </c>
      <c r="B2681" t="s">
        <v>940</v>
      </c>
      <c r="C2681">
        <v>2165</v>
      </c>
      <c r="D2681">
        <v>1</v>
      </c>
      <c r="E2681">
        <v>1024.53</v>
      </c>
    </row>
    <row r="2682" spans="1:5" x14ac:dyDescent="0.35">
      <c r="A2682">
        <f t="shared" si="41"/>
        <v>2009</v>
      </c>
      <c r="B2682" t="s">
        <v>940</v>
      </c>
      <c r="C2682">
        <v>2167</v>
      </c>
      <c r="D2682">
        <v>1</v>
      </c>
      <c r="E2682">
        <v>575.82000000000005</v>
      </c>
    </row>
    <row r="2683" spans="1:5" x14ac:dyDescent="0.35">
      <c r="A2683">
        <f t="shared" si="41"/>
        <v>2009</v>
      </c>
      <c r="B2683" t="s">
        <v>940</v>
      </c>
      <c r="C2683">
        <v>2168</v>
      </c>
      <c r="D2683">
        <v>1</v>
      </c>
      <c r="E2683">
        <v>966.34</v>
      </c>
    </row>
    <row r="2684" spans="1:5" x14ac:dyDescent="0.35">
      <c r="A2684">
        <f t="shared" si="41"/>
        <v>2009</v>
      </c>
      <c r="B2684" t="s">
        <v>940</v>
      </c>
      <c r="C2684">
        <v>2169</v>
      </c>
      <c r="D2684">
        <v>1</v>
      </c>
      <c r="E2684">
        <v>746.39</v>
      </c>
    </row>
    <row r="2685" spans="1:5" x14ac:dyDescent="0.35">
      <c r="A2685">
        <f t="shared" si="41"/>
        <v>2009</v>
      </c>
      <c r="B2685" t="s">
        <v>940</v>
      </c>
      <c r="C2685">
        <v>2170</v>
      </c>
      <c r="D2685">
        <v>1</v>
      </c>
      <c r="E2685">
        <v>1351.1</v>
      </c>
    </row>
    <row r="2686" spans="1:5" x14ac:dyDescent="0.35">
      <c r="A2686">
        <f t="shared" si="41"/>
        <v>2009</v>
      </c>
      <c r="B2686" t="s">
        <v>940</v>
      </c>
      <c r="C2686">
        <v>2171</v>
      </c>
      <c r="D2686">
        <v>1</v>
      </c>
      <c r="E2686">
        <v>294.36</v>
      </c>
    </row>
    <row r="2687" spans="1:5" x14ac:dyDescent="0.35">
      <c r="A2687">
        <f t="shared" si="41"/>
        <v>2009</v>
      </c>
      <c r="B2687" t="s">
        <v>940</v>
      </c>
      <c r="C2687">
        <v>2172</v>
      </c>
      <c r="D2687">
        <v>1</v>
      </c>
      <c r="E2687">
        <v>856.81</v>
      </c>
    </row>
    <row r="2688" spans="1:5" x14ac:dyDescent="0.35">
      <c r="A2688">
        <f t="shared" si="41"/>
        <v>2009</v>
      </c>
      <c r="B2688" t="s">
        <v>940</v>
      </c>
      <c r="C2688">
        <v>2174</v>
      </c>
      <c r="D2688">
        <v>1</v>
      </c>
      <c r="E2688">
        <v>907.84</v>
      </c>
    </row>
    <row r="2689" spans="1:5" x14ac:dyDescent="0.35">
      <c r="A2689">
        <f t="shared" si="41"/>
        <v>2009</v>
      </c>
      <c r="B2689" t="s">
        <v>940</v>
      </c>
      <c r="C2689">
        <v>2176</v>
      </c>
      <c r="D2689">
        <v>1</v>
      </c>
      <c r="E2689">
        <v>433.96</v>
      </c>
    </row>
    <row r="2690" spans="1:5" x14ac:dyDescent="0.35">
      <c r="A2690">
        <f t="shared" si="41"/>
        <v>2009</v>
      </c>
      <c r="B2690" t="s">
        <v>940</v>
      </c>
      <c r="C2690">
        <v>2180</v>
      </c>
      <c r="D2690">
        <v>1</v>
      </c>
      <c r="E2690">
        <v>711.25</v>
      </c>
    </row>
    <row r="2691" spans="1:5" x14ac:dyDescent="0.35">
      <c r="A2691">
        <f t="shared" si="41"/>
        <v>2009</v>
      </c>
      <c r="B2691" t="s">
        <v>940</v>
      </c>
      <c r="C2691">
        <v>2184</v>
      </c>
      <c r="D2691">
        <v>1</v>
      </c>
      <c r="E2691">
        <v>1192.3900000000001</v>
      </c>
    </row>
    <row r="2692" spans="1:5" x14ac:dyDescent="0.35">
      <c r="A2692">
        <f t="shared" ref="A2692:A2755" si="42">VALUE(20&amp;LEFT(B2692,2))+1</f>
        <v>2009</v>
      </c>
      <c r="B2692" t="s">
        <v>940</v>
      </c>
      <c r="C2692">
        <v>2190</v>
      </c>
      <c r="D2692">
        <v>1</v>
      </c>
      <c r="E2692">
        <v>880.04</v>
      </c>
    </row>
    <row r="2693" spans="1:5" x14ac:dyDescent="0.35">
      <c r="A2693">
        <f t="shared" si="42"/>
        <v>2009</v>
      </c>
      <c r="B2693" t="s">
        <v>940</v>
      </c>
      <c r="C2693">
        <v>2198</v>
      </c>
      <c r="D2693">
        <v>1</v>
      </c>
      <c r="E2693">
        <v>568.63</v>
      </c>
    </row>
    <row r="2694" spans="1:5" x14ac:dyDescent="0.35">
      <c r="A2694">
        <f t="shared" si="42"/>
        <v>2009</v>
      </c>
      <c r="B2694" t="s">
        <v>940</v>
      </c>
      <c r="C2694">
        <v>2215</v>
      </c>
      <c r="D2694">
        <v>1</v>
      </c>
      <c r="E2694">
        <v>341.19</v>
      </c>
    </row>
    <row r="2695" spans="1:5" x14ac:dyDescent="0.35">
      <c r="A2695">
        <f t="shared" si="42"/>
        <v>2009</v>
      </c>
      <c r="B2695" t="s">
        <v>940</v>
      </c>
      <c r="C2695">
        <v>2310</v>
      </c>
      <c r="D2695">
        <v>1</v>
      </c>
      <c r="E2695">
        <v>1216.72</v>
      </c>
    </row>
    <row r="2696" spans="1:5" x14ac:dyDescent="0.35">
      <c r="A2696">
        <f t="shared" si="42"/>
        <v>2009</v>
      </c>
      <c r="B2696" t="s">
        <v>940</v>
      </c>
      <c r="C2696">
        <v>2311</v>
      </c>
      <c r="D2696">
        <v>1</v>
      </c>
      <c r="E2696">
        <v>462.2</v>
      </c>
    </row>
    <row r="2697" spans="1:5" x14ac:dyDescent="0.35">
      <c r="A2697">
        <f t="shared" si="42"/>
        <v>2009</v>
      </c>
      <c r="B2697" t="s">
        <v>940</v>
      </c>
      <c r="C2697">
        <v>2342</v>
      </c>
      <c r="D2697">
        <v>1</v>
      </c>
      <c r="E2697">
        <v>765.08</v>
      </c>
    </row>
    <row r="2698" spans="1:5" x14ac:dyDescent="0.35">
      <c r="A2698">
        <f t="shared" si="42"/>
        <v>2009</v>
      </c>
      <c r="B2698" t="s">
        <v>940</v>
      </c>
      <c r="C2698">
        <v>2358</v>
      </c>
      <c r="D2698">
        <v>1</v>
      </c>
      <c r="E2698">
        <v>228.01</v>
      </c>
    </row>
    <row r="2699" spans="1:5" x14ac:dyDescent="0.35">
      <c r="A2699">
        <f t="shared" si="42"/>
        <v>2009</v>
      </c>
      <c r="B2699" t="s">
        <v>940</v>
      </c>
      <c r="C2699">
        <v>2364</v>
      </c>
      <c r="D2699">
        <v>1</v>
      </c>
      <c r="E2699">
        <v>687.27</v>
      </c>
    </row>
    <row r="2700" spans="1:5" x14ac:dyDescent="0.35">
      <c r="A2700">
        <f t="shared" si="42"/>
        <v>2009</v>
      </c>
      <c r="B2700" t="s">
        <v>940</v>
      </c>
      <c r="C2700">
        <v>2365</v>
      </c>
      <c r="D2700">
        <v>1</v>
      </c>
      <c r="E2700">
        <v>759.69</v>
      </c>
    </row>
    <row r="2701" spans="1:5" x14ac:dyDescent="0.35">
      <c r="A2701">
        <f t="shared" si="42"/>
        <v>2009</v>
      </c>
      <c r="B2701" t="s">
        <v>940</v>
      </c>
      <c r="C2701">
        <v>2396</v>
      </c>
      <c r="D2701">
        <v>1</v>
      </c>
      <c r="E2701">
        <v>797.11</v>
      </c>
    </row>
    <row r="2702" spans="1:5" x14ac:dyDescent="0.35">
      <c r="A2702">
        <f t="shared" si="42"/>
        <v>2009</v>
      </c>
      <c r="B2702" t="s">
        <v>940</v>
      </c>
      <c r="C2702">
        <v>2397</v>
      </c>
      <c r="D2702">
        <v>1</v>
      </c>
      <c r="E2702">
        <v>1164.53</v>
      </c>
    </row>
    <row r="2703" spans="1:5" x14ac:dyDescent="0.35">
      <c r="A2703">
        <f t="shared" si="42"/>
        <v>2009</v>
      </c>
      <c r="B2703" t="s">
        <v>940</v>
      </c>
      <c r="C2703">
        <v>2448</v>
      </c>
      <c r="D2703">
        <v>1</v>
      </c>
      <c r="E2703">
        <v>792.45</v>
      </c>
    </row>
    <row r="2704" spans="1:5" x14ac:dyDescent="0.35">
      <c r="A2704">
        <f t="shared" si="42"/>
        <v>2009</v>
      </c>
      <c r="B2704" t="s">
        <v>940</v>
      </c>
      <c r="C2704">
        <v>2527</v>
      </c>
      <c r="D2704">
        <v>1</v>
      </c>
      <c r="E2704">
        <v>270.79000000000002</v>
      </c>
    </row>
    <row r="2705" spans="1:5" x14ac:dyDescent="0.35">
      <c r="A2705">
        <f t="shared" si="42"/>
        <v>2009</v>
      </c>
      <c r="B2705" t="s">
        <v>940</v>
      </c>
      <c r="C2705">
        <v>2534</v>
      </c>
      <c r="D2705">
        <v>1</v>
      </c>
      <c r="E2705">
        <v>773.96</v>
      </c>
    </row>
    <row r="2706" spans="1:5" x14ac:dyDescent="0.35">
      <c r="A2706">
        <f t="shared" si="42"/>
        <v>2009</v>
      </c>
      <c r="B2706" t="s">
        <v>940</v>
      </c>
      <c r="C2706">
        <v>2536</v>
      </c>
      <c r="D2706">
        <v>1</v>
      </c>
      <c r="E2706">
        <v>246.64</v>
      </c>
    </row>
    <row r="2707" spans="1:5" x14ac:dyDescent="0.35">
      <c r="A2707">
        <f t="shared" si="42"/>
        <v>2009</v>
      </c>
      <c r="B2707" t="s">
        <v>940</v>
      </c>
      <c r="C2707">
        <v>2580</v>
      </c>
      <c r="D2707">
        <v>1</v>
      </c>
      <c r="E2707">
        <v>756.36</v>
      </c>
    </row>
    <row r="2708" spans="1:5" x14ac:dyDescent="0.35">
      <c r="A2708">
        <f t="shared" si="42"/>
        <v>2009</v>
      </c>
      <c r="B2708" t="s">
        <v>940</v>
      </c>
      <c r="C2708">
        <v>2609</v>
      </c>
      <c r="D2708">
        <v>1</v>
      </c>
      <c r="E2708">
        <v>461.99</v>
      </c>
    </row>
    <row r="2709" spans="1:5" x14ac:dyDescent="0.35">
      <c r="A2709">
        <f t="shared" si="42"/>
        <v>2009</v>
      </c>
      <c r="B2709" t="s">
        <v>940</v>
      </c>
      <c r="C2709">
        <v>2683</v>
      </c>
      <c r="D2709">
        <v>1</v>
      </c>
      <c r="E2709">
        <v>469.38</v>
      </c>
    </row>
    <row r="2710" spans="1:5" x14ac:dyDescent="0.35">
      <c r="A2710">
        <f t="shared" si="42"/>
        <v>2009</v>
      </c>
      <c r="B2710" t="s">
        <v>940</v>
      </c>
      <c r="C2710">
        <v>2687</v>
      </c>
      <c r="D2710">
        <v>1</v>
      </c>
      <c r="E2710">
        <v>1009.59</v>
      </c>
    </row>
    <row r="2711" spans="1:5" x14ac:dyDescent="0.35">
      <c r="A2711">
        <f t="shared" si="42"/>
        <v>2009</v>
      </c>
      <c r="B2711" t="s">
        <v>940</v>
      </c>
      <c r="C2711">
        <v>2689</v>
      </c>
      <c r="D2711">
        <v>1</v>
      </c>
      <c r="E2711">
        <v>1200.58</v>
      </c>
    </row>
    <row r="2712" spans="1:5" x14ac:dyDescent="0.35">
      <c r="A2712">
        <f t="shared" si="42"/>
        <v>2009</v>
      </c>
      <c r="B2712" t="s">
        <v>940</v>
      </c>
      <c r="C2712">
        <v>2711</v>
      </c>
      <c r="D2712">
        <v>1</v>
      </c>
      <c r="E2712">
        <v>862.54</v>
      </c>
    </row>
    <row r="2713" spans="1:5" x14ac:dyDescent="0.35">
      <c r="A2713">
        <f t="shared" si="42"/>
        <v>2009</v>
      </c>
      <c r="B2713" t="s">
        <v>940</v>
      </c>
      <c r="C2713">
        <v>2752</v>
      </c>
      <c r="D2713">
        <v>1</v>
      </c>
      <c r="E2713">
        <v>1761.72</v>
      </c>
    </row>
    <row r="2714" spans="1:5" x14ac:dyDescent="0.35">
      <c r="A2714">
        <f t="shared" si="42"/>
        <v>2009</v>
      </c>
      <c r="B2714" t="s">
        <v>940</v>
      </c>
      <c r="C2714">
        <v>2753</v>
      </c>
      <c r="D2714">
        <v>1</v>
      </c>
      <c r="E2714">
        <v>1123.51</v>
      </c>
    </row>
    <row r="2715" spans="1:5" x14ac:dyDescent="0.35">
      <c r="A2715">
        <f t="shared" si="42"/>
        <v>2009</v>
      </c>
      <c r="B2715" t="s">
        <v>940</v>
      </c>
      <c r="C2715">
        <v>2754</v>
      </c>
      <c r="D2715">
        <v>1</v>
      </c>
      <c r="E2715">
        <v>424.82</v>
      </c>
    </row>
    <row r="2716" spans="1:5" x14ac:dyDescent="0.35">
      <c r="A2716">
        <f t="shared" si="42"/>
        <v>2009</v>
      </c>
      <c r="B2716" t="s">
        <v>940</v>
      </c>
      <c r="C2716">
        <v>2759</v>
      </c>
      <c r="D2716">
        <v>1</v>
      </c>
      <c r="E2716">
        <v>332.24</v>
      </c>
    </row>
    <row r="2717" spans="1:5" x14ac:dyDescent="0.35">
      <c r="A2717">
        <f t="shared" si="42"/>
        <v>2009</v>
      </c>
      <c r="B2717" t="s">
        <v>940</v>
      </c>
      <c r="C2717">
        <v>2805</v>
      </c>
      <c r="D2717">
        <v>1</v>
      </c>
      <c r="E2717">
        <v>1079.0999999999999</v>
      </c>
    </row>
    <row r="2718" spans="1:5" x14ac:dyDescent="0.35">
      <c r="A2718">
        <f t="shared" si="42"/>
        <v>2009</v>
      </c>
      <c r="B2718" t="s">
        <v>940</v>
      </c>
      <c r="C2718">
        <v>2835</v>
      </c>
      <c r="D2718">
        <v>1</v>
      </c>
      <c r="E2718">
        <v>539.95000000000005</v>
      </c>
    </row>
    <row r="2719" spans="1:5" x14ac:dyDescent="0.35">
      <c r="A2719">
        <f t="shared" si="42"/>
        <v>2009</v>
      </c>
      <c r="B2719" t="s">
        <v>940</v>
      </c>
      <c r="C2719">
        <v>2853</v>
      </c>
      <c r="D2719">
        <v>1</v>
      </c>
      <c r="E2719">
        <v>871.25</v>
      </c>
    </row>
    <row r="2720" spans="1:5" x14ac:dyDescent="0.35">
      <c r="A2720">
        <f t="shared" si="42"/>
        <v>2009</v>
      </c>
      <c r="B2720" t="s">
        <v>940</v>
      </c>
      <c r="C2720">
        <v>2854</v>
      </c>
      <c r="D2720">
        <v>1</v>
      </c>
      <c r="E2720">
        <v>554.96</v>
      </c>
    </row>
    <row r="2721" spans="1:5" x14ac:dyDescent="0.35">
      <c r="A2721">
        <f t="shared" si="42"/>
        <v>2009</v>
      </c>
      <c r="B2721" t="s">
        <v>940</v>
      </c>
      <c r="C2721">
        <v>2856</v>
      </c>
      <c r="D2721">
        <v>1</v>
      </c>
      <c r="E2721">
        <v>348.58</v>
      </c>
    </row>
    <row r="2722" spans="1:5" x14ac:dyDescent="0.35">
      <c r="A2722">
        <f t="shared" si="42"/>
        <v>2009</v>
      </c>
      <c r="B2722" t="s">
        <v>940</v>
      </c>
      <c r="C2722">
        <v>2859</v>
      </c>
      <c r="D2722">
        <v>1</v>
      </c>
      <c r="E2722">
        <v>1606.66</v>
      </c>
    </row>
    <row r="2723" spans="1:5" x14ac:dyDescent="0.35">
      <c r="A2723">
        <f t="shared" si="42"/>
        <v>2009</v>
      </c>
      <c r="B2723" t="s">
        <v>940</v>
      </c>
      <c r="C2723">
        <v>2860</v>
      </c>
      <c r="D2723">
        <v>1</v>
      </c>
      <c r="E2723">
        <v>1217.97</v>
      </c>
    </row>
    <row r="2724" spans="1:5" x14ac:dyDescent="0.35">
      <c r="A2724">
        <f t="shared" si="42"/>
        <v>2009</v>
      </c>
      <c r="B2724" t="s">
        <v>940</v>
      </c>
      <c r="C2724">
        <v>2884</v>
      </c>
      <c r="D2724">
        <v>1</v>
      </c>
      <c r="E2724">
        <v>473.64</v>
      </c>
    </row>
    <row r="2725" spans="1:5" x14ac:dyDescent="0.35">
      <c r="A2725">
        <f t="shared" si="42"/>
        <v>2009</v>
      </c>
      <c r="B2725" t="s">
        <v>940</v>
      </c>
      <c r="C2725">
        <v>2886</v>
      </c>
      <c r="D2725">
        <v>1</v>
      </c>
      <c r="E2725">
        <v>408.3</v>
      </c>
    </row>
    <row r="2726" spans="1:5" x14ac:dyDescent="0.35">
      <c r="A2726">
        <f t="shared" si="42"/>
        <v>2009</v>
      </c>
      <c r="B2726" t="s">
        <v>940</v>
      </c>
      <c r="C2726">
        <v>2887</v>
      </c>
      <c r="D2726">
        <v>1</v>
      </c>
      <c r="E2726">
        <v>239.19</v>
      </c>
    </row>
    <row r="2727" spans="1:5" x14ac:dyDescent="0.35">
      <c r="A2727">
        <f t="shared" si="42"/>
        <v>2009</v>
      </c>
      <c r="B2727" t="s">
        <v>940</v>
      </c>
      <c r="C2727">
        <v>2888</v>
      </c>
      <c r="D2727">
        <v>1</v>
      </c>
      <c r="E2727">
        <v>370.42</v>
      </c>
    </row>
    <row r="2728" spans="1:5" x14ac:dyDescent="0.35">
      <c r="A2728">
        <f t="shared" si="42"/>
        <v>2009</v>
      </c>
      <c r="B2728" t="s">
        <v>940</v>
      </c>
      <c r="C2728">
        <v>2889</v>
      </c>
      <c r="D2728">
        <v>1</v>
      </c>
      <c r="E2728">
        <v>630.52</v>
      </c>
    </row>
    <row r="2729" spans="1:5" x14ac:dyDescent="0.35">
      <c r="A2729">
        <f t="shared" si="42"/>
        <v>2009</v>
      </c>
      <c r="B2729" t="s">
        <v>940</v>
      </c>
      <c r="C2729">
        <v>2890</v>
      </c>
      <c r="D2729">
        <v>1</v>
      </c>
      <c r="E2729">
        <v>550.32000000000005</v>
      </c>
    </row>
    <row r="2730" spans="1:5" x14ac:dyDescent="0.35">
      <c r="A2730">
        <f t="shared" si="42"/>
        <v>2009</v>
      </c>
      <c r="B2730" t="s">
        <v>940</v>
      </c>
      <c r="C2730">
        <v>2895</v>
      </c>
      <c r="D2730">
        <v>1</v>
      </c>
      <c r="E2730">
        <v>1162.71</v>
      </c>
    </row>
    <row r="2731" spans="1:5" x14ac:dyDescent="0.35">
      <c r="A2731">
        <f t="shared" si="42"/>
        <v>2009</v>
      </c>
      <c r="B2731" t="s">
        <v>940</v>
      </c>
      <c r="C2731">
        <v>2897</v>
      </c>
      <c r="D2731">
        <v>1</v>
      </c>
      <c r="E2731">
        <v>1244.74</v>
      </c>
    </row>
    <row r="2732" spans="1:5" x14ac:dyDescent="0.35">
      <c r="A2732">
        <f t="shared" si="42"/>
        <v>2009</v>
      </c>
      <c r="B2732" t="s">
        <v>940</v>
      </c>
      <c r="C2732">
        <v>2898</v>
      </c>
      <c r="D2732">
        <v>1</v>
      </c>
      <c r="E2732">
        <v>539.45000000000005</v>
      </c>
    </row>
    <row r="2733" spans="1:5" x14ac:dyDescent="0.35">
      <c r="A2733">
        <f t="shared" si="42"/>
        <v>2009</v>
      </c>
      <c r="B2733" t="s">
        <v>940</v>
      </c>
      <c r="C2733">
        <v>2899</v>
      </c>
      <c r="D2733">
        <v>1</v>
      </c>
      <c r="E2733">
        <v>1561.78</v>
      </c>
    </row>
    <row r="2734" spans="1:5" x14ac:dyDescent="0.35">
      <c r="A2734">
        <f t="shared" si="42"/>
        <v>2009</v>
      </c>
      <c r="B2734" t="s">
        <v>940</v>
      </c>
      <c r="C2734">
        <v>2902</v>
      </c>
      <c r="D2734">
        <v>1</v>
      </c>
      <c r="E2734">
        <v>552.32000000000005</v>
      </c>
    </row>
    <row r="2735" spans="1:5" x14ac:dyDescent="0.35">
      <c r="A2735">
        <f t="shared" si="42"/>
        <v>2010</v>
      </c>
      <c r="B2735" t="s">
        <v>941</v>
      </c>
      <c r="C2735">
        <v>1</v>
      </c>
      <c r="D2735">
        <v>1</v>
      </c>
      <c r="E2735">
        <v>1265.58</v>
      </c>
    </row>
    <row r="2736" spans="1:5" x14ac:dyDescent="0.35">
      <c r="A2736">
        <f t="shared" si="42"/>
        <v>2010</v>
      </c>
      <c r="B2736" t="s">
        <v>941</v>
      </c>
      <c r="C2736">
        <v>1</v>
      </c>
      <c r="D2736">
        <v>3</v>
      </c>
      <c r="E2736">
        <v>33335.919999999998</v>
      </c>
    </row>
    <row r="2737" spans="1:5" x14ac:dyDescent="0.35">
      <c r="A2737">
        <f t="shared" si="42"/>
        <v>2010</v>
      </c>
      <c r="B2737" t="s">
        <v>941</v>
      </c>
      <c r="C2737">
        <v>2</v>
      </c>
      <c r="D2737">
        <v>1</v>
      </c>
      <c r="E2737">
        <v>290.25</v>
      </c>
    </row>
    <row r="2738" spans="1:5" x14ac:dyDescent="0.35">
      <c r="A2738">
        <f t="shared" si="42"/>
        <v>2010</v>
      </c>
      <c r="B2738" t="s">
        <v>941</v>
      </c>
      <c r="C2738">
        <v>4</v>
      </c>
      <c r="D2738">
        <v>1</v>
      </c>
      <c r="E2738">
        <v>379.62</v>
      </c>
    </row>
    <row r="2739" spans="1:5" x14ac:dyDescent="0.35">
      <c r="A2739">
        <f t="shared" si="42"/>
        <v>2010</v>
      </c>
      <c r="B2739" t="s">
        <v>941</v>
      </c>
      <c r="C2739">
        <v>6</v>
      </c>
      <c r="D2739">
        <v>3</v>
      </c>
      <c r="E2739">
        <v>3304.86</v>
      </c>
    </row>
    <row r="2740" spans="1:5" x14ac:dyDescent="0.35">
      <c r="A2740">
        <f t="shared" si="42"/>
        <v>2010</v>
      </c>
      <c r="B2740" t="s">
        <v>941</v>
      </c>
      <c r="C2740">
        <v>11</v>
      </c>
      <c r="D2740">
        <v>1</v>
      </c>
      <c r="E2740">
        <v>38808.99</v>
      </c>
    </row>
    <row r="2741" spans="1:5" x14ac:dyDescent="0.35">
      <c r="A2741">
        <f t="shared" si="42"/>
        <v>2010</v>
      </c>
      <c r="B2741" t="s">
        <v>941</v>
      </c>
      <c r="C2741">
        <v>12</v>
      </c>
      <c r="D2741">
        <v>1</v>
      </c>
      <c r="E2741">
        <v>6698.66</v>
      </c>
    </row>
    <row r="2742" spans="1:5" x14ac:dyDescent="0.35">
      <c r="A2742">
        <f t="shared" si="42"/>
        <v>2010</v>
      </c>
      <c r="B2742" t="s">
        <v>941</v>
      </c>
      <c r="C2742">
        <v>13</v>
      </c>
      <c r="D2742">
        <v>1</v>
      </c>
      <c r="E2742">
        <v>2947.06</v>
      </c>
    </row>
    <row r="2743" spans="1:5" x14ac:dyDescent="0.35">
      <c r="A2743">
        <f t="shared" si="42"/>
        <v>2010</v>
      </c>
      <c r="B2743" t="s">
        <v>941</v>
      </c>
      <c r="C2743">
        <v>14</v>
      </c>
      <c r="D2743">
        <v>1</v>
      </c>
      <c r="E2743">
        <v>2782.65</v>
      </c>
    </row>
    <row r="2744" spans="1:5" x14ac:dyDescent="0.35">
      <c r="A2744">
        <f t="shared" si="42"/>
        <v>2010</v>
      </c>
      <c r="B2744" t="s">
        <v>941</v>
      </c>
      <c r="C2744">
        <v>15</v>
      </c>
      <c r="D2744">
        <v>1</v>
      </c>
      <c r="E2744">
        <v>5287.7</v>
      </c>
    </row>
    <row r="2745" spans="1:5" x14ac:dyDescent="0.35">
      <c r="A2745">
        <f t="shared" si="42"/>
        <v>2010</v>
      </c>
      <c r="B2745" t="s">
        <v>941</v>
      </c>
      <c r="C2745">
        <v>16</v>
      </c>
      <c r="D2745">
        <v>1</v>
      </c>
      <c r="E2745">
        <v>4711.68</v>
      </c>
    </row>
    <row r="2746" spans="1:5" x14ac:dyDescent="0.35">
      <c r="A2746">
        <f t="shared" si="42"/>
        <v>2010</v>
      </c>
      <c r="B2746" t="s">
        <v>941</v>
      </c>
      <c r="C2746">
        <v>22</v>
      </c>
      <c r="D2746">
        <v>1</v>
      </c>
      <c r="E2746">
        <v>2763.69</v>
      </c>
    </row>
    <row r="2747" spans="1:5" x14ac:dyDescent="0.35">
      <c r="A2747">
        <f t="shared" si="42"/>
        <v>2010</v>
      </c>
      <c r="B2747" t="s">
        <v>941</v>
      </c>
      <c r="C2747">
        <v>23</v>
      </c>
      <c r="D2747">
        <v>1</v>
      </c>
      <c r="E2747">
        <v>905.03</v>
      </c>
    </row>
    <row r="2748" spans="1:5" x14ac:dyDescent="0.35">
      <c r="A2748">
        <f t="shared" si="42"/>
        <v>2010</v>
      </c>
      <c r="B2748" t="s">
        <v>941</v>
      </c>
      <c r="C2748">
        <v>25</v>
      </c>
      <c r="D2748">
        <v>1</v>
      </c>
      <c r="E2748">
        <v>61.1</v>
      </c>
    </row>
    <row r="2749" spans="1:5" x14ac:dyDescent="0.35">
      <c r="A2749">
        <f t="shared" si="42"/>
        <v>2010</v>
      </c>
      <c r="B2749" t="s">
        <v>941</v>
      </c>
      <c r="C2749">
        <v>31</v>
      </c>
      <c r="D2749">
        <v>1</v>
      </c>
      <c r="E2749">
        <v>4803.96</v>
      </c>
    </row>
    <row r="2750" spans="1:5" x14ac:dyDescent="0.35">
      <c r="A2750">
        <f t="shared" si="42"/>
        <v>2010</v>
      </c>
      <c r="B2750" t="s">
        <v>941</v>
      </c>
      <c r="C2750">
        <v>32</v>
      </c>
      <c r="D2750">
        <v>1</v>
      </c>
      <c r="E2750">
        <v>617.42999999999995</v>
      </c>
    </row>
    <row r="2751" spans="1:5" x14ac:dyDescent="0.35">
      <c r="A2751">
        <f t="shared" si="42"/>
        <v>2010</v>
      </c>
      <c r="B2751" t="s">
        <v>941</v>
      </c>
      <c r="C2751">
        <v>36</v>
      </c>
      <c r="D2751">
        <v>1</v>
      </c>
      <c r="E2751">
        <v>220.57</v>
      </c>
    </row>
    <row r="2752" spans="1:5" x14ac:dyDescent="0.35">
      <c r="A2752">
        <f t="shared" si="42"/>
        <v>2010</v>
      </c>
      <c r="B2752" t="s">
        <v>941</v>
      </c>
      <c r="C2752">
        <v>38</v>
      </c>
      <c r="D2752">
        <v>1</v>
      </c>
      <c r="E2752">
        <v>1338</v>
      </c>
    </row>
    <row r="2753" spans="1:5" x14ac:dyDescent="0.35">
      <c r="A2753">
        <f t="shared" si="42"/>
        <v>2010</v>
      </c>
      <c r="B2753" t="s">
        <v>941</v>
      </c>
      <c r="C2753">
        <v>47</v>
      </c>
      <c r="D2753">
        <v>1</v>
      </c>
      <c r="E2753">
        <v>3655.87</v>
      </c>
    </row>
    <row r="2754" spans="1:5" x14ac:dyDescent="0.35">
      <c r="A2754">
        <f t="shared" si="42"/>
        <v>2010</v>
      </c>
      <c r="B2754" t="s">
        <v>941</v>
      </c>
      <c r="C2754">
        <v>51</v>
      </c>
      <c r="D2754">
        <v>1</v>
      </c>
      <c r="E2754">
        <v>1673.28</v>
      </c>
    </row>
    <row r="2755" spans="1:5" x14ac:dyDescent="0.35">
      <c r="A2755">
        <f t="shared" si="42"/>
        <v>2010</v>
      </c>
      <c r="B2755" t="s">
        <v>941</v>
      </c>
      <c r="C2755">
        <v>75</v>
      </c>
      <c r="D2755">
        <v>1</v>
      </c>
      <c r="E2755">
        <v>585.20000000000005</v>
      </c>
    </row>
    <row r="2756" spans="1:5" x14ac:dyDescent="0.35">
      <c r="A2756">
        <f t="shared" ref="A2756:A2819" si="43">VALUE(20&amp;LEFT(B2756,2))+1</f>
        <v>2010</v>
      </c>
      <c r="B2756" t="s">
        <v>941</v>
      </c>
      <c r="C2756">
        <v>77</v>
      </c>
      <c r="D2756">
        <v>1</v>
      </c>
      <c r="E2756">
        <v>7194.71</v>
      </c>
    </row>
    <row r="2757" spans="1:5" x14ac:dyDescent="0.35">
      <c r="A2757">
        <f t="shared" si="43"/>
        <v>2010</v>
      </c>
      <c r="B2757" t="s">
        <v>941</v>
      </c>
      <c r="C2757">
        <v>81</v>
      </c>
      <c r="D2757">
        <v>1</v>
      </c>
      <c r="E2757">
        <v>161.1</v>
      </c>
    </row>
    <row r="2758" spans="1:5" x14ac:dyDescent="0.35">
      <c r="A2758">
        <f t="shared" si="43"/>
        <v>2010</v>
      </c>
      <c r="B2758" t="s">
        <v>941</v>
      </c>
      <c r="C2758">
        <v>84</v>
      </c>
      <c r="D2758">
        <v>1</v>
      </c>
      <c r="E2758">
        <v>606.21</v>
      </c>
    </row>
    <row r="2759" spans="1:5" x14ac:dyDescent="0.35">
      <c r="A2759">
        <f t="shared" si="43"/>
        <v>2010</v>
      </c>
      <c r="B2759" t="s">
        <v>941</v>
      </c>
      <c r="C2759">
        <v>85</v>
      </c>
      <c r="D2759">
        <v>1</v>
      </c>
      <c r="E2759">
        <v>578.67999999999995</v>
      </c>
    </row>
    <row r="2760" spans="1:5" x14ac:dyDescent="0.35">
      <c r="A2760">
        <f t="shared" si="43"/>
        <v>2010</v>
      </c>
      <c r="B2760" t="s">
        <v>941</v>
      </c>
      <c r="C2760">
        <v>88</v>
      </c>
      <c r="D2760">
        <v>1</v>
      </c>
      <c r="E2760">
        <v>2041.82</v>
      </c>
    </row>
    <row r="2761" spans="1:5" x14ac:dyDescent="0.35">
      <c r="A2761">
        <f t="shared" si="43"/>
        <v>2010</v>
      </c>
      <c r="B2761" t="s">
        <v>941</v>
      </c>
      <c r="C2761">
        <v>91</v>
      </c>
      <c r="D2761">
        <v>1</v>
      </c>
      <c r="E2761">
        <v>727.25</v>
      </c>
    </row>
    <row r="2762" spans="1:5" x14ac:dyDescent="0.35">
      <c r="A2762">
        <f t="shared" si="43"/>
        <v>2010</v>
      </c>
      <c r="B2762" t="s">
        <v>941</v>
      </c>
      <c r="C2762">
        <v>93</v>
      </c>
      <c r="D2762">
        <v>1</v>
      </c>
      <c r="E2762">
        <v>540.38</v>
      </c>
    </row>
    <row r="2763" spans="1:5" x14ac:dyDescent="0.35">
      <c r="A2763">
        <f t="shared" si="43"/>
        <v>2010</v>
      </c>
      <c r="B2763" t="s">
        <v>941</v>
      </c>
      <c r="C2763">
        <v>94</v>
      </c>
      <c r="D2763">
        <v>1</v>
      </c>
      <c r="E2763">
        <v>2652.94</v>
      </c>
    </row>
    <row r="2764" spans="1:5" x14ac:dyDescent="0.35">
      <c r="A2764">
        <f t="shared" si="43"/>
        <v>2010</v>
      </c>
      <c r="B2764" t="s">
        <v>941</v>
      </c>
      <c r="C2764">
        <v>95</v>
      </c>
      <c r="D2764">
        <v>1</v>
      </c>
      <c r="E2764">
        <v>303.02999999999997</v>
      </c>
    </row>
    <row r="2765" spans="1:5" x14ac:dyDescent="0.35">
      <c r="A2765">
        <f t="shared" si="43"/>
        <v>2010</v>
      </c>
      <c r="B2765" t="s">
        <v>941</v>
      </c>
      <c r="C2765">
        <v>97</v>
      </c>
      <c r="D2765">
        <v>1</v>
      </c>
      <c r="E2765">
        <v>723.92</v>
      </c>
    </row>
    <row r="2766" spans="1:5" x14ac:dyDescent="0.35">
      <c r="A2766">
        <f t="shared" si="43"/>
        <v>2010</v>
      </c>
      <c r="B2766" t="s">
        <v>941</v>
      </c>
      <c r="C2766">
        <v>99</v>
      </c>
      <c r="D2766">
        <v>1</v>
      </c>
      <c r="E2766">
        <v>1157.19</v>
      </c>
    </row>
    <row r="2767" spans="1:5" x14ac:dyDescent="0.35">
      <c r="A2767">
        <f t="shared" si="43"/>
        <v>2010</v>
      </c>
      <c r="B2767" t="s">
        <v>941</v>
      </c>
      <c r="C2767">
        <v>100</v>
      </c>
      <c r="D2767">
        <v>1</v>
      </c>
      <c r="E2767">
        <v>339.09</v>
      </c>
    </row>
    <row r="2768" spans="1:5" x14ac:dyDescent="0.35">
      <c r="A2768">
        <f t="shared" si="43"/>
        <v>2010</v>
      </c>
      <c r="B2768" t="s">
        <v>941</v>
      </c>
      <c r="C2768">
        <v>108</v>
      </c>
      <c r="D2768">
        <v>1</v>
      </c>
      <c r="E2768">
        <v>1009.28</v>
      </c>
    </row>
    <row r="2769" spans="1:5" x14ac:dyDescent="0.35">
      <c r="A2769">
        <f t="shared" si="43"/>
        <v>2010</v>
      </c>
      <c r="B2769" t="s">
        <v>941</v>
      </c>
      <c r="C2769">
        <v>110</v>
      </c>
      <c r="D2769">
        <v>1</v>
      </c>
      <c r="E2769">
        <v>3215.72</v>
      </c>
    </row>
    <row r="2770" spans="1:5" x14ac:dyDescent="0.35">
      <c r="A2770">
        <f t="shared" si="43"/>
        <v>2010</v>
      </c>
      <c r="B2770" t="s">
        <v>941</v>
      </c>
      <c r="C2770">
        <v>111</v>
      </c>
      <c r="D2770">
        <v>1</v>
      </c>
      <c r="E2770">
        <v>1607.61</v>
      </c>
    </row>
    <row r="2771" spans="1:5" x14ac:dyDescent="0.35">
      <c r="A2771">
        <f t="shared" si="43"/>
        <v>2010</v>
      </c>
      <c r="B2771" t="s">
        <v>941</v>
      </c>
      <c r="C2771">
        <v>112</v>
      </c>
      <c r="D2771">
        <v>1</v>
      </c>
      <c r="E2771">
        <v>9045.56</v>
      </c>
    </row>
    <row r="2772" spans="1:5" x14ac:dyDescent="0.35">
      <c r="A2772">
        <f t="shared" si="43"/>
        <v>2010</v>
      </c>
      <c r="B2772" t="s">
        <v>941</v>
      </c>
      <c r="C2772">
        <v>113</v>
      </c>
      <c r="D2772">
        <v>1</v>
      </c>
      <c r="E2772">
        <v>780.59</v>
      </c>
    </row>
    <row r="2773" spans="1:5" x14ac:dyDescent="0.35">
      <c r="A2773">
        <f t="shared" si="43"/>
        <v>2010</v>
      </c>
      <c r="B2773" t="s">
        <v>941</v>
      </c>
      <c r="C2773">
        <v>115</v>
      </c>
      <c r="D2773">
        <v>1</v>
      </c>
      <c r="E2773">
        <v>1108.74</v>
      </c>
    </row>
    <row r="2774" spans="1:5" x14ac:dyDescent="0.35">
      <c r="A2774">
        <f t="shared" si="43"/>
        <v>2010</v>
      </c>
      <c r="B2774" t="s">
        <v>941</v>
      </c>
      <c r="C2774">
        <v>116</v>
      </c>
      <c r="D2774">
        <v>1</v>
      </c>
      <c r="E2774">
        <v>774.79</v>
      </c>
    </row>
    <row r="2775" spans="1:5" x14ac:dyDescent="0.35">
      <c r="A2775">
        <f t="shared" si="43"/>
        <v>2010</v>
      </c>
      <c r="B2775" t="s">
        <v>941</v>
      </c>
      <c r="C2775">
        <v>118</v>
      </c>
      <c r="D2775">
        <v>1</v>
      </c>
      <c r="E2775">
        <v>433.51</v>
      </c>
    </row>
    <row r="2776" spans="1:5" x14ac:dyDescent="0.35">
      <c r="A2776">
        <f t="shared" si="43"/>
        <v>2010</v>
      </c>
      <c r="B2776" t="s">
        <v>941</v>
      </c>
      <c r="C2776">
        <v>129</v>
      </c>
      <c r="D2776">
        <v>1</v>
      </c>
      <c r="E2776">
        <v>1481.67</v>
      </c>
    </row>
    <row r="2777" spans="1:5" x14ac:dyDescent="0.35">
      <c r="A2777">
        <f t="shared" si="43"/>
        <v>2010</v>
      </c>
      <c r="B2777" t="s">
        <v>941</v>
      </c>
      <c r="C2777">
        <v>138</v>
      </c>
      <c r="D2777">
        <v>1</v>
      </c>
      <c r="E2777">
        <v>3554.26</v>
      </c>
    </row>
    <row r="2778" spans="1:5" x14ac:dyDescent="0.35">
      <c r="A2778">
        <f t="shared" si="43"/>
        <v>2010</v>
      </c>
      <c r="B2778" t="s">
        <v>941</v>
      </c>
      <c r="C2778">
        <v>139</v>
      </c>
      <c r="D2778">
        <v>1</v>
      </c>
      <c r="E2778">
        <v>862.74</v>
      </c>
    </row>
    <row r="2779" spans="1:5" x14ac:dyDescent="0.35">
      <c r="A2779">
        <f t="shared" si="43"/>
        <v>2010</v>
      </c>
      <c r="B2779" t="s">
        <v>941</v>
      </c>
      <c r="C2779">
        <v>146</v>
      </c>
      <c r="D2779">
        <v>1</v>
      </c>
      <c r="E2779">
        <v>805.47</v>
      </c>
    </row>
    <row r="2780" spans="1:5" x14ac:dyDescent="0.35">
      <c r="A2780">
        <f t="shared" si="43"/>
        <v>2010</v>
      </c>
      <c r="B2780" t="s">
        <v>941</v>
      </c>
      <c r="C2780">
        <v>150</v>
      </c>
      <c r="D2780">
        <v>1</v>
      </c>
      <c r="E2780">
        <v>915.4</v>
      </c>
    </row>
    <row r="2781" spans="1:5" x14ac:dyDescent="0.35">
      <c r="A2781">
        <f t="shared" si="43"/>
        <v>2010</v>
      </c>
      <c r="B2781" t="s">
        <v>941</v>
      </c>
      <c r="C2781">
        <v>152</v>
      </c>
      <c r="D2781">
        <v>1</v>
      </c>
      <c r="E2781">
        <v>5406.48</v>
      </c>
    </row>
    <row r="2782" spans="1:5" x14ac:dyDescent="0.35">
      <c r="A2782">
        <f t="shared" si="43"/>
        <v>2010</v>
      </c>
      <c r="B2782" t="s">
        <v>941</v>
      </c>
      <c r="C2782">
        <v>162</v>
      </c>
      <c r="D2782">
        <v>1</v>
      </c>
      <c r="E2782">
        <v>968.93</v>
      </c>
    </row>
    <row r="2783" spans="1:5" x14ac:dyDescent="0.35">
      <c r="A2783">
        <f t="shared" si="43"/>
        <v>2010</v>
      </c>
      <c r="B2783" t="s">
        <v>941</v>
      </c>
      <c r="C2783">
        <v>166</v>
      </c>
      <c r="D2783">
        <v>1</v>
      </c>
      <c r="E2783">
        <v>493.49</v>
      </c>
    </row>
    <row r="2784" spans="1:5" x14ac:dyDescent="0.35">
      <c r="A2784">
        <f t="shared" si="43"/>
        <v>2010</v>
      </c>
      <c r="B2784" t="s">
        <v>941</v>
      </c>
      <c r="C2784">
        <v>173</v>
      </c>
      <c r="D2784">
        <v>1</v>
      </c>
      <c r="E2784">
        <v>493.63</v>
      </c>
    </row>
    <row r="2785" spans="1:5" x14ac:dyDescent="0.35">
      <c r="A2785">
        <f t="shared" si="43"/>
        <v>2010</v>
      </c>
      <c r="B2785" t="s">
        <v>941</v>
      </c>
      <c r="C2785">
        <v>177</v>
      </c>
      <c r="D2785">
        <v>1</v>
      </c>
      <c r="E2785">
        <v>939.04</v>
      </c>
    </row>
    <row r="2786" spans="1:5" x14ac:dyDescent="0.35">
      <c r="A2786">
        <f t="shared" si="43"/>
        <v>2010</v>
      </c>
      <c r="B2786" t="s">
        <v>941</v>
      </c>
      <c r="C2786">
        <v>181</v>
      </c>
      <c r="D2786">
        <v>1</v>
      </c>
      <c r="E2786">
        <v>6639.36</v>
      </c>
    </row>
    <row r="2787" spans="1:5" x14ac:dyDescent="0.35">
      <c r="A2787">
        <f t="shared" si="43"/>
        <v>2010</v>
      </c>
      <c r="B2787" t="s">
        <v>941</v>
      </c>
      <c r="C2787">
        <v>182</v>
      </c>
      <c r="D2787">
        <v>1</v>
      </c>
      <c r="E2787">
        <v>1179.9000000000001</v>
      </c>
    </row>
    <row r="2788" spans="1:5" x14ac:dyDescent="0.35">
      <c r="A2788">
        <f t="shared" si="43"/>
        <v>2010</v>
      </c>
      <c r="B2788" t="s">
        <v>941</v>
      </c>
      <c r="C2788">
        <v>186</v>
      </c>
      <c r="D2788">
        <v>1</v>
      </c>
      <c r="E2788">
        <v>1540.85</v>
      </c>
    </row>
    <row r="2789" spans="1:5" x14ac:dyDescent="0.35">
      <c r="A2789">
        <f t="shared" si="43"/>
        <v>2010</v>
      </c>
      <c r="B2789" t="s">
        <v>941</v>
      </c>
      <c r="C2789">
        <v>191</v>
      </c>
      <c r="D2789">
        <v>1</v>
      </c>
      <c r="E2789">
        <v>9838.73</v>
      </c>
    </row>
    <row r="2790" spans="1:5" x14ac:dyDescent="0.35">
      <c r="A2790">
        <f t="shared" si="43"/>
        <v>2010</v>
      </c>
      <c r="B2790" t="s">
        <v>941</v>
      </c>
      <c r="C2790">
        <v>192</v>
      </c>
      <c r="D2790">
        <v>1</v>
      </c>
      <c r="E2790">
        <v>6498.99</v>
      </c>
    </row>
    <row r="2791" spans="1:5" x14ac:dyDescent="0.35">
      <c r="A2791">
        <f t="shared" si="43"/>
        <v>2010</v>
      </c>
      <c r="B2791" t="s">
        <v>941</v>
      </c>
      <c r="C2791">
        <v>194</v>
      </c>
      <c r="D2791">
        <v>1</v>
      </c>
      <c r="E2791">
        <v>11142.26</v>
      </c>
    </row>
    <row r="2792" spans="1:5" x14ac:dyDescent="0.35">
      <c r="A2792">
        <f t="shared" si="43"/>
        <v>2010</v>
      </c>
      <c r="B2792" t="s">
        <v>941</v>
      </c>
      <c r="C2792">
        <v>195</v>
      </c>
      <c r="D2792">
        <v>1</v>
      </c>
      <c r="E2792">
        <v>550.4</v>
      </c>
    </row>
    <row r="2793" spans="1:5" x14ac:dyDescent="0.35">
      <c r="A2793">
        <f t="shared" si="43"/>
        <v>2010</v>
      </c>
      <c r="B2793" t="s">
        <v>941</v>
      </c>
      <c r="C2793">
        <v>196</v>
      </c>
      <c r="D2793">
        <v>1</v>
      </c>
      <c r="E2793">
        <v>27226</v>
      </c>
    </row>
    <row r="2794" spans="1:5" x14ac:dyDescent="0.35">
      <c r="A2794">
        <f t="shared" si="43"/>
        <v>2010</v>
      </c>
      <c r="B2794" t="s">
        <v>941</v>
      </c>
      <c r="C2794">
        <v>197</v>
      </c>
      <c r="D2794">
        <v>1</v>
      </c>
      <c r="E2794">
        <v>4452.78</v>
      </c>
    </row>
    <row r="2795" spans="1:5" x14ac:dyDescent="0.35">
      <c r="A2795">
        <f t="shared" si="43"/>
        <v>2010</v>
      </c>
      <c r="B2795" t="s">
        <v>941</v>
      </c>
      <c r="C2795">
        <v>199</v>
      </c>
      <c r="D2795">
        <v>1</v>
      </c>
      <c r="E2795">
        <v>3867.31</v>
      </c>
    </row>
    <row r="2796" spans="1:5" x14ac:dyDescent="0.35">
      <c r="A2796">
        <f t="shared" si="43"/>
        <v>2010</v>
      </c>
      <c r="B2796" t="s">
        <v>941</v>
      </c>
      <c r="C2796">
        <v>200</v>
      </c>
      <c r="D2796">
        <v>1</v>
      </c>
      <c r="E2796">
        <v>4817.8599999999997</v>
      </c>
    </row>
    <row r="2797" spans="1:5" x14ac:dyDescent="0.35">
      <c r="A2797">
        <f t="shared" si="43"/>
        <v>2010</v>
      </c>
      <c r="B2797" t="s">
        <v>941</v>
      </c>
      <c r="C2797">
        <v>203</v>
      </c>
      <c r="D2797">
        <v>1</v>
      </c>
      <c r="E2797">
        <v>803.03</v>
      </c>
    </row>
    <row r="2798" spans="1:5" x14ac:dyDescent="0.35">
      <c r="A2798">
        <f t="shared" si="43"/>
        <v>2010</v>
      </c>
      <c r="B2798" t="s">
        <v>941</v>
      </c>
      <c r="C2798">
        <v>204</v>
      </c>
      <c r="D2798">
        <v>1</v>
      </c>
      <c r="E2798">
        <v>2119.7600000000002</v>
      </c>
    </row>
    <row r="2799" spans="1:5" x14ac:dyDescent="0.35">
      <c r="A2799">
        <f t="shared" si="43"/>
        <v>2010</v>
      </c>
      <c r="B2799" t="s">
        <v>941</v>
      </c>
      <c r="C2799">
        <v>206</v>
      </c>
      <c r="D2799">
        <v>1</v>
      </c>
      <c r="E2799">
        <v>3878.24</v>
      </c>
    </row>
    <row r="2800" spans="1:5" x14ac:dyDescent="0.35">
      <c r="A2800">
        <f t="shared" si="43"/>
        <v>2010</v>
      </c>
      <c r="B2800" t="s">
        <v>941</v>
      </c>
      <c r="C2800">
        <v>207</v>
      </c>
      <c r="D2800">
        <v>1</v>
      </c>
      <c r="E2800">
        <v>280.38</v>
      </c>
    </row>
    <row r="2801" spans="1:5" x14ac:dyDescent="0.35">
      <c r="A2801">
        <f t="shared" si="43"/>
        <v>2010</v>
      </c>
      <c r="B2801" t="s">
        <v>941</v>
      </c>
      <c r="C2801">
        <v>208</v>
      </c>
      <c r="D2801">
        <v>1</v>
      </c>
      <c r="E2801">
        <v>151.09</v>
      </c>
    </row>
    <row r="2802" spans="1:5" x14ac:dyDescent="0.35">
      <c r="A2802">
        <f t="shared" si="43"/>
        <v>2010</v>
      </c>
      <c r="B2802" t="s">
        <v>941</v>
      </c>
      <c r="C2802">
        <v>213</v>
      </c>
      <c r="D2802">
        <v>1</v>
      </c>
      <c r="E2802">
        <v>779.3</v>
      </c>
    </row>
    <row r="2803" spans="1:5" x14ac:dyDescent="0.35">
      <c r="A2803">
        <f t="shared" si="43"/>
        <v>2010</v>
      </c>
      <c r="B2803" t="s">
        <v>941</v>
      </c>
      <c r="C2803">
        <v>227</v>
      </c>
      <c r="D2803">
        <v>1</v>
      </c>
      <c r="E2803">
        <v>869.25</v>
      </c>
    </row>
    <row r="2804" spans="1:5" x14ac:dyDescent="0.35">
      <c r="A2804">
        <f t="shared" si="43"/>
        <v>2010</v>
      </c>
      <c r="B2804" t="s">
        <v>941</v>
      </c>
      <c r="C2804">
        <v>229</v>
      </c>
      <c r="D2804">
        <v>1</v>
      </c>
      <c r="E2804">
        <v>344.73</v>
      </c>
    </row>
    <row r="2805" spans="1:5" x14ac:dyDescent="0.35">
      <c r="A2805">
        <f t="shared" si="43"/>
        <v>2010</v>
      </c>
      <c r="B2805" t="s">
        <v>941</v>
      </c>
      <c r="C2805">
        <v>238</v>
      </c>
      <c r="D2805">
        <v>1</v>
      </c>
      <c r="E2805">
        <v>280.95</v>
      </c>
    </row>
    <row r="2806" spans="1:5" x14ac:dyDescent="0.35">
      <c r="A2806">
        <f t="shared" si="43"/>
        <v>2010</v>
      </c>
      <c r="B2806" t="s">
        <v>941</v>
      </c>
      <c r="C2806">
        <v>239</v>
      </c>
      <c r="D2806">
        <v>1</v>
      </c>
      <c r="E2806">
        <v>639.36</v>
      </c>
    </row>
    <row r="2807" spans="1:5" x14ac:dyDescent="0.35">
      <c r="A2807">
        <f t="shared" si="43"/>
        <v>2010</v>
      </c>
      <c r="B2807" t="s">
        <v>941</v>
      </c>
      <c r="C2807">
        <v>241</v>
      </c>
      <c r="D2807">
        <v>1</v>
      </c>
      <c r="E2807">
        <v>3215.97</v>
      </c>
    </row>
    <row r="2808" spans="1:5" x14ac:dyDescent="0.35">
      <c r="A2808">
        <f t="shared" si="43"/>
        <v>2010</v>
      </c>
      <c r="B2808" t="s">
        <v>941</v>
      </c>
      <c r="C2808">
        <v>242</v>
      </c>
      <c r="D2808">
        <v>1</v>
      </c>
      <c r="E2808">
        <v>477.76</v>
      </c>
    </row>
    <row r="2809" spans="1:5" x14ac:dyDescent="0.35">
      <c r="A2809">
        <f t="shared" si="43"/>
        <v>2010</v>
      </c>
      <c r="B2809" t="s">
        <v>941</v>
      </c>
      <c r="C2809">
        <v>252</v>
      </c>
      <c r="D2809">
        <v>1</v>
      </c>
      <c r="E2809">
        <v>1242.73</v>
      </c>
    </row>
    <row r="2810" spans="1:5" x14ac:dyDescent="0.35">
      <c r="A2810">
        <f t="shared" si="43"/>
        <v>2010</v>
      </c>
      <c r="B2810" t="s">
        <v>941</v>
      </c>
      <c r="C2810">
        <v>253</v>
      </c>
      <c r="D2810">
        <v>1</v>
      </c>
      <c r="E2810">
        <v>642.41999999999996</v>
      </c>
    </row>
    <row r="2811" spans="1:5" x14ac:dyDescent="0.35">
      <c r="A2811">
        <f t="shared" si="43"/>
        <v>2010</v>
      </c>
      <c r="B2811" t="s">
        <v>941</v>
      </c>
      <c r="C2811">
        <v>255</v>
      </c>
      <c r="D2811">
        <v>1</v>
      </c>
      <c r="E2811">
        <v>1236.8399999999999</v>
      </c>
    </row>
    <row r="2812" spans="1:5" x14ac:dyDescent="0.35">
      <c r="A2812">
        <f t="shared" si="43"/>
        <v>2010</v>
      </c>
      <c r="B2812" t="s">
        <v>941</v>
      </c>
      <c r="C2812">
        <v>256</v>
      </c>
      <c r="D2812">
        <v>1</v>
      </c>
      <c r="E2812">
        <v>2779.63</v>
      </c>
    </row>
    <row r="2813" spans="1:5" x14ac:dyDescent="0.35">
      <c r="A2813">
        <f t="shared" si="43"/>
        <v>2010</v>
      </c>
      <c r="B2813" t="s">
        <v>941</v>
      </c>
      <c r="C2813">
        <v>261</v>
      </c>
      <c r="D2813">
        <v>1</v>
      </c>
      <c r="E2813">
        <v>269.62</v>
      </c>
    </row>
    <row r="2814" spans="1:5" x14ac:dyDescent="0.35">
      <c r="A2814">
        <f t="shared" si="43"/>
        <v>2010</v>
      </c>
      <c r="B2814" t="s">
        <v>941</v>
      </c>
      <c r="C2814">
        <v>264</v>
      </c>
      <c r="D2814">
        <v>1</v>
      </c>
      <c r="E2814">
        <v>104.3</v>
      </c>
    </row>
    <row r="2815" spans="1:5" x14ac:dyDescent="0.35">
      <c r="A2815">
        <f t="shared" si="43"/>
        <v>2010</v>
      </c>
      <c r="B2815" t="s">
        <v>941</v>
      </c>
      <c r="C2815">
        <v>270</v>
      </c>
      <c r="D2815">
        <v>1</v>
      </c>
      <c r="E2815">
        <v>7374.37</v>
      </c>
    </row>
    <row r="2816" spans="1:5" x14ac:dyDescent="0.35">
      <c r="A2816">
        <f t="shared" si="43"/>
        <v>2010</v>
      </c>
      <c r="B2816" t="s">
        <v>941</v>
      </c>
      <c r="C2816">
        <v>271</v>
      </c>
      <c r="D2816">
        <v>1</v>
      </c>
      <c r="E2816">
        <v>10254.15</v>
      </c>
    </row>
    <row r="2817" spans="1:5" x14ac:dyDescent="0.35">
      <c r="A2817">
        <f t="shared" si="43"/>
        <v>2010</v>
      </c>
      <c r="B2817" t="s">
        <v>941</v>
      </c>
      <c r="C2817">
        <v>272</v>
      </c>
      <c r="D2817">
        <v>1</v>
      </c>
      <c r="E2817">
        <v>9801.7199999999993</v>
      </c>
    </row>
    <row r="2818" spans="1:5" x14ac:dyDescent="0.35">
      <c r="A2818">
        <f t="shared" si="43"/>
        <v>2010</v>
      </c>
      <c r="B2818" t="s">
        <v>941</v>
      </c>
      <c r="C2818">
        <v>273</v>
      </c>
      <c r="D2818">
        <v>1</v>
      </c>
      <c r="E2818">
        <v>8053.29</v>
      </c>
    </row>
    <row r="2819" spans="1:5" x14ac:dyDescent="0.35">
      <c r="A2819">
        <f t="shared" si="43"/>
        <v>2010</v>
      </c>
      <c r="B2819" t="s">
        <v>941</v>
      </c>
      <c r="C2819">
        <v>276</v>
      </c>
      <c r="D2819">
        <v>1</v>
      </c>
      <c r="E2819">
        <v>8414.2099999999991</v>
      </c>
    </row>
    <row r="2820" spans="1:5" x14ac:dyDescent="0.35">
      <c r="A2820">
        <f t="shared" ref="A2820:A2883" si="44">VALUE(20&amp;LEFT(B2820,2))+1</f>
        <v>2010</v>
      </c>
      <c r="B2820" t="s">
        <v>941</v>
      </c>
      <c r="C2820">
        <v>277</v>
      </c>
      <c r="D2820">
        <v>1</v>
      </c>
      <c r="E2820">
        <v>2229.98</v>
      </c>
    </row>
    <row r="2821" spans="1:5" x14ac:dyDescent="0.35">
      <c r="A2821">
        <f t="shared" si="44"/>
        <v>2010</v>
      </c>
      <c r="B2821" t="s">
        <v>941</v>
      </c>
      <c r="C2821">
        <v>278</v>
      </c>
      <c r="D2821">
        <v>1</v>
      </c>
      <c r="E2821">
        <v>2708.93</v>
      </c>
    </row>
    <row r="2822" spans="1:5" x14ac:dyDescent="0.35">
      <c r="A2822">
        <f t="shared" si="44"/>
        <v>2010</v>
      </c>
      <c r="B2822" t="s">
        <v>941</v>
      </c>
      <c r="C2822">
        <v>279</v>
      </c>
      <c r="D2822">
        <v>1</v>
      </c>
      <c r="E2822">
        <v>20965.349999999999</v>
      </c>
    </row>
    <row r="2823" spans="1:5" x14ac:dyDescent="0.35">
      <c r="A2823">
        <f t="shared" si="44"/>
        <v>2010</v>
      </c>
      <c r="B2823" t="s">
        <v>941</v>
      </c>
      <c r="C2823">
        <v>280</v>
      </c>
      <c r="D2823">
        <v>1</v>
      </c>
      <c r="E2823">
        <v>4014.62</v>
      </c>
    </row>
    <row r="2824" spans="1:5" x14ac:dyDescent="0.35">
      <c r="A2824">
        <f t="shared" si="44"/>
        <v>2010</v>
      </c>
      <c r="B2824" t="s">
        <v>941</v>
      </c>
      <c r="C2824">
        <v>281</v>
      </c>
      <c r="D2824">
        <v>1</v>
      </c>
      <c r="E2824">
        <v>12107.29</v>
      </c>
    </row>
    <row r="2825" spans="1:5" x14ac:dyDescent="0.35">
      <c r="A2825">
        <f t="shared" si="44"/>
        <v>2010</v>
      </c>
      <c r="B2825" t="s">
        <v>941</v>
      </c>
      <c r="C2825">
        <v>282</v>
      </c>
      <c r="D2825">
        <v>1</v>
      </c>
      <c r="E2825">
        <v>1775.25</v>
      </c>
    </row>
    <row r="2826" spans="1:5" x14ac:dyDescent="0.35">
      <c r="A2826">
        <f t="shared" si="44"/>
        <v>2010</v>
      </c>
      <c r="B2826" t="s">
        <v>941</v>
      </c>
      <c r="C2826">
        <v>283</v>
      </c>
      <c r="D2826">
        <v>1</v>
      </c>
      <c r="E2826">
        <v>4426.8</v>
      </c>
    </row>
    <row r="2827" spans="1:5" x14ac:dyDescent="0.35">
      <c r="A2827">
        <f t="shared" si="44"/>
        <v>2010</v>
      </c>
      <c r="B2827" t="s">
        <v>941</v>
      </c>
      <c r="C2827">
        <v>284</v>
      </c>
      <c r="D2827">
        <v>1</v>
      </c>
      <c r="E2827">
        <v>10374.11</v>
      </c>
    </row>
    <row r="2828" spans="1:5" x14ac:dyDescent="0.35">
      <c r="A2828">
        <f t="shared" si="44"/>
        <v>2010</v>
      </c>
      <c r="B2828" t="s">
        <v>941</v>
      </c>
      <c r="C2828">
        <v>286</v>
      </c>
      <c r="D2828">
        <v>1</v>
      </c>
      <c r="E2828">
        <v>2176.9</v>
      </c>
    </row>
    <row r="2829" spans="1:5" x14ac:dyDescent="0.35">
      <c r="A2829">
        <f t="shared" si="44"/>
        <v>2010</v>
      </c>
      <c r="B2829" t="s">
        <v>941</v>
      </c>
      <c r="C2829">
        <v>294</v>
      </c>
      <c r="D2829">
        <v>1</v>
      </c>
      <c r="E2829">
        <v>1781.46</v>
      </c>
    </row>
    <row r="2830" spans="1:5" x14ac:dyDescent="0.35">
      <c r="A2830">
        <f t="shared" si="44"/>
        <v>2010</v>
      </c>
      <c r="B2830" t="s">
        <v>941</v>
      </c>
      <c r="C2830">
        <v>297</v>
      </c>
      <c r="D2830">
        <v>1</v>
      </c>
      <c r="E2830">
        <v>321.13</v>
      </c>
    </row>
    <row r="2831" spans="1:5" x14ac:dyDescent="0.35">
      <c r="A2831">
        <f t="shared" si="44"/>
        <v>2010</v>
      </c>
      <c r="B2831" t="s">
        <v>941</v>
      </c>
      <c r="C2831">
        <v>299</v>
      </c>
      <c r="D2831">
        <v>1</v>
      </c>
      <c r="E2831">
        <v>756.29</v>
      </c>
    </row>
    <row r="2832" spans="1:5" x14ac:dyDescent="0.35">
      <c r="A2832">
        <f t="shared" si="44"/>
        <v>2010</v>
      </c>
      <c r="B2832" t="s">
        <v>941</v>
      </c>
      <c r="C2832">
        <v>300</v>
      </c>
      <c r="D2832">
        <v>1</v>
      </c>
      <c r="E2832">
        <v>1323.32</v>
      </c>
    </row>
    <row r="2833" spans="1:5" x14ac:dyDescent="0.35">
      <c r="A2833">
        <f t="shared" si="44"/>
        <v>2010</v>
      </c>
      <c r="B2833" t="s">
        <v>941</v>
      </c>
      <c r="C2833">
        <v>306</v>
      </c>
      <c r="D2833">
        <v>1</v>
      </c>
      <c r="E2833">
        <v>255.1</v>
      </c>
    </row>
    <row r="2834" spans="1:5" x14ac:dyDescent="0.35">
      <c r="A2834">
        <f t="shared" si="44"/>
        <v>2010</v>
      </c>
      <c r="B2834" t="s">
        <v>941</v>
      </c>
      <c r="C2834">
        <v>308</v>
      </c>
      <c r="D2834">
        <v>1</v>
      </c>
      <c r="E2834">
        <v>513.87</v>
      </c>
    </row>
    <row r="2835" spans="1:5" x14ac:dyDescent="0.35">
      <c r="A2835">
        <f t="shared" si="44"/>
        <v>2010</v>
      </c>
      <c r="B2835" t="s">
        <v>941</v>
      </c>
      <c r="C2835">
        <v>309</v>
      </c>
      <c r="D2835">
        <v>1</v>
      </c>
      <c r="E2835">
        <v>1532.72</v>
      </c>
    </row>
    <row r="2836" spans="1:5" x14ac:dyDescent="0.35">
      <c r="A2836">
        <f t="shared" si="44"/>
        <v>2010</v>
      </c>
      <c r="B2836" t="s">
        <v>941</v>
      </c>
      <c r="C2836">
        <v>314</v>
      </c>
      <c r="D2836">
        <v>1</v>
      </c>
      <c r="E2836">
        <v>940.97</v>
      </c>
    </row>
    <row r="2837" spans="1:5" x14ac:dyDescent="0.35">
      <c r="A2837">
        <f t="shared" si="44"/>
        <v>2010</v>
      </c>
      <c r="B2837" t="s">
        <v>941</v>
      </c>
      <c r="C2837">
        <v>316</v>
      </c>
      <c r="D2837">
        <v>1</v>
      </c>
      <c r="E2837">
        <v>1101.3599999999999</v>
      </c>
    </row>
    <row r="2838" spans="1:5" x14ac:dyDescent="0.35">
      <c r="A2838">
        <f t="shared" si="44"/>
        <v>2010</v>
      </c>
      <c r="B2838" t="s">
        <v>941</v>
      </c>
      <c r="C2838">
        <v>317</v>
      </c>
      <c r="D2838">
        <v>1</v>
      </c>
      <c r="E2838">
        <v>866.13</v>
      </c>
    </row>
    <row r="2839" spans="1:5" x14ac:dyDescent="0.35">
      <c r="A2839">
        <f t="shared" si="44"/>
        <v>2010</v>
      </c>
      <c r="B2839" t="s">
        <v>941</v>
      </c>
      <c r="C2839">
        <v>318</v>
      </c>
      <c r="D2839">
        <v>1</v>
      </c>
      <c r="E2839">
        <v>3744.35</v>
      </c>
    </row>
    <row r="2840" spans="1:5" x14ac:dyDescent="0.35">
      <c r="A2840">
        <f t="shared" si="44"/>
        <v>2010</v>
      </c>
      <c r="B2840" t="s">
        <v>941</v>
      </c>
      <c r="C2840">
        <v>319</v>
      </c>
      <c r="D2840">
        <v>1</v>
      </c>
      <c r="E2840">
        <v>570.53</v>
      </c>
    </row>
    <row r="2841" spans="1:5" x14ac:dyDescent="0.35">
      <c r="A2841">
        <f t="shared" si="44"/>
        <v>2010</v>
      </c>
      <c r="B2841" t="s">
        <v>941</v>
      </c>
      <c r="C2841">
        <v>323</v>
      </c>
      <c r="D2841">
        <v>2</v>
      </c>
      <c r="E2841">
        <v>30.02</v>
      </c>
    </row>
    <row r="2842" spans="1:5" x14ac:dyDescent="0.35">
      <c r="A2842">
        <f t="shared" si="44"/>
        <v>2010</v>
      </c>
      <c r="B2842" t="s">
        <v>941</v>
      </c>
      <c r="C2842">
        <v>330</v>
      </c>
      <c r="D2842">
        <v>1</v>
      </c>
      <c r="E2842">
        <v>320.24</v>
      </c>
    </row>
    <row r="2843" spans="1:5" x14ac:dyDescent="0.35">
      <c r="A2843">
        <f t="shared" si="44"/>
        <v>2010</v>
      </c>
      <c r="B2843" t="s">
        <v>941</v>
      </c>
      <c r="C2843">
        <v>332</v>
      </c>
      <c r="D2843">
        <v>1</v>
      </c>
      <c r="E2843">
        <v>1777.77</v>
      </c>
    </row>
    <row r="2844" spans="1:5" x14ac:dyDescent="0.35">
      <c r="A2844">
        <f t="shared" si="44"/>
        <v>2010</v>
      </c>
      <c r="B2844" t="s">
        <v>941</v>
      </c>
      <c r="C2844">
        <v>333</v>
      </c>
      <c r="D2844">
        <v>1</v>
      </c>
      <c r="E2844">
        <v>612.6</v>
      </c>
    </row>
    <row r="2845" spans="1:5" x14ac:dyDescent="0.35">
      <c r="A2845">
        <f t="shared" si="44"/>
        <v>2010</v>
      </c>
      <c r="B2845" t="s">
        <v>941</v>
      </c>
      <c r="C2845">
        <v>345</v>
      </c>
      <c r="D2845">
        <v>1</v>
      </c>
      <c r="E2845">
        <v>1473.19</v>
      </c>
    </row>
    <row r="2846" spans="1:5" x14ac:dyDescent="0.35">
      <c r="A2846">
        <f t="shared" si="44"/>
        <v>2010</v>
      </c>
      <c r="B2846" t="s">
        <v>941</v>
      </c>
      <c r="C2846">
        <v>347</v>
      </c>
      <c r="D2846">
        <v>1</v>
      </c>
      <c r="E2846">
        <v>4032.12</v>
      </c>
    </row>
    <row r="2847" spans="1:5" x14ac:dyDescent="0.35">
      <c r="A2847">
        <f t="shared" si="44"/>
        <v>2010</v>
      </c>
      <c r="B2847" t="s">
        <v>941</v>
      </c>
      <c r="C2847">
        <v>356</v>
      </c>
      <c r="D2847">
        <v>1</v>
      </c>
      <c r="E2847">
        <v>173.61</v>
      </c>
    </row>
    <row r="2848" spans="1:5" x14ac:dyDescent="0.35">
      <c r="A2848">
        <f t="shared" si="44"/>
        <v>2010</v>
      </c>
      <c r="B2848" t="s">
        <v>941</v>
      </c>
      <c r="C2848">
        <v>361</v>
      </c>
      <c r="D2848">
        <v>1</v>
      </c>
      <c r="E2848">
        <v>1253.22</v>
      </c>
    </row>
    <row r="2849" spans="1:5" x14ac:dyDescent="0.35">
      <c r="A2849">
        <f t="shared" si="44"/>
        <v>2010</v>
      </c>
      <c r="B2849" t="s">
        <v>941</v>
      </c>
      <c r="C2849">
        <v>362</v>
      </c>
      <c r="D2849">
        <v>1</v>
      </c>
      <c r="E2849">
        <v>313.39999999999998</v>
      </c>
    </row>
    <row r="2850" spans="1:5" x14ac:dyDescent="0.35">
      <c r="A2850">
        <f t="shared" si="44"/>
        <v>2010</v>
      </c>
      <c r="B2850" t="s">
        <v>941</v>
      </c>
      <c r="C2850">
        <v>363</v>
      </c>
      <c r="D2850">
        <v>1</v>
      </c>
      <c r="E2850">
        <v>361.05</v>
      </c>
    </row>
    <row r="2851" spans="1:5" x14ac:dyDescent="0.35">
      <c r="A2851">
        <f t="shared" si="44"/>
        <v>2010</v>
      </c>
      <c r="B2851" t="s">
        <v>941</v>
      </c>
      <c r="C2851">
        <v>378</v>
      </c>
      <c r="D2851">
        <v>1</v>
      </c>
      <c r="E2851">
        <v>500.04</v>
      </c>
    </row>
    <row r="2852" spans="1:5" x14ac:dyDescent="0.35">
      <c r="A2852">
        <f t="shared" si="44"/>
        <v>2010</v>
      </c>
      <c r="B2852" t="s">
        <v>941</v>
      </c>
      <c r="C2852">
        <v>381</v>
      </c>
      <c r="D2852">
        <v>1</v>
      </c>
      <c r="E2852">
        <v>1387.5</v>
      </c>
    </row>
    <row r="2853" spans="1:5" x14ac:dyDescent="0.35">
      <c r="A2853">
        <f t="shared" si="44"/>
        <v>2010</v>
      </c>
      <c r="B2853" t="s">
        <v>941</v>
      </c>
      <c r="C2853">
        <v>390</v>
      </c>
      <c r="D2853">
        <v>1</v>
      </c>
      <c r="E2853">
        <v>548.44000000000005</v>
      </c>
    </row>
    <row r="2854" spans="1:5" x14ac:dyDescent="0.35">
      <c r="A2854">
        <f t="shared" si="44"/>
        <v>2010</v>
      </c>
      <c r="B2854" t="s">
        <v>941</v>
      </c>
      <c r="C2854">
        <v>391</v>
      </c>
      <c r="D2854">
        <v>1</v>
      </c>
      <c r="E2854">
        <v>404.31</v>
      </c>
    </row>
    <row r="2855" spans="1:5" x14ac:dyDescent="0.35">
      <c r="A2855">
        <f t="shared" si="44"/>
        <v>2010</v>
      </c>
      <c r="B2855" t="s">
        <v>941</v>
      </c>
      <c r="C2855">
        <v>392</v>
      </c>
      <c r="D2855">
        <v>1</v>
      </c>
      <c r="E2855">
        <v>661.33</v>
      </c>
    </row>
    <row r="2856" spans="1:5" x14ac:dyDescent="0.35">
      <c r="A2856">
        <f t="shared" si="44"/>
        <v>2010</v>
      </c>
      <c r="B2856" t="s">
        <v>941</v>
      </c>
      <c r="C2856">
        <v>394</v>
      </c>
      <c r="D2856">
        <v>1</v>
      </c>
      <c r="E2856">
        <v>1081.51</v>
      </c>
    </row>
    <row r="2857" spans="1:5" x14ac:dyDescent="0.35">
      <c r="A2857">
        <f t="shared" si="44"/>
        <v>2010</v>
      </c>
      <c r="B2857" t="s">
        <v>941</v>
      </c>
      <c r="C2857">
        <v>402</v>
      </c>
      <c r="D2857">
        <v>1</v>
      </c>
      <c r="E2857">
        <v>125.73</v>
      </c>
    </row>
    <row r="2858" spans="1:5" x14ac:dyDescent="0.35">
      <c r="A2858">
        <f t="shared" si="44"/>
        <v>2010</v>
      </c>
      <c r="B2858" t="s">
        <v>941</v>
      </c>
      <c r="C2858">
        <v>403</v>
      </c>
      <c r="D2858">
        <v>1</v>
      </c>
      <c r="E2858">
        <v>176.37</v>
      </c>
    </row>
    <row r="2859" spans="1:5" x14ac:dyDescent="0.35">
      <c r="A2859">
        <f t="shared" si="44"/>
        <v>2010</v>
      </c>
      <c r="B2859" t="s">
        <v>941</v>
      </c>
      <c r="C2859">
        <v>404</v>
      </c>
      <c r="D2859">
        <v>1</v>
      </c>
      <c r="E2859">
        <v>162.36000000000001</v>
      </c>
    </row>
    <row r="2860" spans="1:5" x14ac:dyDescent="0.35">
      <c r="A2860">
        <f t="shared" si="44"/>
        <v>2010</v>
      </c>
      <c r="B2860" t="s">
        <v>941</v>
      </c>
      <c r="C2860">
        <v>413</v>
      </c>
      <c r="D2860">
        <v>1</v>
      </c>
      <c r="E2860">
        <v>2102.8200000000002</v>
      </c>
    </row>
    <row r="2861" spans="1:5" x14ac:dyDescent="0.35">
      <c r="A2861">
        <f t="shared" si="44"/>
        <v>2010</v>
      </c>
      <c r="B2861" t="s">
        <v>941</v>
      </c>
      <c r="C2861">
        <v>414</v>
      </c>
      <c r="D2861">
        <v>1</v>
      </c>
      <c r="E2861">
        <v>459.55</v>
      </c>
    </row>
    <row r="2862" spans="1:5" x14ac:dyDescent="0.35">
      <c r="A2862">
        <f t="shared" si="44"/>
        <v>2010</v>
      </c>
      <c r="B2862" t="s">
        <v>941</v>
      </c>
      <c r="C2862">
        <v>415</v>
      </c>
      <c r="D2862">
        <v>1</v>
      </c>
      <c r="E2862">
        <v>162.78</v>
      </c>
    </row>
    <row r="2863" spans="1:5" x14ac:dyDescent="0.35">
      <c r="A2863">
        <f t="shared" si="44"/>
        <v>2010</v>
      </c>
      <c r="B2863" t="s">
        <v>941</v>
      </c>
      <c r="C2863">
        <v>423</v>
      </c>
      <c r="D2863">
        <v>1</v>
      </c>
      <c r="E2863">
        <v>2922.49</v>
      </c>
    </row>
    <row r="2864" spans="1:5" x14ac:dyDescent="0.35">
      <c r="A2864">
        <f t="shared" si="44"/>
        <v>2010</v>
      </c>
      <c r="B2864" t="s">
        <v>941</v>
      </c>
      <c r="C2864">
        <v>424</v>
      </c>
      <c r="D2864">
        <v>1</v>
      </c>
      <c r="E2864">
        <v>400.59</v>
      </c>
    </row>
    <row r="2865" spans="1:5" x14ac:dyDescent="0.35">
      <c r="A2865">
        <f t="shared" si="44"/>
        <v>2010</v>
      </c>
      <c r="B2865" t="s">
        <v>941</v>
      </c>
      <c r="C2865">
        <v>432</v>
      </c>
      <c r="D2865">
        <v>1</v>
      </c>
      <c r="E2865">
        <v>605.44000000000005</v>
      </c>
    </row>
    <row r="2866" spans="1:5" x14ac:dyDescent="0.35">
      <c r="A2866">
        <f t="shared" si="44"/>
        <v>2010</v>
      </c>
      <c r="B2866" t="s">
        <v>941</v>
      </c>
      <c r="C2866">
        <v>435</v>
      </c>
      <c r="D2866">
        <v>1</v>
      </c>
      <c r="E2866">
        <v>616.94000000000005</v>
      </c>
    </row>
    <row r="2867" spans="1:5" x14ac:dyDescent="0.35">
      <c r="A2867">
        <f t="shared" si="44"/>
        <v>2010</v>
      </c>
      <c r="B2867" t="s">
        <v>941</v>
      </c>
      <c r="C2867">
        <v>441</v>
      </c>
      <c r="D2867">
        <v>1</v>
      </c>
      <c r="E2867">
        <v>400.33</v>
      </c>
    </row>
    <row r="2868" spans="1:5" x14ac:dyDescent="0.35">
      <c r="A2868">
        <f t="shared" si="44"/>
        <v>2010</v>
      </c>
      <c r="B2868" t="s">
        <v>941</v>
      </c>
      <c r="C2868">
        <v>447</v>
      </c>
      <c r="D2868">
        <v>1</v>
      </c>
      <c r="E2868">
        <v>184.52</v>
      </c>
    </row>
    <row r="2869" spans="1:5" x14ac:dyDescent="0.35">
      <c r="A2869">
        <f t="shared" si="44"/>
        <v>2010</v>
      </c>
      <c r="B2869" t="s">
        <v>941</v>
      </c>
      <c r="C2869">
        <v>458</v>
      </c>
      <c r="D2869">
        <v>1</v>
      </c>
      <c r="E2869">
        <v>315.52999999999997</v>
      </c>
    </row>
    <row r="2870" spans="1:5" x14ac:dyDescent="0.35">
      <c r="A2870">
        <f t="shared" si="44"/>
        <v>2010</v>
      </c>
      <c r="B2870" t="s">
        <v>941</v>
      </c>
      <c r="C2870">
        <v>463</v>
      </c>
      <c r="D2870">
        <v>1</v>
      </c>
      <c r="E2870">
        <v>869.3</v>
      </c>
    </row>
    <row r="2871" spans="1:5" x14ac:dyDescent="0.35">
      <c r="A2871">
        <f t="shared" si="44"/>
        <v>2010</v>
      </c>
      <c r="B2871" t="s">
        <v>941</v>
      </c>
      <c r="C2871">
        <v>465</v>
      </c>
      <c r="D2871">
        <v>1</v>
      </c>
      <c r="E2871">
        <v>1777.26</v>
      </c>
    </row>
    <row r="2872" spans="1:5" x14ac:dyDescent="0.35">
      <c r="A2872">
        <f t="shared" si="44"/>
        <v>2010</v>
      </c>
      <c r="B2872" t="s">
        <v>941</v>
      </c>
      <c r="C2872">
        <v>466</v>
      </c>
      <c r="D2872">
        <v>1</v>
      </c>
      <c r="E2872">
        <v>2303.14</v>
      </c>
    </row>
    <row r="2873" spans="1:5" x14ac:dyDescent="0.35">
      <c r="A2873">
        <f t="shared" si="44"/>
        <v>2010</v>
      </c>
      <c r="B2873" t="s">
        <v>941</v>
      </c>
      <c r="C2873">
        <v>473</v>
      </c>
      <c r="D2873">
        <v>1</v>
      </c>
      <c r="E2873">
        <v>519.16999999999996</v>
      </c>
    </row>
    <row r="2874" spans="1:5" x14ac:dyDescent="0.35">
      <c r="A2874">
        <f t="shared" si="44"/>
        <v>2010</v>
      </c>
      <c r="B2874" t="s">
        <v>941</v>
      </c>
      <c r="C2874">
        <v>477</v>
      </c>
      <c r="D2874">
        <v>1</v>
      </c>
      <c r="E2874">
        <v>3387.55</v>
      </c>
    </row>
    <row r="2875" spans="1:5" x14ac:dyDescent="0.35">
      <c r="A2875">
        <f t="shared" si="44"/>
        <v>2010</v>
      </c>
      <c r="B2875" t="s">
        <v>941</v>
      </c>
      <c r="C2875">
        <v>480</v>
      </c>
      <c r="D2875">
        <v>1</v>
      </c>
      <c r="E2875">
        <v>625.52</v>
      </c>
    </row>
    <row r="2876" spans="1:5" x14ac:dyDescent="0.35">
      <c r="A2876">
        <f t="shared" si="44"/>
        <v>2010</v>
      </c>
      <c r="B2876" t="s">
        <v>941</v>
      </c>
      <c r="C2876">
        <v>482</v>
      </c>
      <c r="D2876">
        <v>1</v>
      </c>
      <c r="E2876">
        <v>2435.5300000000002</v>
      </c>
    </row>
    <row r="2877" spans="1:5" x14ac:dyDescent="0.35">
      <c r="A2877">
        <f t="shared" si="44"/>
        <v>2010</v>
      </c>
      <c r="B2877" t="s">
        <v>941</v>
      </c>
      <c r="C2877">
        <v>484</v>
      </c>
      <c r="D2877">
        <v>1</v>
      </c>
      <c r="E2877">
        <v>1067.8</v>
      </c>
    </row>
    <row r="2878" spans="1:5" x14ac:dyDescent="0.35">
      <c r="A2878">
        <f t="shared" si="44"/>
        <v>2010</v>
      </c>
      <c r="B2878" t="s">
        <v>941</v>
      </c>
      <c r="C2878">
        <v>485</v>
      </c>
      <c r="D2878">
        <v>1</v>
      </c>
      <c r="E2878">
        <v>786.63</v>
      </c>
    </row>
    <row r="2879" spans="1:5" x14ac:dyDescent="0.35">
      <c r="A2879">
        <f t="shared" si="44"/>
        <v>2010</v>
      </c>
      <c r="B2879" t="s">
        <v>941</v>
      </c>
      <c r="C2879">
        <v>486</v>
      </c>
      <c r="D2879">
        <v>1</v>
      </c>
      <c r="E2879">
        <v>352.48</v>
      </c>
    </row>
    <row r="2880" spans="1:5" x14ac:dyDescent="0.35">
      <c r="A2880">
        <f t="shared" si="44"/>
        <v>2010</v>
      </c>
      <c r="B2880" t="s">
        <v>941</v>
      </c>
      <c r="C2880">
        <v>487</v>
      </c>
      <c r="D2880">
        <v>1</v>
      </c>
      <c r="E2880">
        <v>415.87</v>
      </c>
    </row>
    <row r="2881" spans="1:5" x14ac:dyDescent="0.35">
      <c r="A2881">
        <f t="shared" si="44"/>
        <v>2010</v>
      </c>
      <c r="B2881" t="s">
        <v>941</v>
      </c>
      <c r="C2881">
        <v>492</v>
      </c>
      <c r="D2881">
        <v>1</v>
      </c>
      <c r="E2881">
        <v>4388.18</v>
      </c>
    </row>
    <row r="2882" spans="1:5" x14ac:dyDescent="0.35">
      <c r="A2882">
        <f t="shared" si="44"/>
        <v>2010</v>
      </c>
      <c r="B2882" t="s">
        <v>941</v>
      </c>
      <c r="C2882">
        <v>495</v>
      </c>
      <c r="D2882">
        <v>1</v>
      </c>
      <c r="E2882">
        <v>379.12</v>
      </c>
    </row>
    <row r="2883" spans="1:5" x14ac:dyDescent="0.35">
      <c r="A2883">
        <f t="shared" si="44"/>
        <v>2010</v>
      </c>
      <c r="B2883" t="s">
        <v>941</v>
      </c>
      <c r="C2883">
        <v>497</v>
      </c>
      <c r="D2883">
        <v>1</v>
      </c>
      <c r="E2883">
        <v>224.91</v>
      </c>
    </row>
    <row r="2884" spans="1:5" x14ac:dyDescent="0.35">
      <c r="A2884">
        <f t="shared" ref="A2884:A2947" si="45">VALUE(20&amp;LEFT(B2884,2))+1</f>
        <v>2010</v>
      </c>
      <c r="B2884" t="s">
        <v>941</v>
      </c>
      <c r="C2884">
        <v>499</v>
      </c>
      <c r="D2884">
        <v>1</v>
      </c>
      <c r="E2884">
        <v>304.64</v>
      </c>
    </row>
    <row r="2885" spans="1:5" x14ac:dyDescent="0.35">
      <c r="A2885">
        <f t="shared" si="45"/>
        <v>2010</v>
      </c>
      <c r="B2885" t="s">
        <v>941</v>
      </c>
      <c r="C2885">
        <v>500</v>
      </c>
      <c r="D2885">
        <v>1</v>
      </c>
      <c r="E2885">
        <v>554.02</v>
      </c>
    </row>
    <row r="2886" spans="1:5" x14ac:dyDescent="0.35">
      <c r="A2886">
        <f t="shared" si="45"/>
        <v>2010</v>
      </c>
      <c r="B2886" t="s">
        <v>941</v>
      </c>
      <c r="C2886">
        <v>505</v>
      </c>
      <c r="D2886">
        <v>1</v>
      </c>
      <c r="E2886">
        <v>377.26</v>
      </c>
    </row>
    <row r="2887" spans="1:5" x14ac:dyDescent="0.35">
      <c r="A2887">
        <f t="shared" si="45"/>
        <v>2010</v>
      </c>
      <c r="B2887" t="s">
        <v>941</v>
      </c>
      <c r="C2887">
        <v>507</v>
      </c>
      <c r="D2887">
        <v>1</v>
      </c>
      <c r="E2887">
        <v>350.9</v>
      </c>
    </row>
    <row r="2888" spans="1:5" x14ac:dyDescent="0.35">
      <c r="A2888">
        <f t="shared" si="45"/>
        <v>2010</v>
      </c>
      <c r="B2888" t="s">
        <v>941</v>
      </c>
      <c r="C2888">
        <v>508</v>
      </c>
      <c r="D2888">
        <v>1</v>
      </c>
      <c r="E2888">
        <v>1810.93</v>
      </c>
    </row>
    <row r="2889" spans="1:5" x14ac:dyDescent="0.35">
      <c r="A2889">
        <f t="shared" si="45"/>
        <v>2010</v>
      </c>
      <c r="B2889" t="s">
        <v>941</v>
      </c>
      <c r="C2889">
        <v>511</v>
      </c>
      <c r="D2889">
        <v>1</v>
      </c>
      <c r="E2889">
        <v>578.01</v>
      </c>
    </row>
    <row r="2890" spans="1:5" x14ac:dyDescent="0.35">
      <c r="A2890">
        <f t="shared" si="45"/>
        <v>2010</v>
      </c>
      <c r="B2890" t="s">
        <v>941</v>
      </c>
      <c r="C2890">
        <v>513</v>
      </c>
      <c r="D2890">
        <v>1</v>
      </c>
      <c r="E2890">
        <v>171.73</v>
      </c>
    </row>
    <row r="2891" spans="1:5" x14ac:dyDescent="0.35">
      <c r="A2891">
        <f t="shared" si="45"/>
        <v>2010</v>
      </c>
      <c r="B2891" t="s">
        <v>941</v>
      </c>
      <c r="C2891">
        <v>514</v>
      </c>
      <c r="D2891">
        <v>1</v>
      </c>
      <c r="E2891">
        <v>167.73</v>
      </c>
    </row>
    <row r="2892" spans="1:5" x14ac:dyDescent="0.35">
      <c r="A2892">
        <f t="shared" si="45"/>
        <v>2010</v>
      </c>
      <c r="B2892" t="s">
        <v>941</v>
      </c>
      <c r="C2892">
        <v>516</v>
      </c>
      <c r="D2892">
        <v>1</v>
      </c>
      <c r="E2892">
        <v>97.45</v>
      </c>
    </row>
    <row r="2893" spans="1:5" x14ac:dyDescent="0.35">
      <c r="A2893">
        <f t="shared" si="45"/>
        <v>2010</v>
      </c>
      <c r="B2893" t="s">
        <v>941</v>
      </c>
      <c r="C2893">
        <v>518</v>
      </c>
      <c r="D2893">
        <v>1</v>
      </c>
      <c r="E2893">
        <v>2371.9699999999998</v>
      </c>
    </row>
    <row r="2894" spans="1:5" x14ac:dyDescent="0.35">
      <c r="A2894">
        <f t="shared" si="45"/>
        <v>2010</v>
      </c>
      <c r="B2894" t="s">
        <v>941</v>
      </c>
      <c r="C2894">
        <v>531</v>
      </c>
      <c r="D2894">
        <v>1</v>
      </c>
      <c r="E2894">
        <v>1724.46</v>
      </c>
    </row>
    <row r="2895" spans="1:5" x14ac:dyDescent="0.35">
      <c r="A2895">
        <f t="shared" si="45"/>
        <v>2010</v>
      </c>
      <c r="B2895" t="s">
        <v>941</v>
      </c>
      <c r="C2895">
        <v>533</v>
      </c>
      <c r="D2895">
        <v>1</v>
      </c>
      <c r="E2895">
        <v>1212.25</v>
      </c>
    </row>
    <row r="2896" spans="1:5" x14ac:dyDescent="0.35">
      <c r="A2896">
        <f t="shared" si="45"/>
        <v>2010</v>
      </c>
      <c r="B2896" t="s">
        <v>941</v>
      </c>
      <c r="C2896">
        <v>534</v>
      </c>
      <c r="D2896">
        <v>1</v>
      </c>
      <c r="E2896">
        <v>1774.48</v>
      </c>
    </row>
    <row r="2897" spans="1:5" x14ac:dyDescent="0.35">
      <c r="A2897">
        <f t="shared" si="45"/>
        <v>2010</v>
      </c>
      <c r="B2897" t="s">
        <v>941</v>
      </c>
      <c r="C2897">
        <v>535</v>
      </c>
      <c r="D2897">
        <v>1</v>
      </c>
      <c r="E2897">
        <v>15911</v>
      </c>
    </row>
    <row r="2898" spans="1:5" x14ac:dyDescent="0.35">
      <c r="A2898">
        <f t="shared" si="45"/>
        <v>2010</v>
      </c>
      <c r="B2898" t="s">
        <v>941</v>
      </c>
      <c r="C2898">
        <v>542</v>
      </c>
      <c r="D2898">
        <v>1</v>
      </c>
      <c r="E2898">
        <v>501.73</v>
      </c>
    </row>
    <row r="2899" spans="1:5" x14ac:dyDescent="0.35">
      <c r="A2899">
        <f t="shared" si="45"/>
        <v>2010</v>
      </c>
      <c r="B2899" t="s">
        <v>941</v>
      </c>
      <c r="C2899">
        <v>544</v>
      </c>
      <c r="D2899">
        <v>1</v>
      </c>
      <c r="E2899">
        <v>2508.84</v>
      </c>
    </row>
    <row r="2900" spans="1:5" x14ac:dyDescent="0.35">
      <c r="A2900">
        <f t="shared" si="45"/>
        <v>2010</v>
      </c>
      <c r="B2900" t="s">
        <v>941</v>
      </c>
      <c r="C2900">
        <v>545</v>
      </c>
      <c r="D2900">
        <v>1</v>
      </c>
      <c r="E2900">
        <v>373.23</v>
      </c>
    </row>
    <row r="2901" spans="1:5" x14ac:dyDescent="0.35">
      <c r="A2901">
        <f t="shared" si="45"/>
        <v>2010</v>
      </c>
      <c r="B2901" t="s">
        <v>941</v>
      </c>
      <c r="C2901">
        <v>547</v>
      </c>
      <c r="D2901">
        <v>1</v>
      </c>
      <c r="E2901">
        <v>524.16999999999996</v>
      </c>
    </row>
    <row r="2902" spans="1:5" x14ac:dyDescent="0.35">
      <c r="A2902">
        <f t="shared" si="45"/>
        <v>2010</v>
      </c>
      <c r="B2902" t="s">
        <v>941</v>
      </c>
      <c r="C2902">
        <v>548</v>
      </c>
      <c r="D2902">
        <v>1</v>
      </c>
      <c r="E2902">
        <v>934.07</v>
      </c>
    </row>
    <row r="2903" spans="1:5" x14ac:dyDescent="0.35">
      <c r="A2903">
        <f t="shared" si="45"/>
        <v>2010</v>
      </c>
      <c r="B2903" t="s">
        <v>941</v>
      </c>
      <c r="C2903">
        <v>549</v>
      </c>
      <c r="D2903">
        <v>1</v>
      </c>
      <c r="E2903">
        <v>1442.66</v>
      </c>
    </row>
    <row r="2904" spans="1:5" x14ac:dyDescent="0.35">
      <c r="A2904">
        <f t="shared" si="45"/>
        <v>2010</v>
      </c>
      <c r="B2904" t="s">
        <v>941</v>
      </c>
      <c r="C2904">
        <v>550</v>
      </c>
      <c r="D2904">
        <v>1</v>
      </c>
      <c r="E2904">
        <v>547.71</v>
      </c>
    </row>
    <row r="2905" spans="1:5" x14ac:dyDescent="0.35">
      <c r="A2905">
        <f t="shared" si="45"/>
        <v>2010</v>
      </c>
      <c r="B2905" t="s">
        <v>941</v>
      </c>
      <c r="C2905">
        <v>553</v>
      </c>
      <c r="D2905">
        <v>1</v>
      </c>
      <c r="E2905">
        <v>689.1</v>
      </c>
    </row>
    <row r="2906" spans="1:5" x14ac:dyDescent="0.35">
      <c r="A2906">
        <f t="shared" si="45"/>
        <v>2010</v>
      </c>
      <c r="B2906" t="s">
        <v>941</v>
      </c>
      <c r="C2906">
        <v>561</v>
      </c>
      <c r="D2906">
        <v>1</v>
      </c>
      <c r="E2906">
        <v>187.35</v>
      </c>
    </row>
    <row r="2907" spans="1:5" x14ac:dyDescent="0.35">
      <c r="A2907">
        <f t="shared" si="45"/>
        <v>2010</v>
      </c>
      <c r="B2907" t="s">
        <v>941</v>
      </c>
      <c r="C2907">
        <v>564</v>
      </c>
      <c r="D2907">
        <v>1</v>
      </c>
      <c r="E2907">
        <v>1958.85</v>
      </c>
    </row>
    <row r="2908" spans="1:5" x14ac:dyDescent="0.35">
      <c r="A2908">
        <f t="shared" si="45"/>
        <v>2010</v>
      </c>
      <c r="B2908" t="s">
        <v>941</v>
      </c>
      <c r="C2908">
        <v>577</v>
      </c>
      <c r="D2908">
        <v>1</v>
      </c>
      <c r="E2908">
        <v>421.53</v>
      </c>
    </row>
    <row r="2909" spans="1:5" x14ac:dyDescent="0.35">
      <c r="A2909">
        <f t="shared" si="45"/>
        <v>2010</v>
      </c>
      <c r="B2909" t="s">
        <v>941</v>
      </c>
      <c r="C2909">
        <v>578</v>
      </c>
      <c r="D2909">
        <v>1</v>
      </c>
      <c r="E2909">
        <v>1620.83</v>
      </c>
    </row>
    <row r="2910" spans="1:5" x14ac:dyDescent="0.35">
      <c r="A2910">
        <f t="shared" si="45"/>
        <v>2010</v>
      </c>
      <c r="B2910" t="s">
        <v>941</v>
      </c>
      <c r="C2910">
        <v>581</v>
      </c>
      <c r="D2910">
        <v>1</v>
      </c>
      <c r="E2910">
        <v>317.39</v>
      </c>
    </row>
    <row r="2911" spans="1:5" x14ac:dyDescent="0.35">
      <c r="A2911">
        <f t="shared" si="45"/>
        <v>2010</v>
      </c>
      <c r="B2911" t="s">
        <v>941</v>
      </c>
      <c r="C2911">
        <v>592</v>
      </c>
      <c r="D2911">
        <v>1</v>
      </c>
      <c r="E2911">
        <v>142.41999999999999</v>
      </c>
    </row>
    <row r="2912" spans="1:5" x14ac:dyDescent="0.35">
      <c r="A2912">
        <f t="shared" si="45"/>
        <v>2010</v>
      </c>
      <c r="B2912" t="s">
        <v>941</v>
      </c>
      <c r="C2912">
        <v>593</v>
      </c>
      <c r="D2912">
        <v>1</v>
      </c>
      <c r="E2912">
        <v>1264.8599999999999</v>
      </c>
    </row>
    <row r="2913" spans="1:5" x14ac:dyDescent="0.35">
      <c r="A2913">
        <f t="shared" si="45"/>
        <v>2010</v>
      </c>
      <c r="B2913" t="s">
        <v>941</v>
      </c>
      <c r="C2913">
        <v>595</v>
      </c>
      <c r="D2913">
        <v>1</v>
      </c>
      <c r="E2913">
        <v>1749.35</v>
      </c>
    </row>
    <row r="2914" spans="1:5" x14ac:dyDescent="0.35">
      <c r="A2914">
        <f t="shared" si="45"/>
        <v>2010</v>
      </c>
      <c r="B2914" t="s">
        <v>941</v>
      </c>
      <c r="C2914">
        <v>599</v>
      </c>
      <c r="D2914">
        <v>1</v>
      </c>
      <c r="E2914">
        <v>453.04</v>
      </c>
    </row>
    <row r="2915" spans="1:5" x14ac:dyDescent="0.35">
      <c r="A2915">
        <f t="shared" si="45"/>
        <v>2010</v>
      </c>
      <c r="B2915" t="s">
        <v>941</v>
      </c>
      <c r="C2915">
        <v>600</v>
      </c>
      <c r="D2915">
        <v>1</v>
      </c>
      <c r="E2915">
        <v>253.35</v>
      </c>
    </row>
    <row r="2916" spans="1:5" x14ac:dyDescent="0.35">
      <c r="A2916">
        <f t="shared" si="45"/>
        <v>2010</v>
      </c>
      <c r="B2916" t="s">
        <v>941</v>
      </c>
      <c r="C2916">
        <v>601</v>
      </c>
      <c r="D2916">
        <v>1</v>
      </c>
      <c r="E2916">
        <v>670.87</v>
      </c>
    </row>
    <row r="2917" spans="1:5" x14ac:dyDescent="0.35">
      <c r="A2917">
        <f t="shared" si="45"/>
        <v>2010</v>
      </c>
      <c r="B2917" t="s">
        <v>941</v>
      </c>
      <c r="C2917">
        <v>611</v>
      </c>
      <c r="D2917">
        <v>1</v>
      </c>
      <c r="E2917">
        <v>75.17</v>
      </c>
    </row>
    <row r="2918" spans="1:5" x14ac:dyDescent="0.35">
      <c r="A2918">
        <f t="shared" si="45"/>
        <v>2010</v>
      </c>
      <c r="B2918" t="s">
        <v>941</v>
      </c>
      <c r="C2918">
        <v>621</v>
      </c>
      <c r="D2918">
        <v>1</v>
      </c>
      <c r="E2918">
        <v>9849.07</v>
      </c>
    </row>
    <row r="2919" spans="1:5" x14ac:dyDescent="0.35">
      <c r="A2919">
        <f t="shared" si="45"/>
        <v>2010</v>
      </c>
      <c r="B2919" t="s">
        <v>941</v>
      </c>
      <c r="C2919">
        <v>622</v>
      </c>
      <c r="D2919">
        <v>1</v>
      </c>
      <c r="E2919">
        <v>11072.07</v>
      </c>
    </row>
    <row r="2920" spans="1:5" x14ac:dyDescent="0.35">
      <c r="A2920">
        <f t="shared" si="45"/>
        <v>2010</v>
      </c>
      <c r="B2920" t="s">
        <v>941</v>
      </c>
      <c r="C2920">
        <v>623</v>
      </c>
      <c r="D2920">
        <v>1</v>
      </c>
      <c r="E2920">
        <v>6795.63</v>
      </c>
    </row>
    <row r="2921" spans="1:5" x14ac:dyDescent="0.35">
      <c r="A2921">
        <f t="shared" si="45"/>
        <v>2010</v>
      </c>
      <c r="B2921" t="s">
        <v>941</v>
      </c>
      <c r="C2921">
        <v>624</v>
      </c>
      <c r="D2921">
        <v>1</v>
      </c>
      <c r="E2921">
        <v>8173.04</v>
      </c>
    </row>
    <row r="2922" spans="1:5" x14ac:dyDescent="0.35">
      <c r="A2922">
        <f t="shared" si="45"/>
        <v>2010</v>
      </c>
      <c r="B2922" t="s">
        <v>941</v>
      </c>
      <c r="C2922">
        <v>625</v>
      </c>
      <c r="D2922">
        <v>1</v>
      </c>
      <c r="E2922">
        <v>37944.82</v>
      </c>
    </row>
    <row r="2923" spans="1:5" x14ac:dyDescent="0.35">
      <c r="A2923">
        <f t="shared" si="45"/>
        <v>2010</v>
      </c>
      <c r="B2923" t="s">
        <v>941</v>
      </c>
      <c r="C2923">
        <v>627</v>
      </c>
      <c r="D2923">
        <v>1</v>
      </c>
      <c r="E2923">
        <v>197.78</v>
      </c>
    </row>
    <row r="2924" spans="1:5" x14ac:dyDescent="0.35">
      <c r="A2924">
        <f t="shared" si="45"/>
        <v>2010</v>
      </c>
      <c r="B2924" t="s">
        <v>941</v>
      </c>
      <c r="C2924">
        <v>628</v>
      </c>
      <c r="D2924">
        <v>1</v>
      </c>
      <c r="E2924">
        <v>163.85</v>
      </c>
    </row>
    <row r="2925" spans="1:5" x14ac:dyDescent="0.35">
      <c r="A2925">
        <f t="shared" si="45"/>
        <v>2010</v>
      </c>
      <c r="B2925" t="s">
        <v>941</v>
      </c>
      <c r="C2925">
        <v>630</v>
      </c>
      <c r="D2925">
        <v>1</v>
      </c>
      <c r="E2925">
        <v>375.61</v>
      </c>
    </row>
    <row r="2926" spans="1:5" x14ac:dyDescent="0.35">
      <c r="A2926">
        <f t="shared" si="45"/>
        <v>2010</v>
      </c>
      <c r="B2926" t="s">
        <v>941</v>
      </c>
      <c r="C2926">
        <v>635</v>
      </c>
      <c r="D2926">
        <v>1</v>
      </c>
      <c r="E2926">
        <v>75.13</v>
      </c>
    </row>
    <row r="2927" spans="1:5" x14ac:dyDescent="0.35">
      <c r="A2927">
        <f t="shared" si="45"/>
        <v>2010</v>
      </c>
      <c r="B2927" t="s">
        <v>941</v>
      </c>
      <c r="C2927">
        <v>640</v>
      </c>
      <c r="D2927">
        <v>1</v>
      </c>
      <c r="E2927">
        <v>430.62</v>
      </c>
    </row>
    <row r="2928" spans="1:5" x14ac:dyDescent="0.35">
      <c r="A2928">
        <f t="shared" si="45"/>
        <v>2010</v>
      </c>
      <c r="B2928" t="s">
        <v>941</v>
      </c>
      <c r="C2928">
        <v>656</v>
      </c>
      <c r="D2928">
        <v>1</v>
      </c>
      <c r="E2928">
        <v>3984.73</v>
      </c>
    </row>
    <row r="2929" spans="1:5" x14ac:dyDescent="0.35">
      <c r="A2929">
        <f t="shared" si="45"/>
        <v>2010</v>
      </c>
      <c r="B2929" t="s">
        <v>941</v>
      </c>
      <c r="C2929">
        <v>659</v>
      </c>
      <c r="D2929">
        <v>1</v>
      </c>
      <c r="E2929">
        <v>3811.33</v>
      </c>
    </row>
    <row r="2930" spans="1:5" x14ac:dyDescent="0.35">
      <c r="A2930">
        <f t="shared" si="45"/>
        <v>2010</v>
      </c>
      <c r="B2930" t="s">
        <v>941</v>
      </c>
      <c r="C2930">
        <v>671</v>
      </c>
      <c r="D2930">
        <v>1</v>
      </c>
      <c r="E2930">
        <v>339.28</v>
      </c>
    </row>
    <row r="2931" spans="1:5" x14ac:dyDescent="0.35">
      <c r="A2931">
        <f t="shared" si="45"/>
        <v>2010</v>
      </c>
      <c r="B2931" t="s">
        <v>941</v>
      </c>
      <c r="C2931">
        <v>676</v>
      </c>
      <c r="D2931">
        <v>1</v>
      </c>
      <c r="E2931">
        <v>223.08</v>
      </c>
    </row>
    <row r="2932" spans="1:5" x14ac:dyDescent="0.35">
      <c r="A2932">
        <f t="shared" si="45"/>
        <v>2010</v>
      </c>
      <c r="B2932" t="s">
        <v>941</v>
      </c>
      <c r="C2932">
        <v>682</v>
      </c>
      <c r="D2932">
        <v>1</v>
      </c>
      <c r="E2932">
        <v>1256.69</v>
      </c>
    </row>
    <row r="2933" spans="1:5" x14ac:dyDescent="0.35">
      <c r="A2933">
        <f t="shared" si="45"/>
        <v>2010</v>
      </c>
      <c r="B2933" t="s">
        <v>941</v>
      </c>
      <c r="C2933">
        <v>690</v>
      </c>
      <c r="D2933">
        <v>1</v>
      </c>
      <c r="E2933">
        <v>1089.6199999999999</v>
      </c>
    </row>
    <row r="2934" spans="1:5" x14ac:dyDescent="0.35">
      <c r="A2934">
        <f t="shared" si="45"/>
        <v>2010</v>
      </c>
      <c r="B2934" t="s">
        <v>941</v>
      </c>
      <c r="C2934">
        <v>695</v>
      </c>
      <c r="D2934">
        <v>1</v>
      </c>
      <c r="E2934">
        <v>744.03</v>
      </c>
    </row>
    <row r="2935" spans="1:5" x14ac:dyDescent="0.35">
      <c r="A2935">
        <f t="shared" si="45"/>
        <v>2010</v>
      </c>
      <c r="B2935" t="s">
        <v>941</v>
      </c>
      <c r="C2935">
        <v>696</v>
      </c>
      <c r="D2935">
        <v>1</v>
      </c>
      <c r="E2935">
        <v>529.45000000000005</v>
      </c>
    </row>
    <row r="2936" spans="1:5" x14ac:dyDescent="0.35">
      <c r="A2936">
        <f t="shared" si="45"/>
        <v>2010</v>
      </c>
      <c r="B2936" t="s">
        <v>941</v>
      </c>
      <c r="C2936">
        <v>698</v>
      </c>
      <c r="D2936">
        <v>1</v>
      </c>
      <c r="E2936">
        <v>308.69</v>
      </c>
    </row>
    <row r="2937" spans="1:5" x14ac:dyDescent="0.35">
      <c r="A2937">
        <f t="shared" si="45"/>
        <v>2010</v>
      </c>
      <c r="B2937" t="s">
        <v>941</v>
      </c>
      <c r="C2937">
        <v>700</v>
      </c>
      <c r="D2937">
        <v>1</v>
      </c>
      <c r="E2937">
        <v>2045.1</v>
      </c>
    </row>
    <row r="2938" spans="1:5" x14ac:dyDescent="0.35">
      <c r="A2938">
        <f t="shared" si="45"/>
        <v>2010</v>
      </c>
      <c r="B2938" t="s">
        <v>941</v>
      </c>
      <c r="C2938">
        <v>701</v>
      </c>
      <c r="D2938">
        <v>1</v>
      </c>
      <c r="E2938">
        <v>2337.08</v>
      </c>
    </row>
    <row r="2939" spans="1:5" x14ac:dyDescent="0.35">
      <c r="A2939">
        <f t="shared" si="45"/>
        <v>2010</v>
      </c>
      <c r="B2939" t="s">
        <v>941</v>
      </c>
      <c r="C2939">
        <v>704</v>
      </c>
      <c r="D2939">
        <v>1</v>
      </c>
      <c r="E2939">
        <v>1770.76</v>
      </c>
    </row>
    <row r="2940" spans="1:5" x14ac:dyDescent="0.35">
      <c r="A2940">
        <f t="shared" si="45"/>
        <v>2010</v>
      </c>
      <c r="B2940" t="s">
        <v>941</v>
      </c>
      <c r="C2940">
        <v>706</v>
      </c>
      <c r="D2940">
        <v>1</v>
      </c>
      <c r="E2940">
        <v>1584.29</v>
      </c>
    </row>
    <row r="2941" spans="1:5" x14ac:dyDescent="0.35">
      <c r="A2941">
        <f t="shared" si="45"/>
        <v>2010</v>
      </c>
      <c r="B2941" t="s">
        <v>941</v>
      </c>
      <c r="C2941">
        <v>707</v>
      </c>
      <c r="D2941">
        <v>1</v>
      </c>
      <c r="E2941">
        <v>129.94999999999999</v>
      </c>
    </row>
    <row r="2942" spans="1:5" x14ac:dyDescent="0.35">
      <c r="A2942">
        <f t="shared" si="45"/>
        <v>2010</v>
      </c>
      <c r="B2942" t="s">
        <v>941</v>
      </c>
      <c r="C2942">
        <v>709</v>
      </c>
      <c r="D2942">
        <v>1</v>
      </c>
      <c r="E2942">
        <v>9041.66</v>
      </c>
    </row>
    <row r="2943" spans="1:5" x14ac:dyDescent="0.35">
      <c r="A2943">
        <f t="shared" si="45"/>
        <v>2010</v>
      </c>
      <c r="B2943" t="s">
        <v>941</v>
      </c>
      <c r="C2943">
        <v>712</v>
      </c>
      <c r="D2943">
        <v>1</v>
      </c>
      <c r="E2943">
        <v>528.79</v>
      </c>
    </row>
    <row r="2944" spans="1:5" x14ac:dyDescent="0.35">
      <c r="A2944">
        <f t="shared" si="45"/>
        <v>2010</v>
      </c>
      <c r="B2944" t="s">
        <v>941</v>
      </c>
      <c r="C2944">
        <v>716</v>
      </c>
      <c r="D2944">
        <v>1</v>
      </c>
      <c r="E2944">
        <v>1526.84</v>
      </c>
    </row>
    <row r="2945" spans="1:5" x14ac:dyDescent="0.35">
      <c r="A2945">
        <f t="shared" si="45"/>
        <v>2010</v>
      </c>
      <c r="B2945" t="s">
        <v>941</v>
      </c>
      <c r="C2945">
        <v>717</v>
      </c>
      <c r="D2945">
        <v>1</v>
      </c>
      <c r="E2945">
        <v>1693.32</v>
      </c>
    </row>
    <row r="2946" spans="1:5" x14ac:dyDescent="0.35">
      <c r="A2946">
        <f t="shared" si="45"/>
        <v>2010</v>
      </c>
      <c r="B2946" t="s">
        <v>941</v>
      </c>
      <c r="C2946">
        <v>719</v>
      </c>
      <c r="D2946">
        <v>1</v>
      </c>
      <c r="E2946">
        <v>6975.85</v>
      </c>
    </row>
    <row r="2947" spans="1:5" x14ac:dyDescent="0.35">
      <c r="A2947">
        <f t="shared" si="45"/>
        <v>2010</v>
      </c>
      <c r="B2947" t="s">
        <v>941</v>
      </c>
      <c r="C2947">
        <v>720</v>
      </c>
      <c r="D2947">
        <v>1</v>
      </c>
      <c r="E2947">
        <v>6795.25</v>
      </c>
    </row>
    <row r="2948" spans="1:5" x14ac:dyDescent="0.35">
      <c r="A2948">
        <f t="shared" ref="A2948:A3011" si="46">VALUE(20&amp;LEFT(B2948,2))+1</f>
        <v>2010</v>
      </c>
      <c r="B2948" t="s">
        <v>941</v>
      </c>
      <c r="C2948">
        <v>721</v>
      </c>
      <c r="D2948">
        <v>1</v>
      </c>
      <c r="E2948">
        <v>3696.03</v>
      </c>
    </row>
    <row r="2949" spans="1:5" x14ac:dyDescent="0.35">
      <c r="A2949">
        <f t="shared" si="46"/>
        <v>2010</v>
      </c>
      <c r="B2949" t="s">
        <v>941</v>
      </c>
      <c r="C2949">
        <v>726</v>
      </c>
      <c r="D2949">
        <v>1</v>
      </c>
      <c r="E2949">
        <v>2711.97</v>
      </c>
    </row>
    <row r="2950" spans="1:5" x14ac:dyDescent="0.35">
      <c r="A2950">
        <f t="shared" si="46"/>
        <v>2010</v>
      </c>
      <c r="B2950" t="s">
        <v>941</v>
      </c>
      <c r="C2950">
        <v>727</v>
      </c>
      <c r="D2950">
        <v>1</v>
      </c>
      <c r="E2950">
        <v>3506.13</v>
      </c>
    </row>
    <row r="2951" spans="1:5" x14ac:dyDescent="0.35">
      <c r="A2951">
        <f t="shared" si="46"/>
        <v>2010</v>
      </c>
      <c r="B2951" t="s">
        <v>941</v>
      </c>
      <c r="C2951">
        <v>728</v>
      </c>
      <c r="D2951">
        <v>1</v>
      </c>
      <c r="E2951">
        <v>12416.3</v>
      </c>
    </row>
    <row r="2952" spans="1:5" x14ac:dyDescent="0.35">
      <c r="A2952">
        <f t="shared" si="46"/>
        <v>2010</v>
      </c>
      <c r="B2952" t="s">
        <v>941</v>
      </c>
      <c r="C2952">
        <v>738</v>
      </c>
      <c r="D2952">
        <v>1</v>
      </c>
      <c r="E2952">
        <v>1024</v>
      </c>
    </row>
    <row r="2953" spans="1:5" x14ac:dyDescent="0.35">
      <c r="A2953">
        <f t="shared" si="46"/>
        <v>2010</v>
      </c>
      <c r="B2953" t="s">
        <v>941</v>
      </c>
      <c r="C2953">
        <v>739</v>
      </c>
      <c r="D2953">
        <v>1</v>
      </c>
      <c r="E2953">
        <v>703.9</v>
      </c>
    </row>
    <row r="2954" spans="1:5" x14ac:dyDescent="0.35">
      <c r="A2954">
        <f t="shared" si="46"/>
        <v>2010</v>
      </c>
      <c r="B2954" t="s">
        <v>941</v>
      </c>
      <c r="C2954">
        <v>740</v>
      </c>
      <c r="D2954">
        <v>1</v>
      </c>
      <c r="E2954">
        <v>1380.08</v>
      </c>
    </row>
    <row r="2955" spans="1:5" x14ac:dyDescent="0.35">
      <c r="A2955">
        <f t="shared" si="46"/>
        <v>2010</v>
      </c>
      <c r="B2955" t="s">
        <v>941</v>
      </c>
      <c r="C2955">
        <v>741</v>
      </c>
      <c r="D2955">
        <v>1</v>
      </c>
      <c r="E2955">
        <v>1031.6300000000001</v>
      </c>
    </row>
    <row r="2956" spans="1:5" x14ac:dyDescent="0.35">
      <c r="A2956">
        <f t="shared" si="46"/>
        <v>2010</v>
      </c>
      <c r="B2956" t="s">
        <v>941</v>
      </c>
      <c r="C2956">
        <v>742</v>
      </c>
      <c r="D2956">
        <v>1</v>
      </c>
      <c r="E2956">
        <v>9214.81</v>
      </c>
    </row>
    <row r="2957" spans="1:5" x14ac:dyDescent="0.35">
      <c r="A2957">
        <f t="shared" si="46"/>
        <v>2010</v>
      </c>
      <c r="B2957" t="s">
        <v>941</v>
      </c>
      <c r="C2957">
        <v>743</v>
      </c>
      <c r="D2957">
        <v>1</v>
      </c>
      <c r="E2957">
        <v>1013.15</v>
      </c>
    </row>
    <row r="2958" spans="1:5" x14ac:dyDescent="0.35">
      <c r="A2958">
        <f t="shared" si="46"/>
        <v>2010</v>
      </c>
      <c r="B2958" t="s">
        <v>941</v>
      </c>
      <c r="C2958">
        <v>745</v>
      </c>
      <c r="D2958">
        <v>1</v>
      </c>
      <c r="E2958">
        <v>1615.04</v>
      </c>
    </row>
    <row r="2959" spans="1:5" x14ac:dyDescent="0.35">
      <c r="A2959">
        <f t="shared" si="46"/>
        <v>2010</v>
      </c>
      <c r="B2959" t="s">
        <v>941</v>
      </c>
      <c r="C2959">
        <v>748</v>
      </c>
      <c r="D2959">
        <v>1</v>
      </c>
      <c r="E2959">
        <v>3456.86</v>
      </c>
    </row>
    <row r="2960" spans="1:5" x14ac:dyDescent="0.35">
      <c r="A2960">
        <f t="shared" si="46"/>
        <v>2010</v>
      </c>
      <c r="B2960" t="s">
        <v>941</v>
      </c>
      <c r="C2960">
        <v>750</v>
      </c>
      <c r="D2960">
        <v>1</v>
      </c>
      <c r="E2960">
        <v>2076.4499999999998</v>
      </c>
    </row>
    <row r="2961" spans="1:5" x14ac:dyDescent="0.35">
      <c r="A2961">
        <f t="shared" si="46"/>
        <v>2010</v>
      </c>
      <c r="B2961" t="s">
        <v>941</v>
      </c>
      <c r="C2961">
        <v>756</v>
      </c>
      <c r="D2961">
        <v>1</v>
      </c>
      <c r="E2961">
        <v>704.12</v>
      </c>
    </row>
    <row r="2962" spans="1:5" x14ac:dyDescent="0.35">
      <c r="A2962">
        <f t="shared" si="46"/>
        <v>2010</v>
      </c>
      <c r="B2962" t="s">
        <v>941</v>
      </c>
      <c r="C2962">
        <v>761</v>
      </c>
      <c r="D2962">
        <v>1</v>
      </c>
      <c r="E2962">
        <v>4851.79</v>
      </c>
    </row>
    <row r="2963" spans="1:5" x14ac:dyDescent="0.35">
      <c r="A2963">
        <f t="shared" si="46"/>
        <v>2010</v>
      </c>
      <c r="B2963" t="s">
        <v>941</v>
      </c>
      <c r="C2963">
        <v>763</v>
      </c>
      <c r="D2963">
        <v>1</v>
      </c>
      <c r="E2963">
        <v>786.32</v>
      </c>
    </row>
    <row r="2964" spans="1:5" x14ac:dyDescent="0.35">
      <c r="A2964">
        <f t="shared" si="46"/>
        <v>2010</v>
      </c>
      <c r="B2964" t="s">
        <v>941</v>
      </c>
      <c r="C2964">
        <v>768</v>
      </c>
      <c r="D2964">
        <v>1</v>
      </c>
      <c r="E2964">
        <v>262.12</v>
      </c>
    </row>
    <row r="2965" spans="1:5" x14ac:dyDescent="0.35">
      <c r="A2965">
        <f t="shared" si="46"/>
        <v>2010</v>
      </c>
      <c r="B2965" t="s">
        <v>941</v>
      </c>
      <c r="C2965">
        <v>769</v>
      </c>
      <c r="D2965">
        <v>1</v>
      </c>
      <c r="E2965">
        <v>960.1</v>
      </c>
    </row>
    <row r="2966" spans="1:5" x14ac:dyDescent="0.35">
      <c r="A2966">
        <f t="shared" si="46"/>
        <v>2010</v>
      </c>
      <c r="B2966" t="s">
        <v>941</v>
      </c>
      <c r="C2966">
        <v>771</v>
      </c>
      <c r="D2966">
        <v>1</v>
      </c>
      <c r="E2966">
        <v>157.32</v>
      </c>
    </row>
    <row r="2967" spans="1:5" x14ac:dyDescent="0.35">
      <c r="A2967">
        <f t="shared" si="46"/>
        <v>2010</v>
      </c>
      <c r="B2967" t="s">
        <v>941</v>
      </c>
      <c r="C2967">
        <v>775</v>
      </c>
      <c r="D2967">
        <v>1</v>
      </c>
      <c r="E2967">
        <v>547.04999999999995</v>
      </c>
    </row>
    <row r="2968" spans="1:5" x14ac:dyDescent="0.35">
      <c r="A2968">
        <f t="shared" si="46"/>
        <v>2010</v>
      </c>
      <c r="B2968" t="s">
        <v>941</v>
      </c>
      <c r="C2968">
        <v>777</v>
      </c>
      <c r="D2968">
        <v>1</v>
      </c>
      <c r="E2968">
        <v>942.57</v>
      </c>
    </row>
    <row r="2969" spans="1:5" x14ac:dyDescent="0.35">
      <c r="A2969">
        <f t="shared" si="46"/>
        <v>2010</v>
      </c>
      <c r="B2969" t="s">
        <v>941</v>
      </c>
      <c r="C2969">
        <v>786</v>
      </c>
      <c r="D2969">
        <v>1</v>
      </c>
      <c r="E2969">
        <v>429.85</v>
      </c>
    </row>
    <row r="2970" spans="1:5" x14ac:dyDescent="0.35">
      <c r="A2970">
        <f t="shared" si="46"/>
        <v>2010</v>
      </c>
      <c r="B2970" t="s">
        <v>941</v>
      </c>
      <c r="C2970">
        <v>787</v>
      </c>
      <c r="D2970">
        <v>1</v>
      </c>
      <c r="E2970">
        <v>486.12</v>
      </c>
    </row>
    <row r="2971" spans="1:5" x14ac:dyDescent="0.35">
      <c r="A2971">
        <f t="shared" si="46"/>
        <v>2010</v>
      </c>
      <c r="B2971" t="s">
        <v>941</v>
      </c>
      <c r="C2971">
        <v>801</v>
      </c>
      <c r="D2971">
        <v>1</v>
      </c>
      <c r="E2971">
        <v>125.46</v>
      </c>
    </row>
    <row r="2972" spans="1:5" x14ac:dyDescent="0.35">
      <c r="A2972">
        <f t="shared" si="46"/>
        <v>2010</v>
      </c>
      <c r="B2972" t="s">
        <v>941</v>
      </c>
      <c r="C2972">
        <v>803</v>
      </c>
      <c r="D2972">
        <v>1</v>
      </c>
      <c r="E2972">
        <v>412.75</v>
      </c>
    </row>
    <row r="2973" spans="1:5" x14ac:dyDescent="0.35">
      <c r="A2973">
        <f t="shared" si="46"/>
        <v>2010</v>
      </c>
      <c r="B2973" t="s">
        <v>941</v>
      </c>
      <c r="C2973">
        <v>811</v>
      </c>
      <c r="D2973">
        <v>1</v>
      </c>
      <c r="E2973">
        <v>617.04999999999995</v>
      </c>
    </row>
    <row r="2974" spans="1:5" x14ac:dyDescent="0.35">
      <c r="A2974">
        <f t="shared" si="46"/>
        <v>2010</v>
      </c>
      <c r="B2974" t="s">
        <v>941</v>
      </c>
      <c r="C2974">
        <v>813</v>
      </c>
      <c r="D2974">
        <v>1</v>
      </c>
      <c r="E2974">
        <v>1304.6199999999999</v>
      </c>
    </row>
    <row r="2975" spans="1:5" x14ac:dyDescent="0.35">
      <c r="A2975">
        <f t="shared" si="46"/>
        <v>2010</v>
      </c>
      <c r="B2975" t="s">
        <v>941</v>
      </c>
      <c r="C2975">
        <v>818</v>
      </c>
      <c r="D2975">
        <v>1</v>
      </c>
      <c r="E2975">
        <v>481.53</v>
      </c>
    </row>
    <row r="2976" spans="1:5" x14ac:dyDescent="0.35">
      <c r="A2976">
        <f t="shared" si="46"/>
        <v>2010</v>
      </c>
      <c r="B2976" t="s">
        <v>941</v>
      </c>
      <c r="C2976">
        <v>820</v>
      </c>
      <c r="D2976">
        <v>1</v>
      </c>
      <c r="E2976">
        <v>509.47</v>
      </c>
    </row>
    <row r="2977" spans="1:5" x14ac:dyDescent="0.35">
      <c r="A2977">
        <f t="shared" si="46"/>
        <v>2010</v>
      </c>
      <c r="B2977" t="s">
        <v>941</v>
      </c>
      <c r="C2977">
        <v>821</v>
      </c>
      <c r="D2977">
        <v>1</v>
      </c>
      <c r="E2977">
        <v>788.85</v>
      </c>
    </row>
    <row r="2978" spans="1:5" x14ac:dyDescent="0.35">
      <c r="A2978">
        <f t="shared" si="46"/>
        <v>2010</v>
      </c>
      <c r="B2978" t="s">
        <v>941</v>
      </c>
      <c r="C2978">
        <v>829</v>
      </c>
      <c r="D2978">
        <v>1</v>
      </c>
      <c r="E2978">
        <v>1862.26</v>
      </c>
    </row>
    <row r="2979" spans="1:5" x14ac:dyDescent="0.35">
      <c r="A2979">
        <f t="shared" si="46"/>
        <v>2010</v>
      </c>
      <c r="B2979" t="s">
        <v>941</v>
      </c>
      <c r="C2979">
        <v>831</v>
      </c>
      <c r="D2979">
        <v>1</v>
      </c>
      <c r="E2979">
        <v>6774.13</v>
      </c>
    </row>
    <row r="2980" spans="1:5" x14ac:dyDescent="0.35">
      <c r="A2980">
        <f t="shared" si="46"/>
        <v>2010</v>
      </c>
      <c r="B2980" t="s">
        <v>941</v>
      </c>
      <c r="C2980">
        <v>832</v>
      </c>
      <c r="D2980">
        <v>1</v>
      </c>
      <c r="E2980">
        <v>3227.39</v>
      </c>
    </row>
    <row r="2981" spans="1:5" x14ac:dyDescent="0.35">
      <c r="A2981">
        <f t="shared" si="46"/>
        <v>2010</v>
      </c>
      <c r="B2981" t="s">
        <v>941</v>
      </c>
      <c r="C2981">
        <v>833</v>
      </c>
      <c r="D2981">
        <v>1</v>
      </c>
      <c r="E2981">
        <v>16864.099999999999</v>
      </c>
    </row>
    <row r="2982" spans="1:5" x14ac:dyDescent="0.35">
      <c r="A2982">
        <f t="shared" si="46"/>
        <v>2010</v>
      </c>
      <c r="B2982" t="s">
        <v>941</v>
      </c>
      <c r="C2982">
        <v>834</v>
      </c>
      <c r="D2982">
        <v>1</v>
      </c>
      <c r="E2982">
        <v>8746.16</v>
      </c>
    </row>
    <row r="2983" spans="1:5" x14ac:dyDescent="0.35">
      <c r="A2983">
        <f t="shared" si="46"/>
        <v>2010</v>
      </c>
      <c r="B2983" t="s">
        <v>941</v>
      </c>
      <c r="C2983">
        <v>836</v>
      </c>
      <c r="D2983">
        <v>1</v>
      </c>
      <c r="E2983">
        <v>234.66</v>
      </c>
    </row>
    <row r="2984" spans="1:5" x14ac:dyDescent="0.35">
      <c r="A2984">
        <f t="shared" si="46"/>
        <v>2010</v>
      </c>
      <c r="B2984" t="s">
        <v>941</v>
      </c>
      <c r="C2984">
        <v>837</v>
      </c>
      <c r="D2984">
        <v>1</v>
      </c>
      <c r="E2984">
        <v>572.29</v>
      </c>
    </row>
    <row r="2985" spans="1:5" x14ac:dyDescent="0.35">
      <c r="A2985">
        <f t="shared" si="46"/>
        <v>2010</v>
      </c>
      <c r="B2985" t="s">
        <v>941</v>
      </c>
      <c r="C2985">
        <v>840</v>
      </c>
      <c r="D2985">
        <v>1</v>
      </c>
      <c r="E2985">
        <v>1108.8</v>
      </c>
    </row>
    <row r="2986" spans="1:5" x14ac:dyDescent="0.35">
      <c r="A2986">
        <f t="shared" si="46"/>
        <v>2010</v>
      </c>
      <c r="B2986" t="s">
        <v>941</v>
      </c>
      <c r="C2986">
        <v>846</v>
      </c>
      <c r="D2986">
        <v>1</v>
      </c>
      <c r="E2986">
        <v>757.29</v>
      </c>
    </row>
    <row r="2987" spans="1:5" x14ac:dyDescent="0.35">
      <c r="A2987">
        <f t="shared" si="46"/>
        <v>2010</v>
      </c>
      <c r="B2987" t="s">
        <v>941</v>
      </c>
      <c r="C2987">
        <v>850</v>
      </c>
      <c r="D2987">
        <v>1</v>
      </c>
      <c r="E2987">
        <v>208.12</v>
      </c>
    </row>
    <row r="2988" spans="1:5" x14ac:dyDescent="0.35">
      <c r="A2988">
        <f t="shared" si="46"/>
        <v>2010</v>
      </c>
      <c r="B2988" t="s">
        <v>941</v>
      </c>
      <c r="C2988">
        <v>852</v>
      </c>
      <c r="D2988">
        <v>1</v>
      </c>
      <c r="E2988">
        <v>127.37</v>
      </c>
    </row>
    <row r="2989" spans="1:5" x14ac:dyDescent="0.35">
      <c r="A2989">
        <f t="shared" si="46"/>
        <v>2010</v>
      </c>
      <c r="B2989" t="s">
        <v>941</v>
      </c>
      <c r="C2989">
        <v>857</v>
      </c>
      <c r="D2989">
        <v>1</v>
      </c>
      <c r="E2989">
        <v>739.88</v>
      </c>
    </row>
    <row r="2990" spans="1:5" x14ac:dyDescent="0.35">
      <c r="A2990">
        <f t="shared" si="46"/>
        <v>2010</v>
      </c>
      <c r="B2990" t="s">
        <v>941</v>
      </c>
      <c r="C2990">
        <v>858</v>
      </c>
      <c r="D2990">
        <v>1</v>
      </c>
      <c r="E2990">
        <v>978.55</v>
      </c>
    </row>
    <row r="2991" spans="1:5" x14ac:dyDescent="0.35">
      <c r="A2991">
        <f t="shared" si="46"/>
        <v>2010</v>
      </c>
      <c r="B2991" t="s">
        <v>941</v>
      </c>
      <c r="C2991">
        <v>861</v>
      </c>
      <c r="D2991">
        <v>1</v>
      </c>
      <c r="E2991">
        <v>3321.45</v>
      </c>
    </row>
    <row r="2992" spans="1:5" x14ac:dyDescent="0.35">
      <c r="A2992">
        <f t="shared" si="46"/>
        <v>2010</v>
      </c>
      <c r="B2992" t="s">
        <v>941</v>
      </c>
      <c r="C2992">
        <v>876</v>
      </c>
      <c r="D2992">
        <v>1</v>
      </c>
      <c r="E2992">
        <v>1698.62</v>
      </c>
    </row>
    <row r="2993" spans="1:5" x14ac:dyDescent="0.35">
      <c r="A2993">
        <f t="shared" si="46"/>
        <v>2010</v>
      </c>
      <c r="B2993" t="s">
        <v>941</v>
      </c>
      <c r="C2993">
        <v>877</v>
      </c>
      <c r="D2993">
        <v>1</v>
      </c>
      <c r="E2993">
        <v>5770.36</v>
      </c>
    </row>
    <row r="2994" spans="1:5" x14ac:dyDescent="0.35">
      <c r="A2994">
        <f t="shared" si="46"/>
        <v>2010</v>
      </c>
      <c r="B2994" t="s">
        <v>941</v>
      </c>
      <c r="C2994">
        <v>879</v>
      </c>
      <c r="D2994">
        <v>1</v>
      </c>
      <c r="E2994">
        <v>2302.61</v>
      </c>
    </row>
    <row r="2995" spans="1:5" x14ac:dyDescent="0.35">
      <c r="A2995">
        <f t="shared" si="46"/>
        <v>2010</v>
      </c>
      <c r="B2995" t="s">
        <v>941</v>
      </c>
      <c r="C2995">
        <v>881</v>
      </c>
      <c r="D2995">
        <v>1</v>
      </c>
      <c r="E2995">
        <v>1000.7</v>
      </c>
    </row>
    <row r="2996" spans="1:5" x14ac:dyDescent="0.35">
      <c r="A2996">
        <f t="shared" si="46"/>
        <v>2010</v>
      </c>
      <c r="B2996" t="s">
        <v>941</v>
      </c>
      <c r="C2996">
        <v>882</v>
      </c>
      <c r="D2996">
        <v>1</v>
      </c>
      <c r="E2996">
        <v>3925.24</v>
      </c>
    </row>
    <row r="2997" spans="1:5" x14ac:dyDescent="0.35">
      <c r="A2997">
        <f t="shared" si="46"/>
        <v>2010</v>
      </c>
      <c r="B2997" t="s">
        <v>941</v>
      </c>
      <c r="C2997">
        <v>883</v>
      </c>
      <c r="D2997">
        <v>1</v>
      </c>
      <c r="E2997">
        <v>1544.06</v>
      </c>
    </row>
    <row r="2998" spans="1:5" x14ac:dyDescent="0.35">
      <c r="A2998">
        <f t="shared" si="46"/>
        <v>2010</v>
      </c>
      <c r="B2998" t="s">
        <v>941</v>
      </c>
      <c r="C2998">
        <v>885</v>
      </c>
      <c r="D2998">
        <v>1</v>
      </c>
      <c r="E2998">
        <v>5054.37</v>
      </c>
    </row>
    <row r="2999" spans="1:5" x14ac:dyDescent="0.35">
      <c r="A2999">
        <f t="shared" si="46"/>
        <v>2010</v>
      </c>
      <c r="B2999" t="s">
        <v>941</v>
      </c>
      <c r="C2999">
        <v>891</v>
      </c>
      <c r="D2999">
        <v>1</v>
      </c>
      <c r="E2999">
        <v>535.51</v>
      </c>
    </row>
    <row r="3000" spans="1:5" x14ac:dyDescent="0.35">
      <c r="A3000">
        <f t="shared" si="46"/>
        <v>2010</v>
      </c>
      <c r="B3000" t="s">
        <v>941</v>
      </c>
      <c r="C3000">
        <v>911</v>
      </c>
      <c r="D3000">
        <v>1</v>
      </c>
      <c r="E3000">
        <v>5113.7700000000004</v>
      </c>
    </row>
    <row r="3001" spans="1:5" x14ac:dyDescent="0.35">
      <c r="A3001">
        <f t="shared" si="46"/>
        <v>2010</v>
      </c>
      <c r="B3001" t="s">
        <v>941</v>
      </c>
      <c r="C3001">
        <v>912</v>
      </c>
      <c r="D3001">
        <v>1</v>
      </c>
      <c r="E3001">
        <v>1805.45</v>
      </c>
    </row>
    <row r="3002" spans="1:5" x14ac:dyDescent="0.35">
      <c r="A3002">
        <f t="shared" si="46"/>
        <v>2010</v>
      </c>
      <c r="B3002" t="s">
        <v>941</v>
      </c>
      <c r="C3002">
        <v>914</v>
      </c>
      <c r="D3002">
        <v>1</v>
      </c>
      <c r="E3002">
        <v>294.81</v>
      </c>
    </row>
    <row r="3003" spans="1:5" x14ac:dyDescent="0.35">
      <c r="A3003">
        <f t="shared" si="46"/>
        <v>2010</v>
      </c>
      <c r="B3003" t="s">
        <v>941</v>
      </c>
      <c r="C3003">
        <v>2071</v>
      </c>
      <c r="D3003">
        <v>1</v>
      </c>
      <c r="E3003">
        <v>778.67</v>
      </c>
    </row>
    <row r="3004" spans="1:5" x14ac:dyDescent="0.35">
      <c r="A3004">
        <f t="shared" si="46"/>
        <v>2010</v>
      </c>
      <c r="B3004" t="s">
        <v>941</v>
      </c>
      <c r="C3004">
        <v>2125</v>
      </c>
      <c r="D3004">
        <v>1</v>
      </c>
      <c r="E3004">
        <v>1117.1600000000001</v>
      </c>
    </row>
    <row r="3005" spans="1:5" x14ac:dyDescent="0.35">
      <c r="A3005">
        <f t="shared" si="46"/>
        <v>2010</v>
      </c>
      <c r="B3005" t="s">
        <v>941</v>
      </c>
      <c r="C3005">
        <v>2134</v>
      </c>
      <c r="D3005">
        <v>1</v>
      </c>
      <c r="E3005">
        <v>703.55</v>
      </c>
    </row>
    <row r="3006" spans="1:5" x14ac:dyDescent="0.35">
      <c r="A3006">
        <f t="shared" si="46"/>
        <v>2010</v>
      </c>
      <c r="B3006" t="s">
        <v>941</v>
      </c>
      <c r="C3006">
        <v>2135</v>
      </c>
      <c r="D3006">
        <v>1</v>
      </c>
      <c r="E3006">
        <v>1116.8900000000001</v>
      </c>
    </row>
    <row r="3007" spans="1:5" x14ac:dyDescent="0.35">
      <c r="A3007">
        <f t="shared" si="46"/>
        <v>2010</v>
      </c>
      <c r="B3007" t="s">
        <v>941</v>
      </c>
      <c r="C3007">
        <v>2137</v>
      </c>
      <c r="D3007">
        <v>1</v>
      </c>
      <c r="E3007">
        <v>692.04</v>
      </c>
    </row>
    <row r="3008" spans="1:5" x14ac:dyDescent="0.35">
      <c r="A3008">
        <f t="shared" si="46"/>
        <v>2010</v>
      </c>
      <c r="B3008" t="s">
        <v>941</v>
      </c>
      <c r="C3008">
        <v>2142</v>
      </c>
      <c r="D3008">
        <v>1</v>
      </c>
      <c r="E3008">
        <v>1925.43</v>
      </c>
    </row>
    <row r="3009" spans="1:5" x14ac:dyDescent="0.35">
      <c r="A3009">
        <f t="shared" si="46"/>
        <v>2010</v>
      </c>
      <c r="B3009" t="s">
        <v>941</v>
      </c>
      <c r="C3009">
        <v>2143</v>
      </c>
      <c r="D3009">
        <v>1</v>
      </c>
      <c r="E3009">
        <v>887.32</v>
      </c>
    </row>
    <row r="3010" spans="1:5" x14ac:dyDescent="0.35">
      <c r="A3010">
        <f t="shared" si="46"/>
        <v>2010</v>
      </c>
      <c r="B3010" t="s">
        <v>941</v>
      </c>
      <c r="C3010">
        <v>2144</v>
      </c>
      <c r="D3010">
        <v>1</v>
      </c>
      <c r="E3010">
        <v>3445.72</v>
      </c>
    </row>
    <row r="3011" spans="1:5" x14ac:dyDescent="0.35">
      <c r="A3011">
        <f t="shared" si="46"/>
        <v>2010</v>
      </c>
      <c r="B3011" t="s">
        <v>941</v>
      </c>
      <c r="C3011">
        <v>2149</v>
      </c>
      <c r="D3011">
        <v>1</v>
      </c>
      <c r="E3011">
        <v>1078.49</v>
      </c>
    </row>
    <row r="3012" spans="1:5" x14ac:dyDescent="0.35">
      <c r="A3012">
        <f t="shared" ref="A3012:A3075" si="47">VALUE(20&amp;LEFT(B3012,2))+1</f>
        <v>2010</v>
      </c>
      <c r="B3012" t="s">
        <v>941</v>
      </c>
      <c r="C3012">
        <v>2154</v>
      </c>
      <c r="D3012">
        <v>1</v>
      </c>
      <c r="E3012">
        <v>1180.81</v>
      </c>
    </row>
    <row r="3013" spans="1:5" x14ac:dyDescent="0.35">
      <c r="A3013">
        <f t="shared" si="47"/>
        <v>2010</v>
      </c>
      <c r="B3013" t="s">
        <v>941</v>
      </c>
      <c r="C3013">
        <v>2155</v>
      </c>
      <c r="D3013">
        <v>1</v>
      </c>
      <c r="E3013">
        <v>1024.1400000000001</v>
      </c>
    </row>
    <row r="3014" spans="1:5" x14ac:dyDescent="0.35">
      <c r="A3014">
        <f t="shared" si="47"/>
        <v>2010</v>
      </c>
      <c r="B3014" t="s">
        <v>941</v>
      </c>
      <c r="C3014">
        <v>2159</v>
      </c>
      <c r="D3014">
        <v>1</v>
      </c>
      <c r="E3014">
        <v>600.33000000000004</v>
      </c>
    </row>
    <row r="3015" spans="1:5" x14ac:dyDescent="0.35">
      <c r="A3015">
        <f t="shared" si="47"/>
        <v>2010</v>
      </c>
      <c r="B3015" t="s">
        <v>941</v>
      </c>
      <c r="C3015">
        <v>2164</v>
      </c>
      <c r="D3015">
        <v>1</v>
      </c>
      <c r="E3015">
        <v>1389.86</v>
      </c>
    </row>
    <row r="3016" spans="1:5" x14ac:dyDescent="0.35">
      <c r="A3016">
        <f t="shared" si="47"/>
        <v>2010</v>
      </c>
      <c r="B3016" t="s">
        <v>941</v>
      </c>
      <c r="C3016">
        <v>2165</v>
      </c>
      <c r="D3016">
        <v>1</v>
      </c>
      <c r="E3016">
        <v>1013.3</v>
      </c>
    </row>
    <row r="3017" spans="1:5" x14ac:dyDescent="0.35">
      <c r="A3017">
        <f t="shared" si="47"/>
        <v>2010</v>
      </c>
      <c r="B3017" t="s">
        <v>941</v>
      </c>
      <c r="C3017">
        <v>2167</v>
      </c>
      <c r="D3017">
        <v>1</v>
      </c>
      <c r="E3017">
        <v>570.99</v>
      </c>
    </row>
    <row r="3018" spans="1:5" x14ac:dyDescent="0.35">
      <c r="A3018">
        <f t="shared" si="47"/>
        <v>2010</v>
      </c>
      <c r="B3018" t="s">
        <v>941</v>
      </c>
      <c r="C3018">
        <v>2168</v>
      </c>
      <c r="D3018">
        <v>1</v>
      </c>
      <c r="E3018">
        <v>930.24</v>
      </c>
    </row>
    <row r="3019" spans="1:5" x14ac:dyDescent="0.35">
      <c r="A3019">
        <f t="shared" si="47"/>
        <v>2010</v>
      </c>
      <c r="B3019" t="s">
        <v>941</v>
      </c>
      <c r="C3019">
        <v>2169</v>
      </c>
      <c r="D3019">
        <v>1</v>
      </c>
      <c r="E3019">
        <v>754.9</v>
      </c>
    </row>
    <row r="3020" spans="1:5" x14ac:dyDescent="0.35">
      <c r="A3020">
        <f t="shared" si="47"/>
        <v>2010</v>
      </c>
      <c r="B3020" t="s">
        <v>941</v>
      </c>
      <c r="C3020">
        <v>2170</v>
      </c>
      <c r="D3020">
        <v>1</v>
      </c>
      <c r="E3020">
        <v>1276.7</v>
      </c>
    </row>
    <row r="3021" spans="1:5" x14ac:dyDescent="0.35">
      <c r="A3021">
        <f t="shared" si="47"/>
        <v>2010</v>
      </c>
      <c r="B3021" t="s">
        <v>941</v>
      </c>
      <c r="C3021">
        <v>2171</v>
      </c>
      <c r="D3021">
        <v>1</v>
      </c>
      <c r="E3021">
        <v>277.68</v>
      </c>
    </row>
    <row r="3022" spans="1:5" x14ac:dyDescent="0.35">
      <c r="A3022">
        <f t="shared" si="47"/>
        <v>2010</v>
      </c>
      <c r="B3022" t="s">
        <v>941</v>
      </c>
      <c r="C3022">
        <v>2172</v>
      </c>
      <c r="D3022">
        <v>1</v>
      </c>
      <c r="E3022">
        <v>846.81</v>
      </c>
    </row>
    <row r="3023" spans="1:5" x14ac:dyDescent="0.35">
      <c r="A3023">
        <f t="shared" si="47"/>
        <v>2010</v>
      </c>
      <c r="B3023" t="s">
        <v>941</v>
      </c>
      <c r="C3023">
        <v>2174</v>
      </c>
      <c r="D3023">
        <v>1</v>
      </c>
      <c r="E3023">
        <v>900.06</v>
      </c>
    </row>
    <row r="3024" spans="1:5" x14ac:dyDescent="0.35">
      <c r="A3024">
        <f t="shared" si="47"/>
        <v>2010</v>
      </c>
      <c r="B3024" t="s">
        <v>941</v>
      </c>
      <c r="C3024">
        <v>2176</v>
      </c>
      <c r="D3024">
        <v>1</v>
      </c>
      <c r="E3024">
        <v>420.1</v>
      </c>
    </row>
    <row r="3025" spans="1:5" x14ac:dyDescent="0.35">
      <c r="A3025">
        <f t="shared" si="47"/>
        <v>2010</v>
      </c>
      <c r="B3025" t="s">
        <v>941</v>
      </c>
      <c r="C3025">
        <v>2180</v>
      </c>
      <c r="D3025">
        <v>1</v>
      </c>
      <c r="E3025">
        <v>710.86</v>
      </c>
    </row>
    <row r="3026" spans="1:5" x14ac:dyDescent="0.35">
      <c r="A3026">
        <f t="shared" si="47"/>
        <v>2010</v>
      </c>
      <c r="B3026" t="s">
        <v>941</v>
      </c>
      <c r="C3026">
        <v>2184</v>
      </c>
      <c r="D3026">
        <v>1</v>
      </c>
      <c r="E3026">
        <v>1185.98</v>
      </c>
    </row>
    <row r="3027" spans="1:5" x14ac:dyDescent="0.35">
      <c r="A3027">
        <f t="shared" si="47"/>
        <v>2010</v>
      </c>
      <c r="B3027" t="s">
        <v>941</v>
      </c>
      <c r="C3027">
        <v>2190</v>
      </c>
      <c r="D3027">
        <v>1</v>
      </c>
      <c r="E3027">
        <v>877.18</v>
      </c>
    </row>
    <row r="3028" spans="1:5" x14ac:dyDescent="0.35">
      <c r="A3028">
        <f t="shared" si="47"/>
        <v>2010</v>
      </c>
      <c r="B3028" t="s">
        <v>941</v>
      </c>
      <c r="C3028">
        <v>2198</v>
      </c>
      <c r="D3028">
        <v>1</v>
      </c>
      <c r="E3028">
        <v>553.73</v>
      </c>
    </row>
    <row r="3029" spans="1:5" x14ac:dyDescent="0.35">
      <c r="A3029">
        <f t="shared" si="47"/>
        <v>2010</v>
      </c>
      <c r="B3029" t="s">
        <v>941</v>
      </c>
      <c r="C3029">
        <v>2215</v>
      </c>
      <c r="D3029">
        <v>1</v>
      </c>
      <c r="E3029">
        <v>324.10000000000002</v>
      </c>
    </row>
    <row r="3030" spans="1:5" x14ac:dyDescent="0.35">
      <c r="A3030">
        <f t="shared" si="47"/>
        <v>2010</v>
      </c>
      <c r="B3030" t="s">
        <v>941</v>
      </c>
      <c r="C3030">
        <v>2310</v>
      </c>
      <c r="D3030">
        <v>1</v>
      </c>
      <c r="E3030">
        <v>1189.71</v>
      </c>
    </row>
    <row r="3031" spans="1:5" x14ac:dyDescent="0.35">
      <c r="A3031">
        <f t="shared" si="47"/>
        <v>2010</v>
      </c>
      <c r="B3031" t="s">
        <v>941</v>
      </c>
      <c r="C3031">
        <v>2311</v>
      </c>
      <c r="D3031">
        <v>1</v>
      </c>
      <c r="E3031">
        <v>458.12</v>
      </c>
    </row>
    <row r="3032" spans="1:5" x14ac:dyDescent="0.35">
      <c r="A3032">
        <f t="shared" si="47"/>
        <v>2010</v>
      </c>
      <c r="B3032" t="s">
        <v>941</v>
      </c>
      <c r="C3032">
        <v>2342</v>
      </c>
      <c r="D3032">
        <v>1</v>
      </c>
      <c r="E3032">
        <v>722.57</v>
      </c>
    </row>
    <row r="3033" spans="1:5" x14ac:dyDescent="0.35">
      <c r="A3033">
        <f t="shared" si="47"/>
        <v>2010</v>
      </c>
      <c r="B3033" t="s">
        <v>941</v>
      </c>
      <c r="C3033">
        <v>2358</v>
      </c>
      <c r="D3033">
        <v>1</v>
      </c>
      <c r="E3033">
        <v>232.61</v>
      </c>
    </row>
    <row r="3034" spans="1:5" x14ac:dyDescent="0.35">
      <c r="A3034">
        <f t="shared" si="47"/>
        <v>2010</v>
      </c>
      <c r="B3034" t="s">
        <v>941</v>
      </c>
      <c r="C3034">
        <v>2364</v>
      </c>
      <c r="D3034">
        <v>1</v>
      </c>
      <c r="E3034">
        <v>676.27</v>
      </c>
    </row>
    <row r="3035" spans="1:5" x14ac:dyDescent="0.35">
      <c r="A3035">
        <f t="shared" si="47"/>
        <v>2010</v>
      </c>
      <c r="B3035" t="s">
        <v>941</v>
      </c>
      <c r="C3035">
        <v>2365</v>
      </c>
      <c r="D3035">
        <v>1</v>
      </c>
      <c r="E3035">
        <v>830.68</v>
      </c>
    </row>
    <row r="3036" spans="1:5" x14ac:dyDescent="0.35">
      <c r="A3036">
        <f t="shared" si="47"/>
        <v>2010</v>
      </c>
      <c r="B3036" t="s">
        <v>941</v>
      </c>
      <c r="C3036">
        <v>2396</v>
      </c>
      <c r="D3036">
        <v>1</v>
      </c>
      <c r="E3036">
        <v>814.35</v>
      </c>
    </row>
    <row r="3037" spans="1:5" x14ac:dyDescent="0.35">
      <c r="A3037">
        <f t="shared" si="47"/>
        <v>2010</v>
      </c>
      <c r="B3037" t="s">
        <v>941</v>
      </c>
      <c r="C3037">
        <v>2397</v>
      </c>
      <c r="D3037">
        <v>1</v>
      </c>
      <c r="E3037">
        <v>1148.23</v>
      </c>
    </row>
    <row r="3038" spans="1:5" x14ac:dyDescent="0.35">
      <c r="A3038">
        <f t="shared" si="47"/>
        <v>2010</v>
      </c>
      <c r="B3038" t="s">
        <v>941</v>
      </c>
      <c r="C3038">
        <v>2448</v>
      </c>
      <c r="D3038">
        <v>1</v>
      </c>
      <c r="E3038">
        <v>769.2</v>
      </c>
    </row>
    <row r="3039" spans="1:5" x14ac:dyDescent="0.35">
      <c r="A3039">
        <f t="shared" si="47"/>
        <v>2010</v>
      </c>
      <c r="B3039" t="s">
        <v>941</v>
      </c>
      <c r="C3039">
        <v>2527</v>
      </c>
      <c r="D3039">
        <v>1</v>
      </c>
      <c r="E3039">
        <v>260.60000000000002</v>
      </c>
    </row>
    <row r="3040" spans="1:5" x14ac:dyDescent="0.35">
      <c r="A3040">
        <f t="shared" si="47"/>
        <v>2010</v>
      </c>
      <c r="B3040" t="s">
        <v>941</v>
      </c>
      <c r="C3040">
        <v>2534</v>
      </c>
      <c r="D3040">
        <v>1</v>
      </c>
      <c r="E3040">
        <v>736.67</v>
      </c>
    </row>
    <row r="3041" spans="1:5" x14ac:dyDescent="0.35">
      <c r="A3041">
        <f t="shared" si="47"/>
        <v>2010</v>
      </c>
      <c r="B3041" t="s">
        <v>941</v>
      </c>
      <c r="C3041">
        <v>2536</v>
      </c>
      <c r="D3041">
        <v>1</v>
      </c>
      <c r="E3041">
        <v>233.83</v>
      </c>
    </row>
    <row r="3042" spans="1:5" x14ac:dyDescent="0.35">
      <c r="A3042">
        <f t="shared" si="47"/>
        <v>2010</v>
      </c>
      <c r="B3042" t="s">
        <v>941</v>
      </c>
      <c r="C3042">
        <v>2580</v>
      </c>
      <c r="D3042">
        <v>1</v>
      </c>
      <c r="E3042">
        <v>777.43</v>
      </c>
    </row>
    <row r="3043" spans="1:5" x14ac:dyDescent="0.35">
      <c r="A3043">
        <f t="shared" si="47"/>
        <v>2010</v>
      </c>
      <c r="B3043" t="s">
        <v>941</v>
      </c>
      <c r="C3043">
        <v>2609</v>
      </c>
      <c r="D3043">
        <v>1</v>
      </c>
      <c r="E3043">
        <v>452.14</v>
      </c>
    </row>
    <row r="3044" spans="1:5" x14ac:dyDescent="0.35">
      <c r="A3044">
        <f t="shared" si="47"/>
        <v>2010</v>
      </c>
      <c r="B3044" t="s">
        <v>941</v>
      </c>
      <c r="C3044">
        <v>2683</v>
      </c>
      <c r="D3044">
        <v>1</v>
      </c>
      <c r="E3044">
        <v>450.9</v>
      </c>
    </row>
    <row r="3045" spans="1:5" x14ac:dyDescent="0.35">
      <c r="A3045">
        <f t="shared" si="47"/>
        <v>2010</v>
      </c>
      <c r="B3045" t="s">
        <v>941</v>
      </c>
      <c r="C3045">
        <v>2687</v>
      </c>
      <c r="D3045">
        <v>1</v>
      </c>
      <c r="E3045">
        <v>1049.5999999999999</v>
      </c>
    </row>
    <row r="3046" spans="1:5" x14ac:dyDescent="0.35">
      <c r="A3046">
        <f t="shared" si="47"/>
        <v>2010</v>
      </c>
      <c r="B3046" t="s">
        <v>941</v>
      </c>
      <c r="C3046">
        <v>2689</v>
      </c>
      <c r="D3046">
        <v>1</v>
      </c>
      <c r="E3046">
        <v>1154.5899999999999</v>
      </c>
    </row>
    <row r="3047" spans="1:5" x14ac:dyDescent="0.35">
      <c r="A3047">
        <f t="shared" si="47"/>
        <v>2010</v>
      </c>
      <c r="B3047" t="s">
        <v>941</v>
      </c>
      <c r="C3047">
        <v>2711</v>
      </c>
      <c r="D3047">
        <v>1</v>
      </c>
      <c r="E3047">
        <v>864.34</v>
      </c>
    </row>
    <row r="3048" spans="1:5" x14ac:dyDescent="0.35">
      <c r="A3048">
        <f t="shared" si="47"/>
        <v>2010</v>
      </c>
      <c r="B3048" t="s">
        <v>941</v>
      </c>
      <c r="C3048">
        <v>2752</v>
      </c>
      <c r="D3048">
        <v>1</v>
      </c>
      <c r="E3048">
        <v>1736.94</v>
      </c>
    </row>
    <row r="3049" spans="1:5" x14ac:dyDescent="0.35">
      <c r="A3049">
        <f t="shared" si="47"/>
        <v>2010</v>
      </c>
      <c r="B3049" t="s">
        <v>941</v>
      </c>
      <c r="C3049">
        <v>2753</v>
      </c>
      <c r="D3049">
        <v>1</v>
      </c>
      <c r="E3049">
        <v>1064.28</v>
      </c>
    </row>
    <row r="3050" spans="1:5" x14ac:dyDescent="0.35">
      <c r="A3050">
        <f t="shared" si="47"/>
        <v>2010</v>
      </c>
      <c r="B3050" t="s">
        <v>941</v>
      </c>
      <c r="C3050">
        <v>2754</v>
      </c>
      <c r="D3050">
        <v>1</v>
      </c>
      <c r="E3050">
        <v>458.46</v>
      </c>
    </row>
    <row r="3051" spans="1:5" x14ac:dyDescent="0.35">
      <c r="A3051">
        <f t="shared" si="47"/>
        <v>2010</v>
      </c>
      <c r="B3051" t="s">
        <v>941</v>
      </c>
      <c r="C3051">
        <v>2759</v>
      </c>
      <c r="D3051">
        <v>1</v>
      </c>
      <c r="E3051">
        <v>312.73</v>
      </c>
    </row>
    <row r="3052" spans="1:5" x14ac:dyDescent="0.35">
      <c r="A3052">
        <f t="shared" si="47"/>
        <v>2010</v>
      </c>
      <c r="B3052" t="s">
        <v>941</v>
      </c>
      <c r="C3052">
        <v>2805</v>
      </c>
      <c r="D3052">
        <v>1</v>
      </c>
      <c r="E3052">
        <v>1050.3</v>
      </c>
    </row>
    <row r="3053" spans="1:5" x14ac:dyDescent="0.35">
      <c r="A3053">
        <f t="shared" si="47"/>
        <v>2010</v>
      </c>
      <c r="B3053" t="s">
        <v>941</v>
      </c>
      <c r="C3053">
        <v>2835</v>
      </c>
      <c r="D3053">
        <v>1</v>
      </c>
      <c r="E3053">
        <v>566.33000000000004</v>
      </c>
    </row>
    <row r="3054" spans="1:5" x14ac:dyDescent="0.35">
      <c r="A3054">
        <f t="shared" si="47"/>
        <v>2010</v>
      </c>
      <c r="B3054" t="s">
        <v>941</v>
      </c>
      <c r="C3054">
        <v>2853</v>
      </c>
      <c r="D3054">
        <v>1</v>
      </c>
      <c r="E3054">
        <v>830.48</v>
      </c>
    </row>
    <row r="3055" spans="1:5" x14ac:dyDescent="0.35">
      <c r="A3055">
        <f t="shared" si="47"/>
        <v>2010</v>
      </c>
      <c r="B3055" t="s">
        <v>941</v>
      </c>
      <c r="C3055">
        <v>2854</v>
      </c>
      <c r="D3055">
        <v>1</v>
      </c>
      <c r="E3055">
        <v>538.47</v>
      </c>
    </row>
    <row r="3056" spans="1:5" x14ac:dyDescent="0.35">
      <c r="A3056">
        <f t="shared" si="47"/>
        <v>2010</v>
      </c>
      <c r="B3056" t="s">
        <v>941</v>
      </c>
      <c r="C3056">
        <v>2856</v>
      </c>
      <c r="D3056">
        <v>1</v>
      </c>
      <c r="E3056">
        <v>344.35</v>
      </c>
    </row>
    <row r="3057" spans="1:5" x14ac:dyDescent="0.35">
      <c r="A3057">
        <f t="shared" si="47"/>
        <v>2010</v>
      </c>
      <c r="B3057" t="s">
        <v>941</v>
      </c>
      <c r="C3057">
        <v>2859</v>
      </c>
      <c r="D3057">
        <v>1</v>
      </c>
      <c r="E3057">
        <v>1698.37</v>
      </c>
    </row>
    <row r="3058" spans="1:5" x14ac:dyDescent="0.35">
      <c r="A3058">
        <f t="shared" si="47"/>
        <v>2010</v>
      </c>
      <c r="B3058" t="s">
        <v>941</v>
      </c>
      <c r="C3058">
        <v>2860</v>
      </c>
      <c r="D3058">
        <v>1</v>
      </c>
      <c r="E3058">
        <v>1208.72</v>
      </c>
    </row>
    <row r="3059" spans="1:5" x14ac:dyDescent="0.35">
      <c r="A3059">
        <f t="shared" si="47"/>
        <v>2010</v>
      </c>
      <c r="B3059" t="s">
        <v>941</v>
      </c>
      <c r="C3059">
        <v>2884</v>
      </c>
      <c r="D3059">
        <v>1</v>
      </c>
      <c r="E3059">
        <v>473.99</v>
      </c>
    </row>
    <row r="3060" spans="1:5" x14ac:dyDescent="0.35">
      <c r="A3060">
        <f t="shared" si="47"/>
        <v>2010</v>
      </c>
      <c r="B3060" t="s">
        <v>941</v>
      </c>
      <c r="C3060">
        <v>2886</v>
      </c>
      <c r="D3060">
        <v>1</v>
      </c>
      <c r="E3060">
        <v>407.19</v>
      </c>
    </row>
    <row r="3061" spans="1:5" x14ac:dyDescent="0.35">
      <c r="A3061">
        <f t="shared" si="47"/>
        <v>2010</v>
      </c>
      <c r="B3061" t="s">
        <v>941</v>
      </c>
      <c r="C3061">
        <v>2888</v>
      </c>
      <c r="D3061">
        <v>1</v>
      </c>
      <c r="E3061">
        <v>373.23</v>
      </c>
    </row>
    <row r="3062" spans="1:5" x14ac:dyDescent="0.35">
      <c r="A3062">
        <f t="shared" si="47"/>
        <v>2010</v>
      </c>
      <c r="B3062" t="s">
        <v>941</v>
      </c>
      <c r="C3062">
        <v>2889</v>
      </c>
      <c r="D3062">
        <v>1</v>
      </c>
      <c r="E3062">
        <v>616</v>
      </c>
    </row>
    <row r="3063" spans="1:5" x14ac:dyDescent="0.35">
      <c r="A3063">
        <f t="shared" si="47"/>
        <v>2010</v>
      </c>
      <c r="B3063" t="s">
        <v>941</v>
      </c>
      <c r="C3063">
        <v>2890</v>
      </c>
      <c r="D3063">
        <v>1</v>
      </c>
      <c r="E3063">
        <v>530.88</v>
      </c>
    </row>
    <row r="3064" spans="1:5" x14ac:dyDescent="0.35">
      <c r="A3064">
        <f t="shared" si="47"/>
        <v>2010</v>
      </c>
      <c r="B3064" t="s">
        <v>941</v>
      </c>
      <c r="C3064">
        <v>2895</v>
      </c>
      <c r="D3064">
        <v>1</v>
      </c>
      <c r="E3064">
        <v>1190.06</v>
      </c>
    </row>
    <row r="3065" spans="1:5" x14ac:dyDescent="0.35">
      <c r="A3065">
        <f t="shared" si="47"/>
        <v>2010</v>
      </c>
      <c r="B3065" t="s">
        <v>941</v>
      </c>
      <c r="C3065">
        <v>2897</v>
      </c>
      <c r="D3065">
        <v>1</v>
      </c>
      <c r="E3065">
        <v>1198.2</v>
      </c>
    </row>
    <row r="3066" spans="1:5" x14ac:dyDescent="0.35">
      <c r="A3066">
        <f t="shared" si="47"/>
        <v>2010</v>
      </c>
      <c r="B3066" t="s">
        <v>941</v>
      </c>
      <c r="C3066">
        <v>2898</v>
      </c>
      <c r="D3066">
        <v>1</v>
      </c>
      <c r="E3066">
        <v>500.76</v>
      </c>
    </row>
    <row r="3067" spans="1:5" x14ac:dyDescent="0.35">
      <c r="A3067">
        <f t="shared" si="47"/>
        <v>2010</v>
      </c>
      <c r="B3067" t="s">
        <v>941</v>
      </c>
      <c r="C3067">
        <v>2899</v>
      </c>
      <c r="D3067">
        <v>1</v>
      </c>
      <c r="E3067">
        <v>1513.79</v>
      </c>
    </row>
    <row r="3068" spans="1:5" x14ac:dyDescent="0.35">
      <c r="A3068">
        <f t="shared" si="47"/>
        <v>2010</v>
      </c>
      <c r="B3068" t="s">
        <v>941</v>
      </c>
      <c r="C3068">
        <v>2902</v>
      </c>
      <c r="D3068">
        <v>1</v>
      </c>
      <c r="E3068">
        <v>539.08000000000004</v>
      </c>
    </row>
    <row r="3069" spans="1:5" x14ac:dyDescent="0.35">
      <c r="A3069">
        <f t="shared" si="47"/>
        <v>2010</v>
      </c>
      <c r="B3069" t="s">
        <v>941</v>
      </c>
      <c r="C3069">
        <v>2903</v>
      </c>
      <c r="D3069">
        <v>1</v>
      </c>
      <c r="E3069">
        <v>489.74</v>
      </c>
    </row>
    <row r="3070" spans="1:5" x14ac:dyDescent="0.35">
      <c r="A3070">
        <f t="shared" si="47"/>
        <v>2010</v>
      </c>
      <c r="B3070" t="s">
        <v>941</v>
      </c>
      <c r="C3070">
        <v>2904</v>
      </c>
      <c r="D3070">
        <v>1</v>
      </c>
      <c r="E3070">
        <v>801.15</v>
      </c>
    </row>
    <row r="3071" spans="1:5" x14ac:dyDescent="0.35">
      <c r="A3071">
        <f t="shared" si="47"/>
        <v>2011</v>
      </c>
      <c r="B3071" t="s">
        <v>942</v>
      </c>
      <c r="C3071">
        <v>1</v>
      </c>
      <c r="D3071">
        <v>1</v>
      </c>
      <c r="E3071">
        <v>1289.43</v>
      </c>
    </row>
    <row r="3072" spans="1:5" x14ac:dyDescent="0.35">
      <c r="A3072">
        <f t="shared" si="47"/>
        <v>2011</v>
      </c>
      <c r="B3072" t="s">
        <v>942</v>
      </c>
      <c r="C3072">
        <v>1</v>
      </c>
      <c r="D3072">
        <v>3</v>
      </c>
      <c r="E3072">
        <v>33142.879999999997</v>
      </c>
    </row>
    <row r="3073" spans="1:5" x14ac:dyDescent="0.35">
      <c r="A3073">
        <f t="shared" si="47"/>
        <v>2011</v>
      </c>
      <c r="B3073" t="s">
        <v>942</v>
      </c>
      <c r="C3073">
        <v>2</v>
      </c>
      <c r="D3073">
        <v>1</v>
      </c>
      <c r="E3073">
        <v>298.67</v>
      </c>
    </row>
    <row r="3074" spans="1:5" x14ac:dyDescent="0.35">
      <c r="A3074">
        <f t="shared" si="47"/>
        <v>2011</v>
      </c>
      <c r="B3074" t="s">
        <v>942</v>
      </c>
      <c r="C3074">
        <v>4</v>
      </c>
      <c r="D3074">
        <v>1</v>
      </c>
      <c r="E3074">
        <v>381.9</v>
      </c>
    </row>
    <row r="3075" spans="1:5" x14ac:dyDescent="0.35">
      <c r="A3075">
        <f t="shared" si="47"/>
        <v>2011</v>
      </c>
      <c r="B3075" t="s">
        <v>942</v>
      </c>
      <c r="C3075">
        <v>6</v>
      </c>
      <c r="D3075">
        <v>3</v>
      </c>
      <c r="E3075">
        <v>3231.8</v>
      </c>
    </row>
    <row r="3076" spans="1:5" x14ac:dyDescent="0.35">
      <c r="A3076">
        <f t="shared" ref="A3076:A3139" si="48">VALUE(20&amp;LEFT(B3076,2))+1</f>
        <v>2011</v>
      </c>
      <c r="B3076" t="s">
        <v>942</v>
      </c>
      <c r="C3076">
        <v>11</v>
      </c>
      <c r="D3076">
        <v>1</v>
      </c>
      <c r="E3076">
        <v>38058.21</v>
      </c>
    </row>
    <row r="3077" spans="1:5" x14ac:dyDescent="0.35">
      <c r="A3077">
        <f t="shared" si="48"/>
        <v>2011</v>
      </c>
      <c r="B3077" t="s">
        <v>942</v>
      </c>
      <c r="C3077">
        <v>12</v>
      </c>
      <c r="D3077">
        <v>1</v>
      </c>
      <c r="E3077">
        <v>6527.82</v>
      </c>
    </row>
    <row r="3078" spans="1:5" x14ac:dyDescent="0.35">
      <c r="A3078">
        <f t="shared" si="48"/>
        <v>2011</v>
      </c>
      <c r="B3078" t="s">
        <v>942</v>
      </c>
      <c r="C3078">
        <v>13</v>
      </c>
      <c r="D3078">
        <v>1</v>
      </c>
      <c r="E3078">
        <v>3001.3</v>
      </c>
    </row>
    <row r="3079" spans="1:5" x14ac:dyDescent="0.35">
      <c r="A3079">
        <f t="shared" si="48"/>
        <v>2011</v>
      </c>
      <c r="B3079" t="s">
        <v>942</v>
      </c>
      <c r="C3079">
        <v>14</v>
      </c>
      <c r="D3079">
        <v>1</v>
      </c>
      <c r="E3079">
        <v>2869.37</v>
      </c>
    </row>
    <row r="3080" spans="1:5" x14ac:dyDescent="0.35">
      <c r="A3080">
        <f t="shared" si="48"/>
        <v>2011</v>
      </c>
      <c r="B3080" t="s">
        <v>942</v>
      </c>
      <c r="C3080">
        <v>15</v>
      </c>
      <c r="D3080">
        <v>1</v>
      </c>
      <c r="E3080">
        <v>5112.18</v>
      </c>
    </row>
    <row r="3081" spans="1:5" x14ac:dyDescent="0.35">
      <c r="A3081">
        <f t="shared" si="48"/>
        <v>2011</v>
      </c>
      <c r="B3081" t="s">
        <v>942</v>
      </c>
      <c r="C3081">
        <v>16</v>
      </c>
      <c r="D3081">
        <v>1</v>
      </c>
      <c r="E3081">
        <v>4853.82</v>
      </c>
    </row>
    <row r="3082" spans="1:5" x14ac:dyDescent="0.35">
      <c r="A3082">
        <f t="shared" si="48"/>
        <v>2011</v>
      </c>
      <c r="B3082" t="s">
        <v>942</v>
      </c>
      <c r="C3082">
        <v>22</v>
      </c>
      <c r="D3082">
        <v>1</v>
      </c>
      <c r="E3082">
        <v>2771.51</v>
      </c>
    </row>
    <row r="3083" spans="1:5" x14ac:dyDescent="0.35">
      <c r="A3083">
        <f t="shared" si="48"/>
        <v>2011</v>
      </c>
      <c r="B3083" t="s">
        <v>942</v>
      </c>
      <c r="C3083">
        <v>23</v>
      </c>
      <c r="D3083">
        <v>1</v>
      </c>
      <c r="E3083">
        <v>899.25</v>
      </c>
    </row>
    <row r="3084" spans="1:5" x14ac:dyDescent="0.35">
      <c r="A3084">
        <f t="shared" si="48"/>
        <v>2011</v>
      </c>
      <c r="B3084" t="s">
        <v>942</v>
      </c>
      <c r="C3084">
        <v>25</v>
      </c>
      <c r="D3084">
        <v>1</v>
      </c>
      <c r="E3084">
        <v>59.24</v>
      </c>
    </row>
    <row r="3085" spans="1:5" x14ac:dyDescent="0.35">
      <c r="A3085">
        <f t="shared" si="48"/>
        <v>2011</v>
      </c>
      <c r="B3085" t="s">
        <v>942</v>
      </c>
      <c r="C3085">
        <v>31</v>
      </c>
      <c r="D3085">
        <v>1</v>
      </c>
      <c r="E3085">
        <v>4886.09</v>
      </c>
    </row>
    <row r="3086" spans="1:5" x14ac:dyDescent="0.35">
      <c r="A3086">
        <f t="shared" si="48"/>
        <v>2011</v>
      </c>
      <c r="B3086" t="s">
        <v>942</v>
      </c>
      <c r="C3086">
        <v>32</v>
      </c>
      <c r="D3086">
        <v>1</v>
      </c>
      <c r="E3086">
        <v>620.34</v>
      </c>
    </row>
    <row r="3087" spans="1:5" x14ac:dyDescent="0.35">
      <c r="A3087">
        <f t="shared" si="48"/>
        <v>2011</v>
      </c>
      <c r="B3087" t="s">
        <v>942</v>
      </c>
      <c r="C3087">
        <v>36</v>
      </c>
      <c r="D3087">
        <v>1</v>
      </c>
      <c r="E3087">
        <v>230.11</v>
      </c>
    </row>
    <row r="3088" spans="1:5" x14ac:dyDescent="0.35">
      <c r="A3088">
        <f t="shared" si="48"/>
        <v>2011</v>
      </c>
      <c r="B3088" t="s">
        <v>942</v>
      </c>
      <c r="C3088">
        <v>38</v>
      </c>
      <c r="D3088">
        <v>1</v>
      </c>
      <c r="E3088">
        <v>1323.8</v>
      </c>
    </row>
    <row r="3089" spans="1:5" x14ac:dyDescent="0.35">
      <c r="A3089">
        <f t="shared" si="48"/>
        <v>2011</v>
      </c>
      <c r="B3089" t="s">
        <v>942</v>
      </c>
      <c r="C3089">
        <v>47</v>
      </c>
      <c r="D3089">
        <v>1</v>
      </c>
      <c r="E3089">
        <v>3766.56</v>
      </c>
    </row>
    <row r="3090" spans="1:5" x14ac:dyDescent="0.35">
      <c r="A3090">
        <f t="shared" si="48"/>
        <v>2011</v>
      </c>
      <c r="B3090" t="s">
        <v>942</v>
      </c>
      <c r="C3090">
        <v>51</v>
      </c>
      <c r="D3090">
        <v>1</v>
      </c>
      <c r="E3090">
        <v>1741.07</v>
      </c>
    </row>
    <row r="3091" spans="1:5" x14ac:dyDescent="0.35">
      <c r="A3091">
        <f t="shared" si="48"/>
        <v>2011</v>
      </c>
      <c r="B3091" t="s">
        <v>942</v>
      </c>
      <c r="C3091">
        <v>75</v>
      </c>
      <c r="D3091">
        <v>1</v>
      </c>
      <c r="E3091">
        <v>596.35</v>
      </c>
    </row>
    <row r="3092" spans="1:5" x14ac:dyDescent="0.35">
      <c r="A3092">
        <f t="shared" si="48"/>
        <v>2011</v>
      </c>
      <c r="B3092" t="s">
        <v>942</v>
      </c>
      <c r="C3092">
        <v>77</v>
      </c>
      <c r="D3092">
        <v>1</v>
      </c>
      <c r="E3092">
        <v>7373.98</v>
      </c>
    </row>
    <row r="3093" spans="1:5" x14ac:dyDescent="0.35">
      <c r="A3093">
        <f t="shared" si="48"/>
        <v>2011</v>
      </c>
      <c r="B3093" t="s">
        <v>942</v>
      </c>
      <c r="C3093">
        <v>81</v>
      </c>
      <c r="D3093">
        <v>1</v>
      </c>
      <c r="E3093">
        <v>162.44</v>
      </c>
    </row>
    <row r="3094" spans="1:5" x14ac:dyDescent="0.35">
      <c r="A3094">
        <f t="shared" si="48"/>
        <v>2011</v>
      </c>
      <c r="B3094" t="s">
        <v>942</v>
      </c>
      <c r="C3094">
        <v>84</v>
      </c>
      <c r="D3094">
        <v>1</v>
      </c>
      <c r="E3094">
        <v>587.45000000000005</v>
      </c>
    </row>
    <row r="3095" spans="1:5" x14ac:dyDescent="0.35">
      <c r="A3095">
        <f t="shared" si="48"/>
        <v>2011</v>
      </c>
      <c r="B3095" t="s">
        <v>942</v>
      </c>
      <c r="C3095">
        <v>85</v>
      </c>
      <c r="D3095">
        <v>1</v>
      </c>
      <c r="E3095">
        <v>587.07000000000005</v>
      </c>
    </row>
    <row r="3096" spans="1:5" x14ac:dyDescent="0.35">
      <c r="A3096">
        <f t="shared" si="48"/>
        <v>2011</v>
      </c>
      <c r="B3096" t="s">
        <v>942</v>
      </c>
      <c r="C3096">
        <v>88</v>
      </c>
      <c r="D3096">
        <v>1</v>
      </c>
      <c r="E3096">
        <v>2025.61</v>
      </c>
    </row>
    <row r="3097" spans="1:5" x14ac:dyDescent="0.35">
      <c r="A3097">
        <f t="shared" si="48"/>
        <v>2011</v>
      </c>
      <c r="B3097" t="s">
        <v>942</v>
      </c>
      <c r="C3097">
        <v>91</v>
      </c>
      <c r="D3097">
        <v>1</v>
      </c>
      <c r="E3097">
        <v>747.57</v>
      </c>
    </row>
    <row r="3098" spans="1:5" x14ac:dyDescent="0.35">
      <c r="A3098">
        <f t="shared" si="48"/>
        <v>2011</v>
      </c>
      <c r="B3098" t="s">
        <v>942</v>
      </c>
      <c r="C3098">
        <v>93</v>
      </c>
      <c r="D3098">
        <v>1</v>
      </c>
      <c r="E3098">
        <v>498.96</v>
      </c>
    </row>
    <row r="3099" spans="1:5" x14ac:dyDescent="0.35">
      <c r="A3099">
        <f t="shared" si="48"/>
        <v>2011</v>
      </c>
      <c r="B3099" t="s">
        <v>942</v>
      </c>
      <c r="C3099">
        <v>94</v>
      </c>
      <c r="D3099">
        <v>1</v>
      </c>
      <c r="E3099">
        <v>2632.27</v>
      </c>
    </row>
    <row r="3100" spans="1:5" x14ac:dyDescent="0.35">
      <c r="A3100">
        <f t="shared" si="48"/>
        <v>2011</v>
      </c>
      <c r="B3100" t="s">
        <v>942</v>
      </c>
      <c r="C3100">
        <v>95</v>
      </c>
      <c r="D3100">
        <v>1</v>
      </c>
      <c r="E3100">
        <v>299.18</v>
      </c>
    </row>
    <row r="3101" spans="1:5" x14ac:dyDescent="0.35">
      <c r="A3101">
        <f t="shared" si="48"/>
        <v>2011</v>
      </c>
      <c r="B3101" t="s">
        <v>942</v>
      </c>
      <c r="C3101">
        <v>97</v>
      </c>
      <c r="D3101">
        <v>1</v>
      </c>
      <c r="E3101">
        <v>699.76</v>
      </c>
    </row>
    <row r="3102" spans="1:5" x14ac:dyDescent="0.35">
      <c r="A3102">
        <f t="shared" si="48"/>
        <v>2011</v>
      </c>
      <c r="B3102" t="s">
        <v>942</v>
      </c>
      <c r="C3102">
        <v>99</v>
      </c>
      <c r="D3102">
        <v>1</v>
      </c>
      <c r="E3102">
        <v>1198.96</v>
      </c>
    </row>
    <row r="3103" spans="1:5" x14ac:dyDescent="0.35">
      <c r="A3103">
        <f t="shared" si="48"/>
        <v>2011</v>
      </c>
      <c r="B3103" t="s">
        <v>942</v>
      </c>
      <c r="C3103">
        <v>100</v>
      </c>
      <c r="D3103">
        <v>1</v>
      </c>
      <c r="E3103">
        <v>345.34</v>
      </c>
    </row>
    <row r="3104" spans="1:5" x14ac:dyDescent="0.35">
      <c r="A3104">
        <f t="shared" si="48"/>
        <v>2011</v>
      </c>
      <c r="B3104" t="s">
        <v>942</v>
      </c>
      <c r="C3104">
        <v>108</v>
      </c>
      <c r="D3104">
        <v>1</v>
      </c>
      <c r="E3104">
        <v>999.85</v>
      </c>
    </row>
    <row r="3105" spans="1:5" x14ac:dyDescent="0.35">
      <c r="A3105">
        <f t="shared" si="48"/>
        <v>2011</v>
      </c>
      <c r="B3105" t="s">
        <v>942</v>
      </c>
      <c r="C3105">
        <v>110</v>
      </c>
      <c r="D3105">
        <v>1</v>
      </c>
      <c r="E3105">
        <v>3338.73</v>
      </c>
    </row>
    <row r="3106" spans="1:5" x14ac:dyDescent="0.35">
      <c r="A3106">
        <f t="shared" si="48"/>
        <v>2011</v>
      </c>
      <c r="B3106" t="s">
        <v>942</v>
      </c>
      <c r="C3106">
        <v>111</v>
      </c>
      <c r="D3106">
        <v>1</v>
      </c>
      <c r="E3106">
        <v>1590.07</v>
      </c>
    </row>
    <row r="3107" spans="1:5" x14ac:dyDescent="0.35">
      <c r="A3107">
        <f t="shared" si="48"/>
        <v>2011</v>
      </c>
      <c r="B3107" t="s">
        <v>942</v>
      </c>
      <c r="C3107">
        <v>112</v>
      </c>
      <c r="D3107">
        <v>1</v>
      </c>
      <c r="E3107">
        <v>9121.92</v>
      </c>
    </row>
    <row r="3108" spans="1:5" x14ac:dyDescent="0.35">
      <c r="A3108">
        <f t="shared" si="48"/>
        <v>2011</v>
      </c>
      <c r="B3108" t="s">
        <v>942</v>
      </c>
      <c r="C3108">
        <v>113</v>
      </c>
      <c r="D3108">
        <v>1</v>
      </c>
      <c r="E3108">
        <v>799.61</v>
      </c>
    </row>
    <row r="3109" spans="1:5" x14ac:dyDescent="0.35">
      <c r="A3109">
        <f t="shared" si="48"/>
        <v>2011</v>
      </c>
      <c r="B3109" t="s">
        <v>942</v>
      </c>
      <c r="C3109">
        <v>115</v>
      </c>
      <c r="D3109">
        <v>1</v>
      </c>
      <c r="E3109">
        <v>1100.28</v>
      </c>
    </row>
    <row r="3110" spans="1:5" x14ac:dyDescent="0.35">
      <c r="A3110">
        <f t="shared" si="48"/>
        <v>2011</v>
      </c>
      <c r="B3110" t="s">
        <v>942</v>
      </c>
      <c r="C3110">
        <v>116</v>
      </c>
      <c r="D3110">
        <v>1</v>
      </c>
      <c r="E3110">
        <v>827.95</v>
      </c>
    </row>
    <row r="3111" spans="1:5" x14ac:dyDescent="0.35">
      <c r="A3111">
        <f t="shared" si="48"/>
        <v>2011</v>
      </c>
      <c r="B3111" t="s">
        <v>942</v>
      </c>
      <c r="C3111">
        <v>118</v>
      </c>
      <c r="D3111">
        <v>1</v>
      </c>
      <c r="E3111">
        <v>389.47</v>
      </c>
    </row>
    <row r="3112" spans="1:5" x14ac:dyDescent="0.35">
      <c r="A3112">
        <f t="shared" si="48"/>
        <v>2011</v>
      </c>
      <c r="B3112" t="s">
        <v>942</v>
      </c>
      <c r="C3112">
        <v>129</v>
      </c>
      <c r="D3112">
        <v>1</v>
      </c>
      <c r="E3112">
        <v>1425.78</v>
      </c>
    </row>
    <row r="3113" spans="1:5" x14ac:dyDescent="0.35">
      <c r="A3113">
        <f t="shared" si="48"/>
        <v>2011</v>
      </c>
      <c r="B3113" t="s">
        <v>942</v>
      </c>
      <c r="C3113">
        <v>138</v>
      </c>
      <c r="D3113">
        <v>1</v>
      </c>
      <c r="E3113">
        <v>3383.17</v>
      </c>
    </row>
    <row r="3114" spans="1:5" x14ac:dyDescent="0.35">
      <c r="A3114">
        <f t="shared" si="48"/>
        <v>2011</v>
      </c>
      <c r="B3114" t="s">
        <v>942</v>
      </c>
      <c r="C3114">
        <v>139</v>
      </c>
      <c r="D3114">
        <v>1</v>
      </c>
      <c r="E3114">
        <v>880.45</v>
      </c>
    </row>
    <row r="3115" spans="1:5" x14ac:dyDescent="0.35">
      <c r="A3115">
        <f t="shared" si="48"/>
        <v>2011</v>
      </c>
      <c r="B3115" t="s">
        <v>942</v>
      </c>
      <c r="C3115">
        <v>146</v>
      </c>
      <c r="D3115">
        <v>1</v>
      </c>
      <c r="E3115">
        <v>842.28</v>
      </c>
    </row>
    <row r="3116" spans="1:5" x14ac:dyDescent="0.35">
      <c r="A3116">
        <f t="shared" si="48"/>
        <v>2011</v>
      </c>
      <c r="B3116" t="s">
        <v>942</v>
      </c>
      <c r="C3116">
        <v>150</v>
      </c>
      <c r="D3116">
        <v>1</v>
      </c>
      <c r="E3116">
        <v>921.39</v>
      </c>
    </row>
    <row r="3117" spans="1:5" x14ac:dyDescent="0.35">
      <c r="A3117">
        <f t="shared" si="48"/>
        <v>2011</v>
      </c>
      <c r="B3117" t="s">
        <v>942</v>
      </c>
      <c r="C3117">
        <v>152</v>
      </c>
      <c r="D3117">
        <v>1</v>
      </c>
      <c r="E3117">
        <v>5397.15</v>
      </c>
    </row>
    <row r="3118" spans="1:5" x14ac:dyDescent="0.35">
      <c r="A3118">
        <f t="shared" si="48"/>
        <v>2011</v>
      </c>
      <c r="B3118" t="s">
        <v>942</v>
      </c>
      <c r="C3118">
        <v>162</v>
      </c>
      <c r="D3118">
        <v>1</v>
      </c>
      <c r="E3118">
        <v>1005.01</v>
      </c>
    </row>
    <row r="3119" spans="1:5" x14ac:dyDescent="0.35">
      <c r="A3119">
        <f t="shared" si="48"/>
        <v>2011</v>
      </c>
      <c r="B3119" t="s">
        <v>942</v>
      </c>
      <c r="C3119">
        <v>166</v>
      </c>
      <c r="D3119">
        <v>1</v>
      </c>
      <c r="E3119">
        <v>475.38</v>
      </c>
    </row>
    <row r="3120" spans="1:5" x14ac:dyDescent="0.35">
      <c r="A3120">
        <f t="shared" si="48"/>
        <v>2011</v>
      </c>
      <c r="B3120" t="s">
        <v>942</v>
      </c>
      <c r="C3120">
        <v>173</v>
      </c>
      <c r="D3120">
        <v>1</v>
      </c>
      <c r="E3120">
        <v>482.81</v>
      </c>
    </row>
    <row r="3121" spans="1:5" x14ac:dyDescent="0.35">
      <c r="A3121">
        <f t="shared" si="48"/>
        <v>2011</v>
      </c>
      <c r="B3121" t="s">
        <v>942</v>
      </c>
      <c r="C3121">
        <v>177</v>
      </c>
      <c r="D3121">
        <v>1</v>
      </c>
      <c r="E3121">
        <v>984.73</v>
      </c>
    </row>
    <row r="3122" spans="1:5" x14ac:dyDescent="0.35">
      <c r="A3122">
        <f t="shared" si="48"/>
        <v>2011</v>
      </c>
      <c r="B3122" t="s">
        <v>942</v>
      </c>
      <c r="C3122">
        <v>181</v>
      </c>
      <c r="D3122">
        <v>1</v>
      </c>
      <c r="E3122">
        <v>6532.67</v>
      </c>
    </row>
    <row r="3123" spans="1:5" x14ac:dyDescent="0.35">
      <c r="A3123">
        <f t="shared" si="48"/>
        <v>2011</v>
      </c>
      <c r="B3123" t="s">
        <v>942</v>
      </c>
      <c r="C3123">
        <v>182</v>
      </c>
      <c r="D3123">
        <v>1</v>
      </c>
      <c r="E3123">
        <v>1208.78</v>
      </c>
    </row>
    <row r="3124" spans="1:5" x14ac:dyDescent="0.35">
      <c r="A3124">
        <f t="shared" si="48"/>
        <v>2011</v>
      </c>
      <c r="B3124" t="s">
        <v>942</v>
      </c>
      <c r="C3124">
        <v>186</v>
      </c>
      <c r="D3124">
        <v>1</v>
      </c>
      <c r="E3124">
        <v>1546.58</v>
      </c>
    </row>
    <row r="3125" spans="1:5" x14ac:dyDescent="0.35">
      <c r="A3125">
        <f t="shared" si="48"/>
        <v>2011</v>
      </c>
      <c r="B3125" t="s">
        <v>942</v>
      </c>
      <c r="C3125">
        <v>191</v>
      </c>
      <c r="D3125">
        <v>1</v>
      </c>
      <c r="E3125">
        <v>9786.02</v>
      </c>
    </row>
    <row r="3126" spans="1:5" x14ac:dyDescent="0.35">
      <c r="A3126">
        <f t="shared" si="48"/>
        <v>2011</v>
      </c>
      <c r="B3126" t="s">
        <v>942</v>
      </c>
      <c r="C3126">
        <v>192</v>
      </c>
      <c r="D3126">
        <v>1</v>
      </c>
      <c r="E3126">
        <v>6522.3</v>
      </c>
    </row>
    <row r="3127" spans="1:5" x14ac:dyDescent="0.35">
      <c r="A3127">
        <f t="shared" si="48"/>
        <v>2011</v>
      </c>
      <c r="B3127" t="s">
        <v>942</v>
      </c>
      <c r="C3127">
        <v>194</v>
      </c>
      <c r="D3127">
        <v>1</v>
      </c>
      <c r="E3127">
        <v>11106.03</v>
      </c>
    </row>
    <row r="3128" spans="1:5" x14ac:dyDescent="0.35">
      <c r="A3128">
        <f t="shared" si="48"/>
        <v>2011</v>
      </c>
      <c r="B3128" t="s">
        <v>942</v>
      </c>
      <c r="C3128">
        <v>195</v>
      </c>
      <c r="D3128">
        <v>1</v>
      </c>
      <c r="E3128">
        <v>571.36</v>
      </c>
    </row>
    <row r="3129" spans="1:5" x14ac:dyDescent="0.35">
      <c r="A3129">
        <f t="shared" si="48"/>
        <v>2011</v>
      </c>
      <c r="B3129" t="s">
        <v>942</v>
      </c>
      <c r="C3129">
        <v>196</v>
      </c>
      <c r="D3129">
        <v>1</v>
      </c>
      <c r="E3129">
        <v>27098.78</v>
      </c>
    </row>
    <row r="3130" spans="1:5" x14ac:dyDescent="0.35">
      <c r="A3130">
        <f t="shared" si="48"/>
        <v>2011</v>
      </c>
      <c r="B3130" t="s">
        <v>942</v>
      </c>
      <c r="C3130">
        <v>197</v>
      </c>
      <c r="D3130">
        <v>1</v>
      </c>
      <c r="E3130">
        <v>4489.46</v>
      </c>
    </row>
    <row r="3131" spans="1:5" x14ac:dyDescent="0.35">
      <c r="A3131">
        <f t="shared" si="48"/>
        <v>2011</v>
      </c>
      <c r="B3131" t="s">
        <v>942</v>
      </c>
      <c r="C3131">
        <v>199</v>
      </c>
      <c r="D3131">
        <v>1</v>
      </c>
      <c r="E3131">
        <v>3769.63</v>
      </c>
    </row>
    <row r="3132" spans="1:5" x14ac:dyDescent="0.35">
      <c r="A3132">
        <f t="shared" si="48"/>
        <v>2011</v>
      </c>
      <c r="B3132" t="s">
        <v>942</v>
      </c>
      <c r="C3132">
        <v>200</v>
      </c>
      <c r="D3132">
        <v>1</v>
      </c>
      <c r="E3132">
        <v>4681.01</v>
      </c>
    </row>
    <row r="3133" spans="1:5" x14ac:dyDescent="0.35">
      <c r="A3133">
        <f t="shared" si="48"/>
        <v>2011</v>
      </c>
      <c r="B3133" t="s">
        <v>942</v>
      </c>
      <c r="C3133">
        <v>203</v>
      </c>
      <c r="D3133">
        <v>1</v>
      </c>
      <c r="E3133">
        <v>797.57</v>
      </c>
    </row>
    <row r="3134" spans="1:5" x14ac:dyDescent="0.35">
      <c r="A3134">
        <f t="shared" si="48"/>
        <v>2011</v>
      </c>
      <c r="B3134" t="s">
        <v>942</v>
      </c>
      <c r="C3134">
        <v>204</v>
      </c>
      <c r="D3134">
        <v>1</v>
      </c>
      <c r="E3134">
        <v>2144.85</v>
      </c>
    </row>
    <row r="3135" spans="1:5" x14ac:dyDescent="0.35">
      <c r="A3135">
        <f t="shared" si="48"/>
        <v>2011</v>
      </c>
      <c r="B3135" t="s">
        <v>942</v>
      </c>
      <c r="C3135">
        <v>206</v>
      </c>
      <c r="D3135">
        <v>1</v>
      </c>
      <c r="E3135">
        <v>3894.27</v>
      </c>
    </row>
    <row r="3136" spans="1:5" x14ac:dyDescent="0.35">
      <c r="A3136">
        <f t="shared" si="48"/>
        <v>2011</v>
      </c>
      <c r="B3136" t="s">
        <v>942</v>
      </c>
      <c r="C3136">
        <v>207</v>
      </c>
      <c r="D3136">
        <v>1</v>
      </c>
      <c r="E3136">
        <v>268.3</v>
      </c>
    </row>
    <row r="3137" spans="1:5" x14ac:dyDescent="0.35">
      <c r="A3137">
        <f t="shared" si="48"/>
        <v>2011</v>
      </c>
      <c r="B3137" t="s">
        <v>942</v>
      </c>
      <c r="C3137">
        <v>208</v>
      </c>
      <c r="D3137">
        <v>1</v>
      </c>
      <c r="E3137">
        <v>147.34</v>
      </c>
    </row>
    <row r="3138" spans="1:5" x14ac:dyDescent="0.35">
      <c r="A3138">
        <f t="shared" si="48"/>
        <v>2011</v>
      </c>
      <c r="B3138" t="s">
        <v>942</v>
      </c>
      <c r="C3138">
        <v>213</v>
      </c>
      <c r="D3138">
        <v>1</v>
      </c>
      <c r="E3138">
        <v>807</v>
      </c>
    </row>
    <row r="3139" spans="1:5" x14ac:dyDescent="0.35">
      <c r="A3139">
        <f t="shared" si="48"/>
        <v>2011</v>
      </c>
      <c r="B3139" t="s">
        <v>942</v>
      </c>
      <c r="C3139">
        <v>227</v>
      </c>
      <c r="D3139">
        <v>1</v>
      </c>
      <c r="E3139">
        <v>892.46</v>
      </c>
    </row>
    <row r="3140" spans="1:5" x14ac:dyDescent="0.35">
      <c r="A3140">
        <f t="shared" ref="A3140:A3203" si="49">VALUE(20&amp;LEFT(B3140,2))+1</f>
        <v>2011</v>
      </c>
      <c r="B3140" t="s">
        <v>942</v>
      </c>
      <c r="C3140">
        <v>229</v>
      </c>
      <c r="D3140">
        <v>1</v>
      </c>
      <c r="E3140">
        <v>331.47</v>
      </c>
    </row>
    <row r="3141" spans="1:5" x14ac:dyDescent="0.35">
      <c r="A3141">
        <f t="shared" si="49"/>
        <v>2011</v>
      </c>
      <c r="B3141" t="s">
        <v>942</v>
      </c>
      <c r="C3141">
        <v>238</v>
      </c>
      <c r="D3141">
        <v>1</v>
      </c>
      <c r="E3141">
        <v>272.38</v>
      </c>
    </row>
    <row r="3142" spans="1:5" x14ac:dyDescent="0.35">
      <c r="A3142">
        <f t="shared" si="49"/>
        <v>2011</v>
      </c>
      <c r="B3142" t="s">
        <v>942</v>
      </c>
      <c r="C3142">
        <v>239</v>
      </c>
      <c r="D3142">
        <v>1</v>
      </c>
      <c r="E3142">
        <v>618.13</v>
      </c>
    </row>
    <row r="3143" spans="1:5" x14ac:dyDescent="0.35">
      <c r="A3143">
        <f t="shared" si="49"/>
        <v>2011</v>
      </c>
      <c r="B3143" t="s">
        <v>942</v>
      </c>
      <c r="C3143">
        <v>241</v>
      </c>
      <c r="D3143">
        <v>1</v>
      </c>
      <c r="E3143">
        <v>3154.87</v>
      </c>
    </row>
    <row r="3144" spans="1:5" x14ac:dyDescent="0.35">
      <c r="A3144">
        <f t="shared" si="49"/>
        <v>2011</v>
      </c>
      <c r="B3144" t="s">
        <v>942</v>
      </c>
      <c r="C3144">
        <v>242</v>
      </c>
      <c r="D3144">
        <v>1</v>
      </c>
      <c r="E3144">
        <v>498.81</v>
      </c>
    </row>
    <row r="3145" spans="1:5" x14ac:dyDescent="0.35">
      <c r="A3145">
        <f t="shared" si="49"/>
        <v>2011</v>
      </c>
      <c r="B3145" t="s">
        <v>942</v>
      </c>
      <c r="C3145">
        <v>252</v>
      </c>
      <c r="D3145">
        <v>1</v>
      </c>
      <c r="E3145">
        <v>1183.99</v>
      </c>
    </row>
    <row r="3146" spans="1:5" x14ac:dyDescent="0.35">
      <c r="A3146">
        <f t="shared" si="49"/>
        <v>2011</v>
      </c>
      <c r="B3146" t="s">
        <v>942</v>
      </c>
      <c r="C3146">
        <v>253</v>
      </c>
      <c r="D3146">
        <v>1</v>
      </c>
      <c r="E3146">
        <v>661.75</v>
      </c>
    </row>
    <row r="3147" spans="1:5" x14ac:dyDescent="0.35">
      <c r="A3147">
        <f t="shared" si="49"/>
        <v>2011</v>
      </c>
      <c r="B3147" t="s">
        <v>942</v>
      </c>
      <c r="C3147">
        <v>255</v>
      </c>
      <c r="D3147">
        <v>1</v>
      </c>
      <c r="E3147">
        <v>1226.3800000000001</v>
      </c>
    </row>
    <row r="3148" spans="1:5" x14ac:dyDescent="0.35">
      <c r="A3148">
        <f t="shared" si="49"/>
        <v>2011</v>
      </c>
      <c r="B3148" t="s">
        <v>942</v>
      </c>
      <c r="C3148">
        <v>256</v>
      </c>
      <c r="D3148">
        <v>1</v>
      </c>
      <c r="E3148">
        <v>2829.44</v>
      </c>
    </row>
    <row r="3149" spans="1:5" x14ac:dyDescent="0.35">
      <c r="A3149">
        <f t="shared" si="49"/>
        <v>2011</v>
      </c>
      <c r="B3149" t="s">
        <v>942</v>
      </c>
      <c r="C3149">
        <v>261</v>
      </c>
      <c r="D3149">
        <v>1</v>
      </c>
      <c r="E3149">
        <v>250.73</v>
      </c>
    </row>
    <row r="3150" spans="1:5" x14ac:dyDescent="0.35">
      <c r="A3150">
        <f t="shared" si="49"/>
        <v>2011</v>
      </c>
      <c r="B3150" t="s">
        <v>942</v>
      </c>
      <c r="C3150">
        <v>264</v>
      </c>
      <c r="D3150">
        <v>1</v>
      </c>
      <c r="E3150">
        <v>102.57</v>
      </c>
    </row>
    <row r="3151" spans="1:5" x14ac:dyDescent="0.35">
      <c r="A3151">
        <f t="shared" si="49"/>
        <v>2011</v>
      </c>
      <c r="B3151" t="s">
        <v>942</v>
      </c>
      <c r="C3151">
        <v>270</v>
      </c>
      <c r="D3151">
        <v>1</v>
      </c>
      <c r="E3151">
        <v>7325.69</v>
      </c>
    </row>
    <row r="3152" spans="1:5" x14ac:dyDescent="0.35">
      <c r="A3152">
        <f t="shared" si="49"/>
        <v>2011</v>
      </c>
      <c r="B3152" t="s">
        <v>942</v>
      </c>
      <c r="C3152">
        <v>271</v>
      </c>
      <c r="D3152">
        <v>1</v>
      </c>
      <c r="E3152">
        <v>10393.89</v>
      </c>
    </row>
    <row r="3153" spans="1:5" x14ac:dyDescent="0.35">
      <c r="A3153">
        <f t="shared" si="49"/>
        <v>2011</v>
      </c>
      <c r="B3153" t="s">
        <v>942</v>
      </c>
      <c r="C3153">
        <v>272</v>
      </c>
      <c r="D3153">
        <v>1</v>
      </c>
      <c r="E3153">
        <v>9714.35</v>
      </c>
    </row>
    <row r="3154" spans="1:5" x14ac:dyDescent="0.35">
      <c r="A3154">
        <f t="shared" si="49"/>
        <v>2011</v>
      </c>
      <c r="B3154" t="s">
        <v>942</v>
      </c>
      <c r="C3154">
        <v>273</v>
      </c>
      <c r="D3154">
        <v>1</v>
      </c>
      <c r="E3154">
        <v>8262.7199999999993</v>
      </c>
    </row>
    <row r="3155" spans="1:5" x14ac:dyDescent="0.35">
      <c r="A3155">
        <f t="shared" si="49"/>
        <v>2011</v>
      </c>
      <c r="B3155" t="s">
        <v>942</v>
      </c>
      <c r="C3155">
        <v>276</v>
      </c>
      <c r="D3155">
        <v>1</v>
      </c>
      <c r="E3155">
        <v>8634.2000000000007</v>
      </c>
    </row>
    <row r="3156" spans="1:5" x14ac:dyDescent="0.35">
      <c r="A3156">
        <f t="shared" si="49"/>
        <v>2011</v>
      </c>
      <c r="B3156" t="s">
        <v>942</v>
      </c>
      <c r="C3156">
        <v>277</v>
      </c>
      <c r="D3156">
        <v>1</v>
      </c>
      <c r="E3156">
        <v>2236.0100000000002</v>
      </c>
    </row>
    <row r="3157" spans="1:5" x14ac:dyDescent="0.35">
      <c r="A3157">
        <f t="shared" si="49"/>
        <v>2011</v>
      </c>
      <c r="B3157" t="s">
        <v>942</v>
      </c>
      <c r="C3157">
        <v>278</v>
      </c>
      <c r="D3157">
        <v>1</v>
      </c>
      <c r="E3157">
        <v>2765.63</v>
      </c>
    </row>
    <row r="3158" spans="1:5" x14ac:dyDescent="0.35">
      <c r="A3158">
        <f t="shared" si="49"/>
        <v>2011</v>
      </c>
      <c r="B3158" t="s">
        <v>942</v>
      </c>
      <c r="C3158">
        <v>279</v>
      </c>
      <c r="D3158">
        <v>1</v>
      </c>
      <c r="E3158">
        <v>20772.13</v>
      </c>
    </row>
    <row r="3159" spans="1:5" x14ac:dyDescent="0.35">
      <c r="A3159">
        <f t="shared" si="49"/>
        <v>2011</v>
      </c>
      <c r="B3159" t="s">
        <v>942</v>
      </c>
      <c r="C3159">
        <v>280</v>
      </c>
      <c r="D3159">
        <v>1</v>
      </c>
      <c r="E3159">
        <v>4155.8100000000004</v>
      </c>
    </row>
    <row r="3160" spans="1:5" x14ac:dyDescent="0.35">
      <c r="A3160">
        <f t="shared" si="49"/>
        <v>2011</v>
      </c>
      <c r="B3160" t="s">
        <v>942</v>
      </c>
      <c r="C3160">
        <v>281</v>
      </c>
      <c r="D3160">
        <v>1</v>
      </c>
      <c r="E3160">
        <v>12094.95</v>
      </c>
    </row>
    <row r="3161" spans="1:5" x14ac:dyDescent="0.35">
      <c r="A3161">
        <f t="shared" si="49"/>
        <v>2011</v>
      </c>
      <c r="B3161" t="s">
        <v>942</v>
      </c>
      <c r="C3161">
        <v>282</v>
      </c>
      <c r="D3161">
        <v>1</v>
      </c>
      <c r="E3161">
        <v>1796.19</v>
      </c>
    </row>
    <row r="3162" spans="1:5" x14ac:dyDescent="0.35">
      <c r="A3162">
        <f t="shared" si="49"/>
        <v>2011</v>
      </c>
      <c r="B3162" t="s">
        <v>942</v>
      </c>
      <c r="C3162">
        <v>283</v>
      </c>
      <c r="D3162">
        <v>1</v>
      </c>
      <c r="E3162">
        <v>4439.01</v>
      </c>
    </row>
    <row r="3163" spans="1:5" x14ac:dyDescent="0.35">
      <c r="A3163">
        <f t="shared" si="49"/>
        <v>2011</v>
      </c>
      <c r="B3163" t="s">
        <v>942</v>
      </c>
      <c r="C3163">
        <v>284</v>
      </c>
      <c r="D3163">
        <v>1</v>
      </c>
      <c r="E3163">
        <v>10511.85</v>
      </c>
    </row>
    <row r="3164" spans="1:5" x14ac:dyDescent="0.35">
      <c r="A3164">
        <f t="shared" si="49"/>
        <v>2011</v>
      </c>
      <c r="B3164" t="s">
        <v>942</v>
      </c>
      <c r="C3164">
        <v>286</v>
      </c>
      <c r="D3164">
        <v>1</v>
      </c>
      <c r="E3164">
        <v>2238.14</v>
      </c>
    </row>
    <row r="3165" spans="1:5" x14ac:dyDescent="0.35">
      <c r="A3165">
        <f t="shared" si="49"/>
        <v>2011</v>
      </c>
      <c r="B3165" t="s">
        <v>942</v>
      </c>
      <c r="C3165">
        <v>294</v>
      </c>
      <c r="D3165">
        <v>1</v>
      </c>
      <c r="E3165">
        <v>1883.1</v>
      </c>
    </row>
    <row r="3166" spans="1:5" x14ac:dyDescent="0.35">
      <c r="A3166">
        <f t="shared" si="49"/>
        <v>2011</v>
      </c>
      <c r="B3166" t="s">
        <v>942</v>
      </c>
      <c r="C3166">
        <v>297</v>
      </c>
      <c r="D3166">
        <v>1</v>
      </c>
      <c r="E3166">
        <v>307.67</v>
      </c>
    </row>
    <row r="3167" spans="1:5" x14ac:dyDescent="0.35">
      <c r="A3167">
        <f t="shared" si="49"/>
        <v>2011</v>
      </c>
      <c r="B3167" t="s">
        <v>942</v>
      </c>
      <c r="C3167">
        <v>299</v>
      </c>
      <c r="D3167">
        <v>1</v>
      </c>
      <c r="E3167">
        <v>732.79</v>
      </c>
    </row>
    <row r="3168" spans="1:5" x14ac:dyDescent="0.35">
      <c r="A3168">
        <f t="shared" si="49"/>
        <v>2011</v>
      </c>
      <c r="B3168" t="s">
        <v>942</v>
      </c>
      <c r="C3168">
        <v>300</v>
      </c>
      <c r="D3168">
        <v>1</v>
      </c>
      <c r="E3168">
        <v>1281.27</v>
      </c>
    </row>
    <row r="3169" spans="1:5" x14ac:dyDescent="0.35">
      <c r="A3169">
        <f t="shared" si="49"/>
        <v>2011</v>
      </c>
      <c r="B3169" t="s">
        <v>942</v>
      </c>
      <c r="C3169">
        <v>306</v>
      </c>
      <c r="D3169">
        <v>1</v>
      </c>
      <c r="E3169">
        <v>244.88</v>
      </c>
    </row>
    <row r="3170" spans="1:5" x14ac:dyDescent="0.35">
      <c r="A3170">
        <f t="shared" si="49"/>
        <v>2011</v>
      </c>
      <c r="B3170" t="s">
        <v>942</v>
      </c>
      <c r="C3170">
        <v>308</v>
      </c>
      <c r="D3170">
        <v>1</v>
      </c>
      <c r="E3170">
        <v>513.54</v>
      </c>
    </row>
    <row r="3171" spans="1:5" x14ac:dyDescent="0.35">
      <c r="A3171">
        <f t="shared" si="49"/>
        <v>2011</v>
      </c>
      <c r="B3171" t="s">
        <v>942</v>
      </c>
      <c r="C3171">
        <v>309</v>
      </c>
      <c r="D3171">
        <v>1</v>
      </c>
      <c r="E3171">
        <v>1524.92</v>
      </c>
    </row>
    <row r="3172" spans="1:5" x14ac:dyDescent="0.35">
      <c r="A3172">
        <f t="shared" si="49"/>
        <v>2011</v>
      </c>
      <c r="B3172" t="s">
        <v>942</v>
      </c>
      <c r="C3172">
        <v>314</v>
      </c>
      <c r="D3172">
        <v>1</v>
      </c>
      <c r="E3172">
        <v>902.37</v>
      </c>
    </row>
    <row r="3173" spans="1:5" x14ac:dyDescent="0.35">
      <c r="A3173">
        <f t="shared" si="49"/>
        <v>2011</v>
      </c>
      <c r="B3173" t="s">
        <v>942</v>
      </c>
      <c r="C3173">
        <v>316</v>
      </c>
      <c r="D3173">
        <v>1</v>
      </c>
      <c r="E3173">
        <v>1079.1500000000001</v>
      </c>
    </row>
    <row r="3174" spans="1:5" x14ac:dyDescent="0.35">
      <c r="A3174">
        <f t="shared" si="49"/>
        <v>2011</v>
      </c>
      <c r="B3174" t="s">
        <v>942</v>
      </c>
      <c r="C3174">
        <v>317</v>
      </c>
      <c r="D3174">
        <v>1</v>
      </c>
      <c r="E3174">
        <v>841.32</v>
      </c>
    </row>
    <row r="3175" spans="1:5" x14ac:dyDescent="0.35">
      <c r="A3175">
        <f t="shared" si="49"/>
        <v>2011</v>
      </c>
      <c r="B3175" t="s">
        <v>942</v>
      </c>
      <c r="C3175">
        <v>318</v>
      </c>
      <c r="D3175">
        <v>1</v>
      </c>
      <c r="E3175">
        <v>3786.5</v>
      </c>
    </row>
    <row r="3176" spans="1:5" x14ac:dyDescent="0.35">
      <c r="A3176">
        <f t="shared" si="49"/>
        <v>2011</v>
      </c>
      <c r="B3176" t="s">
        <v>942</v>
      </c>
      <c r="C3176">
        <v>319</v>
      </c>
      <c r="D3176">
        <v>1</v>
      </c>
      <c r="E3176">
        <v>576.30999999999995</v>
      </c>
    </row>
    <row r="3177" spans="1:5" x14ac:dyDescent="0.35">
      <c r="A3177">
        <f t="shared" si="49"/>
        <v>2011</v>
      </c>
      <c r="B3177" t="s">
        <v>942</v>
      </c>
      <c r="C3177">
        <v>323</v>
      </c>
      <c r="D3177">
        <v>2</v>
      </c>
      <c r="E3177">
        <v>30</v>
      </c>
    </row>
    <row r="3178" spans="1:5" x14ac:dyDescent="0.35">
      <c r="A3178">
        <f t="shared" si="49"/>
        <v>2011</v>
      </c>
      <c r="B3178" t="s">
        <v>942</v>
      </c>
      <c r="C3178">
        <v>330</v>
      </c>
      <c r="D3178">
        <v>1</v>
      </c>
      <c r="E3178">
        <v>332.62</v>
      </c>
    </row>
    <row r="3179" spans="1:5" x14ac:dyDescent="0.35">
      <c r="A3179">
        <f t="shared" si="49"/>
        <v>2011</v>
      </c>
      <c r="B3179" t="s">
        <v>942</v>
      </c>
      <c r="C3179">
        <v>332</v>
      </c>
      <c r="D3179">
        <v>1</v>
      </c>
      <c r="E3179">
        <v>1790.48</v>
      </c>
    </row>
    <row r="3180" spans="1:5" x14ac:dyDescent="0.35">
      <c r="A3180">
        <f t="shared" si="49"/>
        <v>2011</v>
      </c>
      <c r="B3180" t="s">
        <v>942</v>
      </c>
      <c r="C3180">
        <v>333</v>
      </c>
      <c r="D3180">
        <v>1</v>
      </c>
      <c r="E3180">
        <v>548.4</v>
      </c>
    </row>
    <row r="3181" spans="1:5" x14ac:dyDescent="0.35">
      <c r="A3181">
        <f t="shared" si="49"/>
        <v>2011</v>
      </c>
      <c r="B3181" t="s">
        <v>942</v>
      </c>
      <c r="C3181">
        <v>345</v>
      </c>
      <c r="D3181">
        <v>1</v>
      </c>
      <c r="E3181">
        <v>1467.13</v>
      </c>
    </row>
    <row r="3182" spans="1:5" x14ac:dyDescent="0.35">
      <c r="A3182">
        <f t="shared" si="49"/>
        <v>2011</v>
      </c>
      <c r="B3182" t="s">
        <v>942</v>
      </c>
      <c r="C3182">
        <v>347</v>
      </c>
      <c r="D3182">
        <v>1</v>
      </c>
      <c r="E3182">
        <v>3987.13</v>
      </c>
    </row>
    <row r="3183" spans="1:5" x14ac:dyDescent="0.35">
      <c r="A3183">
        <f t="shared" si="49"/>
        <v>2011</v>
      </c>
      <c r="B3183" t="s">
        <v>942</v>
      </c>
      <c r="C3183">
        <v>356</v>
      </c>
      <c r="D3183">
        <v>1</v>
      </c>
      <c r="E3183">
        <v>167.33</v>
      </c>
    </row>
    <row r="3184" spans="1:5" x14ac:dyDescent="0.35">
      <c r="A3184">
        <f t="shared" si="49"/>
        <v>2011</v>
      </c>
      <c r="B3184" t="s">
        <v>942</v>
      </c>
      <c r="C3184">
        <v>361</v>
      </c>
      <c r="D3184">
        <v>1</v>
      </c>
      <c r="E3184">
        <v>1261.3599999999999</v>
      </c>
    </row>
    <row r="3185" spans="1:5" x14ac:dyDescent="0.35">
      <c r="A3185">
        <f t="shared" si="49"/>
        <v>2011</v>
      </c>
      <c r="B3185" t="s">
        <v>942</v>
      </c>
      <c r="C3185">
        <v>362</v>
      </c>
      <c r="D3185">
        <v>1</v>
      </c>
      <c r="E3185">
        <v>309.91000000000003</v>
      </c>
    </row>
    <row r="3186" spans="1:5" x14ac:dyDescent="0.35">
      <c r="A3186">
        <f t="shared" si="49"/>
        <v>2011</v>
      </c>
      <c r="B3186" t="s">
        <v>942</v>
      </c>
      <c r="C3186">
        <v>363</v>
      </c>
      <c r="D3186">
        <v>1</v>
      </c>
      <c r="E3186">
        <v>365.3</v>
      </c>
    </row>
    <row r="3187" spans="1:5" x14ac:dyDescent="0.35">
      <c r="A3187">
        <f t="shared" si="49"/>
        <v>2011</v>
      </c>
      <c r="B3187" t="s">
        <v>942</v>
      </c>
      <c r="C3187">
        <v>378</v>
      </c>
      <c r="D3187">
        <v>1</v>
      </c>
      <c r="E3187">
        <v>506.38</v>
      </c>
    </row>
    <row r="3188" spans="1:5" x14ac:dyDescent="0.35">
      <c r="A3188">
        <f t="shared" si="49"/>
        <v>2011</v>
      </c>
      <c r="B3188" t="s">
        <v>942</v>
      </c>
      <c r="C3188">
        <v>381</v>
      </c>
      <c r="D3188">
        <v>1</v>
      </c>
      <c r="E3188">
        <v>1355.36</v>
      </c>
    </row>
    <row r="3189" spans="1:5" x14ac:dyDescent="0.35">
      <c r="A3189">
        <f t="shared" si="49"/>
        <v>2011</v>
      </c>
      <c r="B3189" t="s">
        <v>942</v>
      </c>
      <c r="C3189">
        <v>390</v>
      </c>
      <c r="D3189">
        <v>1</v>
      </c>
      <c r="E3189">
        <v>512.21</v>
      </c>
    </row>
    <row r="3190" spans="1:5" x14ac:dyDescent="0.35">
      <c r="A3190">
        <f t="shared" si="49"/>
        <v>2011</v>
      </c>
      <c r="B3190" t="s">
        <v>942</v>
      </c>
      <c r="C3190">
        <v>391</v>
      </c>
      <c r="D3190">
        <v>1</v>
      </c>
      <c r="E3190">
        <v>418.31</v>
      </c>
    </row>
    <row r="3191" spans="1:5" x14ac:dyDescent="0.35">
      <c r="A3191">
        <f t="shared" si="49"/>
        <v>2011</v>
      </c>
      <c r="B3191" t="s">
        <v>942</v>
      </c>
      <c r="C3191">
        <v>392</v>
      </c>
      <c r="D3191">
        <v>1</v>
      </c>
      <c r="E3191">
        <v>629.34</v>
      </c>
    </row>
    <row r="3192" spans="1:5" x14ac:dyDescent="0.35">
      <c r="A3192">
        <f t="shared" si="49"/>
        <v>2011</v>
      </c>
      <c r="B3192" t="s">
        <v>942</v>
      </c>
      <c r="C3192">
        <v>394</v>
      </c>
      <c r="D3192">
        <v>1</v>
      </c>
      <c r="E3192">
        <v>1136.28</v>
      </c>
    </row>
    <row r="3193" spans="1:5" x14ac:dyDescent="0.35">
      <c r="A3193">
        <f t="shared" si="49"/>
        <v>2011</v>
      </c>
      <c r="B3193" t="s">
        <v>942</v>
      </c>
      <c r="C3193">
        <v>402</v>
      </c>
      <c r="D3193">
        <v>1</v>
      </c>
      <c r="E3193">
        <v>124.94</v>
      </c>
    </row>
    <row r="3194" spans="1:5" x14ac:dyDescent="0.35">
      <c r="A3194">
        <f t="shared" si="49"/>
        <v>2011</v>
      </c>
      <c r="B3194" t="s">
        <v>942</v>
      </c>
      <c r="C3194">
        <v>403</v>
      </c>
      <c r="D3194">
        <v>1</v>
      </c>
      <c r="E3194">
        <v>174.2</v>
      </c>
    </row>
    <row r="3195" spans="1:5" x14ac:dyDescent="0.35">
      <c r="A3195">
        <f t="shared" si="49"/>
        <v>2011</v>
      </c>
      <c r="B3195" t="s">
        <v>942</v>
      </c>
      <c r="C3195">
        <v>404</v>
      </c>
      <c r="D3195">
        <v>1</v>
      </c>
      <c r="E3195">
        <v>165.95</v>
      </c>
    </row>
    <row r="3196" spans="1:5" x14ac:dyDescent="0.35">
      <c r="A3196">
        <f t="shared" si="49"/>
        <v>2011</v>
      </c>
      <c r="B3196" t="s">
        <v>942</v>
      </c>
      <c r="C3196">
        <v>413</v>
      </c>
      <c r="D3196">
        <v>1</v>
      </c>
      <c r="E3196">
        <v>2112.37</v>
      </c>
    </row>
    <row r="3197" spans="1:5" x14ac:dyDescent="0.35">
      <c r="A3197">
        <f t="shared" si="49"/>
        <v>2011</v>
      </c>
      <c r="B3197" t="s">
        <v>942</v>
      </c>
      <c r="C3197">
        <v>414</v>
      </c>
      <c r="D3197">
        <v>1</v>
      </c>
      <c r="E3197">
        <v>466.11</v>
      </c>
    </row>
    <row r="3198" spans="1:5" x14ac:dyDescent="0.35">
      <c r="A3198">
        <f t="shared" si="49"/>
        <v>2011</v>
      </c>
      <c r="B3198" t="s">
        <v>942</v>
      </c>
      <c r="C3198">
        <v>415</v>
      </c>
      <c r="D3198">
        <v>1</v>
      </c>
      <c r="E3198">
        <v>155.88999999999999</v>
      </c>
    </row>
    <row r="3199" spans="1:5" x14ac:dyDescent="0.35">
      <c r="A3199">
        <f t="shared" si="49"/>
        <v>2011</v>
      </c>
      <c r="B3199" t="s">
        <v>942</v>
      </c>
      <c r="C3199">
        <v>423</v>
      </c>
      <c r="D3199">
        <v>1</v>
      </c>
      <c r="E3199">
        <v>2911.12</v>
      </c>
    </row>
    <row r="3200" spans="1:5" x14ac:dyDescent="0.35">
      <c r="A3200">
        <f t="shared" si="49"/>
        <v>2011</v>
      </c>
      <c r="B3200" t="s">
        <v>942</v>
      </c>
      <c r="C3200">
        <v>424</v>
      </c>
      <c r="D3200">
        <v>1</v>
      </c>
      <c r="E3200">
        <v>391.1</v>
      </c>
    </row>
    <row r="3201" spans="1:5" x14ac:dyDescent="0.35">
      <c r="A3201">
        <f t="shared" si="49"/>
        <v>2011</v>
      </c>
      <c r="B3201" t="s">
        <v>942</v>
      </c>
      <c r="C3201">
        <v>432</v>
      </c>
      <c r="D3201">
        <v>1</v>
      </c>
      <c r="E3201">
        <v>621.87</v>
      </c>
    </row>
    <row r="3202" spans="1:5" x14ac:dyDescent="0.35">
      <c r="A3202">
        <f t="shared" si="49"/>
        <v>2011</v>
      </c>
      <c r="B3202" t="s">
        <v>942</v>
      </c>
      <c r="C3202">
        <v>435</v>
      </c>
      <c r="D3202">
        <v>1</v>
      </c>
      <c r="E3202">
        <v>613.23</v>
      </c>
    </row>
    <row r="3203" spans="1:5" x14ac:dyDescent="0.35">
      <c r="A3203">
        <f t="shared" si="49"/>
        <v>2011</v>
      </c>
      <c r="B3203" t="s">
        <v>942</v>
      </c>
      <c r="C3203">
        <v>441</v>
      </c>
      <c r="D3203">
        <v>1</v>
      </c>
      <c r="E3203">
        <v>404.47</v>
      </c>
    </row>
    <row r="3204" spans="1:5" x14ac:dyDescent="0.35">
      <c r="A3204">
        <f t="shared" ref="A3204:A3267" si="50">VALUE(20&amp;LEFT(B3204,2))+1</f>
        <v>2011</v>
      </c>
      <c r="B3204" t="s">
        <v>942</v>
      </c>
      <c r="C3204">
        <v>447</v>
      </c>
      <c r="D3204">
        <v>1</v>
      </c>
      <c r="E3204">
        <v>173.65</v>
      </c>
    </row>
    <row r="3205" spans="1:5" x14ac:dyDescent="0.35">
      <c r="A3205">
        <f t="shared" si="50"/>
        <v>2011</v>
      </c>
      <c r="B3205" t="s">
        <v>942</v>
      </c>
      <c r="C3205">
        <v>458</v>
      </c>
      <c r="D3205">
        <v>1</v>
      </c>
      <c r="E3205">
        <v>298.06</v>
      </c>
    </row>
    <row r="3206" spans="1:5" x14ac:dyDescent="0.35">
      <c r="A3206">
        <f t="shared" si="50"/>
        <v>2011</v>
      </c>
      <c r="B3206" t="s">
        <v>942</v>
      </c>
      <c r="C3206">
        <v>463</v>
      </c>
      <c r="D3206">
        <v>1</v>
      </c>
      <c r="E3206">
        <v>890.54</v>
      </c>
    </row>
    <row r="3207" spans="1:5" x14ac:dyDescent="0.35">
      <c r="A3207">
        <f t="shared" si="50"/>
        <v>2011</v>
      </c>
      <c r="B3207" t="s">
        <v>942</v>
      </c>
      <c r="C3207">
        <v>465</v>
      </c>
      <c r="D3207">
        <v>1</v>
      </c>
      <c r="E3207">
        <v>1714.46</v>
      </c>
    </row>
    <row r="3208" spans="1:5" x14ac:dyDescent="0.35">
      <c r="A3208">
        <f t="shared" si="50"/>
        <v>2011</v>
      </c>
      <c r="B3208" t="s">
        <v>942</v>
      </c>
      <c r="C3208">
        <v>466</v>
      </c>
      <c r="D3208">
        <v>1</v>
      </c>
      <c r="E3208">
        <v>2256.27</v>
      </c>
    </row>
    <row r="3209" spans="1:5" x14ac:dyDescent="0.35">
      <c r="A3209">
        <f t="shared" si="50"/>
        <v>2011</v>
      </c>
      <c r="B3209" t="s">
        <v>942</v>
      </c>
      <c r="C3209">
        <v>473</v>
      </c>
      <c r="D3209">
        <v>1</v>
      </c>
      <c r="E3209">
        <v>507.41</v>
      </c>
    </row>
    <row r="3210" spans="1:5" x14ac:dyDescent="0.35">
      <c r="A3210">
        <f t="shared" si="50"/>
        <v>2011</v>
      </c>
      <c r="B3210" t="s">
        <v>942</v>
      </c>
      <c r="C3210">
        <v>477</v>
      </c>
      <c r="D3210">
        <v>1</v>
      </c>
      <c r="E3210">
        <v>3380.93</v>
      </c>
    </row>
    <row r="3211" spans="1:5" x14ac:dyDescent="0.35">
      <c r="A3211">
        <f t="shared" si="50"/>
        <v>2011</v>
      </c>
      <c r="B3211" t="s">
        <v>942</v>
      </c>
      <c r="C3211">
        <v>480</v>
      </c>
      <c r="D3211">
        <v>1</v>
      </c>
      <c r="E3211">
        <v>598.42999999999995</v>
      </c>
    </row>
    <row r="3212" spans="1:5" x14ac:dyDescent="0.35">
      <c r="A3212">
        <f t="shared" si="50"/>
        <v>2011</v>
      </c>
      <c r="B3212" t="s">
        <v>942</v>
      </c>
      <c r="C3212">
        <v>482</v>
      </c>
      <c r="D3212">
        <v>1</v>
      </c>
      <c r="E3212">
        <v>2403.4899999999998</v>
      </c>
    </row>
    <row r="3213" spans="1:5" x14ac:dyDescent="0.35">
      <c r="A3213">
        <f t="shared" si="50"/>
        <v>2011</v>
      </c>
      <c r="B3213" t="s">
        <v>942</v>
      </c>
      <c r="C3213">
        <v>484</v>
      </c>
      <c r="D3213">
        <v>1</v>
      </c>
      <c r="E3213">
        <v>1089.6099999999999</v>
      </c>
    </row>
    <row r="3214" spans="1:5" x14ac:dyDescent="0.35">
      <c r="A3214">
        <f t="shared" si="50"/>
        <v>2011</v>
      </c>
      <c r="B3214" t="s">
        <v>942</v>
      </c>
      <c r="C3214">
        <v>485</v>
      </c>
      <c r="D3214">
        <v>1</v>
      </c>
      <c r="E3214">
        <v>820.87</v>
      </c>
    </row>
    <row r="3215" spans="1:5" x14ac:dyDescent="0.35">
      <c r="A3215">
        <f t="shared" si="50"/>
        <v>2011</v>
      </c>
      <c r="B3215" t="s">
        <v>942</v>
      </c>
      <c r="C3215">
        <v>486</v>
      </c>
      <c r="D3215">
        <v>1</v>
      </c>
      <c r="E3215">
        <v>356.38</v>
      </c>
    </row>
    <row r="3216" spans="1:5" x14ac:dyDescent="0.35">
      <c r="A3216">
        <f t="shared" si="50"/>
        <v>2011</v>
      </c>
      <c r="B3216" t="s">
        <v>942</v>
      </c>
      <c r="C3216">
        <v>487</v>
      </c>
      <c r="D3216">
        <v>1</v>
      </c>
      <c r="E3216">
        <v>426.2</v>
      </c>
    </row>
    <row r="3217" spans="1:5" x14ac:dyDescent="0.35">
      <c r="A3217">
        <f t="shared" si="50"/>
        <v>2011</v>
      </c>
      <c r="B3217" t="s">
        <v>942</v>
      </c>
      <c r="C3217">
        <v>492</v>
      </c>
      <c r="D3217">
        <v>1</v>
      </c>
      <c r="E3217">
        <v>4428.21</v>
      </c>
    </row>
    <row r="3218" spans="1:5" x14ac:dyDescent="0.35">
      <c r="A3218">
        <f t="shared" si="50"/>
        <v>2011</v>
      </c>
      <c r="B3218" t="s">
        <v>942</v>
      </c>
      <c r="C3218">
        <v>495</v>
      </c>
      <c r="D3218">
        <v>1</v>
      </c>
      <c r="E3218">
        <v>376.27</v>
      </c>
    </row>
    <row r="3219" spans="1:5" x14ac:dyDescent="0.35">
      <c r="A3219">
        <f t="shared" si="50"/>
        <v>2011</v>
      </c>
      <c r="B3219" t="s">
        <v>942</v>
      </c>
      <c r="C3219">
        <v>497</v>
      </c>
      <c r="D3219">
        <v>1</v>
      </c>
      <c r="E3219">
        <v>228.66</v>
      </c>
    </row>
    <row r="3220" spans="1:5" x14ac:dyDescent="0.35">
      <c r="A3220">
        <f t="shared" si="50"/>
        <v>2011</v>
      </c>
      <c r="B3220" t="s">
        <v>942</v>
      </c>
      <c r="C3220">
        <v>499</v>
      </c>
      <c r="D3220">
        <v>1</v>
      </c>
      <c r="E3220">
        <v>299.86</v>
      </c>
    </row>
    <row r="3221" spans="1:5" x14ac:dyDescent="0.35">
      <c r="A3221">
        <f t="shared" si="50"/>
        <v>2011</v>
      </c>
      <c r="B3221" t="s">
        <v>942</v>
      </c>
      <c r="C3221">
        <v>500</v>
      </c>
      <c r="D3221">
        <v>1</v>
      </c>
      <c r="E3221">
        <v>518.85</v>
      </c>
    </row>
    <row r="3222" spans="1:5" x14ac:dyDescent="0.35">
      <c r="A3222">
        <f t="shared" si="50"/>
        <v>2011</v>
      </c>
      <c r="B3222" t="s">
        <v>942</v>
      </c>
      <c r="C3222">
        <v>505</v>
      </c>
      <c r="D3222">
        <v>1</v>
      </c>
      <c r="E3222">
        <v>363.86</v>
      </c>
    </row>
    <row r="3223" spans="1:5" x14ac:dyDescent="0.35">
      <c r="A3223">
        <f t="shared" si="50"/>
        <v>2011</v>
      </c>
      <c r="B3223" t="s">
        <v>942</v>
      </c>
      <c r="C3223">
        <v>507</v>
      </c>
      <c r="D3223">
        <v>1</v>
      </c>
      <c r="E3223">
        <v>339.04</v>
      </c>
    </row>
    <row r="3224" spans="1:5" x14ac:dyDescent="0.35">
      <c r="A3224">
        <f t="shared" si="50"/>
        <v>2011</v>
      </c>
      <c r="B3224" t="s">
        <v>942</v>
      </c>
      <c r="C3224">
        <v>508</v>
      </c>
      <c r="D3224">
        <v>1</v>
      </c>
      <c r="E3224">
        <v>1850.66</v>
      </c>
    </row>
    <row r="3225" spans="1:5" x14ac:dyDescent="0.35">
      <c r="A3225">
        <f t="shared" si="50"/>
        <v>2011</v>
      </c>
      <c r="B3225" t="s">
        <v>942</v>
      </c>
      <c r="C3225">
        <v>511</v>
      </c>
      <c r="D3225">
        <v>1</v>
      </c>
      <c r="E3225">
        <v>566.09</v>
      </c>
    </row>
    <row r="3226" spans="1:5" x14ac:dyDescent="0.35">
      <c r="A3226">
        <f t="shared" si="50"/>
        <v>2011</v>
      </c>
      <c r="B3226" t="s">
        <v>942</v>
      </c>
      <c r="C3226">
        <v>513</v>
      </c>
      <c r="D3226">
        <v>1</v>
      </c>
      <c r="E3226">
        <v>196.4</v>
      </c>
    </row>
    <row r="3227" spans="1:5" x14ac:dyDescent="0.35">
      <c r="A3227">
        <f t="shared" si="50"/>
        <v>2011</v>
      </c>
      <c r="B3227" t="s">
        <v>942</v>
      </c>
      <c r="C3227">
        <v>514</v>
      </c>
      <c r="D3227">
        <v>1</v>
      </c>
      <c r="E3227">
        <v>168.39</v>
      </c>
    </row>
    <row r="3228" spans="1:5" x14ac:dyDescent="0.35">
      <c r="A3228">
        <f t="shared" si="50"/>
        <v>2011</v>
      </c>
      <c r="B3228" t="s">
        <v>942</v>
      </c>
      <c r="C3228">
        <v>516</v>
      </c>
      <c r="D3228">
        <v>1</v>
      </c>
      <c r="E3228">
        <v>113.51</v>
      </c>
    </row>
    <row r="3229" spans="1:5" x14ac:dyDescent="0.35">
      <c r="A3229">
        <f t="shared" si="50"/>
        <v>2011</v>
      </c>
      <c r="B3229" t="s">
        <v>942</v>
      </c>
      <c r="C3229">
        <v>518</v>
      </c>
      <c r="D3229">
        <v>1</v>
      </c>
      <c r="E3229">
        <v>2456.37</v>
      </c>
    </row>
    <row r="3230" spans="1:5" x14ac:dyDescent="0.35">
      <c r="A3230">
        <f t="shared" si="50"/>
        <v>2011</v>
      </c>
      <c r="B3230" t="s">
        <v>942</v>
      </c>
      <c r="C3230">
        <v>531</v>
      </c>
      <c r="D3230">
        <v>1</v>
      </c>
      <c r="E3230">
        <v>1785.21</v>
      </c>
    </row>
    <row r="3231" spans="1:5" x14ac:dyDescent="0.35">
      <c r="A3231">
        <f t="shared" si="50"/>
        <v>2011</v>
      </c>
      <c r="B3231" t="s">
        <v>942</v>
      </c>
      <c r="C3231">
        <v>533</v>
      </c>
      <c r="D3231">
        <v>1</v>
      </c>
      <c r="E3231">
        <v>1211.71</v>
      </c>
    </row>
    <row r="3232" spans="1:5" x14ac:dyDescent="0.35">
      <c r="A3232">
        <f t="shared" si="50"/>
        <v>2011</v>
      </c>
      <c r="B3232" t="s">
        <v>942</v>
      </c>
      <c r="C3232">
        <v>534</v>
      </c>
      <c r="D3232">
        <v>1</v>
      </c>
      <c r="E3232">
        <v>1865.24</v>
      </c>
    </row>
    <row r="3233" spans="1:5" x14ac:dyDescent="0.35">
      <c r="A3233">
        <f t="shared" si="50"/>
        <v>2011</v>
      </c>
      <c r="B3233" t="s">
        <v>942</v>
      </c>
      <c r="C3233">
        <v>535</v>
      </c>
      <c r="D3233">
        <v>1</v>
      </c>
      <c r="E3233">
        <v>15951.37</v>
      </c>
    </row>
    <row r="3234" spans="1:5" x14ac:dyDescent="0.35">
      <c r="A3234">
        <f t="shared" si="50"/>
        <v>2011</v>
      </c>
      <c r="B3234" t="s">
        <v>942</v>
      </c>
      <c r="C3234">
        <v>542</v>
      </c>
      <c r="D3234">
        <v>1</v>
      </c>
      <c r="E3234">
        <v>482.38</v>
      </c>
    </row>
    <row r="3235" spans="1:5" x14ac:dyDescent="0.35">
      <c r="A3235">
        <f t="shared" si="50"/>
        <v>2011</v>
      </c>
      <c r="B3235" t="s">
        <v>942</v>
      </c>
      <c r="C3235">
        <v>544</v>
      </c>
      <c r="D3235">
        <v>1</v>
      </c>
      <c r="E3235">
        <v>2504.86</v>
      </c>
    </row>
    <row r="3236" spans="1:5" x14ac:dyDescent="0.35">
      <c r="A3236">
        <f t="shared" si="50"/>
        <v>2011</v>
      </c>
      <c r="B3236" t="s">
        <v>942</v>
      </c>
      <c r="C3236">
        <v>545</v>
      </c>
      <c r="D3236">
        <v>1</v>
      </c>
      <c r="E3236">
        <v>365.85</v>
      </c>
    </row>
    <row r="3237" spans="1:5" x14ac:dyDescent="0.35">
      <c r="A3237">
        <f t="shared" si="50"/>
        <v>2011</v>
      </c>
      <c r="B3237" t="s">
        <v>942</v>
      </c>
      <c r="C3237">
        <v>547</v>
      </c>
      <c r="D3237">
        <v>1</v>
      </c>
      <c r="E3237">
        <v>540.24</v>
      </c>
    </row>
    <row r="3238" spans="1:5" x14ac:dyDescent="0.35">
      <c r="A3238">
        <f t="shared" si="50"/>
        <v>2011</v>
      </c>
      <c r="B3238" t="s">
        <v>942</v>
      </c>
      <c r="C3238">
        <v>548</v>
      </c>
      <c r="D3238">
        <v>1</v>
      </c>
      <c r="E3238">
        <v>913.67</v>
      </c>
    </row>
    <row r="3239" spans="1:5" x14ac:dyDescent="0.35">
      <c r="A3239">
        <f t="shared" si="50"/>
        <v>2011</v>
      </c>
      <c r="B3239" t="s">
        <v>942</v>
      </c>
      <c r="C3239">
        <v>549</v>
      </c>
      <c r="D3239">
        <v>1</v>
      </c>
      <c r="E3239">
        <v>1396.12</v>
      </c>
    </row>
    <row r="3240" spans="1:5" x14ac:dyDescent="0.35">
      <c r="A3240">
        <f t="shared" si="50"/>
        <v>2011</v>
      </c>
      <c r="B3240" t="s">
        <v>942</v>
      </c>
      <c r="C3240">
        <v>550</v>
      </c>
      <c r="D3240">
        <v>1</v>
      </c>
      <c r="E3240">
        <v>579.23</v>
      </c>
    </row>
    <row r="3241" spans="1:5" x14ac:dyDescent="0.35">
      <c r="A3241">
        <f t="shared" si="50"/>
        <v>2011</v>
      </c>
      <c r="B3241" t="s">
        <v>942</v>
      </c>
      <c r="C3241">
        <v>553</v>
      </c>
      <c r="D3241">
        <v>1</v>
      </c>
      <c r="E3241">
        <v>698.98</v>
      </c>
    </row>
    <row r="3242" spans="1:5" x14ac:dyDescent="0.35">
      <c r="A3242">
        <f t="shared" si="50"/>
        <v>2011</v>
      </c>
      <c r="B3242" t="s">
        <v>942</v>
      </c>
      <c r="C3242">
        <v>561</v>
      </c>
      <c r="D3242">
        <v>1</v>
      </c>
      <c r="E3242">
        <v>193.92</v>
      </c>
    </row>
    <row r="3243" spans="1:5" x14ac:dyDescent="0.35">
      <c r="A3243">
        <f t="shared" si="50"/>
        <v>2011</v>
      </c>
      <c r="B3243" t="s">
        <v>942</v>
      </c>
      <c r="C3243">
        <v>564</v>
      </c>
      <c r="D3243">
        <v>1</v>
      </c>
      <c r="E3243">
        <v>1984.9</v>
      </c>
    </row>
    <row r="3244" spans="1:5" x14ac:dyDescent="0.35">
      <c r="A3244">
        <f t="shared" si="50"/>
        <v>2011</v>
      </c>
      <c r="B3244" t="s">
        <v>942</v>
      </c>
      <c r="C3244">
        <v>577</v>
      </c>
      <c r="D3244">
        <v>1</v>
      </c>
      <c r="E3244">
        <v>420.48</v>
      </c>
    </row>
    <row r="3245" spans="1:5" x14ac:dyDescent="0.35">
      <c r="A3245">
        <f t="shared" si="50"/>
        <v>2011</v>
      </c>
      <c r="B3245" t="s">
        <v>942</v>
      </c>
      <c r="C3245">
        <v>578</v>
      </c>
      <c r="D3245">
        <v>1</v>
      </c>
      <c r="E3245">
        <v>1609.71</v>
      </c>
    </row>
    <row r="3246" spans="1:5" x14ac:dyDescent="0.35">
      <c r="A3246">
        <f t="shared" si="50"/>
        <v>2011</v>
      </c>
      <c r="B3246" t="s">
        <v>942</v>
      </c>
      <c r="C3246">
        <v>581</v>
      </c>
      <c r="D3246">
        <v>1</v>
      </c>
      <c r="E3246">
        <v>323.05</v>
      </c>
    </row>
    <row r="3247" spans="1:5" x14ac:dyDescent="0.35">
      <c r="A3247">
        <f t="shared" si="50"/>
        <v>2011</v>
      </c>
      <c r="B3247" t="s">
        <v>942</v>
      </c>
      <c r="C3247">
        <v>592</v>
      </c>
      <c r="D3247">
        <v>1</v>
      </c>
      <c r="E3247">
        <v>139.4</v>
      </c>
    </row>
    <row r="3248" spans="1:5" x14ac:dyDescent="0.35">
      <c r="A3248">
        <f t="shared" si="50"/>
        <v>2011</v>
      </c>
      <c r="B3248" t="s">
        <v>942</v>
      </c>
      <c r="C3248">
        <v>593</v>
      </c>
      <c r="D3248">
        <v>1</v>
      </c>
      <c r="E3248">
        <v>1237.8599999999999</v>
      </c>
    </row>
    <row r="3249" spans="1:5" x14ac:dyDescent="0.35">
      <c r="A3249">
        <f t="shared" si="50"/>
        <v>2011</v>
      </c>
      <c r="B3249" t="s">
        <v>942</v>
      </c>
      <c r="C3249">
        <v>595</v>
      </c>
      <c r="D3249">
        <v>1</v>
      </c>
      <c r="E3249">
        <v>1730.76</v>
      </c>
    </row>
    <row r="3250" spans="1:5" x14ac:dyDescent="0.35">
      <c r="A3250">
        <f t="shared" si="50"/>
        <v>2011</v>
      </c>
      <c r="B3250" t="s">
        <v>942</v>
      </c>
      <c r="C3250">
        <v>599</v>
      </c>
      <c r="D3250">
        <v>1</v>
      </c>
      <c r="E3250">
        <v>457.59</v>
      </c>
    </row>
    <row r="3251" spans="1:5" x14ac:dyDescent="0.35">
      <c r="A3251">
        <f t="shared" si="50"/>
        <v>2011</v>
      </c>
      <c r="B3251" t="s">
        <v>942</v>
      </c>
      <c r="C3251">
        <v>600</v>
      </c>
      <c r="D3251">
        <v>1</v>
      </c>
      <c r="E3251">
        <v>247.3</v>
      </c>
    </row>
    <row r="3252" spans="1:5" x14ac:dyDescent="0.35">
      <c r="A3252">
        <f t="shared" si="50"/>
        <v>2011</v>
      </c>
      <c r="B3252" t="s">
        <v>942</v>
      </c>
      <c r="C3252">
        <v>601</v>
      </c>
      <c r="D3252">
        <v>1</v>
      </c>
      <c r="E3252">
        <v>641.37</v>
      </c>
    </row>
    <row r="3253" spans="1:5" x14ac:dyDescent="0.35">
      <c r="A3253">
        <f t="shared" si="50"/>
        <v>2011</v>
      </c>
      <c r="B3253" t="s">
        <v>942</v>
      </c>
      <c r="C3253">
        <v>611</v>
      </c>
      <c r="D3253">
        <v>1</v>
      </c>
      <c r="E3253">
        <v>51.89</v>
      </c>
    </row>
    <row r="3254" spans="1:5" x14ac:dyDescent="0.35">
      <c r="A3254">
        <f t="shared" si="50"/>
        <v>2011</v>
      </c>
      <c r="B3254" t="s">
        <v>942</v>
      </c>
      <c r="C3254">
        <v>621</v>
      </c>
      <c r="D3254">
        <v>1</v>
      </c>
      <c r="E3254">
        <v>9914.06</v>
      </c>
    </row>
    <row r="3255" spans="1:5" x14ac:dyDescent="0.35">
      <c r="A3255">
        <f t="shared" si="50"/>
        <v>2011</v>
      </c>
      <c r="B3255" t="s">
        <v>942</v>
      </c>
      <c r="C3255">
        <v>622</v>
      </c>
      <c r="D3255">
        <v>1</v>
      </c>
      <c r="E3255">
        <v>10978.49</v>
      </c>
    </row>
    <row r="3256" spans="1:5" x14ac:dyDescent="0.35">
      <c r="A3256">
        <f t="shared" si="50"/>
        <v>2011</v>
      </c>
      <c r="B3256" t="s">
        <v>942</v>
      </c>
      <c r="C3256">
        <v>623</v>
      </c>
      <c r="D3256">
        <v>1</v>
      </c>
      <c r="E3256">
        <v>6916.4</v>
      </c>
    </row>
    <row r="3257" spans="1:5" x14ac:dyDescent="0.35">
      <c r="A3257">
        <f t="shared" si="50"/>
        <v>2011</v>
      </c>
      <c r="B3257" t="s">
        <v>942</v>
      </c>
      <c r="C3257">
        <v>624</v>
      </c>
      <c r="D3257">
        <v>1</v>
      </c>
      <c r="E3257">
        <v>8146.49</v>
      </c>
    </row>
    <row r="3258" spans="1:5" x14ac:dyDescent="0.35">
      <c r="A3258">
        <f t="shared" si="50"/>
        <v>2011</v>
      </c>
      <c r="B3258" t="s">
        <v>942</v>
      </c>
      <c r="C3258">
        <v>625</v>
      </c>
      <c r="D3258">
        <v>1</v>
      </c>
      <c r="E3258">
        <v>37835.760000000002</v>
      </c>
    </row>
    <row r="3259" spans="1:5" x14ac:dyDescent="0.35">
      <c r="A3259">
        <f t="shared" si="50"/>
        <v>2011</v>
      </c>
      <c r="B3259" t="s">
        <v>942</v>
      </c>
      <c r="C3259">
        <v>627</v>
      </c>
      <c r="D3259">
        <v>1</v>
      </c>
      <c r="E3259">
        <v>212.25</v>
      </c>
    </row>
    <row r="3260" spans="1:5" x14ac:dyDescent="0.35">
      <c r="A3260">
        <f t="shared" si="50"/>
        <v>2011</v>
      </c>
      <c r="B3260" t="s">
        <v>942</v>
      </c>
      <c r="C3260">
        <v>628</v>
      </c>
      <c r="D3260">
        <v>1</v>
      </c>
      <c r="E3260">
        <v>168.67</v>
      </c>
    </row>
    <row r="3261" spans="1:5" x14ac:dyDescent="0.35">
      <c r="A3261">
        <f t="shared" si="50"/>
        <v>2011</v>
      </c>
      <c r="B3261" t="s">
        <v>942</v>
      </c>
      <c r="C3261">
        <v>630</v>
      </c>
      <c r="D3261">
        <v>1</v>
      </c>
      <c r="E3261">
        <v>383.32</v>
      </c>
    </row>
    <row r="3262" spans="1:5" x14ac:dyDescent="0.35">
      <c r="A3262">
        <f t="shared" si="50"/>
        <v>2011</v>
      </c>
      <c r="B3262" t="s">
        <v>942</v>
      </c>
      <c r="C3262">
        <v>635</v>
      </c>
      <c r="D3262">
        <v>1</v>
      </c>
      <c r="E3262">
        <v>76.42</v>
      </c>
    </row>
    <row r="3263" spans="1:5" x14ac:dyDescent="0.35">
      <c r="A3263">
        <f t="shared" si="50"/>
        <v>2011</v>
      </c>
      <c r="B3263" t="s">
        <v>942</v>
      </c>
      <c r="C3263">
        <v>640</v>
      </c>
      <c r="D3263">
        <v>1</v>
      </c>
      <c r="E3263">
        <v>427.48</v>
      </c>
    </row>
    <row r="3264" spans="1:5" x14ac:dyDescent="0.35">
      <c r="A3264">
        <f t="shared" si="50"/>
        <v>2011</v>
      </c>
      <c r="B3264" t="s">
        <v>942</v>
      </c>
      <c r="C3264">
        <v>656</v>
      </c>
      <c r="D3264">
        <v>1</v>
      </c>
      <c r="E3264">
        <v>3863.68</v>
      </c>
    </row>
    <row r="3265" spans="1:5" x14ac:dyDescent="0.35">
      <c r="A3265">
        <f t="shared" si="50"/>
        <v>2011</v>
      </c>
      <c r="B3265" t="s">
        <v>942</v>
      </c>
      <c r="C3265">
        <v>659</v>
      </c>
      <c r="D3265">
        <v>1</v>
      </c>
      <c r="E3265">
        <v>3780.98</v>
      </c>
    </row>
    <row r="3266" spans="1:5" x14ac:dyDescent="0.35">
      <c r="A3266">
        <f t="shared" si="50"/>
        <v>2011</v>
      </c>
      <c r="B3266" t="s">
        <v>942</v>
      </c>
      <c r="C3266">
        <v>671</v>
      </c>
      <c r="D3266">
        <v>1</v>
      </c>
      <c r="E3266">
        <v>350.61</v>
      </c>
    </row>
    <row r="3267" spans="1:5" x14ac:dyDescent="0.35">
      <c r="A3267">
        <f t="shared" si="50"/>
        <v>2011</v>
      </c>
      <c r="B3267" t="s">
        <v>942</v>
      </c>
      <c r="C3267">
        <v>676</v>
      </c>
      <c r="D3267">
        <v>1</v>
      </c>
      <c r="E3267">
        <v>217.9</v>
      </c>
    </row>
    <row r="3268" spans="1:5" x14ac:dyDescent="0.35">
      <c r="A3268">
        <f t="shared" ref="A3268:A3331" si="51">VALUE(20&amp;LEFT(B3268,2))+1</f>
        <v>2011</v>
      </c>
      <c r="B3268" t="s">
        <v>942</v>
      </c>
      <c r="C3268">
        <v>682</v>
      </c>
      <c r="D3268">
        <v>1</v>
      </c>
      <c r="E3268">
        <v>1266.29</v>
      </c>
    </row>
    <row r="3269" spans="1:5" x14ac:dyDescent="0.35">
      <c r="A3269">
        <f t="shared" si="51"/>
        <v>2011</v>
      </c>
      <c r="B3269" t="s">
        <v>942</v>
      </c>
      <c r="C3269">
        <v>690</v>
      </c>
      <c r="D3269">
        <v>1</v>
      </c>
      <c r="E3269">
        <v>1075.25</v>
      </c>
    </row>
    <row r="3270" spans="1:5" x14ac:dyDescent="0.35">
      <c r="A3270">
        <f t="shared" si="51"/>
        <v>2011</v>
      </c>
      <c r="B3270" t="s">
        <v>942</v>
      </c>
      <c r="C3270">
        <v>695</v>
      </c>
      <c r="D3270">
        <v>1</v>
      </c>
      <c r="E3270">
        <v>730.35</v>
      </c>
    </row>
    <row r="3271" spans="1:5" x14ac:dyDescent="0.35">
      <c r="A3271">
        <f t="shared" si="51"/>
        <v>2011</v>
      </c>
      <c r="B3271" t="s">
        <v>942</v>
      </c>
      <c r="C3271">
        <v>696</v>
      </c>
      <c r="D3271">
        <v>1</v>
      </c>
      <c r="E3271">
        <v>545.23</v>
      </c>
    </row>
    <row r="3272" spans="1:5" x14ac:dyDescent="0.35">
      <c r="A3272">
        <f t="shared" si="51"/>
        <v>2011</v>
      </c>
      <c r="B3272" t="s">
        <v>942</v>
      </c>
      <c r="C3272">
        <v>698</v>
      </c>
      <c r="D3272">
        <v>1</v>
      </c>
      <c r="E3272">
        <v>312.26</v>
      </c>
    </row>
    <row r="3273" spans="1:5" x14ac:dyDescent="0.35">
      <c r="A3273">
        <f t="shared" si="51"/>
        <v>2011</v>
      </c>
      <c r="B3273" t="s">
        <v>942</v>
      </c>
      <c r="C3273">
        <v>700</v>
      </c>
      <c r="D3273">
        <v>1</v>
      </c>
      <c r="E3273">
        <v>2096.0700000000002</v>
      </c>
    </row>
    <row r="3274" spans="1:5" x14ac:dyDescent="0.35">
      <c r="A3274">
        <f t="shared" si="51"/>
        <v>2011</v>
      </c>
      <c r="B3274" t="s">
        <v>942</v>
      </c>
      <c r="C3274">
        <v>701</v>
      </c>
      <c r="D3274">
        <v>1</v>
      </c>
      <c r="E3274">
        <v>2388.46</v>
      </c>
    </row>
    <row r="3275" spans="1:5" x14ac:dyDescent="0.35">
      <c r="A3275">
        <f t="shared" si="51"/>
        <v>2011</v>
      </c>
      <c r="B3275" t="s">
        <v>942</v>
      </c>
      <c r="C3275">
        <v>704</v>
      </c>
      <c r="D3275">
        <v>1</v>
      </c>
      <c r="E3275">
        <v>1754.84</v>
      </c>
    </row>
    <row r="3276" spans="1:5" x14ac:dyDescent="0.35">
      <c r="A3276">
        <f t="shared" si="51"/>
        <v>2011</v>
      </c>
      <c r="B3276" t="s">
        <v>942</v>
      </c>
      <c r="C3276">
        <v>706</v>
      </c>
      <c r="D3276">
        <v>1</v>
      </c>
      <c r="E3276">
        <v>1605.05</v>
      </c>
    </row>
    <row r="3277" spans="1:5" x14ac:dyDescent="0.35">
      <c r="A3277">
        <f t="shared" si="51"/>
        <v>2011</v>
      </c>
      <c r="B3277" t="s">
        <v>942</v>
      </c>
      <c r="C3277">
        <v>707</v>
      </c>
      <c r="D3277">
        <v>1</v>
      </c>
      <c r="E3277">
        <v>136.38999999999999</v>
      </c>
    </row>
    <row r="3278" spans="1:5" x14ac:dyDescent="0.35">
      <c r="A3278">
        <f t="shared" si="51"/>
        <v>2011</v>
      </c>
      <c r="B3278" t="s">
        <v>942</v>
      </c>
      <c r="C3278">
        <v>709</v>
      </c>
      <c r="D3278">
        <v>1</v>
      </c>
      <c r="E3278">
        <v>8703.84</v>
      </c>
    </row>
    <row r="3279" spans="1:5" x14ac:dyDescent="0.35">
      <c r="A3279">
        <f t="shared" si="51"/>
        <v>2011</v>
      </c>
      <c r="B3279" t="s">
        <v>942</v>
      </c>
      <c r="C3279">
        <v>712</v>
      </c>
      <c r="D3279">
        <v>1</v>
      </c>
      <c r="E3279">
        <v>506.16</v>
      </c>
    </row>
    <row r="3280" spans="1:5" x14ac:dyDescent="0.35">
      <c r="A3280">
        <f t="shared" si="51"/>
        <v>2011</v>
      </c>
      <c r="B3280" t="s">
        <v>942</v>
      </c>
      <c r="C3280">
        <v>716</v>
      </c>
      <c r="D3280">
        <v>1</v>
      </c>
      <c r="E3280">
        <v>1584.02</v>
      </c>
    </row>
    <row r="3281" spans="1:5" x14ac:dyDescent="0.35">
      <c r="A3281">
        <f t="shared" si="51"/>
        <v>2011</v>
      </c>
      <c r="B3281" t="s">
        <v>942</v>
      </c>
      <c r="C3281">
        <v>717</v>
      </c>
      <c r="D3281">
        <v>1</v>
      </c>
      <c r="E3281">
        <v>1711.24</v>
      </c>
    </row>
    <row r="3282" spans="1:5" x14ac:dyDescent="0.35">
      <c r="A3282">
        <f t="shared" si="51"/>
        <v>2011</v>
      </c>
      <c r="B3282" t="s">
        <v>942</v>
      </c>
      <c r="C3282">
        <v>719</v>
      </c>
      <c r="D3282">
        <v>1</v>
      </c>
      <c r="E3282">
        <v>7022.15</v>
      </c>
    </row>
    <row r="3283" spans="1:5" x14ac:dyDescent="0.35">
      <c r="A3283">
        <f t="shared" si="51"/>
        <v>2011</v>
      </c>
      <c r="B3283" t="s">
        <v>942</v>
      </c>
      <c r="C3283">
        <v>720</v>
      </c>
      <c r="D3283">
        <v>1</v>
      </c>
      <c r="E3283">
        <v>7137.97</v>
      </c>
    </row>
    <row r="3284" spans="1:5" x14ac:dyDescent="0.35">
      <c r="A3284">
        <f t="shared" si="51"/>
        <v>2011</v>
      </c>
      <c r="B3284" t="s">
        <v>942</v>
      </c>
      <c r="C3284">
        <v>721</v>
      </c>
      <c r="D3284">
        <v>1</v>
      </c>
      <c r="E3284">
        <v>3733.87</v>
      </c>
    </row>
    <row r="3285" spans="1:5" x14ac:dyDescent="0.35">
      <c r="A3285">
        <f t="shared" si="51"/>
        <v>2011</v>
      </c>
      <c r="B3285" t="s">
        <v>942</v>
      </c>
      <c r="C3285">
        <v>726</v>
      </c>
      <c r="D3285">
        <v>1</v>
      </c>
      <c r="E3285">
        <v>2719.1</v>
      </c>
    </row>
    <row r="3286" spans="1:5" x14ac:dyDescent="0.35">
      <c r="A3286">
        <f t="shared" si="51"/>
        <v>2011</v>
      </c>
      <c r="B3286" t="s">
        <v>942</v>
      </c>
      <c r="C3286">
        <v>727</v>
      </c>
      <c r="D3286">
        <v>1</v>
      </c>
      <c r="E3286">
        <v>3492.86</v>
      </c>
    </row>
    <row r="3287" spans="1:5" x14ac:dyDescent="0.35">
      <c r="A3287">
        <f t="shared" si="51"/>
        <v>2011</v>
      </c>
      <c r="B3287" t="s">
        <v>942</v>
      </c>
      <c r="C3287">
        <v>728</v>
      </c>
      <c r="D3287">
        <v>1</v>
      </c>
      <c r="E3287">
        <v>12632.77</v>
      </c>
    </row>
    <row r="3288" spans="1:5" x14ac:dyDescent="0.35">
      <c r="A3288">
        <f t="shared" si="51"/>
        <v>2011</v>
      </c>
      <c r="B3288" t="s">
        <v>942</v>
      </c>
      <c r="C3288">
        <v>738</v>
      </c>
      <c r="D3288">
        <v>1</v>
      </c>
      <c r="E3288">
        <v>1000.28</v>
      </c>
    </row>
    <row r="3289" spans="1:5" x14ac:dyDescent="0.35">
      <c r="A3289">
        <f t="shared" si="51"/>
        <v>2011</v>
      </c>
      <c r="B3289" t="s">
        <v>942</v>
      </c>
      <c r="C3289">
        <v>739</v>
      </c>
      <c r="D3289">
        <v>1</v>
      </c>
      <c r="E3289">
        <v>698.08</v>
      </c>
    </row>
    <row r="3290" spans="1:5" x14ac:dyDescent="0.35">
      <c r="A3290">
        <f t="shared" si="51"/>
        <v>2011</v>
      </c>
      <c r="B3290" t="s">
        <v>942</v>
      </c>
      <c r="C3290">
        <v>740</v>
      </c>
      <c r="D3290">
        <v>1</v>
      </c>
      <c r="E3290">
        <v>1353.78</v>
      </c>
    </row>
    <row r="3291" spans="1:5" x14ac:dyDescent="0.35">
      <c r="A3291">
        <f t="shared" si="51"/>
        <v>2011</v>
      </c>
      <c r="B3291" t="s">
        <v>942</v>
      </c>
      <c r="C3291">
        <v>741</v>
      </c>
      <c r="D3291">
        <v>1</v>
      </c>
      <c r="E3291">
        <v>1020.87</v>
      </c>
    </row>
    <row r="3292" spans="1:5" x14ac:dyDescent="0.35">
      <c r="A3292">
        <f t="shared" si="51"/>
        <v>2011</v>
      </c>
      <c r="B3292" t="s">
        <v>942</v>
      </c>
      <c r="C3292">
        <v>742</v>
      </c>
      <c r="D3292">
        <v>1</v>
      </c>
      <c r="E3292">
        <v>9352.41</v>
      </c>
    </row>
    <row r="3293" spans="1:5" x14ac:dyDescent="0.35">
      <c r="A3293">
        <f t="shared" si="51"/>
        <v>2011</v>
      </c>
      <c r="B3293" t="s">
        <v>942</v>
      </c>
      <c r="C3293">
        <v>743</v>
      </c>
      <c r="D3293">
        <v>1</v>
      </c>
      <c r="E3293">
        <v>977.11</v>
      </c>
    </row>
    <row r="3294" spans="1:5" x14ac:dyDescent="0.35">
      <c r="A3294">
        <f t="shared" si="51"/>
        <v>2011</v>
      </c>
      <c r="B3294" t="s">
        <v>942</v>
      </c>
      <c r="C3294">
        <v>745</v>
      </c>
      <c r="D3294">
        <v>1</v>
      </c>
      <c r="E3294">
        <v>1648.35</v>
      </c>
    </row>
    <row r="3295" spans="1:5" x14ac:dyDescent="0.35">
      <c r="A3295">
        <f t="shared" si="51"/>
        <v>2011</v>
      </c>
      <c r="B3295" t="s">
        <v>942</v>
      </c>
      <c r="C3295">
        <v>748</v>
      </c>
      <c r="D3295">
        <v>1</v>
      </c>
      <c r="E3295">
        <v>3524.82</v>
      </c>
    </row>
    <row r="3296" spans="1:5" x14ac:dyDescent="0.35">
      <c r="A3296">
        <f t="shared" si="51"/>
        <v>2011</v>
      </c>
      <c r="B3296" t="s">
        <v>942</v>
      </c>
      <c r="C3296">
        <v>750</v>
      </c>
      <c r="D3296">
        <v>1</v>
      </c>
      <c r="E3296">
        <v>2019.62</v>
      </c>
    </row>
    <row r="3297" spans="1:5" x14ac:dyDescent="0.35">
      <c r="A3297">
        <f t="shared" si="51"/>
        <v>2011</v>
      </c>
      <c r="B3297" t="s">
        <v>942</v>
      </c>
      <c r="C3297">
        <v>756</v>
      </c>
      <c r="D3297">
        <v>1</v>
      </c>
      <c r="E3297">
        <v>699.95</v>
      </c>
    </row>
    <row r="3298" spans="1:5" x14ac:dyDescent="0.35">
      <c r="A3298">
        <f t="shared" si="51"/>
        <v>2011</v>
      </c>
      <c r="B3298" t="s">
        <v>942</v>
      </c>
      <c r="C3298">
        <v>761</v>
      </c>
      <c r="D3298">
        <v>1</v>
      </c>
      <c r="E3298">
        <v>4789.97</v>
      </c>
    </row>
    <row r="3299" spans="1:5" x14ac:dyDescent="0.35">
      <c r="A3299">
        <f t="shared" si="51"/>
        <v>2011</v>
      </c>
      <c r="B3299" t="s">
        <v>942</v>
      </c>
      <c r="C3299">
        <v>763</v>
      </c>
      <c r="D3299">
        <v>1</v>
      </c>
      <c r="E3299">
        <v>836.24</v>
      </c>
    </row>
    <row r="3300" spans="1:5" x14ac:dyDescent="0.35">
      <c r="A3300">
        <f t="shared" si="51"/>
        <v>2011</v>
      </c>
      <c r="B3300" t="s">
        <v>942</v>
      </c>
      <c r="C3300">
        <v>768</v>
      </c>
      <c r="D3300">
        <v>1</v>
      </c>
      <c r="E3300">
        <v>264.01</v>
      </c>
    </row>
    <row r="3301" spans="1:5" x14ac:dyDescent="0.35">
      <c r="A3301">
        <f t="shared" si="51"/>
        <v>2011</v>
      </c>
      <c r="B3301" t="s">
        <v>942</v>
      </c>
      <c r="C3301">
        <v>769</v>
      </c>
      <c r="D3301">
        <v>1</v>
      </c>
      <c r="E3301">
        <v>945.1</v>
      </c>
    </row>
    <row r="3302" spans="1:5" x14ac:dyDescent="0.35">
      <c r="A3302">
        <f t="shared" si="51"/>
        <v>2011</v>
      </c>
      <c r="B3302" t="s">
        <v>942</v>
      </c>
      <c r="C3302">
        <v>771</v>
      </c>
      <c r="D3302">
        <v>1</v>
      </c>
      <c r="E3302">
        <v>151.19</v>
      </c>
    </row>
    <row r="3303" spans="1:5" x14ac:dyDescent="0.35">
      <c r="A3303">
        <f t="shared" si="51"/>
        <v>2011</v>
      </c>
      <c r="B3303" t="s">
        <v>942</v>
      </c>
      <c r="C3303">
        <v>775</v>
      </c>
      <c r="D3303">
        <v>1</v>
      </c>
      <c r="E3303">
        <v>544.33000000000004</v>
      </c>
    </row>
    <row r="3304" spans="1:5" x14ac:dyDescent="0.35">
      <c r="A3304">
        <f t="shared" si="51"/>
        <v>2011</v>
      </c>
      <c r="B3304" t="s">
        <v>942</v>
      </c>
      <c r="C3304">
        <v>777</v>
      </c>
      <c r="D3304">
        <v>1</v>
      </c>
      <c r="E3304">
        <v>944.04</v>
      </c>
    </row>
    <row r="3305" spans="1:5" x14ac:dyDescent="0.35">
      <c r="A3305">
        <f t="shared" si="51"/>
        <v>2011</v>
      </c>
      <c r="B3305" t="s">
        <v>942</v>
      </c>
      <c r="C3305">
        <v>786</v>
      </c>
      <c r="D3305">
        <v>1</v>
      </c>
      <c r="E3305">
        <v>421.27</v>
      </c>
    </row>
    <row r="3306" spans="1:5" x14ac:dyDescent="0.35">
      <c r="A3306">
        <f t="shared" si="51"/>
        <v>2011</v>
      </c>
      <c r="B3306" t="s">
        <v>942</v>
      </c>
      <c r="C3306">
        <v>787</v>
      </c>
      <c r="D3306">
        <v>1</v>
      </c>
      <c r="E3306">
        <v>474</v>
      </c>
    </row>
    <row r="3307" spans="1:5" x14ac:dyDescent="0.35">
      <c r="A3307">
        <f t="shared" si="51"/>
        <v>2011</v>
      </c>
      <c r="B3307" t="s">
        <v>942</v>
      </c>
      <c r="C3307">
        <v>801</v>
      </c>
      <c r="D3307">
        <v>1</v>
      </c>
      <c r="E3307">
        <v>98.6</v>
      </c>
    </row>
    <row r="3308" spans="1:5" x14ac:dyDescent="0.35">
      <c r="A3308">
        <f t="shared" si="51"/>
        <v>2011</v>
      </c>
      <c r="B3308" t="s">
        <v>942</v>
      </c>
      <c r="C3308">
        <v>803</v>
      </c>
      <c r="D3308">
        <v>1</v>
      </c>
      <c r="E3308">
        <v>416.95</v>
      </c>
    </row>
    <row r="3309" spans="1:5" x14ac:dyDescent="0.35">
      <c r="A3309">
        <f t="shared" si="51"/>
        <v>2011</v>
      </c>
      <c r="B3309" t="s">
        <v>942</v>
      </c>
      <c r="C3309">
        <v>811</v>
      </c>
      <c r="D3309">
        <v>1</v>
      </c>
      <c r="E3309">
        <v>607.26</v>
      </c>
    </row>
    <row r="3310" spans="1:5" x14ac:dyDescent="0.35">
      <c r="A3310">
        <f t="shared" si="51"/>
        <v>2011</v>
      </c>
      <c r="B3310" t="s">
        <v>942</v>
      </c>
      <c r="C3310">
        <v>813</v>
      </c>
      <c r="D3310">
        <v>1</v>
      </c>
      <c r="E3310">
        <v>1267.96</v>
      </c>
    </row>
    <row r="3311" spans="1:5" x14ac:dyDescent="0.35">
      <c r="A3311">
        <f t="shared" si="51"/>
        <v>2011</v>
      </c>
      <c r="B3311" t="s">
        <v>942</v>
      </c>
      <c r="C3311">
        <v>818</v>
      </c>
      <c r="D3311">
        <v>1</v>
      </c>
      <c r="E3311">
        <v>491.28</v>
      </c>
    </row>
    <row r="3312" spans="1:5" x14ac:dyDescent="0.35">
      <c r="A3312">
        <f t="shared" si="51"/>
        <v>2011</v>
      </c>
      <c r="B3312" t="s">
        <v>942</v>
      </c>
      <c r="C3312">
        <v>820</v>
      </c>
      <c r="D3312">
        <v>1</v>
      </c>
      <c r="E3312">
        <v>520.12</v>
      </c>
    </row>
    <row r="3313" spans="1:5" x14ac:dyDescent="0.35">
      <c r="A3313">
        <f t="shared" si="51"/>
        <v>2011</v>
      </c>
      <c r="B3313" t="s">
        <v>942</v>
      </c>
      <c r="C3313">
        <v>821</v>
      </c>
      <c r="D3313">
        <v>1</v>
      </c>
      <c r="E3313">
        <v>820.19</v>
      </c>
    </row>
    <row r="3314" spans="1:5" x14ac:dyDescent="0.35">
      <c r="A3314">
        <f t="shared" si="51"/>
        <v>2011</v>
      </c>
      <c r="B3314" t="s">
        <v>942</v>
      </c>
      <c r="C3314">
        <v>829</v>
      </c>
      <c r="D3314">
        <v>1</v>
      </c>
      <c r="E3314">
        <v>1844.24</v>
      </c>
    </row>
    <row r="3315" spans="1:5" x14ac:dyDescent="0.35">
      <c r="A3315">
        <f t="shared" si="51"/>
        <v>2011</v>
      </c>
      <c r="B3315" t="s">
        <v>942</v>
      </c>
      <c r="C3315">
        <v>831</v>
      </c>
      <c r="D3315">
        <v>1</v>
      </c>
      <c r="E3315">
        <v>6751.19</v>
      </c>
    </row>
    <row r="3316" spans="1:5" x14ac:dyDescent="0.35">
      <c r="A3316">
        <f t="shared" si="51"/>
        <v>2011</v>
      </c>
      <c r="B3316" t="s">
        <v>942</v>
      </c>
      <c r="C3316">
        <v>832</v>
      </c>
      <c r="D3316">
        <v>1</v>
      </c>
      <c r="E3316">
        <v>3226.13</v>
      </c>
    </row>
    <row r="3317" spans="1:5" x14ac:dyDescent="0.35">
      <c r="A3317">
        <f t="shared" si="51"/>
        <v>2011</v>
      </c>
      <c r="B3317" t="s">
        <v>942</v>
      </c>
      <c r="C3317">
        <v>833</v>
      </c>
      <c r="D3317">
        <v>1</v>
      </c>
      <c r="E3317">
        <v>17150.169999999998</v>
      </c>
    </row>
    <row r="3318" spans="1:5" x14ac:dyDescent="0.35">
      <c r="A3318">
        <f t="shared" si="51"/>
        <v>2011</v>
      </c>
      <c r="B3318" t="s">
        <v>942</v>
      </c>
      <c r="C3318">
        <v>834</v>
      </c>
      <c r="D3318">
        <v>1</v>
      </c>
      <c r="E3318">
        <v>8696.91</v>
      </c>
    </row>
    <row r="3319" spans="1:5" x14ac:dyDescent="0.35">
      <c r="A3319">
        <f t="shared" si="51"/>
        <v>2011</v>
      </c>
      <c r="B3319" t="s">
        <v>942</v>
      </c>
      <c r="C3319">
        <v>836</v>
      </c>
      <c r="D3319">
        <v>1</v>
      </c>
      <c r="E3319">
        <v>222.78</v>
      </c>
    </row>
    <row r="3320" spans="1:5" x14ac:dyDescent="0.35">
      <c r="A3320">
        <f t="shared" si="51"/>
        <v>2011</v>
      </c>
      <c r="B3320" t="s">
        <v>942</v>
      </c>
      <c r="C3320">
        <v>837</v>
      </c>
      <c r="D3320">
        <v>1</v>
      </c>
      <c r="E3320">
        <v>522.03</v>
      </c>
    </row>
    <row r="3321" spans="1:5" x14ac:dyDescent="0.35">
      <c r="A3321">
        <f t="shared" si="51"/>
        <v>2011</v>
      </c>
      <c r="B3321" t="s">
        <v>942</v>
      </c>
      <c r="C3321">
        <v>840</v>
      </c>
      <c r="D3321">
        <v>1</v>
      </c>
      <c r="E3321">
        <v>1085.3800000000001</v>
      </c>
    </row>
    <row r="3322" spans="1:5" x14ac:dyDescent="0.35">
      <c r="A3322">
        <f t="shared" si="51"/>
        <v>2011</v>
      </c>
      <c r="B3322" t="s">
        <v>942</v>
      </c>
      <c r="C3322">
        <v>846</v>
      </c>
      <c r="D3322">
        <v>1</v>
      </c>
      <c r="E3322">
        <v>744.11</v>
      </c>
    </row>
    <row r="3323" spans="1:5" x14ac:dyDescent="0.35">
      <c r="A3323">
        <f t="shared" si="51"/>
        <v>2011</v>
      </c>
      <c r="B3323" t="s">
        <v>942</v>
      </c>
      <c r="C3323">
        <v>850</v>
      </c>
      <c r="D3323">
        <v>1</v>
      </c>
      <c r="E3323">
        <v>220.43</v>
      </c>
    </row>
    <row r="3324" spans="1:5" x14ac:dyDescent="0.35">
      <c r="A3324">
        <f t="shared" si="51"/>
        <v>2011</v>
      </c>
      <c r="B3324" t="s">
        <v>942</v>
      </c>
      <c r="C3324">
        <v>852</v>
      </c>
      <c r="D3324">
        <v>1</v>
      </c>
      <c r="E3324">
        <v>124.16</v>
      </c>
    </row>
    <row r="3325" spans="1:5" x14ac:dyDescent="0.35">
      <c r="A3325">
        <f t="shared" si="51"/>
        <v>2011</v>
      </c>
      <c r="B3325" t="s">
        <v>942</v>
      </c>
      <c r="C3325">
        <v>857</v>
      </c>
      <c r="D3325">
        <v>1</v>
      </c>
      <c r="E3325">
        <v>741.92</v>
      </c>
    </row>
    <row r="3326" spans="1:5" x14ac:dyDescent="0.35">
      <c r="A3326">
        <f t="shared" si="51"/>
        <v>2011</v>
      </c>
      <c r="B3326" t="s">
        <v>942</v>
      </c>
      <c r="C3326">
        <v>858</v>
      </c>
      <c r="D3326">
        <v>1</v>
      </c>
      <c r="E3326">
        <v>996.99</v>
      </c>
    </row>
    <row r="3327" spans="1:5" x14ac:dyDescent="0.35">
      <c r="A3327">
        <f t="shared" si="51"/>
        <v>2011</v>
      </c>
      <c r="B3327" t="s">
        <v>942</v>
      </c>
      <c r="C3327">
        <v>861</v>
      </c>
      <c r="D3327">
        <v>1</v>
      </c>
      <c r="E3327">
        <v>3257.74</v>
      </c>
    </row>
    <row r="3328" spans="1:5" x14ac:dyDescent="0.35">
      <c r="A3328">
        <f t="shared" si="51"/>
        <v>2011</v>
      </c>
      <c r="B3328" t="s">
        <v>942</v>
      </c>
      <c r="C3328">
        <v>876</v>
      </c>
      <c r="D3328">
        <v>1</v>
      </c>
      <c r="E3328">
        <v>1674.54</v>
      </c>
    </row>
    <row r="3329" spans="1:5" x14ac:dyDescent="0.35">
      <c r="A3329">
        <f t="shared" si="51"/>
        <v>2011</v>
      </c>
      <c r="B3329" t="s">
        <v>942</v>
      </c>
      <c r="C3329">
        <v>877</v>
      </c>
      <c r="D3329">
        <v>1</v>
      </c>
      <c r="E3329">
        <v>5798.92</v>
      </c>
    </row>
    <row r="3330" spans="1:5" x14ac:dyDescent="0.35">
      <c r="A3330">
        <f t="shared" si="51"/>
        <v>2011</v>
      </c>
      <c r="B3330" t="s">
        <v>942</v>
      </c>
      <c r="C3330">
        <v>879</v>
      </c>
      <c r="D3330">
        <v>1</v>
      </c>
      <c r="E3330">
        <v>2285.5</v>
      </c>
    </row>
    <row r="3331" spans="1:5" x14ac:dyDescent="0.35">
      <c r="A3331">
        <f t="shared" si="51"/>
        <v>2011</v>
      </c>
      <c r="B3331" t="s">
        <v>942</v>
      </c>
      <c r="C3331">
        <v>881</v>
      </c>
      <c r="D3331">
        <v>1</v>
      </c>
      <c r="E3331">
        <v>978.13</v>
      </c>
    </row>
    <row r="3332" spans="1:5" x14ac:dyDescent="0.35">
      <c r="A3332">
        <f t="shared" ref="A3332:A3395" si="52">VALUE(20&amp;LEFT(B3332,2))+1</f>
        <v>2011</v>
      </c>
      <c r="B3332" t="s">
        <v>942</v>
      </c>
      <c r="C3332">
        <v>882</v>
      </c>
      <c r="D3332">
        <v>1</v>
      </c>
      <c r="E3332">
        <v>3921.26</v>
      </c>
    </row>
    <row r="3333" spans="1:5" x14ac:dyDescent="0.35">
      <c r="A3333">
        <f t="shared" si="52"/>
        <v>2011</v>
      </c>
      <c r="B3333" t="s">
        <v>942</v>
      </c>
      <c r="C3333">
        <v>883</v>
      </c>
      <c r="D3333">
        <v>1</v>
      </c>
      <c r="E3333">
        <v>1513.04</v>
      </c>
    </row>
    <row r="3334" spans="1:5" x14ac:dyDescent="0.35">
      <c r="A3334">
        <f t="shared" si="52"/>
        <v>2011</v>
      </c>
      <c r="B3334" t="s">
        <v>942</v>
      </c>
      <c r="C3334">
        <v>885</v>
      </c>
      <c r="D3334">
        <v>1</v>
      </c>
      <c r="E3334">
        <v>5260.73</v>
      </c>
    </row>
    <row r="3335" spans="1:5" x14ac:dyDescent="0.35">
      <c r="A3335">
        <f t="shared" si="52"/>
        <v>2011</v>
      </c>
      <c r="B3335" t="s">
        <v>942</v>
      </c>
      <c r="C3335">
        <v>891</v>
      </c>
      <c r="D3335">
        <v>1</v>
      </c>
      <c r="E3335">
        <v>522.54</v>
      </c>
    </row>
    <row r="3336" spans="1:5" x14ac:dyDescent="0.35">
      <c r="A3336">
        <f t="shared" si="52"/>
        <v>2011</v>
      </c>
      <c r="B3336" t="s">
        <v>942</v>
      </c>
      <c r="C3336">
        <v>911</v>
      </c>
      <c r="D3336">
        <v>1</v>
      </c>
      <c r="E3336">
        <v>5175.72</v>
      </c>
    </row>
    <row r="3337" spans="1:5" x14ac:dyDescent="0.35">
      <c r="A3337">
        <f t="shared" si="52"/>
        <v>2011</v>
      </c>
      <c r="B3337" t="s">
        <v>942</v>
      </c>
      <c r="C3337">
        <v>912</v>
      </c>
      <c r="D3337">
        <v>1</v>
      </c>
      <c r="E3337">
        <v>1803.72</v>
      </c>
    </row>
    <row r="3338" spans="1:5" x14ac:dyDescent="0.35">
      <c r="A3338">
        <f t="shared" si="52"/>
        <v>2011</v>
      </c>
      <c r="B3338" t="s">
        <v>942</v>
      </c>
      <c r="C3338">
        <v>914</v>
      </c>
      <c r="D3338">
        <v>1</v>
      </c>
      <c r="E3338">
        <v>285.58999999999997</v>
      </c>
    </row>
    <row r="3339" spans="1:5" x14ac:dyDescent="0.35">
      <c r="A3339">
        <f t="shared" si="52"/>
        <v>2011</v>
      </c>
      <c r="B3339" t="s">
        <v>942</v>
      </c>
      <c r="C3339">
        <v>2071</v>
      </c>
      <c r="D3339">
        <v>1</v>
      </c>
      <c r="E3339">
        <v>798.54</v>
      </c>
    </row>
    <row r="3340" spans="1:5" x14ac:dyDescent="0.35">
      <c r="A3340">
        <f t="shared" si="52"/>
        <v>2011</v>
      </c>
      <c r="B3340" t="s">
        <v>942</v>
      </c>
      <c r="C3340">
        <v>2125</v>
      </c>
      <c r="D3340">
        <v>1</v>
      </c>
      <c r="E3340">
        <v>1171.97</v>
      </c>
    </row>
    <row r="3341" spans="1:5" x14ac:dyDescent="0.35">
      <c r="A3341">
        <f t="shared" si="52"/>
        <v>2011</v>
      </c>
      <c r="B3341" t="s">
        <v>942</v>
      </c>
      <c r="C3341">
        <v>2134</v>
      </c>
      <c r="D3341">
        <v>1</v>
      </c>
      <c r="E3341">
        <v>663.47</v>
      </c>
    </row>
    <row r="3342" spans="1:5" x14ac:dyDescent="0.35">
      <c r="A3342">
        <f t="shared" si="52"/>
        <v>2011</v>
      </c>
      <c r="B3342" t="s">
        <v>942</v>
      </c>
      <c r="C3342">
        <v>2135</v>
      </c>
      <c r="D3342">
        <v>1</v>
      </c>
      <c r="E3342">
        <v>1077.1199999999999</v>
      </c>
    </row>
    <row r="3343" spans="1:5" x14ac:dyDescent="0.35">
      <c r="A3343">
        <f t="shared" si="52"/>
        <v>2011</v>
      </c>
      <c r="B3343" t="s">
        <v>942</v>
      </c>
      <c r="C3343">
        <v>2137</v>
      </c>
      <c r="D3343">
        <v>1</v>
      </c>
      <c r="E3343">
        <v>655.03</v>
      </c>
    </row>
    <row r="3344" spans="1:5" x14ac:dyDescent="0.35">
      <c r="A3344">
        <f t="shared" si="52"/>
        <v>2011</v>
      </c>
      <c r="B3344" t="s">
        <v>942</v>
      </c>
      <c r="C3344">
        <v>2142</v>
      </c>
      <c r="D3344">
        <v>1</v>
      </c>
      <c r="E3344">
        <v>1836.01</v>
      </c>
    </row>
    <row r="3345" spans="1:5" x14ac:dyDescent="0.35">
      <c r="A3345">
        <f t="shared" si="52"/>
        <v>2011</v>
      </c>
      <c r="B3345" t="s">
        <v>942</v>
      </c>
      <c r="C3345">
        <v>2143</v>
      </c>
      <c r="D3345">
        <v>1</v>
      </c>
      <c r="E3345">
        <v>896.18</v>
      </c>
    </row>
    <row r="3346" spans="1:5" x14ac:dyDescent="0.35">
      <c r="A3346">
        <f t="shared" si="52"/>
        <v>2011</v>
      </c>
      <c r="B3346" t="s">
        <v>942</v>
      </c>
      <c r="C3346">
        <v>2144</v>
      </c>
      <c r="D3346">
        <v>1</v>
      </c>
      <c r="E3346">
        <v>3371.78</v>
      </c>
    </row>
    <row r="3347" spans="1:5" x14ac:dyDescent="0.35">
      <c r="A3347">
        <f t="shared" si="52"/>
        <v>2011</v>
      </c>
      <c r="B3347" t="s">
        <v>942</v>
      </c>
      <c r="C3347">
        <v>2149</v>
      </c>
      <c r="D3347">
        <v>1</v>
      </c>
      <c r="E3347">
        <v>1057.48</v>
      </c>
    </row>
    <row r="3348" spans="1:5" x14ac:dyDescent="0.35">
      <c r="A3348">
        <f t="shared" si="52"/>
        <v>2011</v>
      </c>
      <c r="B3348" t="s">
        <v>942</v>
      </c>
      <c r="C3348">
        <v>2154</v>
      </c>
      <c r="D3348">
        <v>1</v>
      </c>
      <c r="E3348">
        <v>1182.67</v>
      </c>
    </row>
    <row r="3349" spans="1:5" x14ac:dyDescent="0.35">
      <c r="A3349">
        <f t="shared" si="52"/>
        <v>2011</v>
      </c>
      <c r="B3349" t="s">
        <v>942</v>
      </c>
      <c r="C3349">
        <v>2155</v>
      </c>
      <c r="D3349">
        <v>1</v>
      </c>
      <c r="E3349">
        <v>1003.17</v>
      </c>
    </row>
    <row r="3350" spans="1:5" x14ac:dyDescent="0.35">
      <c r="A3350">
        <f t="shared" si="52"/>
        <v>2011</v>
      </c>
      <c r="B3350" t="s">
        <v>942</v>
      </c>
      <c r="C3350">
        <v>2159</v>
      </c>
      <c r="D3350">
        <v>1</v>
      </c>
      <c r="E3350">
        <v>576.74</v>
      </c>
    </row>
    <row r="3351" spans="1:5" x14ac:dyDescent="0.35">
      <c r="A3351">
        <f t="shared" si="52"/>
        <v>2011</v>
      </c>
      <c r="B3351" t="s">
        <v>942</v>
      </c>
      <c r="C3351">
        <v>2164</v>
      </c>
      <c r="D3351">
        <v>1</v>
      </c>
      <c r="E3351">
        <v>1397.06</v>
      </c>
    </row>
    <row r="3352" spans="1:5" x14ac:dyDescent="0.35">
      <c r="A3352">
        <f t="shared" si="52"/>
        <v>2011</v>
      </c>
      <c r="B3352" t="s">
        <v>942</v>
      </c>
      <c r="C3352">
        <v>2165</v>
      </c>
      <c r="D3352">
        <v>1</v>
      </c>
      <c r="E3352">
        <v>1002.87</v>
      </c>
    </row>
    <row r="3353" spans="1:5" x14ac:dyDescent="0.35">
      <c r="A3353">
        <f t="shared" si="52"/>
        <v>2011</v>
      </c>
      <c r="B3353" t="s">
        <v>942</v>
      </c>
      <c r="C3353">
        <v>2167</v>
      </c>
      <c r="D3353">
        <v>1</v>
      </c>
      <c r="E3353">
        <v>574.35</v>
      </c>
    </row>
    <row r="3354" spans="1:5" x14ac:dyDescent="0.35">
      <c r="A3354">
        <f t="shared" si="52"/>
        <v>2011</v>
      </c>
      <c r="B3354" t="s">
        <v>942</v>
      </c>
      <c r="C3354">
        <v>2168</v>
      </c>
      <c r="D3354">
        <v>1</v>
      </c>
      <c r="E3354">
        <v>940.86</v>
      </c>
    </row>
    <row r="3355" spans="1:5" x14ac:dyDescent="0.35">
      <c r="A3355">
        <f t="shared" si="52"/>
        <v>2011</v>
      </c>
      <c r="B3355" t="s">
        <v>942</v>
      </c>
      <c r="C3355">
        <v>2169</v>
      </c>
      <c r="D3355">
        <v>1</v>
      </c>
      <c r="E3355">
        <v>769.51</v>
      </c>
    </row>
    <row r="3356" spans="1:5" x14ac:dyDescent="0.35">
      <c r="A3356">
        <f t="shared" si="52"/>
        <v>2011</v>
      </c>
      <c r="B3356" t="s">
        <v>942</v>
      </c>
      <c r="C3356">
        <v>2170</v>
      </c>
      <c r="D3356">
        <v>1</v>
      </c>
      <c r="E3356">
        <v>1287.3900000000001</v>
      </c>
    </row>
    <row r="3357" spans="1:5" x14ac:dyDescent="0.35">
      <c r="A3357">
        <f t="shared" si="52"/>
        <v>2011</v>
      </c>
      <c r="B3357" t="s">
        <v>942</v>
      </c>
      <c r="C3357">
        <v>2171</v>
      </c>
      <c r="D3357">
        <v>1</v>
      </c>
      <c r="E3357">
        <v>288.52</v>
      </c>
    </row>
    <row r="3358" spans="1:5" x14ac:dyDescent="0.35">
      <c r="A3358">
        <f t="shared" si="52"/>
        <v>2011</v>
      </c>
      <c r="B3358" t="s">
        <v>942</v>
      </c>
      <c r="C3358">
        <v>2172</v>
      </c>
      <c r="D3358">
        <v>1</v>
      </c>
      <c r="E3358">
        <v>829.84</v>
      </c>
    </row>
    <row r="3359" spans="1:5" x14ac:dyDescent="0.35">
      <c r="A3359">
        <f t="shared" si="52"/>
        <v>2011</v>
      </c>
      <c r="B3359" t="s">
        <v>942</v>
      </c>
      <c r="C3359">
        <v>2174</v>
      </c>
      <c r="D3359">
        <v>1</v>
      </c>
      <c r="E3359">
        <v>904.47</v>
      </c>
    </row>
    <row r="3360" spans="1:5" x14ac:dyDescent="0.35">
      <c r="A3360">
        <f t="shared" si="52"/>
        <v>2011</v>
      </c>
      <c r="B3360" t="s">
        <v>942</v>
      </c>
      <c r="C3360">
        <v>2176</v>
      </c>
      <c r="D3360">
        <v>1</v>
      </c>
      <c r="E3360">
        <v>417.84</v>
      </c>
    </row>
    <row r="3361" spans="1:5" x14ac:dyDescent="0.35">
      <c r="A3361">
        <f t="shared" si="52"/>
        <v>2011</v>
      </c>
      <c r="B3361" t="s">
        <v>942</v>
      </c>
      <c r="C3361">
        <v>2180</v>
      </c>
      <c r="D3361">
        <v>1</v>
      </c>
      <c r="E3361">
        <v>669.9</v>
      </c>
    </row>
    <row r="3362" spans="1:5" x14ac:dyDescent="0.35">
      <c r="A3362">
        <f t="shared" si="52"/>
        <v>2011</v>
      </c>
      <c r="B3362" t="s">
        <v>942</v>
      </c>
      <c r="C3362">
        <v>2184</v>
      </c>
      <c r="D3362">
        <v>1</v>
      </c>
      <c r="E3362">
        <v>1196.99</v>
      </c>
    </row>
    <row r="3363" spans="1:5" x14ac:dyDescent="0.35">
      <c r="A3363">
        <f t="shared" si="52"/>
        <v>2011</v>
      </c>
      <c r="B3363" t="s">
        <v>942</v>
      </c>
      <c r="C3363">
        <v>2190</v>
      </c>
      <c r="D3363">
        <v>1</v>
      </c>
      <c r="E3363">
        <v>846.74</v>
      </c>
    </row>
    <row r="3364" spans="1:5" x14ac:dyDescent="0.35">
      <c r="A3364">
        <f t="shared" si="52"/>
        <v>2011</v>
      </c>
      <c r="B3364" t="s">
        <v>942</v>
      </c>
      <c r="C3364">
        <v>2198</v>
      </c>
      <c r="D3364">
        <v>1</v>
      </c>
      <c r="E3364">
        <v>540.87</v>
      </c>
    </row>
    <row r="3365" spans="1:5" x14ac:dyDescent="0.35">
      <c r="A3365">
        <f t="shared" si="52"/>
        <v>2011</v>
      </c>
      <c r="B3365" t="s">
        <v>942</v>
      </c>
      <c r="C3365">
        <v>2215</v>
      </c>
      <c r="D3365">
        <v>1</v>
      </c>
      <c r="E3365">
        <v>302.05</v>
      </c>
    </row>
    <row r="3366" spans="1:5" x14ac:dyDescent="0.35">
      <c r="A3366">
        <f t="shared" si="52"/>
        <v>2011</v>
      </c>
      <c r="B3366" t="s">
        <v>942</v>
      </c>
      <c r="C3366">
        <v>2310</v>
      </c>
      <c r="D3366">
        <v>1</v>
      </c>
      <c r="E3366">
        <v>1202.76</v>
      </c>
    </row>
    <row r="3367" spans="1:5" x14ac:dyDescent="0.35">
      <c r="A3367">
        <f t="shared" si="52"/>
        <v>2011</v>
      </c>
      <c r="B3367" t="s">
        <v>942</v>
      </c>
      <c r="C3367">
        <v>2311</v>
      </c>
      <c r="D3367">
        <v>1</v>
      </c>
      <c r="E3367">
        <v>459.05</v>
      </c>
    </row>
    <row r="3368" spans="1:5" x14ac:dyDescent="0.35">
      <c r="A3368">
        <f t="shared" si="52"/>
        <v>2011</v>
      </c>
      <c r="B3368" t="s">
        <v>942</v>
      </c>
      <c r="C3368">
        <v>2342</v>
      </c>
      <c r="D3368">
        <v>1</v>
      </c>
      <c r="E3368">
        <v>713.5</v>
      </c>
    </row>
    <row r="3369" spans="1:5" x14ac:dyDescent="0.35">
      <c r="A3369">
        <f t="shared" si="52"/>
        <v>2011</v>
      </c>
      <c r="B3369" t="s">
        <v>942</v>
      </c>
      <c r="C3369">
        <v>2358</v>
      </c>
      <c r="D3369">
        <v>1</v>
      </c>
      <c r="E3369">
        <v>233.63</v>
      </c>
    </row>
    <row r="3370" spans="1:5" x14ac:dyDescent="0.35">
      <c r="A3370">
        <f t="shared" si="52"/>
        <v>2011</v>
      </c>
      <c r="B3370" t="s">
        <v>942</v>
      </c>
      <c r="C3370">
        <v>2364</v>
      </c>
      <c r="D3370">
        <v>1</v>
      </c>
      <c r="E3370">
        <v>672.21</v>
      </c>
    </row>
    <row r="3371" spans="1:5" x14ac:dyDescent="0.35">
      <c r="A3371">
        <f t="shared" si="52"/>
        <v>2011</v>
      </c>
      <c r="B3371" t="s">
        <v>942</v>
      </c>
      <c r="C3371">
        <v>2365</v>
      </c>
      <c r="D3371">
        <v>1</v>
      </c>
      <c r="E3371">
        <v>839.05</v>
      </c>
    </row>
    <row r="3372" spans="1:5" x14ac:dyDescent="0.35">
      <c r="A3372">
        <f t="shared" si="52"/>
        <v>2011</v>
      </c>
      <c r="B3372" t="s">
        <v>942</v>
      </c>
      <c r="C3372">
        <v>2396</v>
      </c>
      <c r="D3372">
        <v>1</v>
      </c>
      <c r="E3372">
        <v>817.24</v>
      </c>
    </row>
    <row r="3373" spans="1:5" x14ac:dyDescent="0.35">
      <c r="A3373">
        <f t="shared" si="52"/>
        <v>2011</v>
      </c>
      <c r="B3373" t="s">
        <v>942</v>
      </c>
      <c r="C3373">
        <v>2397</v>
      </c>
      <c r="D3373">
        <v>1</v>
      </c>
      <c r="E3373">
        <v>1118.45</v>
      </c>
    </row>
    <row r="3374" spans="1:5" x14ac:dyDescent="0.35">
      <c r="A3374">
        <f t="shared" si="52"/>
        <v>2011</v>
      </c>
      <c r="B3374" t="s">
        <v>942</v>
      </c>
      <c r="C3374">
        <v>2448</v>
      </c>
      <c r="D3374">
        <v>1</v>
      </c>
      <c r="E3374">
        <v>745.9</v>
      </c>
    </row>
    <row r="3375" spans="1:5" x14ac:dyDescent="0.35">
      <c r="A3375">
        <f t="shared" si="52"/>
        <v>2011</v>
      </c>
      <c r="B3375" t="s">
        <v>942</v>
      </c>
      <c r="C3375">
        <v>2527</v>
      </c>
      <c r="D3375">
        <v>1</v>
      </c>
      <c r="E3375">
        <v>259.07</v>
      </c>
    </row>
    <row r="3376" spans="1:5" x14ac:dyDescent="0.35">
      <c r="A3376">
        <f t="shared" si="52"/>
        <v>2011</v>
      </c>
      <c r="B3376" t="s">
        <v>942</v>
      </c>
      <c r="C3376">
        <v>2534</v>
      </c>
      <c r="D3376">
        <v>1</v>
      </c>
      <c r="E3376">
        <v>679.86</v>
      </c>
    </row>
    <row r="3377" spans="1:5" x14ac:dyDescent="0.35">
      <c r="A3377">
        <f t="shared" si="52"/>
        <v>2011</v>
      </c>
      <c r="B3377" t="s">
        <v>942</v>
      </c>
      <c r="C3377">
        <v>2536</v>
      </c>
      <c r="D3377">
        <v>1</v>
      </c>
      <c r="E3377">
        <v>231.48</v>
      </c>
    </row>
    <row r="3378" spans="1:5" x14ac:dyDescent="0.35">
      <c r="A3378">
        <f t="shared" si="52"/>
        <v>2011</v>
      </c>
      <c r="B3378" t="s">
        <v>942</v>
      </c>
      <c r="C3378">
        <v>2580</v>
      </c>
      <c r="D3378">
        <v>1</v>
      </c>
      <c r="E3378">
        <v>769.62</v>
      </c>
    </row>
    <row r="3379" spans="1:5" x14ac:dyDescent="0.35">
      <c r="A3379">
        <f t="shared" si="52"/>
        <v>2011</v>
      </c>
      <c r="B3379" t="s">
        <v>942</v>
      </c>
      <c r="C3379">
        <v>2609</v>
      </c>
      <c r="D3379">
        <v>1</v>
      </c>
      <c r="E3379">
        <v>431.97</v>
      </c>
    </row>
    <row r="3380" spans="1:5" x14ac:dyDescent="0.35">
      <c r="A3380">
        <f t="shared" si="52"/>
        <v>2011</v>
      </c>
      <c r="B3380" t="s">
        <v>942</v>
      </c>
      <c r="C3380">
        <v>2683</v>
      </c>
      <c r="D3380">
        <v>1</v>
      </c>
      <c r="E3380">
        <v>436.02</v>
      </c>
    </row>
    <row r="3381" spans="1:5" x14ac:dyDescent="0.35">
      <c r="A3381">
        <f t="shared" si="52"/>
        <v>2011</v>
      </c>
      <c r="B3381" t="s">
        <v>942</v>
      </c>
      <c r="C3381">
        <v>2687</v>
      </c>
      <c r="D3381">
        <v>1</v>
      </c>
      <c r="E3381">
        <v>1074.47</v>
      </c>
    </row>
    <row r="3382" spans="1:5" x14ac:dyDescent="0.35">
      <c r="A3382">
        <f t="shared" si="52"/>
        <v>2011</v>
      </c>
      <c r="B3382" t="s">
        <v>942</v>
      </c>
      <c r="C3382">
        <v>2689</v>
      </c>
      <c r="D3382">
        <v>1</v>
      </c>
      <c r="E3382">
        <v>1138.6400000000001</v>
      </c>
    </row>
    <row r="3383" spans="1:5" x14ac:dyDescent="0.35">
      <c r="A3383">
        <f t="shared" si="52"/>
        <v>2011</v>
      </c>
      <c r="B3383" t="s">
        <v>942</v>
      </c>
      <c r="C3383">
        <v>2711</v>
      </c>
      <c r="D3383">
        <v>1</v>
      </c>
      <c r="E3383">
        <v>871.88</v>
      </c>
    </row>
    <row r="3384" spans="1:5" x14ac:dyDescent="0.35">
      <c r="A3384">
        <f t="shared" si="52"/>
        <v>2011</v>
      </c>
      <c r="B3384" t="s">
        <v>942</v>
      </c>
      <c r="C3384">
        <v>2752</v>
      </c>
      <c r="D3384">
        <v>1</v>
      </c>
      <c r="E3384">
        <v>1746.97</v>
      </c>
    </row>
    <row r="3385" spans="1:5" x14ac:dyDescent="0.35">
      <c r="A3385">
        <f t="shared" si="52"/>
        <v>2011</v>
      </c>
      <c r="B3385" t="s">
        <v>942</v>
      </c>
      <c r="C3385">
        <v>2753</v>
      </c>
      <c r="D3385">
        <v>1</v>
      </c>
      <c r="E3385">
        <v>1006.88</v>
      </c>
    </row>
    <row r="3386" spans="1:5" x14ac:dyDescent="0.35">
      <c r="A3386">
        <f t="shared" si="52"/>
        <v>2011</v>
      </c>
      <c r="B3386" t="s">
        <v>942</v>
      </c>
      <c r="C3386">
        <v>2754</v>
      </c>
      <c r="D3386">
        <v>1</v>
      </c>
      <c r="E3386">
        <v>483.62</v>
      </c>
    </row>
    <row r="3387" spans="1:5" x14ac:dyDescent="0.35">
      <c r="A3387">
        <f t="shared" si="52"/>
        <v>2011</v>
      </c>
      <c r="B3387" t="s">
        <v>942</v>
      </c>
      <c r="C3387">
        <v>2759</v>
      </c>
      <c r="D3387">
        <v>1</v>
      </c>
      <c r="E3387">
        <v>287.31</v>
      </c>
    </row>
    <row r="3388" spans="1:5" x14ac:dyDescent="0.35">
      <c r="A3388">
        <f t="shared" si="52"/>
        <v>2011</v>
      </c>
      <c r="B3388" t="s">
        <v>942</v>
      </c>
      <c r="C3388">
        <v>2805</v>
      </c>
      <c r="D3388">
        <v>1</v>
      </c>
      <c r="E3388">
        <v>1069.8800000000001</v>
      </c>
    </row>
    <row r="3389" spans="1:5" x14ac:dyDescent="0.35">
      <c r="A3389">
        <f t="shared" si="52"/>
        <v>2011</v>
      </c>
      <c r="B3389" t="s">
        <v>942</v>
      </c>
      <c r="C3389">
        <v>2835</v>
      </c>
      <c r="D3389">
        <v>1</v>
      </c>
      <c r="E3389">
        <v>572.4</v>
      </c>
    </row>
    <row r="3390" spans="1:5" x14ac:dyDescent="0.35">
      <c r="A3390">
        <f t="shared" si="52"/>
        <v>2011</v>
      </c>
      <c r="B3390" t="s">
        <v>942</v>
      </c>
      <c r="C3390">
        <v>2853</v>
      </c>
      <c r="D3390">
        <v>1</v>
      </c>
      <c r="E3390">
        <v>810.39</v>
      </c>
    </row>
    <row r="3391" spans="1:5" x14ac:dyDescent="0.35">
      <c r="A3391">
        <f t="shared" si="52"/>
        <v>2011</v>
      </c>
      <c r="B3391" t="s">
        <v>942</v>
      </c>
      <c r="C3391">
        <v>2854</v>
      </c>
      <c r="D3391">
        <v>1</v>
      </c>
      <c r="E3391">
        <v>537.57000000000005</v>
      </c>
    </row>
    <row r="3392" spans="1:5" x14ac:dyDescent="0.35">
      <c r="A3392">
        <f t="shared" si="52"/>
        <v>2011</v>
      </c>
      <c r="B3392" t="s">
        <v>942</v>
      </c>
      <c r="C3392">
        <v>2856</v>
      </c>
      <c r="D3392">
        <v>1</v>
      </c>
      <c r="E3392">
        <v>347.68</v>
      </c>
    </row>
    <row r="3393" spans="1:5" x14ac:dyDescent="0.35">
      <c r="A3393">
        <f t="shared" si="52"/>
        <v>2011</v>
      </c>
      <c r="B3393" t="s">
        <v>942</v>
      </c>
      <c r="C3393">
        <v>2859</v>
      </c>
      <c r="D3393">
        <v>1</v>
      </c>
      <c r="E3393">
        <v>1710.06</v>
      </c>
    </row>
    <row r="3394" spans="1:5" x14ac:dyDescent="0.35">
      <c r="A3394">
        <f t="shared" si="52"/>
        <v>2011</v>
      </c>
      <c r="B3394" t="s">
        <v>942</v>
      </c>
      <c r="C3394">
        <v>2860</v>
      </c>
      <c r="D3394">
        <v>1</v>
      </c>
      <c r="E3394">
        <v>1241.4100000000001</v>
      </c>
    </row>
    <row r="3395" spans="1:5" x14ac:dyDescent="0.35">
      <c r="A3395">
        <f t="shared" si="52"/>
        <v>2011</v>
      </c>
      <c r="B3395" t="s">
        <v>942</v>
      </c>
      <c r="C3395">
        <v>2884</v>
      </c>
      <c r="D3395">
        <v>1</v>
      </c>
      <c r="E3395">
        <v>447.86</v>
      </c>
    </row>
    <row r="3396" spans="1:5" x14ac:dyDescent="0.35">
      <c r="A3396">
        <f t="shared" ref="A3396:A3459" si="53">VALUE(20&amp;LEFT(B3396,2))+1</f>
        <v>2011</v>
      </c>
      <c r="B3396" t="s">
        <v>942</v>
      </c>
      <c r="C3396">
        <v>2886</v>
      </c>
      <c r="D3396">
        <v>1</v>
      </c>
      <c r="E3396">
        <v>398.86</v>
      </c>
    </row>
    <row r="3397" spans="1:5" x14ac:dyDescent="0.35">
      <c r="A3397">
        <f t="shared" si="53"/>
        <v>2011</v>
      </c>
      <c r="B3397" t="s">
        <v>942</v>
      </c>
      <c r="C3397">
        <v>2888</v>
      </c>
      <c r="D3397">
        <v>1</v>
      </c>
      <c r="E3397">
        <v>371.94</v>
      </c>
    </row>
    <row r="3398" spans="1:5" x14ac:dyDescent="0.35">
      <c r="A3398">
        <f t="shared" si="53"/>
        <v>2011</v>
      </c>
      <c r="B3398" t="s">
        <v>942</v>
      </c>
      <c r="C3398">
        <v>2889</v>
      </c>
      <c r="D3398">
        <v>1</v>
      </c>
      <c r="E3398">
        <v>633.74</v>
      </c>
    </row>
    <row r="3399" spans="1:5" x14ac:dyDescent="0.35">
      <c r="A3399">
        <f t="shared" si="53"/>
        <v>2011</v>
      </c>
      <c r="B3399" t="s">
        <v>942</v>
      </c>
      <c r="C3399">
        <v>2890</v>
      </c>
      <c r="D3399">
        <v>1</v>
      </c>
      <c r="E3399">
        <v>497.85</v>
      </c>
    </row>
    <row r="3400" spans="1:5" x14ac:dyDescent="0.35">
      <c r="A3400">
        <f t="shared" si="53"/>
        <v>2011</v>
      </c>
      <c r="B3400" t="s">
        <v>942</v>
      </c>
      <c r="C3400">
        <v>2895</v>
      </c>
      <c r="D3400">
        <v>1</v>
      </c>
      <c r="E3400">
        <v>1193.1600000000001</v>
      </c>
    </row>
    <row r="3401" spans="1:5" x14ac:dyDescent="0.35">
      <c r="A3401">
        <f t="shared" si="53"/>
        <v>2011</v>
      </c>
      <c r="B3401" t="s">
        <v>942</v>
      </c>
      <c r="C3401">
        <v>2897</v>
      </c>
      <c r="D3401">
        <v>1</v>
      </c>
      <c r="E3401">
        <v>1160.21</v>
      </c>
    </row>
    <row r="3402" spans="1:5" x14ac:dyDescent="0.35">
      <c r="A3402">
        <f t="shared" si="53"/>
        <v>2011</v>
      </c>
      <c r="B3402" t="s">
        <v>942</v>
      </c>
      <c r="C3402">
        <v>2898</v>
      </c>
      <c r="D3402">
        <v>1</v>
      </c>
      <c r="E3402">
        <v>471.61</v>
      </c>
    </row>
    <row r="3403" spans="1:5" x14ac:dyDescent="0.35">
      <c r="A3403">
        <f t="shared" si="53"/>
        <v>2011</v>
      </c>
      <c r="B3403" t="s">
        <v>942</v>
      </c>
      <c r="C3403">
        <v>2899</v>
      </c>
      <c r="D3403">
        <v>1</v>
      </c>
      <c r="E3403">
        <v>1504.48</v>
      </c>
    </row>
    <row r="3404" spans="1:5" x14ac:dyDescent="0.35">
      <c r="A3404">
        <f t="shared" si="53"/>
        <v>2011</v>
      </c>
      <c r="B3404" t="s">
        <v>942</v>
      </c>
      <c r="C3404">
        <v>2902</v>
      </c>
      <c r="D3404">
        <v>1</v>
      </c>
      <c r="E3404">
        <v>526.20000000000005</v>
      </c>
    </row>
    <row r="3405" spans="1:5" x14ac:dyDescent="0.35">
      <c r="A3405">
        <f t="shared" si="53"/>
        <v>2011</v>
      </c>
      <c r="B3405" t="s">
        <v>942</v>
      </c>
      <c r="C3405">
        <v>2903</v>
      </c>
      <c r="D3405">
        <v>1</v>
      </c>
      <c r="E3405">
        <v>496.4</v>
      </c>
    </row>
    <row r="3406" spans="1:5" x14ac:dyDescent="0.35">
      <c r="A3406">
        <f t="shared" si="53"/>
        <v>2011</v>
      </c>
      <c r="B3406" t="s">
        <v>942</v>
      </c>
      <c r="C3406">
        <v>2904</v>
      </c>
      <c r="D3406">
        <v>1</v>
      </c>
      <c r="E3406">
        <v>756.49</v>
      </c>
    </row>
    <row r="3407" spans="1:5" x14ac:dyDescent="0.35">
      <c r="A3407">
        <f t="shared" si="53"/>
        <v>2012</v>
      </c>
      <c r="B3407" t="s">
        <v>943</v>
      </c>
      <c r="C3407">
        <v>1</v>
      </c>
      <c r="D3407">
        <v>1</v>
      </c>
      <c r="E3407">
        <v>1259.6300000000001</v>
      </c>
    </row>
    <row r="3408" spans="1:5" x14ac:dyDescent="0.35">
      <c r="A3408">
        <f t="shared" si="53"/>
        <v>2012</v>
      </c>
      <c r="B3408" t="s">
        <v>943</v>
      </c>
      <c r="C3408">
        <v>1</v>
      </c>
      <c r="D3408">
        <v>3</v>
      </c>
      <c r="E3408">
        <v>33600.370000000003</v>
      </c>
    </row>
    <row r="3409" spans="1:5" x14ac:dyDescent="0.35">
      <c r="A3409">
        <f t="shared" si="53"/>
        <v>2012</v>
      </c>
      <c r="B3409" t="s">
        <v>943</v>
      </c>
      <c r="C3409">
        <v>2</v>
      </c>
      <c r="D3409">
        <v>1</v>
      </c>
      <c r="E3409">
        <v>276.77</v>
      </c>
    </row>
    <row r="3410" spans="1:5" x14ac:dyDescent="0.35">
      <c r="A3410">
        <f t="shared" si="53"/>
        <v>2012</v>
      </c>
      <c r="B3410" t="s">
        <v>943</v>
      </c>
      <c r="C3410">
        <v>4</v>
      </c>
      <c r="D3410">
        <v>1</v>
      </c>
      <c r="E3410">
        <v>384.02</v>
      </c>
    </row>
    <row r="3411" spans="1:5" x14ac:dyDescent="0.35">
      <c r="A3411">
        <f t="shared" si="53"/>
        <v>2012</v>
      </c>
      <c r="B3411" t="s">
        <v>943</v>
      </c>
      <c r="C3411">
        <v>6</v>
      </c>
      <c r="D3411">
        <v>3</v>
      </c>
      <c r="E3411">
        <v>3334.82</v>
      </c>
    </row>
    <row r="3412" spans="1:5" x14ac:dyDescent="0.35">
      <c r="A3412">
        <f t="shared" si="53"/>
        <v>2012</v>
      </c>
      <c r="B3412" t="s">
        <v>943</v>
      </c>
      <c r="C3412">
        <v>11</v>
      </c>
      <c r="D3412">
        <v>1</v>
      </c>
      <c r="E3412">
        <v>37723.599999999999</v>
      </c>
    </row>
    <row r="3413" spans="1:5" x14ac:dyDescent="0.35">
      <c r="A3413">
        <f t="shared" si="53"/>
        <v>2012</v>
      </c>
      <c r="B3413" t="s">
        <v>943</v>
      </c>
      <c r="C3413">
        <v>12</v>
      </c>
      <c r="D3413">
        <v>1</v>
      </c>
      <c r="E3413">
        <v>6443.66</v>
      </c>
    </row>
    <row r="3414" spans="1:5" x14ac:dyDescent="0.35">
      <c r="A3414">
        <f t="shared" si="53"/>
        <v>2012</v>
      </c>
      <c r="B3414" t="s">
        <v>943</v>
      </c>
      <c r="C3414">
        <v>13</v>
      </c>
      <c r="D3414">
        <v>1</v>
      </c>
      <c r="E3414">
        <v>3025.68</v>
      </c>
    </row>
    <row r="3415" spans="1:5" x14ac:dyDescent="0.35">
      <c r="A3415">
        <f t="shared" si="53"/>
        <v>2012</v>
      </c>
      <c r="B3415" t="s">
        <v>943</v>
      </c>
      <c r="C3415">
        <v>14</v>
      </c>
      <c r="D3415">
        <v>1</v>
      </c>
      <c r="E3415">
        <v>2913.25</v>
      </c>
    </row>
    <row r="3416" spans="1:5" x14ac:dyDescent="0.35">
      <c r="A3416">
        <f t="shared" si="53"/>
        <v>2012</v>
      </c>
      <c r="B3416" t="s">
        <v>943</v>
      </c>
      <c r="C3416">
        <v>15</v>
      </c>
      <c r="D3416">
        <v>1</v>
      </c>
      <c r="E3416">
        <v>5006.75</v>
      </c>
    </row>
    <row r="3417" spans="1:5" x14ac:dyDescent="0.35">
      <c r="A3417">
        <f t="shared" si="53"/>
        <v>2012</v>
      </c>
      <c r="B3417" t="s">
        <v>943</v>
      </c>
      <c r="C3417">
        <v>16</v>
      </c>
      <c r="D3417">
        <v>1</v>
      </c>
      <c r="E3417">
        <v>5128.43</v>
      </c>
    </row>
    <row r="3418" spans="1:5" x14ac:dyDescent="0.35">
      <c r="A3418">
        <f t="shared" si="53"/>
        <v>2012</v>
      </c>
      <c r="B3418" t="s">
        <v>943</v>
      </c>
      <c r="C3418">
        <v>22</v>
      </c>
      <c r="D3418">
        <v>1</v>
      </c>
      <c r="E3418">
        <v>2812.94</v>
      </c>
    </row>
    <row r="3419" spans="1:5" x14ac:dyDescent="0.35">
      <c r="A3419">
        <f t="shared" si="53"/>
        <v>2012</v>
      </c>
      <c r="B3419" t="s">
        <v>943</v>
      </c>
      <c r="C3419">
        <v>23</v>
      </c>
      <c r="D3419">
        <v>1</v>
      </c>
      <c r="E3419">
        <v>902.33</v>
      </c>
    </row>
    <row r="3420" spans="1:5" x14ac:dyDescent="0.35">
      <c r="A3420">
        <f t="shared" si="53"/>
        <v>2012</v>
      </c>
      <c r="B3420" t="s">
        <v>943</v>
      </c>
      <c r="C3420">
        <v>25</v>
      </c>
      <c r="D3420">
        <v>1</v>
      </c>
      <c r="E3420">
        <v>60.6</v>
      </c>
    </row>
    <row r="3421" spans="1:5" x14ac:dyDescent="0.35">
      <c r="A3421">
        <f t="shared" si="53"/>
        <v>2012</v>
      </c>
      <c r="B3421" t="s">
        <v>943</v>
      </c>
      <c r="C3421">
        <v>31</v>
      </c>
      <c r="D3421">
        <v>1</v>
      </c>
      <c r="E3421">
        <v>4928.8100000000004</v>
      </c>
    </row>
    <row r="3422" spans="1:5" x14ac:dyDescent="0.35">
      <c r="A3422">
        <f t="shared" si="53"/>
        <v>2012</v>
      </c>
      <c r="B3422" t="s">
        <v>943</v>
      </c>
      <c r="C3422">
        <v>32</v>
      </c>
      <c r="D3422">
        <v>1</v>
      </c>
      <c r="E3422">
        <v>602.91999999999996</v>
      </c>
    </row>
    <row r="3423" spans="1:5" x14ac:dyDescent="0.35">
      <c r="A3423">
        <f t="shared" si="53"/>
        <v>2012</v>
      </c>
      <c r="B3423" t="s">
        <v>943</v>
      </c>
      <c r="C3423">
        <v>36</v>
      </c>
      <c r="D3423">
        <v>1</v>
      </c>
      <c r="E3423">
        <v>246.03</v>
      </c>
    </row>
    <row r="3424" spans="1:5" x14ac:dyDescent="0.35">
      <c r="A3424">
        <f t="shared" si="53"/>
        <v>2012</v>
      </c>
      <c r="B3424" t="s">
        <v>943</v>
      </c>
      <c r="C3424">
        <v>38</v>
      </c>
      <c r="D3424">
        <v>1</v>
      </c>
      <c r="E3424">
        <v>1314.6</v>
      </c>
    </row>
    <row r="3425" spans="1:5" x14ac:dyDescent="0.35">
      <c r="A3425">
        <f t="shared" si="53"/>
        <v>2012</v>
      </c>
      <c r="B3425" t="s">
        <v>943</v>
      </c>
      <c r="C3425">
        <v>47</v>
      </c>
      <c r="D3425">
        <v>1</v>
      </c>
      <c r="E3425">
        <v>3879.59</v>
      </c>
    </row>
    <row r="3426" spans="1:5" x14ac:dyDescent="0.35">
      <c r="A3426">
        <f t="shared" si="53"/>
        <v>2012</v>
      </c>
      <c r="B3426" t="s">
        <v>943</v>
      </c>
      <c r="C3426">
        <v>51</v>
      </c>
      <c r="D3426">
        <v>1</v>
      </c>
      <c r="E3426">
        <v>1773.16</v>
      </c>
    </row>
    <row r="3427" spans="1:5" x14ac:dyDescent="0.35">
      <c r="A3427">
        <f t="shared" si="53"/>
        <v>2012</v>
      </c>
      <c r="B3427" t="s">
        <v>943</v>
      </c>
      <c r="C3427">
        <v>75</v>
      </c>
      <c r="D3427">
        <v>1</v>
      </c>
      <c r="E3427">
        <v>587.4</v>
      </c>
    </row>
    <row r="3428" spans="1:5" x14ac:dyDescent="0.35">
      <c r="A3428">
        <f t="shared" si="53"/>
        <v>2012</v>
      </c>
      <c r="B3428" t="s">
        <v>943</v>
      </c>
      <c r="C3428">
        <v>77</v>
      </c>
      <c r="D3428">
        <v>1</v>
      </c>
      <c r="E3428">
        <v>7477.43</v>
      </c>
    </row>
    <row r="3429" spans="1:5" x14ac:dyDescent="0.35">
      <c r="A3429">
        <f t="shared" si="53"/>
        <v>2012</v>
      </c>
      <c r="B3429" t="s">
        <v>943</v>
      </c>
      <c r="C3429">
        <v>81</v>
      </c>
      <c r="D3429">
        <v>1</v>
      </c>
      <c r="E3429">
        <v>173.58</v>
      </c>
    </row>
    <row r="3430" spans="1:5" x14ac:dyDescent="0.35">
      <c r="A3430">
        <f t="shared" si="53"/>
        <v>2012</v>
      </c>
      <c r="B3430" t="s">
        <v>943</v>
      </c>
      <c r="C3430">
        <v>84</v>
      </c>
      <c r="D3430">
        <v>1</v>
      </c>
      <c r="E3430">
        <v>589.62</v>
      </c>
    </row>
    <row r="3431" spans="1:5" x14ac:dyDescent="0.35">
      <c r="A3431">
        <f t="shared" si="53"/>
        <v>2012</v>
      </c>
      <c r="B3431" t="s">
        <v>943</v>
      </c>
      <c r="C3431">
        <v>85</v>
      </c>
      <c r="D3431">
        <v>1</v>
      </c>
      <c r="E3431">
        <v>588.05999999999995</v>
      </c>
    </row>
    <row r="3432" spans="1:5" x14ac:dyDescent="0.35">
      <c r="A3432">
        <f t="shared" si="53"/>
        <v>2012</v>
      </c>
      <c r="B3432" t="s">
        <v>943</v>
      </c>
      <c r="C3432">
        <v>88</v>
      </c>
      <c r="D3432">
        <v>1</v>
      </c>
      <c r="E3432">
        <v>1980.66</v>
      </c>
    </row>
    <row r="3433" spans="1:5" x14ac:dyDescent="0.35">
      <c r="A3433">
        <f t="shared" si="53"/>
        <v>2012</v>
      </c>
      <c r="B3433" t="s">
        <v>943</v>
      </c>
      <c r="C3433">
        <v>91</v>
      </c>
      <c r="D3433">
        <v>1</v>
      </c>
      <c r="E3433">
        <v>761.19</v>
      </c>
    </row>
    <row r="3434" spans="1:5" x14ac:dyDescent="0.35">
      <c r="A3434">
        <f t="shared" si="53"/>
        <v>2012</v>
      </c>
      <c r="B3434" t="s">
        <v>943</v>
      </c>
      <c r="C3434">
        <v>93</v>
      </c>
      <c r="D3434">
        <v>1</v>
      </c>
      <c r="E3434">
        <v>464.78</v>
      </c>
    </row>
    <row r="3435" spans="1:5" x14ac:dyDescent="0.35">
      <c r="A3435">
        <f t="shared" si="53"/>
        <v>2012</v>
      </c>
      <c r="B3435" t="s">
        <v>943</v>
      </c>
      <c r="C3435">
        <v>94</v>
      </c>
      <c r="D3435">
        <v>1</v>
      </c>
      <c r="E3435">
        <v>2640.83</v>
      </c>
    </row>
    <row r="3436" spans="1:5" x14ac:dyDescent="0.35">
      <c r="A3436">
        <f t="shared" si="53"/>
        <v>2012</v>
      </c>
      <c r="B3436" t="s">
        <v>943</v>
      </c>
      <c r="C3436">
        <v>95</v>
      </c>
      <c r="D3436">
        <v>1</v>
      </c>
      <c r="E3436">
        <v>305.19</v>
      </c>
    </row>
    <row r="3437" spans="1:5" x14ac:dyDescent="0.35">
      <c r="A3437">
        <f t="shared" si="53"/>
        <v>2012</v>
      </c>
      <c r="B3437" t="s">
        <v>943</v>
      </c>
      <c r="C3437">
        <v>97</v>
      </c>
      <c r="D3437">
        <v>1</v>
      </c>
      <c r="E3437">
        <v>674.06</v>
      </c>
    </row>
    <row r="3438" spans="1:5" x14ac:dyDescent="0.35">
      <c r="A3438">
        <f t="shared" si="53"/>
        <v>2012</v>
      </c>
      <c r="B3438" t="s">
        <v>943</v>
      </c>
      <c r="C3438">
        <v>99</v>
      </c>
      <c r="D3438">
        <v>1</v>
      </c>
      <c r="E3438">
        <v>1208.77</v>
      </c>
    </row>
    <row r="3439" spans="1:5" x14ac:dyDescent="0.35">
      <c r="A3439">
        <f t="shared" si="53"/>
        <v>2012</v>
      </c>
      <c r="B3439" t="s">
        <v>943</v>
      </c>
      <c r="C3439">
        <v>100</v>
      </c>
      <c r="D3439">
        <v>1</v>
      </c>
      <c r="E3439">
        <v>343.03</v>
      </c>
    </row>
    <row r="3440" spans="1:5" x14ac:dyDescent="0.35">
      <c r="A3440">
        <f t="shared" si="53"/>
        <v>2012</v>
      </c>
      <c r="B3440" t="s">
        <v>943</v>
      </c>
      <c r="C3440">
        <v>108</v>
      </c>
      <c r="D3440">
        <v>1</v>
      </c>
      <c r="E3440">
        <v>989.98</v>
      </c>
    </row>
    <row r="3441" spans="1:5" x14ac:dyDescent="0.35">
      <c r="A3441">
        <f t="shared" si="53"/>
        <v>2012</v>
      </c>
      <c r="B3441" t="s">
        <v>943</v>
      </c>
      <c r="C3441">
        <v>110</v>
      </c>
      <c r="D3441">
        <v>1</v>
      </c>
      <c r="E3441">
        <v>3442.79</v>
      </c>
    </row>
    <row r="3442" spans="1:5" x14ac:dyDescent="0.35">
      <c r="A3442">
        <f t="shared" si="53"/>
        <v>2012</v>
      </c>
      <c r="B3442" t="s">
        <v>943</v>
      </c>
      <c r="C3442">
        <v>111</v>
      </c>
      <c r="D3442">
        <v>1</v>
      </c>
      <c r="E3442">
        <v>1571.96</v>
      </c>
    </row>
    <row r="3443" spans="1:5" x14ac:dyDescent="0.35">
      <c r="A3443">
        <f t="shared" si="53"/>
        <v>2012</v>
      </c>
      <c r="B3443" t="s">
        <v>943</v>
      </c>
      <c r="C3443">
        <v>112</v>
      </c>
      <c r="D3443">
        <v>1</v>
      </c>
      <c r="E3443">
        <v>9175.4500000000007</v>
      </c>
    </row>
    <row r="3444" spans="1:5" x14ac:dyDescent="0.35">
      <c r="A3444">
        <f t="shared" si="53"/>
        <v>2012</v>
      </c>
      <c r="B3444" t="s">
        <v>943</v>
      </c>
      <c r="C3444">
        <v>113</v>
      </c>
      <c r="D3444">
        <v>1</v>
      </c>
      <c r="E3444">
        <v>791.15</v>
      </c>
    </row>
    <row r="3445" spans="1:5" x14ac:dyDescent="0.35">
      <c r="A3445">
        <f t="shared" si="53"/>
        <v>2012</v>
      </c>
      <c r="B3445" t="s">
        <v>943</v>
      </c>
      <c r="C3445">
        <v>115</v>
      </c>
      <c r="D3445">
        <v>1</v>
      </c>
      <c r="E3445">
        <v>1094.3800000000001</v>
      </c>
    </row>
    <row r="3446" spans="1:5" x14ac:dyDescent="0.35">
      <c r="A3446">
        <f t="shared" si="53"/>
        <v>2012</v>
      </c>
      <c r="B3446" t="s">
        <v>943</v>
      </c>
      <c r="C3446">
        <v>116</v>
      </c>
      <c r="D3446">
        <v>1</v>
      </c>
      <c r="E3446">
        <v>815.51</v>
      </c>
    </row>
    <row r="3447" spans="1:5" x14ac:dyDescent="0.35">
      <c r="A3447">
        <f t="shared" si="53"/>
        <v>2012</v>
      </c>
      <c r="B3447" t="s">
        <v>943</v>
      </c>
      <c r="C3447">
        <v>118</v>
      </c>
      <c r="D3447">
        <v>1</v>
      </c>
      <c r="E3447">
        <v>376.91</v>
      </c>
    </row>
    <row r="3448" spans="1:5" x14ac:dyDescent="0.35">
      <c r="A3448">
        <f t="shared" si="53"/>
        <v>2012</v>
      </c>
      <c r="B3448" t="s">
        <v>943</v>
      </c>
      <c r="C3448">
        <v>129</v>
      </c>
      <c r="D3448">
        <v>1</v>
      </c>
      <c r="E3448">
        <v>1404.38</v>
      </c>
    </row>
    <row r="3449" spans="1:5" x14ac:dyDescent="0.35">
      <c r="A3449">
        <f t="shared" si="53"/>
        <v>2012</v>
      </c>
      <c r="B3449" t="s">
        <v>943</v>
      </c>
      <c r="C3449">
        <v>138</v>
      </c>
      <c r="D3449">
        <v>1</v>
      </c>
      <c r="E3449">
        <v>3195</v>
      </c>
    </row>
    <row r="3450" spans="1:5" x14ac:dyDescent="0.35">
      <c r="A3450">
        <f t="shared" si="53"/>
        <v>2012</v>
      </c>
      <c r="B3450" t="s">
        <v>943</v>
      </c>
      <c r="C3450">
        <v>139</v>
      </c>
      <c r="D3450">
        <v>1</v>
      </c>
      <c r="E3450">
        <v>893.47</v>
      </c>
    </row>
    <row r="3451" spans="1:5" x14ac:dyDescent="0.35">
      <c r="A3451">
        <f t="shared" si="53"/>
        <v>2012</v>
      </c>
      <c r="B3451" t="s">
        <v>943</v>
      </c>
      <c r="C3451">
        <v>146</v>
      </c>
      <c r="D3451">
        <v>1</v>
      </c>
      <c r="E3451">
        <v>838.57</v>
      </c>
    </row>
    <row r="3452" spans="1:5" x14ac:dyDescent="0.35">
      <c r="A3452">
        <f t="shared" si="53"/>
        <v>2012</v>
      </c>
      <c r="B3452" t="s">
        <v>943</v>
      </c>
      <c r="C3452">
        <v>150</v>
      </c>
      <c r="D3452">
        <v>1</v>
      </c>
      <c r="E3452">
        <v>928.94</v>
      </c>
    </row>
    <row r="3453" spans="1:5" x14ac:dyDescent="0.35">
      <c r="A3453">
        <f t="shared" si="53"/>
        <v>2012</v>
      </c>
      <c r="B3453" t="s">
        <v>943</v>
      </c>
      <c r="C3453">
        <v>152</v>
      </c>
      <c r="D3453">
        <v>1</v>
      </c>
      <c r="E3453">
        <v>5429.17</v>
      </c>
    </row>
    <row r="3454" spans="1:5" x14ac:dyDescent="0.35">
      <c r="A3454">
        <f t="shared" si="53"/>
        <v>2012</v>
      </c>
      <c r="B3454" t="s">
        <v>943</v>
      </c>
      <c r="C3454">
        <v>162</v>
      </c>
      <c r="D3454">
        <v>1</v>
      </c>
      <c r="E3454">
        <v>986.6</v>
      </c>
    </row>
    <row r="3455" spans="1:5" x14ac:dyDescent="0.35">
      <c r="A3455">
        <f t="shared" si="53"/>
        <v>2012</v>
      </c>
      <c r="B3455" t="s">
        <v>943</v>
      </c>
      <c r="C3455">
        <v>166</v>
      </c>
      <c r="D3455">
        <v>1</v>
      </c>
      <c r="E3455">
        <v>460.19</v>
      </c>
    </row>
    <row r="3456" spans="1:5" x14ac:dyDescent="0.35">
      <c r="A3456">
        <f t="shared" si="53"/>
        <v>2012</v>
      </c>
      <c r="B3456" t="s">
        <v>943</v>
      </c>
      <c r="C3456">
        <v>173</v>
      </c>
      <c r="D3456">
        <v>1</v>
      </c>
      <c r="E3456">
        <v>469.24</v>
      </c>
    </row>
    <row r="3457" spans="1:5" x14ac:dyDescent="0.35">
      <c r="A3457">
        <f t="shared" si="53"/>
        <v>2012</v>
      </c>
      <c r="B3457" t="s">
        <v>943</v>
      </c>
      <c r="C3457">
        <v>177</v>
      </c>
      <c r="D3457">
        <v>1</v>
      </c>
      <c r="E3457">
        <v>961.93</v>
      </c>
    </row>
    <row r="3458" spans="1:5" x14ac:dyDescent="0.35">
      <c r="A3458">
        <f t="shared" si="53"/>
        <v>2012</v>
      </c>
      <c r="B3458" t="s">
        <v>943</v>
      </c>
      <c r="C3458">
        <v>181</v>
      </c>
      <c r="D3458">
        <v>1</v>
      </c>
      <c r="E3458">
        <v>6453.75</v>
      </c>
    </row>
    <row r="3459" spans="1:5" x14ac:dyDescent="0.35">
      <c r="A3459">
        <f t="shared" si="53"/>
        <v>2012</v>
      </c>
      <c r="B3459" t="s">
        <v>943</v>
      </c>
      <c r="C3459">
        <v>182</v>
      </c>
      <c r="D3459">
        <v>1</v>
      </c>
      <c r="E3459">
        <v>1181.48</v>
      </c>
    </row>
    <row r="3460" spans="1:5" x14ac:dyDescent="0.35">
      <c r="A3460">
        <f t="shared" ref="A3460:A3523" si="54">VALUE(20&amp;LEFT(B3460,2))+1</f>
        <v>2012</v>
      </c>
      <c r="B3460" t="s">
        <v>943</v>
      </c>
      <c r="C3460">
        <v>186</v>
      </c>
      <c r="D3460">
        <v>1</v>
      </c>
      <c r="E3460">
        <v>1634.74</v>
      </c>
    </row>
    <row r="3461" spans="1:5" x14ac:dyDescent="0.35">
      <c r="A3461">
        <f t="shared" si="54"/>
        <v>2012</v>
      </c>
      <c r="B3461" t="s">
        <v>943</v>
      </c>
      <c r="C3461">
        <v>191</v>
      </c>
      <c r="D3461">
        <v>1</v>
      </c>
      <c r="E3461">
        <v>9585.34</v>
      </c>
    </row>
    <row r="3462" spans="1:5" x14ac:dyDescent="0.35">
      <c r="A3462">
        <f t="shared" si="54"/>
        <v>2012</v>
      </c>
      <c r="B3462" t="s">
        <v>943</v>
      </c>
      <c r="C3462">
        <v>192</v>
      </c>
      <c r="D3462">
        <v>1</v>
      </c>
      <c r="E3462">
        <v>6638.52</v>
      </c>
    </row>
    <row r="3463" spans="1:5" x14ac:dyDescent="0.35">
      <c r="A3463">
        <f t="shared" si="54"/>
        <v>2012</v>
      </c>
      <c r="B3463" t="s">
        <v>943</v>
      </c>
      <c r="C3463">
        <v>194</v>
      </c>
      <c r="D3463">
        <v>1</v>
      </c>
      <c r="E3463">
        <v>10878.89</v>
      </c>
    </row>
    <row r="3464" spans="1:5" x14ac:dyDescent="0.35">
      <c r="A3464">
        <f t="shared" si="54"/>
        <v>2012</v>
      </c>
      <c r="B3464" t="s">
        <v>943</v>
      </c>
      <c r="C3464">
        <v>195</v>
      </c>
      <c r="D3464">
        <v>1</v>
      </c>
      <c r="E3464">
        <v>576.32000000000005</v>
      </c>
    </row>
    <row r="3465" spans="1:5" x14ac:dyDescent="0.35">
      <c r="A3465">
        <f t="shared" si="54"/>
        <v>2012</v>
      </c>
      <c r="B3465" t="s">
        <v>943</v>
      </c>
      <c r="C3465">
        <v>196</v>
      </c>
      <c r="D3465">
        <v>1</v>
      </c>
      <c r="E3465">
        <v>27053.26</v>
      </c>
    </row>
    <row r="3466" spans="1:5" x14ac:dyDescent="0.35">
      <c r="A3466">
        <f t="shared" si="54"/>
        <v>2012</v>
      </c>
      <c r="B3466" t="s">
        <v>943</v>
      </c>
      <c r="C3466">
        <v>197</v>
      </c>
      <c r="D3466">
        <v>1</v>
      </c>
      <c r="E3466">
        <v>4651.91</v>
      </c>
    </row>
    <row r="3467" spans="1:5" x14ac:dyDescent="0.35">
      <c r="A3467">
        <f t="shared" si="54"/>
        <v>2012</v>
      </c>
      <c r="B3467" t="s">
        <v>943</v>
      </c>
      <c r="C3467">
        <v>199</v>
      </c>
      <c r="D3467">
        <v>1</v>
      </c>
      <c r="E3467">
        <v>3770.09</v>
      </c>
    </row>
    <row r="3468" spans="1:5" x14ac:dyDescent="0.35">
      <c r="A3468">
        <f t="shared" si="54"/>
        <v>2012</v>
      </c>
      <c r="B3468" t="s">
        <v>943</v>
      </c>
      <c r="C3468">
        <v>200</v>
      </c>
      <c r="D3468">
        <v>1</v>
      </c>
      <c r="E3468">
        <v>4657.8100000000004</v>
      </c>
    </row>
    <row r="3469" spans="1:5" x14ac:dyDescent="0.35">
      <c r="A3469">
        <f t="shared" si="54"/>
        <v>2012</v>
      </c>
      <c r="B3469" t="s">
        <v>943</v>
      </c>
      <c r="C3469">
        <v>203</v>
      </c>
      <c r="D3469">
        <v>1</v>
      </c>
      <c r="E3469">
        <v>776.38</v>
      </c>
    </row>
    <row r="3470" spans="1:5" x14ac:dyDescent="0.35">
      <c r="A3470">
        <f t="shared" si="54"/>
        <v>2012</v>
      </c>
      <c r="B3470" t="s">
        <v>943</v>
      </c>
      <c r="C3470">
        <v>204</v>
      </c>
      <c r="D3470">
        <v>1</v>
      </c>
      <c r="E3470">
        <v>2161.3000000000002</v>
      </c>
    </row>
    <row r="3471" spans="1:5" x14ac:dyDescent="0.35">
      <c r="A3471">
        <f t="shared" si="54"/>
        <v>2012</v>
      </c>
      <c r="B3471" t="s">
        <v>943</v>
      </c>
      <c r="C3471">
        <v>206</v>
      </c>
      <c r="D3471">
        <v>1</v>
      </c>
      <c r="E3471">
        <v>3924.49</v>
      </c>
    </row>
    <row r="3472" spans="1:5" x14ac:dyDescent="0.35">
      <c r="A3472">
        <f t="shared" si="54"/>
        <v>2012</v>
      </c>
      <c r="B3472" t="s">
        <v>943</v>
      </c>
      <c r="C3472">
        <v>207</v>
      </c>
      <c r="D3472">
        <v>1</v>
      </c>
      <c r="E3472">
        <v>280.75</v>
      </c>
    </row>
    <row r="3473" spans="1:5" x14ac:dyDescent="0.35">
      <c r="A3473">
        <f t="shared" si="54"/>
        <v>2012</v>
      </c>
      <c r="B3473" t="s">
        <v>943</v>
      </c>
      <c r="C3473">
        <v>208</v>
      </c>
      <c r="D3473">
        <v>1</v>
      </c>
      <c r="E3473">
        <v>151.9</v>
      </c>
    </row>
    <row r="3474" spans="1:5" x14ac:dyDescent="0.35">
      <c r="A3474">
        <f t="shared" si="54"/>
        <v>2012</v>
      </c>
      <c r="B3474" t="s">
        <v>943</v>
      </c>
      <c r="C3474">
        <v>213</v>
      </c>
      <c r="D3474">
        <v>1</v>
      </c>
      <c r="E3474">
        <v>813.9</v>
      </c>
    </row>
    <row r="3475" spans="1:5" x14ac:dyDescent="0.35">
      <c r="A3475">
        <f t="shared" si="54"/>
        <v>2012</v>
      </c>
      <c r="B3475" t="s">
        <v>943</v>
      </c>
      <c r="C3475">
        <v>227</v>
      </c>
      <c r="D3475">
        <v>1</v>
      </c>
      <c r="E3475">
        <v>868.8</v>
      </c>
    </row>
    <row r="3476" spans="1:5" x14ac:dyDescent="0.35">
      <c r="A3476">
        <f t="shared" si="54"/>
        <v>2012</v>
      </c>
      <c r="B3476" t="s">
        <v>943</v>
      </c>
      <c r="C3476">
        <v>229</v>
      </c>
      <c r="D3476">
        <v>1</v>
      </c>
      <c r="E3476">
        <v>324.67</v>
      </c>
    </row>
    <row r="3477" spans="1:5" x14ac:dyDescent="0.35">
      <c r="A3477">
        <f t="shared" si="54"/>
        <v>2012</v>
      </c>
      <c r="B3477" t="s">
        <v>943</v>
      </c>
      <c r="C3477">
        <v>238</v>
      </c>
      <c r="D3477">
        <v>1</v>
      </c>
      <c r="E3477">
        <v>250.69</v>
      </c>
    </row>
    <row r="3478" spans="1:5" x14ac:dyDescent="0.35">
      <c r="A3478">
        <f t="shared" si="54"/>
        <v>2012</v>
      </c>
      <c r="B3478" t="s">
        <v>943</v>
      </c>
      <c r="C3478">
        <v>239</v>
      </c>
      <c r="D3478">
        <v>1</v>
      </c>
      <c r="E3478">
        <v>651.77</v>
      </c>
    </row>
    <row r="3479" spans="1:5" x14ac:dyDescent="0.35">
      <c r="A3479">
        <f t="shared" si="54"/>
        <v>2012</v>
      </c>
      <c r="B3479" t="s">
        <v>943</v>
      </c>
      <c r="C3479">
        <v>241</v>
      </c>
      <c r="D3479">
        <v>1</v>
      </c>
      <c r="E3479">
        <v>3191.71</v>
      </c>
    </row>
    <row r="3480" spans="1:5" x14ac:dyDescent="0.35">
      <c r="A3480">
        <f t="shared" si="54"/>
        <v>2012</v>
      </c>
      <c r="B3480" t="s">
        <v>943</v>
      </c>
      <c r="C3480">
        <v>242</v>
      </c>
      <c r="D3480">
        <v>1</v>
      </c>
      <c r="E3480">
        <v>487.75</v>
      </c>
    </row>
    <row r="3481" spans="1:5" x14ac:dyDescent="0.35">
      <c r="A3481">
        <f t="shared" si="54"/>
        <v>2012</v>
      </c>
      <c r="B3481" t="s">
        <v>943</v>
      </c>
      <c r="C3481">
        <v>252</v>
      </c>
      <c r="D3481">
        <v>1</v>
      </c>
      <c r="E3481">
        <v>1188.49</v>
      </c>
    </row>
    <row r="3482" spans="1:5" x14ac:dyDescent="0.35">
      <c r="A3482">
        <f t="shared" si="54"/>
        <v>2012</v>
      </c>
      <c r="B3482" t="s">
        <v>943</v>
      </c>
      <c r="C3482">
        <v>253</v>
      </c>
      <c r="D3482">
        <v>1</v>
      </c>
      <c r="E3482">
        <v>642.25</v>
      </c>
    </row>
    <row r="3483" spans="1:5" x14ac:dyDescent="0.35">
      <c r="A3483">
        <f t="shared" si="54"/>
        <v>2012</v>
      </c>
      <c r="B3483" t="s">
        <v>943</v>
      </c>
      <c r="C3483">
        <v>255</v>
      </c>
      <c r="D3483">
        <v>1</v>
      </c>
      <c r="E3483">
        <v>1197.3</v>
      </c>
    </row>
    <row r="3484" spans="1:5" x14ac:dyDescent="0.35">
      <c r="A3484">
        <f t="shared" si="54"/>
        <v>2012</v>
      </c>
      <c r="B3484" t="s">
        <v>943</v>
      </c>
      <c r="C3484">
        <v>256</v>
      </c>
      <c r="D3484">
        <v>1</v>
      </c>
      <c r="E3484">
        <v>2844.81</v>
      </c>
    </row>
    <row r="3485" spans="1:5" x14ac:dyDescent="0.35">
      <c r="A3485">
        <f t="shared" si="54"/>
        <v>2012</v>
      </c>
      <c r="B3485" t="s">
        <v>943</v>
      </c>
      <c r="C3485">
        <v>261</v>
      </c>
      <c r="D3485">
        <v>1</v>
      </c>
      <c r="E3485">
        <v>242.81</v>
      </c>
    </row>
    <row r="3486" spans="1:5" x14ac:dyDescent="0.35">
      <c r="A3486">
        <f t="shared" si="54"/>
        <v>2012</v>
      </c>
      <c r="B3486" t="s">
        <v>943</v>
      </c>
      <c r="C3486">
        <v>264</v>
      </c>
      <c r="D3486">
        <v>1</v>
      </c>
      <c r="E3486">
        <v>89.52</v>
      </c>
    </row>
    <row r="3487" spans="1:5" x14ac:dyDescent="0.35">
      <c r="A3487">
        <f t="shared" si="54"/>
        <v>2012</v>
      </c>
      <c r="B3487" t="s">
        <v>943</v>
      </c>
      <c r="C3487">
        <v>270</v>
      </c>
      <c r="D3487">
        <v>1</v>
      </c>
      <c r="E3487">
        <v>7192.21</v>
      </c>
    </row>
    <row r="3488" spans="1:5" x14ac:dyDescent="0.35">
      <c r="A3488">
        <f t="shared" si="54"/>
        <v>2012</v>
      </c>
      <c r="B3488" t="s">
        <v>943</v>
      </c>
      <c r="C3488">
        <v>271</v>
      </c>
      <c r="D3488">
        <v>1</v>
      </c>
      <c r="E3488">
        <v>10448.91</v>
      </c>
    </row>
    <row r="3489" spans="1:5" x14ac:dyDescent="0.35">
      <c r="A3489">
        <f t="shared" si="54"/>
        <v>2012</v>
      </c>
      <c r="B3489" t="s">
        <v>943</v>
      </c>
      <c r="C3489">
        <v>272</v>
      </c>
      <c r="D3489">
        <v>1</v>
      </c>
      <c r="E3489">
        <v>9411.0400000000009</v>
      </c>
    </row>
    <row r="3490" spans="1:5" x14ac:dyDescent="0.35">
      <c r="A3490">
        <f t="shared" si="54"/>
        <v>2012</v>
      </c>
      <c r="B3490" t="s">
        <v>943</v>
      </c>
      <c r="C3490">
        <v>273</v>
      </c>
      <c r="D3490">
        <v>1</v>
      </c>
      <c r="E3490">
        <v>8317.73</v>
      </c>
    </row>
    <row r="3491" spans="1:5" x14ac:dyDescent="0.35">
      <c r="A3491">
        <f t="shared" si="54"/>
        <v>2012</v>
      </c>
      <c r="B3491" t="s">
        <v>943</v>
      </c>
      <c r="C3491">
        <v>276</v>
      </c>
      <c r="D3491">
        <v>1</v>
      </c>
      <c r="E3491">
        <v>9054.4699999999993</v>
      </c>
    </row>
    <row r="3492" spans="1:5" x14ac:dyDescent="0.35">
      <c r="A3492">
        <f t="shared" si="54"/>
        <v>2012</v>
      </c>
      <c r="B3492" t="s">
        <v>943</v>
      </c>
      <c r="C3492">
        <v>277</v>
      </c>
      <c r="D3492">
        <v>1</v>
      </c>
      <c r="E3492">
        <v>2234.4699999999998</v>
      </c>
    </row>
    <row r="3493" spans="1:5" x14ac:dyDescent="0.35">
      <c r="A3493">
        <f t="shared" si="54"/>
        <v>2012</v>
      </c>
      <c r="B3493" t="s">
        <v>943</v>
      </c>
      <c r="C3493">
        <v>278</v>
      </c>
      <c r="D3493">
        <v>1</v>
      </c>
      <c r="E3493">
        <v>2706.61</v>
      </c>
    </row>
    <row r="3494" spans="1:5" x14ac:dyDescent="0.35">
      <c r="A3494">
        <f t="shared" si="54"/>
        <v>2012</v>
      </c>
      <c r="B3494" t="s">
        <v>943</v>
      </c>
      <c r="C3494">
        <v>279</v>
      </c>
      <c r="D3494">
        <v>1</v>
      </c>
      <c r="E3494">
        <v>20590.63</v>
      </c>
    </row>
    <row r="3495" spans="1:5" x14ac:dyDescent="0.35">
      <c r="A3495">
        <f t="shared" si="54"/>
        <v>2012</v>
      </c>
      <c r="B3495" t="s">
        <v>943</v>
      </c>
      <c r="C3495">
        <v>280</v>
      </c>
      <c r="D3495">
        <v>1</v>
      </c>
      <c r="E3495">
        <v>4309.1400000000003</v>
      </c>
    </row>
    <row r="3496" spans="1:5" x14ac:dyDescent="0.35">
      <c r="A3496">
        <f t="shared" si="54"/>
        <v>2012</v>
      </c>
      <c r="B3496" t="s">
        <v>943</v>
      </c>
      <c r="C3496">
        <v>281</v>
      </c>
      <c r="D3496">
        <v>1</v>
      </c>
      <c r="E3496">
        <v>12174.1</v>
      </c>
    </row>
    <row r="3497" spans="1:5" x14ac:dyDescent="0.35">
      <c r="A3497">
        <f t="shared" si="54"/>
        <v>2012</v>
      </c>
      <c r="B3497" t="s">
        <v>943</v>
      </c>
      <c r="C3497">
        <v>282</v>
      </c>
      <c r="D3497">
        <v>1</v>
      </c>
      <c r="E3497">
        <v>1778.09</v>
      </c>
    </row>
    <row r="3498" spans="1:5" x14ac:dyDescent="0.35">
      <c r="A3498">
        <f t="shared" si="54"/>
        <v>2012</v>
      </c>
      <c r="B3498" t="s">
        <v>943</v>
      </c>
      <c r="C3498">
        <v>283</v>
      </c>
      <c r="D3498">
        <v>1</v>
      </c>
      <c r="E3498">
        <v>4467.1899999999996</v>
      </c>
    </row>
    <row r="3499" spans="1:5" x14ac:dyDescent="0.35">
      <c r="A3499">
        <f t="shared" si="54"/>
        <v>2012</v>
      </c>
      <c r="B3499" t="s">
        <v>943</v>
      </c>
      <c r="C3499">
        <v>284</v>
      </c>
      <c r="D3499">
        <v>1</v>
      </c>
      <c r="E3499">
        <v>10543.36</v>
      </c>
    </row>
    <row r="3500" spans="1:5" x14ac:dyDescent="0.35">
      <c r="A3500">
        <f t="shared" si="54"/>
        <v>2012</v>
      </c>
      <c r="B3500" t="s">
        <v>943</v>
      </c>
      <c r="C3500">
        <v>286</v>
      </c>
      <c r="D3500">
        <v>1</v>
      </c>
      <c r="E3500">
        <v>2165.2199999999998</v>
      </c>
    </row>
    <row r="3501" spans="1:5" x14ac:dyDescent="0.35">
      <c r="A3501">
        <f t="shared" si="54"/>
        <v>2012</v>
      </c>
      <c r="B3501" t="s">
        <v>943</v>
      </c>
      <c r="C3501">
        <v>294</v>
      </c>
      <c r="D3501">
        <v>1</v>
      </c>
      <c r="E3501">
        <v>2137.6799999999998</v>
      </c>
    </row>
    <row r="3502" spans="1:5" x14ac:dyDescent="0.35">
      <c r="A3502">
        <f t="shared" si="54"/>
        <v>2012</v>
      </c>
      <c r="B3502" t="s">
        <v>943</v>
      </c>
      <c r="C3502">
        <v>297</v>
      </c>
      <c r="D3502">
        <v>1</v>
      </c>
      <c r="E3502">
        <v>297.02999999999997</v>
      </c>
    </row>
    <row r="3503" spans="1:5" x14ac:dyDescent="0.35">
      <c r="A3503">
        <f t="shared" si="54"/>
        <v>2012</v>
      </c>
      <c r="B3503" t="s">
        <v>943</v>
      </c>
      <c r="C3503">
        <v>299</v>
      </c>
      <c r="D3503">
        <v>1</v>
      </c>
      <c r="E3503">
        <v>709.41</v>
      </c>
    </row>
    <row r="3504" spans="1:5" x14ac:dyDescent="0.35">
      <c r="A3504">
        <f t="shared" si="54"/>
        <v>2012</v>
      </c>
      <c r="B3504" t="s">
        <v>943</v>
      </c>
      <c r="C3504">
        <v>300</v>
      </c>
      <c r="D3504">
        <v>1</v>
      </c>
      <c r="E3504">
        <v>1253.69</v>
      </c>
    </row>
    <row r="3505" spans="1:5" x14ac:dyDescent="0.35">
      <c r="A3505">
        <f t="shared" si="54"/>
        <v>2012</v>
      </c>
      <c r="B3505" t="s">
        <v>943</v>
      </c>
      <c r="C3505">
        <v>306</v>
      </c>
      <c r="D3505">
        <v>1</v>
      </c>
      <c r="E3505">
        <v>243.1</v>
      </c>
    </row>
    <row r="3506" spans="1:5" x14ac:dyDescent="0.35">
      <c r="A3506">
        <f t="shared" si="54"/>
        <v>2012</v>
      </c>
      <c r="B3506" t="s">
        <v>943</v>
      </c>
      <c r="C3506">
        <v>308</v>
      </c>
      <c r="D3506">
        <v>1</v>
      </c>
      <c r="E3506">
        <v>515.94000000000005</v>
      </c>
    </row>
    <row r="3507" spans="1:5" x14ac:dyDescent="0.35">
      <c r="A3507">
        <f t="shared" si="54"/>
        <v>2012</v>
      </c>
      <c r="B3507" t="s">
        <v>943</v>
      </c>
      <c r="C3507">
        <v>309</v>
      </c>
      <c r="D3507">
        <v>1</v>
      </c>
      <c r="E3507">
        <v>1511.15</v>
      </c>
    </row>
    <row r="3508" spans="1:5" x14ac:dyDescent="0.35">
      <c r="A3508">
        <f t="shared" si="54"/>
        <v>2012</v>
      </c>
      <c r="B3508" t="s">
        <v>943</v>
      </c>
      <c r="C3508">
        <v>314</v>
      </c>
      <c r="D3508">
        <v>1</v>
      </c>
      <c r="E3508">
        <v>877.1</v>
      </c>
    </row>
    <row r="3509" spans="1:5" x14ac:dyDescent="0.35">
      <c r="A3509">
        <f t="shared" si="54"/>
        <v>2012</v>
      </c>
      <c r="B3509" t="s">
        <v>943</v>
      </c>
      <c r="C3509">
        <v>316</v>
      </c>
      <c r="D3509">
        <v>1</v>
      </c>
      <c r="E3509">
        <v>1046.3499999999999</v>
      </c>
    </row>
    <row r="3510" spans="1:5" x14ac:dyDescent="0.35">
      <c r="A3510">
        <f t="shared" si="54"/>
        <v>2012</v>
      </c>
      <c r="B3510" t="s">
        <v>943</v>
      </c>
      <c r="C3510">
        <v>317</v>
      </c>
      <c r="D3510">
        <v>1</v>
      </c>
      <c r="E3510">
        <v>860.88</v>
      </c>
    </row>
    <row r="3511" spans="1:5" x14ac:dyDescent="0.35">
      <c r="A3511">
        <f t="shared" si="54"/>
        <v>2012</v>
      </c>
      <c r="B3511" t="s">
        <v>943</v>
      </c>
      <c r="C3511">
        <v>318</v>
      </c>
      <c r="D3511">
        <v>1</v>
      </c>
      <c r="E3511">
        <v>3777.76</v>
      </c>
    </row>
    <row r="3512" spans="1:5" x14ac:dyDescent="0.35">
      <c r="A3512">
        <f t="shared" si="54"/>
        <v>2012</v>
      </c>
      <c r="B3512" t="s">
        <v>943</v>
      </c>
      <c r="C3512">
        <v>319</v>
      </c>
      <c r="D3512">
        <v>1</v>
      </c>
      <c r="E3512">
        <v>562.38</v>
      </c>
    </row>
    <row r="3513" spans="1:5" x14ac:dyDescent="0.35">
      <c r="A3513">
        <f t="shared" si="54"/>
        <v>2012</v>
      </c>
      <c r="B3513" t="s">
        <v>943</v>
      </c>
      <c r="C3513">
        <v>323</v>
      </c>
      <c r="D3513">
        <v>2</v>
      </c>
      <c r="E3513">
        <v>33</v>
      </c>
    </row>
    <row r="3514" spans="1:5" x14ac:dyDescent="0.35">
      <c r="A3514">
        <f t="shared" si="54"/>
        <v>2012</v>
      </c>
      <c r="B3514" t="s">
        <v>943</v>
      </c>
      <c r="C3514">
        <v>330</v>
      </c>
      <c r="D3514">
        <v>1</v>
      </c>
      <c r="E3514">
        <v>346.07</v>
      </c>
    </row>
    <row r="3515" spans="1:5" x14ac:dyDescent="0.35">
      <c r="A3515">
        <f t="shared" si="54"/>
        <v>2012</v>
      </c>
      <c r="B3515" t="s">
        <v>943</v>
      </c>
      <c r="C3515">
        <v>332</v>
      </c>
      <c r="D3515">
        <v>1</v>
      </c>
      <c r="E3515">
        <v>1745.5</v>
      </c>
    </row>
    <row r="3516" spans="1:5" x14ac:dyDescent="0.35">
      <c r="A3516">
        <f t="shared" si="54"/>
        <v>2012</v>
      </c>
      <c r="B3516" t="s">
        <v>943</v>
      </c>
      <c r="C3516">
        <v>333</v>
      </c>
      <c r="D3516">
        <v>1</v>
      </c>
      <c r="E3516">
        <v>555.73</v>
      </c>
    </row>
    <row r="3517" spans="1:5" x14ac:dyDescent="0.35">
      <c r="A3517">
        <f t="shared" si="54"/>
        <v>2012</v>
      </c>
      <c r="B3517" t="s">
        <v>943</v>
      </c>
      <c r="C3517">
        <v>345</v>
      </c>
      <c r="D3517">
        <v>1</v>
      </c>
      <c r="E3517">
        <v>1408</v>
      </c>
    </row>
    <row r="3518" spans="1:5" x14ac:dyDescent="0.35">
      <c r="A3518">
        <f t="shared" si="54"/>
        <v>2012</v>
      </c>
      <c r="B3518" t="s">
        <v>943</v>
      </c>
      <c r="C3518">
        <v>347</v>
      </c>
      <c r="D3518">
        <v>1</v>
      </c>
      <c r="E3518">
        <v>4020.32</v>
      </c>
    </row>
    <row r="3519" spans="1:5" x14ac:dyDescent="0.35">
      <c r="A3519">
        <f t="shared" si="54"/>
        <v>2012</v>
      </c>
      <c r="B3519" t="s">
        <v>943</v>
      </c>
      <c r="C3519">
        <v>356</v>
      </c>
      <c r="D3519">
        <v>1</v>
      </c>
      <c r="E3519">
        <v>159.91999999999999</v>
      </c>
    </row>
    <row r="3520" spans="1:5" x14ac:dyDescent="0.35">
      <c r="A3520">
        <f t="shared" si="54"/>
        <v>2012</v>
      </c>
      <c r="B3520" t="s">
        <v>943</v>
      </c>
      <c r="C3520">
        <v>361</v>
      </c>
      <c r="D3520">
        <v>1</v>
      </c>
      <c r="E3520">
        <v>1202.1099999999999</v>
      </c>
    </row>
    <row r="3521" spans="1:5" x14ac:dyDescent="0.35">
      <c r="A3521">
        <f t="shared" si="54"/>
        <v>2012</v>
      </c>
      <c r="B3521" t="s">
        <v>943</v>
      </c>
      <c r="C3521">
        <v>362</v>
      </c>
      <c r="D3521">
        <v>1</v>
      </c>
      <c r="E3521">
        <v>288.52999999999997</v>
      </c>
    </row>
    <row r="3522" spans="1:5" x14ac:dyDescent="0.35">
      <c r="A3522">
        <f t="shared" si="54"/>
        <v>2012</v>
      </c>
      <c r="B3522" t="s">
        <v>943</v>
      </c>
      <c r="C3522">
        <v>363</v>
      </c>
      <c r="D3522">
        <v>1</v>
      </c>
      <c r="E3522">
        <v>372.39</v>
      </c>
    </row>
    <row r="3523" spans="1:5" x14ac:dyDescent="0.35">
      <c r="A3523">
        <f t="shared" si="54"/>
        <v>2012</v>
      </c>
      <c r="B3523" t="s">
        <v>943</v>
      </c>
      <c r="C3523">
        <v>378</v>
      </c>
      <c r="D3523">
        <v>1</v>
      </c>
      <c r="E3523">
        <v>503.22</v>
      </c>
    </row>
    <row r="3524" spans="1:5" x14ac:dyDescent="0.35">
      <c r="A3524">
        <f t="shared" ref="A3524:A3587" si="55">VALUE(20&amp;LEFT(B3524,2))+1</f>
        <v>2012</v>
      </c>
      <c r="B3524" t="s">
        <v>943</v>
      </c>
      <c r="C3524">
        <v>381</v>
      </c>
      <c r="D3524">
        <v>1</v>
      </c>
      <c r="E3524">
        <v>1376.6</v>
      </c>
    </row>
    <row r="3525" spans="1:5" x14ac:dyDescent="0.35">
      <c r="A3525">
        <f t="shared" si="55"/>
        <v>2012</v>
      </c>
      <c r="B3525" t="s">
        <v>943</v>
      </c>
      <c r="C3525">
        <v>390</v>
      </c>
      <c r="D3525">
        <v>1</v>
      </c>
      <c r="E3525">
        <v>491.99</v>
      </c>
    </row>
    <row r="3526" spans="1:5" x14ac:dyDescent="0.35">
      <c r="A3526">
        <f t="shared" si="55"/>
        <v>2012</v>
      </c>
      <c r="B3526" t="s">
        <v>943</v>
      </c>
      <c r="C3526">
        <v>391</v>
      </c>
      <c r="D3526">
        <v>1</v>
      </c>
      <c r="E3526">
        <v>401.9</v>
      </c>
    </row>
    <row r="3527" spans="1:5" x14ac:dyDescent="0.35">
      <c r="A3527">
        <f t="shared" si="55"/>
        <v>2012</v>
      </c>
      <c r="B3527" t="s">
        <v>943</v>
      </c>
      <c r="C3527">
        <v>392</v>
      </c>
      <c r="D3527">
        <v>1</v>
      </c>
      <c r="E3527">
        <v>616.09</v>
      </c>
    </row>
    <row r="3528" spans="1:5" x14ac:dyDescent="0.35">
      <c r="A3528">
        <f t="shared" si="55"/>
        <v>2012</v>
      </c>
      <c r="B3528" t="s">
        <v>943</v>
      </c>
      <c r="C3528">
        <v>394</v>
      </c>
      <c r="D3528">
        <v>1</v>
      </c>
      <c r="E3528">
        <v>1177.9100000000001</v>
      </c>
    </row>
    <row r="3529" spans="1:5" x14ac:dyDescent="0.35">
      <c r="A3529">
        <f t="shared" si="55"/>
        <v>2012</v>
      </c>
      <c r="B3529" t="s">
        <v>943</v>
      </c>
      <c r="C3529">
        <v>402</v>
      </c>
      <c r="D3529">
        <v>1</v>
      </c>
      <c r="E3529">
        <v>97.06</v>
      </c>
    </row>
    <row r="3530" spans="1:5" x14ac:dyDescent="0.35">
      <c r="A3530">
        <f t="shared" si="55"/>
        <v>2012</v>
      </c>
      <c r="B3530" t="s">
        <v>943</v>
      </c>
      <c r="C3530">
        <v>403</v>
      </c>
      <c r="D3530">
        <v>1</v>
      </c>
      <c r="E3530">
        <v>203.79</v>
      </c>
    </row>
    <row r="3531" spans="1:5" x14ac:dyDescent="0.35">
      <c r="A3531">
        <f t="shared" si="55"/>
        <v>2012</v>
      </c>
      <c r="B3531" t="s">
        <v>943</v>
      </c>
      <c r="C3531">
        <v>404</v>
      </c>
      <c r="D3531">
        <v>1</v>
      </c>
      <c r="E3531">
        <v>152.53</v>
      </c>
    </row>
    <row r="3532" spans="1:5" x14ac:dyDescent="0.35">
      <c r="A3532">
        <f t="shared" si="55"/>
        <v>2012</v>
      </c>
      <c r="B3532" t="s">
        <v>943</v>
      </c>
      <c r="C3532">
        <v>413</v>
      </c>
      <c r="D3532">
        <v>1</v>
      </c>
      <c r="E3532">
        <v>2175.54</v>
      </c>
    </row>
    <row r="3533" spans="1:5" x14ac:dyDescent="0.35">
      <c r="A3533">
        <f t="shared" si="55"/>
        <v>2012</v>
      </c>
      <c r="B3533" t="s">
        <v>943</v>
      </c>
      <c r="C3533">
        <v>414</v>
      </c>
      <c r="D3533">
        <v>1</v>
      </c>
      <c r="E3533">
        <v>432.12</v>
      </c>
    </row>
    <row r="3534" spans="1:5" x14ac:dyDescent="0.35">
      <c r="A3534">
        <f t="shared" si="55"/>
        <v>2012</v>
      </c>
      <c r="B3534" t="s">
        <v>943</v>
      </c>
      <c r="C3534">
        <v>415</v>
      </c>
      <c r="D3534">
        <v>1</v>
      </c>
      <c r="E3534">
        <v>152.43</v>
      </c>
    </row>
    <row r="3535" spans="1:5" x14ac:dyDescent="0.35">
      <c r="A3535">
        <f t="shared" si="55"/>
        <v>2012</v>
      </c>
      <c r="B3535" t="s">
        <v>943</v>
      </c>
      <c r="C3535">
        <v>423</v>
      </c>
      <c r="D3535">
        <v>1</v>
      </c>
      <c r="E3535">
        <v>2879.99</v>
      </c>
    </row>
    <row r="3536" spans="1:5" x14ac:dyDescent="0.35">
      <c r="A3536">
        <f t="shared" si="55"/>
        <v>2012</v>
      </c>
      <c r="B3536" t="s">
        <v>943</v>
      </c>
      <c r="C3536">
        <v>424</v>
      </c>
      <c r="D3536">
        <v>1</v>
      </c>
      <c r="E3536">
        <v>404</v>
      </c>
    </row>
    <row r="3537" spans="1:5" x14ac:dyDescent="0.35">
      <c r="A3537">
        <f t="shared" si="55"/>
        <v>2012</v>
      </c>
      <c r="B3537" t="s">
        <v>943</v>
      </c>
      <c r="C3537">
        <v>432</v>
      </c>
      <c r="D3537">
        <v>1</v>
      </c>
      <c r="E3537">
        <v>583.29</v>
      </c>
    </row>
    <row r="3538" spans="1:5" x14ac:dyDescent="0.35">
      <c r="A3538">
        <f t="shared" si="55"/>
        <v>2012</v>
      </c>
      <c r="B3538" t="s">
        <v>943</v>
      </c>
      <c r="C3538">
        <v>435</v>
      </c>
      <c r="D3538">
        <v>1</v>
      </c>
      <c r="E3538">
        <v>590.08000000000004</v>
      </c>
    </row>
    <row r="3539" spans="1:5" x14ac:dyDescent="0.35">
      <c r="A3539">
        <f t="shared" si="55"/>
        <v>2012</v>
      </c>
      <c r="B3539" t="s">
        <v>943</v>
      </c>
      <c r="C3539">
        <v>441</v>
      </c>
      <c r="D3539">
        <v>1</v>
      </c>
      <c r="E3539">
        <v>403.47</v>
      </c>
    </row>
    <row r="3540" spans="1:5" x14ac:dyDescent="0.35">
      <c r="A3540">
        <f t="shared" si="55"/>
        <v>2012</v>
      </c>
      <c r="B3540" t="s">
        <v>943</v>
      </c>
      <c r="C3540">
        <v>447</v>
      </c>
      <c r="D3540">
        <v>1</v>
      </c>
      <c r="E3540">
        <v>168.32</v>
      </c>
    </row>
    <row r="3541" spans="1:5" x14ac:dyDescent="0.35">
      <c r="A3541">
        <f t="shared" si="55"/>
        <v>2012</v>
      </c>
      <c r="B3541" t="s">
        <v>943</v>
      </c>
      <c r="C3541">
        <v>458</v>
      </c>
      <c r="D3541">
        <v>1</v>
      </c>
      <c r="E3541">
        <v>274.76</v>
      </c>
    </row>
    <row r="3542" spans="1:5" x14ac:dyDescent="0.35">
      <c r="A3542">
        <f t="shared" si="55"/>
        <v>2012</v>
      </c>
      <c r="B3542" t="s">
        <v>943</v>
      </c>
      <c r="C3542">
        <v>463</v>
      </c>
      <c r="D3542">
        <v>1</v>
      </c>
      <c r="E3542">
        <v>925.98</v>
      </c>
    </row>
    <row r="3543" spans="1:5" x14ac:dyDescent="0.35">
      <c r="A3543">
        <f t="shared" si="55"/>
        <v>2012</v>
      </c>
      <c r="B3543" t="s">
        <v>943</v>
      </c>
      <c r="C3543">
        <v>465</v>
      </c>
      <c r="D3543">
        <v>1</v>
      </c>
      <c r="E3543">
        <v>1678.65</v>
      </c>
    </row>
    <row r="3544" spans="1:5" x14ac:dyDescent="0.35">
      <c r="A3544">
        <f t="shared" si="55"/>
        <v>2012</v>
      </c>
      <c r="B3544" t="s">
        <v>943</v>
      </c>
      <c r="C3544">
        <v>466</v>
      </c>
      <c r="D3544">
        <v>1</v>
      </c>
      <c r="E3544">
        <v>2209.2199999999998</v>
      </c>
    </row>
    <row r="3545" spans="1:5" x14ac:dyDescent="0.35">
      <c r="A3545">
        <f t="shared" si="55"/>
        <v>2012</v>
      </c>
      <c r="B3545" t="s">
        <v>943</v>
      </c>
      <c r="C3545">
        <v>473</v>
      </c>
      <c r="D3545">
        <v>1</v>
      </c>
      <c r="E3545">
        <v>505.79</v>
      </c>
    </row>
    <row r="3546" spans="1:5" x14ac:dyDescent="0.35">
      <c r="A3546">
        <f t="shared" si="55"/>
        <v>2012</v>
      </c>
      <c r="B3546" t="s">
        <v>943</v>
      </c>
      <c r="C3546">
        <v>477</v>
      </c>
      <c r="D3546">
        <v>1</v>
      </c>
      <c r="E3546">
        <v>3371.35</v>
      </c>
    </row>
    <row r="3547" spans="1:5" x14ac:dyDescent="0.35">
      <c r="A3547">
        <f t="shared" si="55"/>
        <v>2012</v>
      </c>
      <c r="B3547" t="s">
        <v>943</v>
      </c>
      <c r="C3547">
        <v>480</v>
      </c>
      <c r="D3547">
        <v>1</v>
      </c>
      <c r="E3547">
        <v>594.89</v>
      </c>
    </row>
    <row r="3548" spans="1:5" x14ac:dyDescent="0.35">
      <c r="A3548">
        <f t="shared" si="55"/>
        <v>2012</v>
      </c>
      <c r="B3548" t="s">
        <v>943</v>
      </c>
      <c r="C3548">
        <v>482</v>
      </c>
      <c r="D3548">
        <v>1</v>
      </c>
      <c r="E3548">
        <v>2442.62</v>
      </c>
    </row>
    <row r="3549" spans="1:5" x14ac:dyDescent="0.35">
      <c r="A3549">
        <f t="shared" si="55"/>
        <v>2012</v>
      </c>
      <c r="B3549" t="s">
        <v>943</v>
      </c>
      <c r="C3549">
        <v>484</v>
      </c>
      <c r="D3549">
        <v>1</v>
      </c>
      <c r="E3549">
        <v>1098.0999999999999</v>
      </c>
    </row>
    <row r="3550" spans="1:5" x14ac:dyDescent="0.35">
      <c r="A3550">
        <f t="shared" si="55"/>
        <v>2012</v>
      </c>
      <c r="B3550" t="s">
        <v>943</v>
      </c>
      <c r="C3550">
        <v>485</v>
      </c>
      <c r="D3550">
        <v>1</v>
      </c>
      <c r="E3550">
        <v>830.62</v>
      </c>
    </row>
    <row r="3551" spans="1:5" x14ac:dyDescent="0.35">
      <c r="A3551">
        <f t="shared" si="55"/>
        <v>2012</v>
      </c>
      <c r="B3551" t="s">
        <v>943</v>
      </c>
      <c r="C3551">
        <v>486</v>
      </c>
      <c r="D3551">
        <v>1</v>
      </c>
      <c r="E3551">
        <v>327.95</v>
      </c>
    </row>
    <row r="3552" spans="1:5" x14ac:dyDescent="0.35">
      <c r="A3552">
        <f t="shared" si="55"/>
        <v>2012</v>
      </c>
      <c r="B3552" t="s">
        <v>943</v>
      </c>
      <c r="C3552">
        <v>487</v>
      </c>
      <c r="D3552">
        <v>1</v>
      </c>
      <c r="E3552">
        <v>398.11</v>
      </c>
    </row>
    <row r="3553" spans="1:5" x14ac:dyDescent="0.35">
      <c r="A3553">
        <f t="shared" si="55"/>
        <v>2012</v>
      </c>
      <c r="B3553" t="s">
        <v>943</v>
      </c>
      <c r="C3553">
        <v>492</v>
      </c>
      <c r="D3553">
        <v>1</v>
      </c>
      <c r="E3553">
        <v>4454.3599999999997</v>
      </c>
    </row>
    <row r="3554" spans="1:5" x14ac:dyDescent="0.35">
      <c r="A3554">
        <f t="shared" si="55"/>
        <v>2012</v>
      </c>
      <c r="B3554" t="s">
        <v>943</v>
      </c>
      <c r="C3554">
        <v>495</v>
      </c>
      <c r="D3554">
        <v>1</v>
      </c>
      <c r="E3554">
        <v>381.21</v>
      </c>
    </row>
    <row r="3555" spans="1:5" x14ac:dyDescent="0.35">
      <c r="A3555">
        <f t="shared" si="55"/>
        <v>2012</v>
      </c>
      <c r="B3555" t="s">
        <v>943</v>
      </c>
      <c r="C3555">
        <v>497</v>
      </c>
      <c r="D3555">
        <v>1</v>
      </c>
      <c r="E3555">
        <v>227.58</v>
      </c>
    </row>
    <row r="3556" spans="1:5" x14ac:dyDescent="0.35">
      <c r="A3556">
        <f t="shared" si="55"/>
        <v>2012</v>
      </c>
      <c r="B3556" t="s">
        <v>943</v>
      </c>
      <c r="C3556">
        <v>499</v>
      </c>
      <c r="D3556">
        <v>1</v>
      </c>
      <c r="E3556">
        <v>296.56</v>
      </c>
    </row>
    <row r="3557" spans="1:5" x14ac:dyDescent="0.35">
      <c r="A3557">
        <f t="shared" si="55"/>
        <v>2012</v>
      </c>
      <c r="B3557" t="s">
        <v>943</v>
      </c>
      <c r="C3557">
        <v>500</v>
      </c>
      <c r="D3557">
        <v>1</v>
      </c>
      <c r="E3557">
        <v>485.41</v>
      </c>
    </row>
    <row r="3558" spans="1:5" x14ac:dyDescent="0.35">
      <c r="A3558">
        <f t="shared" si="55"/>
        <v>2012</v>
      </c>
      <c r="B3558" t="s">
        <v>943</v>
      </c>
      <c r="C3558">
        <v>505</v>
      </c>
      <c r="D3558">
        <v>1</v>
      </c>
      <c r="E3558">
        <v>331.26</v>
      </c>
    </row>
    <row r="3559" spans="1:5" x14ac:dyDescent="0.35">
      <c r="A3559">
        <f t="shared" si="55"/>
        <v>2012</v>
      </c>
      <c r="B3559" t="s">
        <v>943</v>
      </c>
      <c r="C3559">
        <v>507</v>
      </c>
      <c r="D3559">
        <v>1</v>
      </c>
      <c r="E3559">
        <v>343.75</v>
      </c>
    </row>
    <row r="3560" spans="1:5" x14ac:dyDescent="0.35">
      <c r="A3560">
        <f t="shared" si="55"/>
        <v>2012</v>
      </c>
      <c r="B3560" t="s">
        <v>943</v>
      </c>
      <c r="C3560">
        <v>508</v>
      </c>
      <c r="D3560">
        <v>1</v>
      </c>
      <c r="E3560">
        <v>1899.32</v>
      </c>
    </row>
    <row r="3561" spans="1:5" x14ac:dyDescent="0.35">
      <c r="A3561">
        <f t="shared" si="55"/>
        <v>2012</v>
      </c>
      <c r="B3561" t="s">
        <v>943</v>
      </c>
      <c r="C3561">
        <v>511</v>
      </c>
      <c r="D3561">
        <v>1</v>
      </c>
      <c r="E3561">
        <v>593.64</v>
      </c>
    </row>
    <row r="3562" spans="1:5" x14ac:dyDescent="0.35">
      <c r="A3562">
        <f t="shared" si="55"/>
        <v>2012</v>
      </c>
      <c r="B3562" t="s">
        <v>943</v>
      </c>
      <c r="C3562">
        <v>513</v>
      </c>
      <c r="D3562">
        <v>1</v>
      </c>
      <c r="E3562">
        <v>169.65</v>
      </c>
    </row>
    <row r="3563" spans="1:5" x14ac:dyDescent="0.35">
      <c r="A3563">
        <f t="shared" si="55"/>
        <v>2012</v>
      </c>
      <c r="B3563" t="s">
        <v>943</v>
      </c>
      <c r="C3563">
        <v>514</v>
      </c>
      <c r="D3563">
        <v>1</v>
      </c>
      <c r="E3563">
        <v>174</v>
      </c>
    </row>
    <row r="3564" spans="1:5" x14ac:dyDescent="0.35">
      <c r="A3564">
        <f t="shared" si="55"/>
        <v>2012</v>
      </c>
      <c r="B3564" t="s">
        <v>943</v>
      </c>
      <c r="C3564">
        <v>516</v>
      </c>
      <c r="D3564">
        <v>1</v>
      </c>
      <c r="E3564">
        <v>85.96</v>
      </c>
    </row>
    <row r="3565" spans="1:5" x14ac:dyDescent="0.35">
      <c r="A3565">
        <f t="shared" si="55"/>
        <v>2012</v>
      </c>
      <c r="B3565" t="s">
        <v>943</v>
      </c>
      <c r="C3565">
        <v>518</v>
      </c>
      <c r="D3565">
        <v>1</v>
      </c>
      <c r="E3565">
        <v>2602.94</v>
      </c>
    </row>
    <row r="3566" spans="1:5" x14ac:dyDescent="0.35">
      <c r="A3566">
        <f t="shared" si="55"/>
        <v>2012</v>
      </c>
      <c r="B3566" t="s">
        <v>943</v>
      </c>
      <c r="C3566">
        <v>531</v>
      </c>
      <c r="D3566">
        <v>1</v>
      </c>
      <c r="E3566">
        <v>1767.17</v>
      </c>
    </row>
    <row r="3567" spans="1:5" x14ac:dyDescent="0.35">
      <c r="A3567">
        <f t="shared" si="55"/>
        <v>2012</v>
      </c>
      <c r="B3567" t="s">
        <v>943</v>
      </c>
      <c r="C3567">
        <v>533</v>
      </c>
      <c r="D3567">
        <v>1</v>
      </c>
      <c r="E3567">
        <v>1221.1099999999999</v>
      </c>
    </row>
    <row r="3568" spans="1:5" x14ac:dyDescent="0.35">
      <c r="A3568">
        <f t="shared" si="55"/>
        <v>2012</v>
      </c>
      <c r="B3568" t="s">
        <v>943</v>
      </c>
      <c r="C3568">
        <v>534</v>
      </c>
      <c r="D3568">
        <v>1</v>
      </c>
      <c r="E3568">
        <v>1912.37</v>
      </c>
    </row>
    <row r="3569" spans="1:5" x14ac:dyDescent="0.35">
      <c r="A3569">
        <f t="shared" si="55"/>
        <v>2012</v>
      </c>
      <c r="B3569" t="s">
        <v>943</v>
      </c>
      <c r="C3569">
        <v>535</v>
      </c>
      <c r="D3569">
        <v>1</v>
      </c>
      <c r="E3569">
        <v>15948.35</v>
      </c>
    </row>
    <row r="3570" spans="1:5" x14ac:dyDescent="0.35">
      <c r="A3570">
        <f t="shared" si="55"/>
        <v>2012</v>
      </c>
      <c r="B3570" t="s">
        <v>943</v>
      </c>
      <c r="C3570">
        <v>542</v>
      </c>
      <c r="D3570">
        <v>1</v>
      </c>
      <c r="E3570">
        <v>464.24</v>
      </c>
    </row>
    <row r="3571" spans="1:5" x14ac:dyDescent="0.35">
      <c r="A3571">
        <f t="shared" si="55"/>
        <v>2012</v>
      </c>
      <c r="B3571" t="s">
        <v>943</v>
      </c>
      <c r="C3571">
        <v>544</v>
      </c>
      <c r="D3571">
        <v>1</v>
      </c>
      <c r="E3571">
        <v>2458.91</v>
      </c>
    </row>
    <row r="3572" spans="1:5" x14ac:dyDescent="0.35">
      <c r="A3572">
        <f t="shared" si="55"/>
        <v>2012</v>
      </c>
      <c r="B3572" t="s">
        <v>943</v>
      </c>
      <c r="C3572">
        <v>545</v>
      </c>
      <c r="D3572">
        <v>1</v>
      </c>
      <c r="E3572">
        <v>371.58</v>
      </c>
    </row>
    <row r="3573" spans="1:5" x14ac:dyDescent="0.35">
      <c r="A3573">
        <f t="shared" si="55"/>
        <v>2012</v>
      </c>
      <c r="B3573" t="s">
        <v>943</v>
      </c>
      <c r="C3573">
        <v>547</v>
      </c>
      <c r="D3573">
        <v>1</v>
      </c>
      <c r="E3573">
        <v>518.29</v>
      </c>
    </row>
    <row r="3574" spans="1:5" x14ac:dyDescent="0.35">
      <c r="A3574">
        <f t="shared" si="55"/>
        <v>2012</v>
      </c>
      <c r="B3574" t="s">
        <v>943</v>
      </c>
      <c r="C3574">
        <v>548</v>
      </c>
      <c r="D3574">
        <v>1</v>
      </c>
      <c r="E3574">
        <v>902.56</v>
      </c>
    </row>
    <row r="3575" spans="1:5" x14ac:dyDescent="0.35">
      <c r="A3575">
        <f t="shared" si="55"/>
        <v>2012</v>
      </c>
      <c r="B3575" t="s">
        <v>943</v>
      </c>
      <c r="C3575">
        <v>549</v>
      </c>
      <c r="D3575">
        <v>1</v>
      </c>
      <c r="E3575">
        <v>1388.43</v>
      </c>
    </row>
    <row r="3576" spans="1:5" x14ac:dyDescent="0.35">
      <c r="A3576">
        <f t="shared" si="55"/>
        <v>2012</v>
      </c>
      <c r="B3576" t="s">
        <v>943</v>
      </c>
      <c r="C3576">
        <v>550</v>
      </c>
      <c r="D3576">
        <v>1</v>
      </c>
      <c r="E3576">
        <v>585.14</v>
      </c>
    </row>
    <row r="3577" spans="1:5" x14ac:dyDescent="0.35">
      <c r="A3577">
        <f t="shared" si="55"/>
        <v>2012</v>
      </c>
      <c r="B3577" t="s">
        <v>943</v>
      </c>
      <c r="C3577">
        <v>553</v>
      </c>
      <c r="D3577">
        <v>1</v>
      </c>
      <c r="E3577">
        <v>672.91</v>
      </c>
    </row>
    <row r="3578" spans="1:5" x14ac:dyDescent="0.35">
      <c r="A3578">
        <f t="shared" si="55"/>
        <v>2012</v>
      </c>
      <c r="B3578" t="s">
        <v>943</v>
      </c>
      <c r="C3578">
        <v>561</v>
      </c>
      <c r="D3578">
        <v>1</v>
      </c>
      <c r="E3578">
        <v>184.49</v>
      </c>
    </row>
    <row r="3579" spans="1:5" x14ac:dyDescent="0.35">
      <c r="A3579">
        <f t="shared" si="55"/>
        <v>2012</v>
      </c>
      <c r="B3579" t="s">
        <v>943</v>
      </c>
      <c r="C3579">
        <v>564</v>
      </c>
      <c r="D3579">
        <v>1</v>
      </c>
      <c r="E3579">
        <v>1966.11</v>
      </c>
    </row>
    <row r="3580" spans="1:5" x14ac:dyDescent="0.35">
      <c r="A3580">
        <f t="shared" si="55"/>
        <v>2012</v>
      </c>
      <c r="B3580" t="s">
        <v>943</v>
      </c>
      <c r="C3580">
        <v>577</v>
      </c>
      <c r="D3580">
        <v>1</v>
      </c>
      <c r="E3580">
        <v>428.59</v>
      </c>
    </row>
    <row r="3581" spans="1:5" x14ac:dyDescent="0.35">
      <c r="A3581">
        <f t="shared" si="55"/>
        <v>2012</v>
      </c>
      <c r="B3581" t="s">
        <v>943</v>
      </c>
      <c r="C3581">
        <v>578</v>
      </c>
      <c r="D3581">
        <v>1</v>
      </c>
      <c r="E3581">
        <v>1620.5</v>
      </c>
    </row>
    <row r="3582" spans="1:5" x14ac:dyDescent="0.35">
      <c r="A3582">
        <f t="shared" si="55"/>
        <v>2012</v>
      </c>
      <c r="B3582" t="s">
        <v>943</v>
      </c>
      <c r="C3582">
        <v>581</v>
      </c>
      <c r="D3582">
        <v>1</v>
      </c>
      <c r="E3582">
        <v>314.25</v>
      </c>
    </row>
    <row r="3583" spans="1:5" x14ac:dyDescent="0.35">
      <c r="A3583">
        <f t="shared" si="55"/>
        <v>2012</v>
      </c>
      <c r="B3583" t="s">
        <v>943</v>
      </c>
      <c r="C3583">
        <v>592</v>
      </c>
      <c r="D3583">
        <v>1</v>
      </c>
      <c r="E3583">
        <v>158.55000000000001</v>
      </c>
    </row>
    <row r="3584" spans="1:5" x14ac:dyDescent="0.35">
      <c r="A3584">
        <f t="shared" si="55"/>
        <v>2012</v>
      </c>
      <c r="B3584" t="s">
        <v>943</v>
      </c>
      <c r="C3584">
        <v>593</v>
      </c>
      <c r="D3584">
        <v>1</v>
      </c>
      <c r="E3584">
        <v>1232.43</v>
      </c>
    </row>
    <row r="3585" spans="1:5" x14ac:dyDescent="0.35">
      <c r="A3585">
        <f t="shared" si="55"/>
        <v>2012</v>
      </c>
      <c r="B3585" t="s">
        <v>943</v>
      </c>
      <c r="C3585">
        <v>595</v>
      </c>
      <c r="D3585">
        <v>1</v>
      </c>
      <c r="E3585">
        <v>1696.54</v>
      </c>
    </row>
    <row r="3586" spans="1:5" x14ac:dyDescent="0.35">
      <c r="A3586">
        <f t="shared" si="55"/>
        <v>2012</v>
      </c>
      <c r="B3586" t="s">
        <v>943</v>
      </c>
      <c r="C3586">
        <v>599</v>
      </c>
      <c r="D3586">
        <v>1</v>
      </c>
      <c r="E3586">
        <v>450.69</v>
      </c>
    </row>
    <row r="3587" spans="1:5" x14ac:dyDescent="0.35">
      <c r="A3587">
        <f t="shared" si="55"/>
        <v>2012</v>
      </c>
      <c r="B3587" t="s">
        <v>943</v>
      </c>
      <c r="C3587">
        <v>600</v>
      </c>
      <c r="D3587">
        <v>1</v>
      </c>
      <c r="E3587">
        <v>259.38</v>
      </c>
    </row>
    <row r="3588" spans="1:5" x14ac:dyDescent="0.35">
      <c r="A3588">
        <f t="shared" ref="A3588:A3651" si="56">VALUE(20&amp;LEFT(B3588,2))+1</f>
        <v>2012</v>
      </c>
      <c r="B3588" t="s">
        <v>943</v>
      </c>
      <c r="C3588">
        <v>601</v>
      </c>
      <c r="D3588">
        <v>1</v>
      </c>
      <c r="E3588">
        <v>647.14</v>
      </c>
    </row>
    <row r="3589" spans="1:5" x14ac:dyDescent="0.35">
      <c r="A3589">
        <f t="shared" si="56"/>
        <v>2012</v>
      </c>
      <c r="B3589" t="s">
        <v>943</v>
      </c>
      <c r="C3589">
        <v>611</v>
      </c>
      <c r="D3589">
        <v>1</v>
      </c>
      <c r="E3589">
        <v>44.79</v>
      </c>
    </row>
    <row r="3590" spans="1:5" x14ac:dyDescent="0.35">
      <c r="A3590">
        <f t="shared" si="56"/>
        <v>2012</v>
      </c>
      <c r="B3590" t="s">
        <v>943</v>
      </c>
      <c r="C3590">
        <v>621</v>
      </c>
      <c r="D3590">
        <v>1</v>
      </c>
      <c r="E3590">
        <v>10005.93</v>
      </c>
    </row>
    <row r="3591" spans="1:5" x14ac:dyDescent="0.35">
      <c r="A3591">
        <f t="shared" si="56"/>
        <v>2012</v>
      </c>
      <c r="B3591" t="s">
        <v>943</v>
      </c>
      <c r="C3591">
        <v>622</v>
      </c>
      <c r="D3591">
        <v>1</v>
      </c>
      <c r="E3591">
        <v>10884.57</v>
      </c>
    </row>
    <row r="3592" spans="1:5" x14ac:dyDescent="0.35">
      <c r="A3592">
        <f t="shared" si="56"/>
        <v>2012</v>
      </c>
      <c r="B3592" t="s">
        <v>943</v>
      </c>
      <c r="C3592">
        <v>623</v>
      </c>
      <c r="D3592">
        <v>1</v>
      </c>
      <c r="E3592">
        <v>7060.55</v>
      </c>
    </row>
    <row r="3593" spans="1:5" x14ac:dyDescent="0.35">
      <c r="A3593">
        <f t="shared" si="56"/>
        <v>2012</v>
      </c>
      <c r="B3593" t="s">
        <v>943</v>
      </c>
      <c r="C3593">
        <v>624</v>
      </c>
      <c r="D3593">
        <v>1</v>
      </c>
      <c r="E3593">
        <v>8053.8</v>
      </c>
    </row>
    <row r="3594" spans="1:5" x14ac:dyDescent="0.35">
      <c r="A3594">
        <f t="shared" si="56"/>
        <v>2012</v>
      </c>
      <c r="B3594" t="s">
        <v>943</v>
      </c>
      <c r="C3594">
        <v>625</v>
      </c>
      <c r="D3594">
        <v>1</v>
      </c>
      <c r="E3594">
        <v>37707.5</v>
      </c>
    </row>
    <row r="3595" spans="1:5" x14ac:dyDescent="0.35">
      <c r="A3595">
        <f t="shared" si="56"/>
        <v>2012</v>
      </c>
      <c r="B3595" t="s">
        <v>943</v>
      </c>
      <c r="C3595">
        <v>627</v>
      </c>
      <c r="D3595">
        <v>1</v>
      </c>
      <c r="E3595">
        <v>220.02</v>
      </c>
    </row>
    <row r="3596" spans="1:5" x14ac:dyDescent="0.35">
      <c r="A3596">
        <f t="shared" si="56"/>
        <v>2012</v>
      </c>
      <c r="B3596" t="s">
        <v>943</v>
      </c>
      <c r="C3596">
        <v>628</v>
      </c>
      <c r="D3596">
        <v>1</v>
      </c>
      <c r="E3596">
        <v>152.58000000000001</v>
      </c>
    </row>
    <row r="3597" spans="1:5" x14ac:dyDescent="0.35">
      <c r="A3597">
        <f t="shared" si="56"/>
        <v>2012</v>
      </c>
      <c r="B3597" t="s">
        <v>943</v>
      </c>
      <c r="C3597">
        <v>630</v>
      </c>
      <c r="D3597">
        <v>1</v>
      </c>
      <c r="E3597">
        <v>387.39</v>
      </c>
    </row>
    <row r="3598" spans="1:5" x14ac:dyDescent="0.35">
      <c r="A3598">
        <f t="shared" si="56"/>
        <v>2012</v>
      </c>
      <c r="B3598" t="s">
        <v>943</v>
      </c>
      <c r="C3598">
        <v>635</v>
      </c>
      <c r="D3598">
        <v>1</v>
      </c>
      <c r="E3598">
        <v>64.25</v>
      </c>
    </row>
    <row r="3599" spans="1:5" x14ac:dyDescent="0.35">
      <c r="A3599">
        <f t="shared" si="56"/>
        <v>2012</v>
      </c>
      <c r="B3599" t="s">
        <v>943</v>
      </c>
      <c r="C3599">
        <v>640</v>
      </c>
      <c r="D3599">
        <v>1</v>
      </c>
      <c r="E3599">
        <v>396.1</v>
      </c>
    </row>
    <row r="3600" spans="1:5" x14ac:dyDescent="0.35">
      <c r="A3600">
        <f t="shared" si="56"/>
        <v>2012</v>
      </c>
      <c r="B3600" t="s">
        <v>943</v>
      </c>
      <c r="C3600">
        <v>656</v>
      </c>
      <c r="D3600">
        <v>1</v>
      </c>
      <c r="E3600">
        <v>3900.03</v>
      </c>
    </row>
    <row r="3601" spans="1:5" x14ac:dyDescent="0.35">
      <c r="A3601">
        <f t="shared" si="56"/>
        <v>2012</v>
      </c>
      <c r="B3601" t="s">
        <v>943</v>
      </c>
      <c r="C3601">
        <v>659</v>
      </c>
      <c r="D3601">
        <v>1</v>
      </c>
      <c r="E3601">
        <v>3798.58</v>
      </c>
    </row>
    <row r="3602" spans="1:5" x14ac:dyDescent="0.35">
      <c r="A3602">
        <f t="shared" si="56"/>
        <v>2012</v>
      </c>
      <c r="B3602" t="s">
        <v>943</v>
      </c>
      <c r="C3602">
        <v>671</v>
      </c>
      <c r="D3602">
        <v>1</v>
      </c>
      <c r="E3602">
        <v>347.11</v>
      </c>
    </row>
    <row r="3603" spans="1:5" x14ac:dyDescent="0.35">
      <c r="A3603">
        <f t="shared" si="56"/>
        <v>2012</v>
      </c>
      <c r="B3603" t="s">
        <v>943</v>
      </c>
      <c r="C3603">
        <v>676</v>
      </c>
      <c r="D3603">
        <v>1</v>
      </c>
      <c r="E3603">
        <v>248.89</v>
      </c>
    </row>
    <row r="3604" spans="1:5" x14ac:dyDescent="0.35">
      <c r="A3604">
        <f t="shared" si="56"/>
        <v>2012</v>
      </c>
      <c r="B3604" t="s">
        <v>943</v>
      </c>
      <c r="C3604">
        <v>682</v>
      </c>
      <c r="D3604">
        <v>1</v>
      </c>
      <c r="E3604">
        <v>1232.1400000000001</v>
      </c>
    </row>
    <row r="3605" spans="1:5" x14ac:dyDescent="0.35">
      <c r="A3605">
        <f t="shared" si="56"/>
        <v>2012</v>
      </c>
      <c r="B3605" t="s">
        <v>943</v>
      </c>
      <c r="C3605">
        <v>690</v>
      </c>
      <c r="D3605">
        <v>1</v>
      </c>
      <c r="E3605">
        <v>1043.9000000000001</v>
      </c>
    </row>
    <row r="3606" spans="1:5" x14ac:dyDescent="0.35">
      <c r="A3606">
        <f t="shared" si="56"/>
        <v>2012</v>
      </c>
      <c r="B3606" t="s">
        <v>943</v>
      </c>
      <c r="C3606">
        <v>695</v>
      </c>
      <c r="D3606">
        <v>1</v>
      </c>
      <c r="E3606">
        <v>726.43</v>
      </c>
    </row>
    <row r="3607" spans="1:5" x14ac:dyDescent="0.35">
      <c r="A3607">
        <f t="shared" si="56"/>
        <v>2012</v>
      </c>
      <c r="B3607" t="s">
        <v>943</v>
      </c>
      <c r="C3607">
        <v>696</v>
      </c>
      <c r="D3607">
        <v>1</v>
      </c>
      <c r="E3607">
        <v>537.99</v>
      </c>
    </row>
    <row r="3608" spans="1:5" x14ac:dyDescent="0.35">
      <c r="A3608">
        <f t="shared" si="56"/>
        <v>2012</v>
      </c>
      <c r="B3608" t="s">
        <v>943</v>
      </c>
      <c r="C3608">
        <v>698</v>
      </c>
      <c r="D3608">
        <v>1</v>
      </c>
      <c r="E3608">
        <v>268.26</v>
      </c>
    </row>
    <row r="3609" spans="1:5" x14ac:dyDescent="0.35">
      <c r="A3609">
        <f t="shared" si="56"/>
        <v>2012</v>
      </c>
      <c r="B3609" t="s">
        <v>943</v>
      </c>
      <c r="C3609">
        <v>700</v>
      </c>
      <c r="D3609">
        <v>1</v>
      </c>
      <c r="E3609">
        <v>2098.98</v>
      </c>
    </row>
    <row r="3610" spans="1:5" x14ac:dyDescent="0.35">
      <c r="A3610">
        <f t="shared" si="56"/>
        <v>2012</v>
      </c>
      <c r="B3610" t="s">
        <v>943</v>
      </c>
      <c r="C3610">
        <v>701</v>
      </c>
      <c r="D3610">
        <v>1</v>
      </c>
      <c r="E3610">
        <v>2346.37</v>
      </c>
    </row>
    <row r="3611" spans="1:5" x14ac:dyDescent="0.35">
      <c r="A3611">
        <f t="shared" si="56"/>
        <v>2012</v>
      </c>
      <c r="B3611" t="s">
        <v>943</v>
      </c>
      <c r="C3611">
        <v>704</v>
      </c>
      <c r="D3611">
        <v>1</v>
      </c>
      <c r="E3611">
        <v>1728.55</v>
      </c>
    </row>
    <row r="3612" spans="1:5" x14ac:dyDescent="0.35">
      <c r="A3612">
        <f t="shared" si="56"/>
        <v>2012</v>
      </c>
      <c r="B3612" t="s">
        <v>943</v>
      </c>
      <c r="C3612">
        <v>706</v>
      </c>
      <c r="D3612">
        <v>1</v>
      </c>
      <c r="E3612">
        <v>1636.82</v>
      </c>
    </row>
    <row r="3613" spans="1:5" x14ac:dyDescent="0.35">
      <c r="A3613">
        <f t="shared" si="56"/>
        <v>2012</v>
      </c>
      <c r="B3613" t="s">
        <v>943</v>
      </c>
      <c r="C3613">
        <v>707</v>
      </c>
      <c r="D3613">
        <v>1</v>
      </c>
      <c r="E3613">
        <v>129.22999999999999</v>
      </c>
    </row>
    <row r="3614" spans="1:5" x14ac:dyDescent="0.35">
      <c r="A3614">
        <f t="shared" si="56"/>
        <v>2012</v>
      </c>
      <c r="B3614" t="s">
        <v>943</v>
      </c>
      <c r="C3614">
        <v>709</v>
      </c>
      <c r="D3614">
        <v>1</v>
      </c>
      <c r="E3614">
        <v>8633.9699999999993</v>
      </c>
    </row>
    <row r="3615" spans="1:5" x14ac:dyDescent="0.35">
      <c r="A3615">
        <f t="shared" si="56"/>
        <v>2012</v>
      </c>
      <c r="B3615" t="s">
        <v>943</v>
      </c>
      <c r="C3615">
        <v>712</v>
      </c>
      <c r="D3615">
        <v>1</v>
      </c>
      <c r="E3615">
        <v>523.22</v>
      </c>
    </row>
    <row r="3616" spans="1:5" x14ac:dyDescent="0.35">
      <c r="A3616">
        <f t="shared" si="56"/>
        <v>2012</v>
      </c>
      <c r="B3616" t="s">
        <v>943</v>
      </c>
      <c r="C3616">
        <v>716</v>
      </c>
      <c r="D3616">
        <v>1</v>
      </c>
      <c r="E3616">
        <v>1588.9</v>
      </c>
    </row>
    <row r="3617" spans="1:5" x14ac:dyDescent="0.35">
      <c r="A3617">
        <f t="shared" si="56"/>
        <v>2012</v>
      </c>
      <c r="B3617" t="s">
        <v>943</v>
      </c>
      <c r="C3617">
        <v>717</v>
      </c>
      <c r="D3617">
        <v>1</v>
      </c>
      <c r="E3617">
        <v>1733.32</v>
      </c>
    </row>
    <row r="3618" spans="1:5" x14ac:dyDescent="0.35">
      <c r="A3618">
        <f t="shared" si="56"/>
        <v>2012</v>
      </c>
      <c r="B3618" t="s">
        <v>943</v>
      </c>
      <c r="C3618">
        <v>719</v>
      </c>
      <c r="D3618">
        <v>1</v>
      </c>
      <c r="E3618">
        <v>7116.45</v>
      </c>
    </row>
    <row r="3619" spans="1:5" x14ac:dyDescent="0.35">
      <c r="A3619">
        <f t="shared" si="56"/>
        <v>2012</v>
      </c>
      <c r="B3619" t="s">
        <v>943</v>
      </c>
      <c r="C3619">
        <v>720</v>
      </c>
      <c r="D3619">
        <v>1</v>
      </c>
      <c r="E3619">
        <v>7394.05</v>
      </c>
    </row>
    <row r="3620" spans="1:5" x14ac:dyDescent="0.35">
      <c r="A3620">
        <f t="shared" si="56"/>
        <v>2012</v>
      </c>
      <c r="B3620" t="s">
        <v>943</v>
      </c>
      <c r="C3620">
        <v>721</v>
      </c>
      <c r="D3620">
        <v>1</v>
      </c>
      <c r="E3620">
        <v>3823.52</v>
      </c>
    </row>
    <row r="3621" spans="1:5" x14ac:dyDescent="0.35">
      <c r="A3621">
        <f t="shared" si="56"/>
        <v>2012</v>
      </c>
      <c r="B3621" t="s">
        <v>943</v>
      </c>
      <c r="C3621">
        <v>726</v>
      </c>
      <c r="D3621">
        <v>1</v>
      </c>
      <c r="E3621">
        <v>2717.68</v>
      </c>
    </row>
    <row r="3622" spans="1:5" x14ac:dyDescent="0.35">
      <c r="A3622">
        <f t="shared" si="56"/>
        <v>2012</v>
      </c>
      <c r="B3622" t="s">
        <v>943</v>
      </c>
      <c r="C3622">
        <v>727</v>
      </c>
      <c r="D3622">
        <v>1</v>
      </c>
      <c r="E3622">
        <v>3370.06</v>
      </c>
    </row>
    <row r="3623" spans="1:5" x14ac:dyDescent="0.35">
      <c r="A3623">
        <f t="shared" si="56"/>
        <v>2012</v>
      </c>
      <c r="B3623" t="s">
        <v>943</v>
      </c>
      <c r="C3623">
        <v>728</v>
      </c>
      <c r="D3623">
        <v>1</v>
      </c>
      <c r="E3623">
        <v>12477.42</v>
      </c>
    </row>
    <row r="3624" spans="1:5" x14ac:dyDescent="0.35">
      <c r="A3624">
        <f t="shared" si="56"/>
        <v>2012</v>
      </c>
      <c r="B3624" t="s">
        <v>943</v>
      </c>
      <c r="C3624">
        <v>738</v>
      </c>
      <c r="D3624">
        <v>1</v>
      </c>
      <c r="E3624">
        <v>1006.33</v>
      </c>
    </row>
    <row r="3625" spans="1:5" x14ac:dyDescent="0.35">
      <c r="A3625">
        <f t="shared" si="56"/>
        <v>2012</v>
      </c>
      <c r="B3625" t="s">
        <v>943</v>
      </c>
      <c r="C3625">
        <v>739</v>
      </c>
      <c r="D3625">
        <v>1</v>
      </c>
      <c r="E3625">
        <v>684.53</v>
      </c>
    </row>
    <row r="3626" spans="1:5" x14ac:dyDescent="0.35">
      <c r="A3626">
        <f t="shared" si="56"/>
        <v>2012</v>
      </c>
      <c r="B3626" t="s">
        <v>943</v>
      </c>
      <c r="C3626">
        <v>740</v>
      </c>
      <c r="D3626">
        <v>1</v>
      </c>
      <c r="E3626">
        <v>1355.42</v>
      </c>
    </row>
    <row r="3627" spans="1:5" x14ac:dyDescent="0.35">
      <c r="A3627">
        <f t="shared" si="56"/>
        <v>2012</v>
      </c>
      <c r="B3627" t="s">
        <v>943</v>
      </c>
      <c r="C3627">
        <v>741</v>
      </c>
      <c r="D3627">
        <v>1</v>
      </c>
      <c r="E3627">
        <v>989.26</v>
      </c>
    </row>
    <row r="3628" spans="1:5" x14ac:dyDescent="0.35">
      <c r="A3628">
        <f t="shared" si="56"/>
        <v>2012</v>
      </c>
      <c r="B3628" t="s">
        <v>943</v>
      </c>
      <c r="C3628">
        <v>742</v>
      </c>
      <c r="D3628">
        <v>1</v>
      </c>
      <c r="E3628">
        <v>9467.91</v>
      </c>
    </row>
    <row r="3629" spans="1:5" x14ac:dyDescent="0.35">
      <c r="A3629">
        <f t="shared" si="56"/>
        <v>2012</v>
      </c>
      <c r="B3629" t="s">
        <v>943</v>
      </c>
      <c r="C3629">
        <v>743</v>
      </c>
      <c r="D3629">
        <v>1</v>
      </c>
      <c r="E3629">
        <v>975.46</v>
      </c>
    </row>
    <row r="3630" spans="1:5" x14ac:dyDescent="0.35">
      <c r="A3630">
        <f t="shared" si="56"/>
        <v>2012</v>
      </c>
      <c r="B3630" t="s">
        <v>943</v>
      </c>
      <c r="C3630">
        <v>745</v>
      </c>
      <c r="D3630">
        <v>1</v>
      </c>
      <c r="E3630">
        <v>1647.93</v>
      </c>
    </row>
    <row r="3631" spans="1:5" x14ac:dyDescent="0.35">
      <c r="A3631">
        <f t="shared" si="56"/>
        <v>2012</v>
      </c>
      <c r="B3631" t="s">
        <v>943</v>
      </c>
      <c r="C3631">
        <v>748</v>
      </c>
      <c r="D3631">
        <v>1</v>
      </c>
      <c r="E3631">
        <v>3622.38</v>
      </c>
    </row>
    <row r="3632" spans="1:5" x14ac:dyDescent="0.35">
      <c r="A3632">
        <f t="shared" si="56"/>
        <v>2012</v>
      </c>
      <c r="B3632" t="s">
        <v>943</v>
      </c>
      <c r="C3632">
        <v>750</v>
      </c>
      <c r="D3632">
        <v>1</v>
      </c>
      <c r="E3632">
        <v>2006.88</v>
      </c>
    </row>
    <row r="3633" spans="1:5" x14ac:dyDescent="0.35">
      <c r="A3633">
        <f t="shared" si="56"/>
        <v>2012</v>
      </c>
      <c r="B3633" t="s">
        <v>943</v>
      </c>
      <c r="C3633">
        <v>756</v>
      </c>
      <c r="D3633">
        <v>1</v>
      </c>
      <c r="E3633">
        <v>716.56</v>
      </c>
    </row>
    <row r="3634" spans="1:5" x14ac:dyDescent="0.35">
      <c r="A3634">
        <f t="shared" si="56"/>
        <v>2012</v>
      </c>
      <c r="B3634" t="s">
        <v>943</v>
      </c>
      <c r="C3634">
        <v>761</v>
      </c>
      <c r="D3634">
        <v>1</v>
      </c>
      <c r="E3634">
        <v>4754.99</v>
      </c>
    </row>
    <row r="3635" spans="1:5" x14ac:dyDescent="0.35">
      <c r="A3635">
        <f t="shared" si="56"/>
        <v>2012</v>
      </c>
      <c r="B3635" t="s">
        <v>943</v>
      </c>
      <c r="C3635">
        <v>763</v>
      </c>
      <c r="D3635">
        <v>1</v>
      </c>
      <c r="E3635">
        <v>860.59</v>
      </c>
    </row>
    <row r="3636" spans="1:5" x14ac:dyDescent="0.35">
      <c r="A3636">
        <f t="shared" si="56"/>
        <v>2012</v>
      </c>
      <c r="B3636" t="s">
        <v>943</v>
      </c>
      <c r="C3636">
        <v>768</v>
      </c>
      <c r="D3636">
        <v>1</v>
      </c>
      <c r="E3636">
        <v>286.33</v>
      </c>
    </row>
    <row r="3637" spans="1:5" x14ac:dyDescent="0.35">
      <c r="A3637">
        <f t="shared" si="56"/>
        <v>2012</v>
      </c>
      <c r="B3637" t="s">
        <v>943</v>
      </c>
      <c r="C3637">
        <v>769</v>
      </c>
      <c r="D3637">
        <v>1</v>
      </c>
      <c r="E3637">
        <v>963.45</v>
      </c>
    </row>
    <row r="3638" spans="1:5" x14ac:dyDescent="0.35">
      <c r="A3638">
        <f t="shared" si="56"/>
        <v>2012</v>
      </c>
      <c r="B3638" t="s">
        <v>943</v>
      </c>
      <c r="C3638">
        <v>771</v>
      </c>
      <c r="D3638">
        <v>1</v>
      </c>
      <c r="E3638">
        <v>153</v>
      </c>
    </row>
    <row r="3639" spans="1:5" x14ac:dyDescent="0.35">
      <c r="A3639">
        <f t="shared" si="56"/>
        <v>2012</v>
      </c>
      <c r="B3639" t="s">
        <v>943</v>
      </c>
      <c r="C3639">
        <v>775</v>
      </c>
      <c r="D3639">
        <v>1</v>
      </c>
      <c r="E3639">
        <v>562.14</v>
      </c>
    </row>
    <row r="3640" spans="1:5" x14ac:dyDescent="0.35">
      <c r="A3640">
        <f t="shared" si="56"/>
        <v>2012</v>
      </c>
      <c r="B3640" t="s">
        <v>943</v>
      </c>
      <c r="C3640">
        <v>777</v>
      </c>
      <c r="D3640">
        <v>1</v>
      </c>
      <c r="E3640">
        <v>886.8</v>
      </c>
    </row>
    <row r="3641" spans="1:5" x14ac:dyDescent="0.35">
      <c r="A3641">
        <f t="shared" si="56"/>
        <v>2012</v>
      </c>
      <c r="B3641" t="s">
        <v>943</v>
      </c>
      <c r="C3641">
        <v>786</v>
      </c>
      <c r="D3641">
        <v>1</v>
      </c>
      <c r="E3641">
        <v>427.64</v>
      </c>
    </row>
    <row r="3642" spans="1:5" x14ac:dyDescent="0.35">
      <c r="A3642">
        <f t="shared" si="56"/>
        <v>2012</v>
      </c>
      <c r="B3642" t="s">
        <v>943</v>
      </c>
      <c r="C3642">
        <v>787</v>
      </c>
      <c r="D3642">
        <v>1</v>
      </c>
      <c r="E3642">
        <v>458.23</v>
      </c>
    </row>
    <row r="3643" spans="1:5" x14ac:dyDescent="0.35">
      <c r="A3643">
        <f t="shared" si="56"/>
        <v>2012</v>
      </c>
      <c r="B3643" t="s">
        <v>943</v>
      </c>
      <c r="C3643">
        <v>801</v>
      </c>
      <c r="D3643">
        <v>1</v>
      </c>
      <c r="E3643">
        <v>105.8</v>
      </c>
    </row>
    <row r="3644" spans="1:5" x14ac:dyDescent="0.35">
      <c r="A3644">
        <f t="shared" si="56"/>
        <v>2012</v>
      </c>
      <c r="B3644" t="s">
        <v>943</v>
      </c>
      <c r="C3644">
        <v>803</v>
      </c>
      <c r="D3644">
        <v>1</v>
      </c>
      <c r="E3644">
        <v>396.54</v>
      </c>
    </row>
    <row r="3645" spans="1:5" x14ac:dyDescent="0.35">
      <c r="A3645">
        <f t="shared" si="56"/>
        <v>2012</v>
      </c>
      <c r="B3645" t="s">
        <v>943</v>
      </c>
      <c r="C3645">
        <v>811</v>
      </c>
      <c r="D3645">
        <v>1</v>
      </c>
      <c r="E3645">
        <v>591.16999999999996</v>
      </c>
    </row>
    <row r="3646" spans="1:5" x14ac:dyDescent="0.35">
      <c r="A3646">
        <f t="shared" si="56"/>
        <v>2012</v>
      </c>
      <c r="B3646" t="s">
        <v>943</v>
      </c>
      <c r="C3646">
        <v>813</v>
      </c>
      <c r="D3646">
        <v>1</v>
      </c>
      <c r="E3646">
        <v>1224.01</v>
      </c>
    </row>
    <row r="3647" spans="1:5" x14ac:dyDescent="0.35">
      <c r="A3647">
        <f t="shared" si="56"/>
        <v>2012</v>
      </c>
      <c r="B3647" t="s">
        <v>943</v>
      </c>
      <c r="C3647">
        <v>815</v>
      </c>
      <c r="D3647">
        <v>2</v>
      </c>
      <c r="E3647">
        <v>1.39</v>
      </c>
    </row>
    <row r="3648" spans="1:5" x14ac:dyDescent="0.35">
      <c r="A3648">
        <f t="shared" si="56"/>
        <v>2012</v>
      </c>
      <c r="B3648" t="s">
        <v>943</v>
      </c>
      <c r="C3648">
        <v>818</v>
      </c>
      <c r="D3648">
        <v>1</v>
      </c>
      <c r="E3648">
        <v>474.78</v>
      </c>
    </row>
    <row r="3649" spans="1:5" x14ac:dyDescent="0.35">
      <c r="A3649">
        <f t="shared" si="56"/>
        <v>2012</v>
      </c>
      <c r="B3649" t="s">
        <v>943</v>
      </c>
      <c r="C3649">
        <v>820</v>
      </c>
      <c r="D3649">
        <v>1</v>
      </c>
      <c r="E3649">
        <v>512.73</v>
      </c>
    </row>
    <row r="3650" spans="1:5" x14ac:dyDescent="0.35">
      <c r="A3650">
        <f t="shared" si="56"/>
        <v>2012</v>
      </c>
      <c r="B3650" t="s">
        <v>943</v>
      </c>
      <c r="C3650">
        <v>821</v>
      </c>
      <c r="D3650">
        <v>1</v>
      </c>
      <c r="E3650">
        <v>827</v>
      </c>
    </row>
    <row r="3651" spans="1:5" x14ac:dyDescent="0.35">
      <c r="A3651">
        <f t="shared" si="56"/>
        <v>2012</v>
      </c>
      <c r="B3651" t="s">
        <v>943</v>
      </c>
      <c r="C3651">
        <v>829</v>
      </c>
      <c r="D3651">
        <v>1</v>
      </c>
      <c r="E3651">
        <v>1827.43</v>
      </c>
    </row>
    <row r="3652" spans="1:5" x14ac:dyDescent="0.35">
      <c r="A3652">
        <f t="shared" ref="A3652:A3715" si="57">VALUE(20&amp;LEFT(B3652,2))+1</f>
        <v>2012</v>
      </c>
      <c r="B3652" t="s">
        <v>943</v>
      </c>
      <c r="C3652">
        <v>831</v>
      </c>
      <c r="D3652">
        <v>1</v>
      </c>
      <c r="E3652">
        <v>6693.33</v>
      </c>
    </row>
    <row r="3653" spans="1:5" x14ac:dyDescent="0.35">
      <c r="A3653">
        <f t="shared" si="57"/>
        <v>2012</v>
      </c>
      <c r="B3653" t="s">
        <v>943</v>
      </c>
      <c r="C3653">
        <v>832</v>
      </c>
      <c r="D3653">
        <v>1</v>
      </c>
      <c r="E3653">
        <v>3240.7</v>
      </c>
    </row>
    <row r="3654" spans="1:5" x14ac:dyDescent="0.35">
      <c r="A3654">
        <f t="shared" si="57"/>
        <v>2012</v>
      </c>
      <c r="B3654" t="s">
        <v>943</v>
      </c>
      <c r="C3654">
        <v>833</v>
      </c>
      <c r="D3654">
        <v>1</v>
      </c>
      <c r="E3654">
        <v>17476.57</v>
      </c>
    </row>
    <row r="3655" spans="1:5" x14ac:dyDescent="0.35">
      <c r="A3655">
        <f t="shared" si="57"/>
        <v>2012</v>
      </c>
      <c r="B3655" t="s">
        <v>943</v>
      </c>
      <c r="C3655">
        <v>834</v>
      </c>
      <c r="D3655">
        <v>1</v>
      </c>
      <c r="E3655">
        <v>8555.9599999999991</v>
      </c>
    </row>
    <row r="3656" spans="1:5" x14ac:dyDescent="0.35">
      <c r="A3656">
        <f t="shared" si="57"/>
        <v>2012</v>
      </c>
      <c r="B3656" t="s">
        <v>943</v>
      </c>
      <c r="C3656">
        <v>836</v>
      </c>
      <c r="D3656">
        <v>1</v>
      </c>
      <c r="E3656">
        <v>221.78</v>
      </c>
    </row>
    <row r="3657" spans="1:5" x14ac:dyDescent="0.35">
      <c r="A3657">
        <f t="shared" si="57"/>
        <v>2012</v>
      </c>
      <c r="B3657" t="s">
        <v>943</v>
      </c>
      <c r="C3657">
        <v>837</v>
      </c>
      <c r="D3657">
        <v>1</v>
      </c>
      <c r="E3657">
        <v>530.07000000000005</v>
      </c>
    </row>
    <row r="3658" spans="1:5" x14ac:dyDescent="0.35">
      <c r="A3658">
        <f t="shared" si="57"/>
        <v>2012</v>
      </c>
      <c r="B3658" t="s">
        <v>943</v>
      </c>
      <c r="C3658">
        <v>840</v>
      </c>
      <c r="D3658">
        <v>1</v>
      </c>
      <c r="E3658">
        <v>1080.9100000000001</v>
      </c>
    </row>
    <row r="3659" spans="1:5" x14ac:dyDescent="0.35">
      <c r="A3659">
        <f t="shared" si="57"/>
        <v>2012</v>
      </c>
      <c r="B3659" t="s">
        <v>943</v>
      </c>
      <c r="C3659">
        <v>846</v>
      </c>
      <c r="D3659">
        <v>1</v>
      </c>
      <c r="E3659">
        <v>726.42</v>
      </c>
    </row>
    <row r="3660" spans="1:5" x14ac:dyDescent="0.35">
      <c r="A3660">
        <f t="shared" si="57"/>
        <v>2012</v>
      </c>
      <c r="B3660" t="s">
        <v>943</v>
      </c>
      <c r="C3660">
        <v>850</v>
      </c>
      <c r="D3660">
        <v>1</v>
      </c>
      <c r="E3660">
        <v>235.46</v>
      </c>
    </row>
    <row r="3661" spans="1:5" x14ac:dyDescent="0.35">
      <c r="A3661">
        <f t="shared" si="57"/>
        <v>2012</v>
      </c>
      <c r="B3661" t="s">
        <v>943</v>
      </c>
      <c r="C3661">
        <v>852</v>
      </c>
      <c r="D3661">
        <v>1</v>
      </c>
      <c r="E3661">
        <v>119.88</v>
      </c>
    </row>
    <row r="3662" spans="1:5" x14ac:dyDescent="0.35">
      <c r="A3662">
        <f t="shared" si="57"/>
        <v>2012</v>
      </c>
      <c r="B3662" t="s">
        <v>943</v>
      </c>
      <c r="C3662">
        <v>857</v>
      </c>
      <c r="D3662">
        <v>1</v>
      </c>
      <c r="E3662">
        <v>750.26</v>
      </c>
    </row>
    <row r="3663" spans="1:5" x14ac:dyDescent="0.35">
      <c r="A3663">
        <f t="shared" si="57"/>
        <v>2012</v>
      </c>
      <c r="B3663" t="s">
        <v>943</v>
      </c>
      <c r="C3663">
        <v>858</v>
      </c>
      <c r="D3663">
        <v>1</v>
      </c>
      <c r="E3663">
        <v>963.97</v>
      </c>
    </row>
    <row r="3664" spans="1:5" x14ac:dyDescent="0.35">
      <c r="A3664">
        <f t="shared" si="57"/>
        <v>2012</v>
      </c>
      <c r="B3664" t="s">
        <v>943</v>
      </c>
      <c r="C3664">
        <v>861</v>
      </c>
      <c r="D3664">
        <v>1</v>
      </c>
      <c r="E3664">
        <v>3183.92</v>
      </c>
    </row>
    <row r="3665" spans="1:5" x14ac:dyDescent="0.35">
      <c r="A3665">
        <f t="shared" si="57"/>
        <v>2012</v>
      </c>
      <c r="B3665" t="s">
        <v>943</v>
      </c>
      <c r="C3665">
        <v>876</v>
      </c>
      <c r="D3665">
        <v>1</v>
      </c>
      <c r="E3665">
        <v>1668.04</v>
      </c>
    </row>
    <row r="3666" spans="1:5" x14ac:dyDescent="0.35">
      <c r="A3666">
        <f t="shared" si="57"/>
        <v>2012</v>
      </c>
      <c r="B3666" t="s">
        <v>943</v>
      </c>
      <c r="C3666">
        <v>877</v>
      </c>
      <c r="D3666">
        <v>1</v>
      </c>
      <c r="E3666">
        <v>5750.1</v>
      </c>
    </row>
    <row r="3667" spans="1:5" x14ac:dyDescent="0.35">
      <c r="A3667">
        <f t="shared" si="57"/>
        <v>2012</v>
      </c>
      <c r="B3667" t="s">
        <v>943</v>
      </c>
      <c r="C3667">
        <v>879</v>
      </c>
      <c r="D3667">
        <v>1</v>
      </c>
      <c r="E3667">
        <v>2298.4299999999998</v>
      </c>
    </row>
    <row r="3668" spans="1:5" x14ac:dyDescent="0.35">
      <c r="A3668">
        <f t="shared" si="57"/>
        <v>2012</v>
      </c>
      <c r="B3668" t="s">
        <v>943</v>
      </c>
      <c r="C3668">
        <v>881</v>
      </c>
      <c r="D3668">
        <v>1</v>
      </c>
      <c r="E3668">
        <v>949.51</v>
      </c>
    </row>
    <row r="3669" spans="1:5" x14ac:dyDescent="0.35">
      <c r="A3669">
        <f t="shared" si="57"/>
        <v>2012</v>
      </c>
      <c r="B3669" t="s">
        <v>943</v>
      </c>
      <c r="C3669">
        <v>882</v>
      </c>
      <c r="D3669">
        <v>1</v>
      </c>
      <c r="E3669">
        <v>3988.65</v>
      </c>
    </row>
    <row r="3670" spans="1:5" x14ac:dyDescent="0.35">
      <c r="A3670">
        <f t="shared" si="57"/>
        <v>2012</v>
      </c>
      <c r="B3670" t="s">
        <v>943</v>
      </c>
      <c r="C3670">
        <v>883</v>
      </c>
      <c r="D3670">
        <v>1</v>
      </c>
      <c r="E3670">
        <v>1577.74</v>
      </c>
    </row>
    <row r="3671" spans="1:5" x14ac:dyDescent="0.35">
      <c r="A3671">
        <f t="shared" si="57"/>
        <v>2012</v>
      </c>
      <c r="B3671" t="s">
        <v>943</v>
      </c>
      <c r="C3671">
        <v>885</v>
      </c>
      <c r="D3671">
        <v>1</v>
      </c>
      <c r="E3671">
        <v>5437.42</v>
      </c>
    </row>
    <row r="3672" spans="1:5" x14ac:dyDescent="0.35">
      <c r="A3672">
        <f t="shared" si="57"/>
        <v>2012</v>
      </c>
      <c r="B3672" t="s">
        <v>943</v>
      </c>
      <c r="C3672">
        <v>891</v>
      </c>
      <c r="D3672">
        <v>1</v>
      </c>
      <c r="E3672">
        <v>510.58</v>
      </c>
    </row>
    <row r="3673" spans="1:5" x14ac:dyDescent="0.35">
      <c r="A3673">
        <f t="shared" si="57"/>
        <v>2012</v>
      </c>
      <c r="B3673" t="s">
        <v>943</v>
      </c>
      <c r="C3673">
        <v>911</v>
      </c>
      <c r="D3673">
        <v>1</v>
      </c>
      <c r="E3673">
        <v>5158.6899999999996</v>
      </c>
    </row>
    <row r="3674" spans="1:5" x14ac:dyDescent="0.35">
      <c r="A3674">
        <f t="shared" si="57"/>
        <v>2012</v>
      </c>
      <c r="B3674" t="s">
        <v>943</v>
      </c>
      <c r="C3674">
        <v>912</v>
      </c>
      <c r="D3674">
        <v>1</v>
      </c>
      <c r="E3674">
        <v>1825.74</v>
      </c>
    </row>
    <row r="3675" spans="1:5" x14ac:dyDescent="0.35">
      <c r="A3675">
        <f t="shared" si="57"/>
        <v>2012</v>
      </c>
      <c r="B3675" t="s">
        <v>943</v>
      </c>
      <c r="C3675">
        <v>914</v>
      </c>
      <c r="D3675">
        <v>1</v>
      </c>
      <c r="E3675">
        <v>294.37</v>
      </c>
    </row>
    <row r="3676" spans="1:5" x14ac:dyDescent="0.35">
      <c r="A3676">
        <f t="shared" si="57"/>
        <v>2012</v>
      </c>
      <c r="B3676" t="s">
        <v>943</v>
      </c>
      <c r="C3676">
        <v>2071</v>
      </c>
      <c r="D3676">
        <v>1</v>
      </c>
      <c r="E3676">
        <v>810.34</v>
      </c>
    </row>
    <row r="3677" spans="1:5" x14ac:dyDescent="0.35">
      <c r="A3677">
        <f t="shared" si="57"/>
        <v>2012</v>
      </c>
      <c r="B3677" t="s">
        <v>943</v>
      </c>
      <c r="C3677">
        <v>2125</v>
      </c>
      <c r="D3677">
        <v>1</v>
      </c>
      <c r="E3677">
        <v>1177.7</v>
      </c>
    </row>
    <row r="3678" spans="1:5" x14ac:dyDescent="0.35">
      <c r="A3678">
        <f t="shared" si="57"/>
        <v>2012</v>
      </c>
      <c r="B3678" t="s">
        <v>943</v>
      </c>
      <c r="C3678">
        <v>2134</v>
      </c>
      <c r="D3678">
        <v>1</v>
      </c>
      <c r="E3678">
        <v>615.45000000000005</v>
      </c>
    </row>
    <row r="3679" spans="1:5" x14ac:dyDescent="0.35">
      <c r="A3679">
        <f t="shared" si="57"/>
        <v>2012</v>
      </c>
      <c r="B3679" t="s">
        <v>943</v>
      </c>
      <c r="C3679">
        <v>2135</v>
      </c>
      <c r="D3679">
        <v>1</v>
      </c>
      <c r="E3679">
        <v>1044.29</v>
      </c>
    </row>
    <row r="3680" spans="1:5" x14ac:dyDescent="0.35">
      <c r="A3680">
        <f t="shared" si="57"/>
        <v>2012</v>
      </c>
      <c r="B3680" t="s">
        <v>943</v>
      </c>
      <c r="C3680">
        <v>2137</v>
      </c>
      <c r="D3680">
        <v>1</v>
      </c>
      <c r="E3680">
        <v>625.41999999999996</v>
      </c>
    </row>
    <row r="3681" spans="1:5" x14ac:dyDescent="0.35">
      <c r="A3681">
        <f t="shared" si="57"/>
        <v>2012</v>
      </c>
      <c r="B3681" t="s">
        <v>943</v>
      </c>
      <c r="C3681">
        <v>2142</v>
      </c>
      <c r="D3681">
        <v>1</v>
      </c>
      <c r="E3681">
        <v>1840.05</v>
      </c>
    </row>
    <row r="3682" spans="1:5" x14ac:dyDescent="0.35">
      <c r="A3682">
        <f t="shared" si="57"/>
        <v>2012</v>
      </c>
      <c r="B3682" t="s">
        <v>943</v>
      </c>
      <c r="C3682">
        <v>2143</v>
      </c>
      <c r="D3682">
        <v>1</v>
      </c>
      <c r="E3682">
        <v>869.99</v>
      </c>
    </row>
    <row r="3683" spans="1:5" x14ac:dyDescent="0.35">
      <c r="A3683">
        <f t="shared" si="57"/>
        <v>2012</v>
      </c>
      <c r="B3683" t="s">
        <v>943</v>
      </c>
      <c r="C3683">
        <v>2144</v>
      </c>
      <c r="D3683">
        <v>1</v>
      </c>
      <c r="E3683">
        <v>3343.88</v>
      </c>
    </row>
    <row r="3684" spans="1:5" x14ac:dyDescent="0.35">
      <c r="A3684">
        <f t="shared" si="57"/>
        <v>2012</v>
      </c>
      <c r="B3684" t="s">
        <v>943</v>
      </c>
      <c r="C3684">
        <v>2149</v>
      </c>
      <c r="D3684">
        <v>1</v>
      </c>
      <c r="E3684">
        <v>1032.1600000000001</v>
      </c>
    </row>
    <row r="3685" spans="1:5" x14ac:dyDescent="0.35">
      <c r="A3685">
        <f t="shared" si="57"/>
        <v>2012</v>
      </c>
      <c r="B3685" t="s">
        <v>943</v>
      </c>
      <c r="C3685">
        <v>2154</v>
      </c>
      <c r="D3685">
        <v>1</v>
      </c>
      <c r="E3685">
        <v>1139.46</v>
      </c>
    </row>
    <row r="3686" spans="1:5" x14ac:dyDescent="0.35">
      <c r="A3686">
        <f t="shared" si="57"/>
        <v>2012</v>
      </c>
      <c r="B3686" t="s">
        <v>943</v>
      </c>
      <c r="C3686">
        <v>2155</v>
      </c>
      <c r="D3686">
        <v>1</v>
      </c>
      <c r="E3686">
        <v>954.62</v>
      </c>
    </row>
    <row r="3687" spans="1:5" x14ac:dyDescent="0.35">
      <c r="A3687">
        <f t="shared" si="57"/>
        <v>2012</v>
      </c>
      <c r="B3687" t="s">
        <v>943</v>
      </c>
      <c r="C3687">
        <v>2159</v>
      </c>
      <c r="D3687">
        <v>1</v>
      </c>
      <c r="E3687">
        <v>571.08000000000004</v>
      </c>
    </row>
    <row r="3688" spans="1:5" x14ac:dyDescent="0.35">
      <c r="A3688">
        <f t="shared" si="57"/>
        <v>2012</v>
      </c>
      <c r="B3688" t="s">
        <v>943</v>
      </c>
      <c r="C3688">
        <v>2164</v>
      </c>
      <c r="D3688">
        <v>1</v>
      </c>
      <c r="E3688">
        <v>1429.16</v>
      </c>
    </row>
    <row r="3689" spans="1:5" x14ac:dyDescent="0.35">
      <c r="A3689">
        <f t="shared" si="57"/>
        <v>2012</v>
      </c>
      <c r="B3689" t="s">
        <v>943</v>
      </c>
      <c r="C3689">
        <v>2165</v>
      </c>
      <c r="D3689">
        <v>1</v>
      </c>
      <c r="E3689">
        <v>970.54</v>
      </c>
    </row>
    <row r="3690" spans="1:5" x14ac:dyDescent="0.35">
      <c r="A3690">
        <f t="shared" si="57"/>
        <v>2012</v>
      </c>
      <c r="B3690" t="s">
        <v>943</v>
      </c>
      <c r="C3690">
        <v>2167</v>
      </c>
      <c r="D3690">
        <v>1</v>
      </c>
      <c r="E3690">
        <v>598.39</v>
      </c>
    </row>
    <row r="3691" spans="1:5" x14ac:dyDescent="0.35">
      <c r="A3691">
        <f t="shared" si="57"/>
        <v>2012</v>
      </c>
      <c r="B3691" t="s">
        <v>943</v>
      </c>
      <c r="C3691">
        <v>2168</v>
      </c>
      <c r="D3691">
        <v>1</v>
      </c>
      <c r="E3691">
        <v>931.29</v>
      </c>
    </row>
    <row r="3692" spans="1:5" x14ac:dyDescent="0.35">
      <c r="A3692">
        <f t="shared" si="57"/>
        <v>2012</v>
      </c>
      <c r="B3692" t="s">
        <v>943</v>
      </c>
      <c r="C3692">
        <v>2169</v>
      </c>
      <c r="D3692">
        <v>1</v>
      </c>
      <c r="E3692">
        <v>763.23</v>
      </c>
    </row>
    <row r="3693" spans="1:5" x14ac:dyDescent="0.35">
      <c r="A3693">
        <f t="shared" si="57"/>
        <v>2012</v>
      </c>
      <c r="B3693" t="s">
        <v>943</v>
      </c>
      <c r="C3693">
        <v>2170</v>
      </c>
      <c r="D3693">
        <v>1</v>
      </c>
      <c r="E3693">
        <v>1257.26</v>
      </c>
    </row>
    <row r="3694" spans="1:5" x14ac:dyDescent="0.35">
      <c r="A3694">
        <f t="shared" si="57"/>
        <v>2012</v>
      </c>
      <c r="B3694" t="s">
        <v>943</v>
      </c>
      <c r="C3694">
        <v>2171</v>
      </c>
      <c r="D3694">
        <v>1</v>
      </c>
      <c r="E3694">
        <v>288.06</v>
      </c>
    </row>
    <row r="3695" spans="1:5" x14ac:dyDescent="0.35">
      <c r="A3695">
        <f t="shared" si="57"/>
        <v>2012</v>
      </c>
      <c r="B3695" t="s">
        <v>943</v>
      </c>
      <c r="C3695">
        <v>2172</v>
      </c>
      <c r="D3695">
        <v>1</v>
      </c>
      <c r="E3695">
        <v>833.05</v>
      </c>
    </row>
    <row r="3696" spans="1:5" x14ac:dyDescent="0.35">
      <c r="A3696">
        <f t="shared" si="57"/>
        <v>2012</v>
      </c>
      <c r="B3696" t="s">
        <v>943</v>
      </c>
      <c r="C3696">
        <v>2174</v>
      </c>
      <c r="D3696">
        <v>1</v>
      </c>
      <c r="E3696">
        <v>902.29</v>
      </c>
    </row>
    <row r="3697" spans="1:5" x14ac:dyDescent="0.35">
      <c r="A3697">
        <f t="shared" si="57"/>
        <v>2012</v>
      </c>
      <c r="B3697" t="s">
        <v>943</v>
      </c>
      <c r="C3697">
        <v>2176</v>
      </c>
      <c r="D3697">
        <v>1</v>
      </c>
      <c r="E3697">
        <v>413.65</v>
      </c>
    </row>
    <row r="3698" spans="1:5" x14ac:dyDescent="0.35">
      <c r="A3698">
        <f t="shared" si="57"/>
        <v>2012</v>
      </c>
      <c r="B3698" t="s">
        <v>943</v>
      </c>
      <c r="C3698">
        <v>2180</v>
      </c>
      <c r="D3698">
        <v>1</v>
      </c>
      <c r="E3698">
        <v>674.3</v>
      </c>
    </row>
    <row r="3699" spans="1:5" x14ac:dyDescent="0.35">
      <c r="A3699">
        <f t="shared" si="57"/>
        <v>2012</v>
      </c>
      <c r="B3699" t="s">
        <v>943</v>
      </c>
      <c r="C3699">
        <v>2184</v>
      </c>
      <c r="D3699">
        <v>1</v>
      </c>
      <c r="E3699">
        <v>1198.9100000000001</v>
      </c>
    </row>
    <row r="3700" spans="1:5" x14ac:dyDescent="0.35">
      <c r="A3700">
        <f t="shared" si="57"/>
        <v>2012</v>
      </c>
      <c r="B3700" t="s">
        <v>943</v>
      </c>
      <c r="C3700">
        <v>2190</v>
      </c>
      <c r="D3700">
        <v>1</v>
      </c>
      <c r="E3700">
        <v>826.72</v>
      </c>
    </row>
    <row r="3701" spans="1:5" x14ac:dyDescent="0.35">
      <c r="A3701">
        <f t="shared" si="57"/>
        <v>2012</v>
      </c>
      <c r="B3701" t="s">
        <v>943</v>
      </c>
      <c r="C3701">
        <v>2198</v>
      </c>
      <c r="D3701">
        <v>1</v>
      </c>
      <c r="E3701">
        <v>553.29</v>
      </c>
    </row>
    <row r="3702" spans="1:5" x14ac:dyDescent="0.35">
      <c r="A3702">
        <f t="shared" si="57"/>
        <v>2012</v>
      </c>
      <c r="B3702" t="s">
        <v>943</v>
      </c>
      <c r="C3702">
        <v>2215</v>
      </c>
      <c r="D3702">
        <v>1</v>
      </c>
      <c r="E3702">
        <v>313.83999999999997</v>
      </c>
    </row>
    <row r="3703" spans="1:5" x14ac:dyDescent="0.35">
      <c r="A3703">
        <f t="shared" si="57"/>
        <v>2012</v>
      </c>
      <c r="B3703" t="s">
        <v>943</v>
      </c>
      <c r="C3703">
        <v>2310</v>
      </c>
      <c r="D3703">
        <v>1</v>
      </c>
      <c r="E3703">
        <v>1201.54</v>
      </c>
    </row>
    <row r="3704" spans="1:5" x14ac:dyDescent="0.35">
      <c r="A3704">
        <f t="shared" si="57"/>
        <v>2012</v>
      </c>
      <c r="B3704" t="s">
        <v>943</v>
      </c>
      <c r="C3704">
        <v>2311</v>
      </c>
      <c r="D3704">
        <v>1</v>
      </c>
      <c r="E3704">
        <v>442.7</v>
      </c>
    </row>
    <row r="3705" spans="1:5" x14ac:dyDescent="0.35">
      <c r="A3705">
        <f t="shared" si="57"/>
        <v>2012</v>
      </c>
      <c r="B3705" t="s">
        <v>943</v>
      </c>
      <c r="C3705">
        <v>2342</v>
      </c>
      <c r="D3705">
        <v>1</v>
      </c>
      <c r="E3705">
        <v>724.52</v>
      </c>
    </row>
    <row r="3706" spans="1:5" x14ac:dyDescent="0.35">
      <c r="A3706">
        <f t="shared" si="57"/>
        <v>2012</v>
      </c>
      <c r="B3706" t="s">
        <v>943</v>
      </c>
      <c r="C3706">
        <v>2358</v>
      </c>
      <c r="D3706">
        <v>1</v>
      </c>
      <c r="E3706">
        <v>218.08</v>
      </c>
    </row>
    <row r="3707" spans="1:5" x14ac:dyDescent="0.35">
      <c r="A3707">
        <f t="shared" si="57"/>
        <v>2012</v>
      </c>
      <c r="B3707" t="s">
        <v>943</v>
      </c>
      <c r="C3707">
        <v>2364</v>
      </c>
      <c r="D3707">
        <v>1</v>
      </c>
      <c r="E3707">
        <v>661.34</v>
      </c>
    </row>
    <row r="3708" spans="1:5" x14ac:dyDescent="0.35">
      <c r="A3708">
        <f t="shared" si="57"/>
        <v>2012</v>
      </c>
      <c r="B3708" t="s">
        <v>943</v>
      </c>
      <c r="C3708">
        <v>2365</v>
      </c>
      <c r="D3708">
        <v>1</v>
      </c>
      <c r="E3708">
        <v>826.91</v>
      </c>
    </row>
    <row r="3709" spans="1:5" x14ac:dyDescent="0.35">
      <c r="A3709">
        <f t="shared" si="57"/>
        <v>2012</v>
      </c>
      <c r="B3709" t="s">
        <v>943</v>
      </c>
      <c r="C3709">
        <v>2396</v>
      </c>
      <c r="D3709">
        <v>1</v>
      </c>
      <c r="E3709">
        <v>786.67</v>
      </c>
    </row>
    <row r="3710" spans="1:5" x14ac:dyDescent="0.35">
      <c r="A3710">
        <f t="shared" si="57"/>
        <v>2012</v>
      </c>
      <c r="B3710" t="s">
        <v>943</v>
      </c>
      <c r="C3710">
        <v>2397</v>
      </c>
      <c r="D3710">
        <v>1</v>
      </c>
      <c r="E3710">
        <v>1096.03</v>
      </c>
    </row>
    <row r="3711" spans="1:5" x14ac:dyDescent="0.35">
      <c r="A3711">
        <f t="shared" si="57"/>
        <v>2012</v>
      </c>
      <c r="B3711" t="s">
        <v>943</v>
      </c>
      <c r="C3711">
        <v>2448</v>
      </c>
      <c r="D3711">
        <v>1</v>
      </c>
      <c r="E3711">
        <v>735.28</v>
      </c>
    </row>
    <row r="3712" spans="1:5" x14ac:dyDescent="0.35">
      <c r="A3712">
        <f t="shared" si="57"/>
        <v>2012</v>
      </c>
      <c r="B3712" t="s">
        <v>943</v>
      </c>
      <c r="C3712">
        <v>2527</v>
      </c>
      <c r="D3712">
        <v>1</v>
      </c>
      <c r="E3712">
        <v>261.91000000000003</v>
      </c>
    </row>
    <row r="3713" spans="1:5" x14ac:dyDescent="0.35">
      <c r="A3713">
        <f t="shared" si="57"/>
        <v>2012</v>
      </c>
      <c r="B3713" t="s">
        <v>943</v>
      </c>
      <c r="C3713">
        <v>2534</v>
      </c>
      <c r="D3713">
        <v>1</v>
      </c>
      <c r="E3713">
        <v>663.76</v>
      </c>
    </row>
    <row r="3714" spans="1:5" x14ac:dyDescent="0.35">
      <c r="A3714">
        <f t="shared" si="57"/>
        <v>2012</v>
      </c>
      <c r="B3714" t="s">
        <v>943</v>
      </c>
      <c r="C3714">
        <v>2536</v>
      </c>
      <c r="D3714">
        <v>1</v>
      </c>
      <c r="E3714">
        <v>226.27</v>
      </c>
    </row>
    <row r="3715" spans="1:5" x14ac:dyDescent="0.35">
      <c r="A3715">
        <f t="shared" si="57"/>
        <v>2012</v>
      </c>
      <c r="B3715" t="s">
        <v>943</v>
      </c>
      <c r="C3715">
        <v>2580</v>
      </c>
      <c r="D3715">
        <v>1</v>
      </c>
      <c r="E3715">
        <v>762.54</v>
      </c>
    </row>
    <row r="3716" spans="1:5" x14ac:dyDescent="0.35">
      <c r="A3716">
        <f t="shared" ref="A3716:A3779" si="58">VALUE(20&amp;LEFT(B3716,2))+1</f>
        <v>2012</v>
      </c>
      <c r="B3716" t="s">
        <v>943</v>
      </c>
      <c r="C3716">
        <v>2609</v>
      </c>
      <c r="D3716">
        <v>1</v>
      </c>
      <c r="E3716">
        <v>432.3</v>
      </c>
    </row>
    <row r="3717" spans="1:5" x14ac:dyDescent="0.35">
      <c r="A3717">
        <f t="shared" si="58"/>
        <v>2012</v>
      </c>
      <c r="B3717" t="s">
        <v>943</v>
      </c>
      <c r="C3717">
        <v>2683</v>
      </c>
      <c r="D3717">
        <v>1</v>
      </c>
      <c r="E3717">
        <v>419.44</v>
      </c>
    </row>
    <row r="3718" spans="1:5" x14ac:dyDescent="0.35">
      <c r="A3718">
        <f t="shared" si="58"/>
        <v>2012</v>
      </c>
      <c r="B3718" t="s">
        <v>943</v>
      </c>
      <c r="C3718">
        <v>2687</v>
      </c>
      <c r="D3718">
        <v>1</v>
      </c>
      <c r="E3718">
        <v>1055.68</v>
      </c>
    </row>
    <row r="3719" spans="1:5" x14ac:dyDescent="0.35">
      <c r="A3719">
        <f t="shared" si="58"/>
        <v>2012</v>
      </c>
      <c r="B3719" t="s">
        <v>943</v>
      </c>
      <c r="C3719">
        <v>2689</v>
      </c>
      <c r="D3719">
        <v>1</v>
      </c>
      <c r="E3719">
        <v>1140.5999999999999</v>
      </c>
    </row>
    <row r="3720" spans="1:5" x14ac:dyDescent="0.35">
      <c r="A3720">
        <f t="shared" si="58"/>
        <v>2012</v>
      </c>
      <c r="B3720" t="s">
        <v>943</v>
      </c>
      <c r="C3720">
        <v>2711</v>
      </c>
      <c r="D3720">
        <v>1</v>
      </c>
      <c r="E3720">
        <v>860.3</v>
      </c>
    </row>
    <row r="3721" spans="1:5" x14ac:dyDescent="0.35">
      <c r="A3721">
        <f t="shared" si="58"/>
        <v>2012</v>
      </c>
      <c r="B3721" t="s">
        <v>943</v>
      </c>
      <c r="C3721">
        <v>2752</v>
      </c>
      <c r="D3721">
        <v>1</v>
      </c>
      <c r="E3721">
        <v>1773.85</v>
      </c>
    </row>
    <row r="3722" spans="1:5" x14ac:dyDescent="0.35">
      <c r="A3722">
        <f t="shared" si="58"/>
        <v>2012</v>
      </c>
      <c r="B3722" t="s">
        <v>943</v>
      </c>
      <c r="C3722">
        <v>2753</v>
      </c>
      <c r="D3722">
        <v>1</v>
      </c>
      <c r="E3722">
        <v>961.91</v>
      </c>
    </row>
    <row r="3723" spans="1:5" x14ac:dyDescent="0.35">
      <c r="A3723">
        <f t="shared" si="58"/>
        <v>2012</v>
      </c>
      <c r="B3723" t="s">
        <v>943</v>
      </c>
      <c r="C3723">
        <v>2754</v>
      </c>
      <c r="D3723">
        <v>1</v>
      </c>
      <c r="E3723">
        <v>489.74</v>
      </c>
    </row>
    <row r="3724" spans="1:5" x14ac:dyDescent="0.35">
      <c r="A3724">
        <f t="shared" si="58"/>
        <v>2012</v>
      </c>
      <c r="B3724" t="s">
        <v>943</v>
      </c>
      <c r="C3724">
        <v>2759</v>
      </c>
      <c r="D3724">
        <v>1</v>
      </c>
      <c r="E3724">
        <v>268.44</v>
      </c>
    </row>
    <row r="3725" spans="1:5" x14ac:dyDescent="0.35">
      <c r="A3725">
        <f t="shared" si="58"/>
        <v>2012</v>
      </c>
      <c r="B3725" t="s">
        <v>943</v>
      </c>
      <c r="C3725">
        <v>2805</v>
      </c>
      <c r="D3725">
        <v>1</v>
      </c>
      <c r="E3725">
        <v>1073.42</v>
      </c>
    </row>
    <row r="3726" spans="1:5" x14ac:dyDescent="0.35">
      <c r="A3726">
        <f t="shared" si="58"/>
        <v>2012</v>
      </c>
      <c r="B3726" t="s">
        <v>943</v>
      </c>
      <c r="C3726">
        <v>2835</v>
      </c>
      <c r="D3726">
        <v>1</v>
      </c>
      <c r="E3726">
        <v>588.49</v>
      </c>
    </row>
    <row r="3727" spans="1:5" x14ac:dyDescent="0.35">
      <c r="A3727">
        <f t="shared" si="58"/>
        <v>2012</v>
      </c>
      <c r="B3727" t="s">
        <v>943</v>
      </c>
      <c r="C3727">
        <v>2853</v>
      </c>
      <c r="D3727">
        <v>1</v>
      </c>
      <c r="E3727">
        <v>791.1</v>
      </c>
    </row>
    <row r="3728" spans="1:5" x14ac:dyDescent="0.35">
      <c r="A3728">
        <f t="shared" si="58"/>
        <v>2012</v>
      </c>
      <c r="B3728" t="s">
        <v>943</v>
      </c>
      <c r="C3728">
        <v>2854</v>
      </c>
      <c r="D3728">
        <v>1</v>
      </c>
      <c r="E3728">
        <v>525.27</v>
      </c>
    </row>
    <row r="3729" spans="1:5" x14ac:dyDescent="0.35">
      <c r="A3729">
        <f t="shared" si="58"/>
        <v>2012</v>
      </c>
      <c r="B3729" t="s">
        <v>943</v>
      </c>
      <c r="C3729">
        <v>2856</v>
      </c>
      <c r="D3729">
        <v>1</v>
      </c>
      <c r="E3729">
        <v>343.03</v>
      </c>
    </row>
    <row r="3730" spans="1:5" x14ac:dyDescent="0.35">
      <c r="A3730">
        <f t="shared" si="58"/>
        <v>2012</v>
      </c>
      <c r="B3730" t="s">
        <v>943</v>
      </c>
      <c r="C3730">
        <v>2859</v>
      </c>
      <c r="D3730">
        <v>1</v>
      </c>
      <c r="E3730">
        <v>1660.53</v>
      </c>
    </row>
    <row r="3731" spans="1:5" x14ac:dyDescent="0.35">
      <c r="A3731">
        <f t="shared" si="58"/>
        <v>2012</v>
      </c>
      <c r="B3731" t="s">
        <v>943</v>
      </c>
      <c r="C3731">
        <v>2860</v>
      </c>
      <c r="D3731">
        <v>1</v>
      </c>
      <c r="E3731">
        <v>1224.06</v>
      </c>
    </row>
    <row r="3732" spans="1:5" x14ac:dyDescent="0.35">
      <c r="A3732">
        <f t="shared" si="58"/>
        <v>2012</v>
      </c>
      <c r="B3732" t="s">
        <v>943</v>
      </c>
      <c r="C3732">
        <v>2884</v>
      </c>
      <c r="D3732">
        <v>1</v>
      </c>
      <c r="E3732">
        <v>431.92</v>
      </c>
    </row>
    <row r="3733" spans="1:5" x14ac:dyDescent="0.35">
      <c r="A3733">
        <f t="shared" si="58"/>
        <v>2012</v>
      </c>
      <c r="B3733" t="s">
        <v>943</v>
      </c>
      <c r="C3733">
        <v>2886</v>
      </c>
      <c r="D3733">
        <v>1</v>
      </c>
      <c r="E3733">
        <v>382.1</v>
      </c>
    </row>
    <row r="3734" spans="1:5" x14ac:dyDescent="0.35">
      <c r="A3734">
        <f t="shared" si="58"/>
        <v>2012</v>
      </c>
      <c r="B3734" t="s">
        <v>943</v>
      </c>
      <c r="C3734">
        <v>2888</v>
      </c>
      <c r="D3734">
        <v>1</v>
      </c>
      <c r="E3734">
        <v>364.75</v>
      </c>
    </row>
    <row r="3735" spans="1:5" x14ac:dyDescent="0.35">
      <c r="A3735">
        <f t="shared" si="58"/>
        <v>2012</v>
      </c>
      <c r="B3735" t="s">
        <v>943</v>
      </c>
      <c r="C3735">
        <v>2889</v>
      </c>
      <c r="D3735">
        <v>1</v>
      </c>
      <c r="E3735">
        <v>652.46</v>
      </c>
    </row>
    <row r="3736" spans="1:5" x14ac:dyDescent="0.35">
      <c r="A3736">
        <f t="shared" si="58"/>
        <v>2012</v>
      </c>
      <c r="B3736" t="s">
        <v>943</v>
      </c>
      <c r="C3736">
        <v>2890</v>
      </c>
      <c r="D3736">
        <v>1</v>
      </c>
      <c r="E3736">
        <v>508.25</v>
      </c>
    </row>
    <row r="3737" spans="1:5" x14ac:dyDescent="0.35">
      <c r="A3737">
        <f t="shared" si="58"/>
        <v>2012</v>
      </c>
      <c r="B3737" t="s">
        <v>943</v>
      </c>
      <c r="C3737">
        <v>2895</v>
      </c>
      <c r="D3737">
        <v>1</v>
      </c>
      <c r="E3737">
        <v>1186.48</v>
      </c>
    </row>
    <row r="3738" spans="1:5" x14ac:dyDescent="0.35">
      <c r="A3738">
        <f t="shared" si="58"/>
        <v>2012</v>
      </c>
      <c r="B3738" t="s">
        <v>943</v>
      </c>
      <c r="C3738">
        <v>2897</v>
      </c>
      <c r="D3738">
        <v>1</v>
      </c>
      <c r="E3738">
        <v>1125.2</v>
      </c>
    </row>
    <row r="3739" spans="1:5" x14ac:dyDescent="0.35">
      <c r="A3739">
        <f t="shared" si="58"/>
        <v>2012</v>
      </c>
      <c r="B3739" t="s">
        <v>943</v>
      </c>
      <c r="C3739">
        <v>2898</v>
      </c>
      <c r="D3739">
        <v>1</v>
      </c>
      <c r="E3739">
        <v>458.82</v>
      </c>
    </row>
    <row r="3740" spans="1:5" x14ac:dyDescent="0.35">
      <c r="A3740">
        <f t="shared" si="58"/>
        <v>2012</v>
      </c>
      <c r="B3740" t="s">
        <v>943</v>
      </c>
      <c r="C3740">
        <v>2899</v>
      </c>
      <c r="D3740">
        <v>1</v>
      </c>
      <c r="E3740">
        <v>1508.07</v>
      </c>
    </row>
    <row r="3741" spans="1:5" x14ac:dyDescent="0.35">
      <c r="A3741">
        <f t="shared" si="58"/>
        <v>2012</v>
      </c>
      <c r="B3741" t="s">
        <v>943</v>
      </c>
      <c r="C3741">
        <v>2902</v>
      </c>
      <c r="D3741">
        <v>1</v>
      </c>
      <c r="E3741">
        <v>528.82000000000005</v>
      </c>
    </row>
    <row r="3742" spans="1:5" x14ac:dyDescent="0.35">
      <c r="A3742">
        <f t="shared" si="58"/>
        <v>2012</v>
      </c>
      <c r="B3742" t="s">
        <v>943</v>
      </c>
      <c r="C3742">
        <v>2903</v>
      </c>
      <c r="D3742">
        <v>1</v>
      </c>
      <c r="E3742">
        <v>475.15</v>
      </c>
    </row>
    <row r="3743" spans="1:5" x14ac:dyDescent="0.35">
      <c r="A3743">
        <f t="shared" si="58"/>
        <v>2012</v>
      </c>
      <c r="B3743" t="s">
        <v>943</v>
      </c>
      <c r="C3743">
        <v>2904</v>
      </c>
      <c r="D3743">
        <v>1</v>
      </c>
      <c r="E3743">
        <v>746.08</v>
      </c>
    </row>
    <row r="3744" spans="1:5" x14ac:dyDescent="0.35">
      <c r="A3744">
        <f t="shared" si="58"/>
        <v>2013</v>
      </c>
      <c r="B3744" t="s">
        <v>944</v>
      </c>
      <c r="C3744">
        <v>1</v>
      </c>
      <c r="D3744">
        <v>1</v>
      </c>
      <c r="E3744">
        <v>1256.73</v>
      </c>
    </row>
    <row r="3745" spans="1:5" x14ac:dyDescent="0.35">
      <c r="A3745">
        <f t="shared" si="58"/>
        <v>2013</v>
      </c>
      <c r="B3745" t="s">
        <v>944</v>
      </c>
      <c r="C3745">
        <v>1</v>
      </c>
      <c r="D3745">
        <v>3</v>
      </c>
      <c r="E3745">
        <v>34309.11</v>
      </c>
    </row>
    <row r="3746" spans="1:5" x14ac:dyDescent="0.35">
      <c r="A3746">
        <f t="shared" si="58"/>
        <v>2013</v>
      </c>
      <c r="B3746" t="s">
        <v>944</v>
      </c>
      <c r="C3746">
        <v>2</v>
      </c>
      <c r="D3746">
        <v>1</v>
      </c>
      <c r="E3746">
        <v>272.05</v>
      </c>
    </row>
    <row r="3747" spans="1:5" x14ac:dyDescent="0.35">
      <c r="A3747">
        <f t="shared" si="58"/>
        <v>2013</v>
      </c>
      <c r="B3747" t="s">
        <v>944</v>
      </c>
      <c r="C3747">
        <v>4</v>
      </c>
      <c r="D3747">
        <v>1</v>
      </c>
      <c r="E3747">
        <v>402.37</v>
      </c>
    </row>
    <row r="3748" spans="1:5" x14ac:dyDescent="0.35">
      <c r="A3748">
        <f t="shared" si="58"/>
        <v>2013</v>
      </c>
      <c r="B3748" t="s">
        <v>944</v>
      </c>
      <c r="C3748">
        <v>6</v>
      </c>
      <c r="D3748">
        <v>3</v>
      </c>
      <c r="E3748">
        <v>3380.22</v>
      </c>
    </row>
    <row r="3749" spans="1:5" x14ac:dyDescent="0.35">
      <c r="A3749">
        <f t="shared" si="58"/>
        <v>2013</v>
      </c>
      <c r="B3749" t="s">
        <v>944</v>
      </c>
      <c r="C3749">
        <v>11</v>
      </c>
      <c r="D3749">
        <v>1</v>
      </c>
      <c r="E3749">
        <v>37546.480000000003</v>
      </c>
    </row>
    <row r="3750" spans="1:5" x14ac:dyDescent="0.35">
      <c r="A3750">
        <f t="shared" si="58"/>
        <v>2013</v>
      </c>
      <c r="B3750" t="s">
        <v>944</v>
      </c>
      <c r="C3750">
        <v>12</v>
      </c>
      <c r="D3750">
        <v>1</v>
      </c>
      <c r="E3750">
        <v>6398.57</v>
      </c>
    </row>
    <row r="3751" spans="1:5" x14ac:dyDescent="0.35">
      <c r="A3751">
        <f t="shared" si="58"/>
        <v>2013</v>
      </c>
      <c r="B3751" t="s">
        <v>944</v>
      </c>
      <c r="C3751">
        <v>13</v>
      </c>
      <c r="D3751">
        <v>1</v>
      </c>
      <c r="E3751">
        <v>3049.14</v>
      </c>
    </row>
    <row r="3752" spans="1:5" x14ac:dyDescent="0.35">
      <c r="A3752">
        <f t="shared" si="58"/>
        <v>2013</v>
      </c>
      <c r="B3752" t="s">
        <v>944</v>
      </c>
      <c r="C3752">
        <v>14</v>
      </c>
      <c r="D3752">
        <v>1</v>
      </c>
      <c r="E3752">
        <v>2903.19</v>
      </c>
    </row>
    <row r="3753" spans="1:5" x14ac:dyDescent="0.35">
      <c r="A3753">
        <f t="shared" si="58"/>
        <v>2013</v>
      </c>
      <c r="B3753" t="s">
        <v>944</v>
      </c>
      <c r="C3753">
        <v>15</v>
      </c>
      <c r="D3753">
        <v>1</v>
      </c>
      <c r="E3753">
        <v>4852.3599999999997</v>
      </c>
    </row>
    <row r="3754" spans="1:5" x14ac:dyDescent="0.35">
      <c r="A3754">
        <f t="shared" si="58"/>
        <v>2013</v>
      </c>
      <c r="B3754" t="s">
        <v>944</v>
      </c>
      <c r="C3754">
        <v>16</v>
      </c>
      <c r="D3754">
        <v>1</v>
      </c>
      <c r="E3754">
        <v>5302.8</v>
      </c>
    </row>
    <row r="3755" spans="1:5" x14ac:dyDescent="0.35">
      <c r="A3755">
        <f t="shared" si="58"/>
        <v>2013</v>
      </c>
      <c r="B3755" t="s">
        <v>944</v>
      </c>
      <c r="C3755">
        <v>22</v>
      </c>
      <c r="D3755">
        <v>1</v>
      </c>
      <c r="E3755">
        <v>2861.83</v>
      </c>
    </row>
    <row r="3756" spans="1:5" x14ac:dyDescent="0.35">
      <c r="A3756">
        <f t="shared" si="58"/>
        <v>2013</v>
      </c>
      <c r="B3756" t="s">
        <v>944</v>
      </c>
      <c r="C3756">
        <v>23</v>
      </c>
      <c r="D3756">
        <v>1</v>
      </c>
      <c r="E3756">
        <v>899.53</v>
      </c>
    </row>
    <row r="3757" spans="1:5" x14ac:dyDescent="0.35">
      <c r="A3757">
        <f t="shared" si="58"/>
        <v>2013</v>
      </c>
      <c r="B3757" t="s">
        <v>944</v>
      </c>
      <c r="C3757">
        <v>25</v>
      </c>
      <c r="D3757">
        <v>1</v>
      </c>
      <c r="E3757">
        <v>59.67</v>
      </c>
    </row>
    <row r="3758" spans="1:5" x14ac:dyDescent="0.35">
      <c r="A3758">
        <f t="shared" si="58"/>
        <v>2013</v>
      </c>
      <c r="B3758" t="s">
        <v>944</v>
      </c>
      <c r="C3758">
        <v>31</v>
      </c>
      <c r="D3758">
        <v>1</v>
      </c>
      <c r="E3758">
        <v>5024.78</v>
      </c>
    </row>
    <row r="3759" spans="1:5" x14ac:dyDescent="0.35">
      <c r="A3759">
        <f t="shared" si="58"/>
        <v>2013</v>
      </c>
      <c r="B3759" t="s">
        <v>944</v>
      </c>
      <c r="C3759">
        <v>32</v>
      </c>
      <c r="D3759">
        <v>1</v>
      </c>
      <c r="E3759">
        <v>599.91999999999996</v>
      </c>
    </row>
    <row r="3760" spans="1:5" x14ac:dyDescent="0.35">
      <c r="A3760">
        <f t="shared" si="58"/>
        <v>2013</v>
      </c>
      <c r="B3760" t="s">
        <v>944</v>
      </c>
      <c r="C3760">
        <v>36</v>
      </c>
      <c r="D3760">
        <v>1</v>
      </c>
      <c r="E3760">
        <v>246.42</v>
      </c>
    </row>
    <row r="3761" spans="1:5" x14ac:dyDescent="0.35">
      <c r="A3761">
        <f t="shared" si="58"/>
        <v>2013</v>
      </c>
      <c r="B3761" t="s">
        <v>944</v>
      </c>
      <c r="C3761">
        <v>38</v>
      </c>
      <c r="D3761">
        <v>1</v>
      </c>
      <c r="E3761">
        <v>1347.15</v>
      </c>
    </row>
    <row r="3762" spans="1:5" x14ac:dyDescent="0.35">
      <c r="A3762">
        <f t="shared" si="58"/>
        <v>2013</v>
      </c>
      <c r="B3762" t="s">
        <v>944</v>
      </c>
      <c r="C3762">
        <v>47</v>
      </c>
      <c r="D3762">
        <v>1</v>
      </c>
      <c r="E3762">
        <v>3938.33</v>
      </c>
    </row>
    <row r="3763" spans="1:5" x14ac:dyDescent="0.35">
      <c r="A3763">
        <f t="shared" si="58"/>
        <v>2013</v>
      </c>
      <c r="B3763" t="s">
        <v>944</v>
      </c>
      <c r="C3763">
        <v>51</v>
      </c>
      <c r="D3763">
        <v>1</v>
      </c>
      <c r="E3763">
        <v>1759.14</v>
      </c>
    </row>
    <row r="3764" spans="1:5" x14ac:dyDescent="0.35">
      <c r="A3764">
        <f t="shared" si="58"/>
        <v>2013</v>
      </c>
      <c r="B3764" t="s">
        <v>944</v>
      </c>
      <c r="C3764">
        <v>75</v>
      </c>
      <c r="D3764">
        <v>1</v>
      </c>
      <c r="E3764">
        <v>633.11</v>
      </c>
    </row>
    <row r="3765" spans="1:5" x14ac:dyDescent="0.35">
      <c r="A3765">
        <f t="shared" si="58"/>
        <v>2013</v>
      </c>
      <c r="B3765" t="s">
        <v>944</v>
      </c>
      <c r="C3765">
        <v>77</v>
      </c>
      <c r="D3765">
        <v>1</v>
      </c>
      <c r="E3765">
        <v>7573.58</v>
      </c>
    </row>
    <row r="3766" spans="1:5" x14ac:dyDescent="0.35">
      <c r="A3766">
        <f t="shared" si="58"/>
        <v>2013</v>
      </c>
      <c r="B3766" t="s">
        <v>944</v>
      </c>
      <c r="C3766">
        <v>81</v>
      </c>
      <c r="D3766">
        <v>1</v>
      </c>
      <c r="E3766">
        <v>164.23</v>
      </c>
    </row>
    <row r="3767" spans="1:5" x14ac:dyDescent="0.35">
      <c r="A3767">
        <f t="shared" si="58"/>
        <v>2013</v>
      </c>
      <c r="B3767" t="s">
        <v>944</v>
      </c>
      <c r="C3767">
        <v>84</v>
      </c>
      <c r="D3767">
        <v>1</v>
      </c>
      <c r="E3767">
        <v>562.91999999999996</v>
      </c>
    </row>
    <row r="3768" spans="1:5" x14ac:dyDescent="0.35">
      <c r="A3768">
        <f t="shared" si="58"/>
        <v>2013</v>
      </c>
      <c r="B3768" t="s">
        <v>944</v>
      </c>
      <c r="C3768">
        <v>85</v>
      </c>
      <c r="D3768">
        <v>1</v>
      </c>
      <c r="E3768">
        <v>608.57000000000005</v>
      </c>
    </row>
    <row r="3769" spans="1:5" x14ac:dyDescent="0.35">
      <c r="A3769">
        <f t="shared" si="58"/>
        <v>2013</v>
      </c>
      <c r="B3769" t="s">
        <v>944</v>
      </c>
      <c r="C3769">
        <v>88</v>
      </c>
      <c r="D3769">
        <v>1</v>
      </c>
      <c r="E3769">
        <v>1944.97</v>
      </c>
    </row>
    <row r="3770" spans="1:5" x14ac:dyDescent="0.35">
      <c r="A3770">
        <f t="shared" si="58"/>
        <v>2013</v>
      </c>
      <c r="B3770" t="s">
        <v>944</v>
      </c>
      <c r="C3770">
        <v>91</v>
      </c>
      <c r="D3770">
        <v>1</v>
      </c>
      <c r="E3770">
        <v>791.83</v>
      </c>
    </row>
    <row r="3771" spans="1:5" x14ac:dyDescent="0.35">
      <c r="A3771">
        <f t="shared" si="58"/>
        <v>2013</v>
      </c>
      <c r="B3771" t="s">
        <v>944</v>
      </c>
      <c r="C3771">
        <v>93</v>
      </c>
      <c r="D3771">
        <v>1</v>
      </c>
      <c r="E3771">
        <v>467.71</v>
      </c>
    </row>
    <row r="3772" spans="1:5" x14ac:dyDescent="0.35">
      <c r="A3772">
        <f t="shared" si="58"/>
        <v>2013</v>
      </c>
      <c r="B3772" t="s">
        <v>944</v>
      </c>
      <c r="C3772">
        <v>94</v>
      </c>
      <c r="D3772">
        <v>1</v>
      </c>
      <c r="E3772">
        <v>2652.63</v>
      </c>
    </row>
    <row r="3773" spans="1:5" x14ac:dyDescent="0.35">
      <c r="A3773">
        <f t="shared" si="58"/>
        <v>2013</v>
      </c>
      <c r="B3773" t="s">
        <v>944</v>
      </c>
      <c r="C3773">
        <v>95</v>
      </c>
      <c r="D3773">
        <v>1</v>
      </c>
      <c r="E3773">
        <v>317.89999999999998</v>
      </c>
    </row>
    <row r="3774" spans="1:5" x14ac:dyDescent="0.35">
      <c r="A3774">
        <f t="shared" si="58"/>
        <v>2013</v>
      </c>
      <c r="B3774" t="s">
        <v>944</v>
      </c>
      <c r="C3774">
        <v>97</v>
      </c>
      <c r="D3774">
        <v>1</v>
      </c>
      <c r="E3774">
        <v>643.23</v>
      </c>
    </row>
    <row r="3775" spans="1:5" x14ac:dyDescent="0.35">
      <c r="A3775">
        <f t="shared" si="58"/>
        <v>2013</v>
      </c>
      <c r="B3775" t="s">
        <v>944</v>
      </c>
      <c r="C3775">
        <v>99</v>
      </c>
      <c r="D3775">
        <v>1</v>
      </c>
      <c r="E3775">
        <v>1219.3599999999999</v>
      </c>
    </row>
    <row r="3776" spans="1:5" x14ac:dyDescent="0.35">
      <c r="A3776">
        <f t="shared" si="58"/>
        <v>2013</v>
      </c>
      <c r="B3776" t="s">
        <v>944</v>
      </c>
      <c r="C3776">
        <v>100</v>
      </c>
      <c r="D3776">
        <v>1</v>
      </c>
      <c r="E3776">
        <v>326.27</v>
      </c>
    </row>
    <row r="3777" spans="1:5" x14ac:dyDescent="0.35">
      <c r="A3777">
        <f t="shared" si="58"/>
        <v>2013</v>
      </c>
      <c r="B3777" t="s">
        <v>944</v>
      </c>
      <c r="C3777">
        <v>108</v>
      </c>
      <c r="D3777">
        <v>1</v>
      </c>
      <c r="E3777">
        <v>998.53</v>
      </c>
    </row>
    <row r="3778" spans="1:5" x14ac:dyDescent="0.35">
      <c r="A3778">
        <f t="shared" si="58"/>
        <v>2013</v>
      </c>
      <c r="B3778" t="s">
        <v>944</v>
      </c>
      <c r="C3778">
        <v>110</v>
      </c>
      <c r="D3778">
        <v>1</v>
      </c>
      <c r="E3778">
        <v>3575.32</v>
      </c>
    </row>
    <row r="3779" spans="1:5" x14ac:dyDescent="0.35">
      <c r="A3779">
        <f t="shared" si="58"/>
        <v>2013</v>
      </c>
      <c r="B3779" t="s">
        <v>944</v>
      </c>
      <c r="C3779">
        <v>111</v>
      </c>
      <c r="D3779">
        <v>1</v>
      </c>
      <c r="E3779">
        <v>1593.93</v>
      </c>
    </row>
    <row r="3780" spans="1:5" x14ac:dyDescent="0.35">
      <c r="A3780">
        <f t="shared" ref="A3780:A3843" si="59">VALUE(20&amp;LEFT(B3780,2))+1</f>
        <v>2013</v>
      </c>
      <c r="B3780" t="s">
        <v>944</v>
      </c>
      <c r="C3780">
        <v>112</v>
      </c>
      <c r="D3780">
        <v>1</v>
      </c>
      <c r="E3780">
        <v>9195.98</v>
      </c>
    </row>
    <row r="3781" spans="1:5" x14ac:dyDescent="0.35">
      <c r="A3781">
        <f t="shared" si="59"/>
        <v>2013</v>
      </c>
      <c r="B3781" t="s">
        <v>944</v>
      </c>
      <c r="C3781">
        <v>113</v>
      </c>
      <c r="D3781">
        <v>1</v>
      </c>
      <c r="E3781">
        <v>767.86</v>
      </c>
    </row>
    <row r="3782" spans="1:5" x14ac:dyDescent="0.35">
      <c r="A3782">
        <f t="shared" si="59"/>
        <v>2013</v>
      </c>
      <c r="B3782" t="s">
        <v>944</v>
      </c>
      <c r="C3782">
        <v>115</v>
      </c>
      <c r="D3782">
        <v>1</v>
      </c>
      <c r="E3782">
        <v>1090.5899999999999</v>
      </c>
    </row>
    <row r="3783" spans="1:5" x14ac:dyDescent="0.35">
      <c r="A3783">
        <f t="shared" si="59"/>
        <v>2013</v>
      </c>
      <c r="B3783" t="s">
        <v>944</v>
      </c>
      <c r="C3783">
        <v>116</v>
      </c>
      <c r="D3783">
        <v>1</v>
      </c>
      <c r="E3783">
        <v>862.72</v>
      </c>
    </row>
    <row r="3784" spans="1:5" x14ac:dyDescent="0.35">
      <c r="A3784">
        <f t="shared" si="59"/>
        <v>2013</v>
      </c>
      <c r="B3784" t="s">
        <v>944</v>
      </c>
      <c r="C3784">
        <v>118</v>
      </c>
      <c r="D3784">
        <v>1</v>
      </c>
      <c r="E3784">
        <v>354.37</v>
      </c>
    </row>
    <row r="3785" spans="1:5" x14ac:dyDescent="0.35">
      <c r="A3785">
        <f t="shared" si="59"/>
        <v>2013</v>
      </c>
      <c r="B3785" t="s">
        <v>944</v>
      </c>
      <c r="C3785">
        <v>129</v>
      </c>
      <c r="D3785">
        <v>1</v>
      </c>
      <c r="E3785">
        <v>1400.42</v>
      </c>
    </row>
    <row r="3786" spans="1:5" x14ac:dyDescent="0.35">
      <c r="A3786">
        <f t="shared" si="59"/>
        <v>2013</v>
      </c>
      <c r="B3786" t="s">
        <v>944</v>
      </c>
      <c r="C3786">
        <v>138</v>
      </c>
      <c r="D3786">
        <v>1</v>
      </c>
      <c r="E3786">
        <v>3127.44</v>
      </c>
    </row>
    <row r="3787" spans="1:5" x14ac:dyDescent="0.35">
      <c r="A3787">
        <f t="shared" si="59"/>
        <v>2013</v>
      </c>
      <c r="B3787" t="s">
        <v>944</v>
      </c>
      <c r="C3787">
        <v>139</v>
      </c>
      <c r="D3787">
        <v>1</v>
      </c>
      <c r="E3787">
        <v>902.89</v>
      </c>
    </row>
    <row r="3788" spans="1:5" x14ac:dyDescent="0.35">
      <c r="A3788">
        <f t="shared" si="59"/>
        <v>2013</v>
      </c>
      <c r="B3788" t="s">
        <v>944</v>
      </c>
      <c r="C3788">
        <v>146</v>
      </c>
      <c r="D3788">
        <v>1</v>
      </c>
      <c r="E3788">
        <v>859.27</v>
      </c>
    </row>
    <row r="3789" spans="1:5" x14ac:dyDescent="0.35">
      <c r="A3789">
        <f t="shared" si="59"/>
        <v>2013</v>
      </c>
      <c r="B3789" t="s">
        <v>944</v>
      </c>
      <c r="C3789">
        <v>150</v>
      </c>
      <c r="D3789">
        <v>1</v>
      </c>
      <c r="E3789">
        <v>934.61</v>
      </c>
    </row>
    <row r="3790" spans="1:5" x14ac:dyDescent="0.35">
      <c r="A3790">
        <f t="shared" si="59"/>
        <v>2013</v>
      </c>
      <c r="B3790" t="s">
        <v>944</v>
      </c>
      <c r="C3790">
        <v>152</v>
      </c>
      <c r="D3790">
        <v>1</v>
      </c>
      <c r="E3790">
        <v>5582.84</v>
      </c>
    </row>
    <row r="3791" spans="1:5" x14ac:dyDescent="0.35">
      <c r="A3791">
        <f t="shared" si="59"/>
        <v>2013</v>
      </c>
      <c r="B3791" t="s">
        <v>944</v>
      </c>
      <c r="C3791">
        <v>162</v>
      </c>
      <c r="D3791">
        <v>1</v>
      </c>
      <c r="E3791">
        <v>1010.25</v>
      </c>
    </row>
    <row r="3792" spans="1:5" x14ac:dyDescent="0.35">
      <c r="A3792">
        <f t="shared" si="59"/>
        <v>2013</v>
      </c>
      <c r="B3792" t="s">
        <v>944</v>
      </c>
      <c r="C3792">
        <v>166</v>
      </c>
      <c r="D3792">
        <v>1</v>
      </c>
      <c r="E3792">
        <v>460.08</v>
      </c>
    </row>
    <row r="3793" spans="1:5" x14ac:dyDescent="0.35">
      <c r="A3793">
        <f t="shared" si="59"/>
        <v>2013</v>
      </c>
      <c r="B3793" t="s">
        <v>944</v>
      </c>
      <c r="C3793">
        <v>173</v>
      </c>
      <c r="D3793">
        <v>1</v>
      </c>
      <c r="E3793">
        <v>485.83</v>
      </c>
    </row>
    <row r="3794" spans="1:5" x14ac:dyDescent="0.35">
      <c r="A3794">
        <f t="shared" si="59"/>
        <v>2013</v>
      </c>
      <c r="B3794" t="s">
        <v>944</v>
      </c>
      <c r="C3794">
        <v>177</v>
      </c>
      <c r="D3794">
        <v>1</v>
      </c>
      <c r="E3794">
        <v>985.77</v>
      </c>
    </row>
    <row r="3795" spans="1:5" x14ac:dyDescent="0.35">
      <c r="A3795">
        <f t="shared" si="59"/>
        <v>2013</v>
      </c>
      <c r="B3795" t="s">
        <v>944</v>
      </c>
      <c r="C3795">
        <v>181</v>
      </c>
      <c r="D3795">
        <v>1</v>
      </c>
      <c r="E3795">
        <v>6398.6</v>
      </c>
    </row>
    <row r="3796" spans="1:5" x14ac:dyDescent="0.35">
      <c r="A3796">
        <f t="shared" si="59"/>
        <v>2013</v>
      </c>
      <c r="B3796" t="s">
        <v>944</v>
      </c>
      <c r="C3796">
        <v>182</v>
      </c>
      <c r="D3796">
        <v>1</v>
      </c>
      <c r="E3796">
        <v>1143.24</v>
      </c>
    </row>
    <row r="3797" spans="1:5" x14ac:dyDescent="0.35">
      <c r="A3797">
        <f t="shared" si="59"/>
        <v>2013</v>
      </c>
      <c r="B3797" t="s">
        <v>944</v>
      </c>
      <c r="C3797">
        <v>186</v>
      </c>
      <c r="D3797">
        <v>1</v>
      </c>
      <c r="E3797">
        <v>1617.25</v>
      </c>
    </row>
    <row r="3798" spans="1:5" x14ac:dyDescent="0.35">
      <c r="A3798">
        <f t="shared" si="59"/>
        <v>2013</v>
      </c>
      <c r="B3798" t="s">
        <v>944</v>
      </c>
      <c r="C3798">
        <v>191</v>
      </c>
      <c r="D3798">
        <v>1</v>
      </c>
      <c r="E3798">
        <v>9578.58</v>
      </c>
    </row>
    <row r="3799" spans="1:5" x14ac:dyDescent="0.35">
      <c r="A3799">
        <f t="shared" si="59"/>
        <v>2013</v>
      </c>
      <c r="B3799" t="s">
        <v>944</v>
      </c>
      <c r="C3799">
        <v>192</v>
      </c>
      <c r="D3799">
        <v>1</v>
      </c>
      <c r="E3799">
        <v>6756.27</v>
      </c>
    </row>
    <row r="3800" spans="1:5" x14ac:dyDescent="0.35">
      <c r="A3800">
        <f t="shared" si="59"/>
        <v>2013</v>
      </c>
      <c r="B3800" t="s">
        <v>944</v>
      </c>
      <c r="C3800">
        <v>194</v>
      </c>
      <c r="D3800">
        <v>1</v>
      </c>
      <c r="E3800">
        <v>10766.72</v>
      </c>
    </row>
    <row r="3801" spans="1:5" x14ac:dyDescent="0.35">
      <c r="A3801">
        <f t="shared" si="59"/>
        <v>2013</v>
      </c>
      <c r="B3801" t="s">
        <v>944</v>
      </c>
      <c r="C3801">
        <v>195</v>
      </c>
      <c r="D3801">
        <v>1</v>
      </c>
      <c r="E3801">
        <v>576.39</v>
      </c>
    </row>
    <row r="3802" spans="1:5" x14ac:dyDescent="0.35">
      <c r="A3802">
        <f t="shared" si="59"/>
        <v>2013</v>
      </c>
      <c r="B3802" t="s">
        <v>944</v>
      </c>
      <c r="C3802">
        <v>196</v>
      </c>
      <c r="D3802">
        <v>1</v>
      </c>
      <c r="E3802">
        <v>26792.81</v>
      </c>
    </row>
    <row r="3803" spans="1:5" x14ac:dyDescent="0.35">
      <c r="A3803">
        <f t="shared" si="59"/>
        <v>2013</v>
      </c>
      <c r="B3803" t="s">
        <v>944</v>
      </c>
      <c r="C3803">
        <v>197</v>
      </c>
      <c r="D3803">
        <v>1</v>
      </c>
      <c r="E3803">
        <v>4749.0600000000004</v>
      </c>
    </row>
    <row r="3804" spans="1:5" x14ac:dyDescent="0.35">
      <c r="A3804">
        <f t="shared" si="59"/>
        <v>2013</v>
      </c>
      <c r="B3804" t="s">
        <v>944</v>
      </c>
      <c r="C3804">
        <v>199</v>
      </c>
      <c r="D3804">
        <v>1</v>
      </c>
      <c r="E3804">
        <v>3795.27</v>
      </c>
    </row>
    <row r="3805" spans="1:5" x14ac:dyDescent="0.35">
      <c r="A3805">
        <f t="shared" si="59"/>
        <v>2013</v>
      </c>
      <c r="B3805" t="s">
        <v>944</v>
      </c>
      <c r="C3805">
        <v>200</v>
      </c>
      <c r="D3805">
        <v>1</v>
      </c>
      <c r="E3805">
        <v>4618.17</v>
      </c>
    </row>
    <row r="3806" spans="1:5" x14ac:dyDescent="0.35">
      <c r="A3806">
        <f t="shared" si="59"/>
        <v>2013</v>
      </c>
      <c r="B3806" t="s">
        <v>944</v>
      </c>
      <c r="C3806">
        <v>203</v>
      </c>
      <c r="D3806">
        <v>1</v>
      </c>
      <c r="E3806">
        <v>772.52</v>
      </c>
    </row>
    <row r="3807" spans="1:5" x14ac:dyDescent="0.35">
      <c r="A3807">
        <f t="shared" si="59"/>
        <v>2013</v>
      </c>
      <c r="B3807" t="s">
        <v>944</v>
      </c>
      <c r="C3807">
        <v>204</v>
      </c>
      <c r="D3807">
        <v>1</v>
      </c>
      <c r="E3807">
        <v>2095.9299999999998</v>
      </c>
    </row>
    <row r="3808" spans="1:5" x14ac:dyDescent="0.35">
      <c r="A3808">
        <f t="shared" si="59"/>
        <v>2013</v>
      </c>
      <c r="B3808" t="s">
        <v>944</v>
      </c>
      <c r="C3808">
        <v>206</v>
      </c>
      <c r="D3808">
        <v>1</v>
      </c>
      <c r="E3808">
        <v>3923.67</v>
      </c>
    </row>
    <row r="3809" spans="1:5" x14ac:dyDescent="0.35">
      <c r="A3809">
        <f t="shared" si="59"/>
        <v>2013</v>
      </c>
      <c r="B3809" t="s">
        <v>944</v>
      </c>
      <c r="C3809">
        <v>207</v>
      </c>
      <c r="D3809">
        <v>1</v>
      </c>
      <c r="E3809">
        <v>268.97000000000003</v>
      </c>
    </row>
    <row r="3810" spans="1:5" x14ac:dyDescent="0.35">
      <c r="A3810">
        <f t="shared" si="59"/>
        <v>2013</v>
      </c>
      <c r="B3810" t="s">
        <v>944</v>
      </c>
      <c r="C3810">
        <v>208</v>
      </c>
      <c r="D3810">
        <v>1</v>
      </c>
      <c r="E3810">
        <v>174.63</v>
      </c>
    </row>
    <row r="3811" spans="1:5" x14ac:dyDescent="0.35">
      <c r="A3811">
        <f t="shared" si="59"/>
        <v>2013</v>
      </c>
      <c r="B3811" t="s">
        <v>944</v>
      </c>
      <c r="C3811">
        <v>213</v>
      </c>
      <c r="D3811">
        <v>1</v>
      </c>
      <c r="E3811">
        <v>866.13</v>
      </c>
    </row>
    <row r="3812" spans="1:5" x14ac:dyDescent="0.35">
      <c r="A3812">
        <f t="shared" si="59"/>
        <v>2013</v>
      </c>
      <c r="B3812" t="s">
        <v>944</v>
      </c>
      <c r="C3812">
        <v>227</v>
      </c>
      <c r="D3812">
        <v>1</v>
      </c>
      <c r="E3812">
        <v>894.33</v>
      </c>
    </row>
    <row r="3813" spans="1:5" x14ac:dyDescent="0.35">
      <c r="A3813">
        <f t="shared" si="59"/>
        <v>2013</v>
      </c>
      <c r="B3813" t="s">
        <v>944</v>
      </c>
      <c r="C3813">
        <v>229</v>
      </c>
      <c r="D3813">
        <v>1</v>
      </c>
      <c r="E3813">
        <v>336.43</v>
      </c>
    </row>
    <row r="3814" spans="1:5" x14ac:dyDescent="0.35">
      <c r="A3814">
        <f t="shared" si="59"/>
        <v>2013</v>
      </c>
      <c r="B3814" t="s">
        <v>944</v>
      </c>
      <c r="C3814">
        <v>238</v>
      </c>
      <c r="D3814">
        <v>1</v>
      </c>
      <c r="E3814">
        <v>252.77</v>
      </c>
    </row>
    <row r="3815" spans="1:5" x14ac:dyDescent="0.35">
      <c r="A3815">
        <f t="shared" si="59"/>
        <v>2013</v>
      </c>
      <c r="B3815" t="s">
        <v>944</v>
      </c>
      <c r="C3815">
        <v>239</v>
      </c>
      <c r="D3815">
        <v>1</v>
      </c>
      <c r="E3815">
        <v>661.32</v>
      </c>
    </row>
    <row r="3816" spans="1:5" x14ac:dyDescent="0.35">
      <c r="A3816">
        <f t="shared" si="59"/>
        <v>2013</v>
      </c>
      <c r="B3816" t="s">
        <v>944</v>
      </c>
      <c r="C3816">
        <v>241</v>
      </c>
      <c r="D3816">
        <v>1</v>
      </c>
      <c r="E3816">
        <v>3224.96</v>
      </c>
    </row>
    <row r="3817" spans="1:5" x14ac:dyDescent="0.35">
      <c r="A3817">
        <f t="shared" si="59"/>
        <v>2013</v>
      </c>
      <c r="B3817" t="s">
        <v>944</v>
      </c>
      <c r="C3817">
        <v>242</v>
      </c>
      <c r="D3817">
        <v>1</v>
      </c>
      <c r="E3817">
        <v>493.27</v>
      </c>
    </row>
    <row r="3818" spans="1:5" x14ac:dyDescent="0.35">
      <c r="A3818">
        <f t="shared" si="59"/>
        <v>2013</v>
      </c>
      <c r="B3818" t="s">
        <v>944</v>
      </c>
      <c r="C3818">
        <v>252</v>
      </c>
      <c r="D3818">
        <v>1</v>
      </c>
      <c r="E3818">
        <v>1182</v>
      </c>
    </row>
    <row r="3819" spans="1:5" x14ac:dyDescent="0.35">
      <c r="A3819">
        <f t="shared" si="59"/>
        <v>2013</v>
      </c>
      <c r="B3819" t="s">
        <v>944</v>
      </c>
      <c r="C3819">
        <v>253</v>
      </c>
      <c r="D3819">
        <v>1</v>
      </c>
      <c r="E3819">
        <v>652.74</v>
      </c>
    </row>
    <row r="3820" spans="1:5" x14ac:dyDescent="0.35">
      <c r="A3820">
        <f t="shared" si="59"/>
        <v>2013</v>
      </c>
      <c r="B3820" t="s">
        <v>944</v>
      </c>
      <c r="C3820">
        <v>255</v>
      </c>
      <c r="D3820">
        <v>1</v>
      </c>
      <c r="E3820">
        <v>1180.81</v>
      </c>
    </row>
    <row r="3821" spans="1:5" x14ac:dyDescent="0.35">
      <c r="A3821">
        <f t="shared" si="59"/>
        <v>2013</v>
      </c>
      <c r="B3821" t="s">
        <v>944</v>
      </c>
      <c r="C3821">
        <v>256</v>
      </c>
      <c r="D3821">
        <v>1</v>
      </c>
      <c r="E3821">
        <v>2796.4</v>
      </c>
    </row>
    <row r="3822" spans="1:5" x14ac:dyDescent="0.35">
      <c r="A3822">
        <f t="shared" si="59"/>
        <v>2013</v>
      </c>
      <c r="B3822" t="s">
        <v>944</v>
      </c>
      <c r="C3822">
        <v>261</v>
      </c>
      <c r="D3822">
        <v>1</v>
      </c>
      <c r="E3822">
        <v>242.15</v>
      </c>
    </row>
    <row r="3823" spans="1:5" x14ac:dyDescent="0.35">
      <c r="A3823">
        <f t="shared" si="59"/>
        <v>2013</v>
      </c>
      <c r="B3823" t="s">
        <v>944</v>
      </c>
      <c r="C3823">
        <v>264</v>
      </c>
      <c r="D3823">
        <v>1</v>
      </c>
      <c r="E3823">
        <v>93.47</v>
      </c>
    </row>
    <row r="3824" spans="1:5" x14ac:dyDescent="0.35">
      <c r="A3824">
        <f t="shared" si="59"/>
        <v>2013</v>
      </c>
      <c r="B3824" t="s">
        <v>944</v>
      </c>
      <c r="C3824">
        <v>270</v>
      </c>
      <c r="D3824">
        <v>1</v>
      </c>
      <c r="E3824">
        <v>7037.73</v>
      </c>
    </row>
    <row r="3825" spans="1:5" x14ac:dyDescent="0.35">
      <c r="A3825">
        <f t="shared" si="59"/>
        <v>2013</v>
      </c>
      <c r="B3825" t="s">
        <v>944</v>
      </c>
      <c r="C3825">
        <v>271</v>
      </c>
      <c r="D3825">
        <v>1</v>
      </c>
      <c r="E3825">
        <v>10342.98</v>
      </c>
    </row>
    <row r="3826" spans="1:5" x14ac:dyDescent="0.35">
      <c r="A3826">
        <f t="shared" si="59"/>
        <v>2013</v>
      </c>
      <c r="B3826" t="s">
        <v>944</v>
      </c>
      <c r="C3826">
        <v>272</v>
      </c>
      <c r="D3826">
        <v>1</v>
      </c>
      <c r="E3826">
        <v>9317.23</v>
      </c>
    </row>
    <row r="3827" spans="1:5" x14ac:dyDescent="0.35">
      <c r="A3827">
        <f t="shared" si="59"/>
        <v>2013</v>
      </c>
      <c r="B3827" t="s">
        <v>944</v>
      </c>
      <c r="C3827">
        <v>273</v>
      </c>
      <c r="D3827">
        <v>1</v>
      </c>
      <c r="E3827">
        <v>8368.75</v>
      </c>
    </row>
    <row r="3828" spans="1:5" x14ac:dyDescent="0.35">
      <c r="A3828">
        <f t="shared" si="59"/>
        <v>2013</v>
      </c>
      <c r="B3828" t="s">
        <v>944</v>
      </c>
      <c r="C3828">
        <v>276</v>
      </c>
      <c r="D3828">
        <v>1</v>
      </c>
      <c r="E3828">
        <v>9468.2199999999993</v>
      </c>
    </row>
    <row r="3829" spans="1:5" x14ac:dyDescent="0.35">
      <c r="A3829">
        <f t="shared" si="59"/>
        <v>2013</v>
      </c>
      <c r="B3829" t="s">
        <v>944</v>
      </c>
      <c r="C3829">
        <v>277</v>
      </c>
      <c r="D3829">
        <v>1</v>
      </c>
      <c r="E3829">
        <v>2272.04</v>
      </c>
    </row>
    <row r="3830" spans="1:5" x14ac:dyDescent="0.35">
      <c r="A3830">
        <f t="shared" si="59"/>
        <v>2013</v>
      </c>
      <c r="B3830" t="s">
        <v>944</v>
      </c>
      <c r="C3830">
        <v>278</v>
      </c>
      <c r="D3830">
        <v>1</v>
      </c>
      <c r="E3830">
        <v>2762.24</v>
      </c>
    </row>
    <row r="3831" spans="1:5" x14ac:dyDescent="0.35">
      <c r="A3831">
        <f t="shared" si="59"/>
        <v>2013</v>
      </c>
      <c r="B3831" t="s">
        <v>944</v>
      </c>
      <c r="C3831">
        <v>279</v>
      </c>
      <c r="D3831">
        <v>1</v>
      </c>
      <c r="E3831">
        <v>20548.919999999998</v>
      </c>
    </row>
    <row r="3832" spans="1:5" x14ac:dyDescent="0.35">
      <c r="A3832">
        <f t="shared" si="59"/>
        <v>2013</v>
      </c>
      <c r="B3832" t="s">
        <v>944</v>
      </c>
      <c r="C3832">
        <v>280</v>
      </c>
      <c r="D3832">
        <v>1</v>
      </c>
      <c r="E3832">
        <v>4422.04</v>
      </c>
    </row>
    <row r="3833" spans="1:5" x14ac:dyDescent="0.35">
      <c r="A3833">
        <f t="shared" si="59"/>
        <v>2013</v>
      </c>
      <c r="B3833" t="s">
        <v>944</v>
      </c>
      <c r="C3833">
        <v>281</v>
      </c>
      <c r="D3833">
        <v>1</v>
      </c>
      <c r="E3833">
        <v>12181.21</v>
      </c>
    </row>
    <row r="3834" spans="1:5" x14ac:dyDescent="0.35">
      <c r="A3834">
        <f t="shared" si="59"/>
        <v>2013</v>
      </c>
      <c r="B3834" t="s">
        <v>944</v>
      </c>
      <c r="C3834">
        <v>282</v>
      </c>
      <c r="D3834">
        <v>1</v>
      </c>
      <c r="E3834">
        <v>1761.23</v>
      </c>
    </row>
    <row r="3835" spans="1:5" x14ac:dyDescent="0.35">
      <c r="A3835">
        <f t="shared" si="59"/>
        <v>2013</v>
      </c>
      <c r="B3835" t="s">
        <v>944</v>
      </c>
      <c r="C3835">
        <v>283</v>
      </c>
      <c r="D3835">
        <v>1</v>
      </c>
      <c r="E3835">
        <v>4539.88</v>
      </c>
    </row>
    <row r="3836" spans="1:5" x14ac:dyDescent="0.35">
      <c r="A3836">
        <f t="shared" si="59"/>
        <v>2013</v>
      </c>
      <c r="B3836" t="s">
        <v>944</v>
      </c>
      <c r="C3836">
        <v>284</v>
      </c>
      <c r="D3836">
        <v>1</v>
      </c>
      <c r="E3836">
        <v>10660.33</v>
      </c>
    </row>
    <row r="3837" spans="1:5" x14ac:dyDescent="0.35">
      <c r="A3837">
        <f t="shared" si="59"/>
        <v>2013</v>
      </c>
      <c r="B3837" t="s">
        <v>944</v>
      </c>
      <c r="C3837">
        <v>286</v>
      </c>
      <c r="D3837">
        <v>1</v>
      </c>
      <c r="E3837">
        <v>2219.66</v>
      </c>
    </row>
    <row r="3838" spans="1:5" x14ac:dyDescent="0.35">
      <c r="A3838">
        <f t="shared" si="59"/>
        <v>2013</v>
      </c>
      <c r="B3838" t="s">
        <v>944</v>
      </c>
      <c r="C3838">
        <v>294</v>
      </c>
      <c r="D3838">
        <v>1</v>
      </c>
      <c r="E3838">
        <v>2523.06</v>
      </c>
    </row>
    <row r="3839" spans="1:5" x14ac:dyDescent="0.35">
      <c r="A3839">
        <f t="shared" si="59"/>
        <v>2013</v>
      </c>
      <c r="B3839" t="s">
        <v>944</v>
      </c>
      <c r="C3839">
        <v>297</v>
      </c>
      <c r="D3839">
        <v>1</v>
      </c>
      <c r="E3839">
        <v>332.19</v>
      </c>
    </row>
    <row r="3840" spans="1:5" x14ac:dyDescent="0.35">
      <c r="A3840">
        <f t="shared" si="59"/>
        <v>2013</v>
      </c>
      <c r="B3840" t="s">
        <v>944</v>
      </c>
      <c r="C3840">
        <v>299</v>
      </c>
      <c r="D3840">
        <v>1</v>
      </c>
      <c r="E3840">
        <v>690.6</v>
      </c>
    </row>
    <row r="3841" spans="1:5" x14ac:dyDescent="0.35">
      <c r="A3841">
        <f t="shared" si="59"/>
        <v>2013</v>
      </c>
      <c r="B3841" t="s">
        <v>944</v>
      </c>
      <c r="C3841">
        <v>300</v>
      </c>
      <c r="D3841">
        <v>1</v>
      </c>
      <c r="E3841">
        <v>1240.6300000000001</v>
      </c>
    </row>
    <row r="3842" spans="1:5" x14ac:dyDescent="0.35">
      <c r="A3842">
        <f t="shared" si="59"/>
        <v>2013</v>
      </c>
      <c r="B3842" t="s">
        <v>944</v>
      </c>
      <c r="C3842">
        <v>306</v>
      </c>
      <c r="D3842">
        <v>1</v>
      </c>
      <c r="E3842">
        <v>267.13</v>
      </c>
    </row>
    <row r="3843" spans="1:5" x14ac:dyDescent="0.35">
      <c r="A3843">
        <f t="shared" si="59"/>
        <v>2013</v>
      </c>
      <c r="B3843" t="s">
        <v>944</v>
      </c>
      <c r="C3843">
        <v>308</v>
      </c>
      <c r="D3843">
        <v>1</v>
      </c>
      <c r="E3843">
        <v>550.53</v>
      </c>
    </row>
    <row r="3844" spans="1:5" x14ac:dyDescent="0.35">
      <c r="A3844">
        <f t="shared" ref="A3844:A3907" si="60">VALUE(20&amp;LEFT(B3844,2))+1</f>
        <v>2013</v>
      </c>
      <c r="B3844" t="s">
        <v>944</v>
      </c>
      <c r="C3844">
        <v>309</v>
      </c>
      <c r="D3844">
        <v>1</v>
      </c>
      <c r="E3844">
        <v>1512.22</v>
      </c>
    </row>
    <row r="3845" spans="1:5" x14ac:dyDescent="0.35">
      <c r="A3845">
        <f t="shared" si="60"/>
        <v>2013</v>
      </c>
      <c r="B3845" t="s">
        <v>944</v>
      </c>
      <c r="C3845">
        <v>314</v>
      </c>
      <c r="D3845">
        <v>1</v>
      </c>
      <c r="E3845">
        <v>829.57</v>
      </c>
    </row>
    <row r="3846" spans="1:5" x14ac:dyDescent="0.35">
      <c r="A3846">
        <f t="shared" si="60"/>
        <v>2013</v>
      </c>
      <c r="B3846" t="s">
        <v>944</v>
      </c>
      <c r="C3846">
        <v>316</v>
      </c>
      <c r="D3846">
        <v>1</v>
      </c>
      <c r="E3846">
        <v>1056.3699999999999</v>
      </c>
    </row>
    <row r="3847" spans="1:5" x14ac:dyDescent="0.35">
      <c r="A3847">
        <f t="shared" si="60"/>
        <v>2013</v>
      </c>
      <c r="B3847" t="s">
        <v>944</v>
      </c>
      <c r="C3847">
        <v>317</v>
      </c>
      <c r="D3847">
        <v>1</v>
      </c>
      <c r="E3847">
        <v>887.35</v>
      </c>
    </row>
    <row r="3848" spans="1:5" x14ac:dyDescent="0.35">
      <c r="A3848">
        <f t="shared" si="60"/>
        <v>2013</v>
      </c>
      <c r="B3848" t="s">
        <v>944</v>
      </c>
      <c r="C3848">
        <v>318</v>
      </c>
      <c r="D3848">
        <v>1</v>
      </c>
      <c r="E3848">
        <v>3882.22</v>
      </c>
    </row>
    <row r="3849" spans="1:5" x14ac:dyDescent="0.35">
      <c r="A3849">
        <f t="shared" si="60"/>
        <v>2013</v>
      </c>
      <c r="B3849" t="s">
        <v>944</v>
      </c>
      <c r="C3849">
        <v>319</v>
      </c>
      <c r="D3849">
        <v>1</v>
      </c>
      <c r="E3849">
        <v>559.21</v>
      </c>
    </row>
    <row r="3850" spans="1:5" x14ac:dyDescent="0.35">
      <c r="A3850">
        <f t="shared" si="60"/>
        <v>2013</v>
      </c>
      <c r="B3850" t="s">
        <v>944</v>
      </c>
      <c r="C3850">
        <v>323</v>
      </c>
      <c r="D3850">
        <v>2</v>
      </c>
      <c r="E3850">
        <v>30.3</v>
      </c>
    </row>
    <row r="3851" spans="1:5" x14ac:dyDescent="0.35">
      <c r="A3851">
        <f t="shared" si="60"/>
        <v>2013</v>
      </c>
      <c r="B3851" t="s">
        <v>944</v>
      </c>
      <c r="C3851">
        <v>330</v>
      </c>
      <c r="D3851">
        <v>1</v>
      </c>
      <c r="E3851">
        <v>339.64</v>
      </c>
    </row>
    <row r="3852" spans="1:5" x14ac:dyDescent="0.35">
      <c r="A3852">
        <f t="shared" si="60"/>
        <v>2013</v>
      </c>
      <c r="B3852" t="s">
        <v>944</v>
      </c>
      <c r="C3852">
        <v>332</v>
      </c>
      <c r="D3852">
        <v>1</v>
      </c>
      <c r="E3852">
        <v>1758.84</v>
      </c>
    </row>
    <row r="3853" spans="1:5" x14ac:dyDescent="0.35">
      <c r="A3853">
        <f t="shared" si="60"/>
        <v>2013</v>
      </c>
      <c r="B3853" t="s">
        <v>944</v>
      </c>
      <c r="C3853">
        <v>333</v>
      </c>
      <c r="D3853">
        <v>1</v>
      </c>
      <c r="E3853">
        <v>545.47</v>
      </c>
    </row>
    <row r="3854" spans="1:5" x14ac:dyDescent="0.35">
      <c r="A3854">
        <f t="shared" si="60"/>
        <v>2013</v>
      </c>
      <c r="B3854" t="s">
        <v>944</v>
      </c>
      <c r="C3854">
        <v>345</v>
      </c>
      <c r="D3854">
        <v>1</v>
      </c>
      <c r="E3854">
        <v>1393.89</v>
      </c>
    </row>
    <row r="3855" spans="1:5" x14ac:dyDescent="0.35">
      <c r="A3855">
        <f t="shared" si="60"/>
        <v>2013</v>
      </c>
      <c r="B3855" t="s">
        <v>944</v>
      </c>
      <c r="C3855">
        <v>347</v>
      </c>
      <c r="D3855">
        <v>1</v>
      </c>
      <c r="E3855">
        <v>4121.7299999999996</v>
      </c>
    </row>
    <row r="3856" spans="1:5" x14ac:dyDescent="0.35">
      <c r="A3856">
        <f t="shared" si="60"/>
        <v>2013</v>
      </c>
      <c r="B3856" t="s">
        <v>944</v>
      </c>
      <c r="C3856">
        <v>356</v>
      </c>
      <c r="D3856">
        <v>1</v>
      </c>
      <c r="E3856">
        <v>159.77000000000001</v>
      </c>
    </row>
    <row r="3857" spans="1:5" x14ac:dyDescent="0.35">
      <c r="A3857">
        <f t="shared" si="60"/>
        <v>2013</v>
      </c>
      <c r="B3857" t="s">
        <v>944</v>
      </c>
      <c r="C3857">
        <v>361</v>
      </c>
      <c r="D3857">
        <v>1</v>
      </c>
      <c r="E3857">
        <v>1167.2</v>
      </c>
    </row>
    <row r="3858" spans="1:5" x14ac:dyDescent="0.35">
      <c r="A3858">
        <f t="shared" si="60"/>
        <v>2013</v>
      </c>
      <c r="B3858" t="s">
        <v>944</v>
      </c>
      <c r="C3858">
        <v>362</v>
      </c>
      <c r="D3858">
        <v>1</v>
      </c>
      <c r="E3858">
        <v>300.87</v>
      </c>
    </row>
    <row r="3859" spans="1:5" x14ac:dyDescent="0.35">
      <c r="A3859">
        <f t="shared" si="60"/>
        <v>2013</v>
      </c>
      <c r="B3859" t="s">
        <v>944</v>
      </c>
      <c r="C3859">
        <v>363</v>
      </c>
      <c r="D3859">
        <v>1</v>
      </c>
      <c r="E3859">
        <v>354.88</v>
      </c>
    </row>
    <row r="3860" spans="1:5" x14ac:dyDescent="0.35">
      <c r="A3860">
        <f t="shared" si="60"/>
        <v>2013</v>
      </c>
      <c r="B3860" t="s">
        <v>944</v>
      </c>
      <c r="C3860">
        <v>378</v>
      </c>
      <c r="D3860">
        <v>1</v>
      </c>
      <c r="E3860">
        <v>496.68</v>
      </c>
    </row>
    <row r="3861" spans="1:5" x14ac:dyDescent="0.35">
      <c r="A3861">
        <f t="shared" si="60"/>
        <v>2013</v>
      </c>
      <c r="B3861" t="s">
        <v>944</v>
      </c>
      <c r="C3861">
        <v>381</v>
      </c>
      <c r="D3861">
        <v>1</v>
      </c>
      <c r="E3861">
        <v>1388.94</v>
      </c>
    </row>
    <row r="3862" spans="1:5" x14ac:dyDescent="0.35">
      <c r="A3862">
        <f t="shared" si="60"/>
        <v>2013</v>
      </c>
      <c r="B3862" t="s">
        <v>944</v>
      </c>
      <c r="C3862">
        <v>390</v>
      </c>
      <c r="D3862">
        <v>1</v>
      </c>
      <c r="E3862">
        <v>476.28</v>
      </c>
    </row>
    <row r="3863" spans="1:5" x14ac:dyDescent="0.35">
      <c r="A3863">
        <f t="shared" si="60"/>
        <v>2013</v>
      </c>
      <c r="B3863" t="s">
        <v>944</v>
      </c>
      <c r="C3863">
        <v>391</v>
      </c>
      <c r="D3863">
        <v>1</v>
      </c>
      <c r="E3863">
        <v>436.86</v>
      </c>
    </row>
    <row r="3864" spans="1:5" x14ac:dyDescent="0.35">
      <c r="A3864">
        <f t="shared" si="60"/>
        <v>2013</v>
      </c>
      <c r="B3864" t="s">
        <v>944</v>
      </c>
      <c r="C3864">
        <v>402</v>
      </c>
      <c r="D3864">
        <v>1</v>
      </c>
      <c r="E3864">
        <v>92.63</v>
      </c>
    </row>
    <row r="3865" spans="1:5" x14ac:dyDescent="0.35">
      <c r="A3865">
        <f t="shared" si="60"/>
        <v>2013</v>
      </c>
      <c r="B3865" t="s">
        <v>944</v>
      </c>
      <c r="C3865">
        <v>403</v>
      </c>
      <c r="D3865">
        <v>1</v>
      </c>
      <c r="E3865">
        <v>193.89</v>
      </c>
    </row>
    <row r="3866" spans="1:5" x14ac:dyDescent="0.35">
      <c r="A3866">
        <f t="shared" si="60"/>
        <v>2013</v>
      </c>
      <c r="B3866" t="s">
        <v>944</v>
      </c>
      <c r="C3866">
        <v>404</v>
      </c>
      <c r="D3866">
        <v>1</v>
      </c>
      <c r="E3866">
        <v>163.07</v>
      </c>
    </row>
    <row r="3867" spans="1:5" x14ac:dyDescent="0.35">
      <c r="A3867">
        <f t="shared" si="60"/>
        <v>2013</v>
      </c>
      <c r="B3867" t="s">
        <v>944</v>
      </c>
      <c r="C3867">
        <v>413</v>
      </c>
      <c r="D3867">
        <v>1</v>
      </c>
      <c r="E3867">
        <v>2186.48</v>
      </c>
    </row>
    <row r="3868" spans="1:5" x14ac:dyDescent="0.35">
      <c r="A3868">
        <f t="shared" si="60"/>
        <v>2013</v>
      </c>
      <c r="B3868" t="s">
        <v>944</v>
      </c>
      <c r="C3868">
        <v>414</v>
      </c>
      <c r="D3868">
        <v>1</v>
      </c>
      <c r="E3868">
        <v>431.1</v>
      </c>
    </row>
    <row r="3869" spans="1:5" x14ac:dyDescent="0.35">
      <c r="A3869">
        <f t="shared" si="60"/>
        <v>2013</v>
      </c>
      <c r="B3869" t="s">
        <v>944</v>
      </c>
      <c r="C3869">
        <v>415</v>
      </c>
      <c r="D3869">
        <v>1</v>
      </c>
      <c r="E3869">
        <v>162.91</v>
      </c>
    </row>
    <row r="3870" spans="1:5" x14ac:dyDescent="0.35">
      <c r="A3870">
        <f t="shared" si="60"/>
        <v>2013</v>
      </c>
      <c r="B3870" t="s">
        <v>944</v>
      </c>
      <c r="C3870">
        <v>423</v>
      </c>
      <c r="D3870">
        <v>1</v>
      </c>
      <c r="E3870">
        <v>2900.94</v>
      </c>
    </row>
    <row r="3871" spans="1:5" x14ac:dyDescent="0.35">
      <c r="A3871">
        <f t="shared" si="60"/>
        <v>2013</v>
      </c>
      <c r="B3871" t="s">
        <v>944</v>
      </c>
      <c r="C3871">
        <v>424</v>
      </c>
      <c r="D3871">
        <v>1</v>
      </c>
      <c r="E3871">
        <v>413.95</v>
      </c>
    </row>
    <row r="3872" spans="1:5" x14ac:dyDescent="0.35">
      <c r="A3872">
        <f t="shared" si="60"/>
        <v>2013</v>
      </c>
      <c r="B3872" t="s">
        <v>944</v>
      </c>
      <c r="C3872">
        <v>432</v>
      </c>
      <c r="D3872">
        <v>1</v>
      </c>
      <c r="E3872">
        <v>584.41999999999996</v>
      </c>
    </row>
    <row r="3873" spans="1:5" x14ac:dyDescent="0.35">
      <c r="A3873">
        <f t="shared" si="60"/>
        <v>2013</v>
      </c>
      <c r="B3873" t="s">
        <v>944</v>
      </c>
      <c r="C3873">
        <v>435</v>
      </c>
      <c r="D3873">
        <v>1</v>
      </c>
      <c r="E3873">
        <v>557.85</v>
      </c>
    </row>
    <row r="3874" spans="1:5" x14ac:dyDescent="0.35">
      <c r="A3874">
        <f t="shared" si="60"/>
        <v>2013</v>
      </c>
      <c r="B3874" t="s">
        <v>944</v>
      </c>
      <c r="C3874">
        <v>441</v>
      </c>
      <c r="D3874">
        <v>1</v>
      </c>
      <c r="E3874">
        <v>401.83</v>
      </c>
    </row>
    <row r="3875" spans="1:5" x14ac:dyDescent="0.35">
      <c r="A3875">
        <f t="shared" si="60"/>
        <v>2013</v>
      </c>
      <c r="B3875" t="s">
        <v>944</v>
      </c>
      <c r="C3875">
        <v>447</v>
      </c>
      <c r="D3875">
        <v>1</v>
      </c>
      <c r="E3875">
        <v>165.53</v>
      </c>
    </row>
    <row r="3876" spans="1:5" x14ac:dyDescent="0.35">
      <c r="A3876">
        <f t="shared" si="60"/>
        <v>2013</v>
      </c>
      <c r="B3876" t="s">
        <v>944</v>
      </c>
      <c r="C3876">
        <v>458</v>
      </c>
      <c r="D3876">
        <v>1</v>
      </c>
      <c r="E3876">
        <v>257.08999999999997</v>
      </c>
    </row>
    <row r="3877" spans="1:5" x14ac:dyDescent="0.35">
      <c r="A3877">
        <f t="shared" si="60"/>
        <v>2013</v>
      </c>
      <c r="B3877" t="s">
        <v>944</v>
      </c>
      <c r="C3877">
        <v>463</v>
      </c>
      <c r="D3877">
        <v>1</v>
      </c>
      <c r="E3877">
        <v>935.48</v>
      </c>
    </row>
    <row r="3878" spans="1:5" x14ac:dyDescent="0.35">
      <c r="A3878">
        <f t="shared" si="60"/>
        <v>2013</v>
      </c>
      <c r="B3878" t="s">
        <v>944</v>
      </c>
      <c r="C3878">
        <v>465</v>
      </c>
      <c r="D3878">
        <v>1</v>
      </c>
      <c r="E3878">
        <v>1723.39</v>
      </c>
    </row>
    <row r="3879" spans="1:5" x14ac:dyDescent="0.35">
      <c r="A3879">
        <f t="shared" si="60"/>
        <v>2013</v>
      </c>
      <c r="B3879" t="s">
        <v>944</v>
      </c>
      <c r="C3879">
        <v>466</v>
      </c>
      <c r="D3879">
        <v>1</v>
      </c>
      <c r="E3879">
        <v>2230.42</v>
      </c>
    </row>
    <row r="3880" spans="1:5" x14ac:dyDescent="0.35">
      <c r="A3880">
        <f t="shared" si="60"/>
        <v>2013</v>
      </c>
      <c r="B3880" t="s">
        <v>944</v>
      </c>
      <c r="C3880">
        <v>473</v>
      </c>
      <c r="D3880">
        <v>1</v>
      </c>
      <c r="E3880">
        <v>479.44</v>
      </c>
    </row>
    <row r="3881" spans="1:5" x14ac:dyDescent="0.35">
      <c r="A3881">
        <f t="shared" si="60"/>
        <v>2013</v>
      </c>
      <c r="B3881" t="s">
        <v>944</v>
      </c>
      <c r="C3881">
        <v>477</v>
      </c>
      <c r="D3881">
        <v>1</v>
      </c>
      <c r="E3881">
        <v>3267.12</v>
      </c>
    </row>
    <row r="3882" spans="1:5" x14ac:dyDescent="0.35">
      <c r="A3882">
        <f t="shared" si="60"/>
        <v>2013</v>
      </c>
      <c r="B3882" t="s">
        <v>944</v>
      </c>
      <c r="C3882">
        <v>480</v>
      </c>
      <c r="D3882">
        <v>1</v>
      </c>
      <c r="E3882">
        <v>602.73</v>
      </c>
    </row>
    <row r="3883" spans="1:5" x14ac:dyDescent="0.35">
      <c r="A3883">
        <f t="shared" si="60"/>
        <v>2013</v>
      </c>
      <c r="B3883" t="s">
        <v>944</v>
      </c>
      <c r="C3883">
        <v>482</v>
      </c>
      <c r="D3883">
        <v>1</v>
      </c>
      <c r="E3883">
        <v>2464.12</v>
      </c>
    </row>
    <row r="3884" spans="1:5" x14ac:dyDescent="0.35">
      <c r="A3884">
        <f t="shared" si="60"/>
        <v>2013</v>
      </c>
      <c r="B3884" t="s">
        <v>944</v>
      </c>
      <c r="C3884">
        <v>484</v>
      </c>
      <c r="D3884">
        <v>1</v>
      </c>
      <c r="E3884">
        <v>1105.54</v>
      </c>
    </row>
    <row r="3885" spans="1:5" x14ac:dyDescent="0.35">
      <c r="A3885">
        <f t="shared" si="60"/>
        <v>2013</v>
      </c>
      <c r="B3885" t="s">
        <v>944</v>
      </c>
      <c r="C3885">
        <v>485</v>
      </c>
      <c r="D3885">
        <v>1</v>
      </c>
      <c r="E3885">
        <v>875.42</v>
      </c>
    </row>
    <row r="3886" spans="1:5" x14ac:dyDescent="0.35">
      <c r="A3886">
        <f t="shared" si="60"/>
        <v>2013</v>
      </c>
      <c r="B3886" t="s">
        <v>944</v>
      </c>
      <c r="C3886">
        <v>486</v>
      </c>
      <c r="D3886">
        <v>1</v>
      </c>
      <c r="E3886">
        <v>325.08999999999997</v>
      </c>
    </row>
    <row r="3887" spans="1:5" x14ac:dyDescent="0.35">
      <c r="A3887">
        <f t="shared" si="60"/>
        <v>2013</v>
      </c>
      <c r="B3887" t="s">
        <v>944</v>
      </c>
      <c r="C3887">
        <v>487</v>
      </c>
      <c r="D3887">
        <v>1</v>
      </c>
      <c r="E3887">
        <v>373.7</v>
      </c>
    </row>
    <row r="3888" spans="1:5" x14ac:dyDescent="0.35">
      <c r="A3888">
        <f t="shared" si="60"/>
        <v>2013</v>
      </c>
      <c r="B3888" t="s">
        <v>944</v>
      </c>
      <c r="C3888">
        <v>492</v>
      </c>
      <c r="D3888">
        <v>1</v>
      </c>
      <c r="E3888">
        <v>4506.92</v>
      </c>
    </row>
    <row r="3889" spans="1:5" x14ac:dyDescent="0.35">
      <c r="A3889">
        <f t="shared" si="60"/>
        <v>2013</v>
      </c>
      <c r="B3889" t="s">
        <v>944</v>
      </c>
      <c r="C3889">
        <v>495</v>
      </c>
      <c r="D3889">
        <v>1</v>
      </c>
      <c r="E3889">
        <v>394.84</v>
      </c>
    </row>
    <row r="3890" spans="1:5" x14ac:dyDescent="0.35">
      <c r="A3890">
        <f t="shared" si="60"/>
        <v>2013</v>
      </c>
      <c r="B3890" t="s">
        <v>944</v>
      </c>
      <c r="C3890">
        <v>497</v>
      </c>
      <c r="D3890">
        <v>1</v>
      </c>
      <c r="E3890">
        <v>240.18</v>
      </c>
    </row>
    <row r="3891" spans="1:5" x14ac:dyDescent="0.35">
      <c r="A3891">
        <f t="shared" si="60"/>
        <v>2013</v>
      </c>
      <c r="B3891" t="s">
        <v>944</v>
      </c>
      <c r="C3891">
        <v>499</v>
      </c>
      <c r="D3891">
        <v>1</v>
      </c>
      <c r="E3891">
        <v>291.10000000000002</v>
      </c>
    </row>
    <row r="3892" spans="1:5" x14ac:dyDescent="0.35">
      <c r="A3892">
        <f t="shared" si="60"/>
        <v>2013</v>
      </c>
      <c r="B3892" t="s">
        <v>944</v>
      </c>
      <c r="C3892">
        <v>500</v>
      </c>
      <c r="D3892">
        <v>1</v>
      </c>
      <c r="E3892">
        <v>480.58</v>
      </c>
    </row>
    <row r="3893" spans="1:5" x14ac:dyDescent="0.35">
      <c r="A3893">
        <f t="shared" si="60"/>
        <v>2013</v>
      </c>
      <c r="B3893" t="s">
        <v>944</v>
      </c>
      <c r="C3893">
        <v>505</v>
      </c>
      <c r="D3893">
        <v>1</v>
      </c>
      <c r="E3893">
        <v>303.2</v>
      </c>
    </row>
    <row r="3894" spans="1:5" x14ac:dyDescent="0.35">
      <c r="A3894">
        <f t="shared" si="60"/>
        <v>2013</v>
      </c>
      <c r="B3894" t="s">
        <v>944</v>
      </c>
      <c r="C3894">
        <v>507</v>
      </c>
      <c r="D3894">
        <v>1</v>
      </c>
      <c r="E3894">
        <v>332.73</v>
      </c>
    </row>
    <row r="3895" spans="1:5" x14ac:dyDescent="0.35">
      <c r="A3895">
        <f t="shared" si="60"/>
        <v>2013</v>
      </c>
      <c r="B3895" t="s">
        <v>944</v>
      </c>
      <c r="C3895">
        <v>508</v>
      </c>
      <c r="D3895">
        <v>1</v>
      </c>
      <c r="E3895">
        <v>1923.42</v>
      </c>
    </row>
    <row r="3896" spans="1:5" x14ac:dyDescent="0.35">
      <c r="A3896">
        <f t="shared" si="60"/>
        <v>2013</v>
      </c>
      <c r="B3896" t="s">
        <v>944</v>
      </c>
      <c r="C3896">
        <v>511</v>
      </c>
      <c r="D3896">
        <v>1</v>
      </c>
      <c r="E3896">
        <v>606.30999999999995</v>
      </c>
    </row>
    <row r="3897" spans="1:5" x14ac:dyDescent="0.35">
      <c r="A3897">
        <f t="shared" si="60"/>
        <v>2013</v>
      </c>
      <c r="B3897" t="s">
        <v>944</v>
      </c>
      <c r="C3897">
        <v>513</v>
      </c>
      <c r="D3897">
        <v>1</v>
      </c>
      <c r="E3897">
        <v>157.93</v>
      </c>
    </row>
    <row r="3898" spans="1:5" x14ac:dyDescent="0.35">
      <c r="A3898">
        <f t="shared" si="60"/>
        <v>2013</v>
      </c>
      <c r="B3898" t="s">
        <v>944</v>
      </c>
      <c r="C3898">
        <v>514</v>
      </c>
      <c r="D3898">
        <v>1</v>
      </c>
      <c r="E3898">
        <v>170.97</v>
      </c>
    </row>
    <row r="3899" spans="1:5" x14ac:dyDescent="0.35">
      <c r="A3899">
        <f t="shared" si="60"/>
        <v>2013</v>
      </c>
      <c r="B3899" t="s">
        <v>944</v>
      </c>
      <c r="C3899">
        <v>516</v>
      </c>
      <c r="D3899">
        <v>1</v>
      </c>
      <c r="E3899">
        <v>77.58</v>
      </c>
    </row>
    <row r="3900" spans="1:5" x14ac:dyDescent="0.35">
      <c r="A3900">
        <f t="shared" si="60"/>
        <v>2013</v>
      </c>
      <c r="B3900" t="s">
        <v>944</v>
      </c>
      <c r="C3900">
        <v>518</v>
      </c>
      <c r="D3900">
        <v>1</v>
      </c>
      <c r="E3900">
        <v>2693.91</v>
      </c>
    </row>
    <row r="3901" spans="1:5" x14ac:dyDescent="0.35">
      <c r="A3901">
        <f t="shared" si="60"/>
        <v>2013</v>
      </c>
      <c r="B3901" t="s">
        <v>944</v>
      </c>
      <c r="C3901">
        <v>531</v>
      </c>
      <c r="D3901">
        <v>1</v>
      </c>
      <c r="E3901">
        <v>1861.84</v>
      </c>
    </row>
    <row r="3902" spans="1:5" x14ac:dyDescent="0.35">
      <c r="A3902">
        <f t="shared" si="60"/>
        <v>2013</v>
      </c>
      <c r="B3902" t="s">
        <v>944</v>
      </c>
      <c r="C3902">
        <v>533</v>
      </c>
      <c r="D3902">
        <v>1</v>
      </c>
      <c r="E3902">
        <v>1210.78</v>
      </c>
    </row>
    <row r="3903" spans="1:5" x14ac:dyDescent="0.35">
      <c r="A3903">
        <f t="shared" si="60"/>
        <v>2013</v>
      </c>
      <c r="B3903" t="s">
        <v>944</v>
      </c>
      <c r="C3903">
        <v>534</v>
      </c>
      <c r="D3903">
        <v>1</v>
      </c>
      <c r="E3903">
        <v>1941.77</v>
      </c>
    </row>
    <row r="3904" spans="1:5" x14ac:dyDescent="0.35">
      <c r="A3904">
        <f t="shared" si="60"/>
        <v>2013</v>
      </c>
      <c r="B3904" t="s">
        <v>944</v>
      </c>
      <c r="C3904">
        <v>535</v>
      </c>
      <c r="D3904">
        <v>1</v>
      </c>
      <c r="E3904">
        <v>16172.8</v>
      </c>
    </row>
    <row r="3905" spans="1:5" x14ac:dyDescent="0.35">
      <c r="A3905">
        <f t="shared" si="60"/>
        <v>2013</v>
      </c>
      <c r="B3905" t="s">
        <v>944</v>
      </c>
      <c r="C3905">
        <v>542</v>
      </c>
      <c r="D3905">
        <v>1</v>
      </c>
      <c r="E3905">
        <v>452.54</v>
      </c>
    </row>
    <row r="3906" spans="1:5" x14ac:dyDescent="0.35">
      <c r="A3906">
        <f t="shared" si="60"/>
        <v>2013</v>
      </c>
      <c r="B3906" t="s">
        <v>944</v>
      </c>
      <c r="C3906">
        <v>544</v>
      </c>
      <c r="D3906">
        <v>1</v>
      </c>
      <c r="E3906">
        <v>2519.5500000000002</v>
      </c>
    </row>
    <row r="3907" spans="1:5" x14ac:dyDescent="0.35">
      <c r="A3907">
        <f t="shared" si="60"/>
        <v>2013</v>
      </c>
      <c r="B3907" t="s">
        <v>944</v>
      </c>
      <c r="C3907">
        <v>545</v>
      </c>
      <c r="D3907">
        <v>1</v>
      </c>
      <c r="E3907">
        <v>374.33</v>
      </c>
    </row>
    <row r="3908" spans="1:5" x14ac:dyDescent="0.35">
      <c r="A3908">
        <f t="shared" ref="A3908:A3971" si="61">VALUE(20&amp;LEFT(B3908,2))+1</f>
        <v>2013</v>
      </c>
      <c r="B3908" t="s">
        <v>944</v>
      </c>
      <c r="C3908">
        <v>547</v>
      </c>
      <c r="D3908">
        <v>1</v>
      </c>
      <c r="E3908">
        <v>523.12</v>
      </c>
    </row>
    <row r="3909" spans="1:5" x14ac:dyDescent="0.35">
      <c r="A3909">
        <f t="shared" si="61"/>
        <v>2013</v>
      </c>
      <c r="B3909" t="s">
        <v>944</v>
      </c>
      <c r="C3909">
        <v>548</v>
      </c>
      <c r="D3909">
        <v>1</v>
      </c>
      <c r="E3909">
        <v>904.9</v>
      </c>
    </row>
    <row r="3910" spans="1:5" x14ac:dyDescent="0.35">
      <c r="A3910">
        <f t="shared" si="61"/>
        <v>2013</v>
      </c>
      <c r="B3910" t="s">
        <v>944</v>
      </c>
      <c r="C3910">
        <v>549</v>
      </c>
      <c r="D3910">
        <v>1</v>
      </c>
      <c r="E3910">
        <v>1352.12</v>
      </c>
    </row>
    <row r="3911" spans="1:5" x14ac:dyDescent="0.35">
      <c r="A3911">
        <f t="shared" si="61"/>
        <v>2013</v>
      </c>
      <c r="B3911" t="s">
        <v>944</v>
      </c>
      <c r="C3911">
        <v>550</v>
      </c>
      <c r="D3911">
        <v>1</v>
      </c>
      <c r="E3911">
        <v>594.1</v>
      </c>
    </row>
    <row r="3912" spans="1:5" x14ac:dyDescent="0.35">
      <c r="A3912">
        <f t="shared" si="61"/>
        <v>2013</v>
      </c>
      <c r="B3912" t="s">
        <v>944</v>
      </c>
      <c r="C3912">
        <v>553</v>
      </c>
      <c r="D3912">
        <v>1</v>
      </c>
      <c r="E3912">
        <v>695.4</v>
      </c>
    </row>
    <row r="3913" spans="1:5" x14ac:dyDescent="0.35">
      <c r="A3913">
        <f t="shared" si="61"/>
        <v>2013</v>
      </c>
      <c r="B3913" t="s">
        <v>944</v>
      </c>
      <c r="C3913">
        <v>561</v>
      </c>
      <c r="D3913">
        <v>1</v>
      </c>
      <c r="E3913">
        <v>177.82</v>
      </c>
    </row>
    <row r="3914" spans="1:5" x14ac:dyDescent="0.35">
      <c r="A3914">
        <f t="shared" si="61"/>
        <v>2013</v>
      </c>
      <c r="B3914" t="s">
        <v>944</v>
      </c>
      <c r="C3914">
        <v>564</v>
      </c>
      <c r="D3914">
        <v>1</v>
      </c>
      <c r="E3914">
        <v>1975.59</v>
      </c>
    </row>
    <row r="3915" spans="1:5" x14ac:dyDescent="0.35">
      <c r="A3915">
        <f t="shared" si="61"/>
        <v>2013</v>
      </c>
      <c r="B3915" t="s">
        <v>944</v>
      </c>
      <c r="C3915">
        <v>577</v>
      </c>
      <c r="D3915">
        <v>1</v>
      </c>
      <c r="E3915">
        <v>430.66</v>
      </c>
    </row>
    <row r="3916" spans="1:5" x14ac:dyDescent="0.35">
      <c r="A3916">
        <f t="shared" si="61"/>
        <v>2013</v>
      </c>
      <c r="B3916" t="s">
        <v>944</v>
      </c>
      <c r="C3916">
        <v>578</v>
      </c>
      <c r="D3916">
        <v>1</v>
      </c>
      <c r="E3916">
        <v>1643.48</v>
      </c>
    </row>
    <row r="3917" spans="1:5" x14ac:dyDescent="0.35">
      <c r="A3917">
        <f t="shared" si="61"/>
        <v>2013</v>
      </c>
      <c r="B3917" t="s">
        <v>944</v>
      </c>
      <c r="C3917">
        <v>581</v>
      </c>
      <c r="D3917">
        <v>1</v>
      </c>
      <c r="E3917">
        <v>340.18</v>
      </c>
    </row>
    <row r="3918" spans="1:5" x14ac:dyDescent="0.35">
      <c r="A3918">
        <f t="shared" si="61"/>
        <v>2013</v>
      </c>
      <c r="B3918" t="s">
        <v>944</v>
      </c>
      <c r="C3918">
        <v>592</v>
      </c>
      <c r="D3918">
        <v>1</v>
      </c>
      <c r="E3918">
        <v>175.37</v>
      </c>
    </row>
    <row r="3919" spans="1:5" x14ac:dyDescent="0.35">
      <c r="A3919">
        <f t="shared" si="61"/>
        <v>2013</v>
      </c>
      <c r="B3919" t="s">
        <v>944</v>
      </c>
      <c r="C3919">
        <v>593</v>
      </c>
      <c r="D3919">
        <v>1</v>
      </c>
      <c r="E3919">
        <v>1251.3499999999999</v>
      </c>
    </row>
    <row r="3920" spans="1:5" x14ac:dyDescent="0.35">
      <c r="A3920">
        <f t="shared" si="61"/>
        <v>2013</v>
      </c>
      <c r="B3920" t="s">
        <v>944</v>
      </c>
      <c r="C3920">
        <v>595</v>
      </c>
      <c r="D3920">
        <v>1</v>
      </c>
      <c r="E3920">
        <v>1726.31</v>
      </c>
    </row>
    <row r="3921" spans="1:5" x14ac:dyDescent="0.35">
      <c r="A3921">
        <f t="shared" si="61"/>
        <v>2013</v>
      </c>
      <c r="B3921" t="s">
        <v>944</v>
      </c>
      <c r="C3921">
        <v>599</v>
      </c>
      <c r="D3921">
        <v>1</v>
      </c>
      <c r="E3921">
        <v>443.52</v>
      </c>
    </row>
    <row r="3922" spans="1:5" x14ac:dyDescent="0.35">
      <c r="A3922">
        <f t="shared" si="61"/>
        <v>2013</v>
      </c>
      <c r="B3922" t="s">
        <v>944</v>
      </c>
      <c r="C3922">
        <v>600</v>
      </c>
      <c r="D3922">
        <v>1</v>
      </c>
      <c r="E3922">
        <v>264.37</v>
      </c>
    </row>
    <row r="3923" spans="1:5" x14ac:dyDescent="0.35">
      <c r="A3923">
        <f t="shared" si="61"/>
        <v>2013</v>
      </c>
      <c r="B3923" t="s">
        <v>944</v>
      </c>
      <c r="C3923">
        <v>601</v>
      </c>
      <c r="D3923">
        <v>1</v>
      </c>
      <c r="E3923">
        <v>676.7</v>
      </c>
    </row>
    <row r="3924" spans="1:5" x14ac:dyDescent="0.35">
      <c r="A3924">
        <f t="shared" si="61"/>
        <v>2013</v>
      </c>
      <c r="B3924" t="s">
        <v>944</v>
      </c>
      <c r="C3924">
        <v>611</v>
      </c>
      <c r="D3924">
        <v>1</v>
      </c>
      <c r="E3924">
        <v>43.45</v>
      </c>
    </row>
    <row r="3925" spans="1:5" x14ac:dyDescent="0.35">
      <c r="A3925">
        <f t="shared" si="61"/>
        <v>2013</v>
      </c>
      <c r="B3925" t="s">
        <v>944</v>
      </c>
      <c r="C3925">
        <v>621</v>
      </c>
      <c r="D3925">
        <v>1</v>
      </c>
      <c r="E3925">
        <v>10232.42</v>
      </c>
    </row>
    <row r="3926" spans="1:5" x14ac:dyDescent="0.35">
      <c r="A3926">
        <f t="shared" si="61"/>
        <v>2013</v>
      </c>
      <c r="B3926" t="s">
        <v>944</v>
      </c>
      <c r="C3926">
        <v>622</v>
      </c>
      <c r="D3926">
        <v>1</v>
      </c>
      <c r="E3926">
        <v>10912.27</v>
      </c>
    </row>
    <row r="3927" spans="1:5" x14ac:dyDescent="0.35">
      <c r="A3927">
        <f t="shared" si="61"/>
        <v>2013</v>
      </c>
      <c r="B3927" t="s">
        <v>944</v>
      </c>
      <c r="C3927">
        <v>623</v>
      </c>
      <c r="D3927">
        <v>1</v>
      </c>
      <c r="E3927">
        <v>7195.64</v>
      </c>
    </row>
    <row r="3928" spans="1:5" x14ac:dyDescent="0.35">
      <c r="A3928">
        <f t="shared" si="61"/>
        <v>2013</v>
      </c>
      <c r="B3928" t="s">
        <v>944</v>
      </c>
      <c r="C3928">
        <v>624</v>
      </c>
      <c r="D3928">
        <v>1</v>
      </c>
      <c r="E3928">
        <v>8027.51</v>
      </c>
    </row>
    <row r="3929" spans="1:5" x14ac:dyDescent="0.35">
      <c r="A3929">
        <f t="shared" si="61"/>
        <v>2013</v>
      </c>
      <c r="B3929" t="s">
        <v>944</v>
      </c>
      <c r="C3929">
        <v>625</v>
      </c>
      <c r="D3929">
        <v>1</v>
      </c>
      <c r="E3929">
        <v>37755.89</v>
      </c>
    </row>
    <row r="3930" spans="1:5" x14ac:dyDescent="0.35">
      <c r="A3930">
        <f t="shared" si="61"/>
        <v>2013</v>
      </c>
      <c r="B3930" t="s">
        <v>944</v>
      </c>
      <c r="C3930">
        <v>627</v>
      </c>
      <c r="D3930">
        <v>1</v>
      </c>
      <c r="E3930">
        <v>221.74</v>
      </c>
    </row>
    <row r="3931" spans="1:5" x14ac:dyDescent="0.35">
      <c r="A3931">
        <f t="shared" si="61"/>
        <v>2013</v>
      </c>
      <c r="B3931" t="s">
        <v>944</v>
      </c>
      <c r="C3931">
        <v>628</v>
      </c>
      <c r="D3931">
        <v>1</v>
      </c>
      <c r="E3931">
        <v>156.22999999999999</v>
      </c>
    </row>
    <row r="3932" spans="1:5" x14ac:dyDescent="0.35">
      <c r="A3932">
        <f t="shared" si="61"/>
        <v>2013</v>
      </c>
      <c r="B3932" t="s">
        <v>944</v>
      </c>
      <c r="C3932">
        <v>630</v>
      </c>
      <c r="D3932">
        <v>1</v>
      </c>
      <c r="E3932">
        <v>373.37</v>
      </c>
    </row>
    <row r="3933" spans="1:5" x14ac:dyDescent="0.35">
      <c r="A3933">
        <f t="shared" si="61"/>
        <v>2013</v>
      </c>
      <c r="B3933" t="s">
        <v>944</v>
      </c>
      <c r="C3933">
        <v>635</v>
      </c>
      <c r="D3933">
        <v>1</v>
      </c>
      <c r="E3933">
        <v>55.33</v>
      </c>
    </row>
    <row r="3934" spans="1:5" x14ac:dyDescent="0.35">
      <c r="A3934">
        <f t="shared" si="61"/>
        <v>2013</v>
      </c>
      <c r="B3934" t="s">
        <v>944</v>
      </c>
      <c r="C3934">
        <v>640</v>
      </c>
      <c r="D3934">
        <v>1</v>
      </c>
      <c r="E3934">
        <v>375</v>
      </c>
    </row>
    <row r="3935" spans="1:5" x14ac:dyDescent="0.35">
      <c r="A3935">
        <f t="shared" si="61"/>
        <v>2013</v>
      </c>
      <c r="B3935" t="s">
        <v>944</v>
      </c>
      <c r="C3935">
        <v>656</v>
      </c>
      <c r="D3935">
        <v>1</v>
      </c>
      <c r="E3935">
        <v>3931.86</v>
      </c>
    </row>
    <row r="3936" spans="1:5" x14ac:dyDescent="0.35">
      <c r="A3936">
        <f t="shared" si="61"/>
        <v>2013</v>
      </c>
      <c r="B3936" t="s">
        <v>944</v>
      </c>
      <c r="C3936">
        <v>659</v>
      </c>
      <c r="D3936">
        <v>1</v>
      </c>
      <c r="E3936">
        <v>3817.51</v>
      </c>
    </row>
    <row r="3937" spans="1:5" x14ac:dyDescent="0.35">
      <c r="A3937">
        <f t="shared" si="61"/>
        <v>2013</v>
      </c>
      <c r="B3937" t="s">
        <v>944</v>
      </c>
      <c r="C3937">
        <v>671</v>
      </c>
      <c r="D3937">
        <v>1</v>
      </c>
      <c r="E3937">
        <v>337.41</v>
      </c>
    </row>
    <row r="3938" spans="1:5" x14ac:dyDescent="0.35">
      <c r="A3938">
        <f t="shared" si="61"/>
        <v>2013</v>
      </c>
      <c r="B3938" t="s">
        <v>944</v>
      </c>
      <c r="C3938">
        <v>676</v>
      </c>
      <c r="D3938">
        <v>1</v>
      </c>
      <c r="E3938">
        <v>250.98</v>
      </c>
    </row>
    <row r="3939" spans="1:5" x14ac:dyDescent="0.35">
      <c r="A3939">
        <f t="shared" si="61"/>
        <v>2013</v>
      </c>
      <c r="B3939" t="s">
        <v>944</v>
      </c>
      <c r="C3939">
        <v>682</v>
      </c>
      <c r="D3939">
        <v>1</v>
      </c>
      <c r="E3939">
        <v>1222.26</v>
      </c>
    </row>
    <row r="3940" spans="1:5" x14ac:dyDescent="0.35">
      <c r="A3940">
        <f t="shared" si="61"/>
        <v>2013</v>
      </c>
      <c r="B3940" t="s">
        <v>944</v>
      </c>
      <c r="C3940">
        <v>690</v>
      </c>
      <c r="D3940">
        <v>1</v>
      </c>
      <c r="E3940">
        <v>990.89</v>
      </c>
    </row>
    <row r="3941" spans="1:5" x14ac:dyDescent="0.35">
      <c r="A3941">
        <f t="shared" si="61"/>
        <v>2013</v>
      </c>
      <c r="B3941" t="s">
        <v>944</v>
      </c>
      <c r="C3941">
        <v>695</v>
      </c>
      <c r="D3941">
        <v>1</v>
      </c>
      <c r="E3941">
        <v>745.04</v>
      </c>
    </row>
    <row r="3942" spans="1:5" x14ac:dyDescent="0.35">
      <c r="A3942">
        <f t="shared" si="61"/>
        <v>2013</v>
      </c>
      <c r="B3942" t="s">
        <v>944</v>
      </c>
      <c r="C3942">
        <v>696</v>
      </c>
      <c r="D3942">
        <v>1</v>
      </c>
      <c r="E3942">
        <v>549.41999999999996</v>
      </c>
    </row>
    <row r="3943" spans="1:5" x14ac:dyDescent="0.35">
      <c r="A3943">
        <f t="shared" si="61"/>
        <v>2013</v>
      </c>
      <c r="B3943" t="s">
        <v>944</v>
      </c>
      <c r="C3943">
        <v>698</v>
      </c>
      <c r="D3943">
        <v>1</v>
      </c>
      <c r="E3943">
        <v>263.10000000000002</v>
      </c>
    </row>
    <row r="3944" spans="1:5" x14ac:dyDescent="0.35">
      <c r="A3944">
        <f t="shared" si="61"/>
        <v>2013</v>
      </c>
      <c r="B3944" t="s">
        <v>944</v>
      </c>
      <c r="C3944">
        <v>700</v>
      </c>
      <c r="D3944">
        <v>1</v>
      </c>
      <c r="E3944">
        <v>2013.21</v>
      </c>
    </row>
    <row r="3945" spans="1:5" x14ac:dyDescent="0.35">
      <c r="A3945">
        <f t="shared" si="61"/>
        <v>2013</v>
      </c>
      <c r="B3945" t="s">
        <v>944</v>
      </c>
      <c r="C3945">
        <v>701</v>
      </c>
      <c r="D3945">
        <v>1</v>
      </c>
      <c r="E3945">
        <v>2382.79</v>
      </c>
    </row>
    <row r="3946" spans="1:5" x14ac:dyDescent="0.35">
      <c r="A3946">
        <f t="shared" si="61"/>
        <v>2013</v>
      </c>
      <c r="B3946" t="s">
        <v>944</v>
      </c>
      <c r="C3946">
        <v>704</v>
      </c>
      <c r="D3946">
        <v>1</v>
      </c>
      <c r="E3946">
        <v>1702.77</v>
      </c>
    </row>
    <row r="3947" spans="1:5" x14ac:dyDescent="0.35">
      <c r="A3947">
        <f t="shared" si="61"/>
        <v>2013</v>
      </c>
      <c r="B3947" t="s">
        <v>944</v>
      </c>
      <c r="C3947">
        <v>706</v>
      </c>
      <c r="D3947">
        <v>1</v>
      </c>
      <c r="E3947">
        <v>1693.09</v>
      </c>
    </row>
    <row r="3948" spans="1:5" x14ac:dyDescent="0.35">
      <c r="A3948">
        <f t="shared" si="61"/>
        <v>2013</v>
      </c>
      <c r="B3948" t="s">
        <v>944</v>
      </c>
      <c r="C3948">
        <v>707</v>
      </c>
      <c r="D3948">
        <v>1</v>
      </c>
      <c r="E3948">
        <v>123.87</v>
      </c>
    </row>
    <row r="3949" spans="1:5" x14ac:dyDescent="0.35">
      <c r="A3949">
        <f t="shared" si="61"/>
        <v>2013</v>
      </c>
      <c r="B3949" t="s">
        <v>944</v>
      </c>
      <c r="C3949">
        <v>709</v>
      </c>
      <c r="D3949">
        <v>1</v>
      </c>
      <c r="E3949">
        <v>8515.77</v>
      </c>
    </row>
    <row r="3950" spans="1:5" x14ac:dyDescent="0.35">
      <c r="A3950">
        <f t="shared" si="61"/>
        <v>2013</v>
      </c>
      <c r="B3950" t="s">
        <v>944</v>
      </c>
      <c r="C3950">
        <v>712</v>
      </c>
      <c r="D3950">
        <v>1</v>
      </c>
      <c r="E3950">
        <v>490.83</v>
      </c>
    </row>
    <row r="3951" spans="1:5" x14ac:dyDescent="0.35">
      <c r="A3951">
        <f t="shared" si="61"/>
        <v>2013</v>
      </c>
      <c r="B3951" t="s">
        <v>944</v>
      </c>
      <c r="C3951">
        <v>716</v>
      </c>
      <c r="D3951">
        <v>1</v>
      </c>
      <c r="E3951">
        <v>1625.55</v>
      </c>
    </row>
    <row r="3952" spans="1:5" x14ac:dyDescent="0.35">
      <c r="A3952">
        <f t="shared" si="61"/>
        <v>2013</v>
      </c>
      <c r="B3952" t="s">
        <v>944</v>
      </c>
      <c r="C3952">
        <v>717</v>
      </c>
      <c r="D3952">
        <v>1</v>
      </c>
      <c r="E3952">
        <v>1761.39</v>
      </c>
    </row>
    <row r="3953" spans="1:5" x14ac:dyDescent="0.35">
      <c r="A3953">
        <f t="shared" si="61"/>
        <v>2013</v>
      </c>
      <c r="B3953" t="s">
        <v>944</v>
      </c>
      <c r="C3953">
        <v>719</v>
      </c>
      <c r="D3953">
        <v>1</v>
      </c>
      <c r="E3953">
        <v>7210.85</v>
      </c>
    </row>
    <row r="3954" spans="1:5" x14ac:dyDescent="0.35">
      <c r="A3954">
        <f t="shared" si="61"/>
        <v>2013</v>
      </c>
      <c r="B3954" t="s">
        <v>944</v>
      </c>
      <c r="C3954">
        <v>720</v>
      </c>
      <c r="D3954">
        <v>1</v>
      </c>
      <c r="E3954">
        <v>7480.28</v>
      </c>
    </row>
    <row r="3955" spans="1:5" x14ac:dyDescent="0.35">
      <c r="A3955">
        <f t="shared" si="61"/>
        <v>2013</v>
      </c>
      <c r="B3955" t="s">
        <v>944</v>
      </c>
      <c r="C3955">
        <v>721</v>
      </c>
      <c r="D3955">
        <v>1</v>
      </c>
      <c r="E3955">
        <v>3879.43</v>
      </c>
    </row>
    <row r="3956" spans="1:5" x14ac:dyDescent="0.35">
      <c r="A3956">
        <f t="shared" si="61"/>
        <v>2013</v>
      </c>
      <c r="B3956" t="s">
        <v>944</v>
      </c>
      <c r="C3956">
        <v>726</v>
      </c>
      <c r="D3956">
        <v>1</v>
      </c>
      <c r="E3956">
        <v>2732.09</v>
      </c>
    </row>
    <row r="3957" spans="1:5" x14ac:dyDescent="0.35">
      <c r="A3957">
        <f t="shared" si="61"/>
        <v>2013</v>
      </c>
      <c r="B3957" t="s">
        <v>944</v>
      </c>
      <c r="C3957">
        <v>727</v>
      </c>
      <c r="D3957">
        <v>1</v>
      </c>
      <c r="E3957">
        <v>3304.9</v>
      </c>
    </row>
    <row r="3958" spans="1:5" x14ac:dyDescent="0.35">
      <c r="A3958">
        <f t="shared" si="61"/>
        <v>2013</v>
      </c>
      <c r="B3958" t="s">
        <v>944</v>
      </c>
      <c r="C3958">
        <v>728</v>
      </c>
      <c r="D3958">
        <v>1</v>
      </c>
      <c r="E3958">
        <v>12457.39</v>
      </c>
    </row>
    <row r="3959" spans="1:5" x14ac:dyDescent="0.35">
      <c r="A3959">
        <f t="shared" si="61"/>
        <v>2013</v>
      </c>
      <c r="B3959" t="s">
        <v>944</v>
      </c>
      <c r="C3959">
        <v>738</v>
      </c>
      <c r="D3959">
        <v>1</v>
      </c>
      <c r="E3959">
        <v>992.66</v>
      </c>
    </row>
    <row r="3960" spans="1:5" x14ac:dyDescent="0.35">
      <c r="A3960">
        <f t="shared" si="61"/>
        <v>2013</v>
      </c>
      <c r="B3960" t="s">
        <v>944</v>
      </c>
      <c r="C3960">
        <v>739</v>
      </c>
      <c r="D3960">
        <v>1</v>
      </c>
      <c r="E3960">
        <v>669.29</v>
      </c>
    </row>
    <row r="3961" spans="1:5" x14ac:dyDescent="0.35">
      <c r="A3961">
        <f t="shared" si="61"/>
        <v>2013</v>
      </c>
      <c r="B3961" t="s">
        <v>944</v>
      </c>
      <c r="C3961">
        <v>740</v>
      </c>
      <c r="D3961">
        <v>1</v>
      </c>
      <c r="E3961">
        <v>1365.56</v>
      </c>
    </row>
    <row r="3962" spans="1:5" x14ac:dyDescent="0.35">
      <c r="A3962">
        <f t="shared" si="61"/>
        <v>2013</v>
      </c>
      <c r="B3962" t="s">
        <v>944</v>
      </c>
      <c r="C3962">
        <v>741</v>
      </c>
      <c r="D3962">
        <v>1</v>
      </c>
      <c r="E3962">
        <v>999.76</v>
      </c>
    </row>
    <row r="3963" spans="1:5" x14ac:dyDescent="0.35">
      <c r="A3963">
        <f t="shared" si="61"/>
        <v>2013</v>
      </c>
      <c r="B3963" t="s">
        <v>944</v>
      </c>
      <c r="C3963">
        <v>742</v>
      </c>
      <c r="D3963">
        <v>1</v>
      </c>
      <c r="E3963">
        <v>9545.01</v>
      </c>
    </row>
    <row r="3964" spans="1:5" x14ac:dyDescent="0.35">
      <c r="A3964">
        <f t="shared" si="61"/>
        <v>2013</v>
      </c>
      <c r="B3964" t="s">
        <v>944</v>
      </c>
      <c r="C3964">
        <v>743</v>
      </c>
      <c r="D3964">
        <v>1</v>
      </c>
      <c r="E3964">
        <v>953.64</v>
      </c>
    </row>
    <row r="3965" spans="1:5" x14ac:dyDescent="0.35">
      <c r="A3965">
        <f t="shared" si="61"/>
        <v>2013</v>
      </c>
      <c r="B3965" t="s">
        <v>944</v>
      </c>
      <c r="C3965">
        <v>745</v>
      </c>
      <c r="D3965">
        <v>1</v>
      </c>
      <c r="E3965">
        <v>1695.44</v>
      </c>
    </row>
    <row r="3966" spans="1:5" x14ac:dyDescent="0.35">
      <c r="A3966">
        <f t="shared" si="61"/>
        <v>2013</v>
      </c>
      <c r="B3966" t="s">
        <v>944</v>
      </c>
      <c r="C3966">
        <v>748</v>
      </c>
      <c r="D3966">
        <v>1</v>
      </c>
      <c r="E3966">
        <v>3613.37</v>
      </c>
    </row>
    <row r="3967" spans="1:5" x14ac:dyDescent="0.35">
      <c r="A3967">
        <f t="shared" si="61"/>
        <v>2013</v>
      </c>
      <c r="B3967" t="s">
        <v>944</v>
      </c>
      <c r="C3967">
        <v>750</v>
      </c>
      <c r="D3967">
        <v>1</v>
      </c>
      <c r="E3967">
        <v>2011.98</v>
      </c>
    </row>
    <row r="3968" spans="1:5" x14ac:dyDescent="0.35">
      <c r="A3968">
        <f t="shared" si="61"/>
        <v>2013</v>
      </c>
      <c r="B3968" t="s">
        <v>944</v>
      </c>
      <c r="C3968">
        <v>756</v>
      </c>
      <c r="D3968">
        <v>1</v>
      </c>
      <c r="E3968">
        <v>717.29</v>
      </c>
    </row>
    <row r="3969" spans="1:5" x14ac:dyDescent="0.35">
      <c r="A3969">
        <f t="shared" si="61"/>
        <v>2013</v>
      </c>
      <c r="B3969" t="s">
        <v>944</v>
      </c>
      <c r="C3969">
        <v>761</v>
      </c>
      <c r="D3969">
        <v>1</v>
      </c>
      <c r="E3969">
        <v>4788.13</v>
      </c>
    </row>
    <row r="3970" spans="1:5" x14ac:dyDescent="0.35">
      <c r="A3970">
        <f t="shared" si="61"/>
        <v>2013</v>
      </c>
      <c r="B3970" t="s">
        <v>944</v>
      </c>
      <c r="C3970">
        <v>763</v>
      </c>
      <c r="D3970">
        <v>1</v>
      </c>
      <c r="E3970">
        <v>866.38</v>
      </c>
    </row>
    <row r="3971" spans="1:5" x14ac:dyDescent="0.35">
      <c r="A3971">
        <f t="shared" si="61"/>
        <v>2013</v>
      </c>
      <c r="B3971" t="s">
        <v>944</v>
      </c>
      <c r="C3971">
        <v>768</v>
      </c>
      <c r="D3971">
        <v>1</v>
      </c>
      <c r="E3971">
        <v>286.37</v>
      </c>
    </row>
    <row r="3972" spans="1:5" x14ac:dyDescent="0.35">
      <c r="A3972">
        <f t="shared" ref="A3972:A4035" si="62">VALUE(20&amp;LEFT(B3972,2))+1</f>
        <v>2013</v>
      </c>
      <c r="B3972" t="s">
        <v>944</v>
      </c>
      <c r="C3972">
        <v>769</v>
      </c>
      <c r="D3972">
        <v>1</v>
      </c>
      <c r="E3972">
        <v>990.75</v>
      </c>
    </row>
    <row r="3973" spans="1:5" x14ac:dyDescent="0.35">
      <c r="A3973">
        <f t="shared" si="62"/>
        <v>2013</v>
      </c>
      <c r="B3973" t="s">
        <v>944</v>
      </c>
      <c r="C3973">
        <v>771</v>
      </c>
      <c r="D3973">
        <v>1</v>
      </c>
      <c r="E3973">
        <v>150.59</v>
      </c>
    </row>
    <row r="3974" spans="1:5" x14ac:dyDescent="0.35">
      <c r="A3974">
        <f t="shared" si="62"/>
        <v>2013</v>
      </c>
      <c r="B3974" t="s">
        <v>944</v>
      </c>
      <c r="C3974">
        <v>775</v>
      </c>
      <c r="D3974">
        <v>1</v>
      </c>
      <c r="E3974">
        <v>595.82000000000005</v>
      </c>
    </row>
    <row r="3975" spans="1:5" x14ac:dyDescent="0.35">
      <c r="A3975">
        <f t="shared" si="62"/>
        <v>2013</v>
      </c>
      <c r="B3975" t="s">
        <v>944</v>
      </c>
      <c r="C3975">
        <v>777</v>
      </c>
      <c r="D3975">
        <v>1</v>
      </c>
      <c r="E3975">
        <v>864.88</v>
      </c>
    </row>
    <row r="3976" spans="1:5" x14ac:dyDescent="0.35">
      <c r="A3976">
        <f t="shared" si="62"/>
        <v>2013</v>
      </c>
      <c r="B3976" t="s">
        <v>944</v>
      </c>
      <c r="C3976">
        <v>786</v>
      </c>
      <c r="D3976">
        <v>1</v>
      </c>
      <c r="E3976">
        <v>411.1</v>
      </c>
    </row>
    <row r="3977" spans="1:5" x14ac:dyDescent="0.35">
      <c r="A3977">
        <f t="shared" si="62"/>
        <v>2013</v>
      </c>
      <c r="B3977" t="s">
        <v>944</v>
      </c>
      <c r="C3977">
        <v>787</v>
      </c>
      <c r="D3977">
        <v>1</v>
      </c>
      <c r="E3977">
        <v>420.85</v>
      </c>
    </row>
    <row r="3978" spans="1:5" x14ac:dyDescent="0.35">
      <c r="A3978">
        <f t="shared" si="62"/>
        <v>2013</v>
      </c>
      <c r="B3978" t="s">
        <v>944</v>
      </c>
      <c r="C3978">
        <v>801</v>
      </c>
      <c r="D3978">
        <v>1</v>
      </c>
      <c r="E3978">
        <v>94.24</v>
      </c>
    </row>
    <row r="3979" spans="1:5" x14ac:dyDescent="0.35">
      <c r="A3979">
        <f t="shared" si="62"/>
        <v>2013</v>
      </c>
      <c r="B3979" t="s">
        <v>944</v>
      </c>
      <c r="C3979">
        <v>803</v>
      </c>
      <c r="D3979">
        <v>1</v>
      </c>
      <c r="E3979">
        <v>398.92</v>
      </c>
    </row>
    <row r="3980" spans="1:5" x14ac:dyDescent="0.35">
      <c r="A3980">
        <f t="shared" si="62"/>
        <v>2013</v>
      </c>
      <c r="B3980" t="s">
        <v>944</v>
      </c>
      <c r="C3980">
        <v>811</v>
      </c>
      <c r="D3980">
        <v>1</v>
      </c>
      <c r="E3980">
        <v>584.05999999999995</v>
      </c>
    </row>
    <row r="3981" spans="1:5" x14ac:dyDescent="0.35">
      <c r="A3981">
        <f t="shared" si="62"/>
        <v>2013</v>
      </c>
      <c r="B3981" t="s">
        <v>944</v>
      </c>
      <c r="C3981">
        <v>813</v>
      </c>
      <c r="D3981">
        <v>1</v>
      </c>
      <c r="E3981">
        <v>1243.96</v>
      </c>
    </row>
    <row r="3982" spans="1:5" x14ac:dyDescent="0.35">
      <c r="A3982">
        <f t="shared" si="62"/>
        <v>2013</v>
      </c>
      <c r="B3982" t="s">
        <v>944</v>
      </c>
      <c r="C3982">
        <v>815</v>
      </c>
      <c r="D3982">
        <v>2</v>
      </c>
      <c r="E3982">
        <v>1.17</v>
      </c>
    </row>
    <row r="3983" spans="1:5" x14ac:dyDescent="0.35">
      <c r="A3983">
        <f t="shared" si="62"/>
        <v>2013</v>
      </c>
      <c r="B3983" t="s">
        <v>944</v>
      </c>
      <c r="C3983">
        <v>818</v>
      </c>
      <c r="D3983">
        <v>1</v>
      </c>
      <c r="E3983">
        <v>487.66</v>
      </c>
    </row>
    <row r="3984" spans="1:5" x14ac:dyDescent="0.35">
      <c r="A3984">
        <f t="shared" si="62"/>
        <v>2013</v>
      </c>
      <c r="B3984" t="s">
        <v>944</v>
      </c>
      <c r="C3984">
        <v>820</v>
      </c>
      <c r="D3984">
        <v>1</v>
      </c>
      <c r="E3984">
        <v>507.48</v>
      </c>
    </row>
    <row r="3985" spans="1:5" x14ac:dyDescent="0.35">
      <c r="A3985">
        <f t="shared" si="62"/>
        <v>2013</v>
      </c>
      <c r="B3985" t="s">
        <v>944</v>
      </c>
      <c r="C3985">
        <v>821</v>
      </c>
      <c r="D3985">
        <v>1</v>
      </c>
      <c r="E3985">
        <v>890.4</v>
      </c>
    </row>
    <row r="3986" spans="1:5" x14ac:dyDescent="0.35">
      <c r="A3986">
        <f t="shared" si="62"/>
        <v>2013</v>
      </c>
      <c r="B3986" t="s">
        <v>944</v>
      </c>
      <c r="C3986">
        <v>829</v>
      </c>
      <c r="D3986">
        <v>1</v>
      </c>
      <c r="E3986">
        <v>1814.19</v>
      </c>
    </row>
    <row r="3987" spans="1:5" x14ac:dyDescent="0.35">
      <c r="A3987">
        <f t="shared" si="62"/>
        <v>2013</v>
      </c>
      <c r="B3987" t="s">
        <v>944</v>
      </c>
      <c r="C3987">
        <v>831</v>
      </c>
      <c r="D3987">
        <v>1</v>
      </c>
      <c r="E3987">
        <v>6661.57</v>
      </c>
    </row>
    <row r="3988" spans="1:5" x14ac:dyDescent="0.35">
      <c r="A3988">
        <f t="shared" si="62"/>
        <v>2013</v>
      </c>
      <c r="B3988" t="s">
        <v>944</v>
      </c>
      <c r="C3988">
        <v>832</v>
      </c>
      <c r="D3988">
        <v>1</v>
      </c>
      <c r="E3988">
        <v>3251.88</v>
      </c>
    </row>
    <row r="3989" spans="1:5" x14ac:dyDescent="0.35">
      <c r="A3989">
        <f t="shared" si="62"/>
        <v>2013</v>
      </c>
      <c r="B3989" t="s">
        <v>944</v>
      </c>
      <c r="C3989">
        <v>833</v>
      </c>
      <c r="D3989">
        <v>1</v>
      </c>
      <c r="E3989">
        <v>17649.400000000001</v>
      </c>
    </row>
    <row r="3990" spans="1:5" x14ac:dyDescent="0.35">
      <c r="A3990">
        <f t="shared" si="62"/>
        <v>2013</v>
      </c>
      <c r="B3990" t="s">
        <v>944</v>
      </c>
      <c r="C3990">
        <v>834</v>
      </c>
      <c r="D3990">
        <v>1</v>
      </c>
      <c r="E3990">
        <v>8488.75</v>
      </c>
    </row>
    <row r="3991" spans="1:5" x14ac:dyDescent="0.35">
      <c r="A3991">
        <f t="shared" si="62"/>
        <v>2013</v>
      </c>
      <c r="B3991" t="s">
        <v>944</v>
      </c>
      <c r="C3991">
        <v>836</v>
      </c>
      <c r="D3991">
        <v>1</v>
      </c>
      <c r="E3991">
        <v>228.07</v>
      </c>
    </row>
    <row r="3992" spans="1:5" x14ac:dyDescent="0.35">
      <c r="A3992">
        <f t="shared" si="62"/>
        <v>2013</v>
      </c>
      <c r="B3992" t="s">
        <v>944</v>
      </c>
      <c r="C3992">
        <v>837</v>
      </c>
      <c r="D3992">
        <v>1</v>
      </c>
      <c r="E3992">
        <v>531.78</v>
      </c>
    </row>
    <row r="3993" spans="1:5" x14ac:dyDescent="0.35">
      <c r="A3993">
        <f t="shared" si="62"/>
        <v>2013</v>
      </c>
      <c r="B3993" t="s">
        <v>944</v>
      </c>
      <c r="C3993">
        <v>840</v>
      </c>
      <c r="D3993">
        <v>1</v>
      </c>
      <c r="E3993">
        <v>1047.9100000000001</v>
      </c>
    </row>
    <row r="3994" spans="1:5" x14ac:dyDescent="0.35">
      <c r="A3994">
        <f t="shared" si="62"/>
        <v>2013</v>
      </c>
      <c r="B3994" t="s">
        <v>944</v>
      </c>
      <c r="C3994">
        <v>846</v>
      </c>
      <c r="D3994">
        <v>1</v>
      </c>
      <c r="E3994">
        <v>672.2</v>
      </c>
    </row>
    <row r="3995" spans="1:5" x14ac:dyDescent="0.35">
      <c r="A3995">
        <f t="shared" si="62"/>
        <v>2013</v>
      </c>
      <c r="B3995" t="s">
        <v>944</v>
      </c>
      <c r="C3995">
        <v>850</v>
      </c>
      <c r="D3995">
        <v>1</v>
      </c>
      <c r="E3995">
        <v>262.51</v>
      </c>
    </row>
    <row r="3996" spans="1:5" x14ac:dyDescent="0.35">
      <c r="A3996">
        <f t="shared" si="62"/>
        <v>2013</v>
      </c>
      <c r="B3996" t="s">
        <v>944</v>
      </c>
      <c r="C3996">
        <v>852</v>
      </c>
      <c r="D3996">
        <v>1</v>
      </c>
      <c r="E3996">
        <v>133.30000000000001</v>
      </c>
    </row>
    <row r="3997" spans="1:5" x14ac:dyDescent="0.35">
      <c r="A3997">
        <f t="shared" si="62"/>
        <v>2013</v>
      </c>
      <c r="B3997" t="s">
        <v>944</v>
      </c>
      <c r="C3997">
        <v>857</v>
      </c>
      <c r="D3997">
        <v>1</v>
      </c>
      <c r="E3997">
        <v>741.28</v>
      </c>
    </row>
    <row r="3998" spans="1:5" x14ac:dyDescent="0.35">
      <c r="A3998">
        <f t="shared" si="62"/>
        <v>2013</v>
      </c>
      <c r="B3998" t="s">
        <v>944</v>
      </c>
      <c r="C3998">
        <v>858</v>
      </c>
      <c r="D3998">
        <v>1</v>
      </c>
      <c r="E3998">
        <v>965.5</v>
      </c>
    </row>
    <row r="3999" spans="1:5" x14ac:dyDescent="0.35">
      <c r="A3999">
        <f t="shared" si="62"/>
        <v>2013</v>
      </c>
      <c r="B3999" t="s">
        <v>944</v>
      </c>
      <c r="C3999">
        <v>861</v>
      </c>
      <c r="D3999">
        <v>1</v>
      </c>
      <c r="E3999">
        <v>3108.53</v>
      </c>
    </row>
    <row r="4000" spans="1:5" x14ac:dyDescent="0.35">
      <c r="A4000">
        <f t="shared" si="62"/>
        <v>2013</v>
      </c>
      <c r="B4000" t="s">
        <v>944</v>
      </c>
      <c r="C4000">
        <v>876</v>
      </c>
      <c r="D4000">
        <v>1</v>
      </c>
      <c r="E4000">
        <v>1652.19</v>
      </c>
    </row>
    <row r="4001" spans="1:5" x14ac:dyDescent="0.35">
      <c r="A4001">
        <f t="shared" si="62"/>
        <v>2013</v>
      </c>
      <c r="B4001" t="s">
        <v>944</v>
      </c>
      <c r="C4001">
        <v>877</v>
      </c>
      <c r="D4001">
        <v>1</v>
      </c>
      <c r="E4001">
        <v>5795.13</v>
      </c>
    </row>
    <row r="4002" spans="1:5" x14ac:dyDescent="0.35">
      <c r="A4002">
        <f t="shared" si="62"/>
        <v>2013</v>
      </c>
      <c r="B4002" t="s">
        <v>944</v>
      </c>
      <c r="C4002">
        <v>879</v>
      </c>
      <c r="D4002">
        <v>1</v>
      </c>
      <c r="E4002">
        <v>2329.14</v>
      </c>
    </row>
    <row r="4003" spans="1:5" x14ac:dyDescent="0.35">
      <c r="A4003">
        <f t="shared" si="62"/>
        <v>2013</v>
      </c>
      <c r="B4003" t="s">
        <v>944</v>
      </c>
      <c r="C4003">
        <v>881</v>
      </c>
      <c r="D4003">
        <v>1</v>
      </c>
      <c r="E4003">
        <v>917.09</v>
      </c>
    </row>
    <row r="4004" spans="1:5" x14ac:dyDescent="0.35">
      <c r="A4004">
        <f t="shared" si="62"/>
        <v>2013</v>
      </c>
      <c r="B4004" t="s">
        <v>944</v>
      </c>
      <c r="C4004">
        <v>882</v>
      </c>
      <c r="D4004">
        <v>1</v>
      </c>
      <c r="E4004">
        <v>4031.01</v>
      </c>
    </row>
    <row r="4005" spans="1:5" x14ac:dyDescent="0.35">
      <c r="A4005">
        <f t="shared" si="62"/>
        <v>2013</v>
      </c>
      <c r="B4005" t="s">
        <v>944</v>
      </c>
      <c r="C4005">
        <v>883</v>
      </c>
      <c r="D4005">
        <v>1</v>
      </c>
      <c r="E4005">
        <v>1596.02</v>
      </c>
    </row>
    <row r="4006" spans="1:5" x14ac:dyDescent="0.35">
      <c r="A4006">
        <f t="shared" si="62"/>
        <v>2013</v>
      </c>
      <c r="B4006" t="s">
        <v>944</v>
      </c>
      <c r="C4006">
        <v>885</v>
      </c>
      <c r="D4006">
        <v>1</v>
      </c>
      <c r="E4006">
        <v>5572.35</v>
      </c>
    </row>
    <row r="4007" spans="1:5" x14ac:dyDescent="0.35">
      <c r="A4007">
        <f t="shared" si="62"/>
        <v>2013</v>
      </c>
      <c r="B4007" t="s">
        <v>944</v>
      </c>
      <c r="C4007">
        <v>891</v>
      </c>
      <c r="D4007">
        <v>1</v>
      </c>
      <c r="E4007">
        <v>497.1</v>
      </c>
    </row>
    <row r="4008" spans="1:5" x14ac:dyDescent="0.35">
      <c r="A4008">
        <f t="shared" si="62"/>
        <v>2013</v>
      </c>
      <c r="B4008" t="s">
        <v>944</v>
      </c>
      <c r="C4008">
        <v>911</v>
      </c>
      <c r="D4008">
        <v>1</v>
      </c>
      <c r="E4008">
        <v>5124.83</v>
      </c>
    </row>
    <row r="4009" spans="1:5" x14ac:dyDescent="0.35">
      <c r="A4009">
        <f t="shared" si="62"/>
        <v>2013</v>
      </c>
      <c r="B4009" t="s">
        <v>944</v>
      </c>
      <c r="C4009">
        <v>912</v>
      </c>
      <c r="D4009">
        <v>1</v>
      </c>
      <c r="E4009">
        <v>1879.16</v>
      </c>
    </row>
    <row r="4010" spans="1:5" x14ac:dyDescent="0.35">
      <c r="A4010">
        <f t="shared" si="62"/>
        <v>2013</v>
      </c>
      <c r="B4010" t="s">
        <v>944</v>
      </c>
      <c r="C4010">
        <v>914</v>
      </c>
      <c r="D4010">
        <v>1</v>
      </c>
      <c r="E4010">
        <v>306.5</v>
      </c>
    </row>
    <row r="4011" spans="1:5" x14ac:dyDescent="0.35">
      <c r="A4011">
        <f t="shared" si="62"/>
        <v>2013</v>
      </c>
      <c r="B4011" t="s">
        <v>944</v>
      </c>
      <c r="C4011">
        <v>2071</v>
      </c>
      <c r="D4011">
        <v>1</v>
      </c>
      <c r="E4011">
        <v>828.98</v>
      </c>
    </row>
    <row r="4012" spans="1:5" x14ac:dyDescent="0.35">
      <c r="A4012">
        <f t="shared" si="62"/>
        <v>2013</v>
      </c>
      <c r="B4012" t="s">
        <v>944</v>
      </c>
      <c r="C4012">
        <v>2125</v>
      </c>
      <c r="D4012">
        <v>1</v>
      </c>
      <c r="E4012">
        <v>1196.54</v>
      </c>
    </row>
    <row r="4013" spans="1:5" x14ac:dyDescent="0.35">
      <c r="A4013">
        <f t="shared" si="62"/>
        <v>2013</v>
      </c>
      <c r="B4013" t="s">
        <v>944</v>
      </c>
      <c r="C4013">
        <v>2134</v>
      </c>
      <c r="D4013">
        <v>1</v>
      </c>
      <c r="E4013">
        <v>635.29</v>
      </c>
    </row>
    <row r="4014" spans="1:5" x14ac:dyDescent="0.35">
      <c r="A4014">
        <f t="shared" si="62"/>
        <v>2013</v>
      </c>
      <c r="B4014" t="s">
        <v>944</v>
      </c>
      <c r="C4014">
        <v>2135</v>
      </c>
      <c r="D4014">
        <v>1</v>
      </c>
      <c r="E4014">
        <v>1028.1600000000001</v>
      </c>
    </row>
    <row r="4015" spans="1:5" x14ac:dyDescent="0.35">
      <c r="A4015">
        <f t="shared" si="62"/>
        <v>2013</v>
      </c>
      <c r="B4015" t="s">
        <v>944</v>
      </c>
      <c r="C4015">
        <v>2137</v>
      </c>
      <c r="D4015">
        <v>1</v>
      </c>
      <c r="E4015">
        <v>610.13</v>
      </c>
    </row>
    <row r="4016" spans="1:5" x14ac:dyDescent="0.35">
      <c r="A4016">
        <f t="shared" si="62"/>
        <v>2013</v>
      </c>
      <c r="B4016" t="s">
        <v>944</v>
      </c>
      <c r="C4016">
        <v>2142</v>
      </c>
      <c r="D4016">
        <v>1</v>
      </c>
      <c r="E4016">
        <v>1862.29</v>
      </c>
    </row>
    <row r="4017" spans="1:5" x14ac:dyDescent="0.35">
      <c r="A4017">
        <f t="shared" si="62"/>
        <v>2013</v>
      </c>
      <c r="B4017" t="s">
        <v>944</v>
      </c>
      <c r="C4017">
        <v>2143</v>
      </c>
      <c r="D4017">
        <v>1</v>
      </c>
      <c r="E4017">
        <v>855.99</v>
      </c>
    </row>
    <row r="4018" spans="1:5" x14ac:dyDescent="0.35">
      <c r="A4018">
        <f t="shared" si="62"/>
        <v>2013</v>
      </c>
      <c r="B4018" t="s">
        <v>944</v>
      </c>
      <c r="C4018">
        <v>2144</v>
      </c>
      <c r="D4018">
        <v>1</v>
      </c>
      <c r="E4018">
        <v>3324.47</v>
      </c>
    </row>
    <row r="4019" spans="1:5" x14ac:dyDescent="0.35">
      <c r="A4019">
        <f t="shared" si="62"/>
        <v>2013</v>
      </c>
      <c r="B4019" t="s">
        <v>944</v>
      </c>
      <c r="C4019">
        <v>2149</v>
      </c>
      <c r="D4019">
        <v>1</v>
      </c>
      <c r="E4019">
        <v>1046.3599999999999</v>
      </c>
    </row>
    <row r="4020" spans="1:5" x14ac:dyDescent="0.35">
      <c r="A4020">
        <f t="shared" si="62"/>
        <v>2013</v>
      </c>
      <c r="B4020" t="s">
        <v>944</v>
      </c>
      <c r="C4020">
        <v>2154</v>
      </c>
      <c r="D4020">
        <v>1</v>
      </c>
      <c r="E4020">
        <v>1083.47</v>
      </c>
    </row>
    <row r="4021" spans="1:5" x14ac:dyDescent="0.35">
      <c r="A4021">
        <f t="shared" si="62"/>
        <v>2013</v>
      </c>
      <c r="B4021" t="s">
        <v>944</v>
      </c>
      <c r="C4021">
        <v>2155</v>
      </c>
      <c r="D4021">
        <v>1</v>
      </c>
      <c r="E4021">
        <v>990.49</v>
      </c>
    </row>
    <row r="4022" spans="1:5" x14ac:dyDescent="0.35">
      <c r="A4022">
        <f t="shared" si="62"/>
        <v>2013</v>
      </c>
      <c r="B4022" t="s">
        <v>944</v>
      </c>
      <c r="C4022">
        <v>2159</v>
      </c>
      <c r="D4022">
        <v>1</v>
      </c>
      <c r="E4022">
        <v>560.62</v>
      </c>
    </row>
    <row r="4023" spans="1:5" x14ac:dyDescent="0.35">
      <c r="A4023">
        <f t="shared" si="62"/>
        <v>2013</v>
      </c>
      <c r="B4023" t="s">
        <v>944</v>
      </c>
      <c r="C4023">
        <v>2164</v>
      </c>
      <c r="D4023">
        <v>1</v>
      </c>
      <c r="E4023">
        <v>1472.35</v>
      </c>
    </row>
    <row r="4024" spans="1:5" x14ac:dyDescent="0.35">
      <c r="A4024">
        <f t="shared" si="62"/>
        <v>2013</v>
      </c>
      <c r="B4024" t="s">
        <v>944</v>
      </c>
      <c r="C4024">
        <v>2165</v>
      </c>
      <c r="D4024">
        <v>1</v>
      </c>
      <c r="E4024">
        <v>954.96</v>
      </c>
    </row>
    <row r="4025" spans="1:5" x14ac:dyDescent="0.35">
      <c r="A4025">
        <f t="shared" si="62"/>
        <v>2013</v>
      </c>
      <c r="B4025" t="s">
        <v>944</v>
      </c>
      <c r="C4025">
        <v>2167</v>
      </c>
      <c r="D4025">
        <v>1</v>
      </c>
      <c r="E4025">
        <v>598.92999999999995</v>
      </c>
    </row>
    <row r="4026" spans="1:5" x14ac:dyDescent="0.35">
      <c r="A4026">
        <f t="shared" si="62"/>
        <v>2013</v>
      </c>
      <c r="B4026" t="s">
        <v>944</v>
      </c>
      <c r="C4026">
        <v>2168</v>
      </c>
      <c r="D4026">
        <v>1</v>
      </c>
      <c r="E4026">
        <v>931.69</v>
      </c>
    </row>
    <row r="4027" spans="1:5" x14ac:dyDescent="0.35">
      <c r="A4027">
        <f t="shared" si="62"/>
        <v>2013</v>
      </c>
      <c r="B4027" t="s">
        <v>944</v>
      </c>
      <c r="C4027">
        <v>2169</v>
      </c>
      <c r="D4027">
        <v>1</v>
      </c>
      <c r="E4027">
        <v>728.45</v>
      </c>
    </row>
    <row r="4028" spans="1:5" x14ac:dyDescent="0.35">
      <c r="A4028">
        <f t="shared" si="62"/>
        <v>2013</v>
      </c>
      <c r="B4028" t="s">
        <v>944</v>
      </c>
      <c r="C4028">
        <v>2170</v>
      </c>
      <c r="D4028">
        <v>1</v>
      </c>
      <c r="E4028">
        <v>1171.21</v>
      </c>
    </row>
    <row r="4029" spans="1:5" x14ac:dyDescent="0.35">
      <c r="A4029">
        <f t="shared" si="62"/>
        <v>2013</v>
      </c>
      <c r="B4029" t="s">
        <v>944</v>
      </c>
      <c r="C4029">
        <v>2171</v>
      </c>
      <c r="D4029">
        <v>1</v>
      </c>
      <c r="E4029">
        <v>286.27999999999997</v>
      </c>
    </row>
    <row r="4030" spans="1:5" x14ac:dyDescent="0.35">
      <c r="A4030">
        <f t="shared" si="62"/>
        <v>2013</v>
      </c>
      <c r="B4030" t="s">
        <v>944</v>
      </c>
      <c r="C4030">
        <v>2172</v>
      </c>
      <c r="D4030">
        <v>1</v>
      </c>
      <c r="E4030">
        <v>841.32</v>
      </c>
    </row>
    <row r="4031" spans="1:5" x14ac:dyDescent="0.35">
      <c r="A4031">
        <f t="shared" si="62"/>
        <v>2013</v>
      </c>
      <c r="B4031" t="s">
        <v>944</v>
      </c>
      <c r="C4031">
        <v>2174</v>
      </c>
      <c r="D4031">
        <v>1</v>
      </c>
      <c r="E4031">
        <v>876.83</v>
      </c>
    </row>
    <row r="4032" spans="1:5" x14ac:dyDescent="0.35">
      <c r="A4032">
        <f t="shared" si="62"/>
        <v>2013</v>
      </c>
      <c r="B4032" t="s">
        <v>944</v>
      </c>
      <c r="C4032">
        <v>2176</v>
      </c>
      <c r="D4032">
        <v>1</v>
      </c>
      <c r="E4032">
        <v>416.46</v>
      </c>
    </row>
    <row r="4033" spans="1:5" x14ac:dyDescent="0.35">
      <c r="A4033">
        <f t="shared" si="62"/>
        <v>2013</v>
      </c>
      <c r="B4033" t="s">
        <v>944</v>
      </c>
      <c r="C4033">
        <v>2180</v>
      </c>
      <c r="D4033">
        <v>1</v>
      </c>
      <c r="E4033">
        <v>666.19</v>
      </c>
    </row>
    <row r="4034" spans="1:5" x14ac:dyDescent="0.35">
      <c r="A4034">
        <f t="shared" si="62"/>
        <v>2013</v>
      </c>
      <c r="B4034" t="s">
        <v>944</v>
      </c>
      <c r="C4034">
        <v>2184</v>
      </c>
      <c r="D4034">
        <v>1</v>
      </c>
      <c r="E4034">
        <v>1180.47</v>
      </c>
    </row>
    <row r="4035" spans="1:5" x14ac:dyDescent="0.35">
      <c r="A4035">
        <f t="shared" si="62"/>
        <v>2013</v>
      </c>
      <c r="B4035" t="s">
        <v>944</v>
      </c>
      <c r="C4035">
        <v>2190</v>
      </c>
      <c r="D4035">
        <v>1</v>
      </c>
      <c r="E4035">
        <v>810.76</v>
      </c>
    </row>
    <row r="4036" spans="1:5" x14ac:dyDescent="0.35">
      <c r="A4036">
        <f t="shared" ref="A4036:A4099" si="63">VALUE(20&amp;LEFT(B4036,2))+1</f>
        <v>2013</v>
      </c>
      <c r="B4036" t="s">
        <v>944</v>
      </c>
      <c r="C4036">
        <v>2198</v>
      </c>
      <c r="D4036">
        <v>1</v>
      </c>
      <c r="E4036">
        <v>560.23</v>
      </c>
    </row>
    <row r="4037" spans="1:5" x14ac:dyDescent="0.35">
      <c r="A4037">
        <f t="shared" si="63"/>
        <v>2013</v>
      </c>
      <c r="B4037" t="s">
        <v>944</v>
      </c>
      <c r="C4037">
        <v>2215</v>
      </c>
      <c r="D4037">
        <v>1</v>
      </c>
      <c r="E4037">
        <v>304.52999999999997</v>
      </c>
    </row>
    <row r="4038" spans="1:5" x14ac:dyDescent="0.35">
      <c r="A4038">
        <f t="shared" si="63"/>
        <v>2013</v>
      </c>
      <c r="B4038" t="s">
        <v>944</v>
      </c>
      <c r="C4038">
        <v>2310</v>
      </c>
      <c r="D4038">
        <v>1</v>
      </c>
      <c r="E4038">
        <v>1226.8800000000001</v>
      </c>
    </row>
    <row r="4039" spans="1:5" x14ac:dyDescent="0.35">
      <c r="A4039">
        <f t="shared" si="63"/>
        <v>2013</v>
      </c>
      <c r="B4039" t="s">
        <v>944</v>
      </c>
      <c r="C4039">
        <v>2311</v>
      </c>
      <c r="D4039">
        <v>1</v>
      </c>
      <c r="E4039">
        <v>423.49</v>
      </c>
    </row>
    <row r="4040" spans="1:5" x14ac:dyDescent="0.35">
      <c r="A4040">
        <f t="shared" si="63"/>
        <v>2013</v>
      </c>
      <c r="B4040" t="s">
        <v>944</v>
      </c>
      <c r="C4040">
        <v>2342</v>
      </c>
      <c r="D4040">
        <v>1</v>
      </c>
      <c r="E4040">
        <v>718.66</v>
      </c>
    </row>
    <row r="4041" spans="1:5" x14ac:dyDescent="0.35">
      <c r="A4041">
        <f t="shared" si="63"/>
        <v>2013</v>
      </c>
      <c r="B4041" t="s">
        <v>944</v>
      </c>
      <c r="C4041">
        <v>2358</v>
      </c>
      <c r="D4041">
        <v>1</v>
      </c>
      <c r="E4041">
        <v>210.36</v>
      </c>
    </row>
    <row r="4042" spans="1:5" x14ac:dyDescent="0.35">
      <c r="A4042">
        <f t="shared" si="63"/>
        <v>2013</v>
      </c>
      <c r="B4042" t="s">
        <v>944</v>
      </c>
      <c r="C4042">
        <v>2364</v>
      </c>
      <c r="D4042">
        <v>1</v>
      </c>
      <c r="E4042">
        <v>663.98</v>
      </c>
    </row>
    <row r="4043" spans="1:5" x14ac:dyDescent="0.35">
      <c r="A4043">
        <f t="shared" si="63"/>
        <v>2013</v>
      </c>
      <c r="B4043" t="s">
        <v>944</v>
      </c>
      <c r="C4043">
        <v>2365</v>
      </c>
      <c r="D4043">
        <v>1</v>
      </c>
      <c r="E4043">
        <v>807.92</v>
      </c>
    </row>
    <row r="4044" spans="1:5" x14ac:dyDescent="0.35">
      <c r="A4044">
        <f t="shared" si="63"/>
        <v>2013</v>
      </c>
      <c r="B4044" t="s">
        <v>944</v>
      </c>
      <c r="C4044">
        <v>2396</v>
      </c>
      <c r="D4044">
        <v>1</v>
      </c>
      <c r="E4044">
        <v>776.64</v>
      </c>
    </row>
    <row r="4045" spans="1:5" x14ac:dyDescent="0.35">
      <c r="A4045">
        <f t="shared" si="63"/>
        <v>2013</v>
      </c>
      <c r="B4045" t="s">
        <v>944</v>
      </c>
      <c r="C4045">
        <v>2397</v>
      </c>
      <c r="D4045">
        <v>1</v>
      </c>
      <c r="E4045">
        <v>1073.0999999999999</v>
      </c>
    </row>
    <row r="4046" spans="1:5" x14ac:dyDescent="0.35">
      <c r="A4046">
        <f t="shared" si="63"/>
        <v>2013</v>
      </c>
      <c r="B4046" t="s">
        <v>944</v>
      </c>
      <c r="C4046">
        <v>2448</v>
      </c>
      <c r="D4046">
        <v>1</v>
      </c>
      <c r="E4046">
        <v>760.35</v>
      </c>
    </row>
    <row r="4047" spans="1:5" x14ac:dyDescent="0.35">
      <c r="A4047">
        <f t="shared" si="63"/>
        <v>2013</v>
      </c>
      <c r="B4047" t="s">
        <v>944</v>
      </c>
      <c r="C4047">
        <v>2527</v>
      </c>
      <c r="D4047">
        <v>1</v>
      </c>
      <c r="E4047">
        <v>281.95999999999998</v>
      </c>
    </row>
    <row r="4048" spans="1:5" x14ac:dyDescent="0.35">
      <c r="A4048">
        <f t="shared" si="63"/>
        <v>2013</v>
      </c>
      <c r="B4048" t="s">
        <v>944</v>
      </c>
      <c r="C4048">
        <v>2534</v>
      </c>
      <c r="D4048">
        <v>1</v>
      </c>
      <c r="E4048">
        <v>693.52</v>
      </c>
    </row>
    <row r="4049" spans="1:5" x14ac:dyDescent="0.35">
      <c r="A4049">
        <f t="shared" si="63"/>
        <v>2013</v>
      </c>
      <c r="B4049" t="s">
        <v>944</v>
      </c>
      <c r="C4049">
        <v>2536</v>
      </c>
      <c r="D4049">
        <v>1</v>
      </c>
      <c r="E4049">
        <v>207.73</v>
      </c>
    </row>
    <row r="4050" spans="1:5" x14ac:dyDescent="0.35">
      <c r="A4050">
        <f t="shared" si="63"/>
        <v>2013</v>
      </c>
      <c r="B4050" t="s">
        <v>944</v>
      </c>
      <c r="C4050">
        <v>2580</v>
      </c>
      <c r="D4050">
        <v>1</v>
      </c>
      <c r="E4050">
        <v>760.97</v>
      </c>
    </row>
    <row r="4051" spans="1:5" x14ac:dyDescent="0.35">
      <c r="A4051">
        <f t="shared" si="63"/>
        <v>2013</v>
      </c>
      <c r="B4051" t="s">
        <v>944</v>
      </c>
      <c r="C4051">
        <v>2609</v>
      </c>
      <c r="D4051">
        <v>1</v>
      </c>
      <c r="E4051">
        <v>421.54</v>
      </c>
    </row>
    <row r="4052" spans="1:5" x14ac:dyDescent="0.35">
      <c r="A4052">
        <f t="shared" si="63"/>
        <v>2013</v>
      </c>
      <c r="B4052" t="s">
        <v>944</v>
      </c>
      <c r="C4052">
        <v>2683</v>
      </c>
      <c r="D4052">
        <v>1</v>
      </c>
      <c r="E4052">
        <v>448.77</v>
      </c>
    </row>
    <row r="4053" spans="1:5" x14ac:dyDescent="0.35">
      <c r="A4053">
        <f t="shared" si="63"/>
        <v>2013</v>
      </c>
      <c r="B4053" t="s">
        <v>944</v>
      </c>
      <c r="C4053">
        <v>2687</v>
      </c>
      <c r="D4053">
        <v>1</v>
      </c>
      <c r="E4053">
        <v>1110.73</v>
      </c>
    </row>
    <row r="4054" spans="1:5" x14ac:dyDescent="0.35">
      <c r="A4054">
        <f t="shared" si="63"/>
        <v>2013</v>
      </c>
      <c r="B4054" t="s">
        <v>944</v>
      </c>
      <c r="C4054">
        <v>2689</v>
      </c>
      <c r="D4054">
        <v>1</v>
      </c>
      <c r="E4054">
        <v>1137.5999999999999</v>
      </c>
    </row>
    <row r="4055" spans="1:5" x14ac:dyDescent="0.35">
      <c r="A4055">
        <f t="shared" si="63"/>
        <v>2013</v>
      </c>
      <c r="B4055" t="s">
        <v>944</v>
      </c>
      <c r="C4055">
        <v>2711</v>
      </c>
      <c r="D4055">
        <v>1</v>
      </c>
      <c r="E4055">
        <v>924.13</v>
      </c>
    </row>
    <row r="4056" spans="1:5" x14ac:dyDescent="0.35">
      <c r="A4056">
        <f t="shared" si="63"/>
        <v>2013</v>
      </c>
      <c r="B4056" t="s">
        <v>944</v>
      </c>
      <c r="C4056">
        <v>2752</v>
      </c>
      <c r="D4056">
        <v>1</v>
      </c>
      <c r="E4056">
        <v>1737.41</v>
      </c>
    </row>
    <row r="4057" spans="1:5" x14ac:dyDescent="0.35">
      <c r="A4057">
        <f t="shared" si="63"/>
        <v>2013</v>
      </c>
      <c r="B4057" t="s">
        <v>944</v>
      </c>
      <c r="C4057">
        <v>2753</v>
      </c>
      <c r="D4057">
        <v>1</v>
      </c>
      <c r="E4057">
        <v>939.15</v>
      </c>
    </row>
    <row r="4058" spans="1:5" x14ac:dyDescent="0.35">
      <c r="A4058">
        <f t="shared" si="63"/>
        <v>2013</v>
      </c>
      <c r="B4058" t="s">
        <v>944</v>
      </c>
      <c r="C4058">
        <v>2754</v>
      </c>
      <c r="D4058">
        <v>1</v>
      </c>
      <c r="E4058">
        <v>513.33000000000004</v>
      </c>
    </row>
    <row r="4059" spans="1:5" x14ac:dyDescent="0.35">
      <c r="A4059">
        <f t="shared" si="63"/>
        <v>2013</v>
      </c>
      <c r="B4059" t="s">
        <v>944</v>
      </c>
      <c r="C4059">
        <v>2759</v>
      </c>
      <c r="D4059">
        <v>1</v>
      </c>
      <c r="E4059">
        <v>267.38</v>
      </c>
    </row>
    <row r="4060" spans="1:5" x14ac:dyDescent="0.35">
      <c r="A4060">
        <f t="shared" si="63"/>
        <v>2013</v>
      </c>
      <c r="B4060" t="s">
        <v>944</v>
      </c>
      <c r="C4060">
        <v>2805</v>
      </c>
      <c r="D4060">
        <v>1</v>
      </c>
      <c r="E4060">
        <v>1082.77</v>
      </c>
    </row>
    <row r="4061" spans="1:5" x14ac:dyDescent="0.35">
      <c r="A4061">
        <f t="shared" si="63"/>
        <v>2013</v>
      </c>
      <c r="B4061" t="s">
        <v>944</v>
      </c>
      <c r="C4061">
        <v>2835</v>
      </c>
      <c r="D4061">
        <v>1</v>
      </c>
      <c r="E4061">
        <v>596.29</v>
      </c>
    </row>
    <row r="4062" spans="1:5" x14ac:dyDescent="0.35">
      <c r="A4062">
        <f t="shared" si="63"/>
        <v>2013</v>
      </c>
      <c r="B4062" t="s">
        <v>944</v>
      </c>
      <c r="C4062">
        <v>2853</v>
      </c>
      <c r="D4062">
        <v>1</v>
      </c>
      <c r="E4062">
        <v>801.03</v>
      </c>
    </row>
    <row r="4063" spans="1:5" x14ac:dyDescent="0.35">
      <c r="A4063">
        <f t="shared" si="63"/>
        <v>2013</v>
      </c>
      <c r="B4063" t="s">
        <v>944</v>
      </c>
      <c r="C4063">
        <v>2854</v>
      </c>
      <c r="D4063">
        <v>1</v>
      </c>
      <c r="E4063">
        <v>493.72</v>
      </c>
    </row>
    <row r="4064" spans="1:5" x14ac:dyDescent="0.35">
      <c r="A4064">
        <f t="shared" si="63"/>
        <v>2013</v>
      </c>
      <c r="B4064" t="s">
        <v>944</v>
      </c>
      <c r="C4064">
        <v>2856</v>
      </c>
      <c r="D4064">
        <v>1</v>
      </c>
      <c r="E4064">
        <v>320.7</v>
      </c>
    </row>
    <row r="4065" spans="1:5" x14ac:dyDescent="0.35">
      <c r="A4065">
        <f t="shared" si="63"/>
        <v>2013</v>
      </c>
      <c r="B4065" t="s">
        <v>944</v>
      </c>
      <c r="C4065">
        <v>2859</v>
      </c>
      <c r="D4065">
        <v>1</v>
      </c>
      <c r="E4065">
        <v>1634.11</v>
      </c>
    </row>
    <row r="4066" spans="1:5" x14ac:dyDescent="0.35">
      <c r="A4066">
        <f t="shared" si="63"/>
        <v>2013</v>
      </c>
      <c r="B4066" t="s">
        <v>944</v>
      </c>
      <c r="C4066">
        <v>2860</v>
      </c>
      <c r="D4066">
        <v>1</v>
      </c>
      <c r="E4066">
        <v>1233.74</v>
      </c>
    </row>
    <row r="4067" spans="1:5" x14ac:dyDescent="0.35">
      <c r="A4067">
        <f t="shared" si="63"/>
        <v>2013</v>
      </c>
      <c r="B4067" t="s">
        <v>944</v>
      </c>
      <c r="C4067">
        <v>2884</v>
      </c>
      <c r="D4067">
        <v>1</v>
      </c>
      <c r="E4067">
        <v>413.99</v>
      </c>
    </row>
    <row r="4068" spans="1:5" x14ac:dyDescent="0.35">
      <c r="A4068">
        <f t="shared" si="63"/>
        <v>2013</v>
      </c>
      <c r="B4068" t="s">
        <v>944</v>
      </c>
      <c r="C4068">
        <v>2886</v>
      </c>
      <c r="D4068">
        <v>1</v>
      </c>
      <c r="E4068">
        <v>361.25</v>
      </c>
    </row>
    <row r="4069" spans="1:5" x14ac:dyDescent="0.35">
      <c r="A4069">
        <f t="shared" si="63"/>
        <v>2013</v>
      </c>
      <c r="B4069" t="s">
        <v>944</v>
      </c>
      <c r="C4069">
        <v>2888</v>
      </c>
      <c r="D4069">
        <v>1</v>
      </c>
      <c r="E4069">
        <v>353.7</v>
      </c>
    </row>
    <row r="4070" spans="1:5" x14ac:dyDescent="0.35">
      <c r="A4070">
        <f t="shared" si="63"/>
        <v>2013</v>
      </c>
      <c r="B4070" t="s">
        <v>944</v>
      </c>
      <c r="C4070">
        <v>2889</v>
      </c>
      <c r="D4070">
        <v>1</v>
      </c>
      <c r="E4070">
        <v>683.54</v>
      </c>
    </row>
    <row r="4071" spans="1:5" x14ac:dyDescent="0.35">
      <c r="A4071">
        <f t="shared" si="63"/>
        <v>2013</v>
      </c>
      <c r="B4071" t="s">
        <v>944</v>
      </c>
      <c r="C4071">
        <v>2890</v>
      </c>
      <c r="D4071">
        <v>1</v>
      </c>
      <c r="E4071">
        <v>501.23</v>
      </c>
    </row>
    <row r="4072" spans="1:5" x14ac:dyDescent="0.35">
      <c r="A4072">
        <f t="shared" si="63"/>
        <v>2013</v>
      </c>
      <c r="B4072" t="s">
        <v>944</v>
      </c>
      <c r="C4072">
        <v>2895</v>
      </c>
      <c r="D4072">
        <v>1</v>
      </c>
      <c r="E4072">
        <v>1224.7</v>
      </c>
    </row>
    <row r="4073" spans="1:5" x14ac:dyDescent="0.35">
      <c r="A4073">
        <f t="shared" si="63"/>
        <v>2013</v>
      </c>
      <c r="B4073" t="s">
        <v>944</v>
      </c>
      <c r="C4073">
        <v>2897</v>
      </c>
      <c r="D4073">
        <v>1</v>
      </c>
      <c r="E4073">
        <v>1098.25</v>
      </c>
    </row>
    <row r="4074" spans="1:5" x14ac:dyDescent="0.35">
      <c r="A4074">
        <f t="shared" si="63"/>
        <v>2013</v>
      </c>
      <c r="B4074" t="s">
        <v>944</v>
      </c>
      <c r="C4074">
        <v>2898</v>
      </c>
      <c r="D4074">
        <v>1</v>
      </c>
      <c r="E4074">
        <v>425.45</v>
      </c>
    </row>
    <row r="4075" spans="1:5" x14ac:dyDescent="0.35">
      <c r="A4075">
        <f t="shared" si="63"/>
        <v>2013</v>
      </c>
      <c r="B4075" t="s">
        <v>944</v>
      </c>
      <c r="C4075">
        <v>2899</v>
      </c>
      <c r="D4075">
        <v>1</v>
      </c>
      <c r="E4075">
        <v>1471.69</v>
      </c>
    </row>
    <row r="4076" spans="1:5" x14ac:dyDescent="0.35">
      <c r="A4076">
        <f t="shared" si="63"/>
        <v>2013</v>
      </c>
      <c r="B4076" t="s">
        <v>944</v>
      </c>
      <c r="C4076">
        <v>2902</v>
      </c>
      <c r="D4076">
        <v>1</v>
      </c>
      <c r="E4076">
        <v>548.32000000000005</v>
      </c>
    </row>
    <row r="4077" spans="1:5" x14ac:dyDescent="0.35">
      <c r="A4077">
        <f t="shared" si="63"/>
        <v>2013</v>
      </c>
      <c r="B4077" t="s">
        <v>944</v>
      </c>
      <c r="C4077">
        <v>2903</v>
      </c>
      <c r="D4077">
        <v>1</v>
      </c>
      <c r="E4077">
        <v>481.97</v>
      </c>
    </row>
    <row r="4078" spans="1:5" x14ac:dyDescent="0.35">
      <c r="A4078">
        <f t="shared" si="63"/>
        <v>2013</v>
      </c>
      <c r="B4078" t="s">
        <v>944</v>
      </c>
      <c r="C4078">
        <v>2904</v>
      </c>
      <c r="D4078">
        <v>1</v>
      </c>
      <c r="E4078">
        <v>755.96</v>
      </c>
    </row>
    <row r="4079" spans="1:5" x14ac:dyDescent="0.35">
      <c r="A4079">
        <f t="shared" si="63"/>
        <v>2013</v>
      </c>
      <c r="B4079" t="s">
        <v>944</v>
      </c>
      <c r="C4079">
        <v>2905</v>
      </c>
      <c r="D4079">
        <v>1</v>
      </c>
      <c r="E4079">
        <v>1789.31</v>
      </c>
    </row>
    <row r="4080" spans="1:5" x14ac:dyDescent="0.35">
      <c r="A4080">
        <f t="shared" si="63"/>
        <v>2014</v>
      </c>
      <c r="B4080" t="s">
        <v>945</v>
      </c>
      <c r="C4080">
        <v>1</v>
      </c>
      <c r="D4080">
        <v>1</v>
      </c>
      <c r="E4080">
        <v>1249.96</v>
      </c>
    </row>
    <row r="4081" spans="1:5" x14ac:dyDescent="0.35">
      <c r="A4081">
        <f t="shared" si="63"/>
        <v>2014</v>
      </c>
      <c r="B4081" t="s">
        <v>945</v>
      </c>
      <c r="C4081">
        <v>1</v>
      </c>
      <c r="D4081">
        <v>3</v>
      </c>
      <c r="E4081">
        <v>35225.949999999997</v>
      </c>
    </row>
    <row r="4082" spans="1:5" x14ac:dyDescent="0.35">
      <c r="A4082">
        <f t="shared" si="63"/>
        <v>2014</v>
      </c>
      <c r="B4082" t="s">
        <v>945</v>
      </c>
      <c r="C4082">
        <v>2</v>
      </c>
      <c r="D4082">
        <v>1</v>
      </c>
      <c r="E4082">
        <v>280.23</v>
      </c>
    </row>
    <row r="4083" spans="1:5" x14ac:dyDescent="0.35">
      <c r="A4083">
        <f t="shared" si="63"/>
        <v>2014</v>
      </c>
      <c r="B4083" t="s">
        <v>945</v>
      </c>
      <c r="C4083">
        <v>4</v>
      </c>
      <c r="D4083">
        <v>1</v>
      </c>
      <c r="E4083">
        <v>391.51</v>
      </c>
    </row>
    <row r="4084" spans="1:5" x14ac:dyDescent="0.35">
      <c r="A4084">
        <f t="shared" si="63"/>
        <v>2014</v>
      </c>
      <c r="B4084" t="s">
        <v>945</v>
      </c>
      <c r="C4084">
        <v>6</v>
      </c>
      <c r="D4084">
        <v>3</v>
      </c>
      <c r="E4084">
        <v>3418.65</v>
      </c>
    </row>
    <row r="4085" spans="1:5" x14ac:dyDescent="0.35">
      <c r="A4085">
        <f t="shared" si="63"/>
        <v>2014</v>
      </c>
      <c r="B4085" t="s">
        <v>945</v>
      </c>
      <c r="C4085">
        <v>11</v>
      </c>
      <c r="D4085">
        <v>1</v>
      </c>
      <c r="E4085">
        <v>37279.89</v>
      </c>
    </row>
    <row r="4086" spans="1:5" x14ac:dyDescent="0.35">
      <c r="A4086">
        <f t="shared" si="63"/>
        <v>2014</v>
      </c>
      <c r="B4086" t="s">
        <v>945</v>
      </c>
      <c r="C4086">
        <v>12</v>
      </c>
      <c r="D4086">
        <v>1</v>
      </c>
      <c r="E4086">
        <v>6361.38</v>
      </c>
    </row>
    <row r="4087" spans="1:5" x14ac:dyDescent="0.35">
      <c r="A4087">
        <f t="shared" si="63"/>
        <v>2014</v>
      </c>
      <c r="B4087" t="s">
        <v>945</v>
      </c>
      <c r="C4087">
        <v>13</v>
      </c>
      <c r="D4087">
        <v>1</v>
      </c>
      <c r="E4087">
        <v>3264.53</v>
      </c>
    </row>
    <row r="4088" spans="1:5" x14ac:dyDescent="0.35">
      <c r="A4088">
        <f t="shared" si="63"/>
        <v>2014</v>
      </c>
      <c r="B4088" t="s">
        <v>945</v>
      </c>
      <c r="C4088">
        <v>14</v>
      </c>
      <c r="D4088">
        <v>1</v>
      </c>
      <c r="E4088">
        <v>2899.45</v>
      </c>
    </row>
    <row r="4089" spans="1:5" x14ac:dyDescent="0.35">
      <c r="A4089">
        <f t="shared" si="63"/>
        <v>2014</v>
      </c>
      <c r="B4089" t="s">
        <v>945</v>
      </c>
      <c r="C4089">
        <v>15</v>
      </c>
      <c r="D4089">
        <v>1</v>
      </c>
      <c r="E4089">
        <v>4758.92</v>
      </c>
    </row>
    <row r="4090" spans="1:5" x14ac:dyDescent="0.35">
      <c r="A4090">
        <f t="shared" si="63"/>
        <v>2014</v>
      </c>
      <c r="B4090" t="s">
        <v>945</v>
      </c>
      <c r="C4090">
        <v>16</v>
      </c>
      <c r="D4090">
        <v>1</v>
      </c>
      <c r="E4090">
        <v>5451.71</v>
      </c>
    </row>
    <row r="4091" spans="1:5" x14ac:dyDescent="0.35">
      <c r="A4091">
        <f t="shared" si="63"/>
        <v>2014</v>
      </c>
      <c r="B4091" t="s">
        <v>945</v>
      </c>
      <c r="C4091">
        <v>22</v>
      </c>
      <c r="D4091">
        <v>1</v>
      </c>
      <c r="E4091">
        <v>2836.2</v>
      </c>
    </row>
    <row r="4092" spans="1:5" x14ac:dyDescent="0.35">
      <c r="A4092">
        <f t="shared" si="63"/>
        <v>2014</v>
      </c>
      <c r="B4092" t="s">
        <v>945</v>
      </c>
      <c r="C4092">
        <v>23</v>
      </c>
      <c r="D4092">
        <v>1</v>
      </c>
      <c r="E4092">
        <v>911.81</v>
      </c>
    </row>
    <row r="4093" spans="1:5" x14ac:dyDescent="0.35">
      <c r="A4093">
        <f t="shared" si="63"/>
        <v>2014</v>
      </c>
      <c r="B4093" t="s">
        <v>945</v>
      </c>
      <c r="C4093">
        <v>25</v>
      </c>
      <c r="D4093">
        <v>1</v>
      </c>
      <c r="E4093">
        <v>61.08</v>
      </c>
    </row>
    <row r="4094" spans="1:5" x14ac:dyDescent="0.35">
      <c r="A4094">
        <f t="shared" si="63"/>
        <v>2014</v>
      </c>
      <c r="B4094" t="s">
        <v>945</v>
      </c>
      <c r="C4094">
        <v>31</v>
      </c>
      <c r="D4094">
        <v>1</v>
      </c>
      <c r="E4094">
        <v>5071.18</v>
      </c>
    </row>
    <row r="4095" spans="1:5" x14ac:dyDescent="0.35">
      <c r="A4095">
        <f t="shared" si="63"/>
        <v>2014</v>
      </c>
      <c r="B4095" t="s">
        <v>945</v>
      </c>
      <c r="C4095">
        <v>32</v>
      </c>
      <c r="D4095">
        <v>1</v>
      </c>
      <c r="E4095">
        <v>621.08000000000004</v>
      </c>
    </row>
    <row r="4096" spans="1:5" x14ac:dyDescent="0.35">
      <c r="A4096">
        <f t="shared" si="63"/>
        <v>2014</v>
      </c>
      <c r="B4096" t="s">
        <v>945</v>
      </c>
      <c r="C4096">
        <v>36</v>
      </c>
      <c r="D4096">
        <v>1</v>
      </c>
      <c r="E4096">
        <v>251.21</v>
      </c>
    </row>
    <row r="4097" spans="1:5" x14ac:dyDescent="0.35">
      <c r="A4097">
        <f t="shared" si="63"/>
        <v>2014</v>
      </c>
      <c r="B4097" t="s">
        <v>945</v>
      </c>
      <c r="C4097">
        <v>38</v>
      </c>
      <c r="D4097">
        <v>1</v>
      </c>
      <c r="E4097">
        <v>1370.95</v>
      </c>
    </row>
    <row r="4098" spans="1:5" x14ac:dyDescent="0.35">
      <c r="A4098">
        <f t="shared" si="63"/>
        <v>2014</v>
      </c>
      <c r="B4098" t="s">
        <v>945</v>
      </c>
      <c r="C4098">
        <v>47</v>
      </c>
      <c r="D4098">
        <v>1</v>
      </c>
      <c r="E4098">
        <v>4027.24</v>
      </c>
    </row>
    <row r="4099" spans="1:5" x14ac:dyDescent="0.35">
      <c r="A4099">
        <f t="shared" si="63"/>
        <v>2014</v>
      </c>
      <c r="B4099" t="s">
        <v>945</v>
      </c>
      <c r="C4099">
        <v>51</v>
      </c>
      <c r="D4099">
        <v>1</v>
      </c>
      <c r="E4099">
        <v>1824.37</v>
      </c>
    </row>
    <row r="4100" spans="1:5" x14ac:dyDescent="0.35">
      <c r="A4100">
        <f t="shared" ref="A4100:A4163" si="64">VALUE(20&amp;LEFT(B4100,2))+1</f>
        <v>2014</v>
      </c>
      <c r="B4100" t="s">
        <v>945</v>
      </c>
      <c r="C4100">
        <v>75</v>
      </c>
      <c r="D4100">
        <v>1</v>
      </c>
      <c r="E4100">
        <v>649.20000000000005</v>
      </c>
    </row>
    <row r="4101" spans="1:5" x14ac:dyDescent="0.35">
      <c r="A4101">
        <f t="shared" si="64"/>
        <v>2014</v>
      </c>
      <c r="B4101" t="s">
        <v>945</v>
      </c>
      <c r="C4101">
        <v>77</v>
      </c>
      <c r="D4101">
        <v>1</v>
      </c>
      <c r="E4101">
        <v>7646.14</v>
      </c>
    </row>
    <row r="4102" spans="1:5" x14ac:dyDescent="0.35">
      <c r="A4102">
        <f t="shared" si="64"/>
        <v>2014</v>
      </c>
      <c r="B4102" t="s">
        <v>945</v>
      </c>
      <c r="C4102">
        <v>81</v>
      </c>
      <c r="D4102">
        <v>1</v>
      </c>
      <c r="E4102">
        <v>161.43</v>
      </c>
    </row>
    <row r="4103" spans="1:5" x14ac:dyDescent="0.35">
      <c r="A4103">
        <f t="shared" si="64"/>
        <v>2014</v>
      </c>
      <c r="B4103" t="s">
        <v>945</v>
      </c>
      <c r="C4103">
        <v>84</v>
      </c>
      <c r="D4103">
        <v>1</v>
      </c>
      <c r="E4103">
        <v>542.08000000000004</v>
      </c>
    </row>
    <row r="4104" spans="1:5" x14ac:dyDescent="0.35">
      <c r="A4104">
        <f t="shared" si="64"/>
        <v>2014</v>
      </c>
      <c r="B4104" t="s">
        <v>945</v>
      </c>
      <c r="C4104">
        <v>85</v>
      </c>
      <c r="D4104">
        <v>1</v>
      </c>
      <c r="E4104">
        <v>603.72</v>
      </c>
    </row>
    <row r="4105" spans="1:5" x14ac:dyDescent="0.35">
      <c r="A4105">
        <f t="shared" si="64"/>
        <v>2014</v>
      </c>
      <c r="B4105" t="s">
        <v>945</v>
      </c>
      <c r="C4105">
        <v>88</v>
      </c>
      <c r="D4105">
        <v>1</v>
      </c>
      <c r="E4105">
        <v>1973.78</v>
      </c>
    </row>
    <row r="4106" spans="1:5" x14ac:dyDescent="0.35">
      <c r="A4106">
        <f t="shared" si="64"/>
        <v>2014</v>
      </c>
      <c r="B4106" t="s">
        <v>945</v>
      </c>
      <c r="C4106">
        <v>91</v>
      </c>
      <c r="D4106">
        <v>1</v>
      </c>
      <c r="E4106">
        <v>802.32</v>
      </c>
    </row>
    <row r="4107" spans="1:5" x14ac:dyDescent="0.35">
      <c r="A4107">
        <f t="shared" si="64"/>
        <v>2014</v>
      </c>
      <c r="B4107" t="s">
        <v>945</v>
      </c>
      <c r="C4107">
        <v>93</v>
      </c>
      <c r="D4107">
        <v>1</v>
      </c>
      <c r="E4107">
        <v>462.54</v>
      </c>
    </row>
    <row r="4108" spans="1:5" x14ac:dyDescent="0.35">
      <c r="A4108">
        <f t="shared" si="64"/>
        <v>2014</v>
      </c>
      <c r="B4108" t="s">
        <v>945</v>
      </c>
      <c r="C4108">
        <v>94</v>
      </c>
      <c r="D4108">
        <v>1</v>
      </c>
      <c r="E4108">
        <v>2707.61</v>
      </c>
    </row>
    <row r="4109" spans="1:5" x14ac:dyDescent="0.35">
      <c r="A4109">
        <f t="shared" si="64"/>
        <v>2014</v>
      </c>
      <c r="B4109" t="s">
        <v>945</v>
      </c>
      <c r="C4109">
        <v>95</v>
      </c>
      <c r="D4109">
        <v>1</v>
      </c>
      <c r="E4109">
        <v>315.05</v>
      </c>
    </row>
    <row r="4110" spans="1:5" x14ac:dyDescent="0.35">
      <c r="A4110">
        <f t="shared" si="64"/>
        <v>2014</v>
      </c>
      <c r="B4110" t="s">
        <v>945</v>
      </c>
      <c r="C4110">
        <v>97</v>
      </c>
      <c r="D4110">
        <v>1</v>
      </c>
      <c r="E4110">
        <v>633.21</v>
      </c>
    </row>
    <row r="4111" spans="1:5" x14ac:dyDescent="0.35">
      <c r="A4111">
        <f t="shared" si="64"/>
        <v>2014</v>
      </c>
      <c r="B4111" t="s">
        <v>945</v>
      </c>
      <c r="C4111">
        <v>99</v>
      </c>
      <c r="D4111">
        <v>1</v>
      </c>
      <c r="E4111">
        <v>1202.3900000000001</v>
      </c>
    </row>
    <row r="4112" spans="1:5" x14ac:dyDescent="0.35">
      <c r="A4112">
        <f t="shared" si="64"/>
        <v>2014</v>
      </c>
      <c r="B4112" t="s">
        <v>945</v>
      </c>
      <c r="C4112">
        <v>100</v>
      </c>
      <c r="D4112">
        <v>1</v>
      </c>
      <c r="E4112">
        <v>326.42</v>
      </c>
    </row>
    <row r="4113" spans="1:5" x14ac:dyDescent="0.35">
      <c r="A4113">
        <f t="shared" si="64"/>
        <v>2014</v>
      </c>
      <c r="B4113" t="s">
        <v>945</v>
      </c>
      <c r="C4113">
        <v>108</v>
      </c>
      <c r="D4113">
        <v>1</v>
      </c>
      <c r="E4113">
        <v>971.87</v>
      </c>
    </row>
    <row r="4114" spans="1:5" x14ac:dyDescent="0.35">
      <c r="A4114">
        <f t="shared" si="64"/>
        <v>2014</v>
      </c>
      <c r="B4114" t="s">
        <v>945</v>
      </c>
      <c r="C4114">
        <v>110</v>
      </c>
      <c r="D4114">
        <v>1</v>
      </c>
      <c r="E4114">
        <v>3699.23</v>
      </c>
    </row>
    <row r="4115" spans="1:5" x14ac:dyDescent="0.35">
      <c r="A4115">
        <f t="shared" si="64"/>
        <v>2014</v>
      </c>
      <c r="B4115" t="s">
        <v>945</v>
      </c>
      <c r="C4115">
        <v>111</v>
      </c>
      <c r="D4115">
        <v>1</v>
      </c>
      <c r="E4115">
        <v>1559.66</v>
      </c>
    </row>
    <row r="4116" spans="1:5" x14ac:dyDescent="0.35">
      <c r="A4116">
        <f t="shared" si="64"/>
        <v>2014</v>
      </c>
      <c r="B4116" t="s">
        <v>945</v>
      </c>
      <c r="C4116">
        <v>112</v>
      </c>
      <c r="D4116">
        <v>1</v>
      </c>
      <c r="E4116">
        <v>9258.44</v>
      </c>
    </row>
    <row r="4117" spans="1:5" x14ac:dyDescent="0.35">
      <c r="A4117">
        <f t="shared" si="64"/>
        <v>2014</v>
      </c>
      <c r="B4117" t="s">
        <v>945</v>
      </c>
      <c r="C4117">
        <v>113</v>
      </c>
      <c r="D4117">
        <v>1</v>
      </c>
      <c r="E4117">
        <v>725.06</v>
      </c>
    </row>
    <row r="4118" spans="1:5" x14ac:dyDescent="0.35">
      <c r="A4118">
        <f t="shared" si="64"/>
        <v>2014</v>
      </c>
      <c r="B4118" t="s">
        <v>945</v>
      </c>
      <c r="C4118">
        <v>115</v>
      </c>
      <c r="D4118">
        <v>1</v>
      </c>
      <c r="E4118">
        <v>1114.05</v>
      </c>
    </row>
    <row r="4119" spans="1:5" x14ac:dyDescent="0.35">
      <c r="A4119">
        <f t="shared" si="64"/>
        <v>2014</v>
      </c>
      <c r="B4119" t="s">
        <v>945</v>
      </c>
      <c r="C4119">
        <v>116</v>
      </c>
      <c r="D4119">
        <v>1</v>
      </c>
      <c r="E4119">
        <v>915.36</v>
      </c>
    </row>
    <row r="4120" spans="1:5" x14ac:dyDescent="0.35">
      <c r="A4120">
        <f t="shared" si="64"/>
        <v>2014</v>
      </c>
      <c r="B4120" t="s">
        <v>945</v>
      </c>
      <c r="C4120">
        <v>118</v>
      </c>
      <c r="D4120">
        <v>1</v>
      </c>
      <c r="E4120">
        <v>355.02</v>
      </c>
    </row>
    <row r="4121" spans="1:5" x14ac:dyDescent="0.35">
      <c r="A4121">
        <f t="shared" si="64"/>
        <v>2014</v>
      </c>
      <c r="B4121" t="s">
        <v>945</v>
      </c>
      <c r="C4121">
        <v>129</v>
      </c>
      <c r="D4121">
        <v>1</v>
      </c>
      <c r="E4121">
        <v>1393.56</v>
      </c>
    </row>
    <row r="4122" spans="1:5" x14ac:dyDescent="0.35">
      <c r="A4122">
        <f t="shared" si="64"/>
        <v>2014</v>
      </c>
      <c r="B4122" t="s">
        <v>945</v>
      </c>
      <c r="C4122">
        <v>138</v>
      </c>
      <c r="D4122">
        <v>1</v>
      </c>
      <c r="E4122">
        <v>3096.29</v>
      </c>
    </row>
    <row r="4123" spans="1:5" x14ac:dyDescent="0.35">
      <c r="A4123">
        <f t="shared" si="64"/>
        <v>2014</v>
      </c>
      <c r="B4123" t="s">
        <v>945</v>
      </c>
      <c r="C4123">
        <v>139</v>
      </c>
      <c r="D4123">
        <v>1</v>
      </c>
      <c r="E4123">
        <v>887.89</v>
      </c>
    </row>
    <row r="4124" spans="1:5" x14ac:dyDescent="0.35">
      <c r="A4124">
        <f t="shared" si="64"/>
        <v>2014</v>
      </c>
      <c r="B4124" t="s">
        <v>945</v>
      </c>
      <c r="C4124">
        <v>146</v>
      </c>
      <c r="D4124">
        <v>1</v>
      </c>
      <c r="E4124">
        <v>859.63</v>
      </c>
    </row>
    <row r="4125" spans="1:5" x14ac:dyDescent="0.35">
      <c r="A4125">
        <f t="shared" si="64"/>
        <v>2014</v>
      </c>
      <c r="B4125" t="s">
        <v>945</v>
      </c>
      <c r="C4125">
        <v>150</v>
      </c>
      <c r="D4125">
        <v>1</v>
      </c>
      <c r="E4125">
        <v>954.09</v>
      </c>
    </row>
    <row r="4126" spans="1:5" x14ac:dyDescent="0.35">
      <c r="A4126">
        <f t="shared" si="64"/>
        <v>2014</v>
      </c>
      <c r="B4126" t="s">
        <v>945</v>
      </c>
      <c r="C4126">
        <v>152</v>
      </c>
      <c r="D4126">
        <v>1</v>
      </c>
      <c r="E4126">
        <v>5660.27</v>
      </c>
    </row>
    <row r="4127" spans="1:5" x14ac:dyDescent="0.35">
      <c r="A4127">
        <f t="shared" si="64"/>
        <v>2014</v>
      </c>
      <c r="B4127" t="s">
        <v>945</v>
      </c>
      <c r="C4127">
        <v>162</v>
      </c>
      <c r="D4127">
        <v>1</v>
      </c>
      <c r="E4127">
        <v>1007.38</v>
      </c>
    </row>
    <row r="4128" spans="1:5" x14ac:dyDescent="0.35">
      <c r="A4128">
        <f t="shared" si="64"/>
        <v>2014</v>
      </c>
      <c r="B4128" t="s">
        <v>945</v>
      </c>
      <c r="C4128">
        <v>166</v>
      </c>
      <c r="D4128">
        <v>1</v>
      </c>
      <c r="E4128">
        <v>442.15</v>
      </c>
    </row>
    <row r="4129" spans="1:5" x14ac:dyDescent="0.35">
      <c r="A4129">
        <f t="shared" si="64"/>
        <v>2014</v>
      </c>
      <c r="B4129" t="s">
        <v>945</v>
      </c>
      <c r="C4129">
        <v>173</v>
      </c>
      <c r="D4129">
        <v>1</v>
      </c>
      <c r="E4129">
        <v>498.01</v>
      </c>
    </row>
    <row r="4130" spans="1:5" x14ac:dyDescent="0.35">
      <c r="A4130">
        <f t="shared" si="64"/>
        <v>2014</v>
      </c>
      <c r="B4130" t="s">
        <v>945</v>
      </c>
      <c r="C4130">
        <v>177</v>
      </c>
      <c r="D4130">
        <v>1</v>
      </c>
      <c r="E4130">
        <v>1007.77</v>
      </c>
    </row>
    <row r="4131" spans="1:5" x14ac:dyDescent="0.35">
      <c r="A4131">
        <f t="shared" si="64"/>
        <v>2014</v>
      </c>
      <c r="B4131" t="s">
        <v>945</v>
      </c>
      <c r="C4131">
        <v>181</v>
      </c>
      <c r="D4131">
        <v>1</v>
      </c>
      <c r="E4131">
        <v>6414.59</v>
      </c>
    </row>
    <row r="4132" spans="1:5" x14ac:dyDescent="0.35">
      <c r="A4132">
        <f t="shared" si="64"/>
        <v>2014</v>
      </c>
      <c r="B4132" t="s">
        <v>945</v>
      </c>
      <c r="C4132">
        <v>182</v>
      </c>
      <c r="D4132">
        <v>1</v>
      </c>
      <c r="E4132">
        <v>1100.1199999999999</v>
      </c>
    </row>
    <row r="4133" spans="1:5" x14ac:dyDescent="0.35">
      <c r="A4133">
        <f t="shared" si="64"/>
        <v>2014</v>
      </c>
      <c r="B4133" t="s">
        <v>945</v>
      </c>
      <c r="C4133">
        <v>186</v>
      </c>
      <c r="D4133">
        <v>1</v>
      </c>
      <c r="E4133">
        <v>1619.13</v>
      </c>
    </row>
    <row r="4134" spans="1:5" x14ac:dyDescent="0.35">
      <c r="A4134">
        <f t="shared" si="64"/>
        <v>2014</v>
      </c>
      <c r="B4134" t="s">
        <v>945</v>
      </c>
      <c r="C4134">
        <v>191</v>
      </c>
      <c r="D4134">
        <v>1</v>
      </c>
      <c r="E4134">
        <v>9472.14</v>
      </c>
    </row>
    <row r="4135" spans="1:5" x14ac:dyDescent="0.35">
      <c r="A4135">
        <f t="shared" si="64"/>
        <v>2014</v>
      </c>
      <c r="B4135" t="s">
        <v>945</v>
      </c>
      <c r="C4135">
        <v>192</v>
      </c>
      <c r="D4135">
        <v>1</v>
      </c>
      <c r="E4135">
        <v>6914.85</v>
      </c>
    </row>
    <row r="4136" spans="1:5" x14ac:dyDescent="0.35">
      <c r="A4136">
        <f t="shared" si="64"/>
        <v>2014</v>
      </c>
      <c r="B4136" t="s">
        <v>945</v>
      </c>
      <c r="C4136">
        <v>194</v>
      </c>
      <c r="D4136">
        <v>1</v>
      </c>
      <c r="E4136">
        <v>10872.98</v>
      </c>
    </row>
    <row r="4137" spans="1:5" x14ac:dyDescent="0.35">
      <c r="A4137">
        <f t="shared" si="64"/>
        <v>2014</v>
      </c>
      <c r="B4137" t="s">
        <v>945</v>
      </c>
      <c r="C4137">
        <v>195</v>
      </c>
      <c r="D4137">
        <v>1</v>
      </c>
      <c r="E4137">
        <v>590.02</v>
      </c>
    </row>
    <row r="4138" spans="1:5" x14ac:dyDescent="0.35">
      <c r="A4138">
        <f t="shared" si="64"/>
        <v>2014</v>
      </c>
      <c r="B4138" t="s">
        <v>945</v>
      </c>
      <c r="C4138">
        <v>196</v>
      </c>
      <c r="D4138">
        <v>1</v>
      </c>
      <c r="E4138">
        <v>26918.29</v>
      </c>
    </row>
    <row r="4139" spans="1:5" x14ac:dyDescent="0.35">
      <c r="A4139">
        <f t="shared" si="64"/>
        <v>2014</v>
      </c>
      <c r="B4139" t="s">
        <v>945</v>
      </c>
      <c r="C4139">
        <v>197</v>
      </c>
      <c r="D4139">
        <v>1</v>
      </c>
      <c r="E4139">
        <v>4835.2</v>
      </c>
    </row>
    <row r="4140" spans="1:5" x14ac:dyDescent="0.35">
      <c r="A4140">
        <f t="shared" si="64"/>
        <v>2014</v>
      </c>
      <c r="B4140" t="s">
        <v>945</v>
      </c>
      <c r="C4140">
        <v>199</v>
      </c>
      <c r="D4140">
        <v>1</v>
      </c>
      <c r="E4140">
        <v>3855.27</v>
      </c>
    </row>
    <row r="4141" spans="1:5" x14ac:dyDescent="0.35">
      <c r="A4141">
        <f t="shared" si="64"/>
        <v>2014</v>
      </c>
      <c r="B4141" t="s">
        <v>945</v>
      </c>
      <c r="C4141">
        <v>200</v>
      </c>
      <c r="D4141">
        <v>1</v>
      </c>
      <c r="E4141">
        <v>4551.26</v>
      </c>
    </row>
    <row r="4142" spans="1:5" x14ac:dyDescent="0.35">
      <c r="A4142">
        <f t="shared" si="64"/>
        <v>2014</v>
      </c>
      <c r="B4142" t="s">
        <v>945</v>
      </c>
      <c r="C4142">
        <v>203</v>
      </c>
      <c r="D4142">
        <v>1</v>
      </c>
      <c r="E4142">
        <v>758.39</v>
      </c>
    </row>
    <row r="4143" spans="1:5" x14ac:dyDescent="0.35">
      <c r="A4143">
        <f t="shared" si="64"/>
        <v>2014</v>
      </c>
      <c r="B4143" t="s">
        <v>945</v>
      </c>
      <c r="C4143">
        <v>204</v>
      </c>
      <c r="D4143">
        <v>1</v>
      </c>
      <c r="E4143">
        <v>2092.7600000000002</v>
      </c>
    </row>
    <row r="4144" spans="1:5" x14ac:dyDescent="0.35">
      <c r="A4144">
        <f t="shared" si="64"/>
        <v>2014</v>
      </c>
      <c r="B4144" t="s">
        <v>945</v>
      </c>
      <c r="C4144">
        <v>206</v>
      </c>
      <c r="D4144">
        <v>1</v>
      </c>
      <c r="E4144">
        <v>3929.67</v>
      </c>
    </row>
    <row r="4145" spans="1:5" x14ac:dyDescent="0.35">
      <c r="A4145">
        <f t="shared" si="64"/>
        <v>2014</v>
      </c>
      <c r="B4145" t="s">
        <v>945</v>
      </c>
      <c r="C4145">
        <v>213</v>
      </c>
      <c r="D4145">
        <v>1</v>
      </c>
      <c r="E4145">
        <v>867.89</v>
      </c>
    </row>
    <row r="4146" spans="1:5" x14ac:dyDescent="0.35">
      <c r="A4146">
        <f t="shared" si="64"/>
        <v>2014</v>
      </c>
      <c r="B4146" t="s">
        <v>945</v>
      </c>
      <c r="C4146">
        <v>227</v>
      </c>
      <c r="D4146">
        <v>1</v>
      </c>
      <c r="E4146">
        <v>905.07</v>
      </c>
    </row>
    <row r="4147" spans="1:5" x14ac:dyDescent="0.35">
      <c r="A4147">
        <f t="shared" si="64"/>
        <v>2014</v>
      </c>
      <c r="B4147" t="s">
        <v>945</v>
      </c>
      <c r="C4147">
        <v>229</v>
      </c>
      <c r="D4147">
        <v>1</v>
      </c>
      <c r="E4147">
        <v>339.49</v>
      </c>
    </row>
    <row r="4148" spans="1:5" x14ac:dyDescent="0.35">
      <c r="A4148">
        <f t="shared" si="64"/>
        <v>2014</v>
      </c>
      <c r="B4148" t="s">
        <v>945</v>
      </c>
      <c r="C4148">
        <v>238</v>
      </c>
      <c r="D4148">
        <v>1</v>
      </c>
      <c r="E4148">
        <v>248.21</v>
      </c>
    </row>
    <row r="4149" spans="1:5" x14ac:dyDescent="0.35">
      <c r="A4149">
        <f t="shared" si="64"/>
        <v>2014</v>
      </c>
      <c r="B4149" t="s">
        <v>945</v>
      </c>
      <c r="C4149">
        <v>239</v>
      </c>
      <c r="D4149">
        <v>1</v>
      </c>
      <c r="E4149">
        <v>655.99</v>
      </c>
    </row>
    <row r="4150" spans="1:5" x14ac:dyDescent="0.35">
      <c r="A4150">
        <f t="shared" si="64"/>
        <v>2014</v>
      </c>
      <c r="B4150" t="s">
        <v>945</v>
      </c>
      <c r="C4150">
        <v>241</v>
      </c>
      <c r="D4150">
        <v>1</v>
      </c>
      <c r="E4150">
        <v>3217.16</v>
      </c>
    </row>
    <row r="4151" spans="1:5" x14ac:dyDescent="0.35">
      <c r="A4151">
        <f t="shared" si="64"/>
        <v>2014</v>
      </c>
      <c r="B4151" t="s">
        <v>945</v>
      </c>
      <c r="C4151">
        <v>242</v>
      </c>
      <c r="D4151">
        <v>1</v>
      </c>
      <c r="E4151">
        <v>493.67</v>
      </c>
    </row>
    <row r="4152" spans="1:5" x14ac:dyDescent="0.35">
      <c r="A4152">
        <f t="shared" si="64"/>
        <v>2014</v>
      </c>
      <c r="B4152" t="s">
        <v>945</v>
      </c>
      <c r="C4152">
        <v>252</v>
      </c>
      <c r="D4152">
        <v>1</v>
      </c>
      <c r="E4152">
        <v>1178.54</v>
      </c>
    </row>
    <row r="4153" spans="1:5" x14ac:dyDescent="0.35">
      <c r="A4153">
        <f t="shared" si="64"/>
        <v>2014</v>
      </c>
      <c r="B4153" t="s">
        <v>945</v>
      </c>
      <c r="C4153">
        <v>253</v>
      </c>
      <c r="D4153">
        <v>1</v>
      </c>
      <c r="E4153">
        <v>648.84</v>
      </c>
    </row>
    <row r="4154" spans="1:5" x14ac:dyDescent="0.35">
      <c r="A4154">
        <f t="shared" si="64"/>
        <v>2014</v>
      </c>
      <c r="B4154" t="s">
        <v>945</v>
      </c>
      <c r="C4154">
        <v>255</v>
      </c>
      <c r="D4154">
        <v>1</v>
      </c>
      <c r="E4154">
        <v>1213.0999999999999</v>
      </c>
    </row>
    <row r="4155" spans="1:5" x14ac:dyDescent="0.35">
      <c r="A4155">
        <f t="shared" si="64"/>
        <v>2014</v>
      </c>
      <c r="B4155" t="s">
        <v>945</v>
      </c>
      <c r="C4155">
        <v>256</v>
      </c>
      <c r="D4155">
        <v>1</v>
      </c>
      <c r="E4155">
        <v>2742.14</v>
      </c>
    </row>
    <row r="4156" spans="1:5" x14ac:dyDescent="0.35">
      <c r="A4156">
        <f t="shared" si="64"/>
        <v>2014</v>
      </c>
      <c r="B4156" t="s">
        <v>945</v>
      </c>
      <c r="C4156">
        <v>261</v>
      </c>
      <c r="D4156">
        <v>1</v>
      </c>
      <c r="E4156">
        <v>253.39</v>
      </c>
    </row>
    <row r="4157" spans="1:5" x14ac:dyDescent="0.35">
      <c r="A4157">
        <f t="shared" si="64"/>
        <v>2014</v>
      </c>
      <c r="B4157" t="s">
        <v>945</v>
      </c>
      <c r="C4157">
        <v>264</v>
      </c>
      <c r="D4157">
        <v>1</v>
      </c>
      <c r="E4157">
        <v>87.3</v>
      </c>
    </row>
    <row r="4158" spans="1:5" x14ac:dyDescent="0.35">
      <c r="A4158">
        <f t="shared" si="64"/>
        <v>2014</v>
      </c>
      <c r="B4158" t="s">
        <v>945</v>
      </c>
      <c r="C4158">
        <v>270</v>
      </c>
      <c r="D4158">
        <v>1</v>
      </c>
      <c r="E4158">
        <v>6972.41</v>
      </c>
    </row>
    <row r="4159" spans="1:5" x14ac:dyDescent="0.35">
      <c r="A4159">
        <f t="shared" si="64"/>
        <v>2014</v>
      </c>
      <c r="B4159" t="s">
        <v>945</v>
      </c>
      <c r="C4159">
        <v>271</v>
      </c>
      <c r="D4159">
        <v>1</v>
      </c>
      <c r="E4159">
        <v>10186.27</v>
      </c>
    </row>
    <row r="4160" spans="1:5" x14ac:dyDescent="0.35">
      <c r="A4160">
        <f t="shared" si="64"/>
        <v>2014</v>
      </c>
      <c r="B4160" t="s">
        <v>945</v>
      </c>
      <c r="C4160">
        <v>272</v>
      </c>
      <c r="D4160">
        <v>1</v>
      </c>
      <c r="E4160">
        <v>9163.27</v>
      </c>
    </row>
    <row r="4161" spans="1:5" x14ac:dyDescent="0.35">
      <c r="A4161">
        <f t="shared" si="64"/>
        <v>2014</v>
      </c>
      <c r="B4161" t="s">
        <v>945</v>
      </c>
      <c r="C4161">
        <v>273</v>
      </c>
      <c r="D4161">
        <v>1</v>
      </c>
      <c r="E4161">
        <v>8430.6</v>
      </c>
    </row>
    <row r="4162" spans="1:5" x14ac:dyDescent="0.35">
      <c r="A4162">
        <f t="shared" si="64"/>
        <v>2014</v>
      </c>
      <c r="B4162" t="s">
        <v>945</v>
      </c>
      <c r="C4162">
        <v>276</v>
      </c>
      <c r="D4162">
        <v>1</v>
      </c>
      <c r="E4162">
        <v>9623.59</v>
      </c>
    </row>
    <row r="4163" spans="1:5" x14ac:dyDescent="0.35">
      <c r="A4163">
        <f t="shared" si="64"/>
        <v>2014</v>
      </c>
      <c r="B4163" t="s">
        <v>945</v>
      </c>
      <c r="C4163">
        <v>277</v>
      </c>
      <c r="D4163">
        <v>1</v>
      </c>
      <c r="E4163">
        <v>2201.38</v>
      </c>
    </row>
    <row r="4164" spans="1:5" x14ac:dyDescent="0.35">
      <c r="A4164">
        <f t="shared" ref="A4164:A4227" si="65">VALUE(20&amp;LEFT(B4164,2))+1</f>
        <v>2014</v>
      </c>
      <c r="B4164" t="s">
        <v>945</v>
      </c>
      <c r="C4164">
        <v>278</v>
      </c>
      <c r="D4164">
        <v>1</v>
      </c>
      <c r="E4164">
        <v>2775.63</v>
      </c>
    </row>
    <row r="4165" spans="1:5" x14ac:dyDescent="0.35">
      <c r="A4165">
        <f t="shared" si="65"/>
        <v>2014</v>
      </c>
      <c r="B4165" t="s">
        <v>945</v>
      </c>
      <c r="C4165">
        <v>279</v>
      </c>
      <c r="D4165">
        <v>1</v>
      </c>
      <c r="E4165">
        <v>20581.23</v>
      </c>
    </row>
    <row r="4166" spans="1:5" x14ac:dyDescent="0.35">
      <c r="A4166">
        <f t="shared" si="65"/>
        <v>2014</v>
      </c>
      <c r="B4166" t="s">
        <v>945</v>
      </c>
      <c r="C4166">
        <v>280</v>
      </c>
      <c r="D4166">
        <v>1</v>
      </c>
      <c r="E4166">
        <v>4383.7</v>
      </c>
    </row>
    <row r="4167" spans="1:5" x14ac:dyDescent="0.35">
      <c r="A4167">
        <f t="shared" si="65"/>
        <v>2014</v>
      </c>
      <c r="B4167" t="s">
        <v>945</v>
      </c>
      <c r="C4167">
        <v>281</v>
      </c>
      <c r="D4167">
        <v>1</v>
      </c>
      <c r="E4167">
        <v>12300.13</v>
      </c>
    </row>
    <row r="4168" spans="1:5" x14ac:dyDescent="0.35">
      <c r="A4168">
        <f t="shared" si="65"/>
        <v>2014</v>
      </c>
      <c r="B4168" t="s">
        <v>945</v>
      </c>
      <c r="C4168">
        <v>282</v>
      </c>
      <c r="D4168">
        <v>1</v>
      </c>
      <c r="E4168">
        <v>1710.46</v>
      </c>
    </row>
    <row r="4169" spans="1:5" x14ac:dyDescent="0.35">
      <c r="A4169">
        <f t="shared" si="65"/>
        <v>2014</v>
      </c>
      <c r="B4169" t="s">
        <v>945</v>
      </c>
      <c r="C4169">
        <v>283</v>
      </c>
      <c r="D4169">
        <v>1</v>
      </c>
      <c r="E4169">
        <v>4631.07</v>
      </c>
    </row>
    <row r="4170" spans="1:5" x14ac:dyDescent="0.35">
      <c r="A4170">
        <f t="shared" si="65"/>
        <v>2014</v>
      </c>
      <c r="B4170" t="s">
        <v>945</v>
      </c>
      <c r="C4170">
        <v>284</v>
      </c>
      <c r="D4170">
        <v>1</v>
      </c>
      <c r="E4170">
        <v>10707.21</v>
      </c>
    </row>
    <row r="4171" spans="1:5" x14ac:dyDescent="0.35">
      <c r="A4171">
        <f t="shared" si="65"/>
        <v>2014</v>
      </c>
      <c r="B4171" t="s">
        <v>945</v>
      </c>
      <c r="C4171">
        <v>286</v>
      </c>
      <c r="D4171">
        <v>1</v>
      </c>
      <c r="E4171">
        <v>2236.1799999999998</v>
      </c>
    </row>
    <row r="4172" spans="1:5" x14ac:dyDescent="0.35">
      <c r="A4172">
        <f t="shared" si="65"/>
        <v>2014</v>
      </c>
      <c r="B4172" t="s">
        <v>945</v>
      </c>
      <c r="C4172">
        <v>294</v>
      </c>
      <c r="D4172">
        <v>1</v>
      </c>
      <c r="E4172">
        <v>2321.81</v>
      </c>
    </row>
    <row r="4173" spans="1:5" x14ac:dyDescent="0.35">
      <c r="A4173">
        <f t="shared" si="65"/>
        <v>2014</v>
      </c>
      <c r="B4173" t="s">
        <v>945</v>
      </c>
      <c r="C4173">
        <v>297</v>
      </c>
      <c r="D4173">
        <v>1</v>
      </c>
      <c r="E4173">
        <v>364.45</v>
      </c>
    </row>
    <row r="4174" spans="1:5" x14ac:dyDescent="0.35">
      <c r="A4174">
        <f t="shared" si="65"/>
        <v>2014</v>
      </c>
      <c r="B4174" t="s">
        <v>945</v>
      </c>
      <c r="C4174">
        <v>299</v>
      </c>
      <c r="D4174">
        <v>1</v>
      </c>
      <c r="E4174">
        <v>655.94</v>
      </c>
    </row>
    <row r="4175" spans="1:5" x14ac:dyDescent="0.35">
      <c r="A4175">
        <f t="shared" si="65"/>
        <v>2014</v>
      </c>
      <c r="B4175" t="s">
        <v>945</v>
      </c>
      <c r="C4175">
        <v>300</v>
      </c>
      <c r="D4175">
        <v>1</v>
      </c>
      <c r="E4175">
        <v>1188.6500000000001</v>
      </c>
    </row>
    <row r="4176" spans="1:5" x14ac:dyDescent="0.35">
      <c r="A4176">
        <f t="shared" si="65"/>
        <v>2014</v>
      </c>
      <c r="B4176" t="s">
        <v>945</v>
      </c>
      <c r="C4176">
        <v>306</v>
      </c>
      <c r="D4176">
        <v>1</v>
      </c>
      <c r="E4176">
        <v>301.64</v>
      </c>
    </row>
    <row r="4177" spans="1:5" x14ac:dyDescent="0.35">
      <c r="A4177">
        <f t="shared" si="65"/>
        <v>2014</v>
      </c>
      <c r="B4177" t="s">
        <v>945</v>
      </c>
      <c r="C4177">
        <v>308</v>
      </c>
      <c r="D4177">
        <v>1</v>
      </c>
      <c r="E4177">
        <v>571.14</v>
      </c>
    </row>
    <row r="4178" spans="1:5" x14ac:dyDescent="0.35">
      <c r="A4178">
        <f t="shared" si="65"/>
        <v>2014</v>
      </c>
      <c r="B4178" t="s">
        <v>945</v>
      </c>
      <c r="C4178">
        <v>309</v>
      </c>
      <c r="D4178">
        <v>1</v>
      </c>
      <c r="E4178">
        <v>1472.61</v>
      </c>
    </row>
    <row r="4179" spans="1:5" x14ac:dyDescent="0.35">
      <c r="A4179">
        <f t="shared" si="65"/>
        <v>2014</v>
      </c>
      <c r="B4179" t="s">
        <v>945</v>
      </c>
      <c r="C4179">
        <v>314</v>
      </c>
      <c r="D4179">
        <v>1</v>
      </c>
      <c r="E4179">
        <v>823.12</v>
      </c>
    </row>
    <row r="4180" spans="1:5" x14ac:dyDescent="0.35">
      <c r="A4180">
        <f t="shared" si="65"/>
        <v>2014</v>
      </c>
      <c r="B4180" t="s">
        <v>945</v>
      </c>
      <c r="C4180">
        <v>316</v>
      </c>
      <c r="D4180">
        <v>1</v>
      </c>
      <c r="E4180">
        <v>1064.73</v>
      </c>
    </row>
    <row r="4181" spans="1:5" x14ac:dyDescent="0.35">
      <c r="A4181">
        <f t="shared" si="65"/>
        <v>2014</v>
      </c>
      <c r="B4181" t="s">
        <v>945</v>
      </c>
      <c r="C4181">
        <v>317</v>
      </c>
      <c r="D4181">
        <v>1</v>
      </c>
      <c r="E4181">
        <v>894.25</v>
      </c>
    </row>
    <row r="4182" spans="1:5" x14ac:dyDescent="0.35">
      <c r="A4182">
        <f t="shared" si="65"/>
        <v>2014</v>
      </c>
      <c r="B4182" t="s">
        <v>945</v>
      </c>
      <c r="C4182">
        <v>318</v>
      </c>
      <c r="D4182">
        <v>1</v>
      </c>
      <c r="E4182">
        <v>3933.99</v>
      </c>
    </row>
    <row r="4183" spans="1:5" x14ac:dyDescent="0.35">
      <c r="A4183">
        <f t="shared" si="65"/>
        <v>2014</v>
      </c>
      <c r="B4183" t="s">
        <v>945</v>
      </c>
      <c r="C4183">
        <v>319</v>
      </c>
      <c r="D4183">
        <v>1</v>
      </c>
      <c r="E4183">
        <v>569.44000000000005</v>
      </c>
    </row>
    <row r="4184" spans="1:5" x14ac:dyDescent="0.35">
      <c r="A4184">
        <f t="shared" si="65"/>
        <v>2014</v>
      </c>
      <c r="B4184" t="s">
        <v>945</v>
      </c>
      <c r="C4184">
        <v>323</v>
      </c>
      <c r="D4184">
        <v>2</v>
      </c>
      <c r="E4184">
        <v>33.72</v>
      </c>
    </row>
    <row r="4185" spans="1:5" x14ac:dyDescent="0.35">
      <c r="A4185">
        <f t="shared" si="65"/>
        <v>2014</v>
      </c>
      <c r="B4185" t="s">
        <v>945</v>
      </c>
      <c r="C4185">
        <v>330</v>
      </c>
      <c r="D4185">
        <v>1</v>
      </c>
      <c r="E4185">
        <v>306.07</v>
      </c>
    </row>
    <row r="4186" spans="1:5" x14ac:dyDescent="0.35">
      <c r="A4186">
        <f t="shared" si="65"/>
        <v>2014</v>
      </c>
      <c r="B4186" t="s">
        <v>945</v>
      </c>
      <c r="C4186">
        <v>332</v>
      </c>
      <c r="D4186">
        <v>1</v>
      </c>
      <c r="E4186">
        <v>1697.86</v>
      </c>
    </row>
    <row r="4187" spans="1:5" x14ac:dyDescent="0.35">
      <c r="A4187">
        <f t="shared" si="65"/>
        <v>2014</v>
      </c>
      <c r="B4187" t="s">
        <v>945</v>
      </c>
      <c r="C4187">
        <v>333</v>
      </c>
      <c r="D4187">
        <v>1</v>
      </c>
      <c r="E4187">
        <v>544.16999999999996</v>
      </c>
    </row>
    <row r="4188" spans="1:5" x14ac:dyDescent="0.35">
      <c r="A4188">
        <f t="shared" si="65"/>
        <v>2014</v>
      </c>
      <c r="B4188" t="s">
        <v>945</v>
      </c>
      <c r="C4188">
        <v>345</v>
      </c>
      <c r="D4188">
        <v>1</v>
      </c>
      <c r="E4188">
        <v>1387.76</v>
      </c>
    </row>
    <row r="4189" spans="1:5" x14ac:dyDescent="0.35">
      <c r="A4189">
        <f t="shared" si="65"/>
        <v>2014</v>
      </c>
      <c r="B4189" t="s">
        <v>945</v>
      </c>
      <c r="C4189">
        <v>347</v>
      </c>
      <c r="D4189">
        <v>1</v>
      </c>
      <c r="E4189">
        <v>3993.96</v>
      </c>
    </row>
    <row r="4190" spans="1:5" x14ac:dyDescent="0.35">
      <c r="A4190">
        <f t="shared" si="65"/>
        <v>2014</v>
      </c>
      <c r="B4190" t="s">
        <v>945</v>
      </c>
      <c r="C4190">
        <v>356</v>
      </c>
      <c r="D4190">
        <v>1</v>
      </c>
      <c r="E4190">
        <v>151.6</v>
      </c>
    </row>
    <row r="4191" spans="1:5" x14ac:dyDescent="0.35">
      <c r="A4191">
        <f t="shared" si="65"/>
        <v>2014</v>
      </c>
      <c r="B4191" t="s">
        <v>945</v>
      </c>
      <c r="C4191">
        <v>361</v>
      </c>
      <c r="D4191">
        <v>1</v>
      </c>
      <c r="E4191">
        <v>1080.76</v>
      </c>
    </row>
    <row r="4192" spans="1:5" x14ac:dyDescent="0.35">
      <c r="A4192">
        <f t="shared" si="65"/>
        <v>2014</v>
      </c>
      <c r="B4192" t="s">
        <v>945</v>
      </c>
      <c r="C4192">
        <v>362</v>
      </c>
      <c r="D4192">
        <v>1</v>
      </c>
      <c r="E4192">
        <v>348.39</v>
      </c>
    </row>
    <row r="4193" spans="1:5" x14ac:dyDescent="0.35">
      <c r="A4193">
        <f t="shared" si="65"/>
        <v>2014</v>
      </c>
      <c r="B4193" t="s">
        <v>945</v>
      </c>
      <c r="C4193">
        <v>363</v>
      </c>
      <c r="D4193">
        <v>1</v>
      </c>
      <c r="E4193">
        <v>349.37</v>
      </c>
    </row>
    <row r="4194" spans="1:5" x14ac:dyDescent="0.35">
      <c r="A4194">
        <f t="shared" si="65"/>
        <v>2014</v>
      </c>
      <c r="B4194" t="s">
        <v>945</v>
      </c>
      <c r="C4194">
        <v>378</v>
      </c>
      <c r="D4194">
        <v>1</v>
      </c>
      <c r="E4194">
        <v>501.36</v>
      </c>
    </row>
    <row r="4195" spans="1:5" x14ac:dyDescent="0.35">
      <c r="A4195">
        <f t="shared" si="65"/>
        <v>2014</v>
      </c>
      <c r="B4195" t="s">
        <v>945</v>
      </c>
      <c r="C4195">
        <v>381</v>
      </c>
      <c r="D4195">
        <v>1</v>
      </c>
      <c r="E4195">
        <v>1372.25</v>
      </c>
    </row>
    <row r="4196" spans="1:5" x14ac:dyDescent="0.35">
      <c r="A4196">
        <f t="shared" si="65"/>
        <v>2014</v>
      </c>
      <c r="B4196" t="s">
        <v>945</v>
      </c>
      <c r="C4196">
        <v>390</v>
      </c>
      <c r="D4196">
        <v>1</v>
      </c>
      <c r="E4196">
        <v>459.89</v>
      </c>
    </row>
    <row r="4197" spans="1:5" x14ac:dyDescent="0.35">
      <c r="A4197">
        <f t="shared" si="65"/>
        <v>2014</v>
      </c>
      <c r="B4197" t="s">
        <v>945</v>
      </c>
      <c r="C4197">
        <v>391</v>
      </c>
      <c r="D4197">
        <v>1</v>
      </c>
      <c r="E4197">
        <v>446.72</v>
      </c>
    </row>
    <row r="4198" spans="1:5" x14ac:dyDescent="0.35">
      <c r="A4198">
        <f t="shared" si="65"/>
        <v>2014</v>
      </c>
      <c r="B4198" t="s">
        <v>945</v>
      </c>
      <c r="C4198">
        <v>402</v>
      </c>
      <c r="D4198">
        <v>1</v>
      </c>
      <c r="E4198">
        <v>95.41</v>
      </c>
    </row>
    <row r="4199" spans="1:5" x14ac:dyDescent="0.35">
      <c r="A4199">
        <f t="shared" si="65"/>
        <v>2014</v>
      </c>
      <c r="B4199" t="s">
        <v>945</v>
      </c>
      <c r="C4199">
        <v>403</v>
      </c>
      <c r="D4199">
        <v>1</v>
      </c>
      <c r="E4199">
        <v>182.87</v>
      </c>
    </row>
    <row r="4200" spans="1:5" x14ac:dyDescent="0.35">
      <c r="A4200">
        <f t="shared" si="65"/>
        <v>2014</v>
      </c>
      <c r="B4200" t="s">
        <v>945</v>
      </c>
      <c r="C4200">
        <v>404</v>
      </c>
      <c r="D4200">
        <v>1</v>
      </c>
      <c r="E4200">
        <v>172.14</v>
      </c>
    </row>
    <row r="4201" spans="1:5" x14ac:dyDescent="0.35">
      <c r="A4201">
        <f t="shared" si="65"/>
        <v>2014</v>
      </c>
      <c r="B4201" t="s">
        <v>945</v>
      </c>
      <c r="C4201">
        <v>413</v>
      </c>
      <c r="D4201">
        <v>1</v>
      </c>
      <c r="E4201">
        <v>2231.48</v>
      </c>
    </row>
    <row r="4202" spans="1:5" x14ac:dyDescent="0.35">
      <c r="A4202">
        <f t="shared" si="65"/>
        <v>2014</v>
      </c>
      <c r="B4202" t="s">
        <v>945</v>
      </c>
      <c r="C4202">
        <v>414</v>
      </c>
      <c r="D4202">
        <v>1</v>
      </c>
      <c r="E4202">
        <v>460.36</v>
      </c>
    </row>
    <row r="4203" spans="1:5" x14ac:dyDescent="0.35">
      <c r="A4203">
        <f t="shared" si="65"/>
        <v>2014</v>
      </c>
      <c r="B4203" t="s">
        <v>945</v>
      </c>
      <c r="C4203">
        <v>415</v>
      </c>
      <c r="D4203">
        <v>1</v>
      </c>
      <c r="E4203">
        <v>170.89</v>
      </c>
    </row>
    <row r="4204" spans="1:5" x14ac:dyDescent="0.35">
      <c r="A4204">
        <f t="shared" si="65"/>
        <v>2014</v>
      </c>
      <c r="B4204" t="s">
        <v>945</v>
      </c>
      <c r="C4204">
        <v>423</v>
      </c>
      <c r="D4204">
        <v>1</v>
      </c>
      <c r="E4204">
        <v>2903.83</v>
      </c>
    </row>
    <row r="4205" spans="1:5" x14ac:dyDescent="0.35">
      <c r="A4205">
        <f t="shared" si="65"/>
        <v>2014</v>
      </c>
      <c r="B4205" t="s">
        <v>945</v>
      </c>
      <c r="C4205">
        <v>424</v>
      </c>
      <c r="D4205">
        <v>1</v>
      </c>
      <c r="E4205">
        <v>422.55</v>
      </c>
    </row>
    <row r="4206" spans="1:5" x14ac:dyDescent="0.35">
      <c r="A4206">
        <f t="shared" si="65"/>
        <v>2014</v>
      </c>
      <c r="B4206" t="s">
        <v>945</v>
      </c>
      <c r="C4206">
        <v>432</v>
      </c>
      <c r="D4206">
        <v>1</v>
      </c>
      <c r="E4206">
        <v>601.80999999999995</v>
      </c>
    </row>
    <row r="4207" spans="1:5" x14ac:dyDescent="0.35">
      <c r="A4207">
        <f t="shared" si="65"/>
        <v>2014</v>
      </c>
      <c r="B4207" t="s">
        <v>945</v>
      </c>
      <c r="C4207">
        <v>435</v>
      </c>
      <c r="D4207">
        <v>1</v>
      </c>
      <c r="E4207">
        <v>554.01</v>
      </c>
    </row>
    <row r="4208" spans="1:5" x14ac:dyDescent="0.35">
      <c r="A4208">
        <f t="shared" si="65"/>
        <v>2014</v>
      </c>
      <c r="B4208" t="s">
        <v>945</v>
      </c>
      <c r="C4208">
        <v>441</v>
      </c>
      <c r="D4208">
        <v>1</v>
      </c>
      <c r="E4208">
        <v>385.28</v>
      </c>
    </row>
    <row r="4209" spans="1:5" x14ac:dyDescent="0.35">
      <c r="A4209">
        <f t="shared" si="65"/>
        <v>2014</v>
      </c>
      <c r="B4209" t="s">
        <v>945</v>
      </c>
      <c r="C4209">
        <v>447</v>
      </c>
      <c r="D4209">
        <v>1</v>
      </c>
      <c r="E4209">
        <v>153.34</v>
      </c>
    </row>
    <row r="4210" spans="1:5" x14ac:dyDescent="0.35">
      <c r="A4210">
        <f t="shared" si="65"/>
        <v>2014</v>
      </c>
      <c r="B4210" t="s">
        <v>945</v>
      </c>
      <c r="C4210">
        <v>458</v>
      </c>
      <c r="D4210">
        <v>1</v>
      </c>
      <c r="E4210">
        <v>206.6</v>
      </c>
    </row>
    <row r="4211" spans="1:5" x14ac:dyDescent="0.35">
      <c r="A4211">
        <f t="shared" si="65"/>
        <v>2014</v>
      </c>
      <c r="B4211" t="s">
        <v>945</v>
      </c>
      <c r="C4211">
        <v>463</v>
      </c>
      <c r="D4211">
        <v>1</v>
      </c>
      <c r="E4211">
        <v>950.91</v>
      </c>
    </row>
    <row r="4212" spans="1:5" x14ac:dyDescent="0.35">
      <c r="A4212">
        <f t="shared" si="65"/>
        <v>2014</v>
      </c>
      <c r="B4212" t="s">
        <v>945</v>
      </c>
      <c r="C4212">
        <v>465</v>
      </c>
      <c r="D4212">
        <v>1</v>
      </c>
      <c r="E4212">
        <v>1686.03</v>
      </c>
    </row>
    <row r="4213" spans="1:5" x14ac:dyDescent="0.35">
      <c r="A4213">
        <f t="shared" si="65"/>
        <v>2014</v>
      </c>
      <c r="B4213" t="s">
        <v>945</v>
      </c>
      <c r="C4213">
        <v>466</v>
      </c>
      <c r="D4213">
        <v>1</v>
      </c>
      <c r="E4213">
        <v>2208.83</v>
      </c>
    </row>
    <row r="4214" spans="1:5" x14ac:dyDescent="0.35">
      <c r="A4214">
        <f t="shared" si="65"/>
        <v>2014</v>
      </c>
      <c r="B4214" t="s">
        <v>945</v>
      </c>
      <c r="C4214">
        <v>473</v>
      </c>
      <c r="D4214">
        <v>1</v>
      </c>
      <c r="E4214">
        <v>481.58</v>
      </c>
    </row>
    <row r="4215" spans="1:5" x14ac:dyDescent="0.35">
      <c r="A4215">
        <f t="shared" si="65"/>
        <v>2014</v>
      </c>
      <c r="B4215" t="s">
        <v>945</v>
      </c>
      <c r="C4215">
        <v>477</v>
      </c>
      <c r="D4215">
        <v>1</v>
      </c>
      <c r="E4215">
        <v>3244.41</v>
      </c>
    </row>
    <row r="4216" spans="1:5" x14ac:dyDescent="0.35">
      <c r="A4216">
        <f t="shared" si="65"/>
        <v>2014</v>
      </c>
      <c r="B4216" t="s">
        <v>945</v>
      </c>
      <c r="C4216">
        <v>480</v>
      </c>
      <c r="D4216">
        <v>1</v>
      </c>
      <c r="E4216">
        <v>609.69000000000005</v>
      </c>
    </row>
    <row r="4217" spans="1:5" x14ac:dyDescent="0.35">
      <c r="A4217">
        <f t="shared" si="65"/>
        <v>2014</v>
      </c>
      <c r="B4217" t="s">
        <v>945</v>
      </c>
      <c r="C4217">
        <v>482</v>
      </c>
      <c r="D4217">
        <v>1</v>
      </c>
      <c r="E4217">
        <v>2453.06</v>
      </c>
    </row>
    <row r="4218" spans="1:5" x14ac:dyDescent="0.35">
      <c r="A4218">
        <f t="shared" si="65"/>
        <v>2014</v>
      </c>
      <c r="B4218" t="s">
        <v>945</v>
      </c>
      <c r="C4218">
        <v>484</v>
      </c>
      <c r="D4218">
        <v>1</v>
      </c>
      <c r="E4218">
        <v>1107.6199999999999</v>
      </c>
    </row>
    <row r="4219" spans="1:5" x14ac:dyDescent="0.35">
      <c r="A4219">
        <f t="shared" si="65"/>
        <v>2014</v>
      </c>
      <c r="B4219" t="s">
        <v>945</v>
      </c>
      <c r="C4219">
        <v>485</v>
      </c>
      <c r="D4219">
        <v>1</v>
      </c>
      <c r="E4219">
        <v>900.49</v>
      </c>
    </row>
    <row r="4220" spans="1:5" x14ac:dyDescent="0.35">
      <c r="A4220">
        <f t="shared" si="65"/>
        <v>2014</v>
      </c>
      <c r="B4220" t="s">
        <v>945</v>
      </c>
      <c r="C4220">
        <v>486</v>
      </c>
      <c r="D4220">
        <v>1</v>
      </c>
      <c r="E4220">
        <v>312.5</v>
      </c>
    </row>
    <row r="4221" spans="1:5" x14ac:dyDescent="0.35">
      <c r="A4221">
        <f t="shared" si="65"/>
        <v>2014</v>
      </c>
      <c r="B4221" t="s">
        <v>945</v>
      </c>
      <c r="C4221">
        <v>487</v>
      </c>
      <c r="D4221">
        <v>1</v>
      </c>
      <c r="E4221">
        <v>362.5</v>
      </c>
    </row>
    <row r="4222" spans="1:5" x14ac:dyDescent="0.35">
      <c r="A4222">
        <f t="shared" si="65"/>
        <v>2014</v>
      </c>
      <c r="B4222" t="s">
        <v>945</v>
      </c>
      <c r="C4222">
        <v>492</v>
      </c>
      <c r="D4222">
        <v>1</v>
      </c>
      <c r="E4222">
        <v>4652.76</v>
      </c>
    </row>
    <row r="4223" spans="1:5" x14ac:dyDescent="0.35">
      <c r="A4223">
        <f t="shared" si="65"/>
        <v>2014</v>
      </c>
      <c r="B4223" t="s">
        <v>945</v>
      </c>
      <c r="C4223">
        <v>495</v>
      </c>
      <c r="D4223">
        <v>1</v>
      </c>
      <c r="E4223">
        <v>401.73</v>
      </c>
    </row>
    <row r="4224" spans="1:5" x14ac:dyDescent="0.35">
      <c r="A4224">
        <f t="shared" si="65"/>
        <v>2014</v>
      </c>
      <c r="B4224" t="s">
        <v>945</v>
      </c>
      <c r="C4224">
        <v>497</v>
      </c>
      <c r="D4224">
        <v>1</v>
      </c>
      <c r="E4224">
        <v>234.4</v>
      </c>
    </row>
    <row r="4225" spans="1:5" x14ac:dyDescent="0.35">
      <c r="A4225">
        <f t="shared" si="65"/>
        <v>2014</v>
      </c>
      <c r="B4225" t="s">
        <v>945</v>
      </c>
      <c r="C4225">
        <v>499</v>
      </c>
      <c r="D4225">
        <v>1</v>
      </c>
      <c r="E4225">
        <v>288.24</v>
      </c>
    </row>
    <row r="4226" spans="1:5" x14ac:dyDescent="0.35">
      <c r="A4226">
        <f t="shared" si="65"/>
        <v>2014</v>
      </c>
      <c r="B4226" t="s">
        <v>945</v>
      </c>
      <c r="C4226">
        <v>500</v>
      </c>
      <c r="D4226">
        <v>1</v>
      </c>
      <c r="E4226">
        <v>457.46</v>
      </c>
    </row>
    <row r="4227" spans="1:5" x14ac:dyDescent="0.35">
      <c r="A4227">
        <f t="shared" si="65"/>
        <v>2014</v>
      </c>
      <c r="B4227" t="s">
        <v>945</v>
      </c>
      <c r="C4227">
        <v>505</v>
      </c>
      <c r="D4227">
        <v>1</v>
      </c>
      <c r="E4227">
        <v>314.8</v>
      </c>
    </row>
    <row r="4228" spans="1:5" x14ac:dyDescent="0.35">
      <c r="A4228">
        <f t="shared" ref="A4228:A4291" si="66">VALUE(20&amp;LEFT(B4228,2))+1</f>
        <v>2014</v>
      </c>
      <c r="B4228" t="s">
        <v>945</v>
      </c>
      <c r="C4228">
        <v>507</v>
      </c>
      <c r="D4228">
        <v>1</v>
      </c>
      <c r="E4228">
        <v>337.61</v>
      </c>
    </row>
    <row r="4229" spans="1:5" x14ac:dyDescent="0.35">
      <c r="A4229">
        <f t="shared" si="66"/>
        <v>2014</v>
      </c>
      <c r="B4229" t="s">
        <v>945</v>
      </c>
      <c r="C4229">
        <v>508</v>
      </c>
      <c r="D4229">
        <v>1</v>
      </c>
      <c r="E4229">
        <v>1940.24</v>
      </c>
    </row>
    <row r="4230" spans="1:5" x14ac:dyDescent="0.35">
      <c r="A4230">
        <f t="shared" si="66"/>
        <v>2014</v>
      </c>
      <c r="B4230" t="s">
        <v>945</v>
      </c>
      <c r="C4230">
        <v>511</v>
      </c>
      <c r="D4230">
        <v>1</v>
      </c>
      <c r="E4230">
        <v>591.97</v>
      </c>
    </row>
    <row r="4231" spans="1:5" x14ac:dyDescent="0.35">
      <c r="A4231">
        <f t="shared" si="66"/>
        <v>2014</v>
      </c>
      <c r="B4231" t="s">
        <v>945</v>
      </c>
      <c r="C4231">
        <v>514</v>
      </c>
      <c r="D4231">
        <v>1</v>
      </c>
      <c r="E4231">
        <v>156.37</v>
      </c>
    </row>
    <row r="4232" spans="1:5" x14ac:dyDescent="0.35">
      <c r="A4232">
        <f t="shared" si="66"/>
        <v>2014</v>
      </c>
      <c r="B4232" t="s">
        <v>945</v>
      </c>
      <c r="C4232">
        <v>518</v>
      </c>
      <c r="D4232">
        <v>1</v>
      </c>
      <c r="E4232">
        <v>2777.97</v>
      </c>
    </row>
    <row r="4233" spans="1:5" x14ac:dyDescent="0.35">
      <c r="A4233">
        <f t="shared" si="66"/>
        <v>2014</v>
      </c>
      <c r="B4233" t="s">
        <v>945</v>
      </c>
      <c r="C4233">
        <v>531</v>
      </c>
      <c r="D4233">
        <v>1</v>
      </c>
      <c r="E4233">
        <v>1904.31</v>
      </c>
    </row>
    <row r="4234" spans="1:5" x14ac:dyDescent="0.35">
      <c r="A4234">
        <f t="shared" si="66"/>
        <v>2014</v>
      </c>
      <c r="B4234" t="s">
        <v>945</v>
      </c>
      <c r="C4234">
        <v>533</v>
      </c>
      <c r="D4234">
        <v>1</v>
      </c>
      <c r="E4234">
        <v>1186.27</v>
      </c>
    </row>
    <row r="4235" spans="1:5" x14ac:dyDescent="0.35">
      <c r="A4235">
        <f t="shared" si="66"/>
        <v>2014</v>
      </c>
      <c r="B4235" t="s">
        <v>945</v>
      </c>
      <c r="C4235">
        <v>534</v>
      </c>
      <c r="D4235">
        <v>1</v>
      </c>
      <c r="E4235">
        <v>1978.01</v>
      </c>
    </row>
    <row r="4236" spans="1:5" x14ac:dyDescent="0.35">
      <c r="A4236">
        <f t="shared" si="66"/>
        <v>2014</v>
      </c>
      <c r="B4236" t="s">
        <v>945</v>
      </c>
      <c r="C4236">
        <v>535</v>
      </c>
      <c r="D4236">
        <v>1</v>
      </c>
      <c r="E4236">
        <v>16386.88</v>
      </c>
    </row>
    <row r="4237" spans="1:5" x14ac:dyDescent="0.35">
      <c r="A4237">
        <f t="shared" si="66"/>
        <v>2014</v>
      </c>
      <c r="B4237" t="s">
        <v>945</v>
      </c>
      <c r="C4237">
        <v>542</v>
      </c>
      <c r="D4237">
        <v>1</v>
      </c>
      <c r="E4237">
        <v>447.44</v>
      </c>
    </row>
    <row r="4238" spans="1:5" x14ac:dyDescent="0.35">
      <c r="A4238">
        <f t="shared" si="66"/>
        <v>2014</v>
      </c>
      <c r="B4238" t="s">
        <v>945</v>
      </c>
      <c r="C4238">
        <v>544</v>
      </c>
      <c r="D4238">
        <v>1</v>
      </c>
      <c r="E4238">
        <v>2596.29</v>
      </c>
    </row>
    <row r="4239" spans="1:5" x14ac:dyDescent="0.35">
      <c r="A4239">
        <f t="shared" si="66"/>
        <v>2014</v>
      </c>
      <c r="B4239" t="s">
        <v>945</v>
      </c>
      <c r="C4239">
        <v>545</v>
      </c>
      <c r="D4239">
        <v>1</v>
      </c>
      <c r="E4239">
        <v>382.3</v>
      </c>
    </row>
    <row r="4240" spans="1:5" x14ac:dyDescent="0.35">
      <c r="A4240">
        <f t="shared" si="66"/>
        <v>2014</v>
      </c>
      <c r="B4240" t="s">
        <v>945</v>
      </c>
      <c r="C4240">
        <v>547</v>
      </c>
      <c r="D4240">
        <v>1</v>
      </c>
      <c r="E4240">
        <v>527.22</v>
      </c>
    </row>
    <row r="4241" spans="1:5" x14ac:dyDescent="0.35">
      <c r="A4241">
        <f t="shared" si="66"/>
        <v>2014</v>
      </c>
      <c r="B4241" t="s">
        <v>945</v>
      </c>
      <c r="C4241">
        <v>548</v>
      </c>
      <c r="D4241">
        <v>1</v>
      </c>
      <c r="E4241">
        <v>909</v>
      </c>
    </row>
    <row r="4242" spans="1:5" x14ac:dyDescent="0.35">
      <c r="A4242">
        <f t="shared" si="66"/>
        <v>2014</v>
      </c>
      <c r="B4242" t="s">
        <v>945</v>
      </c>
      <c r="C4242">
        <v>549</v>
      </c>
      <c r="D4242">
        <v>1</v>
      </c>
      <c r="E4242">
        <v>1340.84</v>
      </c>
    </row>
    <row r="4243" spans="1:5" x14ac:dyDescent="0.35">
      <c r="A4243">
        <f t="shared" si="66"/>
        <v>2014</v>
      </c>
      <c r="B4243" t="s">
        <v>945</v>
      </c>
      <c r="C4243">
        <v>550</v>
      </c>
      <c r="D4243">
        <v>1</v>
      </c>
      <c r="E4243">
        <v>564.09</v>
      </c>
    </row>
    <row r="4244" spans="1:5" x14ac:dyDescent="0.35">
      <c r="A4244">
        <f t="shared" si="66"/>
        <v>2014</v>
      </c>
      <c r="B4244" t="s">
        <v>945</v>
      </c>
      <c r="C4244">
        <v>553</v>
      </c>
      <c r="D4244">
        <v>1</v>
      </c>
      <c r="E4244">
        <v>710.31</v>
      </c>
    </row>
    <row r="4245" spans="1:5" x14ac:dyDescent="0.35">
      <c r="A4245">
        <f t="shared" si="66"/>
        <v>2014</v>
      </c>
      <c r="B4245" t="s">
        <v>945</v>
      </c>
      <c r="C4245">
        <v>561</v>
      </c>
      <c r="D4245">
        <v>1</v>
      </c>
      <c r="E4245">
        <v>191.69</v>
      </c>
    </row>
    <row r="4246" spans="1:5" x14ac:dyDescent="0.35">
      <c r="A4246">
        <f t="shared" si="66"/>
        <v>2014</v>
      </c>
      <c r="B4246" t="s">
        <v>945</v>
      </c>
      <c r="C4246">
        <v>564</v>
      </c>
      <c r="D4246">
        <v>1</v>
      </c>
      <c r="E4246">
        <v>1992.2</v>
      </c>
    </row>
    <row r="4247" spans="1:5" x14ac:dyDescent="0.35">
      <c r="A4247">
        <f t="shared" si="66"/>
        <v>2014</v>
      </c>
      <c r="B4247" t="s">
        <v>945</v>
      </c>
      <c r="C4247">
        <v>577</v>
      </c>
      <c r="D4247">
        <v>1</v>
      </c>
      <c r="E4247">
        <v>442.37</v>
      </c>
    </row>
    <row r="4248" spans="1:5" x14ac:dyDescent="0.35">
      <c r="A4248">
        <f t="shared" si="66"/>
        <v>2014</v>
      </c>
      <c r="B4248" t="s">
        <v>945</v>
      </c>
      <c r="C4248">
        <v>578</v>
      </c>
      <c r="D4248">
        <v>1</v>
      </c>
      <c r="E4248">
        <v>1654.67</v>
      </c>
    </row>
    <row r="4249" spans="1:5" x14ac:dyDescent="0.35">
      <c r="A4249">
        <f t="shared" si="66"/>
        <v>2014</v>
      </c>
      <c r="B4249" t="s">
        <v>945</v>
      </c>
      <c r="C4249">
        <v>581</v>
      </c>
      <c r="D4249">
        <v>1</v>
      </c>
      <c r="E4249">
        <v>367.03</v>
      </c>
    </row>
    <row r="4250" spans="1:5" x14ac:dyDescent="0.35">
      <c r="A4250">
        <f t="shared" si="66"/>
        <v>2014</v>
      </c>
      <c r="B4250" t="s">
        <v>945</v>
      </c>
      <c r="C4250">
        <v>592</v>
      </c>
      <c r="D4250">
        <v>1</v>
      </c>
      <c r="E4250">
        <v>188.04</v>
      </c>
    </row>
    <row r="4251" spans="1:5" x14ac:dyDescent="0.35">
      <c r="A4251">
        <f t="shared" si="66"/>
        <v>2014</v>
      </c>
      <c r="B4251" t="s">
        <v>945</v>
      </c>
      <c r="C4251">
        <v>593</v>
      </c>
      <c r="D4251">
        <v>1</v>
      </c>
      <c r="E4251">
        <v>1235.7</v>
      </c>
    </row>
    <row r="4252" spans="1:5" x14ac:dyDescent="0.35">
      <c r="A4252">
        <f t="shared" si="66"/>
        <v>2014</v>
      </c>
      <c r="B4252" t="s">
        <v>945</v>
      </c>
      <c r="C4252">
        <v>595</v>
      </c>
      <c r="D4252">
        <v>1</v>
      </c>
      <c r="E4252">
        <v>1774.21</v>
      </c>
    </row>
    <row r="4253" spans="1:5" x14ac:dyDescent="0.35">
      <c r="A4253">
        <f t="shared" si="66"/>
        <v>2014</v>
      </c>
      <c r="B4253" t="s">
        <v>945</v>
      </c>
      <c r="C4253">
        <v>599</v>
      </c>
      <c r="D4253">
        <v>1</v>
      </c>
      <c r="E4253">
        <v>437.09</v>
      </c>
    </row>
    <row r="4254" spans="1:5" x14ac:dyDescent="0.35">
      <c r="A4254">
        <f t="shared" si="66"/>
        <v>2014</v>
      </c>
      <c r="B4254" t="s">
        <v>945</v>
      </c>
      <c r="C4254">
        <v>600</v>
      </c>
      <c r="D4254">
        <v>1</v>
      </c>
      <c r="E4254">
        <v>259.39</v>
      </c>
    </row>
    <row r="4255" spans="1:5" x14ac:dyDescent="0.35">
      <c r="A4255">
        <f t="shared" si="66"/>
        <v>2014</v>
      </c>
      <c r="B4255" t="s">
        <v>945</v>
      </c>
      <c r="C4255">
        <v>601</v>
      </c>
      <c r="D4255">
        <v>1</v>
      </c>
      <c r="E4255">
        <v>655.04999999999995</v>
      </c>
    </row>
    <row r="4256" spans="1:5" x14ac:dyDescent="0.35">
      <c r="A4256">
        <f t="shared" si="66"/>
        <v>2014</v>
      </c>
      <c r="B4256" t="s">
        <v>945</v>
      </c>
      <c r="C4256">
        <v>621</v>
      </c>
      <c r="D4256">
        <v>1</v>
      </c>
      <c r="E4256">
        <v>10521.38</v>
      </c>
    </row>
    <row r="4257" spans="1:5" x14ac:dyDescent="0.35">
      <c r="A4257">
        <f t="shared" si="66"/>
        <v>2014</v>
      </c>
      <c r="B4257" t="s">
        <v>945</v>
      </c>
      <c r="C4257">
        <v>622</v>
      </c>
      <c r="D4257">
        <v>1</v>
      </c>
      <c r="E4257">
        <v>10727.06</v>
      </c>
    </row>
    <row r="4258" spans="1:5" x14ac:dyDescent="0.35">
      <c r="A4258">
        <f t="shared" si="66"/>
        <v>2014</v>
      </c>
      <c r="B4258" t="s">
        <v>945</v>
      </c>
      <c r="C4258">
        <v>623</v>
      </c>
      <c r="D4258">
        <v>1</v>
      </c>
      <c r="E4258">
        <v>7270.6</v>
      </c>
    </row>
    <row r="4259" spans="1:5" x14ac:dyDescent="0.35">
      <c r="A4259">
        <f t="shared" si="66"/>
        <v>2014</v>
      </c>
      <c r="B4259" t="s">
        <v>945</v>
      </c>
      <c r="C4259">
        <v>624</v>
      </c>
      <c r="D4259">
        <v>1</v>
      </c>
      <c r="E4259">
        <v>8096.07</v>
      </c>
    </row>
    <row r="4260" spans="1:5" x14ac:dyDescent="0.35">
      <c r="A4260">
        <f t="shared" si="66"/>
        <v>2014</v>
      </c>
      <c r="B4260" t="s">
        <v>945</v>
      </c>
      <c r="C4260">
        <v>625</v>
      </c>
      <c r="D4260">
        <v>1</v>
      </c>
      <c r="E4260">
        <v>37688.269999999997</v>
      </c>
    </row>
    <row r="4261" spans="1:5" x14ac:dyDescent="0.35">
      <c r="A4261">
        <f t="shared" si="66"/>
        <v>2014</v>
      </c>
      <c r="B4261" t="s">
        <v>945</v>
      </c>
      <c r="C4261">
        <v>630</v>
      </c>
      <c r="D4261">
        <v>1</v>
      </c>
      <c r="E4261">
        <v>365.27</v>
      </c>
    </row>
    <row r="4262" spans="1:5" x14ac:dyDescent="0.35">
      <c r="A4262">
        <f t="shared" si="66"/>
        <v>2014</v>
      </c>
      <c r="B4262" t="s">
        <v>945</v>
      </c>
      <c r="C4262">
        <v>635</v>
      </c>
      <c r="D4262">
        <v>1</v>
      </c>
      <c r="E4262">
        <v>50.98</v>
      </c>
    </row>
    <row r="4263" spans="1:5" x14ac:dyDescent="0.35">
      <c r="A4263">
        <f t="shared" si="66"/>
        <v>2014</v>
      </c>
      <c r="B4263" t="s">
        <v>945</v>
      </c>
      <c r="C4263">
        <v>640</v>
      </c>
      <c r="D4263">
        <v>1</v>
      </c>
      <c r="E4263">
        <v>384.03</v>
      </c>
    </row>
    <row r="4264" spans="1:5" x14ac:dyDescent="0.35">
      <c r="A4264">
        <f t="shared" si="66"/>
        <v>2014</v>
      </c>
      <c r="B4264" t="s">
        <v>945</v>
      </c>
      <c r="C4264">
        <v>656</v>
      </c>
      <c r="D4264">
        <v>1</v>
      </c>
      <c r="E4264">
        <v>3792.57</v>
      </c>
    </row>
    <row r="4265" spans="1:5" x14ac:dyDescent="0.35">
      <c r="A4265">
        <f t="shared" si="66"/>
        <v>2014</v>
      </c>
      <c r="B4265" t="s">
        <v>945</v>
      </c>
      <c r="C4265">
        <v>659</v>
      </c>
      <c r="D4265">
        <v>1</v>
      </c>
      <c r="E4265">
        <v>3818.87</v>
      </c>
    </row>
    <row r="4266" spans="1:5" x14ac:dyDescent="0.35">
      <c r="A4266">
        <f t="shared" si="66"/>
        <v>2014</v>
      </c>
      <c r="B4266" t="s">
        <v>945</v>
      </c>
      <c r="C4266">
        <v>671</v>
      </c>
      <c r="D4266">
        <v>1</v>
      </c>
      <c r="E4266">
        <v>342.43</v>
      </c>
    </row>
    <row r="4267" spans="1:5" x14ac:dyDescent="0.35">
      <c r="A4267">
        <f t="shared" si="66"/>
        <v>2014</v>
      </c>
      <c r="B4267" t="s">
        <v>945</v>
      </c>
      <c r="C4267">
        <v>676</v>
      </c>
      <c r="D4267">
        <v>1</v>
      </c>
      <c r="E4267">
        <v>247.09</v>
      </c>
    </row>
    <row r="4268" spans="1:5" x14ac:dyDescent="0.35">
      <c r="A4268">
        <f t="shared" si="66"/>
        <v>2014</v>
      </c>
      <c r="B4268" t="s">
        <v>945</v>
      </c>
      <c r="C4268">
        <v>682</v>
      </c>
      <c r="D4268">
        <v>1</v>
      </c>
      <c r="E4268">
        <v>1205.4100000000001</v>
      </c>
    </row>
    <row r="4269" spans="1:5" x14ac:dyDescent="0.35">
      <c r="A4269">
        <f t="shared" si="66"/>
        <v>2014</v>
      </c>
      <c r="B4269" t="s">
        <v>945</v>
      </c>
      <c r="C4269">
        <v>690</v>
      </c>
      <c r="D4269">
        <v>1</v>
      </c>
      <c r="E4269">
        <v>1018.61</v>
      </c>
    </row>
    <row r="4270" spans="1:5" x14ac:dyDescent="0.35">
      <c r="A4270">
        <f t="shared" si="66"/>
        <v>2014</v>
      </c>
      <c r="B4270" t="s">
        <v>945</v>
      </c>
      <c r="C4270">
        <v>695</v>
      </c>
      <c r="D4270">
        <v>1</v>
      </c>
      <c r="E4270">
        <v>728.11</v>
      </c>
    </row>
    <row r="4271" spans="1:5" x14ac:dyDescent="0.35">
      <c r="A4271">
        <f t="shared" si="66"/>
        <v>2014</v>
      </c>
      <c r="B4271" t="s">
        <v>945</v>
      </c>
      <c r="C4271">
        <v>696</v>
      </c>
      <c r="D4271">
        <v>1</v>
      </c>
      <c r="E4271">
        <v>542.17999999999995</v>
      </c>
    </row>
    <row r="4272" spans="1:5" x14ac:dyDescent="0.35">
      <c r="A4272">
        <f t="shared" si="66"/>
        <v>2014</v>
      </c>
      <c r="B4272" t="s">
        <v>945</v>
      </c>
      <c r="C4272">
        <v>698</v>
      </c>
      <c r="D4272">
        <v>1</v>
      </c>
      <c r="E4272">
        <v>254.11</v>
      </c>
    </row>
    <row r="4273" spans="1:5" x14ac:dyDescent="0.35">
      <c r="A4273">
        <f t="shared" si="66"/>
        <v>2014</v>
      </c>
      <c r="B4273" t="s">
        <v>945</v>
      </c>
      <c r="C4273">
        <v>700</v>
      </c>
      <c r="D4273">
        <v>1</v>
      </c>
      <c r="E4273">
        <v>2004.24</v>
      </c>
    </row>
    <row r="4274" spans="1:5" x14ac:dyDescent="0.35">
      <c r="A4274">
        <f t="shared" si="66"/>
        <v>2014</v>
      </c>
      <c r="B4274" t="s">
        <v>945</v>
      </c>
      <c r="C4274">
        <v>701</v>
      </c>
      <c r="D4274">
        <v>1</v>
      </c>
      <c r="E4274">
        <v>2377.5</v>
      </c>
    </row>
    <row r="4275" spans="1:5" x14ac:dyDescent="0.35">
      <c r="A4275">
        <f t="shared" si="66"/>
        <v>2014</v>
      </c>
      <c r="B4275" t="s">
        <v>945</v>
      </c>
      <c r="C4275">
        <v>704</v>
      </c>
      <c r="D4275">
        <v>1</v>
      </c>
      <c r="E4275">
        <v>1763.76</v>
      </c>
    </row>
    <row r="4276" spans="1:5" x14ac:dyDescent="0.35">
      <c r="A4276">
        <f t="shared" si="66"/>
        <v>2014</v>
      </c>
      <c r="B4276" t="s">
        <v>945</v>
      </c>
      <c r="C4276">
        <v>706</v>
      </c>
      <c r="D4276">
        <v>1</v>
      </c>
      <c r="E4276">
        <v>1731.97</v>
      </c>
    </row>
    <row r="4277" spans="1:5" x14ac:dyDescent="0.35">
      <c r="A4277">
        <f t="shared" si="66"/>
        <v>2014</v>
      </c>
      <c r="B4277" t="s">
        <v>945</v>
      </c>
      <c r="C4277">
        <v>707</v>
      </c>
      <c r="D4277">
        <v>1</v>
      </c>
      <c r="E4277">
        <v>134.94</v>
      </c>
    </row>
    <row r="4278" spans="1:5" x14ac:dyDescent="0.35">
      <c r="A4278">
        <f t="shared" si="66"/>
        <v>2014</v>
      </c>
      <c r="B4278" t="s">
        <v>945</v>
      </c>
      <c r="C4278">
        <v>709</v>
      </c>
      <c r="D4278">
        <v>1</v>
      </c>
      <c r="E4278">
        <v>8353.01</v>
      </c>
    </row>
    <row r="4279" spans="1:5" x14ac:dyDescent="0.35">
      <c r="A4279">
        <f t="shared" si="66"/>
        <v>2014</v>
      </c>
      <c r="B4279" t="s">
        <v>945</v>
      </c>
      <c r="C4279">
        <v>712</v>
      </c>
      <c r="D4279">
        <v>1</v>
      </c>
      <c r="E4279">
        <v>494.81</v>
      </c>
    </row>
    <row r="4280" spans="1:5" x14ac:dyDescent="0.35">
      <c r="A4280">
        <f t="shared" si="66"/>
        <v>2014</v>
      </c>
      <c r="B4280" t="s">
        <v>945</v>
      </c>
      <c r="C4280">
        <v>716</v>
      </c>
      <c r="D4280">
        <v>1</v>
      </c>
      <c r="E4280">
        <v>1587.2</v>
      </c>
    </row>
    <row r="4281" spans="1:5" x14ac:dyDescent="0.35">
      <c r="A4281">
        <f t="shared" si="66"/>
        <v>2014</v>
      </c>
      <c r="B4281" t="s">
        <v>945</v>
      </c>
      <c r="C4281">
        <v>717</v>
      </c>
      <c r="D4281">
        <v>1</v>
      </c>
      <c r="E4281">
        <v>1792.97</v>
      </c>
    </row>
    <row r="4282" spans="1:5" x14ac:dyDescent="0.35">
      <c r="A4282">
        <f t="shared" si="66"/>
        <v>2014</v>
      </c>
      <c r="B4282" t="s">
        <v>945</v>
      </c>
      <c r="C4282">
        <v>719</v>
      </c>
      <c r="D4282">
        <v>1</v>
      </c>
      <c r="E4282">
        <v>7401.65</v>
      </c>
    </row>
    <row r="4283" spans="1:5" x14ac:dyDescent="0.35">
      <c r="A4283">
        <f t="shared" si="66"/>
        <v>2014</v>
      </c>
      <c r="B4283" t="s">
        <v>945</v>
      </c>
      <c r="C4283">
        <v>720</v>
      </c>
      <c r="D4283">
        <v>1</v>
      </c>
      <c r="E4283">
        <v>7694.6</v>
      </c>
    </row>
    <row r="4284" spans="1:5" x14ac:dyDescent="0.35">
      <c r="A4284">
        <f t="shared" si="66"/>
        <v>2014</v>
      </c>
      <c r="B4284" t="s">
        <v>945</v>
      </c>
      <c r="C4284">
        <v>721</v>
      </c>
      <c r="D4284">
        <v>1</v>
      </c>
      <c r="E4284">
        <v>3897.56</v>
      </c>
    </row>
    <row r="4285" spans="1:5" x14ac:dyDescent="0.35">
      <c r="A4285">
        <f t="shared" si="66"/>
        <v>2014</v>
      </c>
      <c r="B4285" t="s">
        <v>945</v>
      </c>
      <c r="C4285">
        <v>726</v>
      </c>
      <c r="D4285">
        <v>1</v>
      </c>
      <c r="E4285">
        <v>2722.2</v>
      </c>
    </row>
    <row r="4286" spans="1:5" x14ac:dyDescent="0.35">
      <c r="A4286">
        <f t="shared" si="66"/>
        <v>2014</v>
      </c>
      <c r="B4286" t="s">
        <v>945</v>
      </c>
      <c r="C4286">
        <v>727</v>
      </c>
      <c r="D4286">
        <v>1</v>
      </c>
      <c r="E4286">
        <v>3249.57</v>
      </c>
    </row>
    <row r="4287" spans="1:5" x14ac:dyDescent="0.35">
      <c r="A4287">
        <f t="shared" si="66"/>
        <v>2014</v>
      </c>
      <c r="B4287" t="s">
        <v>945</v>
      </c>
      <c r="C4287">
        <v>728</v>
      </c>
      <c r="D4287">
        <v>1</v>
      </c>
      <c r="E4287">
        <v>12822.01</v>
      </c>
    </row>
    <row r="4288" spans="1:5" x14ac:dyDescent="0.35">
      <c r="A4288">
        <f t="shared" si="66"/>
        <v>2014</v>
      </c>
      <c r="B4288" t="s">
        <v>945</v>
      </c>
      <c r="C4288">
        <v>738</v>
      </c>
      <c r="D4288">
        <v>1</v>
      </c>
      <c r="E4288">
        <v>1017.44</v>
      </c>
    </row>
    <row r="4289" spans="1:5" x14ac:dyDescent="0.35">
      <c r="A4289">
        <f t="shared" si="66"/>
        <v>2014</v>
      </c>
      <c r="B4289" t="s">
        <v>945</v>
      </c>
      <c r="C4289">
        <v>739</v>
      </c>
      <c r="D4289">
        <v>1</v>
      </c>
      <c r="E4289">
        <v>663.11</v>
      </c>
    </row>
    <row r="4290" spans="1:5" x14ac:dyDescent="0.35">
      <c r="A4290">
        <f t="shared" si="66"/>
        <v>2014</v>
      </c>
      <c r="B4290" t="s">
        <v>945</v>
      </c>
      <c r="C4290">
        <v>740</v>
      </c>
      <c r="D4290">
        <v>1</v>
      </c>
      <c r="E4290">
        <v>1354.68</v>
      </c>
    </row>
    <row r="4291" spans="1:5" x14ac:dyDescent="0.35">
      <c r="A4291">
        <f t="shared" si="66"/>
        <v>2014</v>
      </c>
      <c r="B4291" t="s">
        <v>945</v>
      </c>
      <c r="C4291">
        <v>741</v>
      </c>
      <c r="D4291">
        <v>1</v>
      </c>
      <c r="E4291">
        <v>954.59</v>
      </c>
    </row>
    <row r="4292" spans="1:5" x14ac:dyDescent="0.35">
      <c r="A4292">
        <f t="shared" ref="A4292:A4355" si="67">VALUE(20&amp;LEFT(B4292,2))+1</f>
        <v>2014</v>
      </c>
      <c r="B4292" t="s">
        <v>945</v>
      </c>
      <c r="C4292">
        <v>742</v>
      </c>
      <c r="D4292">
        <v>1</v>
      </c>
      <c r="E4292">
        <v>9886.66</v>
      </c>
    </row>
    <row r="4293" spans="1:5" x14ac:dyDescent="0.35">
      <c r="A4293">
        <f t="shared" si="67"/>
        <v>2014</v>
      </c>
      <c r="B4293" t="s">
        <v>945</v>
      </c>
      <c r="C4293">
        <v>743</v>
      </c>
      <c r="D4293">
        <v>1</v>
      </c>
      <c r="E4293">
        <v>922.1</v>
      </c>
    </row>
    <row r="4294" spans="1:5" x14ac:dyDescent="0.35">
      <c r="A4294">
        <f t="shared" si="67"/>
        <v>2014</v>
      </c>
      <c r="B4294" t="s">
        <v>945</v>
      </c>
      <c r="C4294">
        <v>745</v>
      </c>
      <c r="D4294">
        <v>1</v>
      </c>
      <c r="E4294">
        <v>1698.49</v>
      </c>
    </row>
    <row r="4295" spans="1:5" x14ac:dyDescent="0.35">
      <c r="A4295">
        <f t="shared" si="67"/>
        <v>2014</v>
      </c>
      <c r="B4295" t="s">
        <v>945</v>
      </c>
      <c r="C4295">
        <v>748</v>
      </c>
      <c r="D4295">
        <v>1</v>
      </c>
      <c r="E4295">
        <v>3681.47</v>
      </c>
    </row>
    <row r="4296" spans="1:5" x14ac:dyDescent="0.35">
      <c r="A4296">
        <f t="shared" si="67"/>
        <v>2014</v>
      </c>
      <c r="B4296" t="s">
        <v>945</v>
      </c>
      <c r="C4296">
        <v>750</v>
      </c>
      <c r="D4296">
        <v>1</v>
      </c>
      <c r="E4296">
        <v>2000.58</v>
      </c>
    </row>
    <row r="4297" spans="1:5" x14ac:dyDescent="0.35">
      <c r="A4297">
        <f t="shared" si="67"/>
        <v>2014</v>
      </c>
      <c r="B4297" t="s">
        <v>945</v>
      </c>
      <c r="C4297">
        <v>756</v>
      </c>
      <c r="D4297">
        <v>1</v>
      </c>
      <c r="E4297">
        <v>723.67</v>
      </c>
    </row>
    <row r="4298" spans="1:5" x14ac:dyDescent="0.35">
      <c r="A4298">
        <f t="shared" si="67"/>
        <v>2014</v>
      </c>
      <c r="B4298" t="s">
        <v>945</v>
      </c>
      <c r="C4298">
        <v>761</v>
      </c>
      <c r="D4298">
        <v>1</v>
      </c>
      <c r="E4298">
        <v>4742.09</v>
      </c>
    </row>
    <row r="4299" spans="1:5" x14ac:dyDescent="0.35">
      <c r="A4299">
        <f t="shared" si="67"/>
        <v>2014</v>
      </c>
      <c r="B4299" t="s">
        <v>945</v>
      </c>
      <c r="C4299">
        <v>763</v>
      </c>
      <c r="D4299">
        <v>1</v>
      </c>
      <c r="E4299">
        <v>854.23</v>
      </c>
    </row>
    <row r="4300" spans="1:5" x14ac:dyDescent="0.35">
      <c r="A4300">
        <f t="shared" si="67"/>
        <v>2014</v>
      </c>
      <c r="B4300" t="s">
        <v>945</v>
      </c>
      <c r="C4300">
        <v>768</v>
      </c>
      <c r="D4300">
        <v>1</v>
      </c>
      <c r="E4300">
        <v>313.93</v>
      </c>
    </row>
    <row r="4301" spans="1:5" x14ac:dyDescent="0.35">
      <c r="A4301">
        <f t="shared" si="67"/>
        <v>2014</v>
      </c>
      <c r="B4301" t="s">
        <v>945</v>
      </c>
      <c r="C4301">
        <v>771</v>
      </c>
      <c r="D4301">
        <v>1</v>
      </c>
      <c r="E4301">
        <v>160.13</v>
      </c>
    </row>
    <row r="4302" spans="1:5" x14ac:dyDescent="0.35">
      <c r="A4302">
        <f t="shared" si="67"/>
        <v>2014</v>
      </c>
      <c r="B4302" t="s">
        <v>945</v>
      </c>
      <c r="C4302">
        <v>775</v>
      </c>
      <c r="D4302">
        <v>1</v>
      </c>
      <c r="E4302">
        <v>624.24</v>
      </c>
    </row>
    <row r="4303" spans="1:5" x14ac:dyDescent="0.35">
      <c r="A4303">
        <f t="shared" si="67"/>
        <v>2014</v>
      </c>
      <c r="B4303" t="s">
        <v>945</v>
      </c>
      <c r="C4303">
        <v>777</v>
      </c>
      <c r="D4303">
        <v>1</v>
      </c>
      <c r="E4303">
        <v>865.57</v>
      </c>
    </row>
    <row r="4304" spans="1:5" x14ac:dyDescent="0.35">
      <c r="A4304">
        <f t="shared" si="67"/>
        <v>2014</v>
      </c>
      <c r="B4304" t="s">
        <v>945</v>
      </c>
      <c r="C4304">
        <v>786</v>
      </c>
      <c r="D4304">
        <v>1</v>
      </c>
      <c r="E4304">
        <v>412.1</v>
      </c>
    </row>
    <row r="4305" spans="1:5" x14ac:dyDescent="0.35">
      <c r="A4305">
        <f t="shared" si="67"/>
        <v>2014</v>
      </c>
      <c r="B4305" t="s">
        <v>945</v>
      </c>
      <c r="C4305">
        <v>787</v>
      </c>
      <c r="D4305">
        <v>1</v>
      </c>
      <c r="E4305">
        <v>416.84</v>
      </c>
    </row>
    <row r="4306" spans="1:5" x14ac:dyDescent="0.35">
      <c r="A4306">
        <f t="shared" si="67"/>
        <v>2014</v>
      </c>
      <c r="B4306" t="s">
        <v>945</v>
      </c>
      <c r="C4306">
        <v>801</v>
      </c>
      <c r="D4306">
        <v>1</v>
      </c>
      <c r="E4306">
        <v>98.12</v>
      </c>
    </row>
    <row r="4307" spans="1:5" x14ac:dyDescent="0.35">
      <c r="A4307">
        <f t="shared" si="67"/>
        <v>2014</v>
      </c>
      <c r="B4307" t="s">
        <v>945</v>
      </c>
      <c r="C4307">
        <v>803</v>
      </c>
      <c r="D4307">
        <v>1</v>
      </c>
      <c r="E4307">
        <v>408.11</v>
      </c>
    </row>
    <row r="4308" spans="1:5" x14ac:dyDescent="0.35">
      <c r="A4308">
        <f t="shared" si="67"/>
        <v>2014</v>
      </c>
      <c r="B4308" t="s">
        <v>945</v>
      </c>
      <c r="C4308">
        <v>811</v>
      </c>
      <c r="D4308">
        <v>1</v>
      </c>
      <c r="E4308">
        <v>565.21</v>
      </c>
    </row>
    <row r="4309" spans="1:5" x14ac:dyDescent="0.35">
      <c r="A4309">
        <f t="shared" si="67"/>
        <v>2014</v>
      </c>
      <c r="B4309" t="s">
        <v>945</v>
      </c>
      <c r="C4309">
        <v>813</v>
      </c>
      <c r="D4309">
        <v>1</v>
      </c>
      <c r="E4309">
        <v>1260.24</v>
      </c>
    </row>
    <row r="4310" spans="1:5" x14ac:dyDescent="0.35">
      <c r="A4310">
        <f t="shared" si="67"/>
        <v>2014</v>
      </c>
      <c r="B4310" t="s">
        <v>945</v>
      </c>
      <c r="C4310">
        <v>815</v>
      </c>
      <c r="D4310">
        <v>2</v>
      </c>
      <c r="E4310">
        <v>2.12</v>
      </c>
    </row>
    <row r="4311" spans="1:5" x14ac:dyDescent="0.35">
      <c r="A4311">
        <f t="shared" si="67"/>
        <v>2014</v>
      </c>
      <c r="B4311" t="s">
        <v>945</v>
      </c>
      <c r="C4311">
        <v>818</v>
      </c>
      <c r="D4311">
        <v>1</v>
      </c>
      <c r="E4311">
        <v>502.57</v>
      </c>
    </row>
    <row r="4312" spans="1:5" x14ac:dyDescent="0.35">
      <c r="A4312">
        <f t="shared" si="67"/>
        <v>2014</v>
      </c>
      <c r="B4312" t="s">
        <v>945</v>
      </c>
      <c r="C4312">
        <v>820</v>
      </c>
      <c r="D4312">
        <v>1</v>
      </c>
      <c r="E4312">
        <v>499.02</v>
      </c>
    </row>
    <row r="4313" spans="1:5" x14ac:dyDescent="0.35">
      <c r="A4313">
        <f t="shared" si="67"/>
        <v>2014</v>
      </c>
      <c r="B4313" t="s">
        <v>945</v>
      </c>
      <c r="C4313">
        <v>821</v>
      </c>
      <c r="D4313">
        <v>1</v>
      </c>
      <c r="E4313">
        <v>943.9</v>
      </c>
    </row>
    <row r="4314" spans="1:5" x14ac:dyDescent="0.35">
      <c r="A4314">
        <f t="shared" si="67"/>
        <v>2014</v>
      </c>
      <c r="B4314" t="s">
        <v>945</v>
      </c>
      <c r="C4314">
        <v>829</v>
      </c>
      <c r="D4314">
        <v>1</v>
      </c>
      <c r="E4314">
        <v>1854.77</v>
      </c>
    </row>
    <row r="4315" spans="1:5" x14ac:dyDescent="0.35">
      <c r="A4315">
        <f t="shared" si="67"/>
        <v>2014</v>
      </c>
      <c r="B4315" t="s">
        <v>945</v>
      </c>
      <c r="C4315">
        <v>831</v>
      </c>
      <c r="D4315">
        <v>1</v>
      </c>
      <c r="E4315">
        <v>6608.1</v>
      </c>
    </row>
    <row r="4316" spans="1:5" x14ac:dyDescent="0.35">
      <c r="A4316">
        <f t="shared" si="67"/>
        <v>2014</v>
      </c>
      <c r="B4316" t="s">
        <v>945</v>
      </c>
      <c r="C4316">
        <v>832</v>
      </c>
      <c r="D4316">
        <v>1</v>
      </c>
      <c r="E4316">
        <v>3294.07</v>
      </c>
    </row>
    <row r="4317" spans="1:5" x14ac:dyDescent="0.35">
      <c r="A4317">
        <f t="shared" si="67"/>
        <v>2014</v>
      </c>
      <c r="B4317" t="s">
        <v>945</v>
      </c>
      <c r="C4317">
        <v>833</v>
      </c>
      <c r="D4317">
        <v>1</v>
      </c>
      <c r="E4317">
        <v>17719.3</v>
      </c>
    </row>
    <row r="4318" spans="1:5" x14ac:dyDescent="0.35">
      <c r="A4318">
        <f t="shared" si="67"/>
        <v>2014</v>
      </c>
      <c r="B4318" t="s">
        <v>945</v>
      </c>
      <c r="C4318">
        <v>834</v>
      </c>
      <c r="D4318">
        <v>1</v>
      </c>
      <c r="E4318">
        <v>8497.2000000000007</v>
      </c>
    </row>
    <row r="4319" spans="1:5" x14ac:dyDescent="0.35">
      <c r="A4319">
        <f t="shared" si="67"/>
        <v>2014</v>
      </c>
      <c r="B4319" t="s">
        <v>945</v>
      </c>
      <c r="C4319">
        <v>836</v>
      </c>
      <c r="D4319">
        <v>1</v>
      </c>
      <c r="E4319">
        <v>246.12</v>
      </c>
    </row>
    <row r="4320" spans="1:5" x14ac:dyDescent="0.35">
      <c r="A4320">
        <f t="shared" si="67"/>
        <v>2014</v>
      </c>
      <c r="B4320" t="s">
        <v>945</v>
      </c>
      <c r="C4320">
        <v>837</v>
      </c>
      <c r="D4320">
        <v>1</v>
      </c>
      <c r="E4320">
        <v>516.07000000000005</v>
      </c>
    </row>
    <row r="4321" spans="1:5" x14ac:dyDescent="0.35">
      <c r="A4321">
        <f t="shared" si="67"/>
        <v>2014</v>
      </c>
      <c r="B4321" t="s">
        <v>945</v>
      </c>
      <c r="C4321">
        <v>840</v>
      </c>
      <c r="D4321">
        <v>1</v>
      </c>
      <c r="E4321">
        <v>1013.09</v>
      </c>
    </row>
    <row r="4322" spans="1:5" x14ac:dyDescent="0.35">
      <c r="A4322">
        <f t="shared" si="67"/>
        <v>2014</v>
      </c>
      <c r="B4322" t="s">
        <v>945</v>
      </c>
      <c r="C4322">
        <v>846</v>
      </c>
      <c r="D4322">
        <v>1</v>
      </c>
      <c r="E4322">
        <v>658.69</v>
      </c>
    </row>
    <row r="4323" spans="1:5" x14ac:dyDescent="0.35">
      <c r="A4323">
        <f t="shared" si="67"/>
        <v>2014</v>
      </c>
      <c r="B4323" t="s">
        <v>945</v>
      </c>
      <c r="C4323">
        <v>850</v>
      </c>
      <c r="D4323">
        <v>1</v>
      </c>
      <c r="E4323">
        <v>264.60000000000002</v>
      </c>
    </row>
    <row r="4324" spans="1:5" x14ac:dyDescent="0.35">
      <c r="A4324">
        <f t="shared" si="67"/>
        <v>2014</v>
      </c>
      <c r="B4324" t="s">
        <v>945</v>
      </c>
      <c r="C4324">
        <v>852</v>
      </c>
      <c r="D4324">
        <v>1</v>
      </c>
      <c r="E4324">
        <v>130.19</v>
      </c>
    </row>
    <row r="4325" spans="1:5" x14ac:dyDescent="0.35">
      <c r="A4325">
        <f t="shared" si="67"/>
        <v>2014</v>
      </c>
      <c r="B4325" t="s">
        <v>945</v>
      </c>
      <c r="C4325">
        <v>857</v>
      </c>
      <c r="D4325">
        <v>1</v>
      </c>
      <c r="E4325">
        <v>734.26</v>
      </c>
    </row>
    <row r="4326" spans="1:5" x14ac:dyDescent="0.35">
      <c r="A4326">
        <f t="shared" si="67"/>
        <v>2014</v>
      </c>
      <c r="B4326" t="s">
        <v>945</v>
      </c>
      <c r="C4326">
        <v>858</v>
      </c>
      <c r="D4326">
        <v>1</v>
      </c>
      <c r="E4326">
        <v>964.09</v>
      </c>
    </row>
    <row r="4327" spans="1:5" x14ac:dyDescent="0.35">
      <c r="A4327">
        <f t="shared" si="67"/>
        <v>2014</v>
      </c>
      <c r="B4327" t="s">
        <v>945</v>
      </c>
      <c r="C4327">
        <v>861</v>
      </c>
      <c r="D4327">
        <v>1</v>
      </c>
      <c r="E4327">
        <v>3121.61</v>
      </c>
    </row>
    <row r="4328" spans="1:5" x14ac:dyDescent="0.35">
      <c r="A4328">
        <f t="shared" si="67"/>
        <v>2014</v>
      </c>
      <c r="B4328" t="s">
        <v>945</v>
      </c>
      <c r="C4328">
        <v>876</v>
      </c>
      <c r="D4328">
        <v>1</v>
      </c>
      <c r="E4328">
        <v>1690.4</v>
      </c>
    </row>
    <row r="4329" spans="1:5" x14ac:dyDescent="0.35">
      <c r="A4329">
        <f t="shared" si="67"/>
        <v>2014</v>
      </c>
      <c r="B4329" t="s">
        <v>945</v>
      </c>
      <c r="C4329">
        <v>877</v>
      </c>
      <c r="D4329">
        <v>1</v>
      </c>
      <c r="E4329">
        <v>5787.56</v>
      </c>
    </row>
    <row r="4330" spans="1:5" x14ac:dyDescent="0.35">
      <c r="A4330">
        <f t="shared" si="67"/>
        <v>2014</v>
      </c>
      <c r="B4330" t="s">
        <v>945</v>
      </c>
      <c r="C4330">
        <v>879</v>
      </c>
      <c r="D4330">
        <v>1</v>
      </c>
      <c r="E4330">
        <v>2359.59</v>
      </c>
    </row>
    <row r="4331" spans="1:5" x14ac:dyDescent="0.35">
      <c r="A4331">
        <f t="shared" si="67"/>
        <v>2014</v>
      </c>
      <c r="B4331" t="s">
        <v>945</v>
      </c>
      <c r="C4331">
        <v>881</v>
      </c>
      <c r="D4331">
        <v>1</v>
      </c>
      <c r="E4331">
        <v>910.93</v>
      </c>
    </row>
    <row r="4332" spans="1:5" x14ac:dyDescent="0.35">
      <c r="A4332">
        <f t="shared" si="67"/>
        <v>2014</v>
      </c>
      <c r="B4332" t="s">
        <v>945</v>
      </c>
      <c r="C4332">
        <v>882</v>
      </c>
      <c r="D4332">
        <v>1</v>
      </c>
      <c r="E4332">
        <v>4009.75</v>
      </c>
    </row>
    <row r="4333" spans="1:5" x14ac:dyDescent="0.35">
      <c r="A4333">
        <f t="shared" si="67"/>
        <v>2014</v>
      </c>
      <c r="B4333" t="s">
        <v>945</v>
      </c>
      <c r="C4333">
        <v>883</v>
      </c>
      <c r="D4333">
        <v>1</v>
      </c>
      <c r="E4333">
        <v>1654.62</v>
      </c>
    </row>
    <row r="4334" spans="1:5" x14ac:dyDescent="0.35">
      <c r="A4334">
        <f t="shared" si="67"/>
        <v>2014</v>
      </c>
      <c r="B4334" t="s">
        <v>945</v>
      </c>
      <c r="C4334">
        <v>885</v>
      </c>
      <c r="D4334">
        <v>1</v>
      </c>
      <c r="E4334">
        <v>5708.61</v>
      </c>
    </row>
    <row r="4335" spans="1:5" x14ac:dyDescent="0.35">
      <c r="A4335">
        <f t="shared" si="67"/>
        <v>2014</v>
      </c>
      <c r="B4335" t="s">
        <v>945</v>
      </c>
      <c r="C4335">
        <v>891</v>
      </c>
      <c r="D4335">
        <v>1</v>
      </c>
      <c r="E4335">
        <v>507.23</v>
      </c>
    </row>
    <row r="4336" spans="1:5" x14ac:dyDescent="0.35">
      <c r="A4336">
        <f t="shared" si="67"/>
        <v>2014</v>
      </c>
      <c r="B4336" t="s">
        <v>945</v>
      </c>
      <c r="C4336">
        <v>911</v>
      </c>
      <c r="D4336">
        <v>1</v>
      </c>
      <c r="E4336">
        <v>5160.3599999999997</v>
      </c>
    </row>
    <row r="4337" spans="1:5" x14ac:dyDescent="0.35">
      <c r="A4337">
        <f t="shared" si="67"/>
        <v>2014</v>
      </c>
      <c r="B4337" t="s">
        <v>945</v>
      </c>
      <c r="C4337">
        <v>912</v>
      </c>
      <c r="D4337">
        <v>1</v>
      </c>
      <c r="E4337">
        <v>1900.64</v>
      </c>
    </row>
    <row r="4338" spans="1:5" x14ac:dyDescent="0.35">
      <c r="A4338">
        <f t="shared" si="67"/>
        <v>2014</v>
      </c>
      <c r="B4338" t="s">
        <v>945</v>
      </c>
      <c r="C4338">
        <v>914</v>
      </c>
      <c r="D4338">
        <v>1</v>
      </c>
      <c r="E4338">
        <v>299.72000000000003</v>
      </c>
    </row>
    <row r="4339" spans="1:5" x14ac:dyDescent="0.35">
      <c r="A4339">
        <f t="shared" si="67"/>
        <v>2014</v>
      </c>
      <c r="B4339" t="s">
        <v>945</v>
      </c>
      <c r="C4339">
        <v>2071</v>
      </c>
      <c r="D4339">
        <v>1</v>
      </c>
      <c r="E4339">
        <v>850.22</v>
      </c>
    </row>
    <row r="4340" spans="1:5" x14ac:dyDescent="0.35">
      <c r="A4340">
        <f t="shared" si="67"/>
        <v>2014</v>
      </c>
      <c r="B4340" t="s">
        <v>945</v>
      </c>
      <c r="C4340">
        <v>2125</v>
      </c>
      <c r="D4340">
        <v>1</v>
      </c>
      <c r="E4340">
        <v>1196.78</v>
      </c>
    </row>
    <row r="4341" spans="1:5" x14ac:dyDescent="0.35">
      <c r="A4341">
        <f t="shared" si="67"/>
        <v>2014</v>
      </c>
      <c r="B4341" t="s">
        <v>945</v>
      </c>
      <c r="C4341">
        <v>2134</v>
      </c>
      <c r="D4341">
        <v>1</v>
      </c>
      <c r="E4341">
        <v>638.33000000000004</v>
      </c>
    </row>
    <row r="4342" spans="1:5" x14ac:dyDescent="0.35">
      <c r="A4342">
        <f t="shared" si="67"/>
        <v>2014</v>
      </c>
      <c r="B4342" t="s">
        <v>945</v>
      </c>
      <c r="C4342">
        <v>2135</v>
      </c>
      <c r="D4342">
        <v>1</v>
      </c>
      <c r="E4342">
        <v>1020.19</v>
      </c>
    </row>
    <row r="4343" spans="1:5" x14ac:dyDescent="0.35">
      <c r="A4343">
        <f t="shared" si="67"/>
        <v>2014</v>
      </c>
      <c r="B4343" t="s">
        <v>945</v>
      </c>
      <c r="C4343">
        <v>2137</v>
      </c>
      <c r="D4343">
        <v>1</v>
      </c>
      <c r="E4343">
        <v>615.69000000000005</v>
      </c>
    </row>
    <row r="4344" spans="1:5" x14ac:dyDescent="0.35">
      <c r="A4344">
        <f t="shared" si="67"/>
        <v>2014</v>
      </c>
      <c r="B4344" t="s">
        <v>945</v>
      </c>
      <c r="C4344">
        <v>2142</v>
      </c>
      <c r="D4344">
        <v>1</v>
      </c>
      <c r="E4344">
        <v>1882.14</v>
      </c>
    </row>
    <row r="4345" spans="1:5" x14ac:dyDescent="0.35">
      <c r="A4345">
        <f t="shared" si="67"/>
        <v>2014</v>
      </c>
      <c r="B4345" t="s">
        <v>945</v>
      </c>
      <c r="C4345">
        <v>2143</v>
      </c>
      <c r="D4345">
        <v>1</v>
      </c>
      <c r="E4345">
        <v>889.5</v>
      </c>
    </row>
    <row r="4346" spans="1:5" x14ac:dyDescent="0.35">
      <c r="A4346">
        <f t="shared" si="67"/>
        <v>2014</v>
      </c>
      <c r="B4346" t="s">
        <v>945</v>
      </c>
      <c r="C4346">
        <v>2144</v>
      </c>
      <c r="D4346">
        <v>1</v>
      </c>
      <c r="E4346">
        <v>3272.27</v>
      </c>
    </row>
    <row r="4347" spans="1:5" x14ac:dyDescent="0.35">
      <c r="A4347">
        <f t="shared" si="67"/>
        <v>2014</v>
      </c>
      <c r="B4347" t="s">
        <v>945</v>
      </c>
      <c r="C4347">
        <v>2149</v>
      </c>
      <c r="D4347">
        <v>1</v>
      </c>
      <c r="E4347">
        <v>1079.93</v>
      </c>
    </row>
    <row r="4348" spans="1:5" x14ac:dyDescent="0.35">
      <c r="A4348">
        <f t="shared" si="67"/>
        <v>2014</v>
      </c>
      <c r="B4348" t="s">
        <v>945</v>
      </c>
      <c r="C4348">
        <v>2154</v>
      </c>
      <c r="D4348">
        <v>1</v>
      </c>
      <c r="E4348">
        <v>1026.1400000000001</v>
      </c>
    </row>
    <row r="4349" spans="1:5" x14ac:dyDescent="0.35">
      <c r="A4349">
        <f t="shared" si="67"/>
        <v>2014</v>
      </c>
      <c r="B4349" t="s">
        <v>945</v>
      </c>
      <c r="C4349">
        <v>2155</v>
      </c>
      <c r="D4349">
        <v>1</v>
      </c>
      <c r="E4349">
        <v>1009.15</v>
      </c>
    </row>
    <row r="4350" spans="1:5" x14ac:dyDescent="0.35">
      <c r="A4350">
        <f t="shared" si="67"/>
        <v>2014</v>
      </c>
      <c r="B4350" t="s">
        <v>945</v>
      </c>
      <c r="C4350">
        <v>2159</v>
      </c>
      <c r="D4350">
        <v>1</v>
      </c>
      <c r="E4350">
        <v>569.72</v>
      </c>
    </row>
    <row r="4351" spans="1:5" x14ac:dyDescent="0.35">
      <c r="A4351">
        <f t="shared" si="67"/>
        <v>2014</v>
      </c>
      <c r="B4351" t="s">
        <v>945</v>
      </c>
      <c r="C4351">
        <v>2164</v>
      </c>
      <c r="D4351">
        <v>1</v>
      </c>
      <c r="E4351">
        <v>1529.95</v>
      </c>
    </row>
    <row r="4352" spans="1:5" x14ac:dyDescent="0.35">
      <c r="A4352">
        <f t="shared" si="67"/>
        <v>2014</v>
      </c>
      <c r="B4352" t="s">
        <v>945</v>
      </c>
      <c r="C4352">
        <v>2165</v>
      </c>
      <c r="D4352">
        <v>1</v>
      </c>
      <c r="E4352">
        <v>955.07</v>
      </c>
    </row>
    <row r="4353" spans="1:5" x14ac:dyDescent="0.35">
      <c r="A4353">
        <f t="shared" si="67"/>
        <v>2014</v>
      </c>
      <c r="B4353" t="s">
        <v>945</v>
      </c>
      <c r="C4353">
        <v>2167</v>
      </c>
      <c r="D4353">
        <v>1</v>
      </c>
      <c r="E4353">
        <v>646.86</v>
      </c>
    </row>
    <row r="4354" spans="1:5" x14ac:dyDescent="0.35">
      <c r="A4354">
        <f t="shared" si="67"/>
        <v>2014</v>
      </c>
      <c r="B4354" t="s">
        <v>945</v>
      </c>
      <c r="C4354">
        <v>2168</v>
      </c>
      <c r="D4354">
        <v>1</v>
      </c>
      <c r="E4354">
        <v>955.55</v>
      </c>
    </row>
    <row r="4355" spans="1:5" x14ac:dyDescent="0.35">
      <c r="A4355">
        <f t="shared" si="67"/>
        <v>2014</v>
      </c>
      <c r="B4355" t="s">
        <v>945</v>
      </c>
      <c r="C4355">
        <v>2169</v>
      </c>
      <c r="D4355">
        <v>1</v>
      </c>
      <c r="E4355">
        <v>731.01</v>
      </c>
    </row>
    <row r="4356" spans="1:5" x14ac:dyDescent="0.35">
      <c r="A4356">
        <f t="shared" ref="A4356:A4419" si="68">VALUE(20&amp;LEFT(B4356,2))+1</f>
        <v>2014</v>
      </c>
      <c r="B4356" t="s">
        <v>945</v>
      </c>
      <c r="C4356">
        <v>2170</v>
      </c>
      <c r="D4356">
        <v>1</v>
      </c>
      <c r="E4356">
        <v>1182.99</v>
      </c>
    </row>
    <row r="4357" spans="1:5" x14ac:dyDescent="0.35">
      <c r="A4357">
        <f t="shared" si="68"/>
        <v>2014</v>
      </c>
      <c r="B4357" t="s">
        <v>945</v>
      </c>
      <c r="C4357">
        <v>2171</v>
      </c>
      <c r="D4357">
        <v>1</v>
      </c>
      <c r="E4357">
        <v>281.70999999999998</v>
      </c>
    </row>
    <row r="4358" spans="1:5" x14ac:dyDescent="0.35">
      <c r="A4358">
        <f t="shared" si="68"/>
        <v>2014</v>
      </c>
      <c r="B4358" t="s">
        <v>945</v>
      </c>
      <c r="C4358">
        <v>2172</v>
      </c>
      <c r="D4358">
        <v>1</v>
      </c>
      <c r="E4358">
        <v>833.27</v>
      </c>
    </row>
    <row r="4359" spans="1:5" x14ac:dyDescent="0.35">
      <c r="A4359">
        <f t="shared" si="68"/>
        <v>2014</v>
      </c>
      <c r="B4359" t="s">
        <v>945</v>
      </c>
      <c r="C4359">
        <v>2174</v>
      </c>
      <c r="D4359">
        <v>1</v>
      </c>
      <c r="E4359">
        <v>886.08</v>
      </c>
    </row>
    <row r="4360" spans="1:5" x14ac:dyDescent="0.35">
      <c r="A4360">
        <f t="shared" si="68"/>
        <v>2014</v>
      </c>
      <c r="B4360" t="s">
        <v>945</v>
      </c>
      <c r="C4360">
        <v>2176</v>
      </c>
      <c r="D4360">
        <v>1</v>
      </c>
      <c r="E4360">
        <v>417.49</v>
      </c>
    </row>
    <row r="4361" spans="1:5" x14ac:dyDescent="0.35">
      <c r="A4361">
        <f t="shared" si="68"/>
        <v>2014</v>
      </c>
      <c r="B4361" t="s">
        <v>945</v>
      </c>
      <c r="C4361">
        <v>2180</v>
      </c>
      <c r="D4361">
        <v>1</v>
      </c>
      <c r="E4361">
        <v>676.6</v>
      </c>
    </row>
    <row r="4362" spans="1:5" x14ac:dyDescent="0.35">
      <c r="A4362">
        <f t="shared" si="68"/>
        <v>2014</v>
      </c>
      <c r="B4362" t="s">
        <v>945</v>
      </c>
      <c r="C4362">
        <v>2184</v>
      </c>
      <c r="D4362">
        <v>1</v>
      </c>
      <c r="E4362">
        <v>1198.1099999999999</v>
      </c>
    </row>
    <row r="4363" spans="1:5" x14ac:dyDescent="0.35">
      <c r="A4363">
        <f t="shared" si="68"/>
        <v>2014</v>
      </c>
      <c r="B4363" t="s">
        <v>945</v>
      </c>
      <c r="C4363">
        <v>2190</v>
      </c>
      <c r="D4363">
        <v>1</v>
      </c>
      <c r="E4363">
        <v>800.75</v>
      </c>
    </row>
    <row r="4364" spans="1:5" x14ac:dyDescent="0.35">
      <c r="A4364">
        <f t="shared" si="68"/>
        <v>2014</v>
      </c>
      <c r="B4364" t="s">
        <v>945</v>
      </c>
      <c r="C4364">
        <v>2198</v>
      </c>
      <c r="D4364">
        <v>1</v>
      </c>
      <c r="E4364">
        <v>573.03</v>
      </c>
    </row>
    <row r="4365" spans="1:5" x14ac:dyDescent="0.35">
      <c r="A4365">
        <f t="shared" si="68"/>
        <v>2014</v>
      </c>
      <c r="B4365" t="s">
        <v>945</v>
      </c>
      <c r="C4365">
        <v>2215</v>
      </c>
      <c r="D4365">
        <v>1</v>
      </c>
      <c r="E4365">
        <v>310.01</v>
      </c>
    </row>
    <row r="4366" spans="1:5" x14ac:dyDescent="0.35">
      <c r="A4366">
        <f t="shared" si="68"/>
        <v>2014</v>
      </c>
      <c r="B4366" t="s">
        <v>945</v>
      </c>
      <c r="C4366">
        <v>2310</v>
      </c>
      <c r="D4366">
        <v>1</v>
      </c>
      <c r="E4366">
        <v>1209.55</v>
      </c>
    </row>
    <row r="4367" spans="1:5" x14ac:dyDescent="0.35">
      <c r="A4367">
        <f t="shared" si="68"/>
        <v>2014</v>
      </c>
      <c r="B4367" t="s">
        <v>945</v>
      </c>
      <c r="C4367">
        <v>2311</v>
      </c>
      <c r="D4367">
        <v>1</v>
      </c>
      <c r="E4367">
        <v>434.38</v>
      </c>
    </row>
    <row r="4368" spans="1:5" x14ac:dyDescent="0.35">
      <c r="A4368">
        <f t="shared" si="68"/>
        <v>2014</v>
      </c>
      <c r="B4368" t="s">
        <v>945</v>
      </c>
      <c r="C4368">
        <v>2342</v>
      </c>
      <c r="D4368">
        <v>1</v>
      </c>
      <c r="E4368">
        <v>741.04</v>
      </c>
    </row>
    <row r="4369" spans="1:5" x14ac:dyDescent="0.35">
      <c r="A4369">
        <f t="shared" si="68"/>
        <v>2014</v>
      </c>
      <c r="B4369" t="s">
        <v>945</v>
      </c>
      <c r="C4369">
        <v>2358</v>
      </c>
      <c r="D4369">
        <v>1</v>
      </c>
      <c r="E4369">
        <v>197.77</v>
      </c>
    </row>
    <row r="4370" spans="1:5" x14ac:dyDescent="0.35">
      <c r="A4370">
        <f t="shared" si="68"/>
        <v>2014</v>
      </c>
      <c r="B4370" t="s">
        <v>945</v>
      </c>
      <c r="C4370">
        <v>2364</v>
      </c>
      <c r="D4370">
        <v>1</v>
      </c>
      <c r="E4370">
        <v>663.5</v>
      </c>
    </row>
    <row r="4371" spans="1:5" x14ac:dyDescent="0.35">
      <c r="A4371">
        <f t="shared" si="68"/>
        <v>2014</v>
      </c>
      <c r="B4371" t="s">
        <v>945</v>
      </c>
      <c r="C4371">
        <v>2365</v>
      </c>
      <c r="D4371">
        <v>1</v>
      </c>
      <c r="E4371">
        <v>776.04</v>
      </c>
    </row>
    <row r="4372" spans="1:5" x14ac:dyDescent="0.35">
      <c r="A4372">
        <f t="shared" si="68"/>
        <v>2014</v>
      </c>
      <c r="B4372" t="s">
        <v>945</v>
      </c>
      <c r="C4372">
        <v>2396</v>
      </c>
      <c r="D4372">
        <v>1</v>
      </c>
      <c r="E4372">
        <v>784.88</v>
      </c>
    </row>
    <row r="4373" spans="1:5" x14ac:dyDescent="0.35">
      <c r="A4373">
        <f t="shared" si="68"/>
        <v>2014</v>
      </c>
      <c r="B4373" t="s">
        <v>945</v>
      </c>
      <c r="C4373">
        <v>2397</v>
      </c>
      <c r="D4373">
        <v>1</v>
      </c>
      <c r="E4373">
        <v>1042.98</v>
      </c>
    </row>
    <row r="4374" spans="1:5" x14ac:dyDescent="0.35">
      <c r="A4374">
        <f t="shared" si="68"/>
        <v>2014</v>
      </c>
      <c r="B4374" t="s">
        <v>945</v>
      </c>
      <c r="C4374">
        <v>2448</v>
      </c>
      <c r="D4374">
        <v>1</v>
      </c>
      <c r="E4374">
        <v>766.38</v>
      </c>
    </row>
    <row r="4375" spans="1:5" x14ac:dyDescent="0.35">
      <c r="A4375">
        <f t="shared" si="68"/>
        <v>2014</v>
      </c>
      <c r="B4375" t="s">
        <v>945</v>
      </c>
      <c r="C4375">
        <v>2527</v>
      </c>
      <c r="D4375">
        <v>1</v>
      </c>
      <c r="E4375">
        <v>284.58999999999997</v>
      </c>
    </row>
    <row r="4376" spans="1:5" x14ac:dyDescent="0.35">
      <c r="A4376">
        <f t="shared" si="68"/>
        <v>2014</v>
      </c>
      <c r="B4376" t="s">
        <v>945</v>
      </c>
      <c r="C4376">
        <v>2534</v>
      </c>
      <c r="D4376">
        <v>1</v>
      </c>
      <c r="E4376">
        <v>728.95</v>
      </c>
    </row>
    <row r="4377" spans="1:5" x14ac:dyDescent="0.35">
      <c r="A4377">
        <f t="shared" si="68"/>
        <v>2014</v>
      </c>
      <c r="B4377" t="s">
        <v>945</v>
      </c>
      <c r="C4377">
        <v>2536</v>
      </c>
      <c r="D4377">
        <v>1</v>
      </c>
      <c r="E4377">
        <v>204.86</v>
      </c>
    </row>
    <row r="4378" spans="1:5" x14ac:dyDescent="0.35">
      <c r="A4378">
        <f t="shared" si="68"/>
        <v>2014</v>
      </c>
      <c r="B4378" t="s">
        <v>945</v>
      </c>
      <c r="C4378">
        <v>2580</v>
      </c>
      <c r="D4378">
        <v>1</v>
      </c>
      <c r="E4378">
        <v>755.76</v>
      </c>
    </row>
    <row r="4379" spans="1:5" x14ac:dyDescent="0.35">
      <c r="A4379">
        <f t="shared" si="68"/>
        <v>2014</v>
      </c>
      <c r="B4379" t="s">
        <v>945</v>
      </c>
      <c r="C4379">
        <v>2609</v>
      </c>
      <c r="D4379">
        <v>1</v>
      </c>
      <c r="E4379">
        <v>427.9</v>
      </c>
    </row>
    <row r="4380" spans="1:5" x14ac:dyDescent="0.35">
      <c r="A4380">
        <f t="shared" si="68"/>
        <v>2014</v>
      </c>
      <c r="B4380" t="s">
        <v>945</v>
      </c>
      <c r="C4380">
        <v>2683</v>
      </c>
      <c r="D4380">
        <v>1</v>
      </c>
      <c r="E4380">
        <v>424.43</v>
      </c>
    </row>
    <row r="4381" spans="1:5" x14ac:dyDescent="0.35">
      <c r="A4381">
        <f t="shared" si="68"/>
        <v>2014</v>
      </c>
      <c r="B4381" t="s">
        <v>945</v>
      </c>
      <c r="C4381">
        <v>2687</v>
      </c>
      <c r="D4381">
        <v>1</v>
      </c>
      <c r="E4381">
        <v>1095.3599999999999</v>
      </c>
    </row>
    <row r="4382" spans="1:5" x14ac:dyDescent="0.35">
      <c r="A4382">
        <f t="shared" si="68"/>
        <v>2014</v>
      </c>
      <c r="B4382" t="s">
        <v>945</v>
      </c>
      <c r="C4382">
        <v>2689</v>
      </c>
      <c r="D4382">
        <v>1</v>
      </c>
      <c r="E4382">
        <v>1129.44</v>
      </c>
    </row>
    <row r="4383" spans="1:5" x14ac:dyDescent="0.35">
      <c r="A4383">
        <f t="shared" si="68"/>
        <v>2014</v>
      </c>
      <c r="B4383" t="s">
        <v>945</v>
      </c>
      <c r="C4383">
        <v>2711</v>
      </c>
      <c r="D4383">
        <v>1</v>
      </c>
      <c r="E4383">
        <v>945.38</v>
      </c>
    </row>
    <row r="4384" spans="1:5" x14ac:dyDescent="0.35">
      <c r="A4384">
        <f t="shared" si="68"/>
        <v>2014</v>
      </c>
      <c r="B4384" t="s">
        <v>945</v>
      </c>
      <c r="C4384">
        <v>2752</v>
      </c>
      <c r="D4384">
        <v>1</v>
      </c>
      <c r="E4384">
        <v>1735.4</v>
      </c>
    </row>
    <row r="4385" spans="1:5" x14ac:dyDescent="0.35">
      <c r="A4385">
        <f t="shared" si="68"/>
        <v>2014</v>
      </c>
      <c r="B4385" t="s">
        <v>945</v>
      </c>
      <c r="C4385">
        <v>2753</v>
      </c>
      <c r="D4385">
        <v>1</v>
      </c>
      <c r="E4385">
        <v>924.14</v>
      </c>
    </row>
    <row r="4386" spans="1:5" x14ac:dyDescent="0.35">
      <c r="A4386">
        <f t="shared" si="68"/>
        <v>2014</v>
      </c>
      <c r="B4386" t="s">
        <v>945</v>
      </c>
      <c r="C4386">
        <v>2754</v>
      </c>
      <c r="D4386">
        <v>1</v>
      </c>
      <c r="E4386">
        <v>498</v>
      </c>
    </row>
    <row r="4387" spans="1:5" x14ac:dyDescent="0.35">
      <c r="A4387">
        <f t="shared" si="68"/>
        <v>2014</v>
      </c>
      <c r="B4387" t="s">
        <v>945</v>
      </c>
      <c r="C4387">
        <v>2759</v>
      </c>
      <c r="D4387">
        <v>1</v>
      </c>
      <c r="E4387">
        <v>271.64999999999998</v>
      </c>
    </row>
    <row r="4388" spans="1:5" x14ac:dyDescent="0.35">
      <c r="A4388">
        <f t="shared" si="68"/>
        <v>2014</v>
      </c>
      <c r="B4388" t="s">
        <v>945</v>
      </c>
      <c r="C4388">
        <v>2769</v>
      </c>
      <c r="D4388">
        <v>1</v>
      </c>
      <c r="E4388">
        <v>1031.21</v>
      </c>
    </row>
    <row r="4389" spans="1:5" x14ac:dyDescent="0.35">
      <c r="A4389">
        <f t="shared" si="68"/>
        <v>2014</v>
      </c>
      <c r="B4389" t="s">
        <v>945</v>
      </c>
      <c r="C4389">
        <v>2805</v>
      </c>
      <c r="D4389">
        <v>1</v>
      </c>
      <c r="E4389">
        <v>1106.53</v>
      </c>
    </row>
    <row r="4390" spans="1:5" x14ac:dyDescent="0.35">
      <c r="A4390">
        <f t="shared" si="68"/>
        <v>2014</v>
      </c>
      <c r="B4390" t="s">
        <v>945</v>
      </c>
      <c r="C4390">
        <v>2835</v>
      </c>
      <c r="D4390">
        <v>1</v>
      </c>
      <c r="E4390">
        <v>584.86</v>
      </c>
    </row>
    <row r="4391" spans="1:5" x14ac:dyDescent="0.35">
      <c r="A4391">
        <f t="shared" si="68"/>
        <v>2014</v>
      </c>
      <c r="B4391" t="s">
        <v>945</v>
      </c>
      <c r="C4391">
        <v>2853</v>
      </c>
      <c r="D4391">
        <v>1</v>
      </c>
      <c r="E4391">
        <v>765.19</v>
      </c>
    </row>
    <row r="4392" spans="1:5" x14ac:dyDescent="0.35">
      <c r="A4392">
        <f t="shared" si="68"/>
        <v>2014</v>
      </c>
      <c r="B4392" t="s">
        <v>945</v>
      </c>
      <c r="C4392">
        <v>2854</v>
      </c>
      <c r="D4392">
        <v>1</v>
      </c>
      <c r="E4392">
        <v>488.56</v>
      </c>
    </row>
    <row r="4393" spans="1:5" x14ac:dyDescent="0.35">
      <c r="A4393">
        <f t="shared" si="68"/>
        <v>2014</v>
      </c>
      <c r="B4393" t="s">
        <v>945</v>
      </c>
      <c r="C4393">
        <v>2856</v>
      </c>
      <c r="D4393">
        <v>1</v>
      </c>
      <c r="E4393">
        <v>318.27999999999997</v>
      </c>
    </row>
    <row r="4394" spans="1:5" x14ac:dyDescent="0.35">
      <c r="A4394">
        <f t="shared" si="68"/>
        <v>2014</v>
      </c>
      <c r="B4394" t="s">
        <v>945</v>
      </c>
      <c r="C4394">
        <v>2859</v>
      </c>
      <c r="D4394">
        <v>1</v>
      </c>
      <c r="E4394">
        <v>1597.22</v>
      </c>
    </row>
    <row r="4395" spans="1:5" x14ac:dyDescent="0.35">
      <c r="A4395">
        <f t="shared" si="68"/>
        <v>2014</v>
      </c>
      <c r="B4395" t="s">
        <v>945</v>
      </c>
      <c r="C4395">
        <v>2860</v>
      </c>
      <c r="D4395">
        <v>1</v>
      </c>
      <c r="E4395">
        <v>1243.6600000000001</v>
      </c>
    </row>
    <row r="4396" spans="1:5" x14ac:dyDescent="0.35">
      <c r="A4396">
        <f t="shared" si="68"/>
        <v>2014</v>
      </c>
      <c r="B4396" t="s">
        <v>945</v>
      </c>
      <c r="C4396">
        <v>2884</v>
      </c>
      <c r="D4396">
        <v>1</v>
      </c>
      <c r="E4396">
        <v>391.38</v>
      </c>
    </row>
    <row r="4397" spans="1:5" x14ac:dyDescent="0.35">
      <c r="A4397">
        <f t="shared" si="68"/>
        <v>2014</v>
      </c>
      <c r="B4397" t="s">
        <v>945</v>
      </c>
      <c r="C4397">
        <v>2886</v>
      </c>
      <c r="D4397">
        <v>1</v>
      </c>
      <c r="E4397">
        <v>349.24</v>
      </c>
    </row>
    <row r="4398" spans="1:5" x14ac:dyDescent="0.35">
      <c r="A4398">
        <f t="shared" si="68"/>
        <v>2014</v>
      </c>
      <c r="B4398" t="s">
        <v>945</v>
      </c>
      <c r="C4398">
        <v>2888</v>
      </c>
      <c r="D4398">
        <v>1</v>
      </c>
      <c r="E4398">
        <v>333.15</v>
      </c>
    </row>
    <row r="4399" spans="1:5" x14ac:dyDescent="0.35">
      <c r="A4399">
        <f t="shared" si="68"/>
        <v>2014</v>
      </c>
      <c r="B4399" t="s">
        <v>945</v>
      </c>
      <c r="C4399">
        <v>2889</v>
      </c>
      <c r="D4399">
        <v>1</v>
      </c>
      <c r="E4399">
        <v>691.04</v>
      </c>
    </row>
    <row r="4400" spans="1:5" x14ac:dyDescent="0.35">
      <c r="A4400">
        <f t="shared" si="68"/>
        <v>2014</v>
      </c>
      <c r="B4400" t="s">
        <v>945</v>
      </c>
      <c r="C4400">
        <v>2890</v>
      </c>
      <c r="D4400">
        <v>1</v>
      </c>
      <c r="E4400">
        <v>517.17999999999995</v>
      </c>
    </row>
    <row r="4401" spans="1:5" x14ac:dyDescent="0.35">
      <c r="A4401">
        <f t="shared" si="68"/>
        <v>2014</v>
      </c>
      <c r="B4401" t="s">
        <v>945</v>
      </c>
      <c r="C4401">
        <v>2895</v>
      </c>
      <c r="D4401">
        <v>1</v>
      </c>
      <c r="E4401">
        <v>1243</v>
      </c>
    </row>
    <row r="4402" spans="1:5" x14ac:dyDescent="0.35">
      <c r="A4402">
        <f t="shared" si="68"/>
        <v>2014</v>
      </c>
      <c r="B4402" t="s">
        <v>945</v>
      </c>
      <c r="C4402">
        <v>2897</v>
      </c>
      <c r="D4402">
        <v>1</v>
      </c>
      <c r="E4402">
        <v>1073.0899999999999</v>
      </c>
    </row>
    <row r="4403" spans="1:5" x14ac:dyDescent="0.35">
      <c r="A4403">
        <f t="shared" si="68"/>
        <v>2014</v>
      </c>
      <c r="B4403" t="s">
        <v>945</v>
      </c>
      <c r="C4403">
        <v>2898</v>
      </c>
      <c r="D4403">
        <v>1</v>
      </c>
      <c r="E4403">
        <v>410.03</v>
      </c>
    </row>
    <row r="4404" spans="1:5" x14ac:dyDescent="0.35">
      <c r="A4404">
        <f t="shared" si="68"/>
        <v>2014</v>
      </c>
      <c r="B4404" t="s">
        <v>945</v>
      </c>
      <c r="C4404">
        <v>2899</v>
      </c>
      <c r="D4404">
        <v>1</v>
      </c>
      <c r="E4404">
        <v>1471.99</v>
      </c>
    </row>
    <row r="4405" spans="1:5" x14ac:dyDescent="0.35">
      <c r="A4405">
        <f t="shared" si="68"/>
        <v>2014</v>
      </c>
      <c r="B4405" t="s">
        <v>945</v>
      </c>
      <c r="C4405">
        <v>2902</v>
      </c>
      <c r="D4405">
        <v>1</v>
      </c>
      <c r="E4405">
        <v>560.24</v>
      </c>
    </row>
    <row r="4406" spans="1:5" x14ac:dyDescent="0.35">
      <c r="A4406">
        <f t="shared" si="68"/>
        <v>2014</v>
      </c>
      <c r="B4406" t="s">
        <v>945</v>
      </c>
      <c r="C4406">
        <v>2903</v>
      </c>
      <c r="D4406">
        <v>1</v>
      </c>
      <c r="E4406">
        <v>484.8</v>
      </c>
    </row>
    <row r="4407" spans="1:5" x14ac:dyDescent="0.35">
      <c r="A4407">
        <f t="shared" si="68"/>
        <v>2014</v>
      </c>
      <c r="B4407" t="s">
        <v>945</v>
      </c>
      <c r="C4407">
        <v>2904</v>
      </c>
      <c r="D4407">
        <v>1</v>
      </c>
      <c r="E4407">
        <v>753.96</v>
      </c>
    </row>
    <row r="4408" spans="1:5" x14ac:dyDescent="0.35">
      <c r="A4408">
        <f t="shared" si="68"/>
        <v>2014</v>
      </c>
      <c r="B4408" t="s">
        <v>945</v>
      </c>
      <c r="C4408">
        <v>2905</v>
      </c>
      <c r="D4408">
        <v>1</v>
      </c>
      <c r="E4408">
        <v>1826.91</v>
      </c>
    </row>
    <row r="4409" spans="1:5" x14ac:dyDescent="0.35">
      <c r="A4409">
        <f t="shared" si="68"/>
        <v>2014</v>
      </c>
      <c r="B4409" t="s">
        <v>945</v>
      </c>
      <c r="C4409">
        <v>2906</v>
      </c>
      <c r="D4409">
        <v>1</v>
      </c>
      <c r="E4409">
        <v>372.32</v>
      </c>
    </row>
    <row r="4410" spans="1:5" x14ac:dyDescent="0.35">
      <c r="A4410">
        <f t="shared" si="68"/>
        <v>2014</v>
      </c>
      <c r="B4410" t="s">
        <v>945</v>
      </c>
      <c r="C4410">
        <v>2907</v>
      </c>
      <c r="D4410">
        <v>1</v>
      </c>
      <c r="E4410">
        <v>242.83</v>
      </c>
    </row>
    <row r="4411" spans="1:5" x14ac:dyDescent="0.35">
      <c r="A4411">
        <f t="shared" si="68"/>
        <v>2014</v>
      </c>
      <c r="B4411" t="s">
        <v>945</v>
      </c>
      <c r="C4411">
        <v>2908</v>
      </c>
      <c r="D4411">
        <v>1</v>
      </c>
      <c r="E4411">
        <v>432.14</v>
      </c>
    </row>
    <row r="4412" spans="1:5" x14ac:dyDescent="0.35">
      <c r="A4412">
        <f t="shared" si="68"/>
        <v>2015</v>
      </c>
      <c r="B4412" t="s">
        <v>946</v>
      </c>
      <c r="C4412">
        <v>1</v>
      </c>
      <c r="D4412">
        <v>1</v>
      </c>
      <c r="E4412">
        <v>1194.9000000000001</v>
      </c>
    </row>
    <row r="4413" spans="1:5" x14ac:dyDescent="0.35">
      <c r="A4413">
        <f t="shared" si="68"/>
        <v>2015</v>
      </c>
      <c r="B4413" t="s">
        <v>946</v>
      </c>
      <c r="C4413">
        <v>1</v>
      </c>
      <c r="D4413">
        <v>3</v>
      </c>
      <c r="E4413">
        <v>35386.21</v>
      </c>
    </row>
    <row r="4414" spans="1:5" x14ac:dyDescent="0.35">
      <c r="A4414">
        <f t="shared" si="68"/>
        <v>2015</v>
      </c>
      <c r="B4414" t="s">
        <v>946</v>
      </c>
      <c r="C4414">
        <v>2</v>
      </c>
      <c r="D4414">
        <v>1</v>
      </c>
      <c r="E4414">
        <v>273.67</v>
      </c>
    </row>
    <row r="4415" spans="1:5" x14ac:dyDescent="0.35">
      <c r="A4415">
        <f t="shared" si="68"/>
        <v>2015</v>
      </c>
      <c r="B4415" t="s">
        <v>946</v>
      </c>
      <c r="C4415">
        <v>4</v>
      </c>
      <c r="D4415">
        <v>1</v>
      </c>
      <c r="E4415">
        <v>424.06</v>
      </c>
    </row>
    <row r="4416" spans="1:5" x14ac:dyDescent="0.35">
      <c r="A4416">
        <f t="shared" si="68"/>
        <v>2015</v>
      </c>
      <c r="B4416" t="s">
        <v>946</v>
      </c>
      <c r="C4416">
        <v>6</v>
      </c>
      <c r="D4416">
        <v>3</v>
      </c>
      <c r="E4416">
        <v>3467.71</v>
      </c>
    </row>
    <row r="4417" spans="1:5" x14ac:dyDescent="0.35">
      <c r="A4417">
        <f t="shared" si="68"/>
        <v>2015</v>
      </c>
      <c r="B4417" t="s">
        <v>946</v>
      </c>
      <c r="C4417">
        <v>11</v>
      </c>
      <c r="D4417">
        <v>1</v>
      </c>
      <c r="E4417">
        <v>37156.980000000003</v>
      </c>
    </row>
    <row r="4418" spans="1:5" x14ac:dyDescent="0.35">
      <c r="A4418">
        <f t="shared" si="68"/>
        <v>2015</v>
      </c>
      <c r="B4418" t="s">
        <v>946</v>
      </c>
      <c r="C4418">
        <v>12</v>
      </c>
      <c r="D4418">
        <v>1</v>
      </c>
      <c r="E4418">
        <v>6393.57</v>
      </c>
    </row>
    <row r="4419" spans="1:5" x14ac:dyDescent="0.35">
      <c r="A4419">
        <f t="shared" si="68"/>
        <v>2015</v>
      </c>
      <c r="B4419" t="s">
        <v>946</v>
      </c>
      <c r="C4419">
        <v>13</v>
      </c>
      <c r="D4419">
        <v>1</v>
      </c>
      <c r="E4419">
        <v>3296.51</v>
      </c>
    </row>
    <row r="4420" spans="1:5" x14ac:dyDescent="0.35">
      <c r="A4420">
        <f t="shared" ref="A4420:A4483" si="69">VALUE(20&amp;LEFT(B4420,2))+1</f>
        <v>2015</v>
      </c>
      <c r="B4420" t="s">
        <v>946</v>
      </c>
      <c r="C4420">
        <v>14</v>
      </c>
      <c r="D4420">
        <v>1</v>
      </c>
      <c r="E4420">
        <v>2966.23</v>
      </c>
    </row>
    <row r="4421" spans="1:5" x14ac:dyDescent="0.35">
      <c r="A4421">
        <f t="shared" si="69"/>
        <v>2015</v>
      </c>
      <c r="B4421" t="s">
        <v>946</v>
      </c>
      <c r="C4421">
        <v>15</v>
      </c>
      <c r="D4421">
        <v>1</v>
      </c>
      <c r="E4421">
        <v>4621.1499999999996</v>
      </c>
    </row>
    <row r="4422" spans="1:5" x14ac:dyDescent="0.35">
      <c r="A4422">
        <f t="shared" si="69"/>
        <v>2015</v>
      </c>
      <c r="B4422" t="s">
        <v>946</v>
      </c>
      <c r="C4422">
        <v>16</v>
      </c>
      <c r="D4422">
        <v>1</v>
      </c>
      <c r="E4422">
        <v>5527.58</v>
      </c>
    </row>
    <row r="4423" spans="1:5" x14ac:dyDescent="0.35">
      <c r="A4423">
        <f t="shared" si="69"/>
        <v>2015</v>
      </c>
      <c r="B4423" t="s">
        <v>946</v>
      </c>
      <c r="C4423">
        <v>22</v>
      </c>
      <c r="D4423">
        <v>1</v>
      </c>
      <c r="E4423">
        <v>2937.22</v>
      </c>
    </row>
    <row r="4424" spans="1:5" x14ac:dyDescent="0.35">
      <c r="A4424">
        <f t="shared" si="69"/>
        <v>2015</v>
      </c>
      <c r="B4424" t="s">
        <v>946</v>
      </c>
      <c r="C4424">
        <v>23</v>
      </c>
      <c r="D4424">
        <v>1</v>
      </c>
      <c r="E4424">
        <v>894.89</v>
      </c>
    </row>
    <row r="4425" spans="1:5" x14ac:dyDescent="0.35">
      <c r="A4425">
        <f t="shared" si="69"/>
        <v>2015</v>
      </c>
      <c r="B4425" t="s">
        <v>946</v>
      </c>
      <c r="C4425">
        <v>25</v>
      </c>
      <c r="D4425">
        <v>1</v>
      </c>
      <c r="E4425">
        <v>63.36</v>
      </c>
    </row>
    <row r="4426" spans="1:5" x14ac:dyDescent="0.35">
      <c r="A4426">
        <f t="shared" si="69"/>
        <v>2015</v>
      </c>
      <c r="B4426" t="s">
        <v>946</v>
      </c>
      <c r="C4426">
        <v>31</v>
      </c>
      <c r="D4426">
        <v>1</v>
      </c>
      <c r="E4426">
        <v>4967.3100000000004</v>
      </c>
    </row>
    <row r="4427" spans="1:5" x14ac:dyDescent="0.35">
      <c r="A4427">
        <f t="shared" si="69"/>
        <v>2015</v>
      </c>
      <c r="B4427" t="s">
        <v>946</v>
      </c>
      <c r="C4427">
        <v>32</v>
      </c>
      <c r="D4427">
        <v>1</v>
      </c>
      <c r="E4427">
        <v>618.55999999999995</v>
      </c>
    </row>
    <row r="4428" spans="1:5" x14ac:dyDescent="0.35">
      <c r="A4428">
        <f t="shared" si="69"/>
        <v>2015</v>
      </c>
      <c r="B4428" t="s">
        <v>946</v>
      </c>
      <c r="C4428">
        <v>36</v>
      </c>
      <c r="D4428">
        <v>1</v>
      </c>
      <c r="E4428">
        <v>270.02999999999997</v>
      </c>
    </row>
    <row r="4429" spans="1:5" x14ac:dyDescent="0.35">
      <c r="A4429">
        <f t="shared" si="69"/>
        <v>2015</v>
      </c>
      <c r="B4429" t="s">
        <v>946</v>
      </c>
      <c r="C4429">
        <v>38</v>
      </c>
      <c r="D4429">
        <v>1</v>
      </c>
      <c r="E4429">
        <v>1450.64</v>
      </c>
    </row>
    <row r="4430" spans="1:5" x14ac:dyDescent="0.35">
      <c r="A4430">
        <f t="shared" si="69"/>
        <v>2015</v>
      </c>
      <c r="B4430" t="s">
        <v>946</v>
      </c>
      <c r="C4430">
        <v>47</v>
      </c>
      <c r="D4430">
        <v>1</v>
      </c>
      <c r="E4430">
        <v>4153.8999999999996</v>
      </c>
    </row>
    <row r="4431" spans="1:5" x14ac:dyDescent="0.35">
      <c r="A4431">
        <f t="shared" si="69"/>
        <v>2015</v>
      </c>
      <c r="B4431" t="s">
        <v>946</v>
      </c>
      <c r="C4431">
        <v>51</v>
      </c>
      <c r="D4431">
        <v>1</v>
      </c>
      <c r="E4431">
        <v>1829.9</v>
      </c>
    </row>
    <row r="4432" spans="1:5" x14ac:dyDescent="0.35">
      <c r="A4432">
        <f t="shared" si="69"/>
        <v>2015</v>
      </c>
      <c r="B4432" t="s">
        <v>946</v>
      </c>
      <c r="C4432">
        <v>75</v>
      </c>
      <c r="D4432">
        <v>1</v>
      </c>
      <c r="E4432">
        <v>675.07</v>
      </c>
    </row>
    <row r="4433" spans="1:5" x14ac:dyDescent="0.35">
      <c r="A4433">
        <f t="shared" si="69"/>
        <v>2015</v>
      </c>
      <c r="B4433" t="s">
        <v>946</v>
      </c>
      <c r="C4433">
        <v>77</v>
      </c>
      <c r="D4433">
        <v>1</v>
      </c>
      <c r="E4433">
        <v>7858.58</v>
      </c>
    </row>
    <row r="4434" spans="1:5" x14ac:dyDescent="0.35">
      <c r="A4434">
        <f t="shared" si="69"/>
        <v>2015</v>
      </c>
      <c r="B4434" t="s">
        <v>946</v>
      </c>
      <c r="C4434">
        <v>81</v>
      </c>
      <c r="D4434">
        <v>1</v>
      </c>
      <c r="E4434">
        <v>151.21</v>
      </c>
    </row>
    <row r="4435" spans="1:5" x14ac:dyDescent="0.35">
      <c r="A4435">
        <f t="shared" si="69"/>
        <v>2015</v>
      </c>
      <c r="B4435" t="s">
        <v>946</v>
      </c>
      <c r="C4435">
        <v>84</v>
      </c>
      <c r="D4435">
        <v>1</v>
      </c>
      <c r="E4435">
        <v>518.46</v>
      </c>
    </row>
    <row r="4436" spans="1:5" x14ac:dyDescent="0.35">
      <c r="A4436">
        <f t="shared" si="69"/>
        <v>2015</v>
      </c>
      <c r="B4436" t="s">
        <v>946</v>
      </c>
      <c r="C4436">
        <v>85</v>
      </c>
      <c r="D4436">
        <v>1</v>
      </c>
      <c r="E4436">
        <v>598.24</v>
      </c>
    </row>
    <row r="4437" spans="1:5" x14ac:dyDescent="0.35">
      <c r="A4437">
        <f t="shared" si="69"/>
        <v>2015</v>
      </c>
      <c r="B4437" t="s">
        <v>946</v>
      </c>
      <c r="C4437">
        <v>88</v>
      </c>
      <c r="D4437">
        <v>1</v>
      </c>
      <c r="E4437">
        <v>2020.09</v>
      </c>
    </row>
    <row r="4438" spans="1:5" x14ac:dyDescent="0.35">
      <c r="A4438">
        <f t="shared" si="69"/>
        <v>2015</v>
      </c>
      <c r="B4438" t="s">
        <v>946</v>
      </c>
      <c r="C4438">
        <v>91</v>
      </c>
      <c r="D4438">
        <v>1</v>
      </c>
      <c r="E4438">
        <v>787.9</v>
      </c>
    </row>
    <row r="4439" spans="1:5" x14ac:dyDescent="0.35">
      <c r="A4439">
        <f t="shared" si="69"/>
        <v>2015</v>
      </c>
      <c r="B4439" t="s">
        <v>946</v>
      </c>
      <c r="C4439">
        <v>93</v>
      </c>
      <c r="D4439">
        <v>1</v>
      </c>
      <c r="E4439">
        <v>487.48</v>
      </c>
    </row>
    <row r="4440" spans="1:5" x14ac:dyDescent="0.35">
      <c r="A4440">
        <f t="shared" si="69"/>
        <v>2015</v>
      </c>
      <c r="B4440" t="s">
        <v>946</v>
      </c>
      <c r="C4440">
        <v>94</v>
      </c>
      <c r="D4440">
        <v>1</v>
      </c>
      <c r="E4440">
        <v>2717.88</v>
      </c>
    </row>
    <row r="4441" spans="1:5" x14ac:dyDescent="0.35">
      <c r="A4441">
        <f t="shared" si="69"/>
        <v>2015</v>
      </c>
      <c r="B4441" t="s">
        <v>946</v>
      </c>
      <c r="C4441">
        <v>95</v>
      </c>
      <c r="D4441">
        <v>1</v>
      </c>
      <c r="E4441">
        <v>336.33</v>
      </c>
    </row>
    <row r="4442" spans="1:5" x14ac:dyDescent="0.35">
      <c r="A4442">
        <f t="shared" si="69"/>
        <v>2015</v>
      </c>
      <c r="B4442" t="s">
        <v>946</v>
      </c>
      <c r="C4442">
        <v>97</v>
      </c>
      <c r="D4442">
        <v>1</v>
      </c>
      <c r="E4442">
        <v>649.04999999999995</v>
      </c>
    </row>
    <row r="4443" spans="1:5" x14ac:dyDescent="0.35">
      <c r="A4443">
        <f t="shared" si="69"/>
        <v>2015</v>
      </c>
      <c r="B4443" t="s">
        <v>946</v>
      </c>
      <c r="C4443">
        <v>99</v>
      </c>
      <c r="D4443">
        <v>1</v>
      </c>
      <c r="E4443">
        <v>1187.95</v>
      </c>
    </row>
    <row r="4444" spans="1:5" x14ac:dyDescent="0.35">
      <c r="A4444">
        <f t="shared" si="69"/>
        <v>2015</v>
      </c>
      <c r="B4444" t="s">
        <v>946</v>
      </c>
      <c r="C4444">
        <v>100</v>
      </c>
      <c r="D4444">
        <v>1</v>
      </c>
      <c r="E4444">
        <v>326.26</v>
      </c>
    </row>
    <row r="4445" spans="1:5" x14ac:dyDescent="0.35">
      <c r="A4445">
        <f t="shared" si="69"/>
        <v>2015</v>
      </c>
      <c r="B4445" t="s">
        <v>946</v>
      </c>
      <c r="C4445">
        <v>108</v>
      </c>
      <c r="D4445">
        <v>1</v>
      </c>
      <c r="E4445">
        <v>975.01</v>
      </c>
    </row>
    <row r="4446" spans="1:5" x14ac:dyDescent="0.35">
      <c r="A4446">
        <f t="shared" si="69"/>
        <v>2015</v>
      </c>
      <c r="B4446" t="s">
        <v>946</v>
      </c>
      <c r="C4446">
        <v>110</v>
      </c>
      <c r="D4446">
        <v>1</v>
      </c>
      <c r="E4446">
        <v>3759.39</v>
      </c>
    </row>
    <row r="4447" spans="1:5" x14ac:dyDescent="0.35">
      <c r="A4447">
        <f t="shared" si="69"/>
        <v>2015</v>
      </c>
      <c r="B4447" t="s">
        <v>946</v>
      </c>
      <c r="C4447">
        <v>111</v>
      </c>
      <c r="D4447">
        <v>1</v>
      </c>
      <c r="E4447">
        <v>1577.19</v>
      </c>
    </row>
    <row r="4448" spans="1:5" x14ac:dyDescent="0.35">
      <c r="A4448">
        <f t="shared" si="69"/>
        <v>2015</v>
      </c>
      <c r="B4448" t="s">
        <v>946</v>
      </c>
      <c r="C4448">
        <v>112</v>
      </c>
      <c r="D4448">
        <v>1</v>
      </c>
      <c r="E4448">
        <v>9332.52</v>
      </c>
    </row>
    <row r="4449" spans="1:5" x14ac:dyDescent="0.35">
      <c r="A4449">
        <f t="shared" si="69"/>
        <v>2015</v>
      </c>
      <c r="B4449" t="s">
        <v>946</v>
      </c>
      <c r="C4449">
        <v>113</v>
      </c>
      <c r="D4449">
        <v>1</v>
      </c>
      <c r="E4449">
        <v>715.39</v>
      </c>
    </row>
    <row r="4450" spans="1:5" x14ac:dyDescent="0.35">
      <c r="A4450">
        <f t="shared" si="69"/>
        <v>2015</v>
      </c>
      <c r="B4450" t="s">
        <v>946</v>
      </c>
      <c r="C4450">
        <v>115</v>
      </c>
      <c r="D4450">
        <v>1</v>
      </c>
      <c r="E4450">
        <v>1136.45</v>
      </c>
    </row>
    <row r="4451" spans="1:5" x14ac:dyDescent="0.35">
      <c r="A4451">
        <f t="shared" si="69"/>
        <v>2015</v>
      </c>
      <c r="B4451" t="s">
        <v>946</v>
      </c>
      <c r="C4451">
        <v>116</v>
      </c>
      <c r="D4451">
        <v>1</v>
      </c>
      <c r="E4451">
        <v>964.38</v>
      </c>
    </row>
    <row r="4452" spans="1:5" x14ac:dyDescent="0.35">
      <c r="A4452">
        <f t="shared" si="69"/>
        <v>2015</v>
      </c>
      <c r="B4452" t="s">
        <v>946</v>
      </c>
      <c r="C4452">
        <v>118</v>
      </c>
      <c r="D4452">
        <v>1</v>
      </c>
      <c r="E4452">
        <v>345.65</v>
      </c>
    </row>
    <row r="4453" spans="1:5" x14ac:dyDescent="0.35">
      <c r="A4453">
        <f t="shared" si="69"/>
        <v>2015</v>
      </c>
      <c r="B4453" t="s">
        <v>946</v>
      </c>
      <c r="C4453">
        <v>129</v>
      </c>
      <c r="D4453">
        <v>1</v>
      </c>
      <c r="E4453">
        <v>1411.58</v>
      </c>
    </row>
    <row r="4454" spans="1:5" x14ac:dyDescent="0.35">
      <c r="A4454">
        <f t="shared" si="69"/>
        <v>2015</v>
      </c>
      <c r="B4454" t="s">
        <v>946</v>
      </c>
      <c r="C4454">
        <v>138</v>
      </c>
      <c r="D4454">
        <v>1</v>
      </c>
      <c r="E4454">
        <v>3014.17</v>
      </c>
    </row>
    <row r="4455" spans="1:5" x14ac:dyDescent="0.35">
      <c r="A4455">
        <f t="shared" si="69"/>
        <v>2015</v>
      </c>
      <c r="B4455" t="s">
        <v>946</v>
      </c>
      <c r="C4455">
        <v>139</v>
      </c>
      <c r="D4455">
        <v>1</v>
      </c>
      <c r="E4455">
        <v>846.69</v>
      </c>
    </row>
    <row r="4456" spans="1:5" x14ac:dyDescent="0.35">
      <c r="A4456">
        <f t="shared" si="69"/>
        <v>2015</v>
      </c>
      <c r="B4456" t="s">
        <v>946</v>
      </c>
      <c r="C4456">
        <v>146</v>
      </c>
      <c r="D4456">
        <v>1</v>
      </c>
      <c r="E4456">
        <v>844.76</v>
      </c>
    </row>
    <row r="4457" spans="1:5" x14ac:dyDescent="0.35">
      <c r="A4457">
        <f t="shared" si="69"/>
        <v>2015</v>
      </c>
      <c r="B4457" t="s">
        <v>946</v>
      </c>
      <c r="C4457">
        <v>150</v>
      </c>
      <c r="D4457">
        <v>1</v>
      </c>
      <c r="E4457">
        <v>950.35</v>
      </c>
    </row>
    <row r="4458" spans="1:5" x14ac:dyDescent="0.35">
      <c r="A4458">
        <f t="shared" si="69"/>
        <v>2015</v>
      </c>
      <c r="B4458" t="s">
        <v>946</v>
      </c>
      <c r="C4458">
        <v>152</v>
      </c>
      <c r="D4458">
        <v>1</v>
      </c>
      <c r="E4458">
        <v>5936.9</v>
      </c>
    </row>
    <row r="4459" spans="1:5" x14ac:dyDescent="0.35">
      <c r="A4459">
        <f t="shared" si="69"/>
        <v>2015</v>
      </c>
      <c r="B4459" t="s">
        <v>946</v>
      </c>
      <c r="C4459">
        <v>162</v>
      </c>
      <c r="D4459">
        <v>1</v>
      </c>
      <c r="E4459">
        <v>1011.79</v>
      </c>
    </row>
    <row r="4460" spans="1:5" x14ac:dyDescent="0.35">
      <c r="A4460">
        <f t="shared" si="69"/>
        <v>2015</v>
      </c>
      <c r="B4460" t="s">
        <v>946</v>
      </c>
      <c r="C4460">
        <v>166</v>
      </c>
      <c r="D4460">
        <v>1</v>
      </c>
      <c r="E4460">
        <v>444.34</v>
      </c>
    </row>
    <row r="4461" spans="1:5" x14ac:dyDescent="0.35">
      <c r="A4461">
        <f t="shared" si="69"/>
        <v>2015</v>
      </c>
      <c r="B4461" t="s">
        <v>946</v>
      </c>
      <c r="C4461">
        <v>173</v>
      </c>
      <c r="D4461">
        <v>1</v>
      </c>
      <c r="E4461">
        <v>495.06</v>
      </c>
    </row>
    <row r="4462" spans="1:5" x14ac:dyDescent="0.35">
      <c r="A4462">
        <f t="shared" si="69"/>
        <v>2015</v>
      </c>
      <c r="B4462" t="s">
        <v>946</v>
      </c>
      <c r="C4462">
        <v>177</v>
      </c>
      <c r="D4462">
        <v>1</v>
      </c>
      <c r="E4462">
        <v>1037.33</v>
      </c>
    </row>
    <row r="4463" spans="1:5" x14ac:dyDescent="0.35">
      <c r="A4463">
        <f t="shared" si="69"/>
        <v>2015</v>
      </c>
      <c r="B4463" t="s">
        <v>946</v>
      </c>
      <c r="C4463">
        <v>181</v>
      </c>
      <c r="D4463">
        <v>1</v>
      </c>
      <c r="E4463">
        <v>6435.88</v>
      </c>
    </row>
    <row r="4464" spans="1:5" x14ac:dyDescent="0.35">
      <c r="A4464">
        <f t="shared" si="69"/>
        <v>2015</v>
      </c>
      <c r="B4464" t="s">
        <v>946</v>
      </c>
      <c r="C4464">
        <v>182</v>
      </c>
      <c r="D4464">
        <v>1</v>
      </c>
      <c r="E4464">
        <v>1064.19</v>
      </c>
    </row>
    <row r="4465" spans="1:5" x14ac:dyDescent="0.35">
      <c r="A4465">
        <f t="shared" si="69"/>
        <v>2015</v>
      </c>
      <c r="B4465" t="s">
        <v>946</v>
      </c>
      <c r="C4465">
        <v>186</v>
      </c>
      <c r="D4465">
        <v>1</v>
      </c>
      <c r="E4465">
        <v>1617.24</v>
      </c>
    </row>
    <row r="4466" spans="1:5" x14ac:dyDescent="0.35">
      <c r="A4466">
        <f t="shared" si="69"/>
        <v>2015</v>
      </c>
      <c r="B4466" t="s">
        <v>946</v>
      </c>
      <c r="C4466">
        <v>191</v>
      </c>
      <c r="D4466">
        <v>1</v>
      </c>
      <c r="E4466">
        <v>9311.27</v>
      </c>
    </row>
    <row r="4467" spans="1:5" x14ac:dyDescent="0.35">
      <c r="A4467">
        <f t="shared" si="69"/>
        <v>2015</v>
      </c>
      <c r="B4467" t="s">
        <v>946</v>
      </c>
      <c r="C4467">
        <v>192</v>
      </c>
      <c r="D4467">
        <v>1</v>
      </c>
      <c r="E4467">
        <v>7086.99</v>
      </c>
    </row>
    <row r="4468" spans="1:5" x14ac:dyDescent="0.35">
      <c r="A4468">
        <f t="shared" si="69"/>
        <v>2015</v>
      </c>
      <c r="B4468" t="s">
        <v>946</v>
      </c>
      <c r="C4468">
        <v>194</v>
      </c>
      <c r="D4468">
        <v>1</v>
      </c>
      <c r="E4468">
        <v>10839.58</v>
      </c>
    </row>
    <row r="4469" spans="1:5" x14ac:dyDescent="0.35">
      <c r="A4469">
        <f t="shared" si="69"/>
        <v>2015</v>
      </c>
      <c r="B4469" t="s">
        <v>946</v>
      </c>
      <c r="C4469">
        <v>195</v>
      </c>
      <c r="D4469">
        <v>1</v>
      </c>
      <c r="E4469">
        <v>622.48</v>
      </c>
    </row>
    <row r="4470" spans="1:5" x14ac:dyDescent="0.35">
      <c r="A4470">
        <f t="shared" si="69"/>
        <v>2015</v>
      </c>
      <c r="B4470" t="s">
        <v>946</v>
      </c>
      <c r="C4470">
        <v>196</v>
      </c>
      <c r="D4470">
        <v>1</v>
      </c>
      <c r="E4470">
        <v>27205.89</v>
      </c>
    </row>
    <row r="4471" spans="1:5" x14ac:dyDescent="0.35">
      <c r="A4471">
        <f t="shared" si="69"/>
        <v>2015</v>
      </c>
      <c r="B4471" t="s">
        <v>946</v>
      </c>
      <c r="C4471">
        <v>197</v>
      </c>
      <c r="D4471">
        <v>1</v>
      </c>
      <c r="E4471">
        <v>4892.8599999999997</v>
      </c>
    </row>
    <row r="4472" spans="1:5" x14ac:dyDescent="0.35">
      <c r="A4472">
        <f t="shared" si="69"/>
        <v>2015</v>
      </c>
      <c r="B4472" t="s">
        <v>946</v>
      </c>
      <c r="C4472">
        <v>199</v>
      </c>
      <c r="D4472">
        <v>1</v>
      </c>
      <c r="E4472">
        <v>3815.83</v>
      </c>
    </row>
    <row r="4473" spans="1:5" x14ac:dyDescent="0.35">
      <c r="A4473">
        <f t="shared" si="69"/>
        <v>2015</v>
      </c>
      <c r="B4473" t="s">
        <v>946</v>
      </c>
      <c r="C4473">
        <v>200</v>
      </c>
      <c r="D4473">
        <v>1</v>
      </c>
      <c r="E4473">
        <v>4521.3100000000004</v>
      </c>
    </row>
    <row r="4474" spans="1:5" x14ac:dyDescent="0.35">
      <c r="A4474">
        <f t="shared" si="69"/>
        <v>2015</v>
      </c>
      <c r="B4474" t="s">
        <v>946</v>
      </c>
      <c r="C4474">
        <v>203</v>
      </c>
      <c r="D4474">
        <v>1</v>
      </c>
      <c r="E4474">
        <v>757.79</v>
      </c>
    </row>
    <row r="4475" spans="1:5" x14ac:dyDescent="0.35">
      <c r="A4475">
        <f t="shared" si="69"/>
        <v>2015</v>
      </c>
      <c r="B4475" t="s">
        <v>946</v>
      </c>
      <c r="C4475">
        <v>204</v>
      </c>
      <c r="D4475">
        <v>1</v>
      </c>
      <c r="E4475">
        <v>2094.6999999999998</v>
      </c>
    </row>
    <row r="4476" spans="1:5" x14ac:dyDescent="0.35">
      <c r="A4476">
        <f t="shared" si="69"/>
        <v>2015</v>
      </c>
      <c r="B4476" t="s">
        <v>946</v>
      </c>
      <c r="C4476">
        <v>206</v>
      </c>
      <c r="D4476">
        <v>1</v>
      </c>
      <c r="E4476">
        <v>3964.3</v>
      </c>
    </row>
    <row r="4477" spans="1:5" x14ac:dyDescent="0.35">
      <c r="A4477">
        <f t="shared" si="69"/>
        <v>2015</v>
      </c>
      <c r="B4477" t="s">
        <v>946</v>
      </c>
      <c r="C4477">
        <v>213</v>
      </c>
      <c r="D4477">
        <v>1</v>
      </c>
      <c r="E4477">
        <v>839.24</v>
      </c>
    </row>
    <row r="4478" spans="1:5" x14ac:dyDescent="0.35">
      <c r="A4478">
        <f t="shared" si="69"/>
        <v>2015</v>
      </c>
      <c r="B4478" t="s">
        <v>946</v>
      </c>
      <c r="C4478">
        <v>227</v>
      </c>
      <c r="D4478">
        <v>1</v>
      </c>
      <c r="E4478">
        <v>892.2</v>
      </c>
    </row>
    <row r="4479" spans="1:5" x14ac:dyDescent="0.35">
      <c r="A4479">
        <f t="shared" si="69"/>
        <v>2015</v>
      </c>
      <c r="B4479" t="s">
        <v>946</v>
      </c>
      <c r="C4479">
        <v>229</v>
      </c>
      <c r="D4479">
        <v>1</v>
      </c>
      <c r="E4479">
        <v>343.63</v>
      </c>
    </row>
    <row r="4480" spans="1:5" x14ac:dyDescent="0.35">
      <c r="A4480">
        <f t="shared" si="69"/>
        <v>2015</v>
      </c>
      <c r="B4480" t="s">
        <v>946</v>
      </c>
      <c r="C4480">
        <v>238</v>
      </c>
      <c r="D4480">
        <v>1</v>
      </c>
      <c r="E4480">
        <v>238.71</v>
      </c>
    </row>
    <row r="4481" spans="1:5" x14ac:dyDescent="0.35">
      <c r="A4481">
        <f t="shared" si="69"/>
        <v>2015</v>
      </c>
      <c r="B4481" t="s">
        <v>946</v>
      </c>
      <c r="C4481">
        <v>239</v>
      </c>
      <c r="D4481">
        <v>1</v>
      </c>
      <c r="E4481">
        <v>669.58</v>
      </c>
    </row>
    <row r="4482" spans="1:5" x14ac:dyDescent="0.35">
      <c r="A4482">
        <f t="shared" si="69"/>
        <v>2015</v>
      </c>
      <c r="B4482" t="s">
        <v>946</v>
      </c>
      <c r="C4482">
        <v>241</v>
      </c>
      <c r="D4482">
        <v>1</v>
      </c>
      <c r="E4482">
        <v>3289.38</v>
      </c>
    </row>
    <row r="4483" spans="1:5" x14ac:dyDescent="0.35">
      <c r="A4483">
        <f t="shared" si="69"/>
        <v>2015</v>
      </c>
      <c r="B4483" t="s">
        <v>946</v>
      </c>
      <c r="C4483">
        <v>242</v>
      </c>
      <c r="D4483">
        <v>1</v>
      </c>
      <c r="E4483">
        <v>485.73</v>
      </c>
    </row>
    <row r="4484" spans="1:5" x14ac:dyDescent="0.35">
      <c r="A4484">
        <f t="shared" ref="A4484:A4547" si="70">VALUE(20&amp;LEFT(B4484,2))+1</f>
        <v>2015</v>
      </c>
      <c r="B4484" t="s">
        <v>946</v>
      </c>
      <c r="C4484">
        <v>252</v>
      </c>
      <c r="D4484">
        <v>1</v>
      </c>
      <c r="E4484">
        <v>1152.29</v>
      </c>
    </row>
    <row r="4485" spans="1:5" x14ac:dyDescent="0.35">
      <c r="A4485">
        <f t="shared" si="70"/>
        <v>2015</v>
      </c>
      <c r="B4485" t="s">
        <v>946</v>
      </c>
      <c r="C4485">
        <v>253</v>
      </c>
      <c r="D4485">
        <v>1</v>
      </c>
      <c r="E4485">
        <v>643.29999999999995</v>
      </c>
    </row>
    <row r="4486" spans="1:5" x14ac:dyDescent="0.35">
      <c r="A4486">
        <f t="shared" si="70"/>
        <v>2015</v>
      </c>
      <c r="B4486" t="s">
        <v>946</v>
      </c>
      <c r="C4486">
        <v>255</v>
      </c>
      <c r="D4486">
        <v>1</v>
      </c>
      <c r="E4486">
        <v>1237.1600000000001</v>
      </c>
    </row>
    <row r="4487" spans="1:5" x14ac:dyDescent="0.35">
      <c r="A4487">
        <f t="shared" si="70"/>
        <v>2015</v>
      </c>
      <c r="B4487" t="s">
        <v>946</v>
      </c>
      <c r="C4487">
        <v>256</v>
      </c>
      <c r="D4487">
        <v>1</v>
      </c>
      <c r="E4487">
        <v>2710.29</v>
      </c>
    </row>
    <row r="4488" spans="1:5" x14ac:dyDescent="0.35">
      <c r="A4488">
        <f t="shared" si="70"/>
        <v>2015</v>
      </c>
      <c r="B4488" t="s">
        <v>946</v>
      </c>
      <c r="C4488">
        <v>261</v>
      </c>
      <c r="D4488">
        <v>1</v>
      </c>
      <c r="E4488">
        <v>246.95</v>
      </c>
    </row>
    <row r="4489" spans="1:5" x14ac:dyDescent="0.35">
      <c r="A4489">
        <f t="shared" si="70"/>
        <v>2015</v>
      </c>
      <c r="B4489" t="s">
        <v>946</v>
      </c>
      <c r="C4489">
        <v>264</v>
      </c>
      <c r="D4489">
        <v>1</v>
      </c>
      <c r="E4489">
        <v>104</v>
      </c>
    </row>
    <row r="4490" spans="1:5" x14ac:dyDescent="0.35">
      <c r="A4490">
        <f t="shared" si="70"/>
        <v>2015</v>
      </c>
      <c r="B4490" t="s">
        <v>946</v>
      </c>
      <c r="C4490">
        <v>270</v>
      </c>
      <c r="D4490">
        <v>1</v>
      </c>
      <c r="E4490">
        <v>6992.89</v>
      </c>
    </row>
    <row r="4491" spans="1:5" x14ac:dyDescent="0.35">
      <c r="A4491">
        <f t="shared" si="70"/>
        <v>2015</v>
      </c>
      <c r="B4491" t="s">
        <v>946</v>
      </c>
      <c r="C4491">
        <v>271</v>
      </c>
      <c r="D4491">
        <v>1</v>
      </c>
      <c r="E4491">
        <v>10213.049999999999</v>
      </c>
    </row>
    <row r="4492" spans="1:5" x14ac:dyDescent="0.35">
      <c r="A4492">
        <f t="shared" si="70"/>
        <v>2015</v>
      </c>
      <c r="B4492" t="s">
        <v>946</v>
      </c>
      <c r="C4492">
        <v>272</v>
      </c>
      <c r="D4492">
        <v>1</v>
      </c>
      <c r="E4492">
        <v>9053.34</v>
      </c>
    </row>
    <row r="4493" spans="1:5" x14ac:dyDescent="0.35">
      <c r="A4493">
        <f t="shared" si="70"/>
        <v>2015</v>
      </c>
      <c r="B4493" t="s">
        <v>946</v>
      </c>
      <c r="C4493">
        <v>273</v>
      </c>
      <c r="D4493">
        <v>1</v>
      </c>
      <c r="E4493">
        <v>8456</v>
      </c>
    </row>
    <row r="4494" spans="1:5" x14ac:dyDescent="0.35">
      <c r="A4494">
        <f t="shared" si="70"/>
        <v>2015</v>
      </c>
      <c r="B4494" t="s">
        <v>946</v>
      </c>
      <c r="C4494">
        <v>276</v>
      </c>
      <c r="D4494">
        <v>1</v>
      </c>
      <c r="E4494">
        <v>9859.26</v>
      </c>
    </row>
    <row r="4495" spans="1:5" x14ac:dyDescent="0.35">
      <c r="A4495">
        <f t="shared" si="70"/>
        <v>2015</v>
      </c>
      <c r="B4495" t="s">
        <v>946</v>
      </c>
      <c r="C4495">
        <v>277</v>
      </c>
      <c r="D4495">
        <v>1</v>
      </c>
      <c r="E4495">
        <v>2248.81</v>
      </c>
    </row>
    <row r="4496" spans="1:5" x14ac:dyDescent="0.35">
      <c r="A4496">
        <f t="shared" si="70"/>
        <v>2015</v>
      </c>
      <c r="B4496" t="s">
        <v>946</v>
      </c>
      <c r="C4496">
        <v>278</v>
      </c>
      <c r="D4496">
        <v>1</v>
      </c>
      <c r="E4496">
        <v>2779.24</v>
      </c>
    </row>
    <row r="4497" spans="1:5" x14ac:dyDescent="0.35">
      <c r="A4497">
        <f t="shared" si="70"/>
        <v>2015</v>
      </c>
      <c r="B4497" t="s">
        <v>946</v>
      </c>
      <c r="C4497">
        <v>279</v>
      </c>
      <c r="D4497">
        <v>1</v>
      </c>
      <c r="E4497">
        <v>20372.990000000002</v>
      </c>
    </row>
    <row r="4498" spans="1:5" x14ac:dyDescent="0.35">
      <c r="A4498">
        <f t="shared" si="70"/>
        <v>2015</v>
      </c>
      <c r="B4498" t="s">
        <v>946</v>
      </c>
      <c r="C4498">
        <v>280</v>
      </c>
      <c r="D4498">
        <v>1</v>
      </c>
      <c r="E4498">
        <v>4371.66</v>
      </c>
    </row>
    <row r="4499" spans="1:5" x14ac:dyDescent="0.35">
      <c r="A4499">
        <f t="shared" si="70"/>
        <v>2015</v>
      </c>
      <c r="B4499" t="s">
        <v>946</v>
      </c>
      <c r="C4499">
        <v>281</v>
      </c>
      <c r="D4499">
        <v>1</v>
      </c>
      <c r="E4499">
        <v>12313.98</v>
      </c>
    </row>
    <row r="4500" spans="1:5" x14ac:dyDescent="0.35">
      <c r="A4500">
        <f t="shared" si="70"/>
        <v>2015</v>
      </c>
      <c r="B4500" t="s">
        <v>946</v>
      </c>
      <c r="C4500">
        <v>282</v>
      </c>
      <c r="D4500">
        <v>1</v>
      </c>
      <c r="E4500">
        <v>1792.3</v>
      </c>
    </row>
    <row r="4501" spans="1:5" x14ac:dyDescent="0.35">
      <c r="A4501">
        <f t="shared" si="70"/>
        <v>2015</v>
      </c>
      <c r="B4501" t="s">
        <v>946</v>
      </c>
      <c r="C4501">
        <v>283</v>
      </c>
      <c r="D4501">
        <v>1</v>
      </c>
      <c r="E4501">
        <v>4673.6899999999996</v>
      </c>
    </row>
    <row r="4502" spans="1:5" x14ac:dyDescent="0.35">
      <c r="A4502">
        <f t="shared" si="70"/>
        <v>2015</v>
      </c>
      <c r="B4502" t="s">
        <v>946</v>
      </c>
      <c r="C4502">
        <v>284</v>
      </c>
      <c r="D4502">
        <v>1</v>
      </c>
      <c r="E4502">
        <v>10762.17</v>
      </c>
    </row>
    <row r="4503" spans="1:5" x14ac:dyDescent="0.35">
      <c r="A4503">
        <f t="shared" si="70"/>
        <v>2015</v>
      </c>
      <c r="B4503" t="s">
        <v>946</v>
      </c>
      <c r="C4503">
        <v>286</v>
      </c>
      <c r="D4503">
        <v>1</v>
      </c>
      <c r="E4503">
        <v>2422.4499999999998</v>
      </c>
    </row>
    <row r="4504" spans="1:5" x14ac:dyDescent="0.35">
      <c r="A4504">
        <f t="shared" si="70"/>
        <v>2015</v>
      </c>
      <c r="B4504" t="s">
        <v>946</v>
      </c>
      <c r="C4504">
        <v>294</v>
      </c>
      <c r="D4504">
        <v>1</v>
      </c>
      <c r="E4504">
        <v>2115.65</v>
      </c>
    </row>
    <row r="4505" spans="1:5" x14ac:dyDescent="0.35">
      <c r="A4505">
        <f t="shared" si="70"/>
        <v>2015</v>
      </c>
      <c r="B4505" t="s">
        <v>946</v>
      </c>
      <c r="C4505">
        <v>297</v>
      </c>
      <c r="D4505">
        <v>1</v>
      </c>
      <c r="E4505">
        <v>337.34</v>
      </c>
    </row>
    <row r="4506" spans="1:5" x14ac:dyDescent="0.35">
      <c r="A4506">
        <f t="shared" si="70"/>
        <v>2015</v>
      </c>
      <c r="B4506" t="s">
        <v>946</v>
      </c>
      <c r="C4506">
        <v>299</v>
      </c>
      <c r="D4506">
        <v>1</v>
      </c>
      <c r="E4506">
        <v>657.1</v>
      </c>
    </row>
    <row r="4507" spans="1:5" x14ac:dyDescent="0.35">
      <c r="A4507">
        <f t="shared" si="70"/>
        <v>2015</v>
      </c>
      <c r="B4507" t="s">
        <v>946</v>
      </c>
      <c r="C4507">
        <v>300</v>
      </c>
      <c r="D4507">
        <v>1</v>
      </c>
      <c r="E4507">
        <v>1160.55</v>
      </c>
    </row>
    <row r="4508" spans="1:5" x14ac:dyDescent="0.35">
      <c r="A4508">
        <f t="shared" si="70"/>
        <v>2015</v>
      </c>
      <c r="B4508" t="s">
        <v>946</v>
      </c>
      <c r="C4508">
        <v>306</v>
      </c>
      <c r="D4508">
        <v>1</v>
      </c>
      <c r="E4508">
        <v>282.42</v>
      </c>
    </row>
    <row r="4509" spans="1:5" x14ac:dyDescent="0.35">
      <c r="A4509">
        <f t="shared" si="70"/>
        <v>2015</v>
      </c>
      <c r="B4509" t="s">
        <v>946</v>
      </c>
      <c r="C4509">
        <v>308</v>
      </c>
      <c r="D4509">
        <v>1</v>
      </c>
      <c r="E4509">
        <v>586.04999999999995</v>
      </c>
    </row>
    <row r="4510" spans="1:5" x14ac:dyDescent="0.35">
      <c r="A4510">
        <f t="shared" si="70"/>
        <v>2015</v>
      </c>
      <c r="B4510" t="s">
        <v>946</v>
      </c>
      <c r="C4510">
        <v>309</v>
      </c>
      <c r="D4510">
        <v>1</v>
      </c>
      <c r="E4510">
        <v>1520.26</v>
      </c>
    </row>
    <row r="4511" spans="1:5" x14ac:dyDescent="0.35">
      <c r="A4511">
        <f t="shared" si="70"/>
        <v>2015</v>
      </c>
      <c r="B4511" t="s">
        <v>946</v>
      </c>
      <c r="C4511">
        <v>314</v>
      </c>
      <c r="D4511">
        <v>1</v>
      </c>
      <c r="E4511">
        <v>806.32</v>
      </c>
    </row>
    <row r="4512" spans="1:5" x14ac:dyDescent="0.35">
      <c r="A4512">
        <f t="shared" si="70"/>
        <v>2015</v>
      </c>
      <c r="B4512" t="s">
        <v>946</v>
      </c>
      <c r="C4512">
        <v>316</v>
      </c>
      <c r="D4512">
        <v>1</v>
      </c>
      <c r="E4512">
        <v>1067.71</v>
      </c>
    </row>
    <row r="4513" spans="1:5" x14ac:dyDescent="0.35">
      <c r="A4513">
        <f t="shared" si="70"/>
        <v>2015</v>
      </c>
      <c r="B4513" t="s">
        <v>946</v>
      </c>
      <c r="C4513">
        <v>317</v>
      </c>
      <c r="D4513">
        <v>1</v>
      </c>
      <c r="E4513">
        <v>919.24</v>
      </c>
    </row>
    <row r="4514" spans="1:5" x14ac:dyDescent="0.35">
      <c r="A4514">
        <f t="shared" si="70"/>
        <v>2015</v>
      </c>
      <c r="B4514" t="s">
        <v>946</v>
      </c>
      <c r="C4514">
        <v>318</v>
      </c>
      <c r="D4514">
        <v>1</v>
      </c>
      <c r="E4514">
        <v>4049.1</v>
      </c>
    </row>
    <row r="4515" spans="1:5" x14ac:dyDescent="0.35">
      <c r="A4515">
        <f t="shared" si="70"/>
        <v>2015</v>
      </c>
      <c r="B4515" t="s">
        <v>946</v>
      </c>
      <c r="C4515">
        <v>319</v>
      </c>
      <c r="D4515">
        <v>1</v>
      </c>
      <c r="E4515">
        <v>585.12</v>
      </c>
    </row>
    <row r="4516" spans="1:5" x14ac:dyDescent="0.35">
      <c r="A4516">
        <f t="shared" si="70"/>
        <v>2015</v>
      </c>
      <c r="B4516" t="s">
        <v>946</v>
      </c>
      <c r="C4516">
        <v>323</v>
      </c>
      <c r="D4516">
        <v>2</v>
      </c>
      <c r="E4516">
        <v>29</v>
      </c>
    </row>
    <row r="4517" spans="1:5" x14ac:dyDescent="0.35">
      <c r="A4517">
        <f t="shared" si="70"/>
        <v>2015</v>
      </c>
      <c r="B4517" t="s">
        <v>946</v>
      </c>
      <c r="C4517">
        <v>330</v>
      </c>
      <c r="D4517">
        <v>1</v>
      </c>
      <c r="E4517">
        <v>289.14</v>
      </c>
    </row>
    <row r="4518" spans="1:5" x14ac:dyDescent="0.35">
      <c r="A4518">
        <f t="shared" si="70"/>
        <v>2015</v>
      </c>
      <c r="B4518" t="s">
        <v>946</v>
      </c>
      <c r="C4518">
        <v>332</v>
      </c>
      <c r="D4518">
        <v>1</v>
      </c>
      <c r="E4518">
        <v>1668.7</v>
      </c>
    </row>
    <row r="4519" spans="1:5" x14ac:dyDescent="0.35">
      <c r="A4519">
        <f t="shared" si="70"/>
        <v>2015</v>
      </c>
      <c r="B4519" t="s">
        <v>946</v>
      </c>
      <c r="C4519">
        <v>333</v>
      </c>
      <c r="D4519">
        <v>1</v>
      </c>
      <c r="E4519">
        <v>525.32000000000005</v>
      </c>
    </row>
    <row r="4520" spans="1:5" x14ac:dyDescent="0.35">
      <c r="A4520">
        <f t="shared" si="70"/>
        <v>2015</v>
      </c>
      <c r="B4520" t="s">
        <v>946</v>
      </c>
      <c r="C4520">
        <v>345</v>
      </c>
      <c r="D4520">
        <v>1</v>
      </c>
      <c r="E4520">
        <v>1409.41</v>
      </c>
    </row>
    <row r="4521" spans="1:5" x14ac:dyDescent="0.35">
      <c r="A4521">
        <f t="shared" si="70"/>
        <v>2015</v>
      </c>
      <c r="B4521" t="s">
        <v>946</v>
      </c>
      <c r="C4521">
        <v>347</v>
      </c>
      <c r="D4521">
        <v>1</v>
      </c>
      <c r="E4521">
        <v>3997.4</v>
      </c>
    </row>
    <row r="4522" spans="1:5" x14ac:dyDescent="0.35">
      <c r="A4522">
        <f t="shared" si="70"/>
        <v>2015</v>
      </c>
      <c r="B4522" t="s">
        <v>946</v>
      </c>
      <c r="C4522">
        <v>356</v>
      </c>
      <c r="D4522">
        <v>1</v>
      </c>
      <c r="E4522">
        <v>157.11000000000001</v>
      </c>
    </row>
    <row r="4523" spans="1:5" x14ac:dyDescent="0.35">
      <c r="A4523">
        <f t="shared" si="70"/>
        <v>2015</v>
      </c>
      <c r="B4523" t="s">
        <v>946</v>
      </c>
      <c r="C4523">
        <v>361</v>
      </c>
      <c r="D4523">
        <v>1</v>
      </c>
      <c r="E4523">
        <v>1083.9000000000001</v>
      </c>
    </row>
    <row r="4524" spans="1:5" x14ac:dyDescent="0.35">
      <c r="A4524">
        <f t="shared" si="70"/>
        <v>2015</v>
      </c>
      <c r="B4524" t="s">
        <v>946</v>
      </c>
      <c r="C4524">
        <v>362</v>
      </c>
      <c r="D4524">
        <v>1</v>
      </c>
      <c r="E4524">
        <v>361.85</v>
      </c>
    </row>
    <row r="4525" spans="1:5" x14ac:dyDescent="0.35">
      <c r="A4525">
        <f t="shared" si="70"/>
        <v>2015</v>
      </c>
      <c r="B4525" t="s">
        <v>946</v>
      </c>
      <c r="C4525">
        <v>363</v>
      </c>
      <c r="D4525">
        <v>1</v>
      </c>
      <c r="E4525">
        <v>330.94</v>
      </c>
    </row>
    <row r="4526" spans="1:5" x14ac:dyDescent="0.35">
      <c r="A4526">
        <f t="shared" si="70"/>
        <v>2015</v>
      </c>
      <c r="B4526" t="s">
        <v>946</v>
      </c>
      <c r="C4526">
        <v>378</v>
      </c>
      <c r="D4526">
        <v>1</v>
      </c>
      <c r="E4526">
        <v>520.34</v>
      </c>
    </row>
    <row r="4527" spans="1:5" x14ac:dyDescent="0.35">
      <c r="A4527">
        <f t="shared" si="70"/>
        <v>2015</v>
      </c>
      <c r="B4527" t="s">
        <v>946</v>
      </c>
      <c r="C4527">
        <v>381</v>
      </c>
      <c r="D4527">
        <v>1</v>
      </c>
      <c r="E4527">
        <v>1384.36</v>
      </c>
    </row>
    <row r="4528" spans="1:5" x14ac:dyDescent="0.35">
      <c r="A4528">
        <f t="shared" si="70"/>
        <v>2015</v>
      </c>
      <c r="B4528" t="s">
        <v>946</v>
      </c>
      <c r="C4528">
        <v>390</v>
      </c>
      <c r="D4528">
        <v>1</v>
      </c>
      <c r="E4528">
        <v>457.72</v>
      </c>
    </row>
    <row r="4529" spans="1:5" x14ac:dyDescent="0.35">
      <c r="A4529">
        <f t="shared" si="70"/>
        <v>2015</v>
      </c>
      <c r="B4529" t="s">
        <v>946</v>
      </c>
      <c r="C4529">
        <v>391</v>
      </c>
      <c r="D4529">
        <v>1</v>
      </c>
      <c r="E4529">
        <v>437.39</v>
      </c>
    </row>
    <row r="4530" spans="1:5" x14ac:dyDescent="0.35">
      <c r="A4530">
        <f t="shared" si="70"/>
        <v>2015</v>
      </c>
      <c r="B4530" t="s">
        <v>946</v>
      </c>
      <c r="C4530">
        <v>402</v>
      </c>
      <c r="D4530">
        <v>1</v>
      </c>
      <c r="E4530">
        <v>90.19</v>
      </c>
    </row>
    <row r="4531" spans="1:5" x14ac:dyDescent="0.35">
      <c r="A4531">
        <f t="shared" si="70"/>
        <v>2015</v>
      </c>
      <c r="B4531" t="s">
        <v>946</v>
      </c>
      <c r="C4531">
        <v>403</v>
      </c>
      <c r="D4531">
        <v>1</v>
      </c>
      <c r="E4531">
        <v>132.84</v>
      </c>
    </row>
    <row r="4532" spans="1:5" x14ac:dyDescent="0.35">
      <c r="A4532">
        <f t="shared" si="70"/>
        <v>2015</v>
      </c>
      <c r="B4532" t="s">
        <v>946</v>
      </c>
      <c r="C4532">
        <v>404</v>
      </c>
      <c r="D4532">
        <v>1</v>
      </c>
      <c r="E4532">
        <v>188.89</v>
      </c>
    </row>
    <row r="4533" spans="1:5" x14ac:dyDescent="0.35">
      <c r="A4533">
        <f t="shared" si="70"/>
        <v>2015</v>
      </c>
      <c r="B4533" t="s">
        <v>946</v>
      </c>
      <c r="C4533">
        <v>413</v>
      </c>
      <c r="D4533">
        <v>1</v>
      </c>
      <c r="E4533">
        <v>2299.1799999999998</v>
      </c>
    </row>
    <row r="4534" spans="1:5" x14ac:dyDescent="0.35">
      <c r="A4534">
        <f t="shared" si="70"/>
        <v>2015</v>
      </c>
      <c r="B4534" t="s">
        <v>946</v>
      </c>
      <c r="C4534">
        <v>414</v>
      </c>
      <c r="D4534">
        <v>1</v>
      </c>
      <c r="E4534">
        <v>488.54</v>
      </c>
    </row>
    <row r="4535" spans="1:5" x14ac:dyDescent="0.35">
      <c r="A4535">
        <f t="shared" si="70"/>
        <v>2015</v>
      </c>
      <c r="B4535" t="s">
        <v>946</v>
      </c>
      <c r="C4535">
        <v>415</v>
      </c>
      <c r="D4535">
        <v>1</v>
      </c>
      <c r="E4535">
        <v>187.69</v>
      </c>
    </row>
    <row r="4536" spans="1:5" x14ac:dyDescent="0.35">
      <c r="A4536">
        <f t="shared" si="70"/>
        <v>2015</v>
      </c>
      <c r="B4536" t="s">
        <v>946</v>
      </c>
      <c r="C4536">
        <v>423</v>
      </c>
      <c r="D4536">
        <v>1</v>
      </c>
      <c r="E4536">
        <v>2874.85</v>
      </c>
    </row>
    <row r="4537" spans="1:5" x14ac:dyDescent="0.35">
      <c r="A4537">
        <f t="shared" si="70"/>
        <v>2015</v>
      </c>
      <c r="B4537" t="s">
        <v>946</v>
      </c>
      <c r="C4537">
        <v>424</v>
      </c>
      <c r="D4537">
        <v>1</v>
      </c>
      <c r="E4537">
        <v>420.77</v>
      </c>
    </row>
    <row r="4538" spans="1:5" x14ac:dyDescent="0.35">
      <c r="A4538">
        <f t="shared" si="70"/>
        <v>2015</v>
      </c>
      <c r="B4538" t="s">
        <v>946</v>
      </c>
      <c r="C4538">
        <v>432</v>
      </c>
      <c r="D4538">
        <v>1</v>
      </c>
      <c r="E4538">
        <v>628.66</v>
      </c>
    </row>
    <row r="4539" spans="1:5" x14ac:dyDescent="0.35">
      <c r="A4539">
        <f t="shared" si="70"/>
        <v>2015</v>
      </c>
      <c r="B4539" t="s">
        <v>946</v>
      </c>
      <c r="C4539">
        <v>435</v>
      </c>
      <c r="D4539">
        <v>1</v>
      </c>
      <c r="E4539">
        <v>548.45000000000005</v>
      </c>
    </row>
    <row r="4540" spans="1:5" x14ac:dyDescent="0.35">
      <c r="A4540">
        <f t="shared" si="70"/>
        <v>2015</v>
      </c>
      <c r="B4540" t="s">
        <v>946</v>
      </c>
      <c r="C4540">
        <v>441</v>
      </c>
      <c r="D4540">
        <v>1</v>
      </c>
      <c r="E4540">
        <v>389.93</v>
      </c>
    </row>
    <row r="4541" spans="1:5" x14ac:dyDescent="0.35">
      <c r="A4541">
        <f t="shared" si="70"/>
        <v>2015</v>
      </c>
      <c r="B4541" t="s">
        <v>946</v>
      </c>
      <c r="C4541">
        <v>447</v>
      </c>
      <c r="D4541">
        <v>1</v>
      </c>
      <c r="E4541">
        <v>152.82</v>
      </c>
    </row>
    <row r="4542" spans="1:5" x14ac:dyDescent="0.35">
      <c r="A4542">
        <f t="shared" si="70"/>
        <v>2015</v>
      </c>
      <c r="B4542" t="s">
        <v>946</v>
      </c>
      <c r="C4542">
        <v>458</v>
      </c>
      <c r="D4542">
        <v>1</v>
      </c>
      <c r="E4542">
        <v>187.99</v>
      </c>
    </row>
    <row r="4543" spans="1:5" x14ac:dyDescent="0.35">
      <c r="A4543">
        <f t="shared" si="70"/>
        <v>2015</v>
      </c>
      <c r="B4543" t="s">
        <v>946</v>
      </c>
      <c r="C4543">
        <v>463</v>
      </c>
      <c r="D4543">
        <v>1</v>
      </c>
      <c r="E4543">
        <v>949.69</v>
      </c>
    </row>
    <row r="4544" spans="1:5" x14ac:dyDescent="0.35">
      <c r="A4544">
        <f t="shared" si="70"/>
        <v>2015</v>
      </c>
      <c r="B4544" t="s">
        <v>946</v>
      </c>
      <c r="C4544">
        <v>465</v>
      </c>
      <c r="D4544">
        <v>1</v>
      </c>
      <c r="E4544">
        <v>1654.9</v>
      </c>
    </row>
    <row r="4545" spans="1:5" x14ac:dyDescent="0.35">
      <c r="A4545">
        <f t="shared" si="70"/>
        <v>2015</v>
      </c>
      <c r="B4545" t="s">
        <v>946</v>
      </c>
      <c r="C4545">
        <v>466</v>
      </c>
      <c r="D4545">
        <v>1</v>
      </c>
      <c r="E4545">
        <v>2221.46</v>
      </c>
    </row>
    <row r="4546" spans="1:5" x14ac:dyDescent="0.35">
      <c r="A4546">
        <f t="shared" si="70"/>
        <v>2015</v>
      </c>
      <c r="B4546" t="s">
        <v>946</v>
      </c>
      <c r="C4546">
        <v>473</v>
      </c>
      <c r="D4546">
        <v>1</v>
      </c>
      <c r="E4546">
        <v>450.58</v>
      </c>
    </row>
    <row r="4547" spans="1:5" x14ac:dyDescent="0.35">
      <c r="A4547">
        <f t="shared" si="70"/>
        <v>2015</v>
      </c>
      <c r="B4547" t="s">
        <v>946</v>
      </c>
      <c r="C4547">
        <v>477</v>
      </c>
      <c r="D4547">
        <v>1</v>
      </c>
      <c r="E4547">
        <v>3218.69</v>
      </c>
    </row>
    <row r="4548" spans="1:5" x14ac:dyDescent="0.35">
      <c r="A4548">
        <f t="shared" ref="A4548:A4611" si="71">VALUE(20&amp;LEFT(B4548,2))+1</f>
        <v>2015</v>
      </c>
      <c r="B4548" t="s">
        <v>946</v>
      </c>
      <c r="C4548">
        <v>480</v>
      </c>
      <c r="D4548">
        <v>1</v>
      </c>
      <c r="E4548">
        <v>620.88</v>
      </c>
    </row>
    <row r="4549" spans="1:5" x14ac:dyDescent="0.35">
      <c r="A4549">
        <f t="shared" si="71"/>
        <v>2015</v>
      </c>
      <c r="B4549" t="s">
        <v>946</v>
      </c>
      <c r="C4549">
        <v>482</v>
      </c>
      <c r="D4549">
        <v>1</v>
      </c>
      <c r="E4549">
        <v>2480.89</v>
      </c>
    </row>
    <row r="4550" spans="1:5" x14ac:dyDescent="0.35">
      <c r="A4550">
        <f t="shared" si="71"/>
        <v>2015</v>
      </c>
      <c r="B4550" t="s">
        <v>946</v>
      </c>
      <c r="C4550">
        <v>484</v>
      </c>
      <c r="D4550">
        <v>1</v>
      </c>
      <c r="E4550">
        <v>1120.21</v>
      </c>
    </row>
    <row r="4551" spans="1:5" x14ac:dyDescent="0.35">
      <c r="A4551">
        <f t="shared" si="71"/>
        <v>2015</v>
      </c>
      <c r="B4551" t="s">
        <v>946</v>
      </c>
      <c r="C4551">
        <v>485</v>
      </c>
      <c r="D4551">
        <v>1</v>
      </c>
      <c r="E4551">
        <v>931.04</v>
      </c>
    </row>
    <row r="4552" spans="1:5" x14ac:dyDescent="0.35">
      <c r="A4552">
        <f t="shared" si="71"/>
        <v>2015</v>
      </c>
      <c r="B4552" t="s">
        <v>946</v>
      </c>
      <c r="C4552">
        <v>486</v>
      </c>
      <c r="D4552">
        <v>1</v>
      </c>
      <c r="E4552">
        <v>303.3</v>
      </c>
    </row>
    <row r="4553" spans="1:5" x14ac:dyDescent="0.35">
      <c r="A4553">
        <f t="shared" si="71"/>
        <v>2015</v>
      </c>
      <c r="B4553" t="s">
        <v>946</v>
      </c>
      <c r="C4553">
        <v>487</v>
      </c>
      <c r="D4553">
        <v>1</v>
      </c>
      <c r="E4553">
        <v>362.95</v>
      </c>
    </row>
    <row r="4554" spans="1:5" x14ac:dyDescent="0.35">
      <c r="A4554">
        <f t="shared" si="71"/>
        <v>2015</v>
      </c>
      <c r="B4554" t="s">
        <v>946</v>
      </c>
      <c r="C4554">
        <v>492</v>
      </c>
      <c r="D4554">
        <v>1</v>
      </c>
      <c r="E4554">
        <v>4695.33</v>
      </c>
    </row>
    <row r="4555" spans="1:5" x14ac:dyDescent="0.35">
      <c r="A4555">
        <f t="shared" si="71"/>
        <v>2015</v>
      </c>
      <c r="B4555" t="s">
        <v>946</v>
      </c>
      <c r="C4555">
        <v>495</v>
      </c>
      <c r="D4555">
        <v>1</v>
      </c>
      <c r="E4555">
        <v>431.86</v>
      </c>
    </row>
    <row r="4556" spans="1:5" x14ac:dyDescent="0.35">
      <c r="A4556">
        <f t="shared" si="71"/>
        <v>2015</v>
      </c>
      <c r="B4556" t="s">
        <v>946</v>
      </c>
      <c r="C4556">
        <v>497</v>
      </c>
      <c r="D4556">
        <v>1</v>
      </c>
      <c r="E4556">
        <v>251.97</v>
      </c>
    </row>
    <row r="4557" spans="1:5" x14ac:dyDescent="0.35">
      <c r="A4557">
        <f t="shared" si="71"/>
        <v>2015</v>
      </c>
      <c r="B4557" t="s">
        <v>946</v>
      </c>
      <c r="C4557">
        <v>499</v>
      </c>
      <c r="D4557">
        <v>1</v>
      </c>
      <c r="E4557">
        <v>284.55</v>
      </c>
    </row>
    <row r="4558" spans="1:5" x14ac:dyDescent="0.35">
      <c r="A4558">
        <f t="shared" si="71"/>
        <v>2015</v>
      </c>
      <c r="B4558" t="s">
        <v>946</v>
      </c>
      <c r="C4558">
        <v>500</v>
      </c>
      <c r="D4558">
        <v>1</v>
      </c>
      <c r="E4558">
        <v>438.62</v>
      </c>
    </row>
    <row r="4559" spans="1:5" x14ac:dyDescent="0.35">
      <c r="A4559">
        <f t="shared" si="71"/>
        <v>2015</v>
      </c>
      <c r="B4559" t="s">
        <v>946</v>
      </c>
      <c r="C4559">
        <v>505</v>
      </c>
      <c r="D4559">
        <v>1</v>
      </c>
      <c r="E4559">
        <v>326.42</v>
      </c>
    </row>
    <row r="4560" spans="1:5" x14ac:dyDescent="0.35">
      <c r="A4560">
        <f t="shared" si="71"/>
        <v>2015</v>
      </c>
      <c r="B4560" t="s">
        <v>946</v>
      </c>
      <c r="C4560">
        <v>507</v>
      </c>
      <c r="D4560">
        <v>1</v>
      </c>
      <c r="E4560">
        <v>356.83</v>
      </c>
    </row>
    <row r="4561" spans="1:5" x14ac:dyDescent="0.35">
      <c r="A4561">
        <f t="shared" si="71"/>
        <v>2015</v>
      </c>
      <c r="B4561" t="s">
        <v>946</v>
      </c>
      <c r="C4561">
        <v>508</v>
      </c>
      <c r="D4561">
        <v>1</v>
      </c>
      <c r="E4561">
        <v>1987.49</v>
      </c>
    </row>
    <row r="4562" spans="1:5" x14ac:dyDescent="0.35">
      <c r="A4562">
        <f t="shared" si="71"/>
        <v>2015</v>
      </c>
      <c r="B4562" t="s">
        <v>946</v>
      </c>
      <c r="C4562">
        <v>511</v>
      </c>
      <c r="D4562">
        <v>1</v>
      </c>
      <c r="E4562">
        <v>561.27</v>
      </c>
    </row>
    <row r="4563" spans="1:5" x14ac:dyDescent="0.35">
      <c r="A4563">
        <f t="shared" si="71"/>
        <v>2015</v>
      </c>
      <c r="B4563" t="s">
        <v>946</v>
      </c>
      <c r="C4563">
        <v>514</v>
      </c>
      <c r="D4563">
        <v>1</v>
      </c>
      <c r="E4563">
        <v>138.29</v>
      </c>
    </row>
    <row r="4564" spans="1:5" x14ac:dyDescent="0.35">
      <c r="A4564">
        <f t="shared" si="71"/>
        <v>2015</v>
      </c>
      <c r="B4564" t="s">
        <v>946</v>
      </c>
      <c r="C4564">
        <v>518</v>
      </c>
      <c r="D4564">
        <v>1</v>
      </c>
      <c r="E4564">
        <v>2922.89</v>
      </c>
    </row>
    <row r="4565" spans="1:5" x14ac:dyDescent="0.35">
      <c r="A4565">
        <f t="shared" si="71"/>
        <v>2015</v>
      </c>
      <c r="B4565" t="s">
        <v>946</v>
      </c>
      <c r="C4565">
        <v>531</v>
      </c>
      <c r="D4565">
        <v>1</v>
      </c>
      <c r="E4565">
        <v>1920.41</v>
      </c>
    </row>
    <row r="4566" spans="1:5" x14ac:dyDescent="0.35">
      <c r="A4566">
        <f t="shared" si="71"/>
        <v>2015</v>
      </c>
      <c r="B4566" t="s">
        <v>946</v>
      </c>
      <c r="C4566">
        <v>533</v>
      </c>
      <c r="D4566">
        <v>1</v>
      </c>
      <c r="E4566">
        <v>1163.22</v>
      </c>
    </row>
    <row r="4567" spans="1:5" x14ac:dyDescent="0.35">
      <c r="A4567">
        <f t="shared" si="71"/>
        <v>2015</v>
      </c>
      <c r="B4567" t="s">
        <v>946</v>
      </c>
      <c r="C4567">
        <v>534</v>
      </c>
      <c r="D4567">
        <v>1</v>
      </c>
      <c r="E4567">
        <v>2002.67</v>
      </c>
    </row>
    <row r="4568" spans="1:5" x14ac:dyDescent="0.35">
      <c r="A4568">
        <f t="shared" si="71"/>
        <v>2015</v>
      </c>
      <c r="B4568" t="s">
        <v>946</v>
      </c>
      <c r="C4568">
        <v>535</v>
      </c>
      <c r="D4568">
        <v>1</v>
      </c>
      <c r="E4568">
        <v>16690.84</v>
      </c>
    </row>
    <row r="4569" spans="1:5" x14ac:dyDescent="0.35">
      <c r="A4569">
        <f t="shared" si="71"/>
        <v>2015</v>
      </c>
      <c r="B4569" t="s">
        <v>946</v>
      </c>
      <c r="C4569">
        <v>542</v>
      </c>
      <c r="D4569">
        <v>1</v>
      </c>
      <c r="E4569">
        <v>455.47</v>
      </c>
    </row>
    <row r="4570" spans="1:5" x14ac:dyDescent="0.35">
      <c r="A4570">
        <f t="shared" si="71"/>
        <v>2015</v>
      </c>
      <c r="B4570" t="s">
        <v>946</v>
      </c>
      <c r="C4570">
        <v>544</v>
      </c>
      <c r="D4570">
        <v>1</v>
      </c>
      <c r="E4570">
        <v>2652.01</v>
      </c>
    </row>
    <row r="4571" spans="1:5" x14ac:dyDescent="0.35">
      <c r="A4571">
        <f t="shared" si="71"/>
        <v>2015</v>
      </c>
      <c r="B4571" t="s">
        <v>946</v>
      </c>
      <c r="C4571">
        <v>545</v>
      </c>
      <c r="D4571">
        <v>1</v>
      </c>
      <c r="E4571">
        <v>391.06</v>
      </c>
    </row>
    <row r="4572" spans="1:5" x14ac:dyDescent="0.35">
      <c r="A4572">
        <f t="shared" si="71"/>
        <v>2015</v>
      </c>
      <c r="B4572" t="s">
        <v>946</v>
      </c>
      <c r="C4572">
        <v>547</v>
      </c>
      <c r="D4572">
        <v>1</v>
      </c>
      <c r="E4572">
        <v>519.01</v>
      </c>
    </row>
    <row r="4573" spans="1:5" x14ac:dyDescent="0.35">
      <c r="A4573">
        <f t="shared" si="71"/>
        <v>2015</v>
      </c>
      <c r="B4573" t="s">
        <v>946</v>
      </c>
      <c r="C4573">
        <v>548</v>
      </c>
      <c r="D4573">
        <v>1</v>
      </c>
      <c r="E4573">
        <v>889.66</v>
      </c>
    </row>
    <row r="4574" spans="1:5" x14ac:dyDescent="0.35">
      <c r="A4574">
        <f t="shared" si="71"/>
        <v>2015</v>
      </c>
      <c r="B4574" t="s">
        <v>946</v>
      </c>
      <c r="C4574">
        <v>549</v>
      </c>
      <c r="D4574">
        <v>1</v>
      </c>
      <c r="E4574">
        <v>1374.06</v>
      </c>
    </row>
    <row r="4575" spans="1:5" x14ac:dyDescent="0.35">
      <c r="A4575">
        <f t="shared" si="71"/>
        <v>2015</v>
      </c>
      <c r="B4575" t="s">
        <v>946</v>
      </c>
      <c r="C4575">
        <v>550</v>
      </c>
      <c r="D4575">
        <v>1</v>
      </c>
      <c r="E4575">
        <v>583.34</v>
      </c>
    </row>
    <row r="4576" spans="1:5" x14ac:dyDescent="0.35">
      <c r="A4576">
        <f t="shared" si="71"/>
        <v>2015</v>
      </c>
      <c r="B4576" t="s">
        <v>946</v>
      </c>
      <c r="C4576">
        <v>553</v>
      </c>
      <c r="D4576">
        <v>1</v>
      </c>
      <c r="E4576">
        <v>715.78</v>
      </c>
    </row>
    <row r="4577" spans="1:5" x14ac:dyDescent="0.35">
      <c r="A4577">
        <f t="shared" si="71"/>
        <v>2015</v>
      </c>
      <c r="B4577" t="s">
        <v>946</v>
      </c>
      <c r="C4577">
        <v>561</v>
      </c>
      <c r="D4577">
        <v>1</v>
      </c>
      <c r="E4577">
        <v>205.95</v>
      </c>
    </row>
    <row r="4578" spans="1:5" x14ac:dyDescent="0.35">
      <c r="A4578">
        <f t="shared" si="71"/>
        <v>2015</v>
      </c>
      <c r="B4578" t="s">
        <v>946</v>
      </c>
      <c r="C4578">
        <v>564</v>
      </c>
      <c r="D4578">
        <v>1</v>
      </c>
      <c r="E4578">
        <v>1969.62</v>
      </c>
    </row>
    <row r="4579" spans="1:5" x14ac:dyDescent="0.35">
      <c r="A4579">
        <f t="shared" si="71"/>
        <v>2015</v>
      </c>
      <c r="B4579" t="s">
        <v>946</v>
      </c>
      <c r="C4579">
        <v>577</v>
      </c>
      <c r="D4579">
        <v>1</v>
      </c>
      <c r="E4579">
        <v>438.37</v>
      </c>
    </row>
    <row r="4580" spans="1:5" x14ac:dyDescent="0.35">
      <c r="A4580">
        <f t="shared" si="71"/>
        <v>2015</v>
      </c>
      <c r="B4580" t="s">
        <v>946</v>
      </c>
      <c r="C4580">
        <v>578</v>
      </c>
      <c r="D4580">
        <v>1</v>
      </c>
      <c r="E4580">
        <v>1622.91</v>
      </c>
    </row>
    <row r="4581" spans="1:5" x14ac:dyDescent="0.35">
      <c r="A4581">
        <f t="shared" si="71"/>
        <v>2015</v>
      </c>
      <c r="B4581" t="s">
        <v>946</v>
      </c>
      <c r="C4581">
        <v>581</v>
      </c>
      <c r="D4581">
        <v>1</v>
      </c>
      <c r="E4581">
        <v>371.08</v>
      </c>
    </row>
    <row r="4582" spans="1:5" x14ac:dyDescent="0.35">
      <c r="A4582">
        <f t="shared" si="71"/>
        <v>2015</v>
      </c>
      <c r="B4582" t="s">
        <v>946</v>
      </c>
      <c r="C4582">
        <v>592</v>
      </c>
      <c r="D4582">
        <v>1</v>
      </c>
      <c r="E4582">
        <v>191.41</v>
      </c>
    </row>
    <row r="4583" spans="1:5" x14ac:dyDescent="0.35">
      <c r="A4583">
        <f t="shared" si="71"/>
        <v>2015</v>
      </c>
      <c r="B4583" t="s">
        <v>946</v>
      </c>
      <c r="C4583">
        <v>593</v>
      </c>
      <c r="D4583">
        <v>1</v>
      </c>
      <c r="E4583">
        <v>1214.5999999999999</v>
      </c>
    </row>
    <row r="4584" spans="1:5" x14ac:dyDescent="0.35">
      <c r="A4584">
        <f t="shared" si="71"/>
        <v>2015</v>
      </c>
      <c r="B4584" t="s">
        <v>946</v>
      </c>
      <c r="C4584">
        <v>595</v>
      </c>
      <c r="D4584">
        <v>1</v>
      </c>
      <c r="E4584">
        <v>1794.04</v>
      </c>
    </row>
    <row r="4585" spans="1:5" x14ac:dyDescent="0.35">
      <c r="A4585">
        <f t="shared" si="71"/>
        <v>2015</v>
      </c>
      <c r="B4585" t="s">
        <v>946</v>
      </c>
      <c r="C4585">
        <v>599</v>
      </c>
      <c r="D4585">
        <v>1</v>
      </c>
      <c r="E4585">
        <v>444.96</v>
      </c>
    </row>
    <row r="4586" spans="1:5" x14ac:dyDescent="0.35">
      <c r="A4586">
        <f t="shared" si="71"/>
        <v>2015</v>
      </c>
      <c r="B4586" t="s">
        <v>946</v>
      </c>
      <c r="C4586">
        <v>600</v>
      </c>
      <c r="D4586">
        <v>1</v>
      </c>
      <c r="E4586">
        <v>258.70999999999998</v>
      </c>
    </row>
    <row r="4587" spans="1:5" x14ac:dyDescent="0.35">
      <c r="A4587">
        <f t="shared" si="71"/>
        <v>2015</v>
      </c>
      <c r="B4587" t="s">
        <v>946</v>
      </c>
      <c r="C4587">
        <v>601</v>
      </c>
      <c r="D4587">
        <v>1</v>
      </c>
      <c r="E4587">
        <v>630.94000000000005</v>
      </c>
    </row>
    <row r="4588" spans="1:5" x14ac:dyDescent="0.35">
      <c r="A4588">
        <f t="shared" si="71"/>
        <v>2015</v>
      </c>
      <c r="B4588" t="s">
        <v>946</v>
      </c>
      <c r="C4588">
        <v>621</v>
      </c>
      <c r="D4588">
        <v>1</v>
      </c>
      <c r="E4588">
        <v>10770.82</v>
      </c>
    </row>
    <row r="4589" spans="1:5" x14ac:dyDescent="0.35">
      <c r="A4589">
        <f t="shared" si="71"/>
        <v>2015</v>
      </c>
      <c r="B4589" t="s">
        <v>946</v>
      </c>
      <c r="C4589">
        <v>622</v>
      </c>
      <c r="D4589">
        <v>1</v>
      </c>
      <c r="E4589">
        <v>10715.36</v>
      </c>
    </row>
    <row r="4590" spans="1:5" x14ac:dyDescent="0.35">
      <c r="A4590">
        <f t="shared" si="71"/>
        <v>2015</v>
      </c>
      <c r="B4590" t="s">
        <v>946</v>
      </c>
      <c r="C4590">
        <v>623</v>
      </c>
      <c r="D4590">
        <v>1</v>
      </c>
      <c r="E4590">
        <v>7499.58</v>
      </c>
    </row>
    <row r="4591" spans="1:5" x14ac:dyDescent="0.35">
      <c r="A4591">
        <f t="shared" si="71"/>
        <v>2015</v>
      </c>
      <c r="B4591" t="s">
        <v>946</v>
      </c>
      <c r="C4591">
        <v>624</v>
      </c>
      <c r="D4591">
        <v>1</v>
      </c>
      <c r="E4591">
        <v>8136.55</v>
      </c>
    </row>
    <row r="4592" spans="1:5" x14ac:dyDescent="0.35">
      <c r="A4592">
        <f t="shared" si="71"/>
        <v>2015</v>
      </c>
      <c r="B4592" t="s">
        <v>946</v>
      </c>
      <c r="C4592">
        <v>625</v>
      </c>
      <c r="D4592">
        <v>1</v>
      </c>
      <c r="E4592">
        <v>37445.120000000003</v>
      </c>
    </row>
    <row r="4593" spans="1:5" x14ac:dyDescent="0.35">
      <c r="A4593">
        <f t="shared" si="71"/>
        <v>2015</v>
      </c>
      <c r="B4593" t="s">
        <v>946</v>
      </c>
      <c r="C4593">
        <v>630</v>
      </c>
      <c r="D4593">
        <v>1</v>
      </c>
      <c r="E4593">
        <v>356.58</v>
      </c>
    </row>
    <row r="4594" spans="1:5" x14ac:dyDescent="0.35">
      <c r="A4594">
        <f t="shared" si="71"/>
        <v>2015</v>
      </c>
      <c r="B4594" t="s">
        <v>946</v>
      </c>
      <c r="C4594">
        <v>635</v>
      </c>
      <c r="D4594">
        <v>1</v>
      </c>
      <c r="E4594">
        <v>48.66</v>
      </c>
    </row>
    <row r="4595" spans="1:5" x14ac:dyDescent="0.35">
      <c r="A4595">
        <f t="shared" si="71"/>
        <v>2015</v>
      </c>
      <c r="B4595" t="s">
        <v>946</v>
      </c>
      <c r="C4595">
        <v>640</v>
      </c>
      <c r="D4595">
        <v>1</v>
      </c>
      <c r="E4595">
        <v>367.78</v>
      </c>
    </row>
    <row r="4596" spans="1:5" x14ac:dyDescent="0.35">
      <c r="A4596">
        <f t="shared" si="71"/>
        <v>2015</v>
      </c>
      <c r="B4596" t="s">
        <v>946</v>
      </c>
      <c r="C4596">
        <v>656</v>
      </c>
      <c r="D4596">
        <v>1</v>
      </c>
      <c r="E4596">
        <v>3849.52</v>
      </c>
    </row>
    <row r="4597" spans="1:5" x14ac:dyDescent="0.35">
      <c r="A4597">
        <f t="shared" si="71"/>
        <v>2015</v>
      </c>
      <c r="B4597" t="s">
        <v>946</v>
      </c>
      <c r="C4597">
        <v>659</v>
      </c>
      <c r="D4597">
        <v>1</v>
      </c>
      <c r="E4597">
        <v>3869.31</v>
      </c>
    </row>
    <row r="4598" spans="1:5" x14ac:dyDescent="0.35">
      <c r="A4598">
        <f t="shared" si="71"/>
        <v>2015</v>
      </c>
      <c r="B4598" t="s">
        <v>946</v>
      </c>
      <c r="C4598">
        <v>671</v>
      </c>
      <c r="D4598">
        <v>1</v>
      </c>
      <c r="E4598">
        <v>348.21</v>
      </c>
    </row>
    <row r="4599" spans="1:5" x14ac:dyDescent="0.35">
      <c r="A4599">
        <f t="shared" si="71"/>
        <v>2015</v>
      </c>
      <c r="B4599" t="s">
        <v>946</v>
      </c>
      <c r="C4599">
        <v>676</v>
      </c>
      <c r="D4599">
        <v>1</v>
      </c>
      <c r="E4599">
        <v>258.82</v>
      </c>
    </row>
    <row r="4600" spans="1:5" x14ac:dyDescent="0.35">
      <c r="A4600">
        <f t="shared" si="71"/>
        <v>2015</v>
      </c>
      <c r="B4600" t="s">
        <v>946</v>
      </c>
      <c r="C4600">
        <v>682</v>
      </c>
      <c r="D4600">
        <v>1</v>
      </c>
      <c r="E4600">
        <v>1156.26</v>
      </c>
    </row>
    <row r="4601" spans="1:5" x14ac:dyDescent="0.35">
      <c r="A4601">
        <f t="shared" si="71"/>
        <v>2015</v>
      </c>
      <c r="B4601" t="s">
        <v>946</v>
      </c>
      <c r="C4601">
        <v>690</v>
      </c>
      <c r="D4601">
        <v>1</v>
      </c>
      <c r="E4601">
        <v>1011.44</v>
      </c>
    </row>
    <row r="4602" spans="1:5" x14ac:dyDescent="0.35">
      <c r="A4602">
        <f t="shared" si="71"/>
        <v>2015</v>
      </c>
      <c r="B4602" t="s">
        <v>946</v>
      </c>
      <c r="C4602">
        <v>695</v>
      </c>
      <c r="D4602">
        <v>1</v>
      </c>
      <c r="E4602">
        <v>742.92</v>
      </c>
    </row>
    <row r="4603" spans="1:5" x14ac:dyDescent="0.35">
      <c r="A4603">
        <f t="shared" si="71"/>
        <v>2015</v>
      </c>
      <c r="B4603" t="s">
        <v>946</v>
      </c>
      <c r="C4603">
        <v>696</v>
      </c>
      <c r="D4603">
        <v>1</v>
      </c>
      <c r="E4603">
        <v>539.87</v>
      </c>
    </row>
    <row r="4604" spans="1:5" x14ac:dyDescent="0.35">
      <c r="A4604">
        <f t="shared" si="71"/>
        <v>2015</v>
      </c>
      <c r="B4604" t="s">
        <v>946</v>
      </c>
      <c r="C4604">
        <v>698</v>
      </c>
      <c r="D4604">
        <v>1</v>
      </c>
      <c r="E4604">
        <v>237.51</v>
      </c>
    </row>
    <row r="4605" spans="1:5" x14ac:dyDescent="0.35">
      <c r="A4605">
        <f t="shared" si="71"/>
        <v>2015</v>
      </c>
      <c r="B4605" t="s">
        <v>946</v>
      </c>
      <c r="C4605">
        <v>700</v>
      </c>
      <c r="D4605">
        <v>1</v>
      </c>
      <c r="E4605">
        <v>2051.3200000000002</v>
      </c>
    </row>
    <row r="4606" spans="1:5" x14ac:dyDescent="0.35">
      <c r="A4606">
        <f t="shared" si="71"/>
        <v>2015</v>
      </c>
      <c r="B4606" t="s">
        <v>946</v>
      </c>
      <c r="C4606">
        <v>701</v>
      </c>
      <c r="D4606">
        <v>1</v>
      </c>
      <c r="E4606">
        <v>2403.1999999999998</v>
      </c>
    </row>
    <row r="4607" spans="1:5" x14ac:dyDescent="0.35">
      <c r="A4607">
        <f t="shared" si="71"/>
        <v>2015</v>
      </c>
      <c r="B4607" t="s">
        <v>946</v>
      </c>
      <c r="C4607">
        <v>704</v>
      </c>
      <c r="D4607">
        <v>1</v>
      </c>
      <c r="E4607">
        <v>1781.01</v>
      </c>
    </row>
    <row r="4608" spans="1:5" x14ac:dyDescent="0.35">
      <c r="A4608">
        <f t="shared" si="71"/>
        <v>2015</v>
      </c>
      <c r="B4608" t="s">
        <v>946</v>
      </c>
      <c r="C4608">
        <v>706</v>
      </c>
      <c r="D4608">
        <v>1</v>
      </c>
      <c r="E4608">
        <v>1678.22</v>
      </c>
    </row>
    <row r="4609" spans="1:5" x14ac:dyDescent="0.35">
      <c r="A4609">
        <f t="shared" si="71"/>
        <v>2015</v>
      </c>
      <c r="B4609" t="s">
        <v>946</v>
      </c>
      <c r="C4609">
        <v>707</v>
      </c>
      <c r="D4609">
        <v>1</v>
      </c>
      <c r="E4609">
        <v>130.16</v>
      </c>
    </row>
    <row r="4610" spans="1:5" x14ac:dyDescent="0.35">
      <c r="A4610">
        <f t="shared" si="71"/>
        <v>2015</v>
      </c>
      <c r="B4610" t="s">
        <v>946</v>
      </c>
      <c r="C4610">
        <v>709</v>
      </c>
      <c r="D4610">
        <v>1</v>
      </c>
      <c r="E4610">
        <v>8280.51</v>
      </c>
    </row>
    <row r="4611" spans="1:5" x14ac:dyDescent="0.35">
      <c r="A4611">
        <f t="shared" si="71"/>
        <v>2015</v>
      </c>
      <c r="B4611" t="s">
        <v>946</v>
      </c>
      <c r="C4611">
        <v>712</v>
      </c>
      <c r="D4611">
        <v>1</v>
      </c>
      <c r="E4611">
        <v>491.81</v>
      </c>
    </row>
    <row r="4612" spans="1:5" x14ac:dyDescent="0.35">
      <c r="A4612">
        <f t="shared" ref="A4612:A4675" si="72">VALUE(20&amp;LEFT(B4612,2))+1</f>
        <v>2015</v>
      </c>
      <c r="B4612" t="s">
        <v>946</v>
      </c>
      <c r="C4612">
        <v>716</v>
      </c>
      <c r="D4612">
        <v>1</v>
      </c>
      <c r="E4612">
        <v>1603.78</v>
      </c>
    </row>
    <row r="4613" spans="1:5" x14ac:dyDescent="0.35">
      <c r="A4613">
        <f t="shared" si="72"/>
        <v>2015</v>
      </c>
      <c r="B4613" t="s">
        <v>946</v>
      </c>
      <c r="C4613">
        <v>717</v>
      </c>
      <c r="D4613">
        <v>1</v>
      </c>
      <c r="E4613">
        <v>1794.42</v>
      </c>
    </row>
    <row r="4614" spans="1:5" x14ac:dyDescent="0.35">
      <c r="A4614">
        <f t="shared" si="72"/>
        <v>2015</v>
      </c>
      <c r="B4614" t="s">
        <v>946</v>
      </c>
      <c r="C4614">
        <v>719</v>
      </c>
      <c r="D4614">
        <v>1</v>
      </c>
      <c r="E4614">
        <v>7590.46</v>
      </c>
    </row>
    <row r="4615" spans="1:5" x14ac:dyDescent="0.35">
      <c r="A4615">
        <f t="shared" si="72"/>
        <v>2015</v>
      </c>
      <c r="B4615" t="s">
        <v>946</v>
      </c>
      <c r="C4615">
        <v>720</v>
      </c>
      <c r="D4615">
        <v>1</v>
      </c>
      <c r="E4615">
        <v>7863.76</v>
      </c>
    </row>
    <row r="4616" spans="1:5" x14ac:dyDescent="0.35">
      <c r="A4616">
        <f t="shared" si="72"/>
        <v>2015</v>
      </c>
      <c r="B4616" t="s">
        <v>946</v>
      </c>
      <c r="C4616">
        <v>721</v>
      </c>
      <c r="D4616">
        <v>1</v>
      </c>
      <c r="E4616">
        <v>3949.77</v>
      </c>
    </row>
    <row r="4617" spans="1:5" x14ac:dyDescent="0.35">
      <c r="A4617">
        <f t="shared" si="72"/>
        <v>2015</v>
      </c>
      <c r="B4617" t="s">
        <v>946</v>
      </c>
      <c r="C4617">
        <v>726</v>
      </c>
      <c r="D4617">
        <v>1</v>
      </c>
      <c r="E4617">
        <v>2739.16</v>
      </c>
    </row>
    <row r="4618" spans="1:5" x14ac:dyDescent="0.35">
      <c r="A4618">
        <f t="shared" si="72"/>
        <v>2015</v>
      </c>
      <c r="B4618" t="s">
        <v>946</v>
      </c>
      <c r="C4618">
        <v>727</v>
      </c>
      <c r="D4618">
        <v>1</v>
      </c>
      <c r="E4618">
        <v>3258.57</v>
      </c>
    </row>
    <row r="4619" spans="1:5" x14ac:dyDescent="0.35">
      <c r="A4619">
        <f t="shared" si="72"/>
        <v>2015</v>
      </c>
      <c r="B4619" t="s">
        <v>946</v>
      </c>
      <c r="C4619">
        <v>728</v>
      </c>
      <c r="D4619">
        <v>1</v>
      </c>
      <c r="E4619">
        <v>12812.84</v>
      </c>
    </row>
    <row r="4620" spans="1:5" x14ac:dyDescent="0.35">
      <c r="A4620">
        <f t="shared" si="72"/>
        <v>2015</v>
      </c>
      <c r="B4620" t="s">
        <v>946</v>
      </c>
      <c r="C4620">
        <v>738</v>
      </c>
      <c r="D4620">
        <v>1</v>
      </c>
      <c r="E4620">
        <v>1005.41</v>
      </c>
    </row>
    <row r="4621" spans="1:5" x14ac:dyDescent="0.35">
      <c r="A4621">
        <f t="shared" si="72"/>
        <v>2015</v>
      </c>
      <c r="B4621" t="s">
        <v>946</v>
      </c>
      <c r="C4621">
        <v>739</v>
      </c>
      <c r="D4621">
        <v>1</v>
      </c>
      <c r="E4621">
        <v>681.53</v>
      </c>
    </row>
    <row r="4622" spans="1:5" x14ac:dyDescent="0.35">
      <c r="A4622">
        <f t="shared" si="72"/>
        <v>2015</v>
      </c>
      <c r="B4622" t="s">
        <v>946</v>
      </c>
      <c r="C4622">
        <v>740</v>
      </c>
      <c r="D4622">
        <v>1</v>
      </c>
      <c r="E4622">
        <v>1375.42</v>
      </c>
    </row>
    <row r="4623" spans="1:5" x14ac:dyDescent="0.35">
      <c r="A4623">
        <f t="shared" si="72"/>
        <v>2015</v>
      </c>
      <c r="B4623" t="s">
        <v>946</v>
      </c>
      <c r="C4623">
        <v>741</v>
      </c>
      <c r="D4623">
        <v>1</v>
      </c>
      <c r="E4623">
        <v>948.88</v>
      </c>
    </row>
    <row r="4624" spans="1:5" x14ac:dyDescent="0.35">
      <c r="A4624">
        <f t="shared" si="72"/>
        <v>2015</v>
      </c>
      <c r="B4624" t="s">
        <v>946</v>
      </c>
      <c r="C4624">
        <v>742</v>
      </c>
      <c r="D4624">
        <v>1</v>
      </c>
      <c r="E4624">
        <v>10106.64</v>
      </c>
    </row>
    <row r="4625" spans="1:5" x14ac:dyDescent="0.35">
      <c r="A4625">
        <f t="shared" si="72"/>
        <v>2015</v>
      </c>
      <c r="B4625" t="s">
        <v>946</v>
      </c>
      <c r="C4625">
        <v>743</v>
      </c>
      <c r="D4625">
        <v>1</v>
      </c>
      <c r="E4625">
        <v>974.74</v>
      </c>
    </row>
    <row r="4626" spans="1:5" x14ac:dyDescent="0.35">
      <c r="A4626">
        <f t="shared" si="72"/>
        <v>2015</v>
      </c>
      <c r="B4626" t="s">
        <v>946</v>
      </c>
      <c r="C4626">
        <v>745</v>
      </c>
      <c r="D4626">
        <v>1</v>
      </c>
      <c r="E4626">
        <v>1697.72</v>
      </c>
    </row>
    <row r="4627" spans="1:5" x14ac:dyDescent="0.35">
      <c r="A4627">
        <f t="shared" si="72"/>
        <v>2015</v>
      </c>
      <c r="B4627" t="s">
        <v>946</v>
      </c>
      <c r="C4627">
        <v>748</v>
      </c>
      <c r="D4627">
        <v>1</v>
      </c>
      <c r="E4627">
        <v>3747.79</v>
      </c>
    </row>
    <row r="4628" spans="1:5" x14ac:dyDescent="0.35">
      <c r="A4628">
        <f t="shared" si="72"/>
        <v>2015</v>
      </c>
      <c r="B4628" t="s">
        <v>946</v>
      </c>
      <c r="C4628">
        <v>750</v>
      </c>
      <c r="D4628">
        <v>1</v>
      </c>
      <c r="E4628">
        <v>2026.29</v>
      </c>
    </row>
    <row r="4629" spans="1:5" x14ac:dyDescent="0.35">
      <c r="A4629">
        <f t="shared" si="72"/>
        <v>2015</v>
      </c>
      <c r="B4629" t="s">
        <v>946</v>
      </c>
      <c r="C4629">
        <v>756</v>
      </c>
      <c r="D4629">
        <v>1</v>
      </c>
      <c r="E4629">
        <v>712.87</v>
      </c>
    </row>
    <row r="4630" spans="1:5" x14ac:dyDescent="0.35">
      <c r="A4630">
        <f t="shared" si="72"/>
        <v>2015</v>
      </c>
      <c r="B4630" t="s">
        <v>946</v>
      </c>
      <c r="C4630">
        <v>761</v>
      </c>
      <c r="D4630">
        <v>1</v>
      </c>
      <c r="E4630">
        <v>4861.7299999999996</v>
      </c>
    </row>
    <row r="4631" spans="1:5" x14ac:dyDescent="0.35">
      <c r="A4631">
        <f t="shared" si="72"/>
        <v>2015</v>
      </c>
      <c r="B4631" t="s">
        <v>946</v>
      </c>
      <c r="C4631">
        <v>763</v>
      </c>
      <c r="D4631">
        <v>1</v>
      </c>
      <c r="E4631">
        <v>849.24</v>
      </c>
    </row>
    <row r="4632" spans="1:5" x14ac:dyDescent="0.35">
      <c r="A4632">
        <f t="shared" si="72"/>
        <v>2015</v>
      </c>
      <c r="B4632" t="s">
        <v>946</v>
      </c>
      <c r="C4632">
        <v>768</v>
      </c>
      <c r="D4632">
        <v>1</v>
      </c>
      <c r="E4632">
        <v>319.81</v>
      </c>
    </row>
    <row r="4633" spans="1:5" x14ac:dyDescent="0.35">
      <c r="A4633">
        <f t="shared" si="72"/>
        <v>2015</v>
      </c>
      <c r="B4633" t="s">
        <v>946</v>
      </c>
      <c r="C4633">
        <v>771</v>
      </c>
      <c r="D4633">
        <v>1</v>
      </c>
      <c r="E4633">
        <v>165.1</v>
      </c>
    </row>
    <row r="4634" spans="1:5" x14ac:dyDescent="0.35">
      <c r="A4634">
        <f t="shared" si="72"/>
        <v>2015</v>
      </c>
      <c r="B4634" t="s">
        <v>946</v>
      </c>
      <c r="C4634">
        <v>775</v>
      </c>
      <c r="D4634">
        <v>1</v>
      </c>
      <c r="E4634">
        <v>621.86</v>
      </c>
    </row>
    <row r="4635" spans="1:5" x14ac:dyDescent="0.35">
      <c r="A4635">
        <f t="shared" si="72"/>
        <v>2015</v>
      </c>
      <c r="B4635" t="s">
        <v>946</v>
      </c>
      <c r="C4635">
        <v>777</v>
      </c>
      <c r="D4635">
        <v>1</v>
      </c>
      <c r="E4635">
        <v>850.34</v>
      </c>
    </row>
    <row r="4636" spans="1:5" x14ac:dyDescent="0.35">
      <c r="A4636">
        <f t="shared" si="72"/>
        <v>2015</v>
      </c>
      <c r="B4636" t="s">
        <v>946</v>
      </c>
      <c r="C4636">
        <v>786</v>
      </c>
      <c r="D4636">
        <v>1</v>
      </c>
      <c r="E4636">
        <v>413.75</v>
      </c>
    </row>
    <row r="4637" spans="1:5" x14ac:dyDescent="0.35">
      <c r="A4637">
        <f t="shared" si="72"/>
        <v>2015</v>
      </c>
      <c r="B4637" t="s">
        <v>946</v>
      </c>
      <c r="C4637">
        <v>787</v>
      </c>
      <c r="D4637">
        <v>1</v>
      </c>
      <c r="E4637">
        <v>387.53</v>
      </c>
    </row>
    <row r="4638" spans="1:5" x14ac:dyDescent="0.35">
      <c r="A4638">
        <f t="shared" si="72"/>
        <v>2015</v>
      </c>
      <c r="B4638" t="s">
        <v>946</v>
      </c>
      <c r="C4638">
        <v>801</v>
      </c>
      <c r="D4638">
        <v>1</v>
      </c>
      <c r="E4638">
        <v>102.67</v>
      </c>
    </row>
    <row r="4639" spans="1:5" x14ac:dyDescent="0.35">
      <c r="A4639">
        <f t="shared" si="72"/>
        <v>2015</v>
      </c>
      <c r="B4639" t="s">
        <v>946</v>
      </c>
      <c r="C4639">
        <v>803</v>
      </c>
      <c r="D4639">
        <v>1</v>
      </c>
      <c r="E4639">
        <v>411.68</v>
      </c>
    </row>
    <row r="4640" spans="1:5" x14ac:dyDescent="0.35">
      <c r="A4640">
        <f t="shared" si="72"/>
        <v>2015</v>
      </c>
      <c r="B4640" t="s">
        <v>946</v>
      </c>
      <c r="C4640">
        <v>811</v>
      </c>
      <c r="D4640">
        <v>1</v>
      </c>
      <c r="E4640">
        <v>554.03</v>
      </c>
    </row>
    <row r="4641" spans="1:5" x14ac:dyDescent="0.35">
      <c r="A4641">
        <f t="shared" si="72"/>
        <v>2015</v>
      </c>
      <c r="B4641" t="s">
        <v>946</v>
      </c>
      <c r="C4641">
        <v>813</v>
      </c>
      <c r="D4641">
        <v>1</v>
      </c>
      <c r="E4641">
        <v>1260.68</v>
      </c>
    </row>
    <row r="4642" spans="1:5" x14ac:dyDescent="0.35">
      <c r="A4642">
        <f t="shared" si="72"/>
        <v>2015</v>
      </c>
      <c r="B4642" t="s">
        <v>946</v>
      </c>
      <c r="C4642">
        <v>815</v>
      </c>
      <c r="D4642">
        <v>2</v>
      </c>
      <c r="E4642">
        <v>2.2000000000000002</v>
      </c>
    </row>
    <row r="4643" spans="1:5" x14ac:dyDescent="0.35">
      <c r="A4643">
        <f t="shared" si="72"/>
        <v>2015</v>
      </c>
      <c r="B4643" t="s">
        <v>946</v>
      </c>
      <c r="C4643">
        <v>818</v>
      </c>
      <c r="D4643">
        <v>1</v>
      </c>
      <c r="E4643">
        <v>528.64</v>
      </c>
    </row>
    <row r="4644" spans="1:5" x14ac:dyDescent="0.35">
      <c r="A4644">
        <f t="shared" si="72"/>
        <v>2015</v>
      </c>
      <c r="B4644" t="s">
        <v>946</v>
      </c>
      <c r="C4644">
        <v>820</v>
      </c>
      <c r="D4644">
        <v>1</v>
      </c>
      <c r="E4644">
        <v>490.17</v>
      </c>
    </row>
    <row r="4645" spans="1:5" x14ac:dyDescent="0.35">
      <c r="A4645">
        <f t="shared" si="72"/>
        <v>2015</v>
      </c>
      <c r="B4645" t="s">
        <v>946</v>
      </c>
      <c r="C4645">
        <v>821</v>
      </c>
      <c r="D4645">
        <v>1</v>
      </c>
      <c r="E4645">
        <v>965.15</v>
      </c>
    </row>
    <row r="4646" spans="1:5" x14ac:dyDescent="0.35">
      <c r="A4646">
        <f t="shared" si="72"/>
        <v>2015</v>
      </c>
      <c r="B4646" t="s">
        <v>946</v>
      </c>
      <c r="C4646">
        <v>829</v>
      </c>
      <c r="D4646">
        <v>1</v>
      </c>
      <c r="E4646">
        <v>1832.49</v>
      </c>
    </row>
    <row r="4647" spans="1:5" x14ac:dyDescent="0.35">
      <c r="A4647">
        <f t="shared" si="72"/>
        <v>2015</v>
      </c>
      <c r="B4647" t="s">
        <v>946</v>
      </c>
      <c r="C4647">
        <v>831</v>
      </c>
      <c r="D4647">
        <v>1</v>
      </c>
      <c r="E4647">
        <v>6626.46</v>
      </c>
    </row>
    <row r="4648" spans="1:5" x14ac:dyDescent="0.35">
      <c r="A4648">
        <f t="shared" si="72"/>
        <v>2015</v>
      </c>
      <c r="B4648" t="s">
        <v>946</v>
      </c>
      <c r="C4648">
        <v>832</v>
      </c>
      <c r="D4648">
        <v>1</v>
      </c>
      <c r="E4648">
        <v>3296.4</v>
      </c>
    </row>
    <row r="4649" spans="1:5" x14ac:dyDescent="0.35">
      <c r="A4649">
        <f t="shared" si="72"/>
        <v>2015</v>
      </c>
      <c r="B4649" t="s">
        <v>946</v>
      </c>
      <c r="C4649">
        <v>833</v>
      </c>
      <c r="D4649">
        <v>1</v>
      </c>
      <c r="E4649">
        <v>17773.02</v>
      </c>
    </row>
    <row r="4650" spans="1:5" x14ac:dyDescent="0.35">
      <c r="A4650">
        <f t="shared" si="72"/>
        <v>2015</v>
      </c>
      <c r="B4650" t="s">
        <v>946</v>
      </c>
      <c r="C4650">
        <v>834</v>
      </c>
      <c r="D4650">
        <v>1</v>
      </c>
      <c r="E4650">
        <v>8439.14</v>
      </c>
    </row>
    <row r="4651" spans="1:5" x14ac:dyDescent="0.35">
      <c r="A4651">
        <f t="shared" si="72"/>
        <v>2015</v>
      </c>
      <c r="B4651" t="s">
        <v>946</v>
      </c>
      <c r="C4651">
        <v>836</v>
      </c>
      <c r="D4651">
        <v>1</v>
      </c>
      <c r="E4651">
        <v>232.58</v>
      </c>
    </row>
    <row r="4652" spans="1:5" x14ac:dyDescent="0.35">
      <c r="A4652">
        <f t="shared" si="72"/>
        <v>2015</v>
      </c>
      <c r="B4652" t="s">
        <v>946</v>
      </c>
      <c r="C4652">
        <v>837</v>
      </c>
      <c r="D4652">
        <v>1</v>
      </c>
      <c r="E4652">
        <v>513.53</v>
      </c>
    </row>
    <row r="4653" spans="1:5" x14ac:dyDescent="0.35">
      <c r="A4653">
        <f t="shared" si="72"/>
        <v>2015</v>
      </c>
      <c r="B4653" t="s">
        <v>946</v>
      </c>
      <c r="C4653">
        <v>840</v>
      </c>
      <c r="D4653">
        <v>1</v>
      </c>
      <c r="E4653">
        <v>991.44</v>
      </c>
    </row>
    <row r="4654" spans="1:5" x14ac:dyDescent="0.35">
      <c r="A4654">
        <f t="shared" si="72"/>
        <v>2015</v>
      </c>
      <c r="B4654" t="s">
        <v>946</v>
      </c>
      <c r="C4654">
        <v>846</v>
      </c>
      <c r="D4654">
        <v>1</v>
      </c>
      <c r="E4654">
        <v>625.69000000000005</v>
      </c>
    </row>
    <row r="4655" spans="1:5" x14ac:dyDescent="0.35">
      <c r="A4655">
        <f t="shared" si="72"/>
        <v>2015</v>
      </c>
      <c r="B4655" t="s">
        <v>946</v>
      </c>
      <c r="C4655">
        <v>850</v>
      </c>
      <c r="D4655">
        <v>1</v>
      </c>
      <c r="E4655">
        <v>268.83999999999997</v>
      </c>
    </row>
    <row r="4656" spans="1:5" x14ac:dyDescent="0.35">
      <c r="A4656">
        <f t="shared" si="72"/>
        <v>2015</v>
      </c>
      <c r="B4656" t="s">
        <v>946</v>
      </c>
      <c r="C4656">
        <v>852</v>
      </c>
      <c r="D4656">
        <v>1</v>
      </c>
      <c r="E4656">
        <v>146.37</v>
      </c>
    </row>
    <row r="4657" spans="1:5" x14ac:dyDescent="0.35">
      <c r="A4657">
        <f t="shared" si="72"/>
        <v>2015</v>
      </c>
      <c r="B4657" t="s">
        <v>946</v>
      </c>
      <c r="C4657">
        <v>857</v>
      </c>
      <c r="D4657">
        <v>1</v>
      </c>
      <c r="E4657">
        <v>726.88</v>
      </c>
    </row>
    <row r="4658" spans="1:5" x14ac:dyDescent="0.35">
      <c r="A4658">
        <f t="shared" si="72"/>
        <v>2015</v>
      </c>
      <c r="B4658" t="s">
        <v>946</v>
      </c>
      <c r="C4658">
        <v>858</v>
      </c>
      <c r="D4658">
        <v>1</v>
      </c>
      <c r="E4658">
        <v>977.02</v>
      </c>
    </row>
    <row r="4659" spans="1:5" x14ac:dyDescent="0.35">
      <c r="A4659">
        <f t="shared" si="72"/>
        <v>2015</v>
      </c>
      <c r="B4659" t="s">
        <v>946</v>
      </c>
      <c r="C4659">
        <v>861</v>
      </c>
      <c r="D4659">
        <v>1</v>
      </c>
      <c r="E4659">
        <v>3118.63</v>
      </c>
    </row>
    <row r="4660" spans="1:5" x14ac:dyDescent="0.35">
      <c r="A4660">
        <f t="shared" si="72"/>
        <v>2015</v>
      </c>
      <c r="B4660" t="s">
        <v>946</v>
      </c>
      <c r="C4660">
        <v>876</v>
      </c>
      <c r="D4660">
        <v>1</v>
      </c>
      <c r="E4660">
        <v>1733.49</v>
      </c>
    </row>
    <row r="4661" spans="1:5" x14ac:dyDescent="0.35">
      <c r="A4661">
        <f t="shared" si="72"/>
        <v>2015</v>
      </c>
      <c r="B4661" t="s">
        <v>946</v>
      </c>
      <c r="C4661">
        <v>877</v>
      </c>
      <c r="D4661">
        <v>1</v>
      </c>
      <c r="E4661">
        <v>5781.45</v>
      </c>
    </row>
    <row r="4662" spans="1:5" x14ac:dyDescent="0.35">
      <c r="A4662">
        <f t="shared" si="72"/>
        <v>2015</v>
      </c>
      <c r="B4662" t="s">
        <v>946</v>
      </c>
      <c r="C4662">
        <v>879</v>
      </c>
      <c r="D4662">
        <v>1</v>
      </c>
      <c r="E4662">
        <v>2396.5500000000002</v>
      </c>
    </row>
    <row r="4663" spans="1:5" x14ac:dyDescent="0.35">
      <c r="A4663">
        <f t="shared" si="72"/>
        <v>2015</v>
      </c>
      <c r="B4663" t="s">
        <v>946</v>
      </c>
      <c r="C4663">
        <v>881</v>
      </c>
      <c r="D4663">
        <v>1</v>
      </c>
      <c r="E4663">
        <v>889.02</v>
      </c>
    </row>
    <row r="4664" spans="1:5" x14ac:dyDescent="0.35">
      <c r="A4664">
        <f t="shared" si="72"/>
        <v>2015</v>
      </c>
      <c r="B4664" t="s">
        <v>946</v>
      </c>
      <c r="C4664">
        <v>882</v>
      </c>
      <c r="D4664">
        <v>1</v>
      </c>
      <c r="E4664">
        <v>4114.66</v>
      </c>
    </row>
    <row r="4665" spans="1:5" x14ac:dyDescent="0.35">
      <c r="A4665">
        <f t="shared" si="72"/>
        <v>2015</v>
      </c>
      <c r="B4665" t="s">
        <v>946</v>
      </c>
      <c r="C4665">
        <v>883</v>
      </c>
      <c r="D4665">
        <v>1</v>
      </c>
      <c r="E4665">
        <v>1670.05</v>
      </c>
    </row>
    <row r="4666" spans="1:5" x14ac:dyDescent="0.35">
      <c r="A4666">
        <f t="shared" si="72"/>
        <v>2015</v>
      </c>
      <c r="B4666" t="s">
        <v>946</v>
      </c>
      <c r="C4666">
        <v>885</v>
      </c>
      <c r="D4666">
        <v>1</v>
      </c>
      <c r="E4666">
        <v>5867.08</v>
      </c>
    </row>
    <row r="4667" spans="1:5" x14ac:dyDescent="0.35">
      <c r="A4667">
        <f t="shared" si="72"/>
        <v>2015</v>
      </c>
      <c r="B4667" t="s">
        <v>946</v>
      </c>
      <c r="C4667">
        <v>891</v>
      </c>
      <c r="D4667">
        <v>1</v>
      </c>
      <c r="E4667">
        <v>513.13</v>
      </c>
    </row>
    <row r="4668" spans="1:5" x14ac:dyDescent="0.35">
      <c r="A4668">
        <f t="shared" si="72"/>
        <v>2015</v>
      </c>
      <c r="B4668" t="s">
        <v>946</v>
      </c>
      <c r="C4668">
        <v>911</v>
      </c>
      <c r="D4668">
        <v>1</v>
      </c>
      <c r="E4668">
        <v>4984.1400000000003</v>
      </c>
    </row>
    <row r="4669" spans="1:5" x14ac:dyDescent="0.35">
      <c r="A4669">
        <f t="shared" si="72"/>
        <v>2015</v>
      </c>
      <c r="B4669" t="s">
        <v>946</v>
      </c>
      <c r="C4669">
        <v>912</v>
      </c>
      <c r="D4669">
        <v>1</v>
      </c>
      <c r="E4669">
        <v>1899.79</v>
      </c>
    </row>
    <row r="4670" spans="1:5" x14ac:dyDescent="0.35">
      <c r="A4670">
        <f t="shared" si="72"/>
        <v>2015</v>
      </c>
      <c r="B4670" t="s">
        <v>946</v>
      </c>
      <c r="C4670">
        <v>914</v>
      </c>
      <c r="D4670">
        <v>1</v>
      </c>
      <c r="E4670">
        <v>314.94</v>
      </c>
    </row>
    <row r="4671" spans="1:5" x14ac:dyDescent="0.35">
      <c r="A4671">
        <f t="shared" si="72"/>
        <v>2015</v>
      </c>
      <c r="B4671" t="s">
        <v>946</v>
      </c>
      <c r="C4671">
        <v>2071</v>
      </c>
      <c r="D4671">
        <v>1</v>
      </c>
      <c r="E4671">
        <v>851.41</v>
      </c>
    </row>
    <row r="4672" spans="1:5" x14ac:dyDescent="0.35">
      <c r="A4672">
        <f t="shared" si="72"/>
        <v>2015</v>
      </c>
      <c r="B4672" t="s">
        <v>946</v>
      </c>
      <c r="C4672">
        <v>2125</v>
      </c>
      <c r="D4672">
        <v>1</v>
      </c>
      <c r="E4672">
        <v>1173.44</v>
      </c>
    </row>
    <row r="4673" spans="1:5" x14ac:dyDescent="0.35">
      <c r="A4673">
        <f t="shared" si="72"/>
        <v>2015</v>
      </c>
      <c r="B4673" t="s">
        <v>946</v>
      </c>
      <c r="C4673">
        <v>2134</v>
      </c>
      <c r="D4673">
        <v>1</v>
      </c>
      <c r="E4673">
        <v>677.02</v>
      </c>
    </row>
    <row r="4674" spans="1:5" x14ac:dyDescent="0.35">
      <c r="A4674">
        <f t="shared" si="72"/>
        <v>2015</v>
      </c>
      <c r="B4674" t="s">
        <v>946</v>
      </c>
      <c r="C4674">
        <v>2135</v>
      </c>
      <c r="D4674">
        <v>1</v>
      </c>
      <c r="E4674">
        <v>960.1</v>
      </c>
    </row>
    <row r="4675" spans="1:5" x14ac:dyDescent="0.35">
      <c r="A4675">
        <f t="shared" si="72"/>
        <v>2015</v>
      </c>
      <c r="B4675" t="s">
        <v>946</v>
      </c>
      <c r="C4675">
        <v>2137</v>
      </c>
      <c r="D4675">
        <v>1</v>
      </c>
      <c r="E4675">
        <v>609.52</v>
      </c>
    </row>
    <row r="4676" spans="1:5" x14ac:dyDescent="0.35">
      <c r="A4676">
        <f t="shared" ref="A4676:A4739" si="73">VALUE(20&amp;LEFT(B4676,2))+1</f>
        <v>2015</v>
      </c>
      <c r="B4676" t="s">
        <v>946</v>
      </c>
      <c r="C4676">
        <v>2142</v>
      </c>
      <c r="D4676">
        <v>1</v>
      </c>
      <c r="E4676">
        <v>1878.26</v>
      </c>
    </row>
    <row r="4677" spans="1:5" x14ac:dyDescent="0.35">
      <c r="A4677">
        <f t="shared" si="73"/>
        <v>2015</v>
      </c>
      <c r="B4677" t="s">
        <v>946</v>
      </c>
      <c r="C4677">
        <v>2143</v>
      </c>
      <c r="D4677">
        <v>1</v>
      </c>
      <c r="E4677">
        <v>848.72</v>
      </c>
    </row>
    <row r="4678" spans="1:5" x14ac:dyDescent="0.35">
      <c r="A4678">
        <f t="shared" si="73"/>
        <v>2015</v>
      </c>
      <c r="B4678" t="s">
        <v>946</v>
      </c>
      <c r="C4678">
        <v>2144</v>
      </c>
      <c r="D4678">
        <v>1</v>
      </c>
      <c r="E4678">
        <v>3273.61</v>
      </c>
    </row>
    <row r="4679" spans="1:5" x14ac:dyDescent="0.35">
      <c r="A4679">
        <f t="shared" si="73"/>
        <v>2015</v>
      </c>
      <c r="B4679" t="s">
        <v>946</v>
      </c>
      <c r="C4679">
        <v>2149</v>
      </c>
      <c r="D4679">
        <v>1</v>
      </c>
      <c r="E4679">
        <v>1084.32</v>
      </c>
    </row>
    <row r="4680" spans="1:5" x14ac:dyDescent="0.35">
      <c r="A4680">
        <f t="shared" si="73"/>
        <v>2015</v>
      </c>
      <c r="B4680" t="s">
        <v>946</v>
      </c>
      <c r="C4680">
        <v>2154</v>
      </c>
      <c r="D4680">
        <v>1</v>
      </c>
      <c r="E4680">
        <v>1041.01</v>
      </c>
    </row>
    <row r="4681" spans="1:5" x14ac:dyDescent="0.35">
      <c r="A4681">
        <f t="shared" si="73"/>
        <v>2015</v>
      </c>
      <c r="B4681" t="s">
        <v>946</v>
      </c>
      <c r="C4681">
        <v>2155</v>
      </c>
      <c r="D4681">
        <v>1</v>
      </c>
      <c r="E4681">
        <v>995.56</v>
      </c>
    </row>
    <row r="4682" spans="1:5" x14ac:dyDescent="0.35">
      <c r="A4682">
        <f t="shared" si="73"/>
        <v>2015</v>
      </c>
      <c r="B4682" t="s">
        <v>946</v>
      </c>
      <c r="C4682">
        <v>2159</v>
      </c>
      <c r="D4682">
        <v>1</v>
      </c>
      <c r="E4682">
        <v>562.83000000000004</v>
      </c>
    </row>
    <row r="4683" spans="1:5" x14ac:dyDescent="0.35">
      <c r="A4683">
        <f t="shared" si="73"/>
        <v>2015</v>
      </c>
      <c r="B4683" t="s">
        <v>946</v>
      </c>
      <c r="C4683">
        <v>2164</v>
      </c>
      <c r="D4683">
        <v>1</v>
      </c>
      <c r="E4683">
        <v>1607.27</v>
      </c>
    </row>
    <row r="4684" spans="1:5" x14ac:dyDescent="0.35">
      <c r="A4684">
        <f t="shared" si="73"/>
        <v>2015</v>
      </c>
      <c r="B4684" t="s">
        <v>946</v>
      </c>
      <c r="C4684">
        <v>2165</v>
      </c>
      <c r="D4684">
        <v>1</v>
      </c>
      <c r="E4684">
        <v>953.31</v>
      </c>
    </row>
    <row r="4685" spans="1:5" x14ac:dyDescent="0.35">
      <c r="A4685">
        <f t="shared" si="73"/>
        <v>2015</v>
      </c>
      <c r="B4685" t="s">
        <v>946</v>
      </c>
      <c r="C4685">
        <v>2167</v>
      </c>
      <c r="D4685">
        <v>1</v>
      </c>
      <c r="E4685">
        <v>666.46</v>
      </c>
    </row>
    <row r="4686" spans="1:5" x14ac:dyDescent="0.35">
      <c r="A4686">
        <f t="shared" si="73"/>
        <v>2015</v>
      </c>
      <c r="B4686" t="s">
        <v>946</v>
      </c>
      <c r="C4686">
        <v>2168</v>
      </c>
      <c r="D4686">
        <v>1</v>
      </c>
      <c r="E4686">
        <v>915.08</v>
      </c>
    </row>
    <row r="4687" spans="1:5" x14ac:dyDescent="0.35">
      <c r="A4687">
        <f t="shared" si="73"/>
        <v>2015</v>
      </c>
      <c r="B4687" t="s">
        <v>946</v>
      </c>
      <c r="C4687">
        <v>2169</v>
      </c>
      <c r="D4687">
        <v>1</v>
      </c>
      <c r="E4687">
        <v>730.88</v>
      </c>
    </row>
    <row r="4688" spans="1:5" x14ac:dyDescent="0.35">
      <c r="A4688">
        <f t="shared" si="73"/>
        <v>2015</v>
      </c>
      <c r="B4688" t="s">
        <v>946</v>
      </c>
      <c r="C4688">
        <v>2170</v>
      </c>
      <c r="D4688">
        <v>1</v>
      </c>
      <c r="E4688">
        <v>1193.99</v>
      </c>
    </row>
    <row r="4689" spans="1:5" x14ac:dyDescent="0.35">
      <c r="A4689">
        <f t="shared" si="73"/>
        <v>2015</v>
      </c>
      <c r="B4689" t="s">
        <v>946</v>
      </c>
      <c r="C4689">
        <v>2171</v>
      </c>
      <c r="D4689">
        <v>1</v>
      </c>
      <c r="E4689">
        <v>272.7</v>
      </c>
    </row>
    <row r="4690" spans="1:5" x14ac:dyDescent="0.35">
      <c r="A4690">
        <f t="shared" si="73"/>
        <v>2015</v>
      </c>
      <c r="B4690" t="s">
        <v>946</v>
      </c>
      <c r="C4690">
        <v>2172</v>
      </c>
      <c r="D4690">
        <v>1</v>
      </c>
      <c r="E4690">
        <v>838.41</v>
      </c>
    </row>
    <row r="4691" spans="1:5" x14ac:dyDescent="0.35">
      <c r="A4691">
        <f t="shared" si="73"/>
        <v>2015</v>
      </c>
      <c r="B4691" t="s">
        <v>946</v>
      </c>
      <c r="C4691">
        <v>2174</v>
      </c>
      <c r="D4691">
        <v>1</v>
      </c>
      <c r="E4691">
        <v>903.53</v>
      </c>
    </row>
    <row r="4692" spans="1:5" x14ac:dyDescent="0.35">
      <c r="A4692">
        <f t="shared" si="73"/>
        <v>2015</v>
      </c>
      <c r="B4692" t="s">
        <v>946</v>
      </c>
      <c r="C4692">
        <v>2176</v>
      </c>
      <c r="D4692">
        <v>1</v>
      </c>
      <c r="E4692">
        <v>436.31</v>
      </c>
    </row>
    <row r="4693" spans="1:5" x14ac:dyDescent="0.35">
      <c r="A4693">
        <f t="shared" si="73"/>
        <v>2015</v>
      </c>
      <c r="B4693" t="s">
        <v>946</v>
      </c>
      <c r="C4693">
        <v>2180</v>
      </c>
      <c r="D4693">
        <v>1</v>
      </c>
      <c r="E4693">
        <v>685.58</v>
      </c>
    </row>
    <row r="4694" spans="1:5" x14ac:dyDescent="0.35">
      <c r="A4694">
        <f t="shared" si="73"/>
        <v>2015</v>
      </c>
      <c r="B4694" t="s">
        <v>946</v>
      </c>
      <c r="C4694">
        <v>2184</v>
      </c>
      <c r="D4694">
        <v>1</v>
      </c>
      <c r="E4694">
        <v>1198.83</v>
      </c>
    </row>
    <row r="4695" spans="1:5" x14ac:dyDescent="0.35">
      <c r="A4695">
        <f t="shared" si="73"/>
        <v>2015</v>
      </c>
      <c r="B4695" t="s">
        <v>946</v>
      </c>
      <c r="C4695">
        <v>2190</v>
      </c>
      <c r="D4695">
        <v>1</v>
      </c>
      <c r="E4695">
        <v>793.29</v>
      </c>
    </row>
    <row r="4696" spans="1:5" x14ac:dyDescent="0.35">
      <c r="A4696">
        <f t="shared" si="73"/>
        <v>2015</v>
      </c>
      <c r="B4696" t="s">
        <v>946</v>
      </c>
      <c r="C4696">
        <v>2198</v>
      </c>
      <c r="D4696">
        <v>1</v>
      </c>
      <c r="E4696">
        <v>590.61</v>
      </c>
    </row>
    <row r="4697" spans="1:5" x14ac:dyDescent="0.35">
      <c r="A4697">
        <f t="shared" si="73"/>
        <v>2015</v>
      </c>
      <c r="B4697" t="s">
        <v>946</v>
      </c>
      <c r="C4697">
        <v>2215</v>
      </c>
      <c r="D4697">
        <v>1</v>
      </c>
      <c r="E4697">
        <v>289.64</v>
      </c>
    </row>
    <row r="4698" spans="1:5" x14ac:dyDescent="0.35">
      <c r="A4698">
        <f t="shared" si="73"/>
        <v>2015</v>
      </c>
      <c r="B4698" t="s">
        <v>946</v>
      </c>
      <c r="C4698">
        <v>2310</v>
      </c>
      <c r="D4698">
        <v>1</v>
      </c>
      <c r="E4698">
        <v>1211.23</v>
      </c>
    </row>
    <row r="4699" spans="1:5" x14ac:dyDescent="0.35">
      <c r="A4699">
        <f t="shared" si="73"/>
        <v>2015</v>
      </c>
      <c r="B4699" t="s">
        <v>946</v>
      </c>
      <c r="C4699">
        <v>2311</v>
      </c>
      <c r="D4699">
        <v>1</v>
      </c>
      <c r="E4699">
        <v>418.4</v>
      </c>
    </row>
    <row r="4700" spans="1:5" x14ac:dyDescent="0.35">
      <c r="A4700">
        <f t="shared" si="73"/>
        <v>2015</v>
      </c>
      <c r="B4700" t="s">
        <v>946</v>
      </c>
      <c r="C4700">
        <v>2342</v>
      </c>
      <c r="D4700">
        <v>1</v>
      </c>
      <c r="E4700">
        <v>726.88</v>
      </c>
    </row>
    <row r="4701" spans="1:5" x14ac:dyDescent="0.35">
      <c r="A4701">
        <f t="shared" si="73"/>
        <v>2015</v>
      </c>
      <c r="B4701" t="s">
        <v>946</v>
      </c>
      <c r="C4701">
        <v>2358</v>
      </c>
      <c r="D4701">
        <v>1</v>
      </c>
      <c r="E4701">
        <v>189.15</v>
      </c>
    </row>
    <row r="4702" spans="1:5" x14ac:dyDescent="0.35">
      <c r="A4702">
        <f t="shared" si="73"/>
        <v>2015</v>
      </c>
      <c r="B4702" t="s">
        <v>946</v>
      </c>
      <c r="C4702">
        <v>2364</v>
      </c>
      <c r="D4702">
        <v>1</v>
      </c>
      <c r="E4702">
        <v>642.29999999999995</v>
      </c>
    </row>
    <row r="4703" spans="1:5" x14ac:dyDescent="0.35">
      <c r="A4703">
        <f t="shared" si="73"/>
        <v>2015</v>
      </c>
      <c r="B4703" t="s">
        <v>946</v>
      </c>
      <c r="C4703">
        <v>2365</v>
      </c>
      <c r="D4703">
        <v>1</v>
      </c>
      <c r="E4703">
        <v>776.8</v>
      </c>
    </row>
    <row r="4704" spans="1:5" x14ac:dyDescent="0.35">
      <c r="A4704">
        <f t="shared" si="73"/>
        <v>2015</v>
      </c>
      <c r="B4704" t="s">
        <v>946</v>
      </c>
      <c r="C4704">
        <v>2396</v>
      </c>
      <c r="D4704">
        <v>1</v>
      </c>
      <c r="E4704">
        <v>773.87</v>
      </c>
    </row>
    <row r="4705" spans="1:5" x14ac:dyDescent="0.35">
      <c r="A4705">
        <f t="shared" si="73"/>
        <v>2015</v>
      </c>
      <c r="B4705" t="s">
        <v>946</v>
      </c>
      <c r="C4705">
        <v>2397</v>
      </c>
      <c r="D4705">
        <v>1</v>
      </c>
      <c r="E4705">
        <v>1044.97</v>
      </c>
    </row>
    <row r="4706" spans="1:5" x14ac:dyDescent="0.35">
      <c r="A4706">
        <f t="shared" si="73"/>
        <v>2015</v>
      </c>
      <c r="B4706" t="s">
        <v>946</v>
      </c>
      <c r="C4706">
        <v>2448</v>
      </c>
      <c r="D4706">
        <v>1</v>
      </c>
      <c r="E4706">
        <v>785.19</v>
      </c>
    </row>
    <row r="4707" spans="1:5" x14ac:dyDescent="0.35">
      <c r="A4707">
        <f t="shared" si="73"/>
        <v>2015</v>
      </c>
      <c r="B4707" t="s">
        <v>946</v>
      </c>
      <c r="C4707">
        <v>2527</v>
      </c>
      <c r="D4707">
        <v>1</v>
      </c>
      <c r="E4707">
        <v>267.76</v>
      </c>
    </row>
    <row r="4708" spans="1:5" x14ac:dyDescent="0.35">
      <c r="A4708">
        <f t="shared" si="73"/>
        <v>2015</v>
      </c>
      <c r="B4708" t="s">
        <v>946</v>
      </c>
      <c r="C4708">
        <v>2534</v>
      </c>
      <c r="D4708">
        <v>1</v>
      </c>
      <c r="E4708">
        <v>691.5</v>
      </c>
    </row>
    <row r="4709" spans="1:5" x14ac:dyDescent="0.35">
      <c r="A4709">
        <f t="shared" si="73"/>
        <v>2015</v>
      </c>
      <c r="B4709" t="s">
        <v>946</v>
      </c>
      <c r="C4709">
        <v>2536</v>
      </c>
      <c r="D4709">
        <v>1</v>
      </c>
      <c r="E4709">
        <v>198.37</v>
      </c>
    </row>
    <row r="4710" spans="1:5" x14ac:dyDescent="0.35">
      <c r="A4710">
        <f t="shared" si="73"/>
        <v>2015</v>
      </c>
      <c r="B4710" t="s">
        <v>946</v>
      </c>
      <c r="C4710">
        <v>2580</v>
      </c>
      <c r="D4710">
        <v>1</v>
      </c>
      <c r="E4710">
        <v>739.82</v>
      </c>
    </row>
    <row r="4711" spans="1:5" x14ac:dyDescent="0.35">
      <c r="A4711">
        <f t="shared" si="73"/>
        <v>2015</v>
      </c>
      <c r="B4711" t="s">
        <v>946</v>
      </c>
      <c r="C4711">
        <v>2609</v>
      </c>
      <c r="D4711">
        <v>1</v>
      </c>
      <c r="E4711">
        <v>403.98</v>
      </c>
    </row>
    <row r="4712" spans="1:5" x14ac:dyDescent="0.35">
      <c r="A4712">
        <f t="shared" si="73"/>
        <v>2015</v>
      </c>
      <c r="B4712" t="s">
        <v>946</v>
      </c>
      <c r="C4712">
        <v>2683</v>
      </c>
      <c r="D4712">
        <v>1</v>
      </c>
      <c r="E4712">
        <v>421.02</v>
      </c>
    </row>
    <row r="4713" spans="1:5" x14ac:dyDescent="0.35">
      <c r="A4713">
        <f t="shared" si="73"/>
        <v>2015</v>
      </c>
      <c r="B4713" t="s">
        <v>946</v>
      </c>
      <c r="C4713">
        <v>2687</v>
      </c>
      <c r="D4713">
        <v>1</v>
      </c>
      <c r="E4713">
        <v>1097.79</v>
      </c>
    </row>
    <row r="4714" spans="1:5" x14ac:dyDescent="0.35">
      <c r="A4714">
        <f t="shared" si="73"/>
        <v>2015</v>
      </c>
      <c r="B4714" t="s">
        <v>946</v>
      </c>
      <c r="C4714">
        <v>2689</v>
      </c>
      <c r="D4714">
        <v>1</v>
      </c>
      <c r="E4714">
        <v>1125.8900000000001</v>
      </c>
    </row>
    <row r="4715" spans="1:5" x14ac:dyDescent="0.35">
      <c r="A4715">
        <f t="shared" si="73"/>
        <v>2015</v>
      </c>
      <c r="B4715" t="s">
        <v>946</v>
      </c>
      <c r="C4715">
        <v>2711</v>
      </c>
      <c r="D4715">
        <v>1</v>
      </c>
      <c r="E4715">
        <v>913.45</v>
      </c>
    </row>
    <row r="4716" spans="1:5" x14ac:dyDescent="0.35">
      <c r="A4716">
        <f t="shared" si="73"/>
        <v>2015</v>
      </c>
      <c r="B4716" t="s">
        <v>946</v>
      </c>
      <c r="C4716">
        <v>2752</v>
      </c>
      <c r="D4716">
        <v>1</v>
      </c>
      <c r="E4716">
        <v>1731.22</v>
      </c>
    </row>
    <row r="4717" spans="1:5" x14ac:dyDescent="0.35">
      <c r="A4717">
        <f t="shared" si="73"/>
        <v>2015</v>
      </c>
      <c r="B4717" t="s">
        <v>946</v>
      </c>
      <c r="C4717">
        <v>2753</v>
      </c>
      <c r="D4717">
        <v>1</v>
      </c>
      <c r="E4717">
        <v>911.73</v>
      </c>
    </row>
    <row r="4718" spans="1:5" x14ac:dyDescent="0.35">
      <c r="A4718">
        <f t="shared" si="73"/>
        <v>2015</v>
      </c>
      <c r="B4718" t="s">
        <v>946</v>
      </c>
      <c r="C4718">
        <v>2754</v>
      </c>
      <c r="D4718">
        <v>1</v>
      </c>
      <c r="E4718">
        <v>458.14</v>
      </c>
    </row>
    <row r="4719" spans="1:5" x14ac:dyDescent="0.35">
      <c r="A4719">
        <f t="shared" si="73"/>
        <v>2015</v>
      </c>
      <c r="B4719" t="s">
        <v>946</v>
      </c>
      <c r="C4719">
        <v>2759</v>
      </c>
      <c r="D4719">
        <v>1</v>
      </c>
      <c r="E4719">
        <v>253.41</v>
      </c>
    </row>
    <row r="4720" spans="1:5" x14ac:dyDescent="0.35">
      <c r="A4720">
        <f t="shared" si="73"/>
        <v>2015</v>
      </c>
      <c r="B4720" t="s">
        <v>946</v>
      </c>
      <c r="C4720">
        <v>2769</v>
      </c>
      <c r="D4720">
        <v>1</v>
      </c>
      <c r="E4720">
        <v>1014.02</v>
      </c>
    </row>
    <row r="4721" spans="1:5" x14ac:dyDescent="0.35">
      <c r="A4721">
        <f t="shared" si="73"/>
        <v>2015</v>
      </c>
      <c r="B4721" t="s">
        <v>946</v>
      </c>
      <c r="C4721">
        <v>2805</v>
      </c>
      <c r="D4721">
        <v>1</v>
      </c>
      <c r="E4721">
        <v>1139.06</v>
      </c>
    </row>
    <row r="4722" spans="1:5" x14ac:dyDescent="0.35">
      <c r="A4722">
        <f t="shared" si="73"/>
        <v>2015</v>
      </c>
      <c r="B4722" t="s">
        <v>946</v>
      </c>
      <c r="C4722">
        <v>2835</v>
      </c>
      <c r="D4722">
        <v>1</v>
      </c>
      <c r="E4722">
        <v>611.71</v>
      </c>
    </row>
    <row r="4723" spans="1:5" x14ac:dyDescent="0.35">
      <c r="A4723">
        <f t="shared" si="73"/>
        <v>2015</v>
      </c>
      <c r="B4723" t="s">
        <v>946</v>
      </c>
      <c r="C4723">
        <v>2853</v>
      </c>
      <c r="D4723">
        <v>1</v>
      </c>
      <c r="E4723">
        <v>776.19</v>
      </c>
    </row>
    <row r="4724" spans="1:5" x14ac:dyDescent="0.35">
      <c r="A4724">
        <f t="shared" si="73"/>
        <v>2015</v>
      </c>
      <c r="B4724" t="s">
        <v>946</v>
      </c>
      <c r="C4724">
        <v>2854</v>
      </c>
      <c r="D4724">
        <v>1</v>
      </c>
      <c r="E4724">
        <v>487.76</v>
      </c>
    </row>
    <row r="4725" spans="1:5" x14ac:dyDescent="0.35">
      <c r="A4725">
        <f t="shared" si="73"/>
        <v>2015</v>
      </c>
      <c r="B4725" t="s">
        <v>946</v>
      </c>
      <c r="C4725">
        <v>2856</v>
      </c>
      <c r="D4725">
        <v>1</v>
      </c>
      <c r="E4725">
        <v>322.33999999999997</v>
      </c>
    </row>
    <row r="4726" spans="1:5" x14ac:dyDescent="0.35">
      <c r="A4726">
        <f t="shared" si="73"/>
        <v>2015</v>
      </c>
      <c r="B4726" t="s">
        <v>946</v>
      </c>
      <c r="C4726">
        <v>2859</v>
      </c>
      <c r="D4726">
        <v>1</v>
      </c>
      <c r="E4726">
        <v>1564.07</v>
      </c>
    </row>
    <row r="4727" spans="1:5" x14ac:dyDescent="0.35">
      <c r="A4727">
        <f t="shared" si="73"/>
        <v>2015</v>
      </c>
      <c r="B4727" t="s">
        <v>946</v>
      </c>
      <c r="C4727">
        <v>2860</v>
      </c>
      <c r="D4727">
        <v>1</v>
      </c>
      <c r="E4727">
        <v>1208.93</v>
      </c>
    </row>
    <row r="4728" spans="1:5" x14ac:dyDescent="0.35">
      <c r="A4728">
        <f t="shared" si="73"/>
        <v>2015</v>
      </c>
      <c r="B4728" t="s">
        <v>946</v>
      </c>
      <c r="C4728">
        <v>2884</v>
      </c>
      <c r="D4728">
        <v>1</v>
      </c>
      <c r="E4728">
        <v>385.8</v>
      </c>
    </row>
    <row r="4729" spans="1:5" x14ac:dyDescent="0.35">
      <c r="A4729">
        <f t="shared" si="73"/>
        <v>2015</v>
      </c>
      <c r="B4729" t="s">
        <v>946</v>
      </c>
      <c r="C4729">
        <v>2886</v>
      </c>
      <c r="D4729">
        <v>1</v>
      </c>
      <c r="E4729">
        <v>322.76</v>
      </c>
    </row>
    <row r="4730" spans="1:5" x14ac:dyDescent="0.35">
      <c r="A4730">
        <f t="shared" si="73"/>
        <v>2015</v>
      </c>
      <c r="B4730" t="s">
        <v>946</v>
      </c>
      <c r="C4730">
        <v>2888</v>
      </c>
      <c r="D4730">
        <v>1</v>
      </c>
      <c r="E4730">
        <v>326.10000000000002</v>
      </c>
    </row>
    <row r="4731" spans="1:5" x14ac:dyDescent="0.35">
      <c r="A4731">
        <f t="shared" si="73"/>
        <v>2015</v>
      </c>
      <c r="B4731" t="s">
        <v>946</v>
      </c>
      <c r="C4731">
        <v>2889</v>
      </c>
      <c r="D4731">
        <v>1</v>
      </c>
      <c r="E4731">
        <v>695.63</v>
      </c>
    </row>
    <row r="4732" spans="1:5" x14ac:dyDescent="0.35">
      <c r="A4732">
        <f t="shared" si="73"/>
        <v>2015</v>
      </c>
      <c r="B4732" t="s">
        <v>946</v>
      </c>
      <c r="C4732">
        <v>2890</v>
      </c>
      <c r="D4732">
        <v>1</v>
      </c>
      <c r="E4732">
        <v>500.01</v>
      </c>
    </row>
    <row r="4733" spans="1:5" x14ac:dyDescent="0.35">
      <c r="A4733">
        <f t="shared" si="73"/>
        <v>2015</v>
      </c>
      <c r="B4733" t="s">
        <v>946</v>
      </c>
      <c r="C4733">
        <v>2895</v>
      </c>
      <c r="D4733">
        <v>1</v>
      </c>
      <c r="E4733">
        <v>1226.2</v>
      </c>
    </row>
    <row r="4734" spans="1:5" x14ac:dyDescent="0.35">
      <c r="A4734">
        <f t="shared" si="73"/>
        <v>2015</v>
      </c>
      <c r="B4734" t="s">
        <v>946</v>
      </c>
      <c r="C4734">
        <v>2897</v>
      </c>
      <c r="D4734">
        <v>1</v>
      </c>
      <c r="E4734">
        <v>1098.3900000000001</v>
      </c>
    </row>
    <row r="4735" spans="1:5" x14ac:dyDescent="0.35">
      <c r="A4735">
        <f t="shared" si="73"/>
        <v>2015</v>
      </c>
      <c r="B4735" t="s">
        <v>946</v>
      </c>
      <c r="C4735">
        <v>2898</v>
      </c>
      <c r="D4735">
        <v>1</v>
      </c>
      <c r="E4735">
        <v>398.09</v>
      </c>
    </row>
    <row r="4736" spans="1:5" x14ac:dyDescent="0.35">
      <c r="A4736">
        <f t="shared" si="73"/>
        <v>2015</v>
      </c>
      <c r="B4736" t="s">
        <v>946</v>
      </c>
      <c r="C4736">
        <v>2899</v>
      </c>
      <c r="D4736">
        <v>1</v>
      </c>
      <c r="E4736">
        <v>1437.1</v>
      </c>
    </row>
    <row r="4737" spans="1:5" x14ac:dyDescent="0.35">
      <c r="A4737">
        <f t="shared" si="73"/>
        <v>2015</v>
      </c>
      <c r="B4737" t="s">
        <v>946</v>
      </c>
      <c r="C4737">
        <v>2902</v>
      </c>
      <c r="D4737">
        <v>1</v>
      </c>
      <c r="E4737">
        <v>571.98</v>
      </c>
    </row>
    <row r="4738" spans="1:5" x14ac:dyDescent="0.35">
      <c r="A4738">
        <f t="shared" si="73"/>
        <v>2015</v>
      </c>
      <c r="B4738" t="s">
        <v>946</v>
      </c>
      <c r="C4738">
        <v>2903</v>
      </c>
      <c r="D4738">
        <v>1</v>
      </c>
      <c r="E4738">
        <v>472.19</v>
      </c>
    </row>
    <row r="4739" spans="1:5" x14ac:dyDescent="0.35">
      <c r="A4739">
        <f t="shared" si="73"/>
        <v>2015</v>
      </c>
      <c r="B4739" t="s">
        <v>946</v>
      </c>
      <c r="C4739">
        <v>2904</v>
      </c>
      <c r="D4739">
        <v>1</v>
      </c>
      <c r="E4739">
        <v>755.72</v>
      </c>
    </row>
    <row r="4740" spans="1:5" x14ac:dyDescent="0.35">
      <c r="A4740">
        <f t="shared" ref="A4740:A4803" si="74">VALUE(20&amp;LEFT(B4740,2))+1</f>
        <v>2015</v>
      </c>
      <c r="B4740" t="s">
        <v>946</v>
      </c>
      <c r="C4740">
        <v>2905</v>
      </c>
      <c r="D4740">
        <v>1</v>
      </c>
      <c r="E4740">
        <v>1887.77</v>
      </c>
    </row>
    <row r="4741" spans="1:5" x14ac:dyDescent="0.35">
      <c r="A4741">
        <f t="shared" si="74"/>
        <v>2015</v>
      </c>
      <c r="B4741" t="s">
        <v>946</v>
      </c>
      <c r="C4741">
        <v>2906</v>
      </c>
      <c r="D4741">
        <v>1</v>
      </c>
      <c r="E4741">
        <v>375.02</v>
      </c>
    </row>
    <row r="4742" spans="1:5" x14ac:dyDescent="0.35">
      <c r="A4742">
        <f t="shared" si="74"/>
        <v>2015</v>
      </c>
      <c r="B4742" t="s">
        <v>946</v>
      </c>
      <c r="C4742">
        <v>2907</v>
      </c>
      <c r="D4742">
        <v>1</v>
      </c>
      <c r="E4742">
        <v>270.13</v>
      </c>
    </row>
    <row r="4743" spans="1:5" x14ac:dyDescent="0.35">
      <c r="A4743">
        <f t="shared" si="74"/>
        <v>2015</v>
      </c>
      <c r="B4743" t="s">
        <v>946</v>
      </c>
      <c r="C4743">
        <v>2908</v>
      </c>
      <c r="D4743">
        <v>1</v>
      </c>
      <c r="E4743">
        <v>436.45</v>
      </c>
    </row>
    <row r="4744" spans="1:5" x14ac:dyDescent="0.35">
      <c r="A4744">
        <f t="shared" si="74"/>
        <v>2016</v>
      </c>
      <c r="B4744" t="s">
        <v>947</v>
      </c>
      <c r="C4744">
        <v>1</v>
      </c>
      <c r="D4744">
        <v>1</v>
      </c>
      <c r="E4744">
        <v>1192.49</v>
      </c>
    </row>
    <row r="4745" spans="1:5" x14ac:dyDescent="0.35">
      <c r="A4745">
        <f t="shared" si="74"/>
        <v>2016</v>
      </c>
      <c r="B4745" t="s">
        <v>947</v>
      </c>
      <c r="C4745">
        <v>1</v>
      </c>
      <c r="D4745">
        <v>3</v>
      </c>
      <c r="E4745">
        <v>35448.699999999997</v>
      </c>
    </row>
    <row r="4746" spans="1:5" x14ac:dyDescent="0.35">
      <c r="A4746">
        <f t="shared" si="74"/>
        <v>2016</v>
      </c>
      <c r="B4746" t="s">
        <v>947</v>
      </c>
      <c r="C4746">
        <v>2</v>
      </c>
      <c r="D4746">
        <v>1</v>
      </c>
      <c r="E4746">
        <v>262.29000000000002</v>
      </c>
    </row>
    <row r="4747" spans="1:5" x14ac:dyDescent="0.35">
      <c r="A4747">
        <f t="shared" si="74"/>
        <v>2016</v>
      </c>
      <c r="B4747" t="s">
        <v>947</v>
      </c>
      <c r="C4747">
        <v>4</v>
      </c>
      <c r="D4747">
        <v>1</v>
      </c>
      <c r="E4747">
        <v>441.45</v>
      </c>
    </row>
    <row r="4748" spans="1:5" x14ac:dyDescent="0.35">
      <c r="A4748">
        <f t="shared" si="74"/>
        <v>2016</v>
      </c>
      <c r="B4748" t="s">
        <v>947</v>
      </c>
      <c r="C4748">
        <v>6</v>
      </c>
      <c r="D4748">
        <v>3</v>
      </c>
      <c r="E4748">
        <v>3507.97</v>
      </c>
    </row>
    <row r="4749" spans="1:5" x14ac:dyDescent="0.35">
      <c r="A4749">
        <f t="shared" si="74"/>
        <v>2016</v>
      </c>
      <c r="B4749" t="s">
        <v>947</v>
      </c>
      <c r="C4749">
        <v>11</v>
      </c>
      <c r="D4749">
        <v>1</v>
      </c>
      <c r="E4749">
        <v>37308.449999999997</v>
      </c>
    </row>
    <row r="4750" spans="1:5" x14ac:dyDescent="0.35">
      <c r="A4750">
        <f t="shared" si="74"/>
        <v>2016</v>
      </c>
      <c r="B4750" t="s">
        <v>947</v>
      </c>
      <c r="C4750">
        <v>12</v>
      </c>
      <c r="D4750">
        <v>1</v>
      </c>
      <c r="E4750">
        <v>6388.46</v>
      </c>
    </row>
    <row r="4751" spans="1:5" x14ac:dyDescent="0.35">
      <c r="A4751">
        <f t="shared" si="74"/>
        <v>2016</v>
      </c>
      <c r="B4751" t="s">
        <v>947</v>
      </c>
      <c r="C4751">
        <v>13</v>
      </c>
      <c r="D4751">
        <v>1</v>
      </c>
      <c r="E4751">
        <v>3269.29</v>
      </c>
    </row>
    <row r="4752" spans="1:5" x14ac:dyDescent="0.35">
      <c r="A4752">
        <f t="shared" si="74"/>
        <v>2016</v>
      </c>
      <c r="B4752" t="s">
        <v>947</v>
      </c>
      <c r="C4752">
        <v>14</v>
      </c>
      <c r="D4752">
        <v>1</v>
      </c>
      <c r="E4752">
        <v>3022.77</v>
      </c>
    </row>
    <row r="4753" spans="1:5" x14ac:dyDescent="0.35">
      <c r="A4753">
        <f t="shared" si="74"/>
        <v>2016</v>
      </c>
      <c r="B4753" t="s">
        <v>947</v>
      </c>
      <c r="C4753">
        <v>15</v>
      </c>
      <c r="D4753">
        <v>1</v>
      </c>
      <c r="E4753">
        <v>4545.16</v>
      </c>
    </row>
    <row r="4754" spans="1:5" x14ac:dyDescent="0.35">
      <c r="A4754">
        <f t="shared" si="74"/>
        <v>2016</v>
      </c>
      <c r="B4754" t="s">
        <v>947</v>
      </c>
      <c r="C4754">
        <v>16</v>
      </c>
      <c r="D4754">
        <v>1</v>
      </c>
      <c r="E4754">
        <v>5617.1</v>
      </c>
    </row>
    <row r="4755" spans="1:5" x14ac:dyDescent="0.35">
      <c r="A4755">
        <f t="shared" si="74"/>
        <v>2016</v>
      </c>
      <c r="B4755" t="s">
        <v>947</v>
      </c>
      <c r="C4755">
        <v>22</v>
      </c>
      <c r="D4755">
        <v>1</v>
      </c>
      <c r="E4755">
        <v>2983.01</v>
      </c>
    </row>
    <row r="4756" spans="1:5" x14ac:dyDescent="0.35">
      <c r="A4756">
        <f t="shared" si="74"/>
        <v>2016</v>
      </c>
      <c r="B4756" t="s">
        <v>947</v>
      </c>
      <c r="C4756">
        <v>23</v>
      </c>
      <c r="D4756">
        <v>1</v>
      </c>
      <c r="E4756">
        <v>895.82</v>
      </c>
    </row>
    <row r="4757" spans="1:5" x14ac:dyDescent="0.35">
      <c r="A4757">
        <f t="shared" si="74"/>
        <v>2016</v>
      </c>
      <c r="B4757" t="s">
        <v>947</v>
      </c>
      <c r="C4757">
        <v>25</v>
      </c>
      <c r="D4757">
        <v>1</v>
      </c>
      <c r="E4757">
        <v>63.36</v>
      </c>
    </row>
    <row r="4758" spans="1:5" x14ac:dyDescent="0.35">
      <c r="A4758">
        <f t="shared" si="74"/>
        <v>2016</v>
      </c>
      <c r="B4758" t="s">
        <v>947</v>
      </c>
      <c r="C4758">
        <v>31</v>
      </c>
      <c r="D4758">
        <v>1</v>
      </c>
      <c r="E4758">
        <v>5102.72</v>
      </c>
    </row>
    <row r="4759" spans="1:5" x14ac:dyDescent="0.35">
      <c r="A4759">
        <f t="shared" si="74"/>
        <v>2016</v>
      </c>
      <c r="B4759" t="s">
        <v>947</v>
      </c>
      <c r="C4759">
        <v>32</v>
      </c>
      <c r="D4759">
        <v>1</v>
      </c>
      <c r="E4759">
        <v>610.66999999999996</v>
      </c>
    </row>
    <row r="4760" spans="1:5" x14ac:dyDescent="0.35">
      <c r="A4760">
        <f t="shared" si="74"/>
        <v>2016</v>
      </c>
      <c r="B4760" t="s">
        <v>947</v>
      </c>
      <c r="C4760">
        <v>36</v>
      </c>
      <c r="D4760">
        <v>1</v>
      </c>
      <c r="E4760">
        <v>256.07</v>
      </c>
    </row>
    <row r="4761" spans="1:5" x14ac:dyDescent="0.35">
      <c r="A4761">
        <f t="shared" si="74"/>
        <v>2016</v>
      </c>
      <c r="B4761" t="s">
        <v>947</v>
      </c>
      <c r="C4761">
        <v>38</v>
      </c>
      <c r="D4761">
        <v>1</v>
      </c>
      <c r="E4761">
        <v>1402.03</v>
      </c>
    </row>
    <row r="4762" spans="1:5" x14ac:dyDescent="0.35">
      <c r="A4762">
        <f t="shared" si="74"/>
        <v>2016</v>
      </c>
      <c r="B4762" t="s">
        <v>947</v>
      </c>
      <c r="C4762">
        <v>47</v>
      </c>
      <c r="D4762">
        <v>1</v>
      </c>
      <c r="E4762">
        <v>4301.92</v>
      </c>
    </row>
    <row r="4763" spans="1:5" x14ac:dyDescent="0.35">
      <c r="A4763">
        <f t="shared" si="74"/>
        <v>2016</v>
      </c>
      <c r="B4763" t="s">
        <v>947</v>
      </c>
      <c r="C4763">
        <v>51</v>
      </c>
      <c r="D4763">
        <v>1</v>
      </c>
      <c r="E4763">
        <v>1851.55</v>
      </c>
    </row>
    <row r="4764" spans="1:5" x14ac:dyDescent="0.35">
      <c r="A4764">
        <f t="shared" si="74"/>
        <v>2016</v>
      </c>
      <c r="B4764" t="s">
        <v>947</v>
      </c>
      <c r="C4764">
        <v>75</v>
      </c>
      <c r="D4764">
        <v>1</v>
      </c>
      <c r="E4764">
        <v>683.74</v>
      </c>
    </row>
    <row r="4765" spans="1:5" x14ac:dyDescent="0.35">
      <c r="A4765">
        <f t="shared" si="74"/>
        <v>2016</v>
      </c>
      <c r="B4765" t="s">
        <v>947</v>
      </c>
      <c r="C4765">
        <v>77</v>
      </c>
      <c r="D4765">
        <v>1</v>
      </c>
      <c r="E4765">
        <v>8162.31</v>
      </c>
    </row>
    <row r="4766" spans="1:5" x14ac:dyDescent="0.35">
      <c r="A4766">
        <f t="shared" si="74"/>
        <v>2016</v>
      </c>
      <c r="B4766" t="s">
        <v>947</v>
      </c>
      <c r="C4766">
        <v>81</v>
      </c>
      <c r="D4766">
        <v>1</v>
      </c>
      <c r="E4766">
        <v>154.58000000000001</v>
      </c>
    </row>
    <row r="4767" spans="1:5" x14ac:dyDescent="0.35">
      <c r="A4767">
        <f t="shared" si="74"/>
        <v>2016</v>
      </c>
      <c r="B4767" t="s">
        <v>947</v>
      </c>
      <c r="C4767">
        <v>84</v>
      </c>
      <c r="D4767">
        <v>1</v>
      </c>
      <c r="E4767">
        <v>549.54999999999995</v>
      </c>
    </row>
    <row r="4768" spans="1:5" x14ac:dyDescent="0.35">
      <c r="A4768">
        <f t="shared" si="74"/>
        <v>2016</v>
      </c>
      <c r="B4768" t="s">
        <v>947</v>
      </c>
      <c r="C4768">
        <v>85</v>
      </c>
      <c r="D4768">
        <v>1</v>
      </c>
      <c r="E4768">
        <v>580.17999999999995</v>
      </c>
    </row>
    <row r="4769" spans="1:5" x14ac:dyDescent="0.35">
      <c r="A4769">
        <f t="shared" si="74"/>
        <v>2016</v>
      </c>
      <c r="B4769" t="s">
        <v>947</v>
      </c>
      <c r="C4769">
        <v>88</v>
      </c>
      <c r="D4769">
        <v>1</v>
      </c>
      <c r="E4769">
        <v>2065.54</v>
      </c>
    </row>
    <row r="4770" spans="1:5" x14ac:dyDescent="0.35">
      <c r="A4770">
        <f t="shared" si="74"/>
        <v>2016</v>
      </c>
      <c r="B4770" t="s">
        <v>947</v>
      </c>
      <c r="C4770">
        <v>91</v>
      </c>
      <c r="D4770">
        <v>1</v>
      </c>
      <c r="E4770">
        <v>788.08</v>
      </c>
    </row>
    <row r="4771" spans="1:5" x14ac:dyDescent="0.35">
      <c r="A4771">
        <f t="shared" si="74"/>
        <v>2016</v>
      </c>
      <c r="B4771" t="s">
        <v>947</v>
      </c>
      <c r="C4771">
        <v>93</v>
      </c>
      <c r="D4771">
        <v>1</v>
      </c>
      <c r="E4771">
        <v>479.11</v>
      </c>
    </row>
    <row r="4772" spans="1:5" x14ac:dyDescent="0.35">
      <c r="A4772">
        <f t="shared" si="74"/>
        <v>2016</v>
      </c>
      <c r="B4772" t="s">
        <v>947</v>
      </c>
      <c r="C4772">
        <v>94</v>
      </c>
      <c r="D4772">
        <v>1</v>
      </c>
      <c r="E4772">
        <v>2693.96</v>
      </c>
    </row>
    <row r="4773" spans="1:5" x14ac:dyDescent="0.35">
      <c r="A4773">
        <f t="shared" si="74"/>
        <v>2016</v>
      </c>
      <c r="B4773" t="s">
        <v>947</v>
      </c>
      <c r="C4773">
        <v>95</v>
      </c>
      <c r="D4773">
        <v>1</v>
      </c>
      <c r="E4773">
        <v>325.29000000000002</v>
      </c>
    </row>
    <row r="4774" spans="1:5" x14ac:dyDescent="0.35">
      <c r="A4774">
        <f t="shared" si="74"/>
        <v>2016</v>
      </c>
      <c r="B4774" t="s">
        <v>947</v>
      </c>
      <c r="C4774">
        <v>97</v>
      </c>
      <c r="D4774">
        <v>1</v>
      </c>
      <c r="E4774">
        <v>652.9</v>
      </c>
    </row>
    <row r="4775" spans="1:5" x14ac:dyDescent="0.35">
      <c r="A4775">
        <f t="shared" si="74"/>
        <v>2016</v>
      </c>
      <c r="B4775" t="s">
        <v>947</v>
      </c>
      <c r="C4775">
        <v>99</v>
      </c>
      <c r="D4775">
        <v>1</v>
      </c>
      <c r="E4775">
        <v>1221.22</v>
      </c>
    </row>
    <row r="4776" spans="1:5" x14ac:dyDescent="0.35">
      <c r="A4776">
        <f t="shared" si="74"/>
        <v>2016</v>
      </c>
      <c r="B4776" t="s">
        <v>947</v>
      </c>
      <c r="C4776">
        <v>100</v>
      </c>
      <c r="D4776">
        <v>1</v>
      </c>
      <c r="E4776">
        <v>321.91000000000003</v>
      </c>
    </row>
    <row r="4777" spans="1:5" x14ac:dyDescent="0.35">
      <c r="A4777">
        <f t="shared" si="74"/>
        <v>2016</v>
      </c>
      <c r="B4777" t="s">
        <v>947</v>
      </c>
      <c r="C4777">
        <v>108</v>
      </c>
      <c r="D4777">
        <v>1</v>
      </c>
      <c r="E4777">
        <v>1009.98</v>
      </c>
    </row>
    <row r="4778" spans="1:5" x14ac:dyDescent="0.35">
      <c r="A4778">
        <f t="shared" si="74"/>
        <v>2016</v>
      </c>
      <c r="B4778" t="s">
        <v>947</v>
      </c>
      <c r="C4778">
        <v>110</v>
      </c>
      <c r="D4778">
        <v>1</v>
      </c>
      <c r="E4778">
        <v>3859.86</v>
      </c>
    </row>
    <row r="4779" spans="1:5" x14ac:dyDescent="0.35">
      <c r="A4779">
        <f t="shared" si="74"/>
        <v>2016</v>
      </c>
      <c r="B4779" t="s">
        <v>947</v>
      </c>
      <c r="C4779">
        <v>111</v>
      </c>
      <c r="D4779">
        <v>1</v>
      </c>
      <c r="E4779">
        <v>1564.67</v>
      </c>
    </row>
    <row r="4780" spans="1:5" x14ac:dyDescent="0.35">
      <c r="A4780">
        <f t="shared" si="74"/>
        <v>2016</v>
      </c>
      <c r="B4780" t="s">
        <v>947</v>
      </c>
      <c r="C4780">
        <v>112</v>
      </c>
      <c r="D4780">
        <v>1</v>
      </c>
      <c r="E4780">
        <v>9306.2800000000007</v>
      </c>
    </row>
    <row r="4781" spans="1:5" x14ac:dyDescent="0.35">
      <c r="A4781">
        <f t="shared" si="74"/>
        <v>2016</v>
      </c>
      <c r="B4781" t="s">
        <v>947</v>
      </c>
      <c r="C4781">
        <v>113</v>
      </c>
      <c r="D4781">
        <v>1</v>
      </c>
      <c r="E4781">
        <v>719.4</v>
      </c>
    </row>
    <row r="4782" spans="1:5" x14ac:dyDescent="0.35">
      <c r="A4782">
        <f t="shared" si="74"/>
        <v>2016</v>
      </c>
      <c r="B4782" t="s">
        <v>947</v>
      </c>
      <c r="C4782">
        <v>115</v>
      </c>
      <c r="D4782">
        <v>1</v>
      </c>
      <c r="E4782">
        <v>1172.46</v>
      </c>
    </row>
    <row r="4783" spans="1:5" x14ac:dyDescent="0.35">
      <c r="A4783">
        <f t="shared" si="74"/>
        <v>2016</v>
      </c>
      <c r="B4783" t="s">
        <v>947</v>
      </c>
      <c r="C4783">
        <v>116</v>
      </c>
      <c r="D4783">
        <v>1</v>
      </c>
      <c r="E4783">
        <v>999.99</v>
      </c>
    </row>
    <row r="4784" spans="1:5" x14ac:dyDescent="0.35">
      <c r="A4784">
        <f t="shared" si="74"/>
        <v>2016</v>
      </c>
      <c r="B4784" t="s">
        <v>947</v>
      </c>
      <c r="C4784">
        <v>118</v>
      </c>
      <c r="D4784">
        <v>1</v>
      </c>
      <c r="E4784">
        <v>321.82</v>
      </c>
    </row>
    <row r="4785" spans="1:5" x14ac:dyDescent="0.35">
      <c r="A4785">
        <f t="shared" si="74"/>
        <v>2016</v>
      </c>
      <c r="B4785" t="s">
        <v>947</v>
      </c>
      <c r="C4785">
        <v>129</v>
      </c>
      <c r="D4785">
        <v>1</v>
      </c>
      <c r="E4785">
        <v>1439.81</v>
      </c>
    </row>
    <row r="4786" spans="1:5" x14ac:dyDescent="0.35">
      <c r="A4786">
        <f t="shared" si="74"/>
        <v>2016</v>
      </c>
      <c r="B4786" t="s">
        <v>947</v>
      </c>
      <c r="C4786">
        <v>138</v>
      </c>
      <c r="D4786">
        <v>1</v>
      </c>
      <c r="E4786">
        <v>2995.52</v>
      </c>
    </row>
    <row r="4787" spans="1:5" x14ac:dyDescent="0.35">
      <c r="A4787">
        <f t="shared" si="74"/>
        <v>2016</v>
      </c>
      <c r="B4787" t="s">
        <v>947</v>
      </c>
      <c r="C4787">
        <v>139</v>
      </c>
      <c r="D4787">
        <v>1</v>
      </c>
      <c r="E4787">
        <v>857.74</v>
      </c>
    </row>
    <row r="4788" spans="1:5" x14ac:dyDescent="0.35">
      <c r="A4788">
        <f t="shared" si="74"/>
        <v>2016</v>
      </c>
      <c r="B4788" t="s">
        <v>947</v>
      </c>
      <c r="C4788">
        <v>146</v>
      </c>
      <c r="D4788">
        <v>1</v>
      </c>
      <c r="E4788">
        <v>857.98</v>
      </c>
    </row>
    <row r="4789" spans="1:5" x14ac:dyDescent="0.35">
      <c r="A4789">
        <f t="shared" si="74"/>
        <v>2016</v>
      </c>
      <c r="B4789" t="s">
        <v>947</v>
      </c>
      <c r="C4789">
        <v>150</v>
      </c>
      <c r="D4789">
        <v>1</v>
      </c>
      <c r="E4789">
        <v>954.09</v>
      </c>
    </row>
    <row r="4790" spans="1:5" x14ac:dyDescent="0.35">
      <c r="A4790">
        <f t="shared" si="74"/>
        <v>2016</v>
      </c>
      <c r="B4790" t="s">
        <v>947</v>
      </c>
      <c r="C4790">
        <v>152</v>
      </c>
      <c r="D4790">
        <v>1</v>
      </c>
      <c r="E4790">
        <v>6230.63</v>
      </c>
    </row>
    <row r="4791" spans="1:5" x14ac:dyDescent="0.35">
      <c r="A4791">
        <f t="shared" si="74"/>
        <v>2016</v>
      </c>
      <c r="B4791" t="s">
        <v>947</v>
      </c>
      <c r="C4791">
        <v>162</v>
      </c>
      <c r="D4791">
        <v>1</v>
      </c>
      <c r="E4791">
        <v>995.69</v>
      </c>
    </row>
    <row r="4792" spans="1:5" x14ac:dyDescent="0.35">
      <c r="A4792">
        <f t="shared" si="74"/>
        <v>2016</v>
      </c>
      <c r="B4792" t="s">
        <v>947</v>
      </c>
      <c r="C4792">
        <v>166</v>
      </c>
      <c r="D4792">
        <v>1</v>
      </c>
      <c r="E4792">
        <v>448.17</v>
      </c>
    </row>
    <row r="4793" spans="1:5" x14ac:dyDescent="0.35">
      <c r="A4793">
        <f t="shared" si="74"/>
        <v>2016</v>
      </c>
      <c r="B4793" t="s">
        <v>947</v>
      </c>
      <c r="C4793">
        <v>173</v>
      </c>
      <c r="D4793">
        <v>1</v>
      </c>
      <c r="E4793">
        <v>488.86</v>
      </c>
    </row>
    <row r="4794" spans="1:5" x14ac:dyDescent="0.35">
      <c r="A4794">
        <f t="shared" si="74"/>
        <v>2016</v>
      </c>
      <c r="B4794" t="s">
        <v>947</v>
      </c>
      <c r="C4794">
        <v>177</v>
      </c>
      <c r="D4794">
        <v>1</v>
      </c>
      <c r="E4794">
        <v>1046.47</v>
      </c>
    </row>
    <row r="4795" spans="1:5" x14ac:dyDescent="0.35">
      <c r="A4795">
        <f t="shared" si="74"/>
        <v>2016</v>
      </c>
      <c r="B4795" t="s">
        <v>947</v>
      </c>
      <c r="C4795">
        <v>181</v>
      </c>
      <c r="D4795">
        <v>1</v>
      </c>
      <c r="E4795">
        <v>6447.34</v>
      </c>
    </row>
    <row r="4796" spans="1:5" x14ac:dyDescent="0.35">
      <c r="A4796">
        <f t="shared" si="74"/>
        <v>2016</v>
      </c>
      <c r="B4796" t="s">
        <v>947</v>
      </c>
      <c r="C4796">
        <v>182</v>
      </c>
      <c r="D4796">
        <v>1</v>
      </c>
      <c r="E4796">
        <v>1061.76</v>
      </c>
    </row>
    <row r="4797" spans="1:5" x14ac:dyDescent="0.35">
      <c r="A4797">
        <f t="shared" si="74"/>
        <v>2016</v>
      </c>
      <c r="B4797" t="s">
        <v>947</v>
      </c>
      <c r="C4797">
        <v>186</v>
      </c>
      <c r="D4797">
        <v>1</v>
      </c>
      <c r="E4797">
        <v>1630.85</v>
      </c>
    </row>
    <row r="4798" spans="1:5" x14ac:dyDescent="0.35">
      <c r="A4798">
        <f t="shared" si="74"/>
        <v>2016</v>
      </c>
      <c r="B4798" t="s">
        <v>947</v>
      </c>
      <c r="C4798">
        <v>191</v>
      </c>
      <c r="D4798">
        <v>1</v>
      </c>
      <c r="E4798">
        <v>9120.81</v>
      </c>
    </row>
    <row r="4799" spans="1:5" x14ac:dyDescent="0.35">
      <c r="A4799">
        <f t="shared" si="74"/>
        <v>2016</v>
      </c>
      <c r="B4799" t="s">
        <v>947</v>
      </c>
      <c r="C4799">
        <v>192</v>
      </c>
      <c r="D4799">
        <v>1</v>
      </c>
      <c r="E4799">
        <v>7139.84</v>
      </c>
    </row>
    <row r="4800" spans="1:5" x14ac:dyDescent="0.35">
      <c r="A4800">
        <f t="shared" si="74"/>
        <v>2016</v>
      </c>
      <c r="B4800" t="s">
        <v>947</v>
      </c>
      <c r="C4800">
        <v>194</v>
      </c>
      <c r="D4800">
        <v>1</v>
      </c>
      <c r="E4800">
        <v>10783.68</v>
      </c>
    </row>
    <row r="4801" spans="1:5" x14ac:dyDescent="0.35">
      <c r="A4801">
        <f t="shared" si="74"/>
        <v>2016</v>
      </c>
      <c r="B4801" t="s">
        <v>947</v>
      </c>
      <c r="C4801">
        <v>195</v>
      </c>
      <c r="D4801">
        <v>1</v>
      </c>
      <c r="E4801">
        <v>653.99</v>
      </c>
    </row>
    <row r="4802" spans="1:5" x14ac:dyDescent="0.35">
      <c r="A4802">
        <f t="shared" si="74"/>
        <v>2016</v>
      </c>
      <c r="B4802" t="s">
        <v>947</v>
      </c>
      <c r="C4802">
        <v>196</v>
      </c>
      <c r="D4802">
        <v>1</v>
      </c>
      <c r="E4802">
        <v>27525.03</v>
      </c>
    </row>
    <row r="4803" spans="1:5" x14ac:dyDescent="0.35">
      <c r="A4803">
        <f t="shared" si="74"/>
        <v>2016</v>
      </c>
      <c r="B4803" t="s">
        <v>947</v>
      </c>
      <c r="C4803">
        <v>197</v>
      </c>
      <c r="D4803">
        <v>1</v>
      </c>
      <c r="E4803">
        <v>4913.45</v>
      </c>
    </row>
    <row r="4804" spans="1:5" x14ac:dyDescent="0.35">
      <c r="A4804">
        <f t="shared" ref="A4804:A4867" si="75">VALUE(20&amp;LEFT(B4804,2))+1</f>
        <v>2016</v>
      </c>
      <c r="B4804" t="s">
        <v>947</v>
      </c>
      <c r="C4804">
        <v>199</v>
      </c>
      <c r="D4804">
        <v>1</v>
      </c>
      <c r="E4804">
        <v>3811.13</v>
      </c>
    </row>
    <row r="4805" spans="1:5" x14ac:dyDescent="0.35">
      <c r="A4805">
        <f t="shared" si="75"/>
        <v>2016</v>
      </c>
      <c r="B4805" t="s">
        <v>947</v>
      </c>
      <c r="C4805">
        <v>200</v>
      </c>
      <c r="D4805">
        <v>1</v>
      </c>
      <c r="E4805">
        <v>4455.3599999999997</v>
      </c>
    </row>
    <row r="4806" spans="1:5" x14ac:dyDescent="0.35">
      <c r="A4806">
        <f t="shared" si="75"/>
        <v>2016</v>
      </c>
      <c r="B4806" t="s">
        <v>947</v>
      </c>
      <c r="C4806">
        <v>203</v>
      </c>
      <c r="D4806">
        <v>1</v>
      </c>
      <c r="E4806">
        <v>711.93</v>
      </c>
    </row>
    <row r="4807" spans="1:5" x14ac:dyDescent="0.35">
      <c r="A4807">
        <f t="shared" si="75"/>
        <v>2016</v>
      </c>
      <c r="B4807" t="s">
        <v>947</v>
      </c>
      <c r="C4807">
        <v>204</v>
      </c>
      <c r="D4807">
        <v>1</v>
      </c>
      <c r="E4807">
        <v>2101.25</v>
      </c>
    </row>
    <row r="4808" spans="1:5" x14ac:dyDescent="0.35">
      <c r="A4808">
        <f t="shared" si="75"/>
        <v>2016</v>
      </c>
      <c r="B4808" t="s">
        <v>947</v>
      </c>
      <c r="C4808">
        <v>206</v>
      </c>
      <c r="D4808">
        <v>1</v>
      </c>
      <c r="E4808">
        <v>4024.59</v>
      </c>
    </row>
    <row r="4809" spans="1:5" x14ac:dyDescent="0.35">
      <c r="A4809">
        <f t="shared" si="75"/>
        <v>2016</v>
      </c>
      <c r="B4809" t="s">
        <v>947</v>
      </c>
      <c r="C4809">
        <v>213</v>
      </c>
      <c r="D4809">
        <v>1</v>
      </c>
      <c r="E4809">
        <v>823.31</v>
      </c>
    </row>
    <row r="4810" spans="1:5" x14ac:dyDescent="0.35">
      <c r="A4810">
        <f t="shared" si="75"/>
        <v>2016</v>
      </c>
      <c r="B4810" t="s">
        <v>947</v>
      </c>
      <c r="C4810">
        <v>227</v>
      </c>
      <c r="D4810">
        <v>1</v>
      </c>
      <c r="E4810">
        <v>913.87</v>
      </c>
    </row>
    <row r="4811" spans="1:5" x14ac:dyDescent="0.35">
      <c r="A4811">
        <f t="shared" si="75"/>
        <v>2016</v>
      </c>
      <c r="B4811" t="s">
        <v>947</v>
      </c>
      <c r="C4811">
        <v>229</v>
      </c>
      <c r="D4811">
        <v>1</v>
      </c>
      <c r="E4811">
        <v>332.04</v>
      </c>
    </row>
    <row r="4812" spans="1:5" x14ac:dyDescent="0.35">
      <c r="A4812">
        <f t="shared" si="75"/>
        <v>2016</v>
      </c>
      <c r="B4812" t="s">
        <v>947</v>
      </c>
      <c r="C4812">
        <v>238</v>
      </c>
      <c r="D4812">
        <v>1</v>
      </c>
      <c r="E4812">
        <v>243.51</v>
      </c>
    </row>
    <row r="4813" spans="1:5" x14ac:dyDescent="0.35">
      <c r="A4813">
        <f t="shared" si="75"/>
        <v>2016</v>
      </c>
      <c r="B4813" t="s">
        <v>947</v>
      </c>
      <c r="C4813">
        <v>239</v>
      </c>
      <c r="D4813">
        <v>1</v>
      </c>
      <c r="E4813">
        <v>668.89</v>
      </c>
    </row>
    <row r="4814" spans="1:5" x14ac:dyDescent="0.35">
      <c r="A4814">
        <f t="shared" si="75"/>
        <v>2016</v>
      </c>
      <c r="B4814" t="s">
        <v>947</v>
      </c>
      <c r="C4814">
        <v>241</v>
      </c>
      <c r="D4814">
        <v>1</v>
      </c>
      <c r="E4814">
        <v>3318.12</v>
      </c>
    </row>
    <row r="4815" spans="1:5" x14ac:dyDescent="0.35">
      <c r="A4815">
        <f t="shared" si="75"/>
        <v>2016</v>
      </c>
      <c r="B4815" t="s">
        <v>947</v>
      </c>
      <c r="C4815">
        <v>242</v>
      </c>
      <c r="D4815">
        <v>1</v>
      </c>
      <c r="E4815">
        <v>483.17</v>
      </c>
    </row>
    <row r="4816" spans="1:5" x14ac:dyDescent="0.35">
      <c r="A4816">
        <f t="shared" si="75"/>
        <v>2016</v>
      </c>
      <c r="B4816" t="s">
        <v>947</v>
      </c>
      <c r="C4816">
        <v>252</v>
      </c>
      <c r="D4816">
        <v>1</v>
      </c>
      <c r="E4816">
        <v>1124.99</v>
      </c>
    </row>
    <row r="4817" spans="1:5" x14ac:dyDescent="0.35">
      <c r="A4817">
        <f t="shared" si="75"/>
        <v>2016</v>
      </c>
      <c r="B4817" t="s">
        <v>947</v>
      </c>
      <c r="C4817">
        <v>253</v>
      </c>
      <c r="D4817">
        <v>1</v>
      </c>
      <c r="E4817">
        <v>638.44000000000005</v>
      </c>
    </row>
    <row r="4818" spans="1:5" x14ac:dyDescent="0.35">
      <c r="A4818">
        <f t="shared" si="75"/>
        <v>2016</v>
      </c>
      <c r="B4818" t="s">
        <v>947</v>
      </c>
      <c r="C4818">
        <v>255</v>
      </c>
      <c r="D4818">
        <v>1</v>
      </c>
      <c r="E4818">
        <v>1267.69</v>
      </c>
    </row>
    <row r="4819" spans="1:5" x14ac:dyDescent="0.35">
      <c r="A4819">
        <f t="shared" si="75"/>
        <v>2016</v>
      </c>
      <c r="B4819" t="s">
        <v>947</v>
      </c>
      <c r="C4819">
        <v>256</v>
      </c>
      <c r="D4819">
        <v>1</v>
      </c>
      <c r="E4819">
        <v>2732.05</v>
      </c>
    </row>
    <row r="4820" spans="1:5" x14ac:dyDescent="0.35">
      <c r="A4820">
        <f t="shared" si="75"/>
        <v>2016</v>
      </c>
      <c r="B4820" t="s">
        <v>947</v>
      </c>
      <c r="C4820">
        <v>261</v>
      </c>
      <c r="D4820">
        <v>1</v>
      </c>
      <c r="E4820">
        <v>247.69</v>
      </c>
    </row>
    <row r="4821" spans="1:5" x14ac:dyDescent="0.35">
      <c r="A4821">
        <f t="shared" si="75"/>
        <v>2016</v>
      </c>
      <c r="B4821" t="s">
        <v>947</v>
      </c>
      <c r="C4821">
        <v>264</v>
      </c>
      <c r="D4821">
        <v>1</v>
      </c>
      <c r="E4821">
        <v>113.35</v>
      </c>
    </row>
    <row r="4822" spans="1:5" x14ac:dyDescent="0.35">
      <c r="A4822">
        <f t="shared" si="75"/>
        <v>2016</v>
      </c>
      <c r="B4822" t="s">
        <v>947</v>
      </c>
      <c r="C4822">
        <v>270</v>
      </c>
      <c r="D4822">
        <v>1</v>
      </c>
      <c r="E4822">
        <v>6925.65</v>
      </c>
    </row>
    <row r="4823" spans="1:5" x14ac:dyDescent="0.35">
      <c r="A4823">
        <f t="shared" si="75"/>
        <v>2016</v>
      </c>
      <c r="B4823" t="s">
        <v>947</v>
      </c>
      <c r="C4823">
        <v>271</v>
      </c>
      <c r="D4823">
        <v>1</v>
      </c>
      <c r="E4823">
        <v>10307.02</v>
      </c>
    </row>
    <row r="4824" spans="1:5" x14ac:dyDescent="0.35">
      <c r="A4824">
        <f t="shared" si="75"/>
        <v>2016</v>
      </c>
      <c r="B4824" t="s">
        <v>947</v>
      </c>
      <c r="C4824">
        <v>272</v>
      </c>
      <c r="D4824">
        <v>1</v>
      </c>
      <c r="E4824">
        <v>8947.4699999999993</v>
      </c>
    </row>
    <row r="4825" spans="1:5" x14ac:dyDescent="0.35">
      <c r="A4825">
        <f t="shared" si="75"/>
        <v>2016</v>
      </c>
      <c r="B4825" t="s">
        <v>947</v>
      </c>
      <c r="C4825">
        <v>273</v>
      </c>
      <c r="D4825">
        <v>1</v>
      </c>
      <c r="E4825">
        <v>8429.34</v>
      </c>
    </row>
    <row r="4826" spans="1:5" x14ac:dyDescent="0.35">
      <c r="A4826">
        <f t="shared" si="75"/>
        <v>2016</v>
      </c>
      <c r="B4826" t="s">
        <v>947</v>
      </c>
      <c r="C4826">
        <v>276</v>
      </c>
      <c r="D4826">
        <v>1</v>
      </c>
      <c r="E4826">
        <v>10142.18</v>
      </c>
    </row>
    <row r="4827" spans="1:5" x14ac:dyDescent="0.35">
      <c r="A4827">
        <f t="shared" si="75"/>
        <v>2016</v>
      </c>
      <c r="B4827" t="s">
        <v>947</v>
      </c>
      <c r="C4827">
        <v>277</v>
      </c>
      <c r="D4827">
        <v>1</v>
      </c>
      <c r="E4827">
        <v>2293.17</v>
      </c>
    </row>
    <row r="4828" spans="1:5" x14ac:dyDescent="0.35">
      <c r="A4828">
        <f t="shared" si="75"/>
        <v>2016</v>
      </c>
      <c r="B4828" t="s">
        <v>947</v>
      </c>
      <c r="C4828">
        <v>278</v>
      </c>
      <c r="D4828">
        <v>1</v>
      </c>
      <c r="E4828">
        <v>2814.73</v>
      </c>
    </row>
    <row r="4829" spans="1:5" x14ac:dyDescent="0.35">
      <c r="A4829">
        <f t="shared" si="75"/>
        <v>2016</v>
      </c>
      <c r="B4829" t="s">
        <v>947</v>
      </c>
      <c r="C4829">
        <v>279</v>
      </c>
      <c r="D4829">
        <v>1</v>
      </c>
      <c r="E4829">
        <v>20307.82</v>
      </c>
    </row>
    <row r="4830" spans="1:5" x14ac:dyDescent="0.35">
      <c r="A4830">
        <f t="shared" si="75"/>
        <v>2016</v>
      </c>
      <c r="B4830" t="s">
        <v>947</v>
      </c>
      <c r="C4830">
        <v>280</v>
      </c>
      <c r="D4830">
        <v>1</v>
      </c>
      <c r="E4830">
        <v>4363.84</v>
      </c>
    </row>
    <row r="4831" spans="1:5" x14ac:dyDescent="0.35">
      <c r="A4831">
        <f t="shared" si="75"/>
        <v>2016</v>
      </c>
      <c r="B4831" t="s">
        <v>947</v>
      </c>
      <c r="C4831">
        <v>281</v>
      </c>
      <c r="D4831">
        <v>1</v>
      </c>
      <c r="E4831">
        <v>12622.95</v>
      </c>
    </row>
    <row r="4832" spans="1:5" x14ac:dyDescent="0.35">
      <c r="A4832">
        <f t="shared" si="75"/>
        <v>2016</v>
      </c>
      <c r="B4832" t="s">
        <v>947</v>
      </c>
      <c r="C4832">
        <v>282</v>
      </c>
      <c r="D4832">
        <v>1</v>
      </c>
      <c r="E4832">
        <v>1805.55</v>
      </c>
    </row>
    <row r="4833" spans="1:5" x14ac:dyDescent="0.35">
      <c r="A4833">
        <f t="shared" si="75"/>
        <v>2016</v>
      </c>
      <c r="B4833" t="s">
        <v>947</v>
      </c>
      <c r="C4833">
        <v>283</v>
      </c>
      <c r="D4833">
        <v>1</v>
      </c>
      <c r="E4833">
        <v>4658.99</v>
      </c>
    </row>
    <row r="4834" spans="1:5" x14ac:dyDescent="0.35">
      <c r="A4834">
        <f t="shared" si="75"/>
        <v>2016</v>
      </c>
      <c r="B4834" t="s">
        <v>947</v>
      </c>
      <c r="C4834">
        <v>284</v>
      </c>
      <c r="D4834">
        <v>1</v>
      </c>
      <c r="E4834">
        <v>10856.85</v>
      </c>
    </row>
    <row r="4835" spans="1:5" x14ac:dyDescent="0.35">
      <c r="A4835">
        <f t="shared" si="75"/>
        <v>2016</v>
      </c>
      <c r="B4835" t="s">
        <v>947</v>
      </c>
      <c r="C4835">
        <v>286</v>
      </c>
      <c r="D4835">
        <v>1</v>
      </c>
      <c r="E4835">
        <v>2409.44</v>
      </c>
    </row>
    <row r="4836" spans="1:5" x14ac:dyDescent="0.35">
      <c r="A4836">
        <f t="shared" si="75"/>
        <v>2016</v>
      </c>
      <c r="B4836" t="s">
        <v>947</v>
      </c>
      <c r="C4836">
        <v>294</v>
      </c>
      <c r="D4836">
        <v>1</v>
      </c>
      <c r="E4836">
        <v>2014.9</v>
      </c>
    </row>
    <row r="4837" spans="1:5" x14ac:dyDescent="0.35">
      <c r="A4837">
        <f t="shared" si="75"/>
        <v>2016</v>
      </c>
      <c r="B4837" t="s">
        <v>947</v>
      </c>
      <c r="C4837">
        <v>297</v>
      </c>
      <c r="D4837">
        <v>1</v>
      </c>
      <c r="E4837">
        <v>344.67</v>
      </c>
    </row>
    <row r="4838" spans="1:5" x14ac:dyDescent="0.35">
      <c r="A4838">
        <f t="shared" si="75"/>
        <v>2016</v>
      </c>
      <c r="B4838" t="s">
        <v>947</v>
      </c>
      <c r="C4838">
        <v>299</v>
      </c>
      <c r="D4838">
        <v>1</v>
      </c>
      <c r="E4838">
        <v>659.82</v>
      </c>
    </row>
    <row r="4839" spans="1:5" x14ac:dyDescent="0.35">
      <c r="A4839">
        <f t="shared" si="75"/>
        <v>2016</v>
      </c>
      <c r="B4839" t="s">
        <v>947</v>
      </c>
      <c r="C4839">
        <v>300</v>
      </c>
      <c r="D4839">
        <v>1</v>
      </c>
      <c r="E4839">
        <v>1147.45</v>
      </c>
    </row>
    <row r="4840" spans="1:5" x14ac:dyDescent="0.35">
      <c r="A4840">
        <f t="shared" si="75"/>
        <v>2016</v>
      </c>
      <c r="B4840" t="s">
        <v>947</v>
      </c>
      <c r="C4840">
        <v>306</v>
      </c>
      <c r="D4840">
        <v>1</v>
      </c>
      <c r="E4840">
        <v>291.39</v>
      </c>
    </row>
    <row r="4841" spans="1:5" x14ac:dyDescent="0.35">
      <c r="A4841">
        <f t="shared" si="75"/>
        <v>2016</v>
      </c>
      <c r="B4841" t="s">
        <v>947</v>
      </c>
      <c r="C4841">
        <v>308</v>
      </c>
      <c r="D4841">
        <v>1</v>
      </c>
      <c r="E4841">
        <v>600.54999999999995</v>
      </c>
    </row>
    <row r="4842" spans="1:5" x14ac:dyDescent="0.35">
      <c r="A4842">
        <f t="shared" si="75"/>
        <v>2016</v>
      </c>
      <c r="B4842" t="s">
        <v>947</v>
      </c>
      <c r="C4842">
        <v>309</v>
      </c>
      <c r="D4842">
        <v>1</v>
      </c>
      <c r="E4842">
        <v>1545.62</v>
      </c>
    </row>
    <row r="4843" spans="1:5" x14ac:dyDescent="0.35">
      <c r="A4843">
        <f t="shared" si="75"/>
        <v>2016</v>
      </c>
      <c r="B4843" t="s">
        <v>947</v>
      </c>
      <c r="C4843">
        <v>314</v>
      </c>
      <c r="D4843">
        <v>1</v>
      </c>
      <c r="E4843">
        <v>783.49</v>
      </c>
    </row>
    <row r="4844" spans="1:5" x14ac:dyDescent="0.35">
      <c r="A4844">
        <f t="shared" si="75"/>
        <v>2016</v>
      </c>
      <c r="B4844" t="s">
        <v>947</v>
      </c>
      <c r="C4844">
        <v>316</v>
      </c>
      <c r="D4844">
        <v>1</v>
      </c>
      <c r="E4844">
        <v>1046.3399999999999</v>
      </c>
    </row>
    <row r="4845" spans="1:5" x14ac:dyDescent="0.35">
      <c r="A4845">
        <f t="shared" si="75"/>
        <v>2016</v>
      </c>
      <c r="B4845" t="s">
        <v>947</v>
      </c>
      <c r="C4845">
        <v>317</v>
      </c>
      <c r="D4845">
        <v>1</v>
      </c>
      <c r="E4845">
        <v>886.68</v>
      </c>
    </row>
    <row r="4846" spans="1:5" x14ac:dyDescent="0.35">
      <c r="A4846">
        <f t="shared" si="75"/>
        <v>2016</v>
      </c>
      <c r="B4846" t="s">
        <v>947</v>
      </c>
      <c r="C4846">
        <v>318</v>
      </c>
      <c r="D4846">
        <v>1</v>
      </c>
      <c r="E4846">
        <v>4003.28</v>
      </c>
    </row>
    <row r="4847" spans="1:5" x14ac:dyDescent="0.35">
      <c r="A4847">
        <f t="shared" si="75"/>
        <v>2016</v>
      </c>
      <c r="B4847" t="s">
        <v>947</v>
      </c>
      <c r="C4847">
        <v>319</v>
      </c>
      <c r="D4847">
        <v>1</v>
      </c>
      <c r="E4847">
        <v>614.45000000000005</v>
      </c>
    </row>
    <row r="4848" spans="1:5" x14ac:dyDescent="0.35">
      <c r="A4848">
        <f t="shared" si="75"/>
        <v>2016</v>
      </c>
      <c r="B4848" t="s">
        <v>947</v>
      </c>
      <c r="C4848">
        <v>323</v>
      </c>
      <c r="D4848">
        <v>2</v>
      </c>
      <c r="E4848">
        <v>30.65</v>
      </c>
    </row>
    <row r="4849" spans="1:5" x14ac:dyDescent="0.35">
      <c r="A4849">
        <f t="shared" si="75"/>
        <v>2016</v>
      </c>
      <c r="B4849" t="s">
        <v>947</v>
      </c>
      <c r="C4849">
        <v>330</v>
      </c>
      <c r="D4849">
        <v>1</v>
      </c>
      <c r="E4849">
        <v>275.7</v>
      </c>
    </row>
    <row r="4850" spans="1:5" x14ac:dyDescent="0.35">
      <c r="A4850">
        <f t="shared" si="75"/>
        <v>2016</v>
      </c>
      <c r="B4850" t="s">
        <v>947</v>
      </c>
      <c r="C4850">
        <v>332</v>
      </c>
      <c r="D4850">
        <v>1</v>
      </c>
      <c r="E4850">
        <v>1651.86</v>
      </c>
    </row>
    <row r="4851" spans="1:5" x14ac:dyDescent="0.35">
      <c r="A4851">
        <f t="shared" si="75"/>
        <v>2016</v>
      </c>
      <c r="B4851" t="s">
        <v>947</v>
      </c>
      <c r="C4851">
        <v>333</v>
      </c>
      <c r="D4851">
        <v>1</v>
      </c>
      <c r="E4851">
        <v>470.66</v>
      </c>
    </row>
    <row r="4852" spans="1:5" x14ac:dyDescent="0.35">
      <c r="A4852">
        <f t="shared" si="75"/>
        <v>2016</v>
      </c>
      <c r="B4852" t="s">
        <v>947</v>
      </c>
      <c r="C4852">
        <v>345</v>
      </c>
      <c r="D4852">
        <v>1</v>
      </c>
      <c r="E4852">
        <v>1437.86</v>
      </c>
    </row>
    <row r="4853" spans="1:5" x14ac:dyDescent="0.35">
      <c r="A4853">
        <f t="shared" si="75"/>
        <v>2016</v>
      </c>
      <c r="B4853" t="s">
        <v>947</v>
      </c>
      <c r="C4853">
        <v>347</v>
      </c>
      <c r="D4853">
        <v>1</v>
      </c>
      <c r="E4853">
        <v>4067.22</v>
      </c>
    </row>
    <row r="4854" spans="1:5" x14ac:dyDescent="0.35">
      <c r="A4854">
        <f t="shared" si="75"/>
        <v>2016</v>
      </c>
      <c r="B4854" t="s">
        <v>947</v>
      </c>
      <c r="C4854">
        <v>356</v>
      </c>
      <c r="D4854">
        <v>1</v>
      </c>
      <c r="E4854">
        <v>156</v>
      </c>
    </row>
    <row r="4855" spans="1:5" x14ac:dyDescent="0.35">
      <c r="A4855">
        <f t="shared" si="75"/>
        <v>2016</v>
      </c>
      <c r="B4855" t="s">
        <v>947</v>
      </c>
      <c r="C4855">
        <v>361</v>
      </c>
      <c r="D4855">
        <v>1</v>
      </c>
      <c r="E4855">
        <v>1084.75</v>
      </c>
    </row>
    <row r="4856" spans="1:5" x14ac:dyDescent="0.35">
      <c r="A4856">
        <f t="shared" si="75"/>
        <v>2016</v>
      </c>
      <c r="B4856" t="s">
        <v>947</v>
      </c>
      <c r="C4856">
        <v>362</v>
      </c>
      <c r="D4856">
        <v>1</v>
      </c>
      <c r="E4856">
        <v>355.24</v>
      </c>
    </row>
    <row r="4857" spans="1:5" x14ac:dyDescent="0.35">
      <c r="A4857">
        <f t="shared" si="75"/>
        <v>2016</v>
      </c>
      <c r="B4857" t="s">
        <v>947</v>
      </c>
      <c r="C4857">
        <v>363</v>
      </c>
      <c r="D4857">
        <v>1</v>
      </c>
      <c r="E4857">
        <v>268.75</v>
      </c>
    </row>
    <row r="4858" spans="1:5" x14ac:dyDescent="0.35">
      <c r="A4858">
        <f t="shared" si="75"/>
        <v>2016</v>
      </c>
      <c r="B4858" t="s">
        <v>947</v>
      </c>
      <c r="C4858">
        <v>378</v>
      </c>
      <c r="D4858">
        <v>1</v>
      </c>
      <c r="E4858">
        <v>530.73</v>
      </c>
    </row>
    <row r="4859" spans="1:5" x14ac:dyDescent="0.35">
      <c r="A4859">
        <f t="shared" si="75"/>
        <v>2016</v>
      </c>
      <c r="B4859" t="s">
        <v>947</v>
      </c>
      <c r="C4859">
        <v>381</v>
      </c>
      <c r="D4859">
        <v>1</v>
      </c>
      <c r="E4859">
        <v>1384.34</v>
      </c>
    </row>
    <row r="4860" spans="1:5" x14ac:dyDescent="0.35">
      <c r="A4860">
        <f t="shared" si="75"/>
        <v>2016</v>
      </c>
      <c r="B4860" t="s">
        <v>947</v>
      </c>
      <c r="C4860">
        <v>390</v>
      </c>
      <c r="D4860">
        <v>1</v>
      </c>
      <c r="E4860">
        <v>460.79</v>
      </c>
    </row>
    <row r="4861" spans="1:5" x14ac:dyDescent="0.35">
      <c r="A4861">
        <f t="shared" si="75"/>
        <v>2016</v>
      </c>
      <c r="B4861" t="s">
        <v>947</v>
      </c>
      <c r="C4861">
        <v>391</v>
      </c>
      <c r="D4861">
        <v>1</v>
      </c>
      <c r="E4861">
        <v>461.97</v>
      </c>
    </row>
    <row r="4862" spans="1:5" x14ac:dyDescent="0.35">
      <c r="A4862">
        <f t="shared" si="75"/>
        <v>2016</v>
      </c>
      <c r="B4862" t="s">
        <v>947</v>
      </c>
      <c r="C4862">
        <v>402</v>
      </c>
      <c r="D4862">
        <v>1</v>
      </c>
      <c r="E4862">
        <v>92.81</v>
      </c>
    </row>
    <row r="4863" spans="1:5" x14ac:dyDescent="0.35">
      <c r="A4863">
        <f t="shared" si="75"/>
        <v>2016</v>
      </c>
      <c r="B4863" t="s">
        <v>947</v>
      </c>
      <c r="C4863">
        <v>403</v>
      </c>
      <c r="D4863">
        <v>1</v>
      </c>
      <c r="E4863">
        <v>122.35</v>
      </c>
    </row>
    <row r="4864" spans="1:5" x14ac:dyDescent="0.35">
      <c r="A4864">
        <f t="shared" si="75"/>
        <v>2016</v>
      </c>
      <c r="B4864" t="s">
        <v>947</v>
      </c>
      <c r="C4864">
        <v>404</v>
      </c>
      <c r="D4864">
        <v>1</v>
      </c>
      <c r="E4864">
        <v>190.01</v>
      </c>
    </row>
    <row r="4865" spans="1:5" x14ac:dyDescent="0.35">
      <c r="A4865">
        <f t="shared" si="75"/>
        <v>2016</v>
      </c>
      <c r="B4865" t="s">
        <v>947</v>
      </c>
      <c r="C4865">
        <v>413</v>
      </c>
      <c r="D4865">
        <v>1</v>
      </c>
      <c r="E4865">
        <v>2441.0700000000002</v>
      </c>
    </row>
    <row r="4866" spans="1:5" x14ac:dyDescent="0.35">
      <c r="A4866">
        <f t="shared" si="75"/>
        <v>2016</v>
      </c>
      <c r="B4866" t="s">
        <v>947</v>
      </c>
      <c r="C4866">
        <v>414</v>
      </c>
      <c r="D4866">
        <v>1</v>
      </c>
      <c r="E4866">
        <v>464.69</v>
      </c>
    </row>
    <row r="4867" spans="1:5" x14ac:dyDescent="0.35">
      <c r="A4867">
        <f t="shared" si="75"/>
        <v>2016</v>
      </c>
      <c r="B4867" t="s">
        <v>947</v>
      </c>
      <c r="C4867">
        <v>415</v>
      </c>
      <c r="D4867">
        <v>1</v>
      </c>
      <c r="E4867">
        <v>181.29</v>
      </c>
    </row>
    <row r="4868" spans="1:5" x14ac:dyDescent="0.35">
      <c r="A4868">
        <f t="shared" ref="A4868:A4931" si="76">VALUE(20&amp;LEFT(B4868,2))+1</f>
        <v>2016</v>
      </c>
      <c r="B4868" t="s">
        <v>947</v>
      </c>
      <c r="C4868">
        <v>423</v>
      </c>
      <c r="D4868">
        <v>1</v>
      </c>
      <c r="E4868">
        <v>2852.41</v>
      </c>
    </row>
    <row r="4869" spans="1:5" x14ac:dyDescent="0.35">
      <c r="A4869">
        <f t="shared" si="76"/>
        <v>2016</v>
      </c>
      <c r="B4869" t="s">
        <v>947</v>
      </c>
      <c r="C4869">
        <v>424</v>
      </c>
      <c r="D4869">
        <v>1</v>
      </c>
      <c r="E4869">
        <v>407.47</v>
      </c>
    </row>
    <row r="4870" spans="1:5" x14ac:dyDescent="0.35">
      <c r="A4870">
        <f t="shared" si="76"/>
        <v>2016</v>
      </c>
      <c r="B4870" t="s">
        <v>947</v>
      </c>
      <c r="C4870">
        <v>432</v>
      </c>
      <c r="D4870">
        <v>1</v>
      </c>
      <c r="E4870">
        <v>593.5</v>
      </c>
    </row>
    <row r="4871" spans="1:5" x14ac:dyDescent="0.35">
      <c r="A4871">
        <f t="shared" si="76"/>
        <v>2016</v>
      </c>
      <c r="B4871" t="s">
        <v>947</v>
      </c>
      <c r="C4871">
        <v>435</v>
      </c>
      <c r="D4871">
        <v>1</v>
      </c>
      <c r="E4871">
        <v>558.16</v>
      </c>
    </row>
    <row r="4872" spans="1:5" x14ac:dyDescent="0.35">
      <c r="A4872">
        <f t="shared" si="76"/>
        <v>2016</v>
      </c>
      <c r="B4872" t="s">
        <v>947</v>
      </c>
      <c r="C4872">
        <v>441</v>
      </c>
      <c r="D4872">
        <v>1</v>
      </c>
      <c r="E4872">
        <v>389.37</v>
      </c>
    </row>
    <row r="4873" spans="1:5" x14ac:dyDescent="0.35">
      <c r="A4873">
        <f t="shared" si="76"/>
        <v>2016</v>
      </c>
      <c r="B4873" t="s">
        <v>947</v>
      </c>
      <c r="C4873">
        <v>447</v>
      </c>
      <c r="D4873">
        <v>1</v>
      </c>
      <c r="E4873">
        <v>160.46</v>
      </c>
    </row>
    <row r="4874" spans="1:5" x14ac:dyDescent="0.35">
      <c r="A4874">
        <f t="shared" si="76"/>
        <v>2016</v>
      </c>
      <c r="B4874" t="s">
        <v>947</v>
      </c>
      <c r="C4874">
        <v>458</v>
      </c>
      <c r="D4874">
        <v>1</v>
      </c>
      <c r="E4874">
        <v>202.58</v>
      </c>
    </row>
    <row r="4875" spans="1:5" x14ac:dyDescent="0.35">
      <c r="A4875">
        <f t="shared" si="76"/>
        <v>2016</v>
      </c>
      <c r="B4875" t="s">
        <v>947</v>
      </c>
      <c r="C4875">
        <v>463</v>
      </c>
      <c r="D4875">
        <v>1</v>
      </c>
      <c r="E4875">
        <v>956.34</v>
      </c>
    </row>
    <row r="4876" spans="1:5" x14ac:dyDescent="0.35">
      <c r="A4876">
        <f t="shared" si="76"/>
        <v>2016</v>
      </c>
      <c r="B4876" t="s">
        <v>947</v>
      </c>
      <c r="C4876">
        <v>465</v>
      </c>
      <c r="D4876">
        <v>1</v>
      </c>
      <c r="E4876">
        <v>1583.06</v>
      </c>
    </row>
    <row r="4877" spans="1:5" x14ac:dyDescent="0.35">
      <c r="A4877">
        <f t="shared" si="76"/>
        <v>2016</v>
      </c>
      <c r="B4877" t="s">
        <v>947</v>
      </c>
      <c r="C4877">
        <v>466</v>
      </c>
      <c r="D4877">
        <v>1</v>
      </c>
      <c r="E4877">
        <v>2249.44</v>
      </c>
    </row>
    <row r="4878" spans="1:5" x14ac:dyDescent="0.35">
      <c r="A4878">
        <f t="shared" si="76"/>
        <v>2016</v>
      </c>
      <c r="B4878" t="s">
        <v>947</v>
      </c>
      <c r="C4878">
        <v>473</v>
      </c>
      <c r="D4878">
        <v>1</v>
      </c>
      <c r="E4878">
        <v>461.93</v>
      </c>
    </row>
    <row r="4879" spans="1:5" x14ac:dyDescent="0.35">
      <c r="A4879">
        <f t="shared" si="76"/>
        <v>2016</v>
      </c>
      <c r="B4879" t="s">
        <v>947</v>
      </c>
      <c r="C4879">
        <v>477</v>
      </c>
      <c r="D4879">
        <v>1</v>
      </c>
      <c r="E4879">
        <v>3210.31</v>
      </c>
    </row>
    <row r="4880" spans="1:5" x14ac:dyDescent="0.35">
      <c r="A4880">
        <f t="shared" si="76"/>
        <v>2016</v>
      </c>
      <c r="B4880" t="s">
        <v>947</v>
      </c>
      <c r="C4880">
        <v>480</v>
      </c>
      <c r="D4880">
        <v>1</v>
      </c>
      <c r="E4880">
        <v>609.32000000000005</v>
      </c>
    </row>
    <row r="4881" spans="1:5" x14ac:dyDescent="0.35">
      <c r="A4881">
        <f t="shared" si="76"/>
        <v>2016</v>
      </c>
      <c r="B4881" t="s">
        <v>947</v>
      </c>
      <c r="C4881">
        <v>482</v>
      </c>
      <c r="D4881">
        <v>1</v>
      </c>
      <c r="E4881">
        <v>2457.79</v>
      </c>
    </row>
    <row r="4882" spans="1:5" x14ac:dyDescent="0.35">
      <c r="A4882">
        <f t="shared" si="76"/>
        <v>2016</v>
      </c>
      <c r="B4882" t="s">
        <v>947</v>
      </c>
      <c r="C4882">
        <v>484</v>
      </c>
      <c r="D4882">
        <v>1</v>
      </c>
      <c r="E4882">
        <v>1125.44</v>
      </c>
    </row>
    <row r="4883" spans="1:5" x14ac:dyDescent="0.35">
      <c r="A4883">
        <f t="shared" si="76"/>
        <v>2016</v>
      </c>
      <c r="B4883" t="s">
        <v>947</v>
      </c>
      <c r="C4883">
        <v>485</v>
      </c>
      <c r="D4883">
        <v>1</v>
      </c>
      <c r="E4883">
        <v>951.72</v>
      </c>
    </row>
    <row r="4884" spans="1:5" x14ac:dyDescent="0.35">
      <c r="A4884">
        <f t="shared" si="76"/>
        <v>2016</v>
      </c>
      <c r="B4884" t="s">
        <v>947</v>
      </c>
      <c r="C4884">
        <v>486</v>
      </c>
      <c r="D4884">
        <v>1</v>
      </c>
      <c r="E4884">
        <v>303.45999999999998</v>
      </c>
    </row>
    <row r="4885" spans="1:5" x14ac:dyDescent="0.35">
      <c r="A4885">
        <f t="shared" si="76"/>
        <v>2016</v>
      </c>
      <c r="B4885" t="s">
        <v>947</v>
      </c>
      <c r="C4885">
        <v>487</v>
      </c>
      <c r="D4885">
        <v>1</v>
      </c>
      <c r="E4885">
        <v>351.92</v>
      </c>
    </row>
    <row r="4886" spans="1:5" x14ac:dyDescent="0.35">
      <c r="A4886">
        <f t="shared" si="76"/>
        <v>2016</v>
      </c>
      <c r="B4886" t="s">
        <v>947</v>
      </c>
      <c r="C4886">
        <v>492</v>
      </c>
      <c r="D4886">
        <v>1</v>
      </c>
      <c r="E4886">
        <v>4751.58</v>
      </c>
    </row>
    <row r="4887" spans="1:5" x14ac:dyDescent="0.35">
      <c r="A4887">
        <f t="shared" si="76"/>
        <v>2016</v>
      </c>
      <c r="B4887" t="s">
        <v>947</v>
      </c>
      <c r="C4887">
        <v>495</v>
      </c>
      <c r="D4887">
        <v>1</v>
      </c>
      <c r="E4887">
        <v>419.47</v>
      </c>
    </row>
    <row r="4888" spans="1:5" x14ac:dyDescent="0.35">
      <c r="A4888">
        <f t="shared" si="76"/>
        <v>2016</v>
      </c>
      <c r="B4888" t="s">
        <v>947</v>
      </c>
      <c r="C4888">
        <v>497</v>
      </c>
      <c r="D4888">
        <v>1</v>
      </c>
      <c r="E4888">
        <v>263.64</v>
      </c>
    </row>
    <row r="4889" spans="1:5" x14ac:dyDescent="0.35">
      <c r="A4889">
        <f t="shared" si="76"/>
        <v>2016</v>
      </c>
      <c r="B4889" t="s">
        <v>947</v>
      </c>
      <c r="C4889">
        <v>499</v>
      </c>
      <c r="D4889">
        <v>1</v>
      </c>
      <c r="E4889">
        <v>282.48</v>
      </c>
    </row>
    <row r="4890" spans="1:5" x14ac:dyDescent="0.35">
      <c r="A4890">
        <f t="shared" si="76"/>
        <v>2016</v>
      </c>
      <c r="B4890" t="s">
        <v>947</v>
      </c>
      <c r="C4890">
        <v>500</v>
      </c>
      <c r="D4890">
        <v>1</v>
      </c>
      <c r="E4890">
        <v>433.64</v>
      </c>
    </row>
    <row r="4891" spans="1:5" x14ac:dyDescent="0.35">
      <c r="A4891">
        <f t="shared" si="76"/>
        <v>2016</v>
      </c>
      <c r="B4891" t="s">
        <v>947</v>
      </c>
      <c r="C4891">
        <v>505</v>
      </c>
      <c r="D4891">
        <v>1</v>
      </c>
      <c r="E4891">
        <v>326.69</v>
      </c>
    </row>
    <row r="4892" spans="1:5" x14ac:dyDescent="0.35">
      <c r="A4892">
        <f t="shared" si="76"/>
        <v>2016</v>
      </c>
      <c r="B4892" t="s">
        <v>947</v>
      </c>
      <c r="C4892">
        <v>507</v>
      </c>
      <c r="D4892">
        <v>1</v>
      </c>
      <c r="E4892">
        <v>360.72</v>
      </c>
    </row>
    <row r="4893" spans="1:5" x14ac:dyDescent="0.35">
      <c r="A4893">
        <f t="shared" si="76"/>
        <v>2016</v>
      </c>
      <c r="B4893" t="s">
        <v>947</v>
      </c>
      <c r="C4893">
        <v>508</v>
      </c>
      <c r="D4893">
        <v>1</v>
      </c>
      <c r="E4893">
        <v>2056.19</v>
      </c>
    </row>
    <row r="4894" spans="1:5" x14ac:dyDescent="0.35">
      <c r="A4894">
        <f t="shared" si="76"/>
        <v>2016</v>
      </c>
      <c r="B4894" t="s">
        <v>947</v>
      </c>
      <c r="C4894">
        <v>511</v>
      </c>
      <c r="D4894">
        <v>1</v>
      </c>
      <c r="E4894">
        <v>559.26</v>
      </c>
    </row>
    <row r="4895" spans="1:5" x14ac:dyDescent="0.35">
      <c r="A4895">
        <f t="shared" si="76"/>
        <v>2016</v>
      </c>
      <c r="B4895" t="s">
        <v>947</v>
      </c>
      <c r="C4895">
        <v>514</v>
      </c>
      <c r="D4895">
        <v>1</v>
      </c>
      <c r="E4895">
        <v>149.41999999999999</v>
      </c>
    </row>
    <row r="4896" spans="1:5" x14ac:dyDescent="0.35">
      <c r="A4896">
        <f t="shared" si="76"/>
        <v>2016</v>
      </c>
      <c r="B4896" t="s">
        <v>947</v>
      </c>
      <c r="C4896">
        <v>518</v>
      </c>
      <c r="D4896">
        <v>1</v>
      </c>
      <c r="E4896">
        <v>3115.53</v>
      </c>
    </row>
    <row r="4897" spans="1:5" x14ac:dyDescent="0.35">
      <c r="A4897">
        <f t="shared" si="76"/>
        <v>2016</v>
      </c>
      <c r="B4897" t="s">
        <v>947</v>
      </c>
      <c r="C4897">
        <v>531</v>
      </c>
      <c r="D4897">
        <v>1</v>
      </c>
      <c r="E4897">
        <v>1970.35</v>
      </c>
    </row>
    <row r="4898" spans="1:5" x14ac:dyDescent="0.35">
      <c r="A4898">
        <f t="shared" si="76"/>
        <v>2016</v>
      </c>
      <c r="B4898" t="s">
        <v>947</v>
      </c>
      <c r="C4898">
        <v>533</v>
      </c>
      <c r="D4898">
        <v>1</v>
      </c>
      <c r="E4898">
        <v>1194.48</v>
      </c>
    </row>
    <row r="4899" spans="1:5" x14ac:dyDescent="0.35">
      <c r="A4899">
        <f t="shared" si="76"/>
        <v>2016</v>
      </c>
      <c r="B4899" t="s">
        <v>947</v>
      </c>
      <c r="C4899">
        <v>534</v>
      </c>
      <c r="D4899">
        <v>1</v>
      </c>
      <c r="E4899">
        <v>2045.32</v>
      </c>
    </row>
    <row r="4900" spans="1:5" x14ac:dyDescent="0.35">
      <c r="A4900">
        <f t="shared" si="76"/>
        <v>2016</v>
      </c>
      <c r="B4900" t="s">
        <v>947</v>
      </c>
      <c r="C4900">
        <v>535</v>
      </c>
      <c r="D4900">
        <v>1</v>
      </c>
      <c r="E4900">
        <v>16954.86</v>
      </c>
    </row>
    <row r="4901" spans="1:5" x14ac:dyDescent="0.35">
      <c r="A4901">
        <f t="shared" si="76"/>
        <v>2016</v>
      </c>
      <c r="B4901" t="s">
        <v>947</v>
      </c>
      <c r="C4901">
        <v>542</v>
      </c>
      <c r="D4901">
        <v>1</v>
      </c>
      <c r="E4901">
        <v>467.86</v>
      </c>
    </row>
    <row r="4902" spans="1:5" x14ac:dyDescent="0.35">
      <c r="A4902">
        <f t="shared" si="76"/>
        <v>2016</v>
      </c>
      <c r="B4902" t="s">
        <v>947</v>
      </c>
      <c r="C4902">
        <v>544</v>
      </c>
      <c r="D4902">
        <v>1</v>
      </c>
      <c r="E4902">
        <v>2707.24</v>
      </c>
    </row>
    <row r="4903" spans="1:5" x14ac:dyDescent="0.35">
      <c r="A4903">
        <f t="shared" si="76"/>
        <v>2016</v>
      </c>
      <c r="B4903" t="s">
        <v>947</v>
      </c>
      <c r="C4903">
        <v>545</v>
      </c>
      <c r="D4903">
        <v>1</v>
      </c>
      <c r="E4903">
        <v>395.53</v>
      </c>
    </row>
    <row r="4904" spans="1:5" x14ac:dyDescent="0.35">
      <c r="A4904">
        <f t="shared" si="76"/>
        <v>2016</v>
      </c>
      <c r="B4904" t="s">
        <v>947</v>
      </c>
      <c r="C4904">
        <v>547</v>
      </c>
      <c r="D4904">
        <v>1</v>
      </c>
      <c r="E4904">
        <v>551.09</v>
      </c>
    </row>
    <row r="4905" spans="1:5" x14ac:dyDescent="0.35">
      <c r="A4905">
        <f t="shared" si="76"/>
        <v>2016</v>
      </c>
      <c r="B4905" t="s">
        <v>947</v>
      </c>
      <c r="C4905">
        <v>548</v>
      </c>
      <c r="D4905">
        <v>1</v>
      </c>
      <c r="E4905">
        <v>894.2</v>
      </c>
    </row>
    <row r="4906" spans="1:5" x14ac:dyDescent="0.35">
      <c r="A4906">
        <f t="shared" si="76"/>
        <v>2016</v>
      </c>
      <c r="B4906" t="s">
        <v>947</v>
      </c>
      <c r="C4906">
        <v>549</v>
      </c>
      <c r="D4906">
        <v>1</v>
      </c>
      <c r="E4906">
        <v>1440.53</v>
      </c>
    </row>
    <row r="4907" spans="1:5" x14ac:dyDescent="0.35">
      <c r="A4907">
        <f t="shared" si="76"/>
        <v>2016</v>
      </c>
      <c r="B4907" t="s">
        <v>947</v>
      </c>
      <c r="C4907">
        <v>550</v>
      </c>
      <c r="D4907">
        <v>1</v>
      </c>
      <c r="E4907">
        <v>594.39</v>
      </c>
    </row>
    <row r="4908" spans="1:5" x14ac:dyDescent="0.35">
      <c r="A4908">
        <f t="shared" si="76"/>
        <v>2016</v>
      </c>
      <c r="B4908" t="s">
        <v>947</v>
      </c>
      <c r="C4908">
        <v>553</v>
      </c>
      <c r="D4908">
        <v>1</v>
      </c>
      <c r="E4908">
        <v>748.23</v>
      </c>
    </row>
    <row r="4909" spans="1:5" x14ac:dyDescent="0.35">
      <c r="A4909">
        <f t="shared" si="76"/>
        <v>2016</v>
      </c>
      <c r="B4909" t="s">
        <v>947</v>
      </c>
      <c r="C4909">
        <v>561</v>
      </c>
      <c r="D4909">
        <v>1</v>
      </c>
      <c r="E4909">
        <v>200.56</v>
      </c>
    </row>
    <row r="4910" spans="1:5" x14ac:dyDescent="0.35">
      <c r="A4910">
        <f t="shared" si="76"/>
        <v>2016</v>
      </c>
      <c r="B4910" t="s">
        <v>947</v>
      </c>
      <c r="C4910">
        <v>564</v>
      </c>
      <c r="D4910">
        <v>1</v>
      </c>
      <c r="E4910">
        <v>2016.08</v>
      </c>
    </row>
    <row r="4911" spans="1:5" x14ac:dyDescent="0.35">
      <c r="A4911">
        <f t="shared" si="76"/>
        <v>2016</v>
      </c>
      <c r="B4911" t="s">
        <v>947</v>
      </c>
      <c r="C4911">
        <v>577</v>
      </c>
      <c r="D4911">
        <v>1</v>
      </c>
      <c r="E4911">
        <v>433.12</v>
      </c>
    </row>
    <row r="4912" spans="1:5" x14ac:dyDescent="0.35">
      <c r="A4912">
        <f t="shared" si="76"/>
        <v>2016</v>
      </c>
      <c r="B4912" t="s">
        <v>947</v>
      </c>
      <c r="C4912">
        <v>578</v>
      </c>
      <c r="D4912">
        <v>1</v>
      </c>
      <c r="E4912">
        <v>1600.82</v>
      </c>
    </row>
    <row r="4913" spans="1:5" x14ac:dyDescent="0.35">
      <c r="A4913">
        <f t="shared" si="76"/>
        <v>2016</v>
      </c>
      <c r="B4913" t="s">
        <v>947</v>
      </c>
      <c r="C4913">
        <v>581</v>
      </c>
      <c r="D4913">
        <v>1</v>
      </c>
      <c r="E4913">
        <v>399.64</v>
      </c>
    </row>
    <row r="4914" spans="1:5" x14ac:dyDescent="0.35">
      <c r="A4914">
        <f t="shared" si="76"/>
        <v>2016</v>
      </c>
      <c r="B4914" t="s">
        <v>947</v>
      </c>
      <c r="C4914">
        <v>592</v>
      </c>
      <c r="D4914">
        <v>1</v>
      </c>
      <c r="E4914">
        <v>197.78</v>
      </c>
    </row>
    <row r="4915" spans="1:5" x14ac:dyDescent="0.35">
      <c r="A4915">
        <f t="shared" si="76"/>
        <v>2016</v>
      </c>
      <c r="B4915" t="s">
        <v>947</v>
      </c>
      <c r="C4915">
        <v>593</v>
      </c>
      <c r="D4915">
        <v>1</v>
      </c>
      <c r="E4915">
        <v>1244.9100000000001</v>
      </c>
    </row>
    <row r="4916" spans="1:5" x14ac:dyDescent="0.35">
      <c r="A4916">
        <f t="shared" si="76"/>
        <v>2016</v>
      </c>
      <c r="B4916" t="s">
        <v>947</v>
      </c>
      <c r="C4916">
        <v>595</v>
      </c>
      <c r="D4916">
        <v>1</v>
      </c>
      <c r="E4916">
        <v>1848.77</v>
      </c>
    </row>
    <row r="4917" spans="1:5" x14ac:dyDescent="0.35">
      <c r="A4917">
        <f t="shared" si="76"/>
        <v>2016</v>
      </c>
      <c r="B4917" t="s">
        <v>947</v>
      </c>
      <c r="C4917">
        <v>599</v>
      </c>
      <c r="D4917">
        <v>1</v>
      </c>
      <c r="E4917">
        <v>472.03</v>
      </c>
    </row>
    <row r="4918" spans="1:5" x14ac:dyDescent="0.35">
      <c r="A4918">
        <f t="shared" si="76"/>
        <v>2016</v>
      </c>
      <c r="B4918" t="s">
        <v>947</v>
      </c>
      <c r="C4918">
        <v>600</v>
      </c>
      <c r="D4918">
        <v>1</v>
      </c>
      <c r="E4918">
        <v>254.3</v>
      </c>
    </row>
    <row r="4919" spans="1:5" x14ac:dyDescent="0.35">
      <c r="A4919">
        <f t="shared" si="76"/>
        <v>2016</v>
      </c>
      <c r="B4919" t="s">
        <v>947</v>
      </c>
      <c r="C4919">
        <v>601</v>
      </c>
      <c r="D4919">
        <v>1</v>
      </c>
      <c r="E4919">
        <v>640.02</v>
      </c>
    </row>
    <row r="4920" spans="1:5" x14ac:dyDescent="0.35">
      <c r="A4920">
        <f t="shared" si="76"/>
        <v>2016</v>
      </c>
      <c r="B4920" t="s">
        <v>947</v>
      </c>
      <c r="C4920">
        <v>621</v>
      </c>
      <c r="D4920">
        <v>1</v>
      </c>
      <c r="E4920">
        <v>11145.74</v>
      </c>
    </row>
    <row r="4921" spans="1:5" x14ac:dyDescent="0.35">
      <c r="A4921">
        <f t="shared" si="76"/>
        <v>2016</v>
      </c>
      <c r="B4921" t="s">
        <v>947</v>
      </c>
      <c r="C4921">
        <v>622</v>
      </c>
      <c r="D4921">
        <v>1</v>
      </c>
      <c r="E4921">
        <v>10668.93</v>
      </c>
    </row>
    <row r="4922" spans="1:5" x14ac:dyDescent="0.35">
      <c r="A4922">
        <f t="shared" si="76"/>
        <v>2016</v>
      </c>
      <c r="B4922" t="s">
        <v>947</v>
      </c>
      <c r="C4922">
        <v>623</v>
      </c>
      <c r="D4922">
        <v>1</v>
      </c>
      <c r="E4922">
        <v>7549.74</v>
      </c>
    </row>
    <row r="4923" spans="1:5" x14ac:dyDescent="0.35">
      <c r="A4923">
        <f t="shared" si="76"/>
        <v>2016</v>
      </c>
      <c r="B4923" t="s">
        <v>947</v>
      </c>
      <c r="C4923">
        <v>624</v>
      </c>
      <c r="D4923">
        <v>1</v>
      </c>
      <c r="E4923">
        <v>8219.5</v>
      </c>
    </row>
    <row r="4924" spans="1:5" x14ac:dyDescent="0.35">
      <c r="A4924">
        <f t="shared" si="76"/>
        <v>2016</v>
      </c>
      <c r="B4924" t="s">
        <v>947</v>
      </c>
      <c r="C4924">
        <v>625</v>
      </c>
      <c r="D4924">
        <v>1</v>
      </c>
      <c r="E4924">
        <v>37042.089999999997</v>
      </c>
    </row>
    <row r="4925" spans="1:5" x14ac:dyDescent="0.35">
      <c r="A4925">
        <f t="shared" si="76"/>
        <v>2016</v>
      </c>
      <c r="B4925" t="s">
        <v>947</v>
      </c>
      <c r="C4925">
        <v>630</v>
      </c>
      <c r="D4925">
        <v>1</v>
      </c>
      <c r="E4925">
        <v>356.41</v>
      </c>
    </row>
    <row r="4926" spans="1:5" x14ac:dyDescent="0.35">
      <c r="A4926">
        <f t="shared" si="76"/>
        <v>2016</v>
      </c>
      <c r="B4926" t="s">
        <v>947</v>
      </c>
      <c r="C4926">
        <v>635</v>
      </c>
      <c r="D4926">
        <v>1</v>
      </c>
      <c r="E4926">
        <v>47.33</v>
      </c>
    </row>
    <row r="4927" spans="1:5" x14ac:dyDescent="0.35">
      <c r="A4927">
        <f t="shared" si="76"/>
        <v>2016</v>
      </c>
      <c r="B4927" t="s">
        <v>947</v>
      </c>
      <c r="C4927">
        <v>640</v>
      </c>
      <c r="D4927">
        <v>1</v>
      </c>
      <c r="E4927">
        <v>381.63</v>
      </c>
    </row>
    <row r="4928" spans="1:5" x14ac:dyDescent="0.35">
      <c r="A4928">
        <f t="shared" si="76"/>
        <v>2016</v>
      </c>
      <c r="B4928" t="s">
        <v>947</v>
      </c>
      <c r="C4928">
        <v>656</v>
      </c>
      <c r="D4928">
        <v>1</v>
      </c>
      <c r="E4928">
        <v>3840.19</v>
      </c>
    </row>
    <row r="4929" spans="1:5" x14ac:dyDescent="0.35">
      <c r="A4929">
        <f t="shared" si="76"/>
        <v>2016</v>
      </c>
      <c r="B4929" t="s">
        <v>947</v>
      </c>
      <c r="C4929">
        <v>659</v>
      </c>
      <c r="D4929">
        <v>1</v>
      </c>
      <c r="E4929">
        <v>3922.29</v>
      </c>
    </row>
    <row r="4930" spans="1:5" x14ac:dyDescent="0.35">
      <c r="A4930">
        <f t="shared" si="76"/>
        <v>2016</v>
      </c>
      <c r="B4930" t="s">
        <v>947</v>
      </c>
      <c r="C4930">
        <v>671</v>
      </c>
      <c r="D4930">
        <v>1</v>
      </c>
      <c r="E4930">
        <v>367.5</v>
      </c>
    </row>
    <row r="4931" spans="1:5" x14ac:dyDescent="0.35">
      <c r="A4931">
        <f t="shared" si="76"/>
        <v>2016</v>
      </c>
      <c r="B4931" t="s">
        <v>947</v>
      </c>
      <c r="C4931">
        <v>676</v>
      </c>
      <c r="D4931">
        <v>1</v>
      </c>
      <c r="E4931">
        <v>257.18</v>
      </c>
    </row>
    <row r="4932" spans="1:5" x14ac:dyDescent="0.35">
      <c r="A4932">
        <f t="shared" ref="A4932:A4995" si="77">VALUE(20&amp;LEFT(B4932,2))+1</f>
        <v>2016</v>
      </c>
      <c r="B4932" t="s">
        <v>947</v>
      </c>
      <c r="C4932">
        <v>682</v>
      </c>
      <c r="D4932">
        <v>1</v>
      </c>
      <c r="E4932">
        <v>1160.02</v>
      </c>
    </row>
    <row r="4933" spans="1:5" x14ac:dyDescent="0.35">
      <c r="A4933">
        <f t="shared" si="77"/>
        <v>2016</v>
      </c>
      <c r="B4933" t="s">
        <v>947</v>
      </c>
      <c r="C4933">
        <v>690</v>
      </c>
      <c r="D4933">
        <v>1</v>
      </c>
      <c r="E4933">
        <v>1003.56</v>
      </c>
    </row>
    <row r="4934" spans="1:5" x14ac:dyDescent="0.35">
      <c r="A4934">
        <f t="shared" si="77"/>
        <v>2016</v>
      </c>
      <c r="B4934" t="s">
        <v>947</v>
      </c>
      <c r="C4934">
        <v>695</v>
      </c>
      <c r="D4934">
        <v>1</v>
      </c>
      <c r="E4934">
        <v>738.81</v>
      </c>
    </row>
    <row r="4935" spans="1:5" x14ac:dyDescent="0.35">
      <c r="A4935">
        <f t="shared" si="77"/>
        <v>2016</v>
      </c>
      <c r="B4935" t="s">
        <v>947</v>
      </c>
      <c r="C4935">
        <v>696</v>
      </c>
      <c r="D4935">
        <v>1</v>
      </c>
      <c r="E4935">
        <v>562.46</v>
      </c>
    </row>
    <row r="4936" spans="1:5" x14ac:dyDescent="0.35">
      <c r="A4936">
        <f t="shared" si="77"/>
        <v>2016</v>
      </c>
      <c r="B4936" t="s">
        <v>947</v>
      </c>
      <c r="C4936">
        <v>698</v>
      </c>
      <c r="D4936">
        <v>1</v>
      </c>
      <c r="E4936">
        <v>227.2</v>
      </c>
    </row>
    <row r="4937" spans="1:5" x14ac:dyDescent="0.35">
      <c r="A4937">
        <f t="shared" si="77"/>
        <v>2016</v>
      </c>
      <c r="B4937" t="s">
        <v>947</v>
      </c>
      <c r="C4937">
        <v>700</v>
      </c>
      <c r="D4937">
        <v>1</v>
      </c>
      <c r="E4937">
        <v>2106.37</v>
      </c>
    </row>
    <row r="4938" spans="1:5" x14ac:dyDescent="0.35">
      <c r="A4938">
        <f t="shared" si="77"/>
        <v>2016</v>
      </c>
      <c r="B4938" t="s">
        <v>947</v>
      </c>
      <c r="C4938">
        <v>701</v>
      </c>
      <c r="D4938">
        <v>1</v>
      </c>
      <c r="E4938">
        <v>2440.5500000000002</v>
      </c>
    </row>
    <row r="4939" spans="1:5" x14ac:dyDescent="0.35">
      <c r="A4939">
        <f t="shared" si="77"/>
        <v>2016</v>
      </c>
      <c r="B4939" t="s">
        <v>947</v>
      </c>
      <c r="C4939">
        <v>704</v>
      </c>
      <c r="D4939">
        <v>1</v>
      </c>
      <c r="E4939">
        <v>1790.84</v>
      </c>
    </row>
    <row r="4940" spans="1:5" x14ac:dyDescent="0.35">
      <c r="A4940">
        <f t="shared" si="77"/>
        <v>2016</v>
      </c>
      <c r="B4940" t="s">
        <v>947</v>
      </c>
      <c r="C4940">
        <v>706</v>
      </c>
      <c r="D4940">
        <v>1</v>
      </c>
      <c r="E4940">
        <v>1686.67</v>
      </c>
    </row>
    <row r="4941" spans="1:5" x14ac:dyDescent="0.35">
      <c r="A4941">
        <f t="shared" si="77"/>
        <v>2016</v>
      </c>
      <c r="B4941" t="s">
        <v>947</v>
      </c>
      <c r="C4941">
        <v>707</v>
      </c>
      <c r="D4941">
        <v>1</v>
      </c>
      <c r="E4941">
        <v>104.93</v>
      </c>
    </row>
    <row r="4942" spans="1:5" x14ac:dyDescent="0.35">
      <c r="A4942">
        <f t="shared" si="77"/>
        <v>2016</v>
      </c>
      <c r="B4942" t="s">
        <v>947</v>
      </c>
      <c r="C4942">
        <v>709</v>
      </c>
      <c r="D4942">
        <v>1</v>
      </c>
      <c r="E4942">
        <v>8115.02</v>
      </c>
    </row>
    <row r="4943" spans="1:5" x14ac:dyDescent="0.35">
      <c r="A4943">
        <f t="shared" si="77"/>
        <v>2016</v>
      </c>
      <c r="B4943" t="s">
        <v>947</v>
      </c>
      <c r="C4943">
        <v>712</v>
      </c>
      <c r="D4943">
        <v>1</v>
      </c>
      <c r="E4943">
        <v>500.6</v>
      </c>
    </row>
    <row r="4944" spans="1:5" x14ac:dyDescent="0.35">
      <c r="A4944">
        <f t="shared" si="77"/>
        <v>2016</v>
      </c>
      <c r="B4944" t="s">
        <v>947</v>
      </c>
      <c r="C4944">
        <v>716</v>
      </c>
      <c r="D4944">
        <v>1</v>
      </c>
      <c r="E4944">
        <v>1615.04</v>
      </c>
    </row>
    <row r="4945" spans="1:5" x14ac:dyDescent="0.35">
      <c r="A4945">
        <f t="shared" si="77"/>
        <v>2016</v>
      </c>
      <c r="B4945" t="s">
        <v>947</v>
      </c>
      <c r="C4945">
        <v>717</v>
      </c>
      <c r="D4945">
        <v>1</v>
      </c>
      <c r="E4945">
        <v>1811.26</v>
      </c>
    </row>
    <row r="4946" spans="1:5" x14ac:dyDescent="0.35">
      <c r="A4946">
        <f t="shared" si="77"/>
        <v>2016</v>
      </c>
      <c r="B4946" t="s">
        <v>947</v>
      </c>
      <c r="C4946">
        <v>719</v>
      </c>
      <c r="D4946">
        <v>1</v>
      </c>
      <c r="E4946">
        <v>7970.63</v>
      </c>
    </row>
    <row r="4947" spans="1:5" x14ac:dyDescent="0.35">
      <c r="A4947">
        <f t="shared" si="77"/>
        <v>2016</v>
      </c>
      <c r="B4947" t="s">
        <v>947</v>
      </c>
      <c r="C4947">
        <v>720</v>
      </c>
      <c r="D4947">
        <v>1</v>
      </c>
      <c r="E4947">
        <v>8080.74</v>
      </c>
    </row>
    <row r="4948" spans="1:5" x14ac:dyDescent="0.35">
      <c r="A4948">
        <f t="shared" si="77"/>
        <v>2016</v>
      </c>
      <c r="B4948" t="s">
        <v>947</v>
      </c>
      <c r="C4948">
        <v>721</v>
      </c>
      <c r="D4948">
        <v>1</v>
      </c>
      <c r="E4948">
        <v>4075.53</v>
      </c>
    </row>
    <row r="4949" spans="1:5" x14ac:dyDescent="0.35">
      <c r="A4949">
        <f t="shared" si="77"/>
        <v>2016</v>
      </c>
      <c r="B4949" t="s">
        <v>947</v>
      </c>
      <c r="C4949">
        <v>726</v>
      </c>
      <c r="D4949">
        <v>1</v>
      </c>
      <c r="E4949">
        <v>2803.25</v>
      </c>
    </row>
    <row r="4950" spans="1:5" x14ac:dyDescent="0.35">
      <c r="A4950">
        <f t="shared" si="77"/>
        <v>2016</v>
      </c>
      <c r="B4950" t="s">
        <v>947</v>
      </c>
      <c r="C4950">
        <v>727</v>
      </c>
      <c r="D4950">
        <v>1</v>
      </c>
      <c r="E4950">
        <v>3167.28</v>
      </c>
    </row>
    <row r="4951" spans="1:5" x14ac:dyDescent="0.35">
      <c r="A4951">
        <f t="shared" si="77"/>
        <v>2016</v>
      </c>
      <c r="B4951" t="s">
        <v>947</v>
      </c>
      <c r="C4951">
        <v>728</v>
      </c>
      <c r="D4951">
        <v>1</v>
      </c>
      <c r="E4951">
        <v>12874.14</v>
      </c>
    </row>
    <row r="4952" spans="1:5" x14ac:dyDescent="0.35">
      <c r="A4952">
        <f t="shared" si="77"/>
        <v>2016</v>
      </c>
      <c r="B4952" t="s">
        <v>947</v>
      </c>
      <c r="C4952">
        <v>738</v>
      </c>
      <c r="D4952">
        <v>1</v>
      </c>
      <c r="E4952">
        <v>1047.76</v>
      </c>
    </row>
    <row r="4953" spans="1:5" x14ac:dyDescent="0.35">
      <c r="A4953">
        <f t="shared" si="77"/>
        <v>2016</v>
      </c>
      <c r="B4953" t="s">
        <v>947</v>
      </c>
      <c r="C4953">
        <v>739</v>
      </c>
      <c r="D4953">
        <v>1</v>
      </c>
      <c r="E4953">
        <v>699.63</v>
      </c>
    </row>
    <row r="4954" spans="1:5" x14ac:dyDescent="0.35">
      <c r="A4954">
        <f t="shared" si="77"/>
        <v>2016</v>
      </c>
      <c r="B4954" t="s">
        <v>947</v>
      </c>
      <c r="C4954">
        <v>740</v>
      </c>
      <c r="D4954">
        <v>1</v>
      </c>
      <c r="E4954">
        <v>1365.51</v>
      </c>
    </row>
    <row r="4955" spans="1:5" x14ac:dyDescent="0.35">
      <c r="A4955">
        <f t="shared" si="77"/>
        <v>2016</v>
      </c>
      <c r="B4955" t="s">
        <v>947</v>
      </c>
      <c r="C4955">
        <v>741</v>
      </c>
      <c r="D4955">
        <v>1</v>
      </c>
      <c r="E4955">
        <v>932.58</v>
      </c>
    </row>
    <row r="4956" spans="1:5" x14ac:dyDescent="0.35">
      <c r="A4956">
        <f t="shared" si="77"/>
        <v>2016</v>
      </c>
      <c r="B4956" t="s">
        <v>947</v>
      </c>
      <c r="C4956">
        <v>742</v>
      </c>
      <c r="D4956">
        <v>1</v>
      </c>
      <c r="E4956">
        <v>10000.31</v>
      </c>
    </row>
    <row r="4957" spans="1:5" x14ac:dyDescent="0.35">
      <c r="A4957">
        <f t="shared" si="77"/>
        <v>2016</v>
      </c>
      <c r="B4957" t="s">
        <v>947</v>
      </c>
      <c r="C4957">
        <v>743</v>
      </c>
      <c r="D4957">
        <v>1</v>
      </c>
      <c r="E4957">
        <v>1029</v>
      </c>
    </row>
    <row r="4958" spans="1:5" x14ac:dyDescent="0.35">
      <c r="A4958">
        <f t="shared" si="77"/>
        <v>2016</v>
      </c>
      <c r="B4958" t="s">
        <v>947</v>
      </c>
      <c r="C4958">
        <v>745</v>
      </c>
      <c r="D4958">
        <v>1</v>
      </c>
      <c r="E4958">
        <v>1726.77</v>
      </c>
    </row>
    <row r="4959" spans="1:5" x14ac:dyDescent="0.35">
      <c r="A4959">
        <f t="shared" si="77"/>
        <v>2016</v>
      </c>
      <c r="B4959" t="s">
        <v>947</v>
      </c>
      <c r="C4959">
        <v>748</v>
      </c>
      <c r="D4959">
        <v>1</v>
      </c>
      <c r="E4959">
        <v>3813.47</v>
      </c>
    </row>
    <row r="4960" spans="1:5" x14ac:dyDescent="0.35">
      <c r="A4960">
        <f t="shared" si="77"/>
        <v>2016</v>
      </c>
      <c r="B4960" t="s">
        <v>947</v>
      </c>
      <c r="C4960">
        <v>750</v>
      </c>
      <c r="D4960">
        <v>1</v>
      </c>
      <c r="E4960">
        <v>2066.7199999999998</v>
      </c>
    </row>
    <row r="4961" spans="1:5" x14ac:dyDescent="0.35">
      <c r="A4961">
        <f t="shared" si="77"/>
        <v>2016</v>
      </c>
      <c r="B4961" t="s">
        <v>947</v>
      </c>
      <c r="C4961">
        <v>756</v>
      </c>
      <c r="D4961">
        <v>1</v>
      </c>
      <c r="E4961">
        <v>717.29</v>
      </c>
    </row>
    <row r="4962" spans="1:5" x14ac:dyDescent="0.35">
      <c r="A4962">
        <f t="shared" si="77"/>
        <v>2016</v>
      </c>
      <c r="B4962" t="s">
        <v>947</v>
      </c>
      <c r="C4962">
        <v>761</v>
      </c>
      <c r="D4962">
        <v>1</v>
      </c>
      <c r="E4962">
        <v>4861.57</v>
      </c>
    </row>
    <row r="4963" spans="1:5" x14ac:dyDescent="0.35">
      <c r="A4963">
        <f t="shared" si="77"/>
        <v>2016</v>
      </c>
      <c r="B4963" t="s">
        <v>947</v>
      </c>
      <c r="C4963">
        <v>763</v>
      </c>
      <c r="D4963">
        <v>1</v>
      </c>
      <c r="E4963">
        <v>882.91</v>
      </c>
    </row>
    <row r="4964" spans="1:5" x14ac:dyDescent="0.35">
      <c r="A4964">
        <f t="shared" si="77"/>
        <v>2016</v>
      </c>
      <c r="B4964" t="s">
        <v>947</v>
      </c>
      <c r="C4964">
        <v>768</v>
      </c>
      <c r="D4964">
        <v>1</v>
      </c>
      <c r="E4964">
        <v>334.71</v>
      </c>
    </row>
    <row r="4965" spans="1:5" x14ac:dyDescent="0.35">
      <c r="A4965">
        <f t="shared" si="77"/>
        <v>2016</v>
      </c>
      <c r="B4965" t="s">
        <v>947</v>
      </c>
      <c r="C4965">
        <v>771</v>
      </c>
      <c r="D4965">
        <v>1</v>
      </c>
      <c r="E4965">
        <v>164.09</v>
      </c>
    </row>
    <row r="4966" spans="1:5" x14ac:dyDescent="0.35">
      <c r="A4966">
        <f t="shared" si="77"/>
        <v>2016</v>
      </c>
      <c r="B4966" t="s">
        <v>947</v>
      </c>
      <c r="C4966">
        <v>775</v>
      </c>
      <c r="D4966">
        <v>1</v>
      </c>
      <c r="E4966">
        <v>668.6</v>
      </c>
    </row>
    <row r="4967" spans="1:5" x14ac:dyDescent="0.35">
      <c r="A4967">
        <f t="shared" si="77"/>
        <v>2016</v>
      </c>
      <c r="B4967" t="s">
        <v>947</v>
      </c>
      <c r="C4967">
        <v>777</v>
      </c>
      <c r="D4967">
        <v>1</v>
      </c>
      <c r="E4967">
        <v>840.51</v>
      </c>
    </row>
    <row r="4968" spans="1:5" x14ac:dyDescent="0.35">
      <c r="A4968">
        <f t="shared" si="77"/>
        <v>2016</v>
      </c>
      <c r="B4968" t="s">
        <v>947</v>
      </c>
      <c r="C4968">
        <v>786</v>
      </c>
      <c r="D4968">
        <v>1</v>
      </c>
      <c r="E4968">
        <v>423.36</v>
      </c>
    </row>
    <row r="4969" spans="1:5" x14ac:dyDescent="0.35">
      <c r="A4969">
        <f t="shared" si="77"/>
        <v>2016</v>
      </c>
      <c r="B4969" t="s">
        <v>947</v>
      </c>
      <c r="C4969">
        <v>787</v>
      </c>
      <c r="D4969">
        <v>1</v>
      </c>
      <c r="E4969">
        <v>392</v>
      </c>
    </row>
    <row r="4970" spans="1:5" x14ac:dyDescent="0.35">
      <c r="A4970">
        <f t="shared" si="77"/>
        <v>2016</v>
      </c>
      <c r="B4970" t="s">
        <v>947</v>
      </c>
      <c r="C4970">
        <v>801</v>
      </c>
      <c r="D4970">
        <v>1</v>
      </c>
      <c r="E4970">
        <v>103.97</v>
      </c>
    </row>
    <row r="4971" spans="1:5" x14ac:dyDescent="0.35">
      <c r="A4971">
        <f t="shared" si="77"/>
        <v>2016</v>
      </c>
      <c r="B4971" t="s">
        <v>947</v>
      </c>
      <c r="C4971">
        <v>803</v>
      </c>
      <c r="D4971">
        <v>1</v>
      </c>
      <c r="E4971">
        <v>398.73</v>
      </c>
    </row>
    <row r="4972" spans="1:5" x14ac:dyDescent="0.35">
      <c r="A4972">
        <f t="shared" si="77"/>
        <v>2016</v>
      </c>
      <c r="B4972" t="s">
        <v>947</v>
      </c>
      <c r="C4972">
        <v>811</v>
      </c>
      <c r="D4972">
        <v>1</v>
      </c>
      <c r="E4972">
        <v>561.49</v>
      </c>
    </row>
    <row r="4973" spans="1:5" x14ac:dyDescent="0.35">
      <c r="A4973">
        <f t="shared" si="77"/>
        <v>2016</v>
      </c>
      <c r="B4973" t="s">
        <v>947</v>
      </c>
      <c r="C4973">
        <v>813</v>
      </c>
      <c r="D4973">
        <v>1</v>
      </c>
      <c r="E4973">
        <v>1239.71</v>
      </c>
    </row>
    <row r="4974" spans="1:5" x14ac:dyDescent="0.35">
      <c r="A4974">
        <f t="shared" si="77"/>
        <v>2016</v>
      </c>
      <c r="B4974" t="s">
        <v>947</v>
      </c>
      <c r="C4974">
        <v>815</v>
      </c>
      <c r="D4974">
        <v>2</v>
      </c>
      <c r="E4974">
        <v>1.96</v>
      </c>
    </row>
    <row r="4975" spans="1:5" x14ac:dyDescent="0.35">
      <c r="A4975">
        <f t="shared" si="77"/>
        <v>2016</v>
      </c>
      <c r="B4975" t="s">
        <v>947</v>
      </c>
      <c r="C4975">
        <v>818</v>
      </c>
      <c r="D4975">
        <v>1</v>
      </c>
      <c r="E4975">
        <v>530.83000000000004</v>
      </c>
    </row>
    <row r="4976" spans="1:5" x14ac:dyDescent="0.35">
      <c r="A4976">
        <f t="shared" si="77"/>
        <v>2016</v>
      </c>
      <c r="B4976" t="s">
        <v>947</v>
      </c>
      <c r="C4976">
        <v>820</v>
      </c>
      <c r="D4976">
        <v>1</v>
      </c>
      <c r="E4976">
        <v>498.42</v>
      </c>
    </row>
    <row r="4977" spans="1:5" x14ac:dyDescent="0.35">
      <c r="A4977">
        <f t="shared" si="77"/>
        <v>2016</v>
      </c>
      <c r="B4977" t="s">
        <v>947</v>
      </c>
      <c r="C4977">
        <v>821</v>
      </c>
      <c r="D4977">
        <v>1</v>
      </c>
      <c r="E4977">
        <v>993.08</v>
      </c>
    </row>
    <row r="4978" spans="1:5" x14ac:dyDescent="0.35">
      <c r="A4978">
        <f t="shared" si="77"/>
        <v>2016</v>
      </c>
      <c r="B4978" t="s">
        <v>947</v>
      </c>
      <c r="C4978">
        <v>829</v>
      </c>
      <c r="D4978">
        <v>1</v>
      </c>
      <c r="E4978">
        <v>1837.62</v>
      </c>
    </row>
    <row r="4979" spans="1:5" x14ac:dyDescent="0.35">
      <c r="A4979">
        <f t="shared" si="77"/>
        <v>2016</v>
      </c>
      <c r="B4979" t="s">
        <v>947</v>
      </c>
      <c r="C4979">
        <v>831</v>
      </c>
      <c r="D4979">
        <v>1</v>
      </c>
      <c r="E4979">
        <v>6452.24</v>
      </c>
    </row>
    <row r="4980" spans="1:5" x14ac:dyDescent="0.35">
      <c r="A4980">
        <f t="shared" si="77"/>
        <v>2016</v>
      </c>
      <c r="B4980" t="s">
        <v>947</v>
      </c>
      <c r="C4980">
        <v>832</v>
      </c>
      <c r="D4980">
        <v>1</v>
      </c>
      <c r="E4980">
        <v>3288.82</v>
      </c>
    </row>
    <row r="4981" spans="1:5" x14ac:dyDescent="0.35">
      <c r="A4981">
        <f t="shared" si="77"/>
        <v>2016</v>
      </c>
      <c r="B4981" t="s">
        <v>947</v>
      </c>
      <c r="C4981">
        <v>833</v>
      </c>
      <c r="D4981">
        <v>1</v>
      </c>
      <c r="E4981">
        <v>17794.28</v>
      </c>
    </row>
    <row r="4982" spans="1:5" x14ac:dyDescent="0.35">
      <c r="A4982">
        <f t="shared" si="77"/>
        <v>2016</v>
      </c>
      <c r="B4982" t="s">
        <v>947</v>
      </c>
      <c r="C4982">
        <v>834</v>
      </c>
      <c r="D4982">
        <v>1</v>
      </c>
      <c r="E4982">
        <v>8352.48</v>
      </c>
    </row>
    <row r="4983" spans="1:5" x14ac:dyDescent="0.35">
      <c r="A4983">
        <f t="shared" si="77"/>
        <v>2016</v>
      </c>
      <c r="B4983" t="s">
        <v>947</v>
      </c>
      <c r="C4983">
        <v>836</v>
      </c>
      <c r="D4983">
        <v>1</v>
      </c>
      <c r="E4983">
        <v>227.24</v>
      </c>
    </row>
    <row r="4984" spans="1:5" x14ac:dyDescent="0.35">
      <c r="A4984">
        <f t="shared" si="77"/>
        <v>2016</v>
      </c>
      <c r="B4984" t="s">
        <v>947</v>
      </c>
      <c r="C4984">
        <v>837</v>
      </c>
      <c r="D4984">
        <v>1</v>
      </c>
      <c r="E4984">
        <v>535.74</v>
      </c>
    </row>
    <row r="4985" spans="1:5" x14ac:dyDescent="0.35">
      <c r="A4985">
        <f t="shared" si="77"/>
        <v>2016</v>
      </c>
      <c r="B4985" t="s">
        <v>947</v>
      </c>
      <c r="C4985">
        <v>840</v>
      </c>
      <c r="D4985">
        <v>1</v>
      </c>
      <c r="E4985">
        <v>972.27</v>
      </c>
    </row>
    <row r="4986" spans="1:5" x14ac:dyDescent="0.35">
      <c r="A4986">
        <f t="shared" si="77"/>
        <v>2016</v>
      </c>
      <c r="B4986" t="s">
        <v>947</v>
      </c>
      <c r="C4986">
        <v>846</v>
      </c>
      <c r="D4986">
        <v>1</v>
      </c>
      <c r="E4986">
        <v>641.82000000000005</v>
      </c>
    </row>
    <row r="4987" spans="1:5" x14ac:dyDescent="0.35">
      <c r="A4987">
        <f t="shared" si="77"/>
        <v>2016</v>
      </c>
      <c r="B4987" t="s">
        <v>947</v>
      </c>
      <c r="C4987">
        <v>850</v>
      </c>
      <c r="D4987">
        <v>1</v>
      </c>
      <c r="E4987">
        <v>287.97000000000003</v>
      </c>
    </row>
    <row r="4988" spans="1:5" x14ac:dyDescent="0.35">
      <c r="A4988">
        <f t="shared" si="77"/>
        <v>2016</v>
      </c>
      <c r="B4988" t="s">
        <v>947</v>
      </c>
      <c r="C4988">
        <v>852</v>
      </c>
      <c r="D4988">
        <v>1</v>
      </c>
      <c r="E4988">
        <v>142.35</v>
      </c>
    </row>
    <row r="4989" spans="1:5" x14ac:dyDescent="0.35">
      <c r="A4989">
        <f t="shared" si="77"/>
        <v>2016</v>
      </c>
      <c r="B4989" t="s">
        <v>947</v>
      </c>
      <c r="C4989">
        <v>857</v>
      </c>
      <c r="D4989">
        <v>1</v>
      </c>
      <c r="E4989">
        <v>734.07</v>
      </c>
    </row>
    <row r="4990" spans="1:5" x14ac:dyDescent="0.35">
      <c r="A4990">
        <f t="shared" si="77"/>
        <v>2016</v>
      </c>
      <c r="B4990" t="s">
        <v>947</v>
      </c>
      <c r="C4990">
        <v>858</v>
      </c>
      <c r="D4990">
        <v>1</v>
      </c>
      <c r="E4990">
        <v>989.4</v>
      </c>
    </row>
    <row r="4991" spans="1:5" x14ac:dyDescent="0.35">
      <c r="A4991">
        <f t="shared" si="77"/>
        <v>2016</v>
      </c>
      <c r="B4991" t="s">
        <v>947</v>
      </c>
      <c r="C4991">
        <v>861</v>
      </c>
      <c r="D4991">
        <v>1</v>
      </c>
      <c r="E4991">
        <v>3072.51</v>
      </c>
    </row>
    <row r="4992" spans="1:5" x14ac:dyDescent="0.35">
      <c r="A4992">
        <f t="shared" si="77"/>
        <v>2016</v>
      </c>
      <c r="B4992" t="s">
        <v>947</v>
      </c>
      <c r="C4992">
        <v>876</v>
      </c>
      <c r="D4992">
        <v>1</v>
      </c>
      <c r="E4992">
        <v>1776.71</v>
      </c>
    </row>
    <row r="4993" spans="1:5" x14ac:dyDescent="0.35">
      <c r="A4993">
        <f t="shared" si="77"/>
        <v>2016</v>
      </c>
      <c r="B4993" t="s">
        <v>947</v>
      </c>
      <c r="C4993">
        <v>877</v>
      </c>
      <c r="D4993">
        <v>1</v>
      </c>
      <c r="E4993">
        <v>5774.2</v>
      </c>
    </row>
    <row r="4994" spans="1:5" x14ac:dyDescent="0.35">
      <c r="A4994">
        <f t="shared" si="77"/>
        <v>2016</v>
      </c>
      <c r="B4994" t="s">
        <v>947</v>
      </c>
      <c r="C4994">
        <v>879</v>
      </c>
      <c r="D4994">
        <v>1</v>
      </c>
      <c r="E4994">
        <v>2428.59</v>
      </c>
    </row>
    <row r="4995" spans="1:5" x14ac:dyDescent="0.35">
      <c r="A4995">
        <f t="shared" si="77"/>
        <v>2016</v>
      </c>
      <c r="B4995" t="s">
        <v>947</v>
      </c>
      <c r="C4995">
        <v>881</v>
      </c>
      <c r="D4995">
        <v>1</v>
      </c>
      <c r="E4995">
        <v>877.74</v>
      </c>
    </row>
    <row r="4996" spans="1:5" x14ac:dyDescent="0.35">
      <c r="A4996">
        <f t="shared" ref="A4996:A5059" si="78">VALUE(20&amp;LEFT(B4996,2))+1</f>
        <v>2016</v>
      </c>
      <c r="B4996" t="s">
        <v>947</v>
      </c>
      <c r="C4996">
        <v>882</v>
      </c>
      <c r="D4996">
        <v>1</v>
      </c>
      <c r="E4996">
        <v>4119.25</v>
      </c>
    </row>
    <row r="4997" spans="1:5" x14ac:dyDescent="0.35">
      <c r="A4997">
        <f t="shared" si="78"/>
        <v>2016</v>
      </c>
      <c r="B4997" t="s">
        <v>947</v>
      </c>
      <c r="C4997">
        <v>883</v>
      </c>
      <c r="D4997">
        <v>1</v>
      </c>
      <c r="E4997">
        <v>1684.05</v>
      </c>
    </row>
    <row r="4998" spans="1:5" x14ac:dyDescent="0.35">
      <c r="A4998">
        <f t="shared" si="78"/>
        <v>2016</v>
      </c>
      <c r="B4998" t="s">
        <v>947</v>
      </c>
      <c r="C4998">
        <v>885</v>
      </c>
      <c r="D4998">
        <v>1</v>
      </c>
      <c r="E4998">
        <v>6051.42</v>
      </c>
    </row>
    <row r="4999" spans="1:5" x14ac:dyDescent="0.35">
      <c r="A4999">
        <f t="shared" si="78"/>
        <v>2016</v>
      </c>
      <c r="B4999" t="s">
        <v>947</v>
      </c>
      <c r="C4999">
        <v>891</v>
      </c>
      <c r="D4999">
        <v>1</v>
      </c>
      <c r="E4999">
        <v>519.29999999999995</v>
      </c>
    </row>
    <row r="5000" spans="1:5" x14ac:dyDescent="0.35">
      <c r="A5000">
        <f t="shared" si="78"/>
        <v>2016</v>
      </c>
      <c r="B5000" t="s">
        <v>947</v>
      </c>
      <c r="C5000">
        <v>911</v>
      </c>
      <c r="D5000">
        <v>1</v>
      </c>
      <c r="E5000">
        <v>4927.13</v>
      </c>
    </row>
    <row r="5001" spans="1:5" x14ac:dyDescent="0.35">
      <c r="A5001">
        <f t="shared" si="78"/>
        <v>2016</v>
      </c>
      <c r="B5001" t="s">
        <v>947</v>
      </c>
      <c r="C5001">
        <v>912</v>
      </c>
      <c r="D5001">
        <v>1</v>
      </c>
      <c r="E5001">
        <v>1826.24</v>
      </c>
    </row>
    <row r="5002" spans="1:5" x14ac:dyDescent="0.35">
      <c r="A5002">
        <f t="shared" si="78"/>
        <v>2016</v>
      </c>
      <c r="B5002" t="s">
        <v>947</v>
      </c>
      <c r="C5002">
        <v>914</v>
      </c>
      <c r="D5002">
        <v>1</v>
      </c>
      <c r="E5002">
        <v>317.75</v>
      </c>
    </row>
    <row r="5003" spans="1:5" x14ac:dyDescent="0.35">
      <c r="A5003">
        <f t="shared" si="78"/>
        <v>2016</v>
      </c>
      <c r="B5003" t="s">
        <v>947</v>
      </c>
      <c r="C5003">
        <v>2071</v>
      </c>
      <c r="D5003">
        <v>1</v>
      </c>
      <c r="E5003">
        <v>888.65</v>
      </c>
    </row>
    <row r="5004" spans="1:5" x14ac:dyDescent="0.35">
      <c r="A5004">
        <f t="shared" si="78"/>
        <v>2016</v>
      </c>
      <c r="B5004" t="s">
        <v>947</v>
      </c>
      <c r="C5004">
        <v>2125</v>
      </c>
      <c r="D5004">
        <v>1</v>
      </c>
      <c r="E5004">
        <v>1153.1199999999999</v>
      </c>
    </row>
    <row r="5005" spans="1:5" x14ac:dyDescent="0.35">
      <c r="A5005">
        <f t="shared" si="78"/>
        <v>2016</v>
      </c>
      <c r="B5005" t="s">
        <v>947</v>
      </c>
      <c r="C5005">
        <v>2134</v>
      </c>
      <c r="D5005">
        <v>1</v>
      </c>
      <c r="E5005">
        <v>682.69</v>
      </c>
    </row>
    <row r="5006" spans="1:5" x14ac:dyDescent="0.35">
      <c r="A5006">
        <f t="shared" si="78"/>
        <v>2016</v>
      </c>
      <c r="B5006" t="s">
        <v>947</v>
      </c>
      <c r="C5006">
        <v>2135</v>
      </c>
      <c r="D5006">
        <v>1</v>
      </c>
      <c r="E5006">
        <v>951</v>
      </c>
    </row>
    <row r="5007" spans="1:5" x14ac:dyDescent="0.35">
      <c r="A5007">
        <f t="shared" si="78"/>
        <v>2016</v>
      </c>
      <c r="B5007" t="s">
        <v>947</v>
      </c>
      <c r="C5007">
        <v>2137</v>
      </c>
      <c r="D5007">
        <v>1</v>
      </c>
      <c r="E5007">
        <v>600.73</v>
      </c>
    </row>
    <row r="5008" spans="1:5" x14ac:dyDescent="0.35">
      <c r="A5008">
        <f t="shared" si="78"/>
        <v>2016</v>
      </c>
      <c r="B5008" t="s">
        <v>947</v>
      </c>
      <c r="C5008">
        <v>2142</v>
      </c>
      <c r="D5008">
        <v>1</v>
      </c>
      <c r="E5008">
        <v>1872.85</v>
      </c>
    </row>
    <row r="5009" spans="1:5" x14ac:dyDescent="0.35">
      <c r="A5009">
        <f t="shared" si="78"/>
        <v>2016</v>
      </c>
      <c r="B5009" t="s">
        <v>947</v>
      </c>
      <c r="C5009">
        <v>2143</v>
      </c>
      <c r="D5009">
        <v>1</v>
      </c>
      <c r="E5009">
        <v>803.18</v>
      </c>
    </row>
    <row r="5010" spans="1:5" x14ac:dyDescent="0.35">
      <c r="A5010">
        <f t="shared" si="78"/>
        <v>2016</v>
      </c>
      <c r="B5010" t="s">
        <v>947</v>
      </c>
      <c r="C5010">
        <v>2144</v>
      </c>
      <c r="D5010">
        <v>1</v>
      </c>
      <c r="E5010">
        <v>3344.7</v>
      </c>
    </row>
    <row r="5011" spans="1:5" x14ac:dyDescent="0.35">
      <c r="A5011">
        <f t="shared" si="78"/>
        <v>2016</v>
      </c>
      <c r="B5011" t="s">
        <v>947</v>
      </c>
      <c r="C5011">
        <v>2149</v>
      </c>
      <c r="D5011">
        <v>1</v>
      </c>
      <c r="E5011">
        <v>1131.92</v>
      </c>
    </row>
    <row r="5012" spans="1:5" x14ac:dyDescent="0.35">
      <c r="A5012">
        <f t="shared" si="78"/>
        <v>2016</v>
      </c>
      <c r="B5012" t="s">
        <v>947</v>
      </c>
      <c r="C5012">
        <v>2154</v>
      </c>
      <c r="D5012">
        <v>1</v>
      </c>
      <c r="E5012">
        <v>988.3</v>
      </c>
    </row>
    <row r="5013" spans="1:5" x14ac:dyDescent="0.35">
      <c r="A5013">
        <f t="shared" si="78"/>
        <v>2016</v>
      </c>
      <c r="B5013" t="s">
        <v>947</v>
      </c>
      <c r="C5013">
        <v>2155</v>
      </c>
      <c r="D5013">
        <v>1</v>
      </c>
      <c r="E5013">
        <v>1007.16</v>
      </c>
    </row>
    <row r="5014" spans="1:5" x14ac:dyDescent="0.35">
      <c r="A5014">
        <f t="shared" si="78"/>
        <v>2016</v>
      </c>
      <c r="B5014" t="s">
        <v>947</v>
      </c>
      <c r="C5014">
        <v>2159</v>
      </c>
      <c r="D5014">
        <v>1</v>
      </c>
      <c r="E5014">
        <v>545.88</v>
      </c>
    </row>
    <row r="5015" spans="1:5" x14ac:dyDescent="0.35">
      <c r="A5015">
        <f t="shared" si="78"/>
        <v>2016</v>
      </c>
      <c r="B5015" t="s">
        <v>947</v>
      </c>
      <c r="C5015">
        <v>2164</v>
      </c>
      <c r="D5015">
        <v>1</v>
      </c>
      <c r="E5015">
        <v>1636.02</v>
      </c>
    </row>
    <row r="5016" spans="1:5" x14ac:dyDescent="0.35">
      <c r="A5016">
        <f t="shared" si="78"/>
        <v>2016</v>
      </c>
      <c r="B5016" t="s">
        <v>947</v>
      </c>
      <c r="C5016">
        <v>2165</v>
      </c>
      <c r="D5016">
        <v>1</v>
      </c>
      <c r="E5016">
        <v>965.2</v>
      </c>
    </row>
    <row r="5017" spans="1:5" x14ac:dyDescent="0.35">
      <c r="A5017">
        <f t="shared" si="78"/>
        <v>2016</v>
      </c>
      <c r="B5017" t="s">
        <v>947</v>
      </c>
      <c r="C5017">
        <v>2167</v>
      </c>
      <c r="D5017">
        <v>1</v>
      </c>
      <c r="E5017">
        <v>673.29</v>
      </c>
    </row>
    <row r="5018" spans="1:5" x14ac:dyDescent="0.35">
      <c r="A5018">
        <f t="shared" si="78"/>
        <v>2016</v>
      </c>
      <c r="B5018" t="s">
        <v>947</v>
      </c>
      <c r="C5018">
        <v>2168</v>
      </c>
      <c r="D5018">
        <v>1</v>
      </c>
      <c r="E5018">
        <v>907.22</v>
      </c>
    </row>
    <row r="5019" spans="1:5" x14ac:dyDescent="0.35">
      <c r="A5019">
        <f t="shared" si="78"/>
        <v>2016</v>
      </c>
      <c r="B5019" t="s">
        <v>947</v>
      </c>
      <c r="C5019">
        <v>2169</v>
      </c>
      <c r="D5019">
        <v>1</v>
      </c>
      <c r="E5019">
        <v>729.31</v>
      </c>
    </row>
    <row r="5020" spans="1:5" x14ac:dyDescent="0.35">
      <c r="A5020">
        <f t="shared" si="78"/>
        <v>2016</v>
      </c>
      <c r="B5020" t="s">
        <v>947</v>
      </c>
      <c r="C5020">
        <v>2170</v>
      </c>
      <c r="D5020">
        <v>1</v>
      </c>
      <c r="E5020">
        <v>1170.82</v>
      </c>
    </row>
    <row r="5021" spans="1:5" x14ac:dyDescent="0.35">
      <c r="A5021">
        <f t="shared" si="78"/>
        <v>2016</v>
      </c>
      <c r="B5021" t="s">
        <v>947</v>
      </c>
      <c r="C5021">
        <v>2171</v>
      </c>
      <c r="D5021">
        <v>1</v>
      </c>
      <c r="E5021">
        <v>265.8</v>
      </c>
    </row>
    <row r="5022" spans="1:5" x14ac:dyDescent="0.35">
      <c r="A5022">
        <f t="shared" si="78"/>
        <v>2016</v>
      </c>
      <c r="B5022" t="s">
        <v>947</v>
      </c>
      <c r="C5022">
        <v>2172</v>
      </c>
      <c r="D5022">
        <v>1</v>
      </c>
      <c r="E5022">
        <v>810.72</v>
      </c>
    </row>
    <row r="5023" spans="1:5" x14ac:dyDescent="0.35">
      <c r="A5023">
        <f t="shared" si="78"/>
        <v>2016</v>
      </c>
      <c r="B5023" t="s">
        <v>947</v>
      </c>
      <c r="C5023">
        <v>2174</v>
      </c>
      <c r="D5023">
        <v>1</v>
      </c>
      <c r="E5023">
        <v>900.33</v>
      </c>
    </row>
    <row r="5024" spans="1:5" x14ac:dyDescent="0.35">
      <c r="A5024">
        <f t="shared" si="78"/>
        <v>2016</v>
      </c>
      <c r="B5024" t="s">
        <v>947</v>
      </c>
      <c r="C5024">
        <v>2176</v>
      </c>
      <c r="D5024">
        <v>1</v>
      </c>
      <c r="E5024">
        <v>433.66</v>
      </c>
    </row>
    <row r="5025" spans="1:5" x14ac:dyDescent="0.35">
      <c r="A5025">
        <f t="shared" si="78"/>
        <v>2016</v>
      </c>
      <c r="B5025" t="s">
        <v>947</v>
      </c>
      <c r="C5025">
        <v>2180</v>
      </c>
      <c r="D5025">
        <v>1</v>
      </c>
      <c r="E5025">
        <v>666</v>
      </c>
    </row>
    <row r="5026" spans="1:5" x14ac:dyDescent="0.35">
      <c r="A5026">
        <f t="shared" si="78"/>
        <v>2016</v>
      </c>
      <c r="B5026" t="s">
        <v>947</v>
      </c>
      <c r="C5026">
        <v>2184</v>
      </c>
      <c r="D5026">
        <v>1</v>
      </c>
      <c r="E5026">
        <v>1198.17</v>
      </c>
    </row>
    <row r="5027" spans="1:5" x14ac:dyDescent="0.35">
      <c r="A5027">
        <f t="shared" si="78"/>
        <v>2016</v>
      </c>
      <c r="B5027" t="s">
        <v>947</v>
      </c>
      <c r="C5027">
        <v>2190</v>
      </c>
      <c r="D5027">
        <v>1</v>
      </c>
      <c r="E5027">
        <v>756.3</v>
      </c>
    </row>
    <row r="5028" spans="1:5" x14ac:dyDescent="0.35">
      <c r="A5028">
        <f t="shared" si="78"/>
        <v>2016</v>
      </c>
      <c r="B5028" t="s">
        <v>947</v>
      </c>
      <c r="C5028">
        <v>2198</v>
      </c>
      <c r="D5028">
        <v>1</v>
      </c>
      <c r="E5028">
        <v>627.26</v>
      </c>
    </row>
    <row r="5029" spans="1:5" x14ac:dyDescent="0.35">
      <c r="A5029">
        <f t="shared" si="78"/>
        <v>2016</v>
      </c>
      <c r="B5029" t="s">
        <v>947</v>
      </c>
      <c r="C5029">
        <v>2215</v>
      </c>
      <c r="D5029">
        <v>1</v>
      </c>
      <c r="E5029">
        <v>293.61</v>
      </c>
    </row>
    <row r="5030" spans="1:5" x14ac:dyDescent="0.35">
      <c r="A5030">
        <f t="shared" si="78"/>
        <v>2016</v>
      </c>
      <c r="B5030" t="s">
        <v>947</v>
      </c>
      <c r="C5030">
        <v>2310</v>
      </c>
      <c r="D5030">
        <v>1</v>
      </c>
      <c r="E5030">
        <v>1193.75</v>
      </c>
    </row>
    <row r="5031" spans="1:5" x14ac:dyDescent="0.35">
      <c r="A5031">
        <f t="shared" si="78"/>
        <v>2016</v>
      </c>
      <c r="B5031" t="s">
        <v>947</v>
      </c>
      <c r="C5031">
        <v>2311</v>
      </c>
      <c r="D5031">
        <v>1</v>
      </c>
      <c r="E5031">
        <v>425.45</v>
      </c>
    </row>
    <row r="5032" spans="1:5" x14ac:dyDescent="0.35">
      <c r="A5032">
        <f t="shared" si="78"/>
        <v>2016</v>
      </c>
      <c r="B5032" t="s">
        <v>947</v>
      </c>
      <c r="C5032">
        <v>2342</v>
      </c>
      <c r="D5032">
        <v>1</v>
      </c>
      <c r="E5032">
        <v>726.41</v>
      </c>
    </row>
    <row r="5033" spans="1:5" x14ac:dyDescent="0.35">
      <c r="A5033">
        <f t="shared" si="78"/>
        <v>2016</v>
      </c>
      <c r="B5033" t="s">
        <v>947</v>
      </c>
      <c r="C5033">
        <v>2358</v>
      </c>
      <c r="D5033">
        <v>1</v>
      </c>
      <c r="E5033">
        <v>187.81</v>
      </c>
    </row>
    <row r="5034" spans="1:5" x14ac:dyDescent="0.35">
      <c r="A5034">
        <f t="shared" si="78"/>
        <v>2016</v>
      </c>
      <c r="B5034" t="s">
        <v>947</v>
      </c>
      <c r="C5034">
        <v>2364</v>
      </c>
      <c r="D5034">
        <v>1</v>
      </c>
      <c r="E5034">
        <v>613.08000000000004</v>
      </c>
    </row>
    <row r="5035" spans="1:5" x14ac:dyDescent="0.35">
      <c r="A5035">
        <f t="shared" si="78"/>
        <v>2016</v>
      </c>
      <c r="B5035" t="s">
        <v>947</v>
      </c>
      <c r="C5035">
        <v>2365</v>
      </c>
      <c r="D5035">
        <v>1</v>
      </c>
      <c r="E5035">
        <v>766.84</v>
      </c>
    </row>
    <row r="5036" spans="1:5" x14ac:dyDescent="0.35">
      <c r="A5036">
        <f t="shared" si="78"/>
        <v>2016</v>
      </c>
      <c r="B5036" t="s">
        <v>947</v>
      </c>
      <c r="C5036">
        <v>2396</v>
      </c>
      <c r="D5036">
        <v>1</v>
      </c>
      <c r="E5036">
        <v>802.01</v>
      </c>
    </row>
    <row r="5037" spans="1:5" x14ac:dyDescent="0.35">
      <c r="A5037">
        <f t="shared" si="78"/>
        <v>2016</v>
      </c>
      <c r="B5037" t="s">
        <v>947</v>
      </c>
      <c r="C5037">
        <v>2397</v>
      </c>
      <c r="D5037">
        <v>1</v>
      </c>
      <c r="E5037">
        <v>1027.44</v>
      </c>
    </row>
    <row r="5038" spans="1:5" x14ac:dyDescent="0.35">
      <c r="A5038">
        <f t="shared" si="78"/>
        <v>2016</v>
      </c>
      <c r="B5038" t="s">
        <v>947</v>
      </c>
      <c r="C5038">
        <v>2448</v>
      </c>
      <c r="D5038">
        <v>1</v>
      </c>
      <c r="E5038">
        <v>755.23</v>
      </c>
    </row>
    <row r="5039" spans="1:5" x14ac:dyDescent="0.35">
      <c r="A5039">
        <f t="shared" si="78"/>
        <v>2016</v>
      </c>
      <c r="B5039" t="s">
        <v>947</v>
      </c>
      <c r="C5039">
        <v>2527</v>
      </c>
      <c r="D5039">
        <v>1</v>
      </c>
      <c r="E5039">
        <v>229.96</v>
      </c>
    </row>
    <row r="5040" spans="1:5" x14ac:dyDescent="0.35">
      <c r="A5040">
        <f t="shared" si="78"/>
        <v>2016</v>
      </c>
      <c r="B5040" t="s">
        <v>947</v>
      </c>
      <c r="C5040">
        <v>2534</v>
      </c>
      <c r="D5040">
        <v>1</v>
      </c>
      <c r="E5040">
        <v>648.54999999999995</v>
      </c>
    </row>
    <row r="5041" spans="1:5" x14ac:dyDescent="0.35">
      <c r="A5041">
        <f t="shared" si="78"/>
        <v>2016</v>
      </c>
      <c r="B5041" t="s">
        <v>947</v>
      </c>
      <c r="C5041">
        <v>2536</v>
      </c>
      <c r="D5041">
        <v>1</v>
      </c>
      <c r="E5041">
        <v>227.08</v>
      </c>
    </row>
    <row r="5042" spans="1:5" x14ac:dyDescent="0.35">
      <c r="A5042">
        <f t="shared" si="78"/>
        <v>2016</v>
      </c>
      <c r="B5042" t="s">
        <v>947</v>
      </c>
      <c r="C5042">
        <v>2580</v>
      </c>
      <c r="D5042">
        <v>1</v>
      </c>
      <c r="E5042">
        <v>724.74</v>
      </c>
    </row>
    <row r="5043" spans="1:5" x14ac:dyDescent="0.35">
      <c r="A5043">
        <f t="shared" si="78"/>
        <v>2016</v>
      </c>
      <c r="B5043" t="s">
        <v>947</v>
      </c>
      <c r="C5043">
        <v>2609</v>
      </c>
      <c r="D5043">
        <v>1</v>
      </c>
      <c r="E5043">
        <v>433.25</v>
      </c>
    </row>
    <row r="5044" spans="1:5" x14ac:dyDescent="0.35">
      <c r="A5044">
        <f t="shared" si="78"/>
        <v>2016</v>
      </c>
      <c r="B5044" t="s">
        <v>947</v>
      </c>
      <c r="C5044">
        <v>2683</v>
      </c>
      <c r="D5044">
        <v>1</v>
      </c>
      <c r="E5044">
        <v>410.38</v>
      </c>
    </row>
    <row r="5045" spans="1:5" x14ac:dyDescent="0.35">
      <c r="A5045">
        <f t="shared" si="78"/>
        <v>2016</v>
      </c>
      <c r="B5045" t="s">
        <v>947</v>
      </c>
      <c r="C5045">
        <v>2687</v>
      </c>
      <c r="D5045">
        <v>1</v>
      </c>
      <c r="E5045">
        <v>1129</v>
      </c>
    </row>
    <row r="5046" spans="1:5" x14ac:dyDescent="0.35">
      <c r="A5046">
        <f t="shared" si="78"/>
        <v>2016</v>
      </c>
      <c r="B5046" t="s">
        <v>947</v>
      </c>
      <c r="C5046">
        <v>2689</v>
      </c>
      <c r="D5046">
        <v>1</v>
      </c>
      <c r="E5046">
        <v>1144.05</v>
      </c>
    </row>
    <row r="5047" spans="1:5" x14ac:dyDescent="0.35">
      <c r="A5047">
        <f t="shared" si="78"/>
        <v>2016</v>
      </c>
      <c r="B5047" t="s">
        <v>947</v>
      </c>
      <c r="C5047">
        <v>2711</v>
      </c>
      <c r="D5047">
        <v>1</v>
      </c>
      <c r="E5047">
        <v>934.91</v>
      </c>
    </row>
    <row r="5048" spans="1:5" x14ac:dyDescent="0.35">
      <c r="A5048">
        <f t="shared" si="78"/>
        <v>2016</v>
      </c>
      <c r="B5048" t="s">
        <v>947</v>
      </c>
      <c r="C5048">
        <v>2752</v>
      </c>
      <c r="D5048">
        <v>1</v>
      </c>
      <c r="E5048">
        <v>1744.09</v>
      </c>
    </row>
    <row r="5049" spans="1:5" x14ac:dyDescent="0.35">
      <c r="A5049">
        <f t="shared" si="78"/>
        <v>2016</v>
      </c>
      <c r="B5049" t="s">
        <v>947</v>
      </c>
      <c r="C5049">
        <v>2753</v>
      </c>
      <c r="D5049">
        <v>1</v>
      </c>
      <c r="E5049">
        <v>911.86</v>
      </c>
    </row>
    <row r="5050" spans="1:5" x14ac:dyDescent="0.35">
      <c r="A5050">
        <f t="shared" si="78"/>
        <v>2016</v>
      </c>
      <c r="B5050" t="s">
        <v>947</v>
      </c>
      <c r="C5050">
        <v>2754</v>
      </c>
      <c r="D5050">
        <v>1</v>
      </c>
      <c r="E5050">
        <v>483.94</v>
      </c>
    </row>
    <row r="5051" spans="1:5" x14ac:dyDescent="0.35">
      <c r="A5051">
        <f t="shared" si="78"/>
        <v>2016</v>
      </c>
      <c r="B5051" t="s">
        <v>947</v>
      </c>
      <c r="C5051">
        <v>2759</v>
      </c>
      <c r="D5051">
        <v>1</v>
      </c>
      <c r="E5051">
        <v>214.82</v>
      </c>
    </row>
    <row r="5052" spans="1:5" x14ac:dyDescent="0.35">
      <c r="A5052">
        <f t="shared" si="78"/>
        <v>2016</v>
      </c>
      <c r="B5052" t="s">
        <v>947</v>
      </c>
      <c r="C5052">
        <v>2769</v>
      </c>
      <c r="D5052">
        <v>1</v>
      </c>
      <c r="E5052">
        <v>1028.02</v>
      </c>
    </row>
    <row r="5053" spans="1:5" x14ac:dyDescent="0.35">
      <c r="A5053">
        <f t="shared" si="78"/>
        <v>2016</v>
      </c>
      <c r="B5053" t="s">
        <v>947</v>
      </c>
      <c r="C5053">
        <v>2805</v>
      </c>
      <c r="D5053">
        <v>1</v>
      </c>
      <c r="E5053">
        <v>1164.46</v>
      </c>
    </row>
    <row r="5054" spans="1:5" x14ac:dyDescent="0.35">
      <c r="A5054">
        <f t="shared" si="78"/>
        <v>2016</v>
      </c>
      <c r="B5054" t="s">
        <v>947</v>
      </c>
      <c r="C5054">
        <v>2835</v>
      </c>
      <c r="D5054">
        <v>1</v>
      </c>
      <c r="E5054">
        <v>619.80999999999995</v>
      </c>
    </row>
    <row r="5055" spans="1:5" x14ac:dyDescent="0.35">
      <c r="A5055">
        <f t="shared" si="78"/>
        <v>2016</v>
      </c>
      <c r="B5055" t="s">
        <v>947</v>
      </c>
      <c r="C5055">
        <v>2853</v>
      </c>
      <c r="D5055">
        <v>1</v>
      </c>
      <c r="E5055">
        <v>761.64</v>
      </c>
    </row>
    <row r="5056" spans="1:5" x14ac:dyDescent="0.35">
      <c r="A5056">
        <f t="shared" si="78"/>
        <v>2016</v>
      </c>
      <c r="B5056" t="s">
        <v>947</v>
      </c>
      <c r="C5056">
        <v>2854</v>
      </c>
      <c r="D5056">
        <v>1</v>
      </c>
      <c r="E5056">
        <v>511.59</v>
      </c>
    </row>
    <row r="5057" spans="1:5" x14ac:dyDescent="0.35">
      <c r="A5057">
        <f t="shared" si="78"/>
        <v>2016</v>
      </c>
      <c r="B5057" t="s">
        <v>947</v>
      </c>
      <c r="C5057">
        <v>2856</v>
      </c>
      <c r="D5057">
        <v>1</v>
      </c>
      <c r="E5057">
        <v>310.04000000000002</v>
      </c>
    </row>
    <row r="5058" spans="1:5" x14ac:dyDescent="0.35">
      <c r="A5058">
        <f t="shared" si="78"/>
        <v>2016</v>
      </c>
      <c r="B5058" t="s">
        <v>947</v>
      </c>
      <c r="C5058">
        <v>2859</v>
      </c>
      <c r="D5058">
        <v>1</v>
      </c>
      <c r="E5058">
        <v>1559.87</v>
      </c>
    </row>
    <row r="5059" spans="1:5" x14ac:dyDescent="0.35">
      <c r="A5059">
        <f t="shared" si="78"/>
        <v>2016</v>
      </c>
      <c r="B5059" t="s">
        <v>947</v>
      </c>
      <c r="C5059">
        <v>2860</v>
      </c>
      <c r="D5059">
        <v>1</v>
      </c>
      <c r="E5059">
        <v>1188.03</v>
      </c>
    </row>
    <row r="5060" spans="1:5" x14ac:dyDescent="0.35">
      <c r="A5060">
        <f t="shared" ref="A5060:A5123" si="79">VALUE(20&amp;LEFT(B5060,2))+1</f>
        <v>2016</v>
      </c>
      <c r="B5060" t="s">
        <v>947</v>
      </c>
      <c r="C5060">
        <v>2884</v>
      </c>
      <c r="D5060">
        <v>1</v>
      </c>
      <c r="E5060">
        <v>407.85</v>
      </c>
    </row>
    <row r="5061" spans="1:5" x14ac:dyDescent="0.35">
      <c r="A5061">
        <f t="shared" si="79"/>
        <v>2016</v>
      </c>
      <c r="B5061" t="s">
        <v>947</v>
      </c>
      <c r="C5061">
        <v>2886</v>
      </c>
      <c r="D5061">
        <v>1</v>
      </c>
      <c r="E5061">
        <v>329.94</v>
      </c>
    </row>
    <row r="5062" spans="1:5" x14ac:dyDescent="0.35">
      <c r="A5062">
        <f t="shared" si="79"/>
        <v>2016</v>
      </c>
      <c r="B5062" t="s">
        <v>947</v>
      </c>
      <c r="C5062">
        <v>2888</v>
      </c>
      <c r="D5062">
        <v>1</v>
      </c>
      <c r="E5062">
        <v>320.33</v>
      </c>
    </row>
    <row r="5063" spans="1:5" x14ac:dyDescent="0.35">
      <c r="A5063">
        <f t="shared" si="79"/>
        <v>2016</v>
      </c>
      <c r="B5063" t="s">
        <v>947</v>
      </c>
      <c r="C5063">
        <v>2889</v>
      </c>
      <c r="D5063">
        <v>1</v>
      </c>
      <c r="E5063">
        <v>695.05</v>
      </c>
    </row>
    <row r="5064" spans="1:5" x14ac:dyDescent="0.35">
      <c r="A5064">
        <f t="shared" si="79"/>
        <v>2016</v>
      </c>
      <c r="B5064" t="s">
        <v>947</v>
      </c>
      <c r="C5064">
        <v>2890</v>
      </c>
      <c r="D5064">
        <v>1</v>
      </c>
      <c r="E5064">
        <v>496.83</v>
      </c>
    </row>
    <row r="5065" spans="1:5" x14ac:dyDescent="0.35">
      <c r="A5065">
        <f t="shared" si="79"/>
        <v>2016</v>
      </c>
      <c r="B5065" t="s">
        <v>947</v>
      </c>
      <c r="C5065">
        <v>2895</v>
      </c>
      <c r="D5065">
        <v>1</v>
      </c>
      <c r="E5065">
        <v>1195.78</v>
      </c>
    </row>
    <row r="5066" spans="1:5" x14ac:dyDescent="0.35">
      <c r="A5066">
        <f t="shared" si="79"/>
        <v>2016</v>
      </c>
      <c r="B5066" t="s">
        <v>947</v>
      </c>
      <c r="C5066">
        <v>2897</v>
      </c>
      <c r="D5066">
        <v>1</v>
      </c>
      <c r="E5066">
        <v>1104.72</v>
      </c>
    </row>
    <row r="5067" spans="1:5" x14ac:dyDescent="0.35">
      <c r="A5067">
        <f t="shared" si="79"/>
        <v>2016</v>
      </c>
      <c r="B5067" t="s">
        <v>947</v>
      </c>
      <c r="C5067">
        <v>2898</v>
      </c>
      <c r="D5067">
        <v>1</v>
      </c>
      <c r="E5067">
        <v>386.73</v>
      </c>
    </row>
    <row r="5068" spans="1:5" x14ac:dyDescent="0.35">
      <c r="A5068">
        <f t="shared" si="79"/>
        <v>2016</v>
      </c>
      <c r="B5068" t="s">
        <v>947</v>
      </c>
      <c r="C5068">
        <v>2899</v>
      </c>
      <c r="D5068">
        <v>1</v>
      </c>
      <c r="E5068">
        <v>1453.17</v>
      </c>
    </row>
    <row r="5069" spans="1:5" x14ac:dyDescent="0.35">
      <c r="A5069">
        <f t="shared" si="79"/>
        <v>2016</v>
      </c>
      <c r="B5069" t="s">
        <v>947</v>
      </c>
      <c r="C5069">
        <v>2902</v>
      </c>
      <c r="D5069">
        <v>1</v>
      </c>
      <c r="E5069">
        <v>573.22</v>
      </c>
    </row>
    <row r="5070" spans="1:5" x14ac:dyDescent="0.35">
      <c r="A5070">
        <f t="shared" si="79"/>
        <v>2016</v>
      </c>
      <c r="B5070" t="s">
        <v>947</v>
      </c>
      <c r="C5070">
        <v>2903</v>
      </c>
      <c r="D5070">
        <v>1</v>
      </c>
      <c r="E5070">
        <v>478.65</v>
      </c>
    </row>
    <row r="5071" spans="1:5" x14ac:dyDescent="0.35">
      <c r="A5071">
        <f t="shared" si="79"/>
        <v>2016</v>
      </c>
      <c r="B5071" t="s">
        <v>947</v>
      </c>
      <c r="C5071">
        <v>2904</v>
      </c>
      <c r="D5071">
        <v>1</v>
      </c>
      <c r="E5071">
        <v>742.39</v>
      </c>
    </row>
    <row r="5072" spans="1:5" x14ac:dyDescent="0.35">
      <c r="A5072">
        <f t="shared" si="79"/>
        <v>2016</v>
      </c>
      <c r="B5072" t="s">
        <v>947</v>
      </c>
      <c r="C5072">
        <v>2905</v>
      </c>
      <c r="D5072">
        <v>1</v>
      </c>
      <c r="E5072">
        <v>1899.16</v>
      </c>
    </row>
    <row r="5073" spans="1:5" x14ac:dyDescent="0.35">
      <c r="A5073">
        <f t="shared" si="79"/>
        <v>2016</v>
      </c>
      <c r="B5073" t="s">
        <v>947</v>
      </c>
      <c r="C5073">
        <v>2906</v>
      </c>
      <c r="D5073">
        <v>1</v>
      </c>
      <c r="E5073">
        <v>372.79</v>
      </c>
    </row>
    <row r="5074" spans="1:5" x14ac:dyDescent="0.35">
      <c r="A5074">
        <f t="shared" si="79"/>
        <v>2016</v>
      </c>
      <c r="B5074" t="s">
        <v>947</v>
      </c>
      <c r="C5074">
        <v>2907</v>
      </c>
      <c r="D5074">
        <v>1</v>
      </c>
      <c r="E5074">
        <v>272.32</v>
      </c>
    </row>
    <row r="5075" spans="1:5" x14ac:dyDescent="0.35">
      <c r="A5075">
        <f t="shared" si="79"/>
        <v>2016</v>
      </c>
      <c r="B5075" t="s">
        <v>947</v>
      </c>
      <c r="C5075">
        <v>2908</v>
      </c>
      <c r="D5075">
        <v>1</v>
      </c>
      <c r="E5075">
        <v>460.97</v>
      </c>
    </row>
    <row r="5076" spans="1:5" x14ac:dyDescent="0.35">
      <c r="A5076">
        <f t="shared" si="79"/>
        <v>2017</v>
      </c>
      <c r="B5076" t="s">
        <v>948</v>
      </c>
      <c r="C5076">
        <v>1</v>
      </c>
      <c r="D5076">
        <v>1</v>
      </c>
      <c r="E5076">
        <v>1170.5999999999999</v>
      </c>
    </row>
    <row r="5077" spans="1:5" x14ac:dyDescent="0.35">
      <c r="A5077">
        <f t="shared" si="79"/>
        <v>2017</v>
      </c>
      <c r="B5077" t="s">
        <v>948</v>
      </c>
      <c r="C5077">
        <v>1</v>
      </c>
      <c r="D5077">
        <v>3</v>
      </c>
      <c r="E5077">
        <v>35380.28</v>
      </c>
    </row>
    <row r="5078" spans="1:5" x14ac:dyDescent="0.35">
      <c r="A5078">
        <f t="shared" si="79"/>
        <v>2017</v>
      </c>
      <c r="B5078" t="s">
        <v>948</v>
      </c>
      <c r="C5078">
        <v>2</v>
      </c>
      <c r="D5078">
        <v>1</v>
      </c>
      <c r="E5078">
        <v>268.42</v>
      </c>
    </row>
    <row r="5079" spans="1:5" x14ac:dyDescent="0.35">
      <c r="A5079">
        <f t="shared" si="79"/>
        <v>2017</v>
      </c>
      <c r="B5079" t="s">
        <v>948</v>
      </c>
      <c r="C5079">
        <v>4</v>
      </c>
      <c r="D5079">
        <v>1</v>
      </c>
      <c r="E5079">
        <v>462.77</v>
      </c>
    </row>
    <row r="5080" spans="1:5" x14ac:dyDescent="0.35">
      <c r="A5080">
        <f t="shared" si="79"/>
        <v>2017</v>
      </c>
      <c r="B5080" t="s">
        <v>948</v>
      </c>
      <c r="C5080">
        <v>6</v>
      </c>
      <c r="D5080">
        <v>3</v>
      </c>
      <c r="E5080">
        <v>3525.23</v>
      </c>
    </row>
    <row r="5081" spans="1:5" x14ac:dyDescent="0.35">
      <c r="A5081">
        <f t="shared" si="79"/>
        <v>2017</v>
      </c>
      <c r="B5081" t="s">
        <v>948</v>
      </c>
      <c r="C5081">
        <v>11</v>
      </c>
      <c r="D5081">
        <v>1</v>
      </c>
      <c r="E5081">
        <v>38220.620000000003</v>
      </c>
    </row>
    <row r="5082" spans="1:5" x14ac:dyDescent="0.35">
      <c r="A5082">
        <f t="shared" si="79"/>
        <v>2017</v>
      </c>
      <c r="B5082" t="s">
        <v>948</v>
      </c>
      <c r="C5082">
        <v>12</v>
      </c>
      <c r="D5082">
        <v>1</v>
      </c>
      <c r="E5082">
        <v>6498.94</v>
      </c>
    </row>
    <row r="5083" spans="1:5" x14ac:dyDescent="0.35">
      <c r="A5083">
        <f t="shared" si="79"/>
        <v>2017</v>
      </c>
      <c r="B5083" t="s">
        <v>948</v>
      </c>
      <c r="C5083">
        <v>13</v>
      </c>
      <c r="D5083">
        <v>1</v>
      </c>
      <c r="E5083">
        <v>3359.85</v>
      </c>
    </row>
    <row r="5084" spans="1:5" x14ac:dyDescent="0.35">
      <c r="A5084">
        <f t="shared" si="79"/>
        <v>2017</v>
      </c>
      <c r="B5084" t="s">
        <v>948</v>
      </c>
      <c r="C5084">
        <v>14</v>
      </c>
      <c r="D5084">
        <v>1</v>
      </c>
      <c r="E5084">
        <v>3095.92</v>
      </c>
    </row>
    <row r="5085" spans="1:5" x14ac:dyDescent="0.35">
      <c r="A5085">
        <f t="shared" si="79"/>
        <v>2017</v>
      </c>
      <c r="B5085" t="s">
        <v>948</v>
      </c>
      <c r="C5085">
        <v>15</v>
      </c>
      <c r="D5085">
        <v>1</v>
      </c>
      <c r="E5085">
        <v>4519.0200000000004</v>
      </c>
    </row>
    <row r="5086" spans="1:5" x14ac:dyDescent="0.35">
      <c r="A5086">
        <f t="shared" si="79"/>
        <v>2017</v>
      </c>
      <c r="B5086" t="s">
        <v>948</v>
      </c>
      <c r="C5086">
        <v>16</v>
      </c>
      <c r="D5086">
        <v>1</v>
      </c>
      <c r="E5086">
        <v>5706.3</v>
      </c>
    </row>
    <row r="5087" spans="1:5" x14ac:dyDescent="0.35">
      <c r="A5087">
        <f t="shared" si="79"/>
        <v>2017</v>
      </c>
      <c r="B5087" t="s">
        <v>948</v>
      </c>
      <c r="C5087">
        <v>22</v>
      </c>
      <c r="D5087">
        <v>1</v>
      </c>
      <c r="E5087">
        <v>3015.22</v>
      </c>
    </row>
    <row r="5088" spans="1:5" x14ac:dyDescent="0.35">
      <c r="A5088">
        <f t="shared" si="79"/>
        <v>2017</v>
      </c>
      <c r="B5088" t="s">
        <v>948</v>
      </c>
      <c r="C5088">
        <v>23</v>
      </c>
      <c r="D5088">
        <v>1</v>
      </c>
      <c r="E5088">
        <v>886.7</v>
      </c>
    </row>
    <row r="5089" spans="1:5" x14ac:dyDescent="0.35">
      <c r="A5089">
        <f t="shared" si="79"/>
        <v>2017</v>
      </c>
      <c r="B5089" t="s">
        <v>948</v>
      </c>
      <c r="C5089">
        <v>25</v>
      </c>
      <c r="D5089">
        <v>1</v>
      </c>
      <c r="E5089">
        <v>58.68</v>
      </c>
    </row>
    <row r="5090" spans="1:5" x14ac:dyDescent="0.35">
      <c r="A5090">
        <f t="shared" si="79"/>
        <v>2017</v>
      </c>
      <c r="B5090" t="s">
        <v>948</v>
      </c>
      <c r="C5090">
        <v>31</v>
      </c>
      <c r="D5090">
        <v>1</v>
      </c>
      <c r="E5090">
        <v>5079.32</v>
      </c>
    </row>
    <row r="5091" spans="1:5" x14ac:dyDescent="0.35">
      <c r="A5091">
        <f t="shared" si="79"/>
        <v>2017</v>
      </c>
      <c r="B5091" t="s">
        <v>948</v>
      </c>
      <c r="C5091">
        <v>32</v>
      </c>
      <c r="D5091">
        <v>1</v>
      </c>
      <c r="E5091">
        <v>608.67999999999995</v>
      </c>
    </row>
    <row r="5092" spans="1:5" x14ac:dyDescent="0.35">
      <c r="A5092">
        <f t="shared" si="79"/>
        <v>2017</v>
      </c>
      <c r="B5092" t="s">
        <v>948</v>
      </c>
      <c r="C5092">
        <v>36</v>
      </c>
      <c r="D5092">
        <v>1</v>
      </c>
      <c r="E5092">
        <v>257.27999999999997</v>
      </c>
    </row>
    <row r="5093" spans="1:5" x14ac:dyDescent="0.35">
      <c r="A5093">
        <f t="shared" si="79"/>
        <v>2017</v>
      </c>
      <c r="B5093" t="s">
        <v>948</v>
      </c>
      <c r="C5093">
        <v>38</v>
      </c>
      <c r="D5093">
        <v>1</v>
      </c>
      <c r="E5093">
        <v>1487.44</v>
      </c>
    </row>
    <row r="5094" spans="1:5" x14ac:dyDescent="0.35">
      <c r="A5094">
        <f t="shared" si="79"/>
        <v>2017</v>
      </c>
      <c r="B5094" t="s">
        <v>948</v>
      </c>
      <c r="C5094">
        <v>47</v>
      </c>
      <c r="D5094">
        <v>1</v>
      </c>
      <c r="E5094">
        <v>4399.0600000000004</v>
      </c>
    </row>
    <row r="5095" spans="1:5" x14ac:dyDescent="0.35">
      <c r="A5095">
        <f t="shared" si="79"/>
        <v>2017</v>
      </c>
      <c r="B5095" t="s">
        <v>948</v>
      </c>
      <c r="C5095">
        <v>51</v>
      </c>
      <c r="D5095">
        <v>1</v>
      </c>
      <c r="E5095">
        <v>1918.36</v>
      </c>
    </row>
    <row r="5096" spans="1:5" x14ac:dyDescent="0.35">
      <c r="A5096">
        <f t="shared" si="79"/>
        <v>2017</v>
      </c>
      <c r="B5096" t="s">
        <v>948</v>
      </c>
      <c r="C5096">
        <v>75</v>
      </c>
      <c r="D5096">
        <v>1</v>
      </c>
      <c r="E5096">
        <v>665.81</v>
      </c>
    </row>
    <row r="5097" spans="1:5" x14ac:dyDescent="0.35">
      <c r="A5097">
        <f t="shared" si="79"/>
        <v>2017</v>
      </c>
      <c r="B5097" t="s">
        <v>948</v>
      </c>
      <c r="C5097">
        <v>77</v>
      </c>
      <c r="D5097">
        <v>1</v>
      </c>
      <c r="E5097">
        <v>8505.41</v>
      </c>
    </row>
    <row r="5098" spans="1:5" x14ac:dyDescent="0.35">
      <c r="A5098">
        <f t="shared" si="79"/>
        <v>2017</v>
      </c>
      <c r="B5098" t="s">
        <v>948</v>
      </c>
      <c r="C5098">
        <v>81</v>
      </c>
      <c r="D5098">
        <v>1</v>
      </c>
      <c r="E5098">
        <v>151.25</v>
      </c>
    </row>
    <row r="5099" spans="1:5" x14ac:dyDescent="0.35">
      <c r="A5099">
        <f t="shared" si="79"/>
        <v>2017</v>
      </c>
      <c r="B5099" t="s">
        <v>948</v>
      </c>
      <c r="C5099">
        <v>84</v>
      </c>
      <c r="D5099">
        <v>1</v>
      </c>
      <c r="E5099">
        <v>568.66999999999996</v>
      </c>
    </row>
    <row r="5100" spans="1:5" x14ac:dyDescent="0.35">
      <c r="A5100">
        <f t="shared" si="79"/>
        <v>2017</v>
      </c>
      <c r="B5100" t="s">
        <v>948</v>
      </c>
      <c r="C5100">
        <v>85</v>
      </c>
      <c r="D5100">
        <v>1</v>
      </c>
      <c r="E5100">
        <v>572.27</v>
      </c>
    </row>
    <row r="5101" spans="1:5" x14ac:dyDescent="0.35">
      <c r="A5101">
        <f t="shared" si="79"/>
        <v>2017</v>
      </c>
      <c r="B5101" t="s">
        <v>948</v>
      </c>
      <c r="C5101">
        <v>88</v>
      </c>
      <c r="D5101">
        <v>1</v>
      </c>
      <c r="E5101">
        <v>2144.42</v>
      </c>
    </row>
    <row r="5102" spans="1:5" x14ac:dyDescent="0.35">
      <c r="A5102">
        <f t="shared" si="79"/>
        <v>2017</v>
      </c>
      <c r="B5102" t="s">
        <v>948</v>
      </c>
      <c r="C5102">
        <v>91</v>
      </c>
      <c r="D5102">
        <v>1</v>
      </c>
      <c r="E5102">
        <v>762.71</v>
      </c>
    </row>
    <row r="5103" spans="1:5" x14ac:dyDescent="0.35">
      <c r="A5103">
        <f t="shared" si="79"/>
        <v>2017</v>
      </c>
      <c r="B5103" t="s">
        <v>948</v>
      </c>
      <c r="C5103">
        <v>93</v>
      </c>
      <c r="D5103">
        <v>1</v>
      </c>
      <c r="E5103">
        <v>464.96</v>
      </c>
    </row>
    <row r="5104" spans="1:5" x14ac:dyDescent="0.35">
      <c r="A5104">
        <f t="shared" si="79"/>
        <v>2017</v>
      </c>
      <c r="B5104" t="s">
        <v>948</v>
      </c>
      <c r="C5104">
        <v>94</v>
      </c>
      <c r="D5104">
        <v>1</v>
      </c>
      <c r="E5104">
        <v>2704.3</v>
      </c>
    </row>
    <row r="5105" spans="1:5" x14ac:dyDescent="0.35">
      <c r="A5105">
        <f t="shared" si="79"/>
        <v>2017</v>
      </c>
      <c r="B5105" t="s">
        <v>948</v>
      </c>
      <c r="C5105">
        <v>95</v>
      </c>
      <c r="D5105">
        <v>1</v>
      </c>
      <c r="E5105">
        <v>340.64</v>
      </c>
    </row>
    <row r="5106" spans="1:5" x14ac:dyDescent="0.35">
      <c r="A5106">
        <f t="shared" si="79"/>
        <v>2017</v>
      </c>
      <c r="B5106" t="s">
        <v>948</v>
      </c>
      <c r="C5106">
        <v>97</v>
      </c>
      <c r="D5106">
        <v>1</v>
      </c>
      <c r="E5106">
        <v>648.01</v>
      </c>
    </row>
    <row r="5107" spans="1:5" x14ac:dyDescent="0.35">
      <c r="A5107">
        <f t="shared" si="79"/>
        <v>2017</v>
      </c>
      <c r="B5107" t="s">
        <v>948</v>
      </c>
      <c r="C5107">
        <v>99</v>
      </c>
      <c r="D5107">
        <v>1</v>
      </c>
      <c r="E5107">
        <v>1202.22</v>
      </c>
    </row>
    <row r="5108" spans="1:5" x14ac:dyDescent="0.35">
      <c r="A5108">
        <f t="shared" si="79"/>
        <v>2017</v>
      </c>
      <c r="B5108" t="s">
        <v>948</v>
      </c>
      <c r="C5108">
        <v>100</v>
      </c>
      <c r="D5108">
        <v>1</v>
      </c>
      <c r="E5108">
        <v>341.19</v>
      </c>
    </row>
    <row r="5109" spans="1:5" x14ac:dyDescent="0.35">
      <c r="A5109">
        <f t="shared" si="79"/>
        <v>2017</v>
      </c>
      <c r="B5109" t="s">
        <v>948</v>
      </c>
      <c r="C5109">
        <v>108</v>
      </c>
      <c r="D5109">
        <v>1</v>
      </c>
      <c r="E5109">
        <v>1010.66</v>
      </c>
    </row>
    <row r="5110" spans="1:5" x14ac:dyDescent="0.35">
      <c r="A5110">
        <f t="shared" si="79"/>
        <v>2017</v>
      </c>
      <c r="B5110" t="s">
        <v>948</v>
      </c>
      <c r="C5110">
        <v>110</v>
      </c>
      <c r="D5110">
        <v>1</v>
      </c>
      <c r="E5110">
        <v>3898.99</v>
      </c>
    </row>
    <row r="5111" spans="1:5" x14ac:dyDescent="0.35">
      <c r="A5111">
        <f t="shared" si="79"/>
        <v>2017</v>
      </c>
      <c r="B5111" t="s">
        <v>948</v>
      </c>
      <c r="C5111">
        <v>111</v>
      </c>
      <c r="D5111">
        <v>1</v>
      </c>
      <c r="E5111">
        <v>1592.49</v>
      </c>
    </row>
    <row r="5112" spans="1:5" x14ac:dyDescent="0.35">
      <c r="A5112">
        <f t="shared" si="79"/>
        <v>2017</v>
      </c>
      <c r="B5112" t="s">
        <v>948</v>
      </c>
      <c r="C5112">
        <v>112</v>
      </c>
      <c r="D5112">
        <v>1</v>
      </c>
      <c r="E5112">
        <v>9513.0300000000007</v>
      </c>
    </row>
    <row r="5113" spans="1:5" x14ac:dyDescent="0.35">
      <c r="A5113">
        <f t="shared" si="79"/>
        <v>2017</v>
      </c>
      <c r="B5113" t="s">
        <v>948</v>
      </c>
      <c r="C5113">
        <v>113</v>
      </c>
      <c r="D5113">
        <v>1</v>
      </c>
      <c r="E5113">
        <v>733.57</v>
      </c>
    </row>
    <row r="5114" spans="1:5" x14ac:dyDescent="0.35">
      <c r="A5114">
        <f t="shared" si="79"/>
        <v>2017</v>
      </c>
      <c r="B5114" t="s">
        <v>948</v>
      </c>
      <c r="C5114">
        <v>115</v>
      </c>
      <c r="D5114">
        <v>1</v>
      </c>
      <c r="E5114">
        <v>1172.3499999999999</v>
      </c>
    </row>
    <row r="5115" spans="1:5" x14ac:dyDescent="0.35">
      <c r="A5115">
        <f t="shared" si="79"/>
        <v>2017</v>
      </c>
      <c r="B5115" t="s">
        <v>948</v>
      </c>
      <c r="C5115">
        <v>116</v>
      </c>
      <c r="D5115">
        <v>1</v>
      </c>
      <c r="E5115">
        <v>1047.5899999999999</v>
      </c>
    </row>
    <row r="5116" spans="1:5" x14ac:dyDescent="0.35">
      <c r="A5116">
        <f t="shared" si="79"/>
        <v>2017</v>
      </c>
      <c r="B5116" t="s">
        <v>948</v>
      </c>
      <c r="C5116">
        <v>118</v>
      </c>
      <c r="D5116">
        <v>1</v>
      </c>
      <c r="E5116">
        <v>322.92</v>
      </c>
    </row>
    <row r="5117" spans="1:5" x14ac:dyDescent="0.35">
      <c r="A5117">
        <f t="shared" si="79"/>
        <v>2017</v>
      </c>
      <c r="B5117" t="s">
        <v>948</v>
      </c>
      <c r="C5117">
        <v>129</v>
      </c>
      <c r="D5117">
        <v>1</v>
      </c>
      <c r="E5117">
        <v>1517.52</v>
      </c>
    </row>
    <row r="5118" spans="1:5" x14ac:dyDescent="0.35">
      <c r="A5118">
        <f t="shared" si="79"/>
        <v>2017</v>
      </c>
      <c r="B5118" t="s">
        <v>948</v>
      </c>
      <c r="C5118">
        <v>138</v>
      </c>
      <c r="D5118">
        <v>1</v>
      </c>
      <c r="E5118">
        <v>2969.48</v>
      </c>
    </row>
    <row r="5119" spans="1:5" x14ac:dyDescent="0.35">
      <c r="A5119">
        <f t="shared" si="79"/>
        <v>2017</v>
      </c>
      <c r="B5119" t="s">
        <v>948</v>
      </c>
      <c r="C5119">
        <v>139</v>
      </c>
      <c r="D5119">
        <v>1</v>
      </c>
      <c r="E5119">
        <v>867.17</v>
      </c>
    </row>
    <row r="5120" spans="1:5" x14ac:dyDescent="0.35">
      <c r="A5120">
        <f t="shared" si="79"/>
        <v>2017</v>
      </c>
      <c r="B5120" t="s">
        <v>948</v>
      </c>
      <c r="C5120">
        <v>146</v>
      </c>
      <c r="D5120">
        <v>1</v>
      </c>
      <c r="E5120">
        <v>842.66</v>
      </c>
    </row>
    <row r="5121" spans="1:5" x14ac:dyDescent="0.35">
      <c r="A5121">
        <f t="shared" si="79"/>
        <v>2017</v>
      </c>
      <c r="B5121" t="s">
        <v>948</v>
      </c>
      <c r="C5121">
        <v>150</v>
      </c>
      <c r="D5121">
        <v>1</v>
      </c>
      <c r="E5121">
        <v>994.2</v>
      </c>
    </row>
    <row r="5122" spans="1:5" x14ac:dyDescent="0.35">
      <c r="A5122">
        <f t="shared" si="79"/>
        <v>2017</v>
      </c>
      <c r="B5122" t="s">
        <v>948</v>
      </c>
      <c r="C5122">
        <v>152</v>
      </c>
      <c r="D5122">
        <v>1</v>
      </c>
      <c r="E5122">
        <v>6549.19</v>
      </c>
    </row>
    <row r="5123" spans="1:5" x14ac:dyDescent="0.35">
      <c r="A5123">
        <f t="shared" si="79"/>
        <v>2017</v>
      </c>
      <c r="B5123" t="s">
        <v>948</v>
      </c>
      <c r="C5123">
        <v>162</v>
      </c>
      <c r="D5123">
        <v>1</v>
      </c>
      <c r="E5123">
        <v>1037.02</v>
      </c>
    </row>
    <row r="5124" spans="1:5" x14ac:dyDescent="0.35">
      <c r="A5124">
        <f t="shared" ref="A5124:A5187" si="80">VALUE(20&amp;LEFT(B5124,2))+1</f>
        <v>2017</v>
      </c>
      <c r="B5124" t="s">
        <v>948</v>
      </c>
      <c r="C5124">
        <v>166</v>
      </c>
      <c r="D5124">
        <v>1</v>
      </c>
      <c r="E5124">
        <v>464.07</v>
      </c>
    </row>
    <row r="5125" spans="1:5" x14ac:dyDescent="0.35">
      <c r="A5125">
        <f t="shared" si="80"/>
        <v>2017</v>
      </c>
      <c r="B5125" t="s">
        <v>948</v>
      </c>
      <c r="C5125">
        <v>173</v>
      </c>
      <c r="D5125">
        <v>1</v>
      </c>
      <c r="E5125">
        <v>488.33</v>
      </c>
    </row>
    <row r="5126" spans="1:5" x14ac:dyDescent="0.35">
      <c r="A5126">
        <f t="shared" si="80"/>
        <v>2017</v>
      </c>
      <c r="B5126" t="s">
        <v>948</v>
      </c>
      <c r="C5126">
        <v>177</v>
      </c>
      <c r="D5126">
        <v>1</v>
      </c>
      <c r="E5126">
        <v>1065.6400000000001</v>
      </c>
    </row>
    <row r="5127" spans="1:5" x14ac:dyDescent="0.35">
      <c r="A5127">
        <f t="shared" si="80"/>
        <v>2017</v>
      </c>
      <c r="B5127" t="s">
        <v>948</v>
      </c>
      <c r="C5127">
        <v>181</v>
      </c>
      <c r="D5127">
        <v>1</v>
      </c>
      <c r="E5127">
        <v>6532.52</v>
      </c>
    </row>
    <row r="5128" spans="1:5" x14ac:dyDescent="0.35">
      <c r="A5128">
        <f t="shared" si="80"/>
        <v>2017</v>
      </c>
      <c r="B5128" t="s">
        <v>948</v>
      </c>
      <c r="C5128">
        <v>182</v>
      </c>
      <c r="D5128">
        <v>1</v>
      </c>
      <c r="E5128">
        <v>1052.21</v>
      </c>
    </row>
    <row r="5129" spans="1:5" x14ac:dyDescent="0.35">
      <c r="A5129">
        <f t="shared" si="80"/>
        <v>2017</v>
      </c>
      <c r="B5129" t="s">
        <v>948</v>
      </c>
      <c r="C5129">
        <v>186</v>
      </c>
      <c r="D5129">
        <v>1</v>
      </c>
      <c r="E5129">
        <v>1668.11</v>
      </c>
    </row>
    <row r="5130" spans="1:5" x14ac:dyDescent="0.35">
      <c r="A5130">
        <f t="shared" si="80"/>
        <v>2017</v>
      </c>
      <c r="B5130" t="s">
        <v>948</v>
      </c>
      <c r="C5130">
        <v>191</v>
      </c>
      <c r="D5130">
        <v>1</v>
      </c>
      <c r="E5130">
        <v>9109.4</v>
      </c>
    </row>
    <row r="5131" spans="1:5" x14ac:dyDescent="0.35">
      <c r="A5131">
        <f t="shared" si="80"/>
        <v>2017</v>
      </c>
      <c r="B5131" t="s">
        <v>948</v>
      </c>
      <c r="C5131">
        <v>192</v>
      </c>
      <c r="D5131">
        <v>1</v>
      </c>
      <c r="E5131">
        <v>7163.72</v>
      </c>
    </row>
    <row r="5132" spans="1:5" x14ac:dyDescent="0.35">
      <c r="A5132">
        <f t="shared" si="80"/>
        <v>2017</v>
      </c>
      <c r="B5132" t="s">
        <v>948</v>
      </c>
      <c r="C5132">
        <v>194</v>
      </c>
      <c r="D5132">
        <v>1</v>
      </c>
      <c r="E5132">
        <v>10941.07</v>
      </c>
    </row>
    <row r="5133" spans="1:5" x14ac:dyDescent="0.35">
      <c r="A5133">
        <f t="shared" si="80"/>
        <v>2017</v>
      </c>
      <c r="B5133" t="s">
        <v>948</v>
      </c>
      <c r="C5133">
        <v>195</v>
      </c>
      <c r="D5133">
        <v>1</v>
      </c>
      <c r="E5133">
        <v>656.69</v>
      </c>
    </row>
    <row r="5134" spans="1:5" x14ac:dyDescent="0.35">
      <c r="A5134">
        <f t="shared" si="80"/>
        <v>2017</v>
      </c>
      <c r="B5134" t="s">
        <v>948</v>
      </c>
      <c r="C5134">
        <v>196</v>
      </c>
      <c r="D5134">
        <v>1</v>
      </c>
      <c r="E5134">
        <v>27914</v>
      </c>
    </row>
    <row r="5135" spans="1:5" x14ac:dyDescent="0.35">
      <c r="A5135">
        <f t="shared" si="80"/>
        <v>2017</v>
      </c>
      <c r="B5135" t="s">
        <v>948</v>
      </c>
      <c r="C5135">
        <v>197</v>
      </c>
      <c r="D5135">
        <v>1</v>
      </c>
      <c r="E5135">
        <v>4991.71</v>
      </c>
    </row>
    <row r="5136" spans="1:5" x14ac:dyDescent="0.35">
      <c r="A5136">
        <f t="shared" si="80"/>
        <v>2017</v>
      </c>
      <c r="B5136" t="s">
        <v>948</v>
      </c>
      <c r="C5136">
        <v>199</v>
      </c>
      <c r="D5136">
        <v>1</v>
      </c>
      <c r="E5136">
        <v>3618.16</v>
      </c>
    </row>
    <row r="5137" spans="1:5" x14ac:dyDescent="0.35">
      <c r="A5137">
        <f t="shared" si="80"/>
        <v>2017</v>
      </c>
      <c r="B5137" t="s">
        <v>948</v>
      </c>
      <c r="C5137">
        <v>200</v>
      </c>
      <c r="D5137">
        <v>1</v>
      </c>
      <c r="E5137">
        <v>4429.1099999999997</v>
      </c>
    </row>
    <row r="5138" spans="1:5" x14ac:dyDescent="0.35">
      <c r="A5138">
        <f t="shared" si="80"/>
        <v>2017</v>
      </c>
      <c r="B5138" t="s">
        <v>948</v>
      </c>
      <c r="C5138">
        <v>203</v>
      </c>
      <c r="D5138">
        <v>1</v>
      </c>
      <c r="E5138">
        <v>698.24</v>
      </c>
    </row>
    <row r="5139" spans="1:5" x14ac:dyDescent="0.35">
      <c r="A5139">
        <f t="shared" si="80"/>
        <v>2017</v>
      </c>
      <c r="B5139" t="s">
        <v>948</v>
      </c>
      <c r="C5139">
        <v>204</v>
      </c>
      <c r="D5139">
        <v>1</v>
      </c>
      <c r="E5139">
        <v>2120.7199999999998</v>
      </c>
    </row>
    <row r="5140" spans="1:5" x14ac:dyDescent="0.35">
      <c r="A5140">
        <f t="shared" si="80"/>
        <v>2017</v>
      </c>
      <c r="B5140" t="s">
        <v>948</v>
      </c>
      <c r="C5140">
        <v>206</v>
      </c>
      <c r="D5140">
        <v>1</v>
      </c>
      <c r="E5140">
        <v>4089.76</v>
      </c>
    </row>
    <row r="5141" spans="1:5" x14ac:dyDescent="0.35">
      <c r="A5141">
        <f t="shared" si="80"/>
        <v>2017</v>
      </c>
      <c r="B5141" t="s">
        <v>948</v>
      </c>
      <c r="C5141">
        <v>213</v>
      </c>
      <c r="D5141">
        <v>1</v>
      </c>
      <c r="E5141">
        <v>818.58</v>
      </c>
    </row>
    <row r="5142" spans="1:5" x14ac:dyDescent="0.35">
      <c r="A5142">
        <f t="shared" si="80"/>
        <v>2017</v>
      </c>
      <c r="B5142" t="s">
        <v>948</v>
      </c>
      <c r="C5142">
        <v>227</v>
      </c>
      <c r="D5142">
        <v>1</v>
      </c>
      <c r="E5142">
        <v>903.38</v>
      </c>
    </row>
    <row r="5143" spans="1:5" x14ac:dyDescent="0.35">
      <c r="A5143">
        <f t="shared" si="80"/>
        <v>2017</v>
      </c>
      <c r="B5143" t="s">
        <v>948</v>
      </c>
      <c r="C5143">
        <v>229</v>
      </c>
      <c r="D5143">
        <v>1</v>
      </c>
      <c r="E5143">
        <v>350.43</v>
      </c>
    </row>
    <row r="5144" spans="1:5" x14ac:dyDescent="0.35">
      <c r="A5144">
        <f t="shared" si="80"/>
        <v>2017</v>
      </c>
      <c r="B5144" t="s">
        <v>948</v>
      </c>
      <c r="C5144">
        <v>238</v>
      </c>
      <c r="D5144">
        <v>1</v>
      </c>
      <c r="E5144">
        <v>250.22</v>
      </c>
    </row>
    <row r="5145" spans="1:5" x14ac:dyDescent="0.35">
      <c r="A5145">
        <f t="shared" si="80"/>
        <v>2017</v>
      </c>
      <c r="B5145" t="s">
        <v>948</v>
      </c>
      <c r="C5145">
        <v>239</v>
      </c>
      <c r="D5145">
        <v>1</v>
      </c>
      <c r="E5145">
        <v>662.53</v>
      </c>
    </row>
    <row r="5146" spans="1:5" x14ac:dyDescent="0.35">
      <c r="A5146">
        <f t="shared" si="80"/>
        <v>2017</v>
      </c>
      <c r="B5146" t="s">
        <v>948</v>
      </c>
      <c r="C5146">
        <v>241</v>
      </c>
      <c r="D5146">
        <v>1</v>
      </c>
      <c r="E5146">
        <v>3418.27</v>
      </c>
    </row>
    <row r="5147" spans="1:5" x14ac:dyDescent="0.35">
      <c r="A5147">
        <f t="shared" si="80"/>
        <v>2017</v>
      </c>
      <c r="B5147" t="s">
        <v>948</v>
      </c>
      <c r="C5147">
        <v>242</v>
      </c>
      <c r="D5147">
        <v>1</v>
      </c>
      <c r="E5147">
        <v>487.64</v>
      </c>
    </row>
    <row r="5148" spans="1:5" x14ac:dyDescent="0.35">
      <c r="A5148">
        <f t="shared" si="80"/>
        <v>2017</v>
      </c>
      <c r="B5148" t="s">
        <v>948</v>
      </c>
      <c r="C5148">
        <v>252</v>
      </c>
      <c r="D5148">
        <v>1</v>
      </c>
      <c r="E5148">
        <v>1142.27</v>
      </c>
    </row>
    <row r="5149" spans="1:5" x14ac:dyDescent="0.35">
      <c r="A5149">
        <f t="shared" si="80"/>
        <v>2017</v>
      </c>
      <c r="B5149" t="s">
        <v>948</v>
      </c>
      <c r="C5149">
        <v>253</v>
      </c>
      <c r="D5149">
        <v>1</v>
      </c>
      <c r="E5149">
        <v>664.73</v>
      </c>
    </row>
    <row r="5150" spans="1:5" x14ac:dyDescent="0.35">
      <c r="A5150">
        <f t="shared" si="80"/>
        <v>2017</v>
      </c>
      <c r="B5150" t="s">
        <v>948</v>
      </c>
      <c r="C5150">
        <v>255</v>
      </c>
      <c r="D5150">
        <v>1</v>
      </c>
      <c r="E5150">
        <v>1279.42</v>
      </c>
    </row>
    <row r="5151" spans="1:5" x14ac:dyDescent="0.35">
      <c r="A5151">
        <f t="shared" si="80"/>
        <v>2017</v>
      </c>
      <c r="B5151" t="s">
        <v>948</v>
      </c>
      <c r="C5151">
        <v>256</v>
      </c>
      <c r="D5151">
        <v>1</v>
      </c>
      <c r="E5151">
        <v>2703.31</v>
      </c>
    </row>
    <row r="5152" spans="1:5" x14ac:dyDescent="0.35">
      <c r="A5152">
        <f t="shared" si="80"/>
        <v>2017</v>
      </c>
      <c r="B5152" t="s">
        <v>948</v>
      </c>
      <c r="C5152">
        <v>261</v>
      </c>
      <c r="D5152">
        <v>1</v>
      </c>
      <c r="E5152">
        <v>271.85000000000002</v>
      </c>
    </row>
    <row r="5153" spans="1:5" x14ac:dyDescent="0.35">
      <c r="A5153">
        <f t="shared" si="80"/>
        <v>2017</v>
      </c>
      <c r="B5153" t="s">
        <v>948</v>
      </c>
      <c r="C5153">
        <v>264</v>
      </c>
      <c r="D5153">
        <v>1</v>
      </c>
      <c r="E5153">
        <v>112.73</v>
      </c>
    </row>
    <row r="5154" spans="1:5" x14ac:dyDescent="0.35">
      <c r="A5154">
        <f t="shared" si="80"/>
        <v>2017</v>
      </c>
      <c r="B5154" t="s">
        <v>948</v>
      </c>
      <c r="C5154">
        <v>270</v>
      </c>
      <c r="D5154">
        <v>1</v>
      </c>
      <c r="E5154">
        <v>6778.89</v>
      </c>
    </row>
    <row r="5155" spans="1:5" x14ac:dyDescent="0.35">
      <c r="A5155">
        <f t="shared" si="80"/>
        <v>2017</v>
      </c>
      <c r="B5155" t="s">
        <v>948</v>
      </c>
      <c r="C5155">
        <v>271</v>
      </c>
      <c r="D5155">
        <v>1</v>
      </c>
      <c r="E5155">
        <v>10401.52</v>
      </c>
    </row>
    <row r="5156" spans="1:5" x14ac:dyDescent="0.35">
      <c r="A5156">
        <f t="shared" si="80"/>
        <v>2017</v>
      </c>
      <c r="B5156" t="s">
        <v>948</v>
      </c>
      <c r="C5156">
        <v>272</v>
      </c>
      <c r="D5156">
        <v>1</v>
      </c>
      <c r="E5156">
        <v>8935.93</v>
      </c>
    </row>
    <row r="5157" spans="1:5" x14ac:dyDescent="0.35">
      <c r="A5157">
        <f t="shared" si="80"/>
        <v>2017</v>
      </c>
      <c r="B5157" t="s">
        <v>948</v>
      </c>
      <c r="C5157">
        <v>273</v>
      </c>
      <c r="D5157">
        <v>1</v>
      </c>
      <c r="E5157">
        <v>8479.31</v>
      </c>
    </row>
    <row r="5158" spans="1:5" x14ac:dyDescent="0.35">
      <c r="A5158">
        <f t="shared" si="80"/>
        <v>2017</v>
      </c>
      <c r="B5158" t="s">
        <v>948</v>
      </c>
      <c r="C5158">
        <v>276</v>
      </c>
      <c r="D5158">
        <v>1</v>
      </c>
      <c r="E5158">
        <v>10519.29</v>
      </c>
    </row>
    <row r="5159" spans="1:5" x14ac:dyDescent="0.35">
      <c r="A5159">
        <f t="shared" si="80"/>
        <v>2017</v>
      </c>
      <c r="B5159" t="s">
        <v>948</v>
      </c>
      <c r="C5159">
        <v>277</v>
      </c>
      <c r="D5159">
        <v>1</v>
      </c>
      <c r="E5159">
        <v>2327.81</v>
      </c>
    </row>
    <row r="5160" spans="1:5" x14ac:dyDescent="0.35">
      <c r="A5160">
        <f t="shared" si="80"/>
        <v>2017</v>
      </c>
      <c r="B5160" t="s">
        <v>948</v>
      </c>
      <c r="C5160">
        <v>278</v>
      </c>
      <c r="D5160">
        <v>1</v>
      </c>
      <c r="E5160">
        <v>2810.73</v>
      </c>
    </row>
    <row r="5161" spans="1:5" x14ac:dyDescent="0.35">
      <c r="A5161">
        <f t="shared" si="80"/>
        <v>2017</v>
      </c>
      <c r="B5161" t="s">
        <v>948</v>
      </c>
      <c r="C5161">
        <v>279</v>
      </c>
      <c r="D5161">
        <v>1</v>
      </c>
      <c r="E5161">
        <v>20658.509999999998</v>
      </c>
    </row>
    <row r="5162" spans="1:5" x14ac:dyDescent="0.35">
      <c r="A5162">
        <f t="shared" si="80"/>
        <v>2017</v>
      </c>
      <c r="B5162" t="s">
        <v>948</v>
      </c>
      <c r="C5162">
        <v>280</v>
      </c>
      <c r="D5162">
        <v>1</v>
      </c>
      <c r="E5162">
        <v>4378.97</v>
      </c>
    </row>
    <row r="5163" spans="1:5" x14ac:dyDescent="0.35">
      <c r="A5163">
        <f t="shared" si="80"/>
        <v>2017</v>
      </c>
      <c r="B5163" t="s">
        <v>948</v>
      </c>
      <c r="C5163">
        <v>281</v>
      </c>
      <c r="D5163">
        <v>1</v>
      </c>
      <c r="E5163">
        <v>12422.25</v>
      </c>
    </row>
    <row r="5164" spans="1:5" x14ac:dyDescent="0.35">
      <c r="A5164">
        <f t="shared" si="80"/>
        <v>2017</v>
      </c>
      <c r="B5164" t="s">
        <v>948</v>
      </c>
      <c r="C5164">
        <v>282</v>
      </c>
      <c r="D5164">
        <v>1</v>
      </c>
      <c r="E5164">
        <v>1826.42</v>
      </c>
    </row>
    <row r="5165" spans="1:5" x14ac:dyDescent="0.35">
      <c r="A5165">
        <f t="shared" si="80"/>
        <v>2017</v>
      </c>
      <c r="B5165" t="s">
        <v>948</v>
      </c>
      <c r="C5165">
        <v>283</v>
      </c>
      <c r="D5165">
        <v>1</v>
      </c>
      <c r="E5165">
        <v>4658</v>
      </c>
    </row>
    <row r="5166" spans="1:5" x14ac:dyDescent="0.35">
      <c r="A5166">
        <f t="shared" si="80"/>
        <v>2017</v>
      </c>
      <c r="B5166" t="s">
        <v>948</v>
      </c>
      <c r="C5166">
        <v>284</v>
      </c>
      <c r="D5166">
        <v>1</v>
      </c>
      <c r="E5166">
        <v>11330.29</v>
      </c>
    </row>
    <row r="5167" spans="1:5" x14ac:dyDescent="0.35">
      <c r="A5167">
        <f t="shared" si="80"/>
        <v>2017</v>
      </c>
      <c r="B5167" t="s">
        <v>948</v>
      </c>
      <c r="C5167">
        <v>286</v>
      </c>
      <c r="D5167">
        <v>1</v>
      </c>
      <c r="E5167">
        <v>2418.75</v>
      </c>
    </row>
    <row r="5168" spans="1:5" x14ac:dyDescent="0.35">
      <c r="A5168">
        <f t="shared" si="80"/>
        <v>2017</v>
      </c>
      <c r="B5168" t="s">
        <v>948</v>
      </c>
      <c r="C5168">
        <v>294</v>
      </c>
      <c r="D5168">
        <v>1</v>
      </c>
      <c r="E5168">
        <v>1986.16</v>
      </c>
    </row>
    <row r="5169" spans="1:5" x14ac:dyDescent="0.35">
      <c r="A5169">
        <f t="shared" si="80"/>
        <v>2017</v>
      </c>
      <c r="B5169" t="s">
        <v>948</v>
      </c>
      <c r="C5169">
        <v>297</v>
      </c>
      <c r="D5169">
        <v>1</v>
      </c>
      <c r="E5169">
        <v>353.1</v>
      </c>
    </row>
    <row r="5170" spans="1:5" x14ac:dyDescent="0.35">
      <c r="A5170">
        <f t="shared" si="80"/>
        <v>2017</v>
      </c>
      <c r="B5170" t="s">
        <v>948</v>
      </c>
      <c r="C5170">
        <v>299</v>
      </c>
      <c r="D5170">
        <v>1</v>
      </c>
      <c r="E5170">
        <v>668.16</v>
      </c>
    </row>
    <row r="5171" spans="1:5" x14ac:dyDescent="0.35">
      <c r="A5171">
        <f t="shared" si="80"/>
        <v>2017</v>
      </c>
      <c r="B5171" t="s">
        <v>948</v>
      </c>
      <c r="C5171">
        <v>300</v>
      </c>
      <c r="D5171">
        <v>1</v>
      </c>
      <c r="E5171">
        <v>1143.99</v>
      </c>
    </row>
    <row r="5172" spans="1:5" x14ac:dyDescent="0.35">
      <c r="A5172">
        <f t="shared" si="80"/>
        <v>2017</v>
      </c>
      <c r="B5172" t="s">
        <v>948</v>
      </c>
      <c r="C5172">
        <v>306</v>
      </c>
      <c r="D5172">
        <v>1</v>
      </c>
      <c r="E5172">
        <v>292.52999999999997</v>
      </c>
    </row>
    <row r="5173" spans="1:5" x14ac:dyDescent="0.35">
      <c r="A5173">
        <f t="shared" si="80"/>
        <v>2017</v>
      </c>
      <c r="B5173" t="s">
        <v>948</v>
      </c>
      <c r="C5173">
        <v>308</v>
      </c>
      <c r="D5173">
        <v>1</v>
      </c>
      <c r="E5173">
        <v>609.76</v>
      </c>
    </row>
    <row r="5174" spans="1:5" x14ac:dyDescent="0.35">
      <c r="A5174">
        <f t="shared" si="80"/>
        <v>2017</v>
      </c>
      <c r="B5174" t="s">
        <v>948</v>
      </c>
      <c r="C5174">
        <v>309</v>
      </c>
      <c r="D5174">
        <v>1</v>
      </c>
      <c r="E5174">
        <v>1601.38</v>
      </c>
    </row>
    <row r="5175" spans="1:5" x14ac:dyDescent="0.35">
      <c r="A5175">
        <f t="shared" si="80"/>
        <v>2017</v>
      </c>
      <c r="B5175" t="s">
        <v>948</v>
      </c>
      <c r="C5175">
        <v>314</v>
      </c>
      <c r="D5175">
        <v>1</v>
      </c>
      <c r="E5175">
        <v>727.91</v>
      </c>
    </row>
    <row r="5176" spans="1:5" x14ac:dyDescent="0.35">
      <c r="A5176">
        <f t="shared" si="80"/>
        <v>2017</v>
      </c>
      <c r="B5176" t="s">
        <v>948</v>
      </c>
      <c r="C5176">
        <v>316</v>
      </c>
      <c r="D5176">
        <v>1</v>
      </c>
      <c r="E5176">
        <v>1044.93</v>
      </c>
    </row>
    <row r="5177" spans="1:5" x14ac:dyDescent="0.35">
      <c r="A5177">
        <f t="shared" si="80"/>
        <v>2017</v>
      </c>
      <c r="B5177" t="s">
        <v>948</v>
      </c>
      <c r="C5177">
        <v>317</v>
      </c>
      <c r="D5177">
        <v>1</v>
      </c>
      <c r="E5177">
        <v>914.96</v>
      </c>
    </row>
    <row r="5178" spans="1:5" x14ac:dyDescent="0.35">
      <c r="A5178">
        <f t="shared" si="80"/>
        <v>2017</v>
      </c>
      <c r="B5178" t="s">
        <v>948</v>
      </c>
      <c r="C5178">
        <v>318</v>
      </c>
      <c r="D5178">
        <v>1</v>
      </c>
      <c r="E5178">
        <v>3959.69</v>
      </c>
    </row>
    <row r="5179" spans="1:5" x14ac:dyDescent="0.35">
      <c r="A5179">
        <f t="shared" si="80"/>
        <v>2017</v>
      </c>
      <c r="B5179" t="s">
        <v>948</v>
      </c>
      <c r="C5179">
        <v>319</v>
      </c>
      <c r="D5179">
        <v>1</v>
      </c>
      <c r="E5179">
        <v>605.49</v>
      </c>
    </row>
    <row r="5180" spans="1:5" x14ac:dyDescent="0.35">
      <c r="A5180">
        <f t="shared" si="80"/>
        <v>2017</v>
      </c>
      <c r="B5180" t="s">
        <v>948</v>
      </c>
      <c r="C5180">
        <v>323</v>
      </c>
      <c r="D5180">
        <v>2</v>
      </c>
      <c r="E5180">
        <v>31.19</v>
      </c>
    </row>
    <row r="5181" spans="1:5" x14ac:dyDescent="0.35">
      <c r="A5181">
        <f t="shared" si="80"/>
        <v>2017</v>
      </c>
      <c r="B5181" t="s">
        <v>948</v>
      </c>
      <c r="C5181">
        <v>330</v>
      </c>
      <c r="D5181">
        <v>1</v>
      </c>
      <c r="E5181">
        <v>287.44</v>
      </c>
    </row>
    <row r="5182" spans="1:5" x14ac:dyDescent="0.35">
      <c r="A5182">
        <f t="shared" si="80"/>
        <v>2017</v>
      </c>
      <c r="B5182" t="s">
        <v>948</v>
      </c>
      <c r="C5182">
        <v>332</v>
      </c>
      <c r="D5182">
        <v>1</v>
      </c>
      <c r="E5182">
        <v>1688.45</v>
      </c>
    </row>
    <row r="5183" spans="1:5" x14ac:dyDescent="0.35">
      <c r="A5183">
        <f t="shared" si="80"/>
        <v>2017</v>
      </c>
      <c r="B5183" t="s">
        <v>948</v>
      </c>
      <c r="C5183">
        <v>333</v>
      </c>
      <c r="D5183">
        <v>1</v>
      </c>
      <c r="E5183">
        <v>487.93</v>
      </c>
    </row>
    <row r="5184" spans="1:5" x14ac:dyDescent="0.35">
      <c r="A5184">
        <f t="shared" si="80"/>
        <v>2017</v>
      </c>
      <c r="B5184" t="s">
        <v>948</v>
      </c>
      <c r="C5184">
        <v>345</v>
      </c>
      <c r="D5184">
        <v>1</v>
      </c>
      <c r="E5184">
        <v>1486.87</v>
      </c>
    </row>
    <row r="5185" spans="1:5" x14ac:dyDescent="0.35">
      <c r="A5185">
        <f t="shared" si="80"/>
        <v>2017</v>
      </c>
      <c r="B5185" t="s">
        <v>948</v>
      </c>
      <c r="C5185">
        <v>347</v>
      </c>
      <c r="D5185">
        <v>1</v>
      </c>
      <c r="E5185">
        <v>4133.92</v>
      </c>
    </row>
    <row r="5186" spans="1:5" x14ac:dyDescent="0.35">
      <c r="A5186">
        <f t="shared" si="80"/>
        <v>2017</v>
      </c>
      <c r="B5186" t="s">
        <v>948</v>
      </c>
      <c r="C5186">
        <v>356</v>
      </c>
      <c r="D5186">
        <v>1</v>
      </c>
      <c r="E5186">
        <v>150.69999999999999</v>
      </c>
    </row>
    <row r="5187" spans="1:5" x14ac:dyDescent="0.35">
      <c r="A5187">
        <f t="shared" si="80"/>
        <v>2017</v>
      </c>
      <c r="B5187" t="s">
        <v>948</v>
      </c>
      <c r="C5187">
        <v>361</v>
      </c>
      <c r="D5187">
        <v>1</v>
      </c>
      <c r="E5187">
        <v>1134.27</v>
      </c>
    </row>
    <row r="5188" spans="1:5" x14ac:dyDescent="0.35">
      <c r="A5188">
        <f t="shared" ref="A5188:A5251" si="81">VALUE(20&amp;LEFT(B5188,2))+1</f>
        <v>2017</v>
      </c>
      <c r="B5188" t="s">
        <v>948</v>
      </c>
      <c r="C5188">
        <v>362</v>
      </c>
      <c r="D5188">
        <v>1</v>
      </c>
      <c r="E5188">
        <v>352.53</v>
      </c>
    </row>
    <row r="5189" spans="1:5" x14ac:dyDescent="0.35">
      <c r="A5189">
        <f t="shared" si="81"/>
        <v>2017</v>
      </c>
      <c r="B5189" t="s">
        <v>948</v>
      </c>
      <c r="C5189">
        <v>363</v>
      </c>
      <c r="D5189">
        <v>1</v>
      </c>
      <c r="E5189">
        <v>272.26</v>
      </c>
    </row>
    <row r="5190" spans="1:5" x14ac:dyDescent="0.35">
      <c r="A5190">
        <f t="shared" si="81"/>
        <v>2017</v>
      </c>
      <c r="B5190" t="s">
        <v>948</v>
      </c>
      <c r="C5190">
        <v>378</v>
      </c>
      <c r="D5190">
        <v>1</v>
      </c>
      <c r="E5190">
        <v>544.01</v>
      </c>
    </row>
    <row r="5191" spans="1:5" x14ac:dyDescent="0.35">
      <c r="A5191">
        <f t="shared" si="81"/>
        <v>2017</v>
      </c>
      <c r="B5191" t="s">
        <v>948</v>
      </c>
      <c r="C5191">
        <v>381</v>
      </c>
      <c r="D5191">
        <v>1</v>
      </c>
      <c r="E5191">
        <v>1368.97</v>
      </c>
    </row>
    <row r="5192" spans="1:5" x14ac:dyDescent="0.35">
      <c r="A5192">
        <f t="shared" si="81"/>
        <v>2017</v>
      </c>
      <c r="B5192" t="s">
        <v>948</v>
      </c>
      <c r="C5192">
        <v>390</v>
      </c>
      <c r="D5192">
        <v>1</v>
      </c>
      <c r="E5192">
        <v>450.73</v>
      </c>
    </row>
    <row r="5193" spans="1:5" x14ac:dyDescent="0.35">
      <c r="A5193">
        <f t="shared" si="81"/>
        <v>2017</v>
      </c>
      <c r="B5193" t="s">
        <v>948</v>
      </c>
      <c r="C5193">
        <v>391</v>
      </c>
      <c r="D5193">
        <v>1</v>
      </c>
      <c r="E5193">
        <v>496.8</v>
      </c>
    </row>
    <row r="5194" spans="1:5" x14ac:dyDescent="0.35">
      <c r="A5194">
        <f t="shared" si="81"/>
        <v>2017</v>
      </c>
      <c r="B5194" t="s">
        <v>948</v>
      </c>
      <c r="C5194">
        <v>402</v>
      </c>
      <c r="D5194">
        <v>1</v>
      </c>
      <c r="E5194">
        <v>114.39</v>
      </c>
    </row>
    <row r="5195" spans="1:5" x14ac:dyDescent="0.35">
      <c r="A5195">
        <f t="shared" si="81"/>
        <v>2017</v>
      </c>
      <c r="B5195" t="s">
        <v>948</v>
      </c>
      <c r="C5195">
        <v>403</v>
      </c>
      <c r="D5195">
        <v>1</v>
      </c>
      <c r="E5195">
        <v>140.74</v>
      </c>
    </row>
    <row r="5196" spans="1:5" x14ac:dyDescent="0.35">
      <c r="A5196">
        <f t="shared" si="81"/>
        <v>2017</v>
      </c>
      <c r="B5196" t="s">
        <v>948</v>
      </c>
      <c r="C5196">
        <v>404</v>
      </c>
      <c r="D5196">
        <v>1</v>
      </c>
      <c r="E5196">
        <v>202.08</v>
      </c>
    </row>
    <row r="5197" spans="1:5" x14ac:dyDescent="0.35">
      <c r="A5197">
        <f t="shared" si="81"/>
        <v>2017</v>
      </c>
      <c r="B5197" t="s">
        <v>948</v>
      </c>
      <c r="C5197">
        <v>413</v>
      </c>
      <c r="D5197">
        <v>1</v>
      </c>
      <c r="E5197">
        <v>2459.42</v>
      </c>
    </row>
    <row r="5198" spans="1:5" x14ac:dyDescent="0.35">
      <c r="A5198">
        <f t="shared" si="81"/>
        <v>2017</v>
      </c>
      <c r="B5198" t="s">
        <v>948</v>
      </c>
      <c r="C5198">
        <v>414</v>
      </c>
      <c r="D5198">
        <v>1</v>
      </c>
      <c r="E5198">
        <v>455.62</v>
      </c>
    </row>
    <row r="5199" spans="1:5" x14ac:dyDescent="0.35">
      <c r="A5199">
        <f t="shared" si="81"/>
        <v>2017</v>
      </c>
      <c r="B5199" t="s">
        <v>948</v>
      </c>
      <c r="C5199">
        <v>415</v>
      </c>
      <c r="D5199">
        <v>1</v>
      </c>
      <c r="E5199">
        <v>189.11</v>
      </c>
    </row>
    <row r="5200" spans="1:5" x14ac:dyDescent="0.35">
      <c r="A5200">
        <f t="shared" si="81"/>
        <v>2017</v>
      </c>
      <c r="B5200" t="s">
        <v>948</v>
      </c>
      <c r="C5200">
        <v>423</v>
      </c>
      <c r="D5200">
        <v>1</v>
      </c>
      <c r="E5200">
        <v>2856.45</v>
      </c>
    </row>
    <row r="5201" spans="1:5" x14ac:dyDescent="0.35">
      <c r="A5201">
        <f t="shared" si="81"/>
        <v>2017</v>
      </c>
      <c r="B5201" t="s">
        <v>948</v>
      </c>
      <c r="C5201">
        <v>424</v>
      </c>
      <c r="D5201">
        <v>1</v>
      </c>
      <c r="E5201">
        <v>433.13</v>
      </c>
    </row>
    <row r="5202" spans="1:5" x14ac:dyDescent="0.35">
      <c r="A5202">
        <f t="shared" si="81"/>
        <v>2017</v>
      </c>
      <c r="B5202" t="s">
        <v>948</v>
      </c>
      <c r="C5202">
        <v>432</v>
      </c>
      <c r="D5202">
        <v>1</v>
      </c>
      <c r="E5202">
        <v>614.04</v>
      </c>
    </row>
    <row r="5203" spans="1:5" x14ac:dyDescent="0.35">
      <c r="A5203">
        <f t="shared" si="81"/>
        <v>2017</v>
      </c>
      <c r="B5203" t="s">
        <v>948</v>
      </c>
      <c r="C5203">
        <v>435</v>
      </c>
      <c r="D5203">
        <v>1</v>
      </c>
      <c r="E5203">
        <v>634.16</v>
      </c>
    </row>
    <row r="5204" spans="1:5" x14ac:dyDescent="0.35">
      <c r="A5204">
        <f t="shared" si="81"/>
        <v>2017</v>
      </c>
      <c r="B5204" t="s">
        <v>948</v>
      </c>
      <c r="C5204">
        <v>441</v>
      </c>
      <c r="D5204">
        <v>1</v>
      </c>
      <c r="E5204">
        <v>381.92</v>
      </c>
    </row>
    <row r="5205" spans="1:5" x14ac:dyDescent="0.35">
      <c r="A5205">
        <f t="shared" si="81"/>
        <v>2017</v>
      </c>
      <c r="B5205" t="s">
        <v>948</v>
      </c>
      <c r="C5205">
        <v>447</v>
      </c>
      <c r="D5205">
        <v>1</v>
      </c>
      <c r="E5205">
        <v>154.58000000000001</v>
      </c>
    </row>
    <row r="5206" spans="1:5" x14ac:dyDescent="0.35">
      <c r="A5206">
        <f t="shared" si="81"/>
        <v>2017</v>
      </c>
      <c r="B5206" t="s">
        <v>948</v>
      </c>
      <c r="C5206">
        <v>458</v>
      </c>
      <c r="D5206">
        <v>1</v>
      </c>
      <c r="E5206">
        <v>211.97</v>
      </c>
    </row>
    <row r="5207" spans="1:5" x14ac:dyDescent="0.35">
      <c r="A5207">
        <f t="shared" si="81"/>
        <v>2017</v>
      </c>
      <c r="B5207" t="s">
        <v>948</v>
      </c>
      <c r="C5207">
        <v>463</v>
      </c>
      <c r="D5207">
        <v>1</v>
      </c>
      <c r="E5207">
        <v>957.77</v>
      </c>
    </row>
    <row r="5208" spans="1:5" x14ac:dyDescent="0.35">
      <c r="A5208">
        <f t="shared" si="81"/>
        <v>2017</v>
      </c>
      <c r="B5208" t="s">
        <v>948</v>
      </c>
      <c r="C5208">
        <v>465</v>
      </c>
      <c r="D5208">
        <v>1</v>
      </c>
      <c r="E5208">
        <v>1557.58</v>
      </c>
    </row>
    <row r="5209" spans="1:5" x14ac:dyDescent="0.35">
      <c r="A5209">
        <f t="shared" si="81"/>
        <v>2017</v>
      </c>
      <c r="B5209" t="s">
        <v>948</v>
      </c>
      <c r="C5209">
        <v>466</v>
      </c>
      <c r="D5209">
        <v>1</v>
      </c>
      <c r="E5209">
        <v>2268.1999999999998</v>
      </c>
    </row>
    <row r="5210" spans="1:5" x14ac:dyDescent="0.35">
      <c r="A5210">
        <f t="shared" si="81"/>
        <v>2017</v>
      </c>
      <c r="B5210" t="s">
        <v>948</v>
      </c>
      <c r="C5210">
        <v>473</v>
      </c>
      <c r="D5210">
        <v>1</v>
      </c>
      <c r="E5210">
        <v>450.91</v>
      </c>
    </row>
    <row r="5211" spans="1:5" x14ac:dyDescent="0.35">
      <c r="A5211">
        <f t="shared" si="81"/>
        <v>2017</v>
      </c>
      <c r="B5211" t="s">
        <v>948</v>
      </c>
      <c r="C5211">
        <v>477</v>
      </c>
      <c r="D5211">
        <v>1</v>
      </c>
      <c r="E5211">
        <v>3201.58</v>
      </c>
    </row>
    <row r="5212" spans="1:5" x14ac:dyDescent="0.35">
      <c r="A5212">
        <f t="shared" si="81"/>
        <v>2017</v>
      </c>
      <c r="B5212" t="s">
        <v>948</v>
      </c>
      <c r="C5212">
        <v>480</v>
      </c>
      <c r="D5212">
        <v>1</v>
      </c>
      <c r="E5212">
        <v>596</v>
      </c>
    </row>
    <row r="5213" spans="1:5" x14ac:dyDescent="0.35">
      <c r="A5213">
        <f t="shared" si="81"/>
        <v>2017</v>
      </c>
      <c r="B5213" t="s">
        <v>948</v>
      </c>
      <c r="C5213">
        <v>482</v>
      </c>
      <c r="D5213">
        <v>1</v>
      </c>
      <c r="E5213">
        <v>2437.54</v>
      </c>
    </row>
    <row r="5214" spans="1:5" x14ac:dyDescent="0.35">
      <c r="A5214">
        <f t="shared" si="81"/>
        <v>2017</v>
      </c>
      <c r="B5214" t="s">
        <v>948</v>
      </c>
      <c r="C5214">
        <v>484</v>
      </c>
      <c r="D5214">
        <v>1</v>
      </c>
      <c r="E5214">
        <v>1181.72</v>
      </c>
    </row>
    <row r="5215" spans="1:5" x14ac:dyDescent="0.35">
      <c r="A5215">
        <f t="shared" si="81"/>
        <v>2017</v>
      </c>
      <c r="B5215" t="s">
        <v>948</v>
      </c>
      <c r="C5215">
        <v>485</v>
      </c>
      <c r="D5215">
        <v>1</v>
      </c>
      <c r="E5215">
        <v>922.56</v>
      </c>
    </row>
    <row r="5216" spans="1:5" x14ac:dyDescent="0.35">
      <c r="A5216">
        <f t="shared" si="81"/>
        <v>2017</v>
      </c>
      <c r="B5216" t="s">
        <v>948</v>
      </c>
      <c r="C5216">
        <v>486</v>
      </c>
      <c r="D5216">
        <v>1</v>
      </c>
      <c r="E5216">
        <v>298.06</v>
      </c>
    </row>
    <row r="5217" spans="1:5" x14ac:dyDescent="0.35">
      <c r="A5217">
        <f t="shared" si="81"/>
        <v>2017</v>
      </c>
      <c r="B5217" t="s">
        <v>948</v>
      </c>
      <c r="C5217">
        <v>487</v>
      </c>
      <c r="D5217">
        <v>1</v>
      </c>
      <c r="E5217">
        <v>360.81</v>
      </c>
    </row>
    <row r="5218" spans="1:5" x14ac:dyDescent="0.35">
      <c r="A5218">
        <f t="shared" si="81"/>
        <v>2017</v>
      </c>
      <c r="B5218" t="s">
        <v>948</v>
      </c>
      <c r="C5218">
        <v>492</v>
      </c>
      <c r="D5218">
        <v>1</v>
      </c>
      <c r="E5218">
        <v>4866.57</v>
      </c>
    </row>
    <row r="5219" spans="1:5" x14ac:dyDescent="0.35">
      <c r="A5219">
        <f t="shared" si="81"/>
        <v>2017</v>
      </c>
      <c r="B5219" t="s">
        <v>948</v>
      </c>
      <c r="C5219">
        <v>495</v>
      </c>
      <c r="D5219">
        <v>1</v>
      </c>
      <c r="E5219">
        <v>439.19</v>
      </c>
    </row>
    <row r="5220" spans="1:5" x14ac:dyDescent="0.35">
      <c r="A5220">
        <f t="shared" si="81"/>
        <v>2017</v>
      </c>
      <c r="B5220" t="s">
        <v>948</v>
      </c>
      <c r="C5220">
        <v>497</v>
      </c>
      <c r="D5220">
        <v>1</v>
      </c>
      <c r="E5220">
        <v>296.88</v>
      </c>
    </row>
    <row r="5221" spans="1:5" x14ac:dyDescent="0.35">
      <c r="A5221">
        <f t="shared" si="81"/>
        <v>2017</v>
      </c>
      <c r="B5221" t="s">
        <v>948</v>
      </c>
      <c r="C5221">
        <v>499</v>
      </c>
      <c r="D5221">
        <v>1</v>
      </c>
      <c r="E5221">
        <v>279.8</v>
      </c>
    </row>
    <row r="5222" spans="1:5" x14ac:dyDescent="0.35">
      <c r="A5222">
        <f t="shared" si="81"/>
        <v>2017</v>
      </c>
      <c r="B5222" t="s">
        <v>948</v>
      </c>
      <c r="C5222">
        <v>500</v>
      </c>
      <c r="D5222">
        <v>1</v>
      </c>
      <c r="E5222">
        <v>440.34</v>
      </c>
    </row>
    <row r="5223" spans="1:5" x14ac:dyDescent="0.35">
      <c r="A5223">
        <f t="shared" si="81"/>
        <v>2017</v>
      </c>
      <c r="B5223" t="s">
        <v>948</v>
      </c>
      <c r="C5223">
        <v>505</v>
      </c>
      <c r="D5223">
        <v>1</v>
      </c>
      <c r="E5223">
        <v>318.81</v>
      </c>
    </row>
    <row r="5224" spans="1:5" x14ac:dyDescent="0.35">
      <c r="A5224">
        <f t="shared" si="81"/>
        <v>2017</v>
      </c>
      <c r="B5224" t="s">
        <v>948</v>
      </c>
      <c r="C5224">
        <v>507</v>
      </c>
      <c r="D5224">
        <v>1</v>
      </c>
      <c r="E5224">
        <v>377.69</v>
      </c>
    </row>
    <row r="5225" spans="1:5" x14ac:dyDescent="0.35">
      <c r="A5225">
        <f t="shared" si="81"/>
        <v>2017</v>
      </c>
      <c r="B5225" t="s">
        <v>948</v>
      </c>
      <c r="C5225">
        <v>508</v>
      </c>
      <c r="D5225">
        <v>1</v>
      </c>
      <c r="E5225">
        <v>2111.3200000000002</v>
      </c>
    </row>
    <row r="5226" spans="1:5" x14ac:dyDescent="0.35">
      <c r="A5226">
        <f t="shared" si="81"/>
        <v>2017</v>
      </c>
      <c r="B5226" t="s">
        <v>948</v>
      </c>
      <c r="C5226">
        <v>511</v>
      </c>
      <c r="D5226">
        <v>1</v>
      </c>
      <c r="E5226">
        <v>563.25</v>
      </c>
    </row>
    <row r="5227" spans="1:5" x14ac:dyDescent="0.35">
      <c r="A5227">
        <f t="shared" si="81"/>
        <v>2017</v>
      </c>
      <c r="B5227" t="s">
        <v>948</v>
      </c>
      <c r="C5227">
        <v>514</v>
      </c>
      <c r="D5227">
        <v>1</v>
      </c>
      <c r="E5227">
        <v>150.02000000000001</v>
      </c>
    </row>
    <row r="5228" spans="1:5" x14ac:dyDescent="0.35">
      <c r="A5228">
        <f t="shared" si="81"/>
        <v>2017</v>
      </c>
      <c r="B5228" t="s">
        <v>948</v>
      </c>
      <c r="C5228">
        <v>518</v>
      </c>
      <c r="D5228">
        <v>1</v>
      </c>
      <c r="E5228">
        <v>3288.84</v>
      </c>
    </row>
    <row r="5229" spans="1:5" x14ac:dyDescent="0.35">
      <c r="A5229">
        <f t="shared" si="81"/>
        <v>2017</v>
      </c>
      <c r="B5229" t="s">
        <v>948</v>
      </c>
      <c r="C5229">
        <v>531</v>
      </c>
      <c r="D5229">
        <v>1</v>
      </c>
      <c r="E5229">
        <v>2024.11</v>
      </c>
    </row>
    <row r="5230" spans="1:5" x14ac:dyDescent="0.35">
      <c r="A5230">
        <f t="shared" si="81"/>
        <v>2017</v>
      </c>
      <c r="B5230" t="s">
        <v>948</v>
      </c>
      <c r="C5230">
        <v>533</v>
      </c>
      <c r="D5230">
        <v>1</v>
      </c>
      <c r="E5230">
        <v>1127.0999999999999</v>
      </c>
    </row>
    <row r="5231" spans="1:5" x14ac:dyDescent="0.35">
      <c r="A5231">
        <f t="shared" si="81"/>
        <v>2017</v>
      </c>
      <c r="B5231" t="s">
        <v>948</v>
      </c>
      <c r="C5231">
        <v>534</v>
      </c>
      <c r="D5231">
        <v>1</v>
      </c>
      <c r="E5231">
        <v>2081.39</v>
      </c>
    </row>
    <row r="5232" spans="1:5" x14ac:dyDescent="0.35">
      <c r="A5232">
        <f t="shared" si="81"/>
        <v>2017</v>
      </c>
      <c r="B5232" t="s">
        <v>948</v>
      </c>
      <c r="C5232">
        <v>535</v>
      </c>
      <c r="D5232">
        <v>1</v>
      </c>
      <c r="E5232">
        <v>17147.34</v>
      </c>
    </row>
    <row r="5233" spans="1:5" x14ac:dyDescent="0.35">
      <c r="A5233">
        <f t="shared" si="81"/>
        <v>2017</v>
      </c>
      <c r="B5233" t="s">
        <v>948</v>
      </c>
      <c r="C5233">
        <v>542</v>
      </c>
      <c r="D5233">
        <v>1</v>
      </c>
      <c r="E5233">
        <v>452.99</v>
      </c>
    </row>
    <row r="5234" spans="1:5" x14ac:dyDescent="0.35">
      <c r="A5234">
        <f t="shared" si="81"/>
        <v>2017</v>
      </c>
      <c r="B5234" t="s">
        <v>948</v>
      </c>
      <c r="C5234">
        <v>544</v>
      </c>
      <c r="D5234">
        <v>1</v>
      </c>
      <c r="E5234">
        <v>2809.53</v>
      </c>
    </row>
    <row r="5235" spans="1:5" x14ac:dyDescent="0.35">
      <c r="A5235">
        <f t="shared" si="81"/>
        <v>2017</v>
      </c>
      <c r="B5235" t="s">
        <v>948</v>
      </c>
      <c r="C5235">
        <v>545</v>
      </c>
      <c r="D5235">
        <v>1</v>
      </c>
      <c r="E5235">
        <v>397.67</v>
      </c>
    </row>
    <row r="5236" spans="1:5" x14ac:dyDescent="0.35">
      <c r="A5236">
        <f t="shared" si="81"/>
        <v>2017</v>
      </c>
      <c r="B5236" t="s">
        <v>948</v>
      </c>
      <c r="C5236">
        <v>547</v>
      </c>
      <c r="D5236">
        <v>1</v>
      </c>
      <c r="E5236">
        <v>559.77</v>
      </c>
    </row>
    <row r="5237" spans="1:5" x14ac:dyDescent="0.35">
      <c r="A5237">
        <f t="shared" si="81"/>
        <v>2017</v>
      </c>
      <c r="B5237" t="s">
        <v>948</v>
      </c>
      <c r="C5237">
        <v>548</v>
      </c>
      <c r="D5237">
        <v>1</v>
      </c>
      <c r="E5237">
        <v>880.31</v>
      </c>
    </row>
    <row r="5238" spans="1:5" x14ac:dyDescent="0.35">
      <c r="A5238">
        <f t="shared" si="81"/>
        <v>2017</v>
      </c>
      <c r="B5238" t="s">
        <v>948</v>
      </c>
      <c r="C5238">
        <v>549</v>
      </c>
      <c r="D5238">
        <v>1</v>
      </c>
      <c r="E5238">
        <v>1436.62</v>
      </c>
    </row>
    <row r="5239" spans="1:5" x14ac:dyDescent="0.35">
      <c r="A5239">
        <f t="shared" si="81"/>
        <v>2017</v>
      </c>
      <c r="B5239" t="s">
        <v>948</v>
      </c>
      <c r="C5239">
        <v>550</v>
      </c>
      <c r="D5239">
        <v>1</v>
      </c>
      <c r="E5239">
        <v>569.6</v>
      </c>
    </row>
    <row r="5240" spans="1:5" x14ac:dyDescent="0.35">
      <c r="A5240">
        <f t="shared" si="81"/>
        <v>2017</v>
      </c>
      <c r="B5240" t="s">
        <v>948</v>
      </c>
      <c r="C5240">
        <v>553</v>
      </c>
      <c r="D5240">
        <v>1</v>
      </c>
      <c r="E5240">
        <v>738.46</v>
      </c>
    </row>
    <row r="5241" spans="1:5" x14ac:dyDescent="0.35">
      <c r="A5241">
        <f t="shared" si="81"/>
        <v>2017</v>
      </c>
      <c r="B5241" t="s">
        <v>948</v>
      </c>
      <c r="C5241">
        <v>561</v>
      </c>
      <c r="D5241">
        <v>1</v>
      </c>
      <c r="E5241">
        <v>214.52</v>
      </c>
    </row>
    <row r="5242" spans="1:5" x14ac:dyDescent="0.35">
      <c r="A5242">
        <f t="shared" si="81"/>
        <v>2017</v>
      </c>
      <c r="B5242" t="s">
        <v>948</v>
      </c>
      <c r="C5242">
        <v>564</v>
      </c>
      <c r="D5242">
        <v>1</v>
      </c>
      <c r="E5242">
        <v>2019.28</v>
      </c>
    </row>
    <row r="5243" spans="1:5" x14ac:dyDescent="0.35">
      <c r="A5243">
        <f t="shared" si="81"/>
        <v>2017</v>
      </c>
      <c r="B5243" t="s">
        <v>948</v>
      </c>
      <c r="C5243">
        <v>577</v>
      </c>
      <c r="D5243">
        <v>1</v>
      </c>
      <c r="E5243">
        <v>443.27</v>
      </c>
    </row>
    <row r="5244" spans="1:5" x14ac:dyDescent="0.35">
      <c r="A5244">
        <f t="shared" si="81"/>
        <v>2017</v>
      </c>
      <c r="B5244" t="s">
        <v>948</v>
      </c>
      <c r="C5244">
        <v>578</v>
      </c>
      <c r="D5244">
        <v>1</v>
      </c>
      <c r="E5244">
        <v>1630.71</v>
      </c>
    </row>
    <row r="5245" spans="1:5" x14ac:dyDescent="0.35">
      <c r="A5245">
        <f t="shared" si="81"/>
        <v>2017</v>
      </c>
      <c r="B5245" t="s">
        <v>948</v>
      </c>
      <c r="C5245">
        <v>581</v>
      </c>
      <c r="D5245">
        <v>1</v>
      </c>
      <c r="E5245">
        <v>394.5</v>
      </c>
    </row>
    <row r="5246" spans="1:5" x14ac:dyDescent="0.35">
      <c r="A5246">
        <f t="shared" si="81"/>
        <v>2017</v>
      </c>
      <c r="B5246" t="s">
        <v>948</v>
      </c>
      <c r="C5246">
        <v>592</v>
      </c>
      <c r="D5246">
        <v>1</v>
      </c>
      <c r="E5246">
        <v>210.99</v>
      </c>
    </row>
    <row r="5247" spans="1:5" x14ac:dyDescent="0.35">
      <c r="A5247">
        <f t="shared" si="81"/>
        <v>2017</v>
      </c>
      <c r="B5247" t="s">
        <v>948</v>
      </c>
      <c r="C5247">
        <v>593</v>
      </c>
      <c r="D5247">
        <v>1</v>
      </c>
      <c r="E5247">
        <v>1199.8499999999999</v>
      </c>
    </row>
    <row r="5248" spans="1:5" x14ac:dyDescent="0.35">
      <c r="A5248">
        <f t="shared" si="81"/>
        <v>2017</v>
      </c>
      <c r="B5248" t="s">
        <v>948</v>
      </c>
      <c r="C5248">
        <v>595</v>
      </c>
      <c r="D5248">
        <v>1</v>
      </c>
      <c r="E5248">
        <v>1864.92</v>
      </c>
    </row>
    <row r="5249" spans="1:5" x14ac:dyDescent="0.35">
      <c r="A5249">
        <f t="shared" si="81"/>
        <v>2017</v>
      </c>
      <c r="B5249" t="s">
        <v>948</v>
      </c>
      <c r="C5249">
        <v>599</v>
      </c>
      <c r="D5249">
        <v>1</v>
      </c>
      <c r="E5249">
        <v>462.82</v>
      </c>
    </row>
    <row r="5250" spans="1:5" x14ac:dyDescent="0.35">
      <c r="A5250">
        <f t="shared" si="81"/>
        <v>2017</v>
      </c>
      <c r="B5250" t="s">
        <v>948</v>
      </c>
      <c r="C5250">
        <v>600</v>
      </c>
      <c r="D5250">
        <v>1</v>
      </c>
      <c r="E5250">
        <v>276.60000000000002</v>
      </c>
    </row>
    <row r="5251" spans="1:5" x14ac:dyDescent="0.35">
      <c r="A5251">
        <f t="shared" si="81"/>
        <v>2017</v>
      </c>
      <c r="B5251" t="s">
        <v>948</v>
      </c>
      <c r="C5251">
        <v>601</v>
      </c>
      <c r="D5251">
        <v>1</v>
      </c>
      <c r="E5251">
        <v>651.13</v>
      </c>
    </row>
    <row r="5252" spans="1:5" x14ac:dyDescent="0.35">
      <c r="A5252">
        <f t="shared" ref="A5252:A5315" si="82">VALUE(20&amp;LEFT(B5252,2))+1</f>
        <v>2017</v>
      </c>
      <c r="B5252" t="s">
        <v>948</v>
      </c>
      <c r="C5252">
        <v>621</v>
      </c>
      <c r="D5252">
        <v>1</v>
      </c>
      <c r="E5252">
        <v>11297.21</v>
      </c>
    </row>
    <row r="5253" spans="1:5" x14ac:dyDescent="0.35">
      <c r="A5253">
        <f t="shared" si="82"/>
        <v>2017</v>
      </c>
      <c r="B5253" t="s">
        <v>948</v>
      </c>
      <c r="C5253">
        <v>622</v>
      </c>
      <c r="D5253">
        <v>1</v>
      </c>
      <c r="E5253">
        <v>10480.42</v>
      </c>
    </row>
    <row r="5254" spans="1:5" x14ac:dyDescent="0.35">
      <c r="A5254">
        <f t="shared" si="82"/>
        <v>2017</v>
      </c>
      <c r="B5254" t="s">
        <v>948</v>
      </c>
      <c r="C5254">
        <v>623</v>
      </c>
      <c r="D5254">
        <v>1</v>
      </c>
      <c r="E5254">
        <v>7614.89</v>
      </c>
    </row>
    <row r="5255" spans="1:5" x14ac:dyDescent="0.35">
      <c r="A5255">
        <f t="shared" si="82"/>
        <v>2017</v>
      </c>
      <c r="B5255" t="s">
        <v>948</v>
      </c>
      <c r="C5255">
        <v>624</v>
      </c>
      <c r="D5255">
        <v>1</v>
      </c>
      <c r="E5255">
        <v>8405.27</v>
      </c>
    </row>
    <row r="5256" spans="1:5" x14ac:dyDescent="0.35">
      <c r="A5256">
        <f t="shared" si="82"/>
        <v>2017</v>
      </c>
      <c r="B5256" t="s">
        <v>948</v>
      </c>
      <c r="C5256">
        <v>625</v>
      </c>
      <c r="D5256">
        <v>1</v>
      </c>
      <c r="E5256">
        <v>36555.4</v>
      </c>
    </row>
    <row r="5257" spans="1:5" x14ac:dyDescent="0.35">
      <c r="A5257">
        <f t="shared" si="82"/>
        <v>2017</v>
      </c>
      <c r="B5257" t="s">
        <v>948</v>
      </c>
      <c r="C5257">
        <v>630</v>
      </c>
      <c r="D5257">
        <v>1</v>
      </c>
      <c r="E5257">
        <v>354.94</v>
      </c>
    </row>
    <row r="5258" spans="1:5" x14ac:dyDescent="0.35">
      <c r="A5258">
        <f t="shared" si="82"/>
        <v>2017</v>
      </c>
      <c r="B5258" t="s">
        <v>948</v>
      </c>
      <c r="C5258">
        <v>635</v>
      </c>
      <c r="D5258">
        <v>1</v>
      </c>
      <c r="E5258">
        <v>46.55</v>
      </c>
    </row>
    <row r="5259" spans="1:5" x14ac:dyDescent="0.35">
      <c r="A5259">
        <f t="shared" si="82"/>
        <v>2017</v>
      </c>
      <c r="B5259" t="s">
        <v>948</v>
      </c>
      <c r="C5259">
        <v>640</v>
      </c>
      <c r="D5259">
        <v>1</v>
      </c>
      <c r="E5259">
        <v>377.79</v>
      </c>
    </row>
    <row r="5260" spans="1:5" x14ac:dyDescent="0.35">
      <c r="A5260">
        <f t="shared" si="82"/>
        <v>2017</v>
      </c>
      <c r="B5260" t="s">
        <v>948</v>
      </c>
      <c r="C5260">
        <v>656</v>
      </c>
      <c r="D5260">
        <v>1</v>
      </c>
      <c r="E5260">
        <v>3796.7</v>
      </c>
    </row>
    <row r="5261" spans="1:5" x14ac:dyDescent="0.35">
      <c r="A5261">
        <f t="shared" si="82"/>
        <v>2017</v>
      </c>
      <c r="B5261" t="s">
        <v>948</v>
      </c>
      <c r="C5261">
        <v>659</v>
      </c>
      <c r="D5261">
        <v>1</v>
      </c>
      <c r="E5261">
        <v>3996.95</v>
      </c>
    </row>
    <row r="5262" spans="1:5" x14ac:dyDescent="0.35">
      <c r="A5262">
        <f t="shared" si="82"/>
        <v>2017</v>
      </c>
      <c r="B5262" t="s">
        <v>948</v>
      </c>
      <c r="C5262">
        <v>671</v>
      </c>
      <c r="D5262">
        <v>1</v>
      </c>
      <c r="E5262">
        <v>370.11</v>
      </c>
    </row>
    <row r="5263" spans="1:5" x14ac:dyDescent="0.35">
      <c r="A5263">
        <f t="shared" si="82"/>
        <v>2017</v>
      </c>
      <c r="B5263" t="s">
        <v>948</v>
      </c>
      <c r="C5263">
        <v>676</v>
      </c>
      <c r="D5263">
        <v>1</v>
      </c>
      <c r="E5263">
        <v>240.89</v>
      </c>
    </row>
    <row r="5264" spans="1:5" x14ac:dyDescent="0.35">
      <c r="A5264">
        <f t="shared" si="82"/>
        <v>2017</v>
      </c>
      <c r="B5264" t="s">
        <v>948</v>
      </c>
      <c r="C5264">
        <v>682</v>
      </c>
      <c r="D5264">
        <v>1</v>
      </c>
      <c r="E5264">
        <v>1149.29</v>
      </c>
    </row>
    <row r="5265" spans="1:5" x14ac:dyDescent="0.35">
      <c r="A5265">
        <f t="shared" si="82"/>
        <v>2017</v>
      </c>
      <c r="B5265" t="s">
        <v>948</v>
      </c>
      <c r="C5265">
        <v>690</v>
      </c>
      <c r="D5265">
        <v>1</v>
      </c>
      <c r="E5265">
        <v>991.28</v>
      </c>
    </row>
    <row r="5266" spans="1:5" x14ac:dyDescent="0.35">
      <c r="A5266">
        <f t="shared" si="82"/>
        <v>2017</v>
      </c>
      <c r="B5266" t="s">
        <v>948</v>
      </c>
      <c r="C5266">
        <v>695</v>
      </c>
      <c r="D5266">
        <v>1</v>
      </c>
      <c r="E5266">
        <v>751.64</v>
      </c>
    </row>
    <row r="5267" spans="1:5" x14ac:dyDescent="0.35">
      <c r="A5267">
        <f t="shared" si="82"/>
        <v>2017</v>
      </c>
      <c r="B5267" t="s">
        <v>948</v>
      </c>
      <c r="C5267">
        <v>696</v>
      </c>
      <c r="D5267">
        <v>1</v>
      </c>
      <c r="E5267">
        <v>578.25</v>
      </c>
    </row>
    <row r="5268" spans="1:5" x14ac:dyDescent="0.35">
      <c r="A5268">
        <f t="shared" si="82"/>
        <v>2017</v>
      </c>
      <c r="B5268" t="s">
        <v>948</v>
      </c>
      <c r="C5268">
        <v>698</v>
      </c>
      <c r="D5268">
        <v>1</v>
      </c>
      <c r="E5268">
        <v>223.45</v>
      </c>
    </row>
    <row r="5269" spans="1:5" x14ac:dyDescent="0.35">
      <c r="A5269">
        <f t="shared" si="82"/>
        <v>2017</v>
      </c>
      <c r="B5269" t="s">
        <v>948</v>
      </c>
      <c r="C5269">
        <v>700</v>
      </c>
      <c r="D5269">
        <v>1</v>
      </c>
      <c r="E5269">
        <v>2096.19</v>
      </c>
    </row>
    <row r="5270" spans="1:5" x14ac:dyDescent="0.35">
      <c r="A5270">
        <f t="shared" si="82"/>
        <v>2017</v>
      </c>
      <c r="B5270" t="s">
        <v>948</v>
      </c>
      <c r="C5270">
        <v>701</v>
      </c>
      <c r="D5270">
        <v>1</v>
      </c>
      <c r="E5270">
        <v>2410.61</v>
      </c>
    </row>
    <row r="5271" spans="1:5" x14ac:dyDescent="0.35">
      <c r="A5271">
        <f t="shared" si="82"/>
        <v>2017</v>
      </c>
      <c r="B5271" t="s">
        <v>948</v>
      </c>
      <c r="C5271">
        <v>704</v>
      </c>
      <c r="D5271">
        <v>1</v>
      </c>
      <c r="E5271">
        <v>1824.32</v>
      </c>
    </row>
    <row r="5272" spans="1:5" x14ac:dyDescent="0.35">
      <c r="A5272">
        <f t="shared" si="82"/>
        <v>2017</v>
      </c>
      <c r="B5272" t="s">
        <v>948</v>
      </c>
      <c r="C5272">
        <v>706</v>
      </c>
      <c r="D5272">
        <v>1</v>
      </c>
      <c r="E5272">
        <v>1707.82</v>
      </c>
    </row>
    <row r="5273" spans="1:5" x14ac:dyDescent="0.35">
      <c r="A5273">
        <f t="shared" si="82"/>
        <v>2017</v>
      </c>
      <c r="B5273" t="s">
        <v>948</v>
      </c>
      <c r="C5273">
        <v>707</v>
      </c>
      <c r="D5273">
        <v>1</v>
      </c>
      <c r="E5273">
        <v>100.21</v>
      </c>
    </row>
    <row r="5274" spans="1:5" x14ac:dyDescent="0.35">
      <c r="A5274">
        <f t="shared" si="82"/>
        <v>2017</v>
      </c>
      <c r="B5274" t="s">
        <v>948</v>
      </c>
      <c r="C5274">
        <v>709</v>
      </c>
      <c r="D5274">
        <v>1</v>
      </c>
      <c r="E5274">
        <v>8066.82</v>
      </c>
    </row>
    <row r="5275" spans="1:5" x14ac:dyDescent="0.35">
      <c r="A5275">
        <f t="shared" si="82"/>
        <v>2017</v>
      </c>
      <c r="B5275" t="s">
        <v>948</v>
      </c>
      <c r="C5275">
        <v>712</v>
      </c>
      <c r="D5275">
        <v>1</v>
      </c>
      <c r="E5275">
        <v>483.93</v>
      </c>
    </row>
    <row r="5276" spans="1:5" x14ac:dyDescent="0.35">
      <c r="A5276">
        <f t="shared" si="82"/>
        <v>2017</v>
      </c>
      <c r="B5276" t="s">
        <v>948</v>
      </c>
      <c r="C5276">
        <v>716</v>
      </c>
      <c r="D5276">
        <v>1</v>
      </c>
      <c r="E5276">
        <v>1628.55</v>
      </c>
    </row>
    <row r="5277" spans="1:5" x14ac:dyDescent="0.35">
      <c r="A5277">
        <f t="shared" si="82"/>
        <v>2017</v>
      </c>
      <c r="B5277" t="s">
        <v>948</v>
      </c>
      <c r="C5277">
        <v>717</v>
      </c>
      <c r="D5277">
        <v>1</v>
      </c>
      <c r="E5277">
        <v>1805.7</v>
      </c>
    </row>
    <row r="5278" spans="1:5" x14ac:dyDescent="0.35">
      <c r="A5278">
        <f t="shared" si="82"/>
        <v>2017</v>
      </c>
      <c r="B5278" t="s">
        <v>948</v>
      </c>
      <c r="C5278">
        <v>719</v>
      </c>
      <c r="D5278">
        <v>1</v>
      </c>
      <c r="E5278">
        <v>8385.98</v>
      </c>
    </row>
    <row r="5279" spans="1:5" x14ac:dyDescent="0.35">
      <c r="A5279">
        <f t="shared" si="82"/>
        <v>2017</v>
      </c>
      <c r="B5279" t="s">
        <v>948</v>
      </c>
      <c r="C5279">
        <v>720</v>
      </c>
      <c r="D5279">
        <v>1</v>
      </c>
      <c r="E5279">
        <v>8222.7000000000007</v>
      </c>
    </row>
    <row r="5280" spans="1:5" x14ac:dyDescent="0.35">
      <c r="A5280">
        <f t="shared" si="82"/>
        <v>2017</v>
      </c>
      <c r="B5280" t="s">
        <v>948</v>
      </c>
      <c r="C5280">
        <v>721</v>
      </c>
      <c r="D5280">
        <v>1</v>
      </c>
      <c r="E5280">
        <v>4110.6099999999997</v>
      </c>
    </row>
    <row r="5281" spans="1:5" x14ac:dyDescent="0.35">
      <c r="A5281">
        <f t="shared" si="82"/>
        <v>2017</v>
      </c>
      <c r="B5281" t="s">
        <v>948</v>
      </c>
      <c r="C5281">
        <v>726</v>
      </c>
      <c r="D5281">
        <v>1</v>
      </c>
      <c r="E5281">
        <v>2846.33</v>
      </c>
    </row>
    <row r="5282" spans="1:5" x14ac:dyDescent="0.35">
      <c r="A5282">
        <f t="shared" si="82"/>
        <v>2017</v>
      </c>
      <c r="B5282" t="s">
        <v>948</v>
      </c>
      <c r="C5282">
        <v>727</v>
      </c>
      <c r="D5282">
        <v>1</v>
      </c>
      <c r="E5282">
        <v>3097.08</v>
      </c>
    </row>
    <row r="5283" spans="1:5" x14ac:dyDescent="0.35">
      <c r="A5283">
        <f t="shared" si="82"/>
        <v>2017</v>
      </c>
      <c r="B5283" t="s">
        <v>948</v>
      </c>
      <c r="C5283">
        <v>728</v>
      </c>
      <c r="D5283">
        <v>1</v>
      </c>
      <c r="E5283">
        <v>12933.92</v>
      </c>
    </row>
    <row r="5284" spans="1:5" x14ac:dyDescent="0.35">
      <c r="A5284">
        <f t="shared" si="82"/>
        <v>2017</v>
      </c>
      <c r="B5284" t="s">
        <v>948</v>
      </c>
      <c r="C5284">
        <v>738</v>
      </c>
      <c r="D5284">
        <v>1</v>
      </c>
      <c r="E5284">
        <v>1083</v>
      </c>
    </row>
    <row r="5285" spans="1:5" x14ac:dyDescent="0.35">
      <c r="A5285">
        <f t="shared" si="82"/>
        <v>2017</v>
      </c>
      <c r="B5285" t="s">
        <v>948</v>
      </c>
      <c r="C5285">
        <v>739</v>
      </c>
      <c r="D5285">
        <v>1</v>
      </c>
      <c r="E5285">
        <v>723.97</v>
      </c>
    </row>
    <row r="5286" spans="1:5" x14ac:dyDescent="0.35">
      <c r="A5286">
        <f t="shared" si="82"/>
        <v>2017</v>
      </c>
      <c r="B5286" t="s">
        <v>948</v>
      </c>
      <c r="C5286">
        <v>740</v>
      </c>
      <c r="D5286">
        <v>1</v>
      </c>
      <c r="E5286">
        <v>1376.86</v>
      </c>
    </row>
    <row r="5287" spans="1:5" x14ac:dyDescent="0.35">
      <c r="A5287">
        <f t="shared" si="82"/>
        <v>2017</v>
      </c>
      <c r="B5287" t="s">
        <v>948</v>
      </c>
      <c r="C5287">
        <v>741</v>
      </c>
      <c r="D5287">
        <v>1</v>
      </c>
      <c r="E5287">
        <v>949.11</v>
      </c>
    </row>
    <row r="5288" spans="1:5" x14ac:dyDescent="0.35">
      <c r="A5288">
        <f t="shared" si="82"/>
        <v>2017</v>
      </c>
      <c r="B5288" t="s">
        <v>948</v>
      </c>
      <c r="C5288">
        <v>742</v>
      </c>
      <c r="D5288">
        <v>1</v>
      </c>
      <c r="E5288">
        <v>9710.52</v>
      </c>
    </row>
    <row r="5289" spans="1:5" x14ac:dyDescent="0.35">
      <c r="A5289">
        <f t="shared" si="82"/>
        <v>2017</v>
      </c>
      <c r="B5289" t="s">
        <v>948</v>
      </c>
      <c r="C5289">
        <v>743</v>
      </c>
      <c r="D5289">
        <v>1</v>
      </c>
      <c r="E5289">
        <v>1048.6199999999999</v>
      </c>
    </row>
    <row r="5290" spans="1:5" x14ac:dyDescent="0.35">
      <c r="A5290">
        <f t="shared" si="82"/>
        <v>2017</v>
      </c>
      <c r="B5290" t="s">
        <v>948</v>
      </c>
      <c r="C5290">
        <v>745</v>
      </c>
      <c r="D5290">
        <v>1</v>
      </c>
      <c r="E5290">
        <v>1730.26</v>
      </c>
    </row>
    <row r="5291" spans="1:5" x14ac:dyDescent="0.35">
      <c r="A5291">
        <f t="shared" si="82"/>
        <v>2017</v>
      </c>
      <c r="B5291" t="s">
        <v>948</v>
      </c>
      <c r="C5291">
        <v>748</v>
      </c>
      <c r="D5291">
        <v>1</v>
      </c>
      <c r="E5291">
        <v>3864.81</v>
      </c>
    </row>
    <row r="5292" spans="1:5" x14ac:dyDescent="0.35">
      <c r="A5292">
        <f t="shared" si="82"/>
        <v>2017</v>
      </c>
      <c r="B5292" t="s">
        <v>948</v>
      </c>
      <c r="C5292">
        <v>750</v>
      </c>
      <c r="D5292">
        <v>1</v>
      </c>
      <c r="E5292">
        <v>2058.6799999999998</v>
      </c>
    </row>
    <row r="5293" spans="1:5" x14ac:dyDescent="0.35">
      <c r="A5293">
        <f t="shared" si="82"/>
        <v>2017</v>
      </c>
      <c r="B5293" t="s">
        <v>948</v>
      </c>
      <c r="C5293">
        <v>756</v>
      </c>
      <c r="D5293">
        <v>1</v>
      </c>
      <c r="E5293">
        <v>737.17</v>
      </c>
    </row>
    <row r="5294" spans="1:5" x14ac:dyDescent="0.35">
      <c r="A5294">
        <f t="shared" si="82"/>
        <v>2017</v>
      </c>
      <c r="B5294" t="s">
        <v>948</v>
      </c>
      <c r="C5294">
        <v>761</v>
      </c>
      <c r="D5294">
        <v>1</v>
      </c>
      <c r="E5294">
        <v>4901.6899999999996</v>
      </c>
    </row>
    <row r="5295" spans="1:5" x14ac:dyDescent="0.35">
      <c r="A5295">
        <f t="shared" si="82"/>
        <v>2017</v>
      </c>
      <c r="B5295" t="s">
        <v>948</v>
      </c>
      <c r="C5295">
        <v>763</v>
      </c>
      <c r="D5295">
        <v>1</v>
      </c>
      <c r="E5295">
        <v>892.94</v>
      </c>
    </row>
    <row r="5296" spans="1:5" x14ac:dyDescent="0.35">
      <c r="A5296">
        <f t="shared" si="82"/>
        <v>2017</v>
      </c>
      <c r="B5296" t="s">
        <v>948</v>
      </c>
      <c r="C5296">
        <v>768</v>
      </c>
      <c r="D5296">
        <v>1</v>
      </c>
      <c r="E5296">
        <v>347.95</v>
      </c>
    </row>
    <row r="5297" spans="1:5" x14ac:dyDescent="0.35">
      <c r="A5297">
        <f t="shared" si="82"/>
        <v>2017</v>
      </c>
      <c r="B5297" t="s">
        <v>948</v>
      </c>
      <c r="C5297">
        <v>771</v>
      </c>
      <c r="D5297">
        <v>1</v>
      </c>
      <c r="E5297">
        <v>161.26</v>
      </c>
    </row>
    <row r="5298" spans="1:5" x14ac:dyDescent="0.35">
      <c r="A5298">
        <f t="shared" si="82"/>
        <v>2017</v>
      </c>
      <c r="B5298" t="s">
        <v>948</v>
      </c>
      <c r="C5298">
        <v>775</v>
      </c>
      <c r="D5298">
        <v>1</v>
      </c>
      <c r="E5298">
        <v>704.42</v>
      </c>
    </row>
    <row r="5299" spans="1:5" x14ac:dyDescent="0.35">
      <c r="A5299">
        <f t="shared" si="82"/>
        <v>2017</v>
      </c>
      <c r="B5299" t="s">
        <v>948</v>
      </c>
      <c r="C5299">
        <v>777</v>
      </c>
      <c r="D5299">
        <v>1</v>
      </c>
      <c r="E5299">
        <v>828.17</v>
      </c>
    </row>
    <row r="5300" spans="1:5" x14ac:dyDescent="0.35">
      <c r="A5300">
        <f t="shared" si="82"/>
        <v>2017</v>
      </c>
      <c r="B5300" t="s">
        <v>948</v>
      </c>
      <c r="C5300">
        <v>786</v>
      </c>
      <c r="D5300">
        <v>1</v>
      </c>
      <c r="E5300">
        <v>450.43</v>
      </c>
    </row>
    <row r="5301" spans="1:5" x14ac:dyDescent="0.35">
      <c r="A5301">
        <f t="shared" si="82"/>
        <v>2017</v>
      </c>
      <c r="B5301" t="s">
        <v>948</v>
      </c>
      <c r="C5301">
        <v>787</v>
      </c>
      <c r="D5301">
        <v>1</v>
      </c>
      <c r="E5301">
        <v>367.04</v>
      </c>
    </row>
    <row r="5302" spans="1:5" x14ac:dyDescent="0.35">
      <c r="A5302">
        <f t="shared" si="82"/>
        <v>2017</v>
      </c>
      <c r="B5302" t="s">
        <v>948</v>
      </c>
      <c r="C5302">
        <v>801</v>
      </c>
      <c r="D5302">
        <v>1</v>
      </c>
      <c r="E5302">
        <v>144.08000000000001</v>
      </c>
    </row>
    <row r="5303" spans="1:5" x14ac:dyDescent="0.35">
      <c r="A5303">
        <f t="shared" si="82"/>
        <v>2017</v>
      </c>
      <c r="B5303" t="s">
        <v>948</v>
      </c>
      <c r="C5303">
        <v>803</v>
      </c>
      <c r="D5303">
        <v>1</v>
      </c>
      <c r="E5303">
        <v>402.4</v>
      </c>
    </row>
    <row r="5304" spans="1:5" x14ac:dyDescent="0.35">
      <c r="A5304">
        <f t="shared" si="82"/>
        <v>2017</v>
      </c>
      <c r="B5304" t="s">
        <v>948</v>
      </c>
      <c r="C5304">
        <v>811</v>
      </c>
      <c r="D5304">
        <v>1</v>
      </c>
      <c r="E5304">
        <v>555.17999999999995</v>
      </c>
    </row>
    <row r="5305" spans="1:5" x14ac:dyDescent="0.35">
      <c r="A5305">
        <f t="shared" si="82"/>
        <v>2017</v>
      </c>
      <c r="B5305" t="s">
        <v>948</v>
      </c>
      <c r="C5305">
        <v>813</v>
      </c>
      <c r="D5305">
        <v>1</v>
      </c>
      <c r="E5305">
        <v>1255.6300000000001</v>
      </c>
    </row>
    <row r="5306" spans="1:5" x14ac:dyDescent="0.35">
      <c r="A5306">
        <f t="shared" si="82"/>
        <v>2017</v>
      </c>
      <c r="B5306" t="s">
        <v>948</v>
      </c>
      <c r="C5306">
        <v>815</v>
      </c>
      <c r="D5306">
        <v>2</v>
      </c>
      <c r="E5306">
        <v>2.44</v>
      </c>
    </row>
    <row r="5307" spans="1:5" x14ac:dyDescent="0.35">
      <c r="A5307">
        <f t="shared" si="82"/>
        <v>2017</v>
      </c>
      <c r="B5307" t="s">
        <v>948</v>
      </c>
      <c r="C5307">
        <v>818</v>
      </c>
      <c r="D5307">
        <v>1</v>
      </c>
      <c r="E5307">
        <v>541.04999999999995</v>
      </c>
    </row>
    <row r="5308" spans="1:5" x14ac:dyDescent="0.35">
      <c r="A5308">
        <f t="shared" si="82"/>
        <v>2017</v>
      </c>
      <c r="B5308" t="s">
        <v>948</v>
      </c>
      <c r="C5308">
        <v>820</v>
      </c>
      <c r="D5308">
        <v>1</v>
      </c>
      <c r="E5308">
        <v>516.96</v>
      </c>
    </row>
    <row r="5309" spans="1:5" x14ac:dyDescent="0.35">
      <c r="A5309">
        <f t="shared" si="82"/>
        <v>2017</v>
      </c>
      <c r="B5309" t="s">
        <v>948</v>
      </c>
      <c r="C5309">
        <v>821</v>
      </c>
      <c r="D5309">
        <v>1</v>
      </c>
      <c r="E5309">
        <v>995.01</v>
      </c>
    </row>
    <row r="5310" spans="1:5" x14ac:dyDescent="0.35">
      <c r="A5310">
        <f t="shared" si="82"/>
        <v>2017</v>
      </c>
      <c r="B5310" t="s">
        <v>948</v>
      </c>
      <c r="C5310">
        <v>829</v>
      </c>
      <c r="D5310">
        <v>1</v>
      </c>
      <c r="E5310">
        <v>1894.35</v>
      </c>
    </row>
    <row r="5311" spans="1:5" x14ac:dyDescent="0.35">
      <c r="A5311">
        <f t="shared" si="82"/>
        <v>2017</v>
      </c>
      <c r="B5311" t="s">
        <v>948</v>
      </c>
      <c r="C5311">
        <v>831</v>
      </c>
      <c r="D5311">
        <v>1</v>
      </c>
      <c r="E5311">
        <v>6292.66</v>
      </c>
    </row>
    <row r="5312" spans="1:5" x14ac:dyDescent="0.35">
      <c r="A5312">
        <f t="shared" si="82"/>
        <v>2017</v>
      </c>
      <c r="B5312" t="s">
        <v>948</v>
      </c>
      <c r="C5312">
        <v>832</v>
      </c>
      <c r="D5312">
        <v>1</v>
      </c>
      <c r="E5312">
        <v>3234.1</v>
      </c>
    </row>
    <row r="5313" spans="1:5" x14ac:dyDescent="0.35">
      <c r="A5313">
        <f t="shared" si="82"/>
        <v>2017</v>
      </c>
      <c r="B5313" t="s">
        <v>948</v>
      </c>
      <c r="C5313">
        <v>833</v>
      </c>
      <c r="D5313">
        <v>1</v>
      </c>
      <c r="E5313">
        <v>18177.990000000002</v>
      </c>
    </row>
    <row r="5314" spans="1:5" x14ac:dyDescent="0.35">
      <c r="A5314">
        <f t="shared" si="82"/>
        <v>2017</v>
      </c>
      <c r="B5314" t="s">
        <v>948</v>
      </c>
      <c r="C5314">
        <v>834</v>
      </c>
      <c r="D5314">
        <v>1</v>
      </c>
      <c r="E5314">
        <v>8449.85</v>
      </c>
    </row>
    <row r="5315" spans="1:5" x14ac:dyDescent="0.35">
      <c r="A5315">
        <f t="shared" si="82"/>
        <v>2017</v>
      </c>
      <c r="B5315" t="s">
        <v>948</v>
      </c>
      <c r="C5315">
        <v>836</v>
      </c>
      <c r="D5315">
        <v>1</v>
      </c>
      <c r="E5315">
        <v>209.24</v>
      </c>
    </row>
    <row r="5316" spans="1:5" x14ac:dyDescent="0.35">
      <c r="A5316">
        <f t="shared" ref="A5316:A5379" si="83">VALUE(20&amp;LEFT(B5316,2))+1</f>
        <v>2017</v>
      </c>
      <c r="B5316" t="s">
        <v>948</v>
      </c>
      <c r="C5316">
        <v>837</v>
      </c>
      <c r="D5316">
        <v>1</v>
      </c>
      <c r="E5316">
        <v>546.46</v>
      </c>
    </row>
    <row r="5317" spans="1:5" x14ac:dyDescent="0.35">
      <c r="A5317">
        <f t="shared" si="83"/>
        <v>2017</v>
      </c>
      <c r="B5317" t="s">
        <v>948</v>
      </c>
      <c r="C5317">
        <v>840</v>
      </c>
      <c r="D5317">
        <v>1</v>
      </c>
      <c r="E5317">
        <v>1019.03</v>
      </c>
    </row>
    <row r="5318" spans="1:5" x14ac:dyDescent="0.35">
      <c r="A5318">
        <f t="shared" si="83"/>
        <v>2017</v>
      </c>
      <c r="B5318" t="s">
        <v>948</v>
      </c>
      <c r="C5318">
        <v>846</v>
      </c>
      <c r="D5318">
        <v>1</v>
      </c>
      <c r="E5318">
        <v>659.25</v>
      </c>
    </row>
    <row r="5319" spans="1:5" x14ac:dyDescent="0.35">
      <c r="A5319">
        <f t="shared" si="83"/>
        <v>2017</v>
      </c>
      <c r="B5319" t="s">
        <v>948</v>
      </c>
      <c r="C5319">
        <v>850</v>
      </c>
      <c r="D5319">
        <v>1</v>
      </c>
      <c r="E5319">
        <v>292.77</v>
      </c>
    </row>
    <row r="5320" spans="1:5" x14ac:dyDescent="0.35">
      <c r="A5320">
        <f t="shared" si="83"/>
        <v>2017</v>
      </c>
      <c r="B5320" t="s">
        <v>948</v>
      </c>
      <c r="C5320">
        <v>852</v>
      </c>
      <c r="D5320">
        <v>1</v>
      </c>
      <c r="E5320">
        <v>143.74</v>
      </c>
    </row>
    <row r="5321" spans="1:5" x14ac:dyDescent="0.35">
      <c r="A5321">
        <f t="shared" si="83"/>
        <v>2017</v>
      </c>
      <c r="B5321" t="s">
        <v>948</v>
      </c>
      <c r="C5321">
        <v>857</v>
      </c>
      <c r="D5321">
        <v>1</v>
      </c>
      <c r="E5321">
        <v>742.11</v>
      </c>
    </row>
    <row r="5322" spans="1:5" x14ac:dyDescent="0.35">
      <c r="A5322">
        <f t="shared" si="83"/>
        <v>2017</v>
      </c>
      <c r="B5322" t="s">
        <v>948</v>
      </c>
      <c r="C5322">
        <v>858</v>
      </c>
      <c r="D5322">
        <v>1</v>
      </c>
      <c r="E5322">
        <v>970.55</v>
      </c>
    </row>
    <row r="5323" spans="1:5" x14ac:dyDescent="0.35">
      <c r="A5323">
        <f t="shared" si="83"/>
        <v>2017</v>
      </c>
      <c r="B5323" t="s">
        <v>948</v>
      </c>
      <c r="C5323">
        <v>861</v>
      </c>
      <c r="D5323">
        <v>1</v>
      </c>
      <c r="E5323">
        <v>3012.31</v>
      </c>
    </row>
    <row r="5324" spans="1:5" x14ac:dyDescent="0.35">
      <c r="A5324">
        <f t="shared" si="83"/>
        <v>2017</v>
      </c>
      <c r="B5324" t="s">
        <v>948</v>
      </c>
      <c r="C5324">
        <v>876</v>
      </c>
      <c r="D5324">
        <v>1</v>
      </c>
      <c r="E5324">
        <v>1826.17</v>
      </c>
    </row>
    <row r="5325" spans="1:5" x14ac:dyDescent="0.35">
      <c r="A5325">
        <f t="shared" si="83"/>
        <v>2017</v>
      </c>
      <c r="B5325" t="s">
        <v>948</v>
      </c>
      <c r="C5325">
        <v>877</v>
      </c>
      <c r="D5325">
        <v>1</v>
      </c>
      <c r="E5325">
        <v>5786.39</v>
      </c>
    </row>
    <row r="5326" spans="1:5" x14ac:dyDescent="0.35">
      <c r="A5326">
        <f t="shared" si="83"/>
        <v>2017</v>
      </c>
      <c r="B5326" t="s">
        <v>948</v>
      </c>
      <c r="C5326">
        <v>879</v>
      </c>
      <c r="D5326">
        <v>1</v>
      </c>
      <c r="E5326">
        <v>2512.4899999999998</v>
      </c>
    </row>
    <row r="5327" spans="1:5" x14ac:dyDescent="0.35">
      <c r="A5327">
        <f t="shared" si="83"/>
        <v>2017</v>
      </c>
      <c r="B5327" t="s">
        <v>948</v>
      </c>
      <c r="C5327">
        <v>881</v>
      </c>
      <c r="D5327">
        <v>1</v>
      </c>
      <c r="E5327">
        <v>859.97</v>
      </c>
    </row>
    <row r="5328" spans="1:5" x14ac:dyDescent="0.35">
      <c r="A5328">
        <f t="shared" si="83"/>
        <v>2017</v>
      </c>
      <c r="B5328" t="s">
        <v>948</v>
      </c>
      <c r="C5328">
        <v>882</v>
      </c>
      <c r="D5328">
        <v>1</v>
      </c>
      <c r="E5328">
        <v>4077.34</v>
      </c>
    </row>
    <row r="5329" spans="1:5" x14ac:dyDescent="0.35">
      <c r="A5329">
        <f t="shared" si="83"/>
        <v>2017</v>
      </c>
      <c r="B5329" t="s">
        <v>948</v>
      </c>
      <c r="C5329">
        <v>883</v>
      </c>
      <c r="D5329">
        <v>1</v>
      </c>
      <c r="E5329">
        <v>1679.14</v>
      </c>
    </row>
    <row r="5330" spans="1:5" x14ac:dyDescent="0.35">
      <c r="A5330">
        <f t="shared" si="83"/>
        <v>2017</v>
      </c>
      <c r="B5330" t="s">
        <v>948</v>
      </c>
      <c r="C5330">
        <v>885</v>
      </c>
      <c r="D5330">
        <v>1</v>
      </c>
      <c r="E5330">
        <v>6211.74</v>
      </c>
    </row>
    <row r="5331" spans="1:5" x14ac:dyDescent="0.35">
      <c r="A5331">
        <f t="shared" si="83"/>
        <v>2017</v>
      </c>
      <c r="B5331" t="s">
        <v>948</v>
      </c>
      <c r="C5331">
        <v>891</v>
      </c>
      <c r="D5331">
        <v>1</v>
      </c>
      <c r="E5331">
        <v>537.51</v>
      </c>
    </row>
    <row r="5332" spans="1:5" x14ac:dyDescent="0.35">
      <c r="A5332">
        <f t="shared" si="83"/>
        <v>2017</v>
      </c>
      <c r="B5332" t="s">
        <v>948</v>
      </c>
      <c r="C5332">
        <v>911</v>
      </c>
      <c r="D5332">
        <v>1</v>
      </c>
      <c r="E5332">
        <v>4950.29</v>
      </c>
    </row>
    <row r="5333" spans="1:5" x14ac:dyDescent="0.35">
      <c r="A5333">
        <f t="shared" si="83"/>
        <v>2017</v>
      </c>
      <c r="B5333" t="s">
        <v>948</v>
      </c>
      <c r="C5333">
        <v>912</v>
      </c>
      <c r="D5333">
        <v>1</v>
      </c>
      <c r="E5333">
        <v>1821.24</v>
      </c>
    </row>
    <row r="5334" spans="1:5" x14ac:dyDescent="0.35">
      <c r="A5334">
        <f t="shared" si="83"/>
        <v>2017</v>
      </c>
      <c r="B5334" t="s">
        <v>948</v>
      </c>
      <c r="C5334">
        <v>914</v>
      </c>
      <c r="D5334">
        <v>1</v>
      </c>
      <c r="E5334">
        <v>304.51</v>
      </c>
    </row>
    <row r="5335" spans="1:5" x14ac:dyDescent="0.35">
      <c r="A5335">
        <f t="shared" si="83"/>
        <v>2017</v>
      </c>
      <c r="B5335" t="s">
        <v>948</v>
      </c>
      <c r="C5335">
        <v>2071</v>
      </c>
      <c r="D5335">
        <v>1</v>
      </c>
      <c r="E5335">
        <v>889.81</v>
      </c>
    </row>
    <row r="5336" spans="1:5" x14ac:dyDescent="0.35">
      <c r="A5336">
        <f t="shared" si="83"/>
        <v>2017</v>
      </c>
      <c r="B5336" t="s">
        <v>948</v>
      </c>
      <c r="C5336">
        <v>2125</v>
      </c>
      <c r="D5336">
        <v>1</v>
      </c>
      <c r="E5336">
        <v>1162.23</v>
      </c>
    </row>
    <row r="5337" spans="1:5" x14ac:dyDescent="0.35">
      <c r="A5337">
        <f t="shared" si="83"/>
        <v>2017</v>
      </c>
      <c r="B5337" t="s">
        <v>948</v>
      </c>
      <c r="C5337">
        <v>2134</v>
      </c>
      <c r="D5337">
        <v>1</v>
      </c>
      <c r="E5337">
        <v>704.93</v>
      </c>
    </row>
    <row r="5338" spans="1:5" x14ac:dyDescent="0.35">
      <c r="A5338">
        <f t="shared" si="83"/>
        <v>2017</v>
      </c>
      <c r="B5338" t="s">
        <v>948</v>
      </c>
      <c r="C5338">
        <v>2135</v>
      </c>
      <c r="D5338">
        <v>1</v>
      </c>
      <c r="E5338">
        <v>956.73</v>
      </c>
    </row>
    <row r="5339" spans="1:5" x14ac:dyDescent="0.35">
      <c r="A5339">
        <f t="shared" si="83"/>
        <v>2017</v>
      </c>
      <c r="B5339" t="s">
        <v>948</v>
      </c>
      <c r="C5339">
        <v>2137</v>
      </c>
      <c r="D5339">
        <v>1</v>
      </c>
      <c r="E5339">
        <v>586.59</v>
      </c>
    </row>
    <row r="5340" spans="1:5" x14ac:dyDescent="0.35">
      <c r="A5340">
        <f t="shared" si="83"/>
        <v>2017</v>
      </c>
      <c r="B5340" t="s">
        <v>948</v>
      </c>
      <c r="C5340">
        <v>2142</v>
      </c>
      <c r="D5340">
        <v>1</v>
      </c>
      <c r="E5340">
        <v>1896.9</v>
      </c>
    </row>
    <row r="5341" spans="1:5" x14ac:dyDescent="0.35">
      <c r="A5341">
        <f t="shared" si="83"/>
        <v>2017</v>
      </c>
      <c r="B5341" t="s">
        <v>948</v>
      </c>
      <c r="C5341">
        <v>2143</v>
      </c>
      <c r="D5341">
        <v>1</v>
      </c>
      <c r="E5341">
        <v>774.76</v>
      </c>
    </row>
    <row r="5342" spans="1:5" x14ac:dyDescent="0.35">
      <c r="A5342">
        <f t="shared" si="83"/>
        <v>2017</v>
      </c>
      <c r="B5342" t="s">
        <v>948</v>
      </c>
      <c r="C5342">
        <v>2144</v>
      </c>
      <c r="D5342">
        <v>1</v>
      </c>
      <c r="E5342">
        <v>3350.68</v>
      </c>
    </row>
    <row r="5343" spans="1:5" x14ac:dyDescent="0.35">
      <c r="A5343">
        <f t="shared" si="83"/>
        <v>2017</v>
      </c>
      <c r="B5343" t="s">
        <v>948</v>
      </c>
      <c r="C5343">
        <v>2149</v>
      </c>
      <c r="D5343">
        <v>1</v>
      </c>
      <c r="E5343">
        <v>1170.72</v>
      </c>
    </row>
    <row r="5344" spans="1:5" x14ac:dyDescent="0.35">
      <c r="A5344">
        <f t="shared" si="83"/>
        <v>2017</v>
      </c>
      <c r="B5344" t="s">
        <v>948</v>
      </c>
      <c r="C5344">
        <v>2154</v>
      </c>
      <c r="D5344">
        <v>1</v>
      </c>
      <c r="E5344">
        <v>946.1</v>
      </c>
    </row>
    <row r="5345" spans="1:5" x14ac:dyDescent="0.35">
      <c r="A5345">
        <f t="shared" si="83"/>
        <v>2017</v>
      </c>
      <c r="B5345" t="s">
        <v>948</v>
      </c>
      <c r="C5345">
        <v>2155</v>
      </c>
      <c r="D5345">
        <v>1</v>
      </c>
      <c r="E5345">
        <v>1016.38</v>
      </c>
    </row>
    <row r="5346" spans="1:5" x14ac:dyDescent="0.35">
      <c r="A5346">
        <f t="shared" si="83"/>
        <v>2017</v>
      </c>
      <c r="B5346" t="s">
        <v>948</v>
      </c>
      <c r="C5346">
        <v>2159</v>
      </c>
      <c r="D5346">
        <v>1</v>
      </c>
      <c r="E5346">
        <v>535.38</v>
      </c>
    </row>
    <row r="5347" spans="1:5" x14ac:dyDescent="0.35">
      <c r="A5347">
        <f t="shared" si="83"/>
        <v>2017</v>
      </c>
      <c r="B5347" t="s">
        <v>948</v>
      </c>
      <c r="C5347">
        <v>2164</v>
      </c>
      <c r="D5347">
        <v>1</v>
      </c>
      <c r="E5347">
        <v>1643.05</v>
      </c>
    </row>
    <row r="5348" spans="1:5" x14ac:dyDescent="0.35">
      <c r="A5348">
        <f t="shared" si="83"/>
        <v>2017</v>
      </c>
      <c r="B5348" t="s">
        <v>948</v>
      </c>
      <c r="C5348">
        <v>2165</v>
      </c>
      <c r="D5348">
        <v>1</v>
      </c>
      <c r="E5348">
        <v>938.9</v>
      </c>
    </row>
    <row r="5349" spans="1:5" x14ac:dyDescent="0.35">
      <c r="A5349">
        <f t="shared" si="83"/>
        <v>2017</v>
      </c>
      <c r="B5349" t="s">
        <v>948</v>
      </c>
      <c r="C5349">
        <v>2167</v>
      </c>
      <c r="D5349">
        <v>1</v>
      </c>
      <c r="E5349">
        <v>650.01</v>
      </c>
    </row>
    <row r="5350" spans="1:5" x14ac:dyDescent="0.35">
      <c r="A5350">
        <f t="shared" si="83"/>
        <v>2017</v>
      </c>
      <c r="B5350" t="s">
        <v>948</v>
      </c>
      <c r="C5350">
        <v>2168</v>
      </c>
      <c r="D5350">
        <v>1</v>
      </c>
      <c r="E5350">
        <v>916.75</v>
      </c>
    </row>
    <row r="5351" spans="1:5" x14ac:dyDescent="0.35">
      <c r="A5351">
        <f t="shared" si="83"/>
        <v>2017</v>
      </c>
      <c r="B5351" t="s">
        <v>948</v>
      </c>
      <c r="C5351">
        <v>2169</v>
      </c>
      <c r="D5351">
        <v>1</v>
      </c>
      <c r="E5351">
        <v>733.22</v>
      </c>
    </row>
    <row r="5352" spans="1:5" x14ac:dyDescent="0.35">
      <c r="A5352">
        <f t="shared" si="83"/>
        <v>2017</v>
      </c>
      <c r="B5352" t="s">
        <v>948</v>
      </c>
      <c r="C5352">
        <v>2170</v>
      </c>
      <c r="D5352">
        <v>1</v>
      </c>
      <c r="E5352">
        <v>1146.06</v>
      </c>
    </row>
    <row r="5353" spans="1:5" x14ac:dyDescent="0.35">
      <c r="A5353">
        <f t="shared" si="83"/>
        <v>2017</v>
      </c>
      <c r="B5353" t="s">
        <v>948</v>
      </c>
      <c r="C5353">
        <v>2171</v>
      </c>
      <c r="D5353">
        <v>1</v>
      </c>
      <c r="E5353">
        <v>257.24</v>
      </c>
    </row>
    <row r="5354" spans="1:5" x14ac:dyDescent="0.35">
      <c r="A5354">
        <f t="shared" si="83"/>
        <v>2017</v>
      </c>
      <c r="B5354" t="s">
        <v>948</v>
      </c>
      <c r="C5354">
        <v>2172</v>
      </c>
      <c r="D5354">
        <v>1</v>
      </c>
      <c r="E5354">
        <v>828.93</v>
      </c>
    </row>
    <row r="5355" spans="1:5" x14ac:dyDescent="0.35">
      <c r="A5355">
        <f t="shared" si="83"/>
        <v>2017</v>
      </c>
      <c r="B5355" t="s">
        <v>948</v>
      </c>
      <c r="C5355">
        <v>2174</v>
      </c>
      <c r="D5355">
        <v>1</v>
      </c>
      <c r="E5355">
        <v>926.48</v>
      </c>
    </row>
    <row r="5356" spans="1:5" x14ac:dyDescent="0.35">
      <c r="A5356">
        <f t="shared" si="83"/>
        <v>2017</v>
      </c>
      <c r="B5356" t="s">
        <v>948</v>
      </c>
      <c r="C5356">
        <v>2176</v>
      </c>
      <c r="D5356">
        <v>1</v>
      </c>
      <c r="E5356">
        <v>448.58</v>
      </c>
    </row>
    <row r="5357" spans="1:5" x14ac:dyDescent="0.35">
      <c r="A5357">
        <f t="shared" si="83"/>
        <v>2017</v>
      </c>
      <c r="B5357" t="s">
        <v>948</v>
      </c>
      <c r="C5357">
        <v>2180</v>
      </c>
      <c r="D5357">
        <v>1</v>
      </c>
      <c r="E5357">
        <v>695.88</v>
      </c>
    </row>
    <row r="5358" spans="1:5" x14ac:dyDescent="0.35">
      <c r="A5358">
        <f t="shared" si="83"/>
        <v>2017</v>
      </c>
      <c r="B5358" t="s">
        <v>948</v>
      </c>
      <c r="C5358">
        <v>2184</v>
      </c>
      <c r="D5358">
        <v>1</v>
      </c>
      <c r="E5358">
        <v>1250.05</v>
      </c>
    </row>
    <row r="5359" spans="1:5" x14ac:dyDescent="0.35">
      <c r="A5359">
        <f t="shared" si="83"/>
        <v>2017</v>
      </c>
      <c r="B5359" t="s">
        <v>948</v>
      </c>
      <c r="C5359">
        <v>2190</v>
      </c>
      <c r="D5359">
        <v>1</v>
      </c>
      <c r="E5359">
        <v>742.95</v>
      </c>
    </row>
    <row r="5360" spans="1:5" x14ac:dyDescent="0.35">
      <c r="A5360">
        <f t="shared" si="83"/>
        <v>2017</v>
      </c>
      <c r="B5360" t="s">
        <v>948</v>
      </c>
      <c r="C5360">
        <v>2198</v>
      </c>
      <c r="D5360">
        <v>1</v>
      </c>
      <c r="E5360">
        <v>625.37</v>
      </c>
    </row>
    <row r="5361" spans="1:5" x14ac:dyDescent="0.35">
      <c r="A5361">
        <f t="shared" si="83"/>
        <v>2017</v>
      </c>
      <c r="B5361" t="s">
        <v>948</v>
      </c>
      <c r="C5361">
        <v>2215</v>
      </c>
      <c r="D5361">
        <v>1</v>
      </c>
      <c r="E5361">
        <v>278.64999999999998</v>
      </c>
    </row>
    <row r="5362" spans="1:5" x14ac:dyDescent="0.35">
      <c r="A5362">
        <f t="shared" si="83"/>
        <v>2017</v>
      </c>
      <c r="B5362" t="s">
        <v>948</v>
      </c>
      <c r="C5362">
        <v>2310</v>
      </c>
      <c r="D5362">
        <v>1</v>
      </c>
      <c r="E5362">
        <v>1168.19</v>
      </c>
    </row>
    <row r="5363" spans="1:5" x14ac:dyDescent="0.35">
      <c r="A5363">
        <f t="shared" si="83"/>
        <v>2017</v>
      </c>
      <c r="B5363" t="s">
        <v>948</v>
      </c>
      <c r="C5363">
        <v>2311</v>
      </c>
      <c r="D5363">
        <v>1</v>
      </c>
      <c r="E5363">
        <v>422.73</v>
      </c>
    </row>
    <row r="5364" spans="1:5" x14ac:dyDescent="0.35">
      <c r="A5364">
        <f t="shared" si="83"/>
        <v>2017</v>
      </c>
      <c r="B5364" t="s">
        <v>948</v>
      </c>
      <c r="C5364">
        <v>2342</v>
      </c>
      <c r="D5364">
        <v>1</v>
      </c>
      <c r="E5364">
        <v>723.32</v>
      </c>
    </row>
    <row r="5365" spans="1:5" x14ac:dyDescent="0.35">
      <c r="A5365">
        <f t="shared" si="83"/>
        <v>2017</v>
      </c>
      <c r="B5365" t="s">
        <v>948</v>
      </c>
      <c r="C5365">
        <v>2358</v>
      </c>
      <c r="D5365">
        <v>1</v>
      </c>
      <c r="E5365">
        <v>188.39</v>
      </c>
    </row>
    <row r="5366" spans="1:5" x14ac:dyDescent="0.35">
      <c r="A5366">
        <f t="shared" si="83"/>
        <v>2017</v>
      </c>
      <c r="B5366" t="s">
        <v>948</v>
      </c>
      <c r="C5366">
        <v>2364</v>
      </c>
      <c r="D5366">
        <v>1</v>
      </c>
      <c r="E5366">
        <v>615.17999999999995</v>
      </c>
    </row>
    <row r="5367" spans="1:5" x14ac:dyDescent="0.35">
      <c r="A5367">
        <f t="shared" si="83"/>
        <v>2017</v>
      </c>
      <c r="B5367" t="s">
        <v>948</v>
      </c>
      <c r="C5367">
        <v>2365</v>
      </c>
      <c r="D5367">
        <v>1</v>
      </c>
      <c r="E5367">
        <v>732.58</v>
      </c>
    </row>
    <row r="5368" spans="1:5" x14ac:dyDescent="0.35">
      <c r="A5368">
        <f t="shared" si="83"/>
        <v>2017</v>
      </c>
      <c r="B5368" t="s">
        <v>948</v>
      </c>
      <c r="C5368">
        <v>2396</v>
      </c>
      <c r="D5368">
        <v>1</v>
      </c>
      <c r="E5368">
        <v>817.78</v>
      </c>
    </row>
    <row r="5369" spans="1:5" x14ac:dyDescent="0.35">
      <c r="A5369">
        <f t="shared" si="83"/>
        <v>2017</v>
      </c>
      <c r="B5369" t="s">
        <v>948</v>
      </c>
      <c r="C5369">
        <v>2397</v>
      </c>
      <c r="D5369">
        <v>1</v>
      </c>
      <c r="E5369">
        <v>1018.72</v>
      </c>
    </row>
    <row r="5370" spans="1:5" x14ac:dyDescent="0.35">
      <c r="A5370">
        <f t="shared" si="83"/>
        <v>2017</v>
      </c>
      <c r="B5370" t="s">
        <v>948</v>
      </c>
      <c r="C5370">
        <v>2448</v>
      </c>
      <c r="D5370">
        <v>1</v>
      </c>
      <c r="E5370">
        <v>744.28</v>
      </c>
    </row>
    <row r="5371" spans="1:5" x14ac:dyDescent="0.35">
      <c r="A5371">
        <f t="shared" si="83"/>
        <v>2017</v>
      </c>
      <c r="B5371" t="s">
        <v>948</v>
      </c>
      <c r="C5371">
        <v>2527</v>
      </c>
      <c r="D5371">
        <v>1</v>
      </c>
      <c r="E5371">
        <v>259.14999999999998</v>
      </c>
    </row>
    <row r="5372" spans="1:5" x14ac:dyDescent="0.35">
      <c r="A5372">
        <f t="shared" si="83"/>
        <v>2017</v>
      </c>
      <c r="B5372" t="s">
        <v>948</v>
      </c>
      <c r="C5372">
        <v>2534</v>
      </c>
      <c r="D5372">
        <v>1</v>
      </c>
      <c r="E5372">
        <v>685.78</v>
      </c>
    </row>
    <row r="5373" spans="1:5" x14ac:dyDescent="0.35">
      <c r="A5373">
        <f t="shared" si="83"/>
        <v>2017</v>
      </c>
      <c r="B5373" t="s">
        <v>948</v>
      </c>
      <c r="C5373">
        <v>2536</v>
      </c>
      <c r="D5373">
        <v>1</v>
      </c>
      <c r="E5373">
        <v>247.88</v>
      </c>
    </row>
    <row r="5374" spans="1:5" x14ac:dyDescent="0.35">
      <c r="A5374">
        <f t="shared" si="83"/>
        <v>2017</v>
      </c>
      <c r="B5374" t="s">
        <v>948</v>
      </c>
      <c r="C5374">
        <v>2580</v>
      </c>
      <c r="D5374">
        <v>1</v>
      </c>
      <c r="E5374">
        <v>717.15</v>
      </c>
    </row>
    <row r="5375" spans="1:5" x14ac:dyDescent="0.35">
      <c r="A5375">
        <f t="shared" si="83"/>
        <v>2017</v>
      </c>
      <c r="B5375" t="s">
        <v>948</v>
      </c>
      <c r="C5375">
        <v>2609</v>
      </c>
      <c r="D5375">
        <v>1</v>
      </c>
      <c r="E5375">
        <v>422.03</v>
      </c>
    </row>
    <row r="5376" spans="1:5" x14ac:dyDescent="0.35">
      <c r="A5376">
        <f t="shared" si="83"/>
        <v>2017</v>
      </c>
      <c r="B5376" t="s">
        <v>948</v>
      </c>
      <c r="C5376">
        <v>2683</v>
      </c>
      <c r="D5376">
        <v>1</v>
      </c>
      <c r="E5376">
        <v>374.21</v>
      </c>
    </row>
    <row r="5377" spans="1:5" x14ac:dyDescent="0.35">
      <c r="A5377">
        <f t="shared" si="83"/>
        <v>2017</v>
      </c>
      <c r="B5377" t="s">
        <v>948</v>
      </c>
      <c r="C5377">
        <v>2687</v>
      </c>
      <c r="D5377">
        <v>1</v>
      </c>
      <c r="E5377">
        <v>1180.5899999999999</v>
      </c>
    </row>
    <row r="5378" spans="1:5" x14ac:dyDescent="0.35">
      <c r="A5378">
        <f t="shared" si="83"/>
        <v>2017</v>
      </c>
      <c r="B5378" t="s">
        <v>948</v>
      </c>
      <c r="C5378">
        <v>2689</v>
      </c>
      <c r="D5378">
        <v>1</v>
      </c>
      <c r="E5378">
        <v>1135.23</v>
      </c>
    </row>
    <row r="5379" spans="1:5" x14ac:dyDescent="0.35">
      <c r="A5379">
        <f t="shared" si="83"/>
        <v>2017</v>
      </c>
      <c r="B5379" t="s">
        <v>948</v>
      </c>
      <c r="C5379">
        <v>2711</v>
      </c>
      <c r="D5379">
        <v>1</v>
      </c>
      <c r="E5379">
        <v>944.59</v>
      </c>
    </row>
    <row r="5380" spans="1:5" x14ac:dyDescent="0.35">
      <c r="A5380">
        <f t="shared" ref="A5380:A5443" si="84">VALUE(20&amp;LEFT(B5380,2))+1</f>
        <v>2017</v>
      </c>
      <c r="B5380" t="s">
        <v>948</v>
      </c>
      <c r="C5380">
        <v>2752</v>
      </c>
      <c r="D5380">
        <v>1</v>
      </c>
      <c r="E5380">
        <v>1719.3</v>
      </c>
    </row>
    <row r="5381" spans="1:5" x14ac:dyDescent="0.35">
      <c r="A5381">
        <f t="shared" si="84"/>
        <v>2017</v>
      </c>
      <c r="B5381" t="s">
        <v>948</v>
      </c>
      <c r="C5381">
        <v>2753</v>
      </c>
      <c r="D5381">
        <v>1</v>
      </c>
      <c r="E5381">
        <v>897.19</v>
      </c>
    </row>
    <row r="5382" spans="1:5" x14ac:dyDescent="0.35">
      <c r="A5382">
        <f t="shared" si="84"/>
        <v>2017</v>
      </c>
      <c r="B5382" t="s">
        <v>948</v>
      </c>
      <c r="C5382">
        <v>2754</v>
      </c>
      <c r="D5382">
        <v>1</v>
      </c>
      <c r="E5382">
        <v>469.39</v>
      </c>
    </row>
    <row r="5383" spans="1:5" x14ac:dyDescent="0.35">
      <c r="A5383">
        <f t="shared" si="84"/>
        <v>2017</v>
      </c>
      <c r="B5383" t="s">
        <v>948</v>
      </c>
      <c r="C5383">
        <v>2759</v>
      </c>
      <c r="D5383">
        <v>1</v>
      </c>
      <c r="E5383">
        <v>211.1</v>
      </c>
    </row>
    <row r="5384" spans="1:5" x14ac:dyDescent="0.35">
      <c r="A5384">
        <f t="shared" si="84"/>
        <v>2017</v>
      </c>
      <c r="B5384" t="s">
        <v>948</v>
      </c>
      <c r="C5384">
        <v>2769</v>
      </c>
      <c r="D5384">
        <v>1</v>
      </c>
      <c r="E5384">
        <v>1010.62</v>
      </c>
    </row>
    <row r="5385" spans="1:5" x14ac:dyDescent="0.35">
      <c r="A5385">
        <f t="shared" si="84"/>
        <v>2017</v>
      </c>
      <c r="B5385" t="s">
        <v>948</v>
      </c>
      <c r="C5385">
        <v>2805</v>
      </c>
      <c r="D5385">
        <v>1</v>
      </c>
      <c r="E5385">
        <v>1190.75</v>
      </c>
    </row>
    <row r="5386" spans="1:5" x14ac:dyDescent="0.35">
      <c r="A5386">
        <f t="shared" si="84"/>
        <v>2017</v>
      </c>
      <c r="B5386" t="s">
        <v>948</v>
      </c>
      <c r="C5386">
        <v>2835</v>
      </c>
      <c r="D5386">
        <v>1</v>
      </c>
      <c r="E5386">
        <v>631.74</v>
      </c>
    </row>
    <row r="5387" spans="1:5" x14ac:dyDescent="0.35">
      <c r="A5387">
        <f t="shared" si="84"/>
        <v>2017</v>
      </c>
      <c r="B5387" t="s">
        <v>948</v>
      </c>
      <c r="C5387">
        <v>2853</v>
      </c>
      <c r="D5387">
        <v>1</v>
      </c>
      <c r="E5387">
        <v>756.68</v>
      </c>
    </row>
    <row r="5388" spans="1:5" x14ac:dyDescent="0.35">
      <c r="A5388">
        <f t="shared" si="84"/>
        <v>2017</v>
      </c>
      <c r="B5388" t="s">
        <v>948</v>
      </c>
      <c r="C5388">
        <v>2854</v>
      </c>
      <c r="D5388">
        <v>1</v>
      </c>
      <c r="E5388">
        <v>540.11</v>
      </c>
    </row>
    <row r="5389" spans="1:5" x14ac:dyDescent="0.35">
      <c r="A5389">
        <f t="shared" si="84"/>
        <v>2017</v>
      </c>
      <c r="B5389" t="s">
        <v>948</v>
      </c>
      <c r="C5389">
        <v>2856</v>
      </c>
      <c r="D5389">
        <v>1</v>
      </c>
      <c r="E5389">
        <v>291.88</v>
      </c>
    </row>
    <row r="5390" spans="1:5" x14ac:dyDescent="0.35">
      <c r="A5390">
        <f t="shared" si="84"/>
        <v>2017</v>
      </c>
      <c r="B5390" t="s">
        <v>948</v>
      </c>
      <c r="C5390">
        <v>2859</v>
      </c>
      <c r="D5390">
        <v>1</v>
      </c>
      <c r="E5390">
        <v>1580.28</v>
      </c>
    </row>
    <row r="5391" spans="1:5" x14ac:dyDescent="0.35">
      <c r="A5391">
        <f t="shared" si="84"/>
        <v>2017</v>
      </c>
      <c r="B5391" t="s">
        <v>948</v>
      </c>
      <c r="C5391">
        <v>2860</v>
      </c>
      <c r="D5391">
        <v>1</v>
      </c>
      <c r="E5391">
        <v>1141.02</v>
      </c>
    </row>
    <row r="5392" spans="1:5" x14ac:dyDescent="0.35">
      <c r="A5392">
        <f t="shared" si="84"/>
        <v>2017</v>
      </c>
      <c r="B5392" t="s">
        <v>948</v>
      </c>
      <c r="C5392">
        <v>2884</v>
      </c>
      <c r="D5392">
        <v>1</v>
      </c>
      <c r="E5392">
        <v>422.21</v>
      </c>
    </row>
    <row r="5393" spans="1:5" x14ac:dyDescent="0.35">
      <c r="A5393">
        <f t="shared" si="84"/>
        <v>2017</v>
      </c>
      <c r="B5393" t="s">
        <v>948</v>
      </c>
      <c r="C5393">
        <v>2886</v>
      </c>
      <c r="D5393">
        <v>1</v>
      </c>
      <c r="E5393">
        <v>324.88</v>
      </c>
    </row>
    <row r="5394" spans="1:5" x14ac:dyDescent="0.35">
      <c r="A5394">
        <f t="shared" si="84"/>
        <v>2017</v>
      </c>
      <c r="B5394" t="s">
        <v>948</v>
      </c>
      <c r="C5394">
        <v>2888</v>
      </c>
      <c r="D5394">
        <v>1</v>
      </c>
      <c r="E5394">
        <v>348.83</v>
      </c>
    </row>
    <row r="5395" spans="1:5" x14ac:dyDescent="0.35">
      <c r="A5395">
        <f t="shared" si="84"/>
        <v>2017</v>
      </c>
      <c r="B5395" t="s">
        <v>948</v>
      </c>
      <c r="C5395">
        <v>2889</v>
      </c>
      <c r="D5395">
        <v>1</v>
      </c>
      <c r="E5395">
        <v>700.54</v>
      </c>
    </row>
    <row r="5396" spans="1:5" x14ac:dyDescent="0.35">
      <c r="A5396">
        <f t="shared" si="84"/>
        <v>2017</v>
      </c>
      <c r="B5396" t="s">
        <v>948</v>
      </c>
      <c r="C5396">
        <v>2890</v>
      </c>
      <c r="D5396">
        <v>1</v>
      </c>
      <c r="E5396">
        <v>511.15</v>
      </c>
    </row>
    <row r="5397" spans="1:5" x14ac:dyDescent="0.35">
      <c r="A5397">
        <f t="shared" si="84"/>
        <v>2017</v>
      </c>
      <c r="B5397" t="s">
        <v>948</v>
      </c>
      <c r="C5397">
        <v>2895</v>
      </c>
      <c r="D5397">
        <v>1</v>
      </c>
      <c r="E5397">
        <v>1198.33</v>
      </c>
    </row>
    <row r="5398" spans="1:5" x14ac:dyDescent="0.35">
      <c r="A5398">
        <f t="shared" si="84"/>
        <v>2017</v>
      </c>
      <c r="B5398" t="s">
        <v>948</v>
      </c>
      <c r="C5398">
        <v>2897</v>
      </c>
      <c r="D5398">
        <v>1</v>
      </c>
      <c r="E5398">
        <v>1096.45</v>
      </c>
    </row>
    <row r="5399" spans="1:5" x14ac:dyDescent="0.35">
      <c r="A5399">
        <f t="shared" si="84"/>
        <v>2017</v>
      </c>
      <c r="B5399" t="s">
        <v>948</v>
      </c>
      <c r="C5399">
        <v>2898</v>
      </c>
      <c r="D5399">
        <v>1</v>
      </c>
      <c r="E5399">
        <v>395.84</v>
      </c>
    </row>
    <row r="5400" spans="1:5" x14ac:dyDescent="0.35">
      <c r="A5400">
        <f t="shared" si="84"/>
        <v>2017</v>
      </c>
      <c r="B5400" t="s">
        <v>948</v>
      </c>
      <c r="C5400">
        <v>2899</v>
      </c>
      <c r="D5400">
        <v>1</v>
      </c>
      <c r="E5400">
        <v>1457.04</v>
      </c>
    </row>
    <row r="5401" spans="1:5" x14ac:dyDescent="0.35">
      <c r="A5401">
        <f t="shared" si="84"/>
        <v>2017</v>
      </c>
      <c r="B5401" t="s">
        <v>948</v>
      </c>
      <c r="C5401">
        <v>2902</v>
      </c>
      <c r="D5401">
        <v>1</v>
      </c>
      <c r="E5401">
        <v>560.27</v>
      </c>
    </row>
    <row r="5402" spans="1:5" x14ac:dyDescent="0.35">
      <c r="A5402">
        <f t="shared" si="84"/>
        <v>2017</v>
      </c>
      <c r="B5402" t="s">
        <v>948</v>
      </c>
      <c r="C5402">
        <v>2903</v>
      </c>
      <c r="D5402">
        <v>1</v>
      </c>
      <c r="E5402">
        <v>492.42</v>
      </c>
    </row>
    <row r="5403" spans="1:5" x14ac:dyDescent="0.35">
      <c r="A5403">
        <f t="shared" si="84"/>
        <v>2017</v>
      </c>
      <c r="B5403" t="s">
        <v>948</v>
      </c>
      <c r="C5403">
        <v>2904</v>
      </c>
      <c r="D5403">
        <v>1</v>
      </c>
      <c r="E5403">
        <v>731.64</v>
      </c>
    </row>
    <row r="5404" spans="1:5" x14ac:dyDescent="0.35">
      <c r="A5404">
        <f t="shared" si="84"/>
        <v>2017</v>
      </c>
      <c r="B5404" t="s">
        <v>948</v>
      </c>
      <c r="C5404">
        <v>2905</v>
      </c>
      <c r="D5404">
        <v>1</v>
      </c>
      <c r="E5404">
        <v>1902.68</v>
      </c>
    </row>
    <row r="5405" spans="1:5" x14ac:dyDescent="0.35">
      <c r="A5405">
        <f t="shared" si="84"/>
        <v>2017</v>
      </c>
      <c r="B5405" t="s">
        <v>948</v>
      </c>
      <c r="C5405">
        <v>2906</v>
      </c>
      <c r="D5405">
        <v>1</v>
      </c>
      <c r="E5405">
        <v>382.33</v>
      </c>
    </row>
    <row r="5406" spans="1:5" x14ac:dyDescent="0.35">
      <c r="A5406">
        <f t="shared" si="84"/>
        <v>2017</v>
      </c>
      <c r="B5406" t="s">
        <v>948</v>
      </c>
      <c r="C5406">
        <v>2907</v>
      </c>
      <c r="D5406">
        <v>1</v>
      </c>
      <c r="E5406">
        <v>293.44</v>
      </c>
    </row>
    <row r="5407" spans="1:5" x14ac:dyDescent="0.35">
      <c r="A5407">
        <f t="shared" si="84"/>
        <v>2017</v>
      </c>
      <c r="B5407" t="s">
        <v>948</v>
      </c>
      <c r="C5407">
        <v>2908</v>
      </c>
      <c r="D5407">
        <v>1</v>
      </c>
      <c r="E5407">
        <v>462.47</v>
      </c>
    </row>
    <row r="5408" spans="1:5" x14ac:dyDescent="0.35">
      <c r="A5408">
        <f t="shared" si="84"/>
        <v>2018</v>
      </c>
      <c r="B5408" t="s">
        <v>949</v>
      </c>
      <c r="C5408">
        <v>1</v>
      </c>
      <c r="D5408">
        <v>1</v>
      </c>
      <c r="E5408">
        <v>1176.45</v>
      </c>
    </row>
    <row r="5409" spans="1:5" x14ac:dyDescent="0.35">
      <c r="A5409">
        <f t="shared" si="84"/>
        <v>2018</v>
      </c>
      <c r="B5409" t="s">
        <v>949</v>
      </c>
      <c r="C5409">
        <v>1</v>
      </c>
      <c r="D5409">
        <v>3</v>
      </c>
      <c r="E5409">
        <v>35021.35</v>
      </c>
    </row>
    <row r="5410" spans="1:5" x14ac:dyDescent="0.35">
      <c r="A5410">
        <f t="shared" si="84"/>
        <v>2018</v>
      </c>
      <c r="B5410" t="s">
        <v>949</v>
      </c>
      <c r="C5410">
        <v>2</v>
      </c>
      <c r="D5410">
        <v>1</v>
      </c>
      <c r="E5410">
        <v>276.76</v>
      </c>
    </row>
    <row r="5411" spans="1:5" x14ac:dyDescent="0.35">
      <c r="A5411">
        <f t="shared" si="84"/>
        <v>2018</v>
      </c>
      <c r="B5411" t="s">
        <v>949</v>
      </c>
      <c r="C5411">
        <v>4</v>
      </c>
      <c r="D5411">
        <v>1</v>
      </c>
      <c r="E5411">
        <v>453.5</v>
      </c>
    </row>
    <row r="5412" spans="1:5" x14ac:dyDescent="0.35">
      <c r="A5412">
        <f t="shared" si="84"/>
        <v>2018</v>
      </c>
      <c r="B5412" t="s">
        <v>949</v>
      </c>
      <c r="C5412">
        <v>6</v>
      </c>
      <c r="D5412">
        <v>3</v>
      </c>
      <c r="E5412">
        <v>3486.48</v>
      </c>
    </row>
    <row r="5413" spans="1:5" x14ac:dyDescent="0.35">
      <c r="A5413">
        <f t="shared" si="84"/>
        <v>2018</v>
      </c>
      <c r="B5413" t="s">
        <v>949</v>
      </c>
      <c r="C5413">
        <v>11</v>
      </c>
      <c r="D5413">
        <v>1</v>
      </c>
      <c r="E5413">
        <v>38147.54</v>
      </c>
    </row>
    <row r="5414" spans="1:5" x14ac:dyDescent="0.35">
      <c r="A5414">
        <f t="shared" si="84"/>
        <v>2018</v>
      </c>
      <c r="B5414" t="s">
        <v>949</v>
      </c>
      <c r="C5414">
        <v>12</v>
      </c>
      <c r="D5414">
        <v>1</v>
      </c>
      <c r="E5414">
        <v>6560.17</v>
      </c>
    </row>
    <row r="5415" spans="1:5" x14ac:dyDescent="0.35">
      <c r="A5415">
        <f t="shared" si="84"/>
        <v>2018</v>
      </c>
      <c r="B5415" t="s">
        <v>949</v>
      </c>
      <c r="C5415">
        <v>13</v>
      </c>
      <c r="D5415">
        <v>1</v>
      </c>
      <c r="E5415">
        <v>3426.62</v>
      </c>
    </row>
    <row r="5416" spans="1:5" x14ac:dyDescent="0.35">
      <c r="A5416">
        <f t="shared" si="84"/>
        <v>2018</v>
      </c>
      <c r="B5416" t="s">
        <v>949</v>
      </c>
      <c r="C5416">
        <v>14</v>
      </c>
      <c r="D5416">
        <v>1</v>
      </c>
      <c r="E5416">
        <v>3054.21</v>
      </c>
    </row>
    <row r="5417" spans="1:5" x14ac:dyDescent="0.35">
      <c r="A5417">
        <f t="shared" si="84"/>
        <v>2018</v>
      </c>
      <c r="B5417" t="s">
        <v>949</v>
      </c>
      <c r="C5417">
        <v>15</v>
      </c>
      <c r="D5417">
        <v>1</v>
      </c>
      <c r="E5417">
        <v>4413.05</v>
      </c>
    </row>
    <row r="5418" spans="1:5" x14ac:dyDescent="0.35">
      <c r="A5418">
        <f t="shared" si="84"/>
        <v>2018</v>
      </c>
      <c r="B5418" t="s">
        <v>949</v>
      </c>
      <c r="C5418">
        <v>16</v>
      </c>
      <c r="D5418">
        <v>1</v>
      </c>
      <c r="E5418">
        <v>5783.95</v>
      </c>
    </row>
    <row r="5419" spans="1:5" x14ac:dyDescent="0.35">
      <c r="A5419">
        <f t="shared" si="84"/>
        <v>2018</v>
      </c>
      <c r="B5419" t="s">
        <v>949</v>
      </c>
      <c r="C5419">
        <v>22</v>
      </c>
      <c r="D5419">
        <v>1</v>
      </c>
      <c r="E5419">
        <v>3001.65</v>
      </c>
    </row>
    <row r="5420" spans="1:5" x14ac:dyDescent="0.35">
      <c r="A5420">
        <f t="shared" si="84"/>
        <v>2018</v>
      </c>
      <c r="B5420" t="s">
        <v>949</v>
      </c>
      <c r="C5420">
        <v>23</v>
      </c>
      <c r="D5420">
        <v>1</v>
      </c>
      <c r="E5420">
        <v>915.64</v>
      </c>
    </row>
    <row r="5421" spans="1:5" x14ac:dyDescent="0.35">
      <c r="A5421">
        <f t="shared" si="84"/>
        <v>2018</v>
      </c>
      <c r="B5421" t="s">
        <v>949</v>
      </c>
      <c r="C5421">
        <v>25</v>
      </c>
      <c r="D5421">
        <v>1</v>
      </c>
      <c r="E5421">
        <v>61.67</v>
      </c>
    </row>
    <row r="5422" spans="1:5" x14ac:dyDescent="0.35">
      <c r="A5422">
        <f t="shared" si="84"/>
        <v>2018</v>
      </c>
      <c r="B5422" t="s">
        <v>949</v>
      </c>
      <c r="C5422">
        <v>31</v>
      </c>
      <c r="D5422">
        <v>1</v>
      </c>
      <c r="E5422">
        <v>5064.0600000000004</v>
      </c>
    </row>
    <row r="5423" spans="1:5" x14ac:dyDescent="0.35">
      <c r="A5423">
        <f t="shared" si="84"/>
        <v>2018</v>
      </c>
      <c r="B5423" t="s">
        <v>949</v>
      </c>
      <c r="C5423">
        <v>32</v>
      </c>
      <c r="D5423">
        <v>1</v>
      </c>
      <c r="E5423">
        <v>604.42999999999995</v>
      </c>
    </row>
    <row r="5424" spans="1:5" x14ac:dyDescent="0.35">
      <c r="A5424">
        <f t="shared" si="84"/>
        <v>2018</v>
      </c>
      <c r="B5424" t="s">
        <v>949</v>
      </c>
      <c r="C5424">
        <v>36</v>
      </c>
      <c r="D5424">
        <v>1</v>
      </c>
      <c r="E5424">
        <v>270.3</v>
      </c>
    </row>
    <row r="5425" spans="1:5" x14ac:dyDescent="0.35">
      <c r="A5425">
        <f t="shared" si="84"/>
        <v>2018</v>
      </c>
      <c r="B5425" t="s">
        <v>949</v>
      </c>
      <c r="C5425">
        <v>38</v>
      </c>
      <c r="D5425">
        <v>1</v>
      </c>
      <c r="E5425">
        <v>1516.69</v>
      </c>
    </row>
    <row r="5426" spans="1:5" x14ac:dyDescent="0.35">
      <c r="A5426">
        <f t="shared" si="84"/>
        <v>2018</v>
      </c>
      <c r="B5426" t="s">
        <v>949</v>
      </c>
      <c r="C5426">
        <v>47</v>
      </c>
      <c r="D5426">
        <v>1</v>
      </c>
      <c r="E5426">
        <v>4527.8100000000004</v>
      </c>
    </row>
    <row r="5427" spans="1:5" x14ac:dyDescent="0.35">
      <c r="A5427">
        <f t="shared" si="84"/>
        <v>2018</v>
      </c>
      <c r="B5427" t="s">
        <v>949</v>
      </c>
      <c r="C5427">
        <v>51</v>
      </c>
      <c r="D5427">
        <v>1</v>
      </c>
      <c r="E5427">
        <v>1923.46</v>
      </c>
    </row>
    <row r="5428" spans="1:5" x14ac:dyDescent="0.35">
      <c r="A5428">
        <f t="shared" si="84"/>
        <v>2018</v>
      </c>
      <c r="B5428" t="s">
        <v>949</v>
      </c>
      <c r="C5428">
        <v>75</v>
      </c>
      <c r="D5428">
        <v>1</v>
      </c>
      <c r="E5428">
        <v>668.91</v>
      </c>
    </row>
    <row r="5429" spans="1:5" x14ac:dyDescent="0.35">
      <c r="A5429">
        <f t="shared" si="84"/>
        <v>2018</v>
      </c>
      <c r="B5429" t="s">
        <v>949</v>
      </c>
      <c r="C5429">
        <v>77</v>
      </c>
      <c r="D5429">
        <v>1</v>
      </c>
      <c r="E5429">
        <v>8571.1299999999992</v>
      </c>
    </row>
    <row r="5430" spans="1:5" x14ac:dyDescent="0.35">
      <c r="A5430">
        <f t="shared" si="84"/>
        <v>2018</v>
      </c>
      <c r="B5430" t="s">
        <v>949</v>
      </c>
      <c r="C5430">
        <v>81</v>
      </c>
      <c r="D5430">
        <v>1</v>
      </c>
      <c r="E5430">
        <v>145.91</v>
      </c>
    </row>
    <row r="5431" spans="1:5" x14ac:dyDescent="0.35">
      <c r="A5431">
        <f t="shared" si="84"/>
        <v>2018</v>
      </c>
      <c r="B5431" t="s">
        <v>949</v>
      </c>
      <c r="C5431">
        <v>84</v>
      </c>
      <c r="D5431">
        <v>1</v>
      </c>
      <c r="E5431">
        <v>586.95000000000005</v>
      </c>
    </row>
    <row r="5432" spans="1:5" x14ac:dyDescent="0.35">
      <c r="A5432">
        <f t="shared" si="84"/>
        <v>2018</v>
      </c>
      <c r="B5432" t="s">
        <v>949</v>
      </c>
      <c r="C5432">
        <v>85</v>
      </c>
      <c r="D5432">
        <v>1</v>
      </c>
      <c r="E5432">
        <v>562.28</v>
      </c>
    </row>
    <row r="5433" spans="1:5" x14ac:dyDescent="0.35">
      <c r="A5433">
        <f t="shared" si="84"/>
        <v>2018</v>
      </c>
      <c r="B5433" t="s">
        <v>949</v>
      </c>
      <c r="C5433">
        <v>88</v>
      </c>
      <c r="D5433">
        <v>1</v>
      </c>
      <c r="E5433">
        <v>2139.09</v>
      </c>
    </row>
    <row r="5434" spans="1:5" x14ac:dyDescent="0.35">
      <c r="A5434">
        <f t="shared" si="84"/>
        <v>2018</v>
      </c>
      <c r="B5434" t="s">
        <v>949</v>
      </c>
      <c r="C5434">
        <v>91</v>
      </c>
      <c r="D5434">
        <v>1</v>
      </c>
      <c r="E5434">
        <v>735.73</v>
      </c>
    </row>
    <row r="5435" spans="1:5" x14ac:dyDescent="0.35">
      <c r="A5435">
        <f t="shared" si="84"/>
        <v>2018</v>
      </c>
      <c r="B5435" t="s">
        <v>949</v>
      </c>
      <c r="C5435">
        <v>93</v>
      </c>
      <c r="D5435">
        <v>1</v>
      </c>
      <c r="E5435">
        <v>464.36</v>
      </c>
    </row>
    <row r="5436" spans="1:5" x14ac:dyDescent="0.35">
      <c r="A5436">
        <f t="shared" si="84"/>
        <v>2018</v>
      </c>
      <c r="B5436" t="s">
        <v>949</v>
      </c>
      <c r="C5436">
        <v>94</v>
      </c>
      <c r="D5436">
        <v>1</v>
      </c>
      <c r="E5436">
        <v>2752.02</v>
      </c>
    </row>
    <row r="5437" spans="1:5" x14ac:dyDescent="0.35">
      <c r="A5437">
        <f t="shared" si="84"/>
        <v>2018</v>
      </c>
      <c r="B5437" t="s">
        <v>949</v>
      </c>
      <c r="C5437">
        <v>95</v>
      </c>
      <c r="D5437">
        <v>1</v>
      </c>
      <c r="E5437">
        <v>324</v>
      </c>
    </row>
    <row r="5438" spans="1:5" x14ac:dyDescent="0.35">
      <c r="A5438">
        <f t="shared" si="84"/>
        <v>2018</v>
      </c>
      <c r="B5438" t="s">
        <v>949</v>
      </c>
      <c r="C5438">
        <v>97</v>
      </c>
      <c r="D5438">
        <v>1</v>
      </c>
      <c r="E5438">
        <v>656.23</v>
      </c>
    </row>
    <row r="5439" spans="1:5" x14ac:dyDescent="0.35">
      <c r="A5439">
        <f t="shared" si="84"/>
        <v>2018</v>
      </c>
      <c r="B5439" t="s">
        <v>949</v>
      </c>
      <c r="C5439">
        <v>99</v>
      </c>
      <c r="D5439">
        <v>1</v>
      </c>
      <c r="E5439">
        <v>1249.8</v>
      </c>
    </row>
    <row r="5440" spans="1:5" x14ac:dyDescent="0.35">
      <c r="A5440">
        <f t="shared" si="84"/>
        <v>2018</v>
      </c>
      <c r="B5440" t="s">
        <v>949</v>
      </c>
      <c r="C5440">
        <v>100</v>
      </c>
      <c r="D5440">
        <v>1</v>
      </c>
      <c r="E5440">
        <v>386.12</v>
      </c>
    </row>
    <row r="5441" spans="1:5" x14ac:dyDescent="0.35">
      <c r="A5441">
        <f t="shared" si="84"/>
        <v>2018</v>
      </c>
      <c r="B5441" t="s">
        <v>949</v>
      </c>
      <c r="C5441">
        <v>108</v>
      </c>
      <c r="D5441">
        <v>1</v>
      </c>
      <c r="E5441">
        <v>1012.03</v>
      </c>
    </row>
    <row r="5442" spans="1:5" x14ac:dyDescent="0.35">
      <c r="A5442">
        <f t="shared" si="84"/>
        <v>2018</v>
      </c>
      <c r="B5442" t="s">
        <v>949</v>
      </c>
      <c r="C5442">
        <v>110</v>
      </c>
      <c r="D5442">
        <v>1</v>
      </c>
      <c r="E5442">
        <v>4038.8</v>
      </c>
    </row>
    <row r="5443" spans="1:5" x14ac:dyDescent="0.35">
      <c r="A5443">
        <f t="shared" si="84"/>
        <v>2018</v>
      </c>
      <c r="B5443" t="s">
        <v>949</v>
      </c>
      <c r="C5443">
        <v>111</v>
      </c>
      <c r="D5443">
        <v>1</v>
      </c>
      <c r="E5443">
        <v>1572.24</v>
      </c>
    </row>
    <row r="5444" spans="1:5" x14ac:dyDescent="0.35">
      <c r="A5444">
        <f t="shared" ref="A5444:A5507" si="85">VALUE(20&amp;LEFT(B5444,2))+1</f>
        <v>2018</v>
      </c>
      <c r="B5444" t="s">
        <v>949</v>
      </c>
      <c r="C5444">
        <v>112</v>
      </c>
      <c r="D5444">
        <v>1</v>
      </c>
      <c r="E5444">
        <v>9618.86</v>
      </c>
    </row>
    <row r="5445" spans="1:5" x14ac:dyDescent="0.35">
      <c r="A5445">
        <f t="shared" si="85"/>
        <v>2018</v>
      </c>
      <c r="B5445" t="s">
        <v>949</v>
      </c>
      <c r="C5445">
        <v>113</v>
      </c>
      <c r="D5445">
        <v>1</v>
      </c>
      <c r="E5445">
        <v>767.1</v>
      </c>
    </row>
    <row r="5446" spans="1:5" x14ac:dyDescent="0.35">
      <c r="A5446">
        <f t="shared" si="85"/>
        <v>2018</v>
      </c>
      <c r="B5446" t="s">
        <v>949</v>
      </c>
      <c r="C5446">
        <v>115</v>
      </c>
      <c r="D5446">
        <v>1</v>
      </c>
      <c r="E5446">
        <v>1170.67</v>
      </c>
    </row>
    <row r="5447" spans="1:5" x14ac:dyDescent="0.35">
      <c r="A5447">
        <f t="shared" si="85"/>
        <v>2018</v>
      </c>
      <c r="B5447" t="s">
        <v>949</v>
      </c>
      <c r="C5447">
        <v>116</v>
      </c>
      <c r="D5447">
        <v>1</v>
      </c>
      <c r="E5447">
        <v>1103.96</v>
      </c>
    </row>
    <row r="5448" spans="1:5" x14ac:dyDescent="0.35">
      <c r="A5448">
        <f t="shared" si="85"/>
        <v>2018</v>
      </c>
      <c r="B5448" t="s">
        <v>949</v>
      </c>
      <c r="C5448">
        <v>118</v>
      </c>
      <c r="D5448">
        <v>1</v>
      </c>
      <c r="E5448">
        <v>322.83</v>
      </c>
    </row>
    <row r="5449" spans="1:5" x14ac:dyDescent="0.35">
      <c r="A5449">
        <f t="shared" si="85"/>
        <v>2018</v>
      </c>
      <c r="B5449" t="s">
        <v>949</v>
      </c>
      <c r="C5449">
        <v>129</v>
      </c>
      <c r="D5449">
        <v>1</v>
      </c>
      <c r="E5449">
        <v>1517.4</v>
      </c>
    </row>
    <row r="5450" spans="1:5" x14ac:dyDescent="0.35">
      <c r="A5450">
        <f t="shared" si="85"/>
        <v>2018</v>
      </c>
      <c r="B5450" t="s">
        <v>949</v>
      </c>
      <c r="C5450">
        <v>138</v>
      </c>
      <c r="D5450">
        <v>1</v>
      </c>
      <c r="E5450">
        <v>2860.07</v>
      </c>
    </row>
    <row r="5451" spans="1:5" x14ac:dyDescent="0.35">
      <c r="A5451">
        <f t="shared" si="85"/>
        <v>2018</v>
      </c>
      <c r="B5451" t="s">
        <v>949</v>
      </c>
      <c r="C5451">
        <v>139</v>
      </c>
      <c r="D5451">
        <v>1</v>
      </c>
      <c r="E5451">
        <v>870.57</v>
      </c>
    </row>
    <row r="5452" spans="1:5" x14ac:dyDescent="0.35">
      <c r="A5452">
        <f t="shared" si="85"/>
        <v>2018</v>
      </c>
      <c r="B5452" t="s">
        <v>949</v>
      </c>
      <c r="C5452">
        <v>146</v>
      </c>
      <c r="D5452">
        <v>1</v>
      </c>
      <c r="E5452">
        <v>864.03</v>
      </c>
    </row>
    <row r="5453" spans="1:5" x14ac:dyDescent="0.35">
      <c r="A5453">
        <f t="shared" si="85"/>
        <v>2018</v>
      </c>
      <c r="B5453" t="s">
        <v>949</v>
      </c>
      <c r="C5453">
        <v>150</v>
      </c>
      <c r="D5453">
        <v>1</v>
      </c>
      <c r="E5453">
        <v>993.34</v>
      </c>
    </row>
    <row r="5454" spans="1:5" x14ac:dyDescent="0.35">
      <c r="A5454">
        <f t="shared" si="85"/>
        <v>2018</v>
      </c>
      <c r="B5454" t="s">
        <v>949</v>
      </c>
      <c r="C5454">
        <v>152</v>
      </c>
      <c r="D5454">
        <v>1</v>
      </c>
      <c r="E5454">
        <v>6617.2</v>
      </c>
    </row>
    <row r="5455" spans="1:5" x14ac:dyDescent="0.35">
      <c r="A5455">
        <f t="shared" si="85"/>
        <v>2018</v>
      </c>
      <c r="B5455" t="s">
        <v>949</v>
      </c>
      <c r="C5455">
        <v>162</v>
      </c>
      <c r="D5455">
        <v>1</v>
      </c>
      <c r="E5455">
        <v>1017.99</v>
      </c>
    </row>
    <row r="5456" spans="1:5" x14ac:dyDescent="0.35">
      <c r="A5456">
        <f t="shared" si="85"/>
        <v>2018</v>
      </c>
      <c r="B5456" t="s">
        <v>949</v>
      </c>
      <c r="C5456">
        <v>166</v>
      </c>
      <c r="D5456">
        <v>1</v>
      </c>
      <c r="E5456">
        <v>477.33</v>
      </c>
    </row>
    <row r="5457" spans="1:5" x14ac:dyDescent="0.35">
      <c r="A5457">
        <f t="shared" si="85"/>
        <v>2018</v>
      </c>
      <c r="B5457" t="s">
        <v>949</v>
      </c>
      <c r="C5457">
        <v>173</v>
      </c>
      <c r="D5457">
        <v>1</v>
      </c>
      <c r="E5457">
        <v>511.73</v>
      </c>
    </row>
    <row r="5458" spans="1:5" x14ac:dyDescent="0.35">
      <c r="A5458">
        <f t="shared" si="85"/>
        <v>2018</v>
      </c>
      <c r="B5458" t="s">
        <v>949</v>
      </c>
      <c r="C5458">
        <v>177</v>
      </c>
      <c r="D5458">
        <v>1</v>
      </c>
      <c r="E5458">
        <v>1068.6300000000001</v>
      </c>
    </row>
    <row r="5459" spans="1:5" x14ac:dyDescent="0.35">
      <c r="A5459">
        <f t="shared" si="85"/>
        <v>2018</v>
      </c>
      <c r="B5459" t="s">
        <v>949</v>
      </c>
      <c r="C5459">
        <v>181</v>
      </c>
      <c r="D5459">
        <v>1</v>
      </c>
      <c r="E5459">
        <v>6567.01</v>
      </c>
    </row>
    <row r="5460" spans="1:5" x14ac:dyDescent="0.35">
      <c r="A5460">
        <f t="shared" si="85"/>
        <v>2018</v>
      </c>
      <c r="B5460" t="s">
        <v>949</v>
      </c>
      <c r="C5460">
        <v>182</v>
      </c>
      <c r="D5460">
        <v>1</v>
      </c>
      <c r="E5460">
        <v>1042.9000000000001</v>
      </c>
    </row>
    <row r="5461" spans="1:5" x14ac:dyDescent="0.35">
      <c r="A5461">
        <f t="shared" si="85"/>
        <v>2018</v>
      </c>
      <c r="B5461" t="s">
        <v>949</v>
      </c>
      <c r="C5461">
        <v>186</v>
      </c>
      <c r="D5461">
        <v>1</v>
      </c>
      <c r="E5461">
        <v>1701.27</v>
      </c>
    </row>
    <row r="5462" spans="1:5" x14ac:dyDescent="0.35">
      <c r="A5462">
        <f t="shared" si="85"/>
        <v>2018</v>
      </c>
      <c r="B5462" t="s">
        <v>949</v>
      </c>
      <c r="C5462">
        <v>191</v>
      </c>
      <c r="D5462">
        <v>1</v>
      </c>
      <c r="E5462">
        <v>8840.84</v>
      </c>
    </row>
    <row r="5463" spans="1:5" x14ac:dyDescent="0.35">
      <c r="A5463">
        <f t="shared" si="85"/>
        <v>2018</v>
      </c>
      <c r="B5463" t="s">
        <v>949</v>
      </c>
      <c r="C5463">
        <v>192</v>
      </c>
      <c r="D5463">
        <v>1</v>
      </c>
      <c r="E5463">
        <v>7226.53</v>
      </c>
    </row>
    <row r="5464" spans="1:5" x14ac:dyDescent="0.35">
      <c r="A5464">
        <f t="shared" si="85"/>
        <v>2018</v>
      </c>
      <c r="B5464" t="s">
        <v>949</v>
      </c>
      <c r="C5464">
        <v>194</v>
      </c>
      <c r="D5464">
        <v>1</v>
      </c>
      <c r="E5464">
        <v>11046.51</v>
      </c>
    </row>
    <row r="5465" spans="1:5" x14ac:dyDescent="0.35">
      <c r="A5465">
        <f t="shared" si="85"/>
        <v>2018</v>
      </c>
      <c r="B5465" t="s">
        <v>949</v>
      </c>
      <c r="C5465">
        <v>195</v>
      </c>
      <c r="D5465">
        <v>1</v>
      </c>
      <c r="E5465">
        <v>654.04</v>
      </c>
    </row>
    <row r="5466" spans="1:5" x14ac:dyDescent="0.35">
      <c r="A5466">
        <f t="shared" si="85"/>
        <v>2018</v>
      </c>
      <c r="B5466" t="s">
        <v>949</v>
      </c>
      <c r="C5466">
        <v>196</v>
      </c>
      <c r="D5466">
        <v>1</v>
      </c>
      <c r="E5466">
        <v>28315.53</v>
      </c>
    </row>
    <row r="5467" spans="1:5" x14ac:dyDescent="0.35">
      <c r="A5467">
        <f t="shared" si="85"/>
        <v>2018</v>
      </c>
      <c r="B5467" t="s">
        <v>949</v>
      </c>
      <c r="C5467">
        <v>197</v>
      </c>
      <c r="D5467">
        <v>1</v>
      </c>
      <c r="E5467">
        <v>5104.49</v>
      </c>
    </row>
    <row r="5468" spans="1:5" x14ac:dyDescent="0.35">
      <c r="A5468">
        <f t="shared" si="85"/>
        <v>2018</v>
      </c>
      <c r="B5468" t="s">
        <v>949</v>
      </c>
      <c r="C5468">
        <v>199</v>
      </c>
      <c r="D5468">
        <v>1</v>
      </c>
      <c r="E5468">
        <v>3640.02</v>
      </c>
    </row>
    <row r="5469" spans="1:5" x14ac:dyDescent="0.35">
      <c r="A5469">
        <f t="shared" si="85"/>
        <v>2018</v>
      </c>
      <c r="B5469" t="s">
        <v>949</v>
      </c>
      <c r="C5469">
        <v>200</v>
      </c>
      <c r="D5469">
        <v>1</v>
      </c>
      <c r="E5469">
        <v>4379.28</v>
      </c>
    </row>
    <row r="5470" spans="1:5" x14ac:dyDescent="0.35">
      <c r="A5470">
        <f t="shared" si="85"/>
        <v>2018</v>
      </c>
      <c r="B5470" t="s">
        <v>949</v>
      </c>
      <c r="C5470">
        <v>203</v>
      </c>
      <c r="D5470">
        <v>1</v>
      </c>
      <c r="E5470">
        <v>699.26</v>
      </c>
    </row>
    <row r="5471" spans="1:5" x14ac:dyDescent="0.35">
      <c r="A5471">
        <f t="shared" si="85"/>
        <v>2018</v>
      </c>
      <c r="B5471" t="s">
        <v>949</v>
      </c>
      <c r="C5471">
        <v>204</v>
      </c>
      <c r="D5471">
        <v>1</v>
      </c>
      <c r="E5471">
        <v>2172.85</v>
      </c>
    </row>
    <row r="5472" spans="1:5" x14ac:dyDescent="0.35">
      <c r="A5472">
        <f t="shared" si="85"/>
        <v>2018</v>
      </c>
      <c r="B5472" t="s">
        <v>949</v>
      </c>
      <c r="C5472">
        <v>206</v>
      </c>
      <c r="D5472">
        <v>1</v>
      </c>
      <c r="E5472">
        <v>4213.49</v>
      </c>
    </row>
    <row r="5473" spans="1:5" x14ac:dyDescent="0.35">
      <c r="A5473">
        <f t="shared" si="85"/>
        <v>2018</v>
      </c>
      <c r="B5473" t="s">
        <v>949</v>
      </c>
      <c r="C5473">
        <v>213</v>
      </c>
      <c r="D5473">
        <v>1</v>
      </c>
      <c r="E5473">
        <v>797.48</v>
      </c>
    </row>
    <row r="5474" spans="1:5" x14ac:dyDescent="0.35">
      <c r="A5474">
        <f t="shared" si="85"/>
        <v>2018</v>
      </c>
      <c r="B5474" t="s">
        <v>949</v>
      </c>
      <c r="C5474">
        <v>227</v>
      </c>
      <c r="D5474">
        <v>1</v>
      </c>
      <c r="E5474">
        <v>906.14</v>
      </c>
    </row>
    <row r="5475" spans="1:5" x14ac:dyDescent="0.35">
      <c r="A5475">
        <f t="shared" si="85"/>
        <v>2018</v>
      </c>
      <c r="B5475" t="s">
        <v>949</v>
      </c>
      <c r="C5475">
        <v>229</v>
      </c>
      <c r="D5475">
        <v>1</v>
      </c>
      <c r="E5475">
        <v>353.81</v>
      </c>
    </row>
    <row r="5476" spans="1:5" x14ac:dyDescent="0.35">
      <c r="A5476">
        <f t="shared" si="85"/>
        <v>2018</v>
      </c>
      <c r="B5476" t="s">
        <v>949</v>
      </c>
      <c r="C5476">
        <v>238</v>
      </c>
      <c r="D5476">
        <v>1</v>
      </c>
      <c r="E5476">
        <v>243.76</v>
      </c>
    </row>
    <row r="5477" spans="1:5" x14ac:dyDescent="0.35">
      <c r="A5477">
        <f t="shared" si="85"/>
        <v>2018</v>
      </c>
      <c r="B5477" t="s">
        <v>949</v>
      </c>
      <c r="C5477">
        <v>239</v>
      </c>
      <c r="D5477">
        <v>1</v>
      </c>
      <c r="E5477">
        <v>662.28</v>
      </c>
    </row>
    <row r="5478" spans="1:5" x14ac:dyDescent="0.35">
      <c r="A5478">
        <f t="shared" si="85"/>
        <v>2018</v>
      </c>
      <c r="B5478" t="s">
        <v>949</v>
      </c>
      <c r="C5478">
        <v>241</v>
      </c>
      <c r="D5478">
        <v>1</v>
      </c>
      <c r="E5478">
        <v>3458.99</v>
      </c>
    </row>
    <row r="5479" spans="1:5" x14ac:dyDescent="0.35">
      <c r="A5479">
        <f t="shared" si="85"/>
        <v>2018</v>
      </c>
      <c r="B5479" t="s">
        <v>949</v>
      </c>
      <c r="C5479">
        <v>242</v>
      </c>
      <c r="D5479">
        <v>1</v>
      </c>
      <c r="E5479">
        <v>493.32</v>
      </c>
    </row>
    <row r="5480" spans="1:5" x14ac:dyDescent="0.35">
      <c r="A5480">
        <f t="shared" si="85"/>
        <v>2018</v>
      </c>
      <c r="B5480" t="s">
        <v>949</v>
      </c>
      <c r="C5480">
        <v>252</v>
      </c>
      <c r="D5480">
        <v>1</v>
      </c>
      <c r="E5480">
        <v>1146.0999999999999</v>
      </c>
    </row>
    <row r="5481" spans="1:5" x14ac:dyDescent="0.35">
      <c r="A5481">
        <f t="shared" si="85"/>
        <v>2018</v>
      </c>
      <c r="B5481" t="s">
        <v>949</v>
      </c>
      <c r="C5481">
        <v>253</v>
      </c>
      <c r="D5481">
        <v>1</v>
      </c>
      <c r="E5481">
        <v>665.28</v>
      </c>
    </row>
    <row r="5482" spans="1:5" x14ac:dyDescent="0.35">
      <c r="A5482">
        <f t="shared" si="85"/>
        <v>2018</v>
      </c>
      <c r="B5482" t="s">
        <v>949</v>
      </c>
      <c r="C5482">
        <v>255</v>
      </c>
      <c r="D5482">
        <v>1</v>
      </c>
      <c r="E5482">
        <v>1325.52</v>
      </c>
    </row>
    <row r="5483" spans="1:5" x14ac:dyDescent="0.35">
      <c r="A5483">
        <f t="shared" si="85"/>
        <v>2018</v>
      </c>
      <c r="B5483" t="s">
        <v>949</v>
      </c>
      <c r="C5483">
        <v>256</v>
      </c>
      <c r="D5483">
        <v>1</v>
      </c>
      <c r="E5483">
        <v>2739.67</v>
      </c>
    </row>
    <row r="5484" spans="1:5" x14ac:dyDescent="0.35">
      <c r="A5484">
        <f t="shared" si="85"/>
        <v>2018</v>
      </c>
      <c r="B5484" t="s">
        <v>949</v>
      </c>
      <c r="C5484">
        <v>261</v>
      </c>
      <c r="D5484">
        <v>1</v>
      </c>
      <c r="E5484">
        <v>264.93</v>
      </c>
    </row>
    <row r="5485" spans="1:5" x14ac:dyDescent="0.35">
      <c r="A5485">
        <f t="shared" si="85"/>
        <v>2018</v>
      </c>
      <c r="B5485" t="s">
        <v>949</v>
      </c>
      <c r="C5485">
        <v>264</v>
      </c>
      <c r="D5485">
        <v>1</v>
      </c>
      <c r="E5485">
        <v>111.54</v>
      </c>
    </row>
    <row r="5486" spans="1:5" x14ac:dyDescent="0.35">
      <c r="A5486">
        <f t="shared" si="85"/>
        <v>2018</v>
      </c>
      <c r="B5486" t="s">
        <v>949</v>
      </c>
      <c r="C5486">
        <v>270</v>
      </c>
      <c r="D5486">
        <v>1</v>
      </c>
      <c r="E5486">
        <v>6780.91</v>
      </c>
    </row>
    <row r="5487" spans="1:5" x14ac:dyDescent="0.35">
      <c r="A5487">
        <f t="shared" si="85"/>
        <v>2018</v>
      </c>
      <c r="B5487" t="s">
        <v>949</v>
      </c>
      <c r="C5487">
        <v>271</v>
      </c>
      <c r="D5487">
        <v>1</v>
      </c>
      <c r="E5487">
        <v>10441.200000000001</v>
      </c>
    </row>
    <row r="5488" spans="1:5" x14ac:dyDescent="0.35">
      <c r="A5488">
        <f t="shared" si="85"/>
        <v>2018</v>
      </c>
      <c r="B5488" t="s">
        <v>949</v>
      </c>
      <c r="C5488">
        <v>272</v>
      </c>
      <c r="D5488">
        <v>1</v>
      </c>
      <c r="E5488">
        <v>8841.18</v>
      </c>
    </row>
    <row r="5489" spans="1:5" x14ac:dyDescent="0.35">
      <c r="A5489">
        <f t="shared" si="85"/>
        <v>2018</v>
      </c>
      <c r="B5489" t="s">
        <v>949</v>
      </c>
      <c r="C5489">
        <v>273</v>
      </c>
      <c r="D5489">
        <v>1</v>
      </c>
      <c r="E5489">
        <v>8463.5499999999993</v>
      </c>
    </row>
    <row r="5490" spans="1:5" x14ac:dyDescent="0.35">
      <c r="A5490">
        <f t="shared" si="85"/>
        <v>2018</v>
      </c>
      <c r="B5490" t="s">
        <v>949</v>
      </c>
      <c r="C5490">
        <v>276</v>
      </c>
      <c r="D5490">
        <v>1</v>
      </c>
      <c r="E5490">
        <v>10775.35</v>
      </c>
    </row>
    <row r="5491" spans="1:5" x14ac:dyDescent="0.35">
      <c r="A5491">
        <f t="shared" si="85"/>
        <v>2018</v>
      </c>
      <c r="B5491" t="s">
        <v>949</v>
      </c>
      <c r="C5491">
        <v>277</v>
      </c>
      <c r="D5491">
        <v>1</v>
      </c>
      <c r="E5491">
        <v>2362.41</v>
      </c>
    </row>
    <row r="5492" spans="1:5" x14ac:dyDescent="0.35">
      <c r="A5492">
        <f t="shared" si="85"/>
        <v>2018</v>
      </c>
      <c r="B5492" t="s">
        <v>949</v>
      </c>
      <c r="C5492">
        <v>278</v>
      </c>
      <c r="D5492">
        <v>1</v>
      </c>
      <c r="E5492">
        <v>2840.9</v>
      </c>
    </row>
    <row r="5493" spans="1:5" x14ac:dyDescent="0.35">
      <c r="A5493">
        <f t="shared" si="85"/>
        <v>2018</v>
      </c>
      <c r="B5493" t="s">
        <v>949</v>
      </c>
      <c r="C5493">
        <v>279</v>
      </c>
      <c r="D5493">
        <v>1</v>
      </c>
      <c r="E5493">
        <v>20967.43</v>
      </c>
    </row>
    <row r="5494" spans="1:5" x14ac:dyDescent="0.35">
      <c r="A5494">
        <f t="shared" si="85"/>
        <v>2018</v>
      </c>
      <c r="B5494" t="s">
        <v>949</v>
      </c>
      <c r="C5494">
        <v>280</v>
      </c>
      <c r="D5494">
        <v>1</v>
      </c>
      <c r="E5494">
        <v>4359.8999999999996</v>
      </c>
    </row>
    <row r="5495" spans="1:5" x14ac:dyDescent="0.35">
      <c r="A5495">
        <f t="shared" si="85"/>
        <v>2018</v>
      </c>
      <c r="B5495" t="s">
        <v>949</v>
      </c>
      <c r="C5495">
        <v>281</v>
      </c>
      <c r="D5495">
        <v>1</v>
      </c>
      <c r="E5495">
        <v>12308.67</v>
      </c>
    </row>
    <row r="5496" spans="1:5" x14ac:dyDescent="0.35">
      <c r="A5496">
        <f t="shared" si="85"/>
        <v>2018</v>
      </c>
      <c r="B5496" t="s">
        <v>949</v>
      </c>
      <c r="C5496">
        <v>282</v>
      </c>
      <c r="D5496">
        <v>1</v>
      </c>
      <c r="E5496">
        <v>1845.09</v>
      </c>
    </row>
    <row r="5497" spans="1:5" x14ac:dyDescent="0.35">
      <c r="A5497">
        <f t="shared" si="85"/>
        <v>2018</v>
      </c>
      <c r="B5497" t="s">
        <v>949</v>
      </c>
      <c r="C5497">
        <v>283</v>
      </c>
      <c r="D5497">
        <v>1</v>
      </c>
      <c r="E5497">
        <v>4661.8599999999997</v>
      </c>
    </row>
    <row r="5498" spans="1:5" x14ac:dyDescent="0.35">
      <c r="A5498">
        <f t="shared" si="85"/>
        <v>2018</v>
      </c>
      <c r="B5498" t="s">
        <v>949</v>
      </c>
      <c r="C5498">
        <v>284</v>
      </c>
      <c r="D5498">
        <v>1</v>
      </c>
      <c r="E5498">
        <v>11642.06</v>
      </c>
    </row>
    <row r="5499" spans="1:5" x14ac:dyDescent="0.35">
      <c r="A5499">
        <f t="shared" si="85"/>
        <v>2018</v>
      </c>
      <c r="B5499" t="s">
        <v>949</v>
      </c>
      <c r="C5499">
        <v>286</v>
      </c>
      <c r="D5499">
        <v>1</v>
      </c>
      <c r="E5499">
        <v>2574.75</v>
      </c>
    </row>
    <row r="5500" spans="1:5" x14ac:dyDescent="0.35">
      <c r="A5500">
        <f t="shared" si="85"/>
        <v>2018</v>
      </c>
      <c r="B5500" t="s">
        <v>949</v>
      </c>
      <c r="C5500">
        <v>294</v>
      </c>
      <c r="D5500">
        <v>1</v>
      </c>
      <c r="E5500">
        <v>1928.98</v>
      </c>
    </row>
    <row r="5501" spans="1:5" x14ac:dyDescent="0.35">
      <c r="A5501">
        <f t="shared" si="85"/>
        <v>2018</v>
      </c>
      <c r="B5501" t="s">
        <v>949</v>
      </c>
      <c r="C5501">
        <v>297</v>
      </c>
      <c r="D5501">
        <v>1</v>
      </c>
      <c r="E5501">
        <v>349.58</v>
      </c>
    </row>
    <row r="5502" spans="1:5" x14ac:dyDescent="0.35">
      <c r="A5502">
        <f t="shared" si="85"/>
        <v>2018</v>
      </c>
      <c r="B5502" t="s">
        <v>949</v>
      </c>
      <c r="C5502">
        <v>299</v>
      </c>
      <c r="D5502">
        <v>1</v>
      </c>
      <c r="E5502">
        <v>689.86</v>
      </c>
    </row>
    <row r="5503" spans="1:5" x14ac:dyDescent="0.35">
      <c r="A5503">
        <f t="shared" si="85"/>
        <v>2018</v>
      </c>
      <c r="B5503" t="s">
        <v>949</v>
      </c>
      <c r="C5503">
        <v>300</v>
      </c>
      <c r="D5503">
        <v>1</v>
      </c>
      <c r="E5503">
        <v>1134.25</v>
      </c>
    </row>
    <row r="5504" spans="1:5" x14ac:dyDescent="0.35">
      <c r="A5504">
        <f t="shared" si="85"/>
        <v>2018</v>
      </c>
      <c r="B5504" t="s">
        <v>949</v>
      </c>
      <c r="C5504">
        <v>306</v>
      </c>
      <c r="D5504">
        <v>1</v>
      </c>
      <c r="E5504">
        <v>318.58999999999997</v>
      </c>
    </row>
    <row r="5505" spans="1:5" x14ac:dyDescent="0.35">
      <c r="A5505">
        <f t="shared" si="85"/>
        <v>2018</v>
      </c>
      <c r="B5505" t="s">
        <v>949</v>
      </c>
      <c r="C5505">
        <v>308</v>
      </c>
      <c r="D5505">
        <v>1</v>
      </c>
      <c r="E5505">
        <v>595.72</v>
      </c>
    </row>
    <row r="5506" spans="1:5" x14ac:dyDescent="0.35">
      <c r="A5506">
        <f t="shared" si="85"/>
        <v>2018</v>
      </c>
      <c r="B5506" t="s">
        <v>949</v>
      </c>
      <c r="C5506">
        <v>309</v>
      </c>
      <c r="D5506">
        <v>1</v>
      </c>
      <c r="E5506">
        <v>1637.92</v>
      </c>
    </row>
    <row r="5507" spans="1:5" x14ac:dyDescent="0.35">
      <c r="A5507">
        <f t="shared" si="85"/>
        <v>2018</v>
      </c>
      <c r="B5507" t="s">
        <v>949</v>
      </c>
      <c r="C5507">
        <v>314</v>
      </c>
      <c r="D5507">
        <v>1</v>
      </c>
      <c r="E5507">
        <v>738.66</v>
      </c>
    </row>
    <row r="5508" spans="1:5" x14ac:dyDescent="0.35">
      <c r="A5508">
        <f t="shared" ref="A5508:A5571" si="86">VALUE(20&amp;LEFT(B5508,2))+1</f>
        <v>2018</v>
      </c>
      <c r="B5508" t="s">
        <v>949</v>
      </c>
      <c r="C5508">
        <v>316</v>
      </c>
      <c r="D5508">
        <v>1</v>
      </c>
      <c r="E5508">
        <v>1043.79</v>
      </c>
    </row>
    <row r="5509" spans="1:5" x14ac:dyDescent="0.35">
      <c r="A5509">
        <f t="shared" si="86"/>
        <v>2018</v>
      </c>
      <c r="B5509" t="s">
        <v>949</v>
      </c>
      <c r="C5509">
        <v>317</v>
      </c>
      <c r="D5509">
        <v>1</v>
      </c>
      <c r="E5509">
        <v>917.72</v>
      </c>
    </row>
    <row r="5510" spans="1:5" x14ac:dyDescent="0.35">
      <c r="A5510">
        <f t="shared" si="86"/>
        <v>2018</v>
      </c>
      <c r="B5510" t="s">
        <v>949</v>
      </c>
      <c r="C5510">
        <v>318</v>
      </c>
      <c r="D5510">
        <v>1</v>
      </c>
      <c r="E5510">
        <v>3972.87</v>
      </c>
    </row>
    <row r="5511" spans="1:5" x14ac:dyDescent="0.35">
      <c r="A5511">
        <f t="shared" si="86"/>
        <v>2018</v>
      </c>
      <c r="B5511" t="s">
        <v>949</v>
      </c>
      <c r="C5511">
        <v>319</v>
      </c>
      <c r="D5511">
        <v>1</v>
      </c>
      <c r="E5511">
        <v>590.76</v>
      </c>
    </row>
    <row r="5512" spans="1:5" x14ac:dyDescent="0.35">
      <c r="A5512">
        <f t="shared" si="86"/>
        <v>2018</v>
      </c>
      <c r="B5512" t="s">
        <v>949</v>
      </c>
      <c r="C5512">
        <v>323</v>
      </c>
      <c r="D5512">
        <v>2</v>
      </c>
      <c r="E5512">
        <v>27.48</v>
      </c>
    </row>
    <row r="5513" spans="1:5" x14ac:dyDescent="0.35">
      <c r="A5513">
        <f t="shared" si="86"/>
        <v>2018</v>
      </c>
      <c r="B5513" t="s">
        <v>949</v>
      </c>
      <c r="C5513">
        <v>330</v>
      </c>
      <c r="D5513">
        <v>1</v>
      </c>
      <c r="E5513">
        <v>286.02999999999997</v>
      </c>
    </row>
    <row r="5514" spans="1:5" x14ac:dyDescent="0.35">
      <c r="A5514">
        <f t="shared" si="86"/>
        <v>2018</v>
      </c>
      <c r="B5514" t="s">
        <v>949</v>
      </c>
      <c r="C5514">
        <v>332</v>
      </c>
      <c r="D5514">
        <v>1</v>
      </c>
      <c r="E5514">
        <v>1629.34</v>
      </c>
    </row>
    <row r="5515" spans="1:5" x14ac:dyDescent="0.35">
      <c r="A5515">
        <f t="shared" si="86"/>
        <v>2018</v>
      </c>
      <c r="B5515" t="s">
        <v>949</v>
      </c>
      <c r="C5515">
        <v>333</v>
      </c>
      <c r="D5515">
        <v>1</v>
      </c>
      <c r="E5515">
        <v>495.76</v>
      </c>
    </row>
    <row r="5516" spans="1:5" x14ac:dyDescent="0.35">
      <c r="A5516">
        <f t="shared" si="86"/>
        <v>2018</v>
      </c>
      <c r="B5516" t="s">
        <v>949</v>
      </c>
      <c r="C5516">
        <v>345</v>
      </c>
      <c r="D5516">
        <v>1</v>
      </c>
      <c r="E5516">
        <v>1515.9</v>
      </c>
    </row>
    <row r="5517" spans="1:5" x14ac:dyDescent="0.35">
      <c r="A5517">
        <f t="shared" si="86"/>
        <v>2018</v>
      </c>
      <c r="B5517" t="s">
        <v>949</v>
      </c>
      <c r="C5517">
        <v>347</v>
      </c>
      <c r="D5517">
        <v>1</v>
      </c>
      <c r="E5517">
        <v>4170.8599999999997</v>
      </c>
    </row>
    <row r="5518" spans="1:5" x14ac:dyDescent="0.35">
      <c r="A5518">
        <f t="shared" si="86"/>
        <v>2018</v>
      </c>
      <c r="B5518" t="s">
        <v>949</v>
      </c>
      <c r="C5518">
        <v>356</v>
      </c>
      <c r="D5518">
        <v>1</v>
      </c>
      <c r="E5518">
        <v>175.25</v>
      </c>
    </row>
    <row r="5519" spans="1:5" x14ac:dyDescent="0.35">
      <c r="A5519">
        <f t="shared" si="86"/>
        <v>2018</v>
      </c>
      <c r="B5519" t="s">
        <v>949</v>
      </c>
      <c r="C5519">
        <v>361</v>
      </c>
      <c r="D5519">
        <v>1</v>
      </c>
      <c r="E5519">
        <v>1069.81</v>
      </c>
    </row>
    <row r="5520" spans="1:5" x14ac:dyDescent="0.35">
      <c r="A5520">
        <f t="shared" si="86"/>
        <v>2018</v>
      </c>
      <c r="B5520" t="s">
        <v>949</v>
      </c>
      <c r="C5520">
        <v>362</v>
      </c>
      <c r="D5520">
        <v>1</v>
      </c>
      <c r="E5520">
        <v>334.74</v>
      </c>
    </row>
    <row r="5521" spans="1:5" x14ac:dyDescent="0.35">
      <c r="A5521">
        <f t="shared" si="86"/>
        <v>2018</v>
      </c>
      <c r="B5521" t="s">
        <v>949</v>
      </c>
      <c r="C5521">
        <v>363</v>
      </c>
      <c r="D5521">
        <v>1</v>
      </c>
      <c r="E5521">
        <v>279.35000000000002</v>
      </c>
    </row>
    <row r="5522" spans="1:5" x14ac:dyDescent="0.35">
      <c r="A5522">
        <f t="shared" si="86"/>
        <v>2018</v>
      </c>
      <c r="B5522" t="s">
        <v>949</v>
      </c>
      <c r="C5522">
        <v>378</v>
      </c>
      <c r="D5522">
        <v>1</v>
      </c>
      <c r="E5522">
        <v>564.74</v>
      </c>
    </row>
    <row r="5523" spans="1:5" x14ac:dyDescent="0.35">
      <c r="A5523">
        <f t="shared" si="86"/>
        <v>2018</v>
      </c>
      <c r="B5523" t="s">
        <v>949</v>
      </c>
      <c r="C5523">
        <v>381</v>
      </c>
      <c r="D5523">
        <v>1</v>
      </c>
      <c r="E5523">
        <v>1363.1</v>
      </c>
    </row>
    <row r="5524" spans="1:5" x14ac:dyDescent="0.35">
      <c r="A5524">
        <f t="shared" si="86"/>
        <v>2018</v>
      </c>
      <c r="B5524" t="s">
        <v>949</v>
      </c>
      <c r="C5524">
        <v>390</v>
      </c>
      <c r="D5524">
        <v>1</v>
      </c>
      <c r="E5524">
        <v>453.24</v>
      </c>
    </row>
    <row r="5525" spans="1:5" x14ac:dyDescent="0.35">
      <c r="A5525">
        <f t="shared" si="86"/>
        <v>2018</v>
      </c>
      <c r="B5525" t="s">
        <v>949</v>
      </c>
      <c r="C5525">
        <v>391</v>
      </c>
      <c r="D5525">
        <v>1</v>
      </c>
      <c r="E5525">
        <v>518.45000000000005</v>
      </c>
    </row>
    <row r="5526" spans="1:5" x14ac:dyDescent="0.35">
      <c r="A5526">
        <f t="shared" si="86"/>
        <v>2018</v>
      </c>
      <c r="B5526" t="s">
        <v>949</v>
      </c>
      <c r="C5526">
        <v>402</v>
      </c>
      <c r="D5526">
        <v>1</v>
      </c>
      <c r="E5526">
        <v>128.44999999999999</v>
      </c>
    </row>
    <row r="5527" spans="1:5" x14ac:dyDescent="0.35">
      <c r="A5527">
        <f t="shared" si="86"/>
        <v>2018</v>
      </c>
      <c r="B5527" t="s">
        <v>949</v>
      </c>
      <c r="C5527">
        <v>403</v>
      </c>
      <c r="D5527">
        <v>1</v>
      </c>
      <c r="E5527">
        <v>147.63999999999999</v>
      </c>
    </row>
    <row r="5528" spans="1:5" x14ac:dyDescent="0.35">
      <c r="A5528">
        <f t="shared" si="86"/>
        <v>2018</v>
      </c>
      <c r="B5528" t="s">
        <v>949</v>
      </c>
      <c r="C5528">
        <v>404</v>
      </c>
      <c r="D5528">
        <v>1</v>
      </c>
      <c r="E5528">
        <v>211.09</v>
      </c>
    </row>
    <row r="5529" spans="1:5" x14ac:dyDescent="0.35">
      <c r="A5529">
        <f t="shared" si="86"/>
        <v>2018</v>
      </c>
      <c r="B5529" t="s">
        <v>949</v>
      </c>
      <c r="C5529">
        <v>413</v>
      </c>
      <c r="D5529">
        <v>1</v>
      </c>
      <c r="E5529">
        <v>2484.06</v>
      </c>
    </row>
    <row r="5530" spans="1:5" x14ac:dyDescent="0.35">
      <c r="A5530">
        <f t="shared" si="86"/>
        <v>2018</v>
      </c>
      <c r="B5530" t="s">
        <v>949</v>
      </c>
      <c r="C5530">
        <v>414</v>
      </c>
      <c r="D5530">
        <v>1</v>
      </c>
      <c r="E5530">
        <v>470.52</v>
      </c>
    </row>
    <row r="5531" spans="1:5" x14ac:dyDescent="0.35">
      <c r="A5531">
        <f t="shared" si="86"/>
        <v>2018</v>
      </c>
      <c r="B5531" t="s">
        <v>949</v>
      </c>
      <c r="C5531">
        <v>415</v>
      </c>
      <c r="D5531">
        <v>1</v>
      </c>
      <c r="E5531">
        <v>197.06</v>
      </c>
    </row>
    <row r="5532" spans="1:5" x14ac:dyDescent="0.35">
      <c r="A5532">
        <f t="shared" si="86"/>
        <v>2018</v>
      </c>
      <c r="B5532" t="s">
        <v>949</v>
      </c>
      <c r="C5532">
        <v>423</v>
      </c>
      <c r="D5532">
        <v>1</v>
      </c>
      <c r="E5532">
        <v>2825</v>
      </c>
    </row>
    <row r="5533" spans="1:5" x14ac:dyDescent="0.35">
      <c r="A5533">
        <f t="shared" si="86"/>
        <v>2018</v>
      </c>
      <c r="B5533" t="s">
        <v>949</v>
      </c>
      <c r="C5533">
        <v>424</v>
      </c>
      <c r="D5533">
        <v>1</v>
      </c>
      <c r="E5533">
        <v>447.11</v>
      </c>
    </row>
    <row r="5534" spans="1:5" x14ac:dyDescent="0.35">
      <c r="A5534">
        <f t="shared" si="86"/>
        <v>2018</v>
      </c>
      <c r="B5534" t="s">
        <v>949</v>
      </c>
      <c r="C5534">
        <v>432</v>
      </c>
      <c r="D5534">
        <v>1</v>
      </c>
      <c r="E5534">
        <v>609.01</v>
      </c>
    </row>
    <row r="5535" spans="1:5" x14ac:dyDescent="0.35">
      <c r="A5535">
        <f t="shared" si="86"/>
        <v>2018</v>
      </c>
      <c r="B5535" t="s">
        <v>949</v>
      </c>
      <c r="C5535">
        <v>435</v>
      </c>
      <c r="D5535">
        <v>1</v>
      </c>
      <c r="E5535">
        <v>661.61</v>
      </c>
    </row>
    <row r="5536" spans="1:5" x14ac:dyDescent="0.35">
      <c r="A5536">
        <f t="shared" si="86"/>
        <v>2018</v>
      </c>
      <c r="B5536" t="s">
        <v>949</v>
      </c>
      <c r="C5536">
        <v>441</v>
      </c>
      <c r="D5536">
        <v>1</v>
      </c>
      <c r="E5536">
        <v>398.01</v>
      </c>
    </row>
    <row r="5537" spans="1:5" x14ac:dyDescent="0.35">
      <c r="A5537">
        <f t="shared" si="86"/>
        <v>2018</v>
      </c>
      <c r="B5537" t="s">
        <v>949</v>
      </c>
      <c r="C5537">
        <v>447</v>
      </c>
      <c r="D5537">
        <v>1</v>
      </c>
      <c r="E5537">
        <v>151.74</v>
      </c>
    </row>
    <row r="5538" spans="1:5" x14ac:dyDescent="0.35">
      <c r="A5538">
        <f t="shared" si="86"/>
        <v>2018</v>
      </c>
      <c r="B5538" t="s">
        <v>949</v>
      </c>
      <c r="C5538">
        <v>458</v>
      </c>
      <c r="D5538">
        <v>1</v>
      </c>
      <c r="E5538">
        <v>211.99</v>
      </c>
    </row>
    <row r="5539" spans="1:5" x14ac:dyDescent="0.35">
      <c r="A5539">
        <f t="shared" si="86"/>
        <v>2018</v>
      </c>
      <c r="B5539" t="s">
        <v>949</v>
      </c>
      <c r="C5539">
        <v>463</v>
      </c>
      <c r="D5539">
        <v>1</v>
      </c>
      <c r="E5539">
        <v>954.24</v>
      </c>
    </row>
    <row r="5540" spans="1:5" x14ac:dyDescent="0.35">
      <c r="A5540">
        <f t="shared" si="86"/>
        <v>2018</v>
      </c>
      <c r="B5540" t="s">
        <v>949</v>
      </c>
      <c r="C5540">
        <v>465</v>
      </c>
      <c r="D5540">
        <v>1</v>
      </c>
      <c r="E5540">
        <v>1537.83</v>
      </c>
    </row>
    <row r="5541" spans="1:5" x14ac:dyDescent="0.35">
      <c r="A5541">
        <f t="shared" si="86"/>
        <v>2018</v>
      </c>
      <c r="B5541" t="s">
        <v>949</v>
      </c>
      <c r="C5541">
        <v>466</v>
      </c>
      <c r="D5541">
        <v>1</v>
      </c>
      <c r="E5541">
        <v>2243.5500000000002</v>
      </c>
    </row>
    <row r="5542" spans="1:5" x14ac:dyDescent="0.35">
      <c r="A5542">
        <f t="shared" si="86"/>
        <v>2018</v>
      </c>
      <c r="B5542" t="s">
        <v>949</v>
      </c>
      <c r="C5542">
        <v>473</v>
      </c>
      <c r="D5542">
        <v>1</v>
      </c>
      <c r="E5542">
        <v>441.1</v>
      </c>
    </row>
    <row r="5543" spans="1:5" x14ac:dyDescent="0.35">
      <c r="A5543">
        <f t="shared" si="86"/>
        <v>2018</v>
      </c>
      <c r="B5543" t="s">
        <v>949</v>
      </c>
      <c r="C5543">
        <v>477</v>
      </c>
      <c r="D5543">
        <v>1</v>
      </c>
      <c r="E5543">
        <v>3324.67</v>
      </c>
    </row>
    <row r="5544" spans="1:5" x14ac:dyDescent="0.35">
      <c r="A5544">
        <f t="shared" si="86"/>
        <v>2018</v>
      </c>
      <c r="B5544" t="s">
        <v>949</v>
      </c>
      <c r="C5544">
        <v>480</v>
      </c>
      <c r="D5544">
        <v>1</v>
      </c>
      <c r="E5544">
        <v>593.94000000000005</v>
      </c>
    </row>
    <row r="5545" spans="1:5" x14ac:dyDescent="0.35">
      <c r="A5545">
        <f t="shared" si="86"/>
        <v>2018</v>
      </c>
      <c r="B5545" t="s">
        <v>949</v>
      </c>
      <c r="C5545">
        <v>482</v>
      </c>
      <c r="D5545">
        <v>1</v>
      </c>
      <c r="E5545">
        <v>2459.0100000000002</v>
      </c>
    </row>
    <row r="5546" spans="1:5" x14ac:dyDescent="0.35">
      <c r="A5546">
        <f t="shared" si="86"/>
        <v>2018</v>
      </c>
      <c r="B5546" t="s">
        <v>949</v>
      </c>
      <c r="C5546">
        <v>484</v>
      </c>
      <c r="D5546">
        <v>1</v>
      </c>
      <c r="E5546">
        <v>1177.95</v>
      </c>
    </row>
    <row r="5547" spans="1:5" x14ac:dyDescent="0.35">
      <c r="A5547">
        <f t="shared" si="86"/>
        <v>2018</v>
      </c>
      <c r="B5547" t="s">
        <v>949</v>
      </c>
      <c r="C5547">
        <v>485</v>
      </c>
      <c r="D5547">
        <v>1</v>
      </c>
      <c r="E5547">
        <v>937.13</v>
      </c>
    </row>
    <row r="5548" spans="1:5" x14ac:dyDescent="0.35">
      <c r="A5548">
        <f t="shared" si="86"/>
        <v>2018</v>
      </c>
      <c r="B5548" t="s">
        <v>949</v>
      </c>
      <c r="C5548">
        <v>486</v>
      </c>
      <c r="D5548">
        <v>1</v>
      </c>
      <c r="E5548">
        <v>311.56</v>
      </c>
    </row>
    <row r="5549" spans="1:5" x14ac:dyDescent="0.35">
      <c r="A5549">
        <f t="shared" si="86"/>
        <v>2018</v>
      </c>
      <c r="B5549" t="s">
        <v>949</v>
      </c>
      <c r="C5549">
        <v>487</v>
      </c>
      <c r="D5549">
        <v>1</v>
      </c>
      <c r="E5549">
        <v>375.02</v>
      </c>
    </row>
    <row r="5550" spans="1:5" x14ac:dyDescent="0.35">
      <c r="A5550">
        <f t="shared" si="86"/>
        <v>2018</v>
      </c>
      <c r="B5550" t="s">
        <v>949</v>
      </c>
      <c r="C5550">
        <v>492</v>
      </c>
      <c r="D5550">
        <v>1</v>
      </c>
      <c r="E5550">
        <v>5089.92</v>
      </c>
    </row>
    <row r="5551" spans="1:5" x14ac:dyDescent="0.35">
      <c r="A5551">
        <f t="shared" si="86"/>
        <v>2018</v>
      </c>
      <c r="B5551" t="s">
        <v>949</v>
      </c>
      <c r="C5551">
        <v>495</v>
      </c>
      <c r="D5551">
        <v>1</v>
      </c>
      <c r="E5551">
        <v>443.51</v>
      </c>
    </row>
    <row r="5552" spans="1:5" x14ac:dyDescent="0.35">
      <c r="A5552">
        <f t="shared" si="86"/>
        <v>2018</v>
      </c>
      <c r="B5552" t="s">
        <v>949</v>
      </c>
      <c r="C5552">
        <v>497</v>
      </c>
      <c r="D5552">
        <v>1</v>
      </c>
      <c r="E5552">
        <v>277.5</v>
      </c>
    </row>
    <row r="5553" spans="1:5" x14ac:dyDescent="0.35">
      <c r="A5553">
        <f t="shared" si="86"/>
        <v>2018</v>
      </c>
      <c r="B5553" t="s">
        <v>949</v>
      </c>
      <c r="C5553">
        <v>499</v>
      </c>
      <c r="D5553">
        <v>1</v>
      </c>
      <c r="E5553">
        <v>269.49</v>
      </c>
    </row>
    <row r="5554" spans="1:5" x14ac:dyDescent="0.35">
      <c r="A5554">
        <f t="shared" si="86"/>
        <v>2018</v>
      </c>
      <c r="B5554" t="s">
        <v>949</v>
      </c>
      <c r="C5554">
        <v>500</v>
      </c>
      <c r="D5554">
        <v>1</v>
      </c>
      <c r="E5554">
        <v>433.52</v>
      </c>
    </row>
    <row r="5555" spans="1:5" x14ac:dyDescent="0.35">
      <c r="A5555">
        <f t="shared" si="86"/>
        <v>2018</v>
      </c>
      <c r="B5555" t="s">
        <v>949</v>
      </c>
      <c r="C5555">
        <v>505</v>
      </c>
      <c r="D5555">
        <v>1</v>
      </c>
      <c r="E5555">
        <v>323.22000000000003</v>
      </c>
    </row>
    <row r="5556" spans="1:5" x14ac:dyDescent="0.35">
      <c r="A5556">
        <f t="shared" si="86"/>
        <v>2018</v>
      </c>
      <c r="B5556" t="s">
        <v>949</v>
      </c>
      <c r="C5556">
        <v>507</v>
      </c>
      <c r="D5556">
        <v>1</v>
      </c>
      <c r="E5556">
        <v>380.21</v>
      </c>
    </row>
    <row r="5557" spans="1:5" x14ac:dyDescent="0.35">
      <c r="A5557">
        <f t="shared" si="86"/>
        <v>2018</v>
      </c>
      <c r="B5557" t="s">
        <v>949</v>
      </c>
      <c r="C5557">
        <v>508</v>
      </c>
      <c r="D5557">
        <v>1</v>
      </c>
      <c r="E5557">
        <v>2221.4</v>
      </c>
    </row>
    <row r="5558" spans="1:5" x14ac:dyDescent="0.35">
      <c r="A5558">
        <f t="shared" si="86"/>
        <v>2018</v>
      </c>
      <c r="B5558" t="s">
        <v>949</v>
      </c>
      <c r="C5558">
        <v>511</v>
      </c>
      <c r="D5558">
        <v>1</v>
      </c>
      <c r="E5558">
        <v>567.9</v>
      </c>
    </row>
    <row r="5559" spans="1:5" x14ac:dyDescent="0.35">
      <c r="A5559">
        <f t="shared" si="86"/>
        <v>2018</v>
      </c>
      <c r="B5559" t="s">
        <v>949</v>
      </c>
      <c r="C5559">
        <v>514</v>
      </c>
      <c r="D5559">
        <v>1</v>
      </c>
      <c r="E5559">
        <v>144.94999999999999</v>
      </c>
    </row>
    <row r="5560" spans="1:5" x14ac:dyDescent="0.35">
      <c r="A5560">
        <f t="shared" si="86"/>
        <v>2018</v>
      </c>
      <c r="B5560" t="s">
        <v>949</v>
      </c>
      <c r="C5560">
        <v>518</v>
      </c>
      <c r="D5560">
        <v>1</v>
      </c>
      <c r="E5560">
        <v>3484.19</v>
      </c>
    </row>
    <row r="5561" spans="1:5" x14ac:dyDescent="0.35">
      <c r="A5561">
        <f t="shared" si="86"/>
        <v>2018</v>
      </c>
      <c r="B5561" t="s">
        <v>949</v>
      </c>
      <c r="C5561">
        <v>531</v>
      </c>
      <c r="D5561">
        <v>1</v>
      </c>
      <c r="E5561">
        <v>2092.23</v>
      </c>
    </row>
    <row r="5562" spans="1:5" x14ac:dyDescent="0.35">
      <c r="A5562">
        <f t="shared" si="86"/>
        <v>2018</v>
      </c>
      <c r="B5562" t="s">
        <v>949</v>
      </c>
      <c r="C5562">
        <v>533</v>
      </c>
      <c r="D5562">
        <v>1</v>
      </c>
      <c r="E5562">
        <v>1135.43</v>
      </c>
    </row>
    <row r="5563" spans="1:5" x14ac:dyDescent="0.35">
      <c r="A5563">
        <f t="shared" si="86"/>
        <v>2018</v>
      </c>
      <c r="B5563" t="s">
        <v>949</v>
      </c>
      <c r="C5563">
        <v>534</v>
      </c>
      <c r="D5563">
        <v>1</v>
      </c>
      <c r="E5563">
        <v>2104.88</v>
      </c>
    </row>
    <row r="5564" spans="1:5" x14ac:dyDescent="0.35">
      <c r="A5564">
        <f t="shared" si="86"/>
        <v>2018</v>
      </c>
      <c r="B5564" t="s">
        <v>949</v>
      </c>
      <c r="C5564">
        <v>535</v>
      </c>
      <c r="D5564">
        <v>1</v>
      </c>
      <c r="E5564">
        <v>17443.349999999999</v>
      </c>
    </row>
    <row r="5565" spans="1:5" x14ac:dyDescent="0.35">
      <c r="A5565">
        <f t="shared" si="86"/>
        <v>2018</v>
      </c>
      <c r="B5565" t="s">
        <v>949</v>
      </c>
      <c r="C5565">
        <v>542</v>
      </c>
      <c r="D5565">
        <v>1</v>
      </c>
      <c r="E5565">
        <v>426.95</v>
      </c>
    </row>
    <row r="5566" spans="1:5" x14ac:dyDescent="0.35">
      <c r="A5566">
        <f t="shared" si="86"/>
        <v>2018</v>
      </c>
      <c r="B5566" t="s">
        <v>949</v>
      </c>
      <c r="C5566">
        <v>544</v>
      </c>
      <c r="D5566">
        <v>1</v>
      </c>
      <c r="E5566">
        <v>2893.46</v>
      </c>
    </row>
    <row r="5567" spans="1:5" x14ac:dyDescent="0.35">
      <c r="A5567">
        <f t="shared" si="86"/>
        <v>2018</v>
      </c>
      <c r="B5567" t="s">
        <v>949</v>
      </c>
      <c r="C5567">
        <v>545</v>
      </c>
      <c r="D5567">
        <v>1</v>
      </c>
      <c r="E5567">
        <v>391.36</v>
      </c>
    </row>
    <row r="5568" spans="1:5" x14ac:dyDescent="0.35">
      <c r="A5568">
        <f t="shared" si="86"/>
        <v>2018</v>
      </c>
      <c r="B5568" t="s">
        <v>949</v>
      </c>
      <c r="C5568">
        <v>547</v>
      </c>
      <c r="D5568">
        <v>1</v>
      </c>
      <c r="E5568">
        <v>551.35</v>
      </c>
    </row>
    <row r="5569" spans="1:5" x14ac:dyDescent="0.35">
      <c r="A5569">
        <f t="shared" si="86"/>
        <v>2018</v>
      </c>
      <c r="B5569" t="s">
        <v>949</v>
      </c>
      <c r="C5569">
        <v>548</v>
      </c>
      <c r="D5569">
        <v>1</v>
      </c>
      <c r="E5569">
        <v>867.02</v>
      </c>
    </row>
    <row r="5570" spans="1:5" x14ac:dyDescent="0.35">
      <c r="A5570">
        <f t="shared" si="86"/>
        <v>2018</v>
      </c>
      <c r="B5570" t="s">
        <v>949</v>
      </c>
      <c r="C5570">
        <v>549</v>
      </c>
      <c r="D5570">
        <v>1</v>
      </c>
      <c r="E5570">
        <v>1463.76</v>
      </c>
    </row>
    <row r="5571" spans="1:5" x14ac:dyDescent="0.35">
      <c r="A5571">
        <f t="shared" si="86"/>
        <v>2018</v>
      </c>
      <c r="B5571" t="s">
        <v>949</v>
      </c>
      <c r="C5571">
        <v>550</v>
      </c>
      <c r="D5571">
        <v>1</v>
      </c>
      <c r="E5571">
        <v>549.69000000000005</v>
      </c>
    </row>
    <row r="5572" spans="1:5" x14ac:dyDescent="0.35">
      <c r="A5572">
        <f t="shared" ref="A5572:A5635" si="87">VALUE(20&amp;LEFT(B5572,2))+1</f>
        <v>2018</v>
      </c>
      <c r="B5572" t="s">
        <v>949</v>
      </c>
      <c r="C5572">
        <v>553</v>
      </c>
      <c r="D5572">
        <v>1</v>
      </c>
      <c r="E5572">
        <v>751.29</v>
      </c>
    </row>
    <row r="5573" spans="1:5" x14ac:dyDescent="0.35">
      <c r="A5573">
        <f t="shared" si="87"/>
        <v>2018</v>
      </c>
      <c r="B5573" t="s">
        <v>949</v>
      </c>
      <c r="C5573">
        <v>561</v>
      </c>
      <c r="D5573">
        <v>1</v>
      </c>
      <c r="E5573">
        <v>217.22</v>
      </c>
    </row>
    <row r="5574" spans="1:5" x14ac:dyDescent="0.35">
      <c r="A5574">
        <f t="shared" si="87"/>
        <v>2018</v>
      </c>
      <c r="B5574" t="s">
        <v>949</v>
      </c>
      <c r="C5574">
        <v>564</v>
      </c>
      <c r="D5574">
        <v>1</v>
      </c>
      <c r="E5574">
        <v>2001.98</v>
      </c>
    </row>
    <row r="5575" spans="1:5" x14ac:dyDescent="0.35">
      <c r="A5575">
        <f t="shared" si="87"/>
        <v>2018</v>
      </c>
      <c r="B5575" t="s">
        <v>949</v>
      </c>
      <c r="C5575">
        <v>577</v>
      </c>
      <c r="D5575">
        <v>1</v>
      </c>
      <c r="E5575">
        <v>423</v>
      </c>
    </row>
    <row r="5576" spans="1:5" x14ac:dyDescent="0.35">
      <c r="A5576">
        <f t="shared" si="87"/>
        <v>2018</v>
      </c>
      <c r="B5576" t="s">
        <v>949</v>
      </c>
      <c r="C5576">
        <v>578</v>
      </c>
      <c r="D5576">
        <v>1</v>
      </c>
      <c r="E5576">
        <v>1620.87</v>
      </c>
    </row>
    <row r="5577" spans="1:5" x14ac:dyDescent="0.35">
      <c r="A5577">
        <f t="shared" si="87"/>
        <v>2018</v>
      </c>
      <c r="B5577" t="s">
        <v>949</v>
      </c>
      <c r="C5577">
        <v>581</v>
      </c>
      <c r="D5577">
        <v>1</v>
      </c>
      <c r="E5577">
        <v>415.35</v>
      </c>
    </row>
    <row r="5578" spans="1:5" x14ac:dyDescent="0.35">
      <c r="A5578">
        <f t="shared" si="87"/>
        <v>2018</v>
      </c>
      <c r="B5578" t="s">
        <v>949</v>
      </c>
      <c r="C5578">
        <v>592</v>
      </c>
      <c r="D5578">
        <v>1</v>
      </c>
      <c r="E5578">
        <v>216.46</v>
      </c>
    </row>
    <row r="5579" spans="1:5" x14ac:dyDescent="0.35">
      <c r="A5579">
        <f t="shared" si="87"/>
        <v>2018</v>
      </c>
      <c r="B5579" t="s">
        <v>949</v>
      </c>
      <c r="C5579">
        <v>593</v>
      </c>
      <c r="D5579">
        <v>1</v>
      </c>
      <c r="E5579">
        <v>1148.22</v>
      </c>
    </row>
    <row r="5580" spans="1:5" x14ac:dyDescent="0.35">
      <c r="A5580">
        <f t="shared" si="87"/>
        <v>2018</v>
      </c>
      <c r="B5580" t="s">
        <v>949</v>
      </c>
      <c r="C5580">
        <v>595</v>
      </c>
      <c r="D5580">
        <v>1</v>
      </c>
      <c r="E5580">
        <v>1893.99</v>
      </c>
    </row>
    <row r="5581" spans="1:5" x14ac:dyDescent="0.35">
      <c r="A5581">
        <f t="shared" si="87"/>
        <v>2018</v>
      </c>
      <c r="B5581" t="s">
        <v>949</v>
      </c>
      <c r="C5581">
        <v>599</v>
      </c>
      <c r="D5581">
        <v>1</v>
      </c>
      <c r="E5581">
        <v>463.1</v>
      </c>
    </row>
    <row r="5582" spans="1:5" x14ac:dyDescent="0.35">
      <c r="A5582">
        <f t="shared" si="87"/>
        <v>2018</v>
      </c>
      <c r="B5582" t="s">
        <v>949</v>
      </c>
      <c r="C5582">
        <v>600</v>
      </c>
      <c r="D5582">
        <v>1</v>
      </c>
      <c r="E5582">
        <v>263.73</v>
      </c>
    </row>
    <row r="5583" spans="1:5" x14ac:dyDescent="0.35">
      <c r="A5583">
        <f t="shared" si="87"/>
        <v>2018</v>
      </c>
      <c r="B5583" t="s">
        <v>949</v>
      </c>
      <c r="C5583">
        <v>601</v>
      </c>
      <c r="D5583">
        <v>1</v>
      </c>
      <c r="E5583">
        <v>640.08000000000004</v>
      </c>
    </row>
    <row r="5584" spans="1:5" x14ac:dyDescent="0.35">
      <c r="A5584">
        <f t="shared" si="87"/>
        <v>2018</v>
      </c>
      <c r="B5584" t="s">
        <v>949</v>
      </c>
      <c r="C5584">
        <v>621</v>
      </c>
      <c r="D5584">
        <v>1</v>
      </c>
      <c r="E5584">
        <v>11389.34</v>
      </c>
    </row>
    <row r="5585" spans="1:5" x14ac:dyDescent="0.35">
      <c r="A5585">
        <f t="shared" si="87"/>
        <v>2018</v>
      </c>
      <c r="B5585" t="s">
        <v>949</v>
      </c>
      <c r="C5585">
        <v>622</v>
      </c>
      <c r="D5585">
        <v>1</v>
      </c>
      <c r="E5585">
        <v>10632.67</v>
      </c>
    </row>
    <row r="5586" spans="1:5" x14ac:dyDescent="0.35">
      <c r="A5586">
        <f t="shared" si="87"/>
        <v>2018</v>
      </c>
      <c r="B5586" t="s">
        <v>949</v>
      </c>
      <c r="C5586">
        <v>623</v>
      </c>
      <c r="D5586">
        <v>1</v>
      </c>
      <c r="E5586">
        <v>7664.5</v>
      </c>
    </row>
    <row r="5587" spans="1:5" x14ac:dyDescent="0.35">
      <c r="A5587">
        <f t="shared" si="87"/>
        <v>2018</v>
      </c>
      <c r="B5587" t="s">
        <v>949</v>
      </c>
      <c r="C5587">
        <v>624</v>
      </c>
      <c r="D5587">
        <v>1</v>
      </c>
      <c r="E5587">
        <v>8633.0400000000009</v>
      </c>
    </row>
    <row r="5588" spans="1:5" x14ac:dyDescent="0.35">
      <c r="A5588">
        <f t="shared" si="87"/>
        <v>2018</v>
      </c>
      <c r="B5588" t="s">
        <v>949</v>
      </c>
      <c r="C5588">
        <v>625</v>
      </c>
      <c r="D5588">
        <v>1</v>
      </c>
      <c r="E5588">
        <v>36399.440000000002</v>
      </c>
    </row>
    <row r="5589" spans="1:5" x14ac:dyDescent="0.35">
      <c r="A5589">
        <f t="shared" si="87"/>
        <v>2018</v>
      </c>
      <c r="B5589" t="s">
        <v>949</v>
      </c>
      <c r="C5589">
        <v>630</v>
      </c>
      <c r="D5589">
        <v>1</v>
      </c>
      <c r="E5589">
        <v>359.28</v>
      </c>
    </row>
    <row r="5590" spans="1:5" x14ac:dyDescent="0.35">
      <c r="A5590">
        <f t="shared" si="87"/>
        <v>2018</v>
      </c>
      <c r="B5590" t="s">
        <v>949</v>
      </c>
      <c r="C5590">
        <v>635</v>
      </c>
      <c r="D5590">
        <v>1</v>
      </c>
      <c r="E5590">
        <v>52.13</v>
      </c>
    </row>
    <row r="5591" spans="1:5" x14ac:dyDescent="0.35">
      <c r="A5591">
        <f t="shared" si="87"/>
        <v>2018</v>
      </c>
      <c r="B5591" t="s">
        <v>949</v>
      </c>
      <c r="C5591">
        <v>640</v>
      </c>
      <c r="D5591">
        <v>1</v>
      </c>
      <c r="E5591">
        <v>392.36</v>
      </c>
    </row>
    <row r="5592" spans="1:5" x14ac:dyDescent="0.35">
      <c r="A5592">
        <f t="shared" si="87"/>
        <v>2018</v>
      </c>
      <c r="B5592" t="s">
        <v>949</v>
      </c>
      <c r="C5592">
        <v>656</v>
      </c>
      <c r="D5592">
        <v>1</v>
      </c>
      <c r="E5592">
        <v>3673.53</v>
      </c>
    </row>
    <row r="5593" spans="1:5" x14ac:dyDescent="0.35">
      <c r="A5593">
        <f t="shared" si="87"/>
        <v>2018</v>
      </c>
      <c r="B5593" t="s">
        <v>949</v>
      </c>
      <c r="C5593">
        <v>659</v>
      </c>
      <c r="D5593">
        <v>1</v>
      </c>
      <c r="E5593">
        <v>4044.03</v>
      </c>
    </row>
    <row r="5594" spans="1:5" x14ac:dyDescent="0.35">
      <c r="A5594">
        <f t="shared" si="87"/>
        <v>2018</v>
      </c>
      <c r="B5594" t="s">
        <v>949</v>
      </c>
      <c r="C5594">
        <v>671</v>
      </c>
      <c r="D5594">
        <v>1</v>
      </c>
      <c r="E5594">
        <v>371.78</v>
      </c>
    </row>
    <row r="5595" spans="1:5" x14ac:dyDescent="0.35">
      <c r="A5595">
        <f t="shared" si="87"/>
        <v>2018</v>
      </c>
      <c r="B5595" t="s">
        <v>949</v>
      </c>
      <c r="C5595">
        <v>676</v>
      </c>
      <c r="D5595">
        <v>1</v>
      </c>
      <c r="E5595">
        <v>230.47</v>
      </c>
    </row>
    <row r="5596" spans="1:5" x14ac:dyDescent="0.35">
      <c r="A5596">
        <f t="shared" si="87"/>
        <v>2018</v>
      </c>
      <c r="B5596" t="s">
        <v>949</v>
      </c>
      <c r="C5596">
        <v>682</v>
      </c>
      <c r="D5596">
        <v>1</v>
      </c>
      <c r="E5596">
        <v>1163.69</v>
      </c>
    </row>
    <row r="5597" spans="1:5" x14ac:dyDescent="0.35">
      <c r="A5597">
        <f t="shared" si="87"/>
        <v>2018</v>
      </c>
      <c r="B5597" t="s">
        <v>949</v>
      </c>
      <c r="C5597">
        <v>690</v>
      </c>
      <c r="D5597">
        <v>1</v>
      </c>
      <c r="E5597">
        <v>972.83</v>
      </c>
    </row>
    <row r="5598" spans="1:5" x14ac:dyDescent="0.35">
      <c r="A5598">
        <f t="shared" si="87"/>
        <v>2018</v>
      </c>
      <c r="B5598" t="s">
        <v>949</v>
      </c>
      <c r="C5598">
        <v>695</v>
      </c>
      <c r="D5598">
        <v>1</v>
      </c>
      <c r="E5598">
        <v>731.11</v>
      </c>
    </row>
    <row r="5599" spans="1:5" x14ac:dyDescent="0.35">
      <c r="A5599">
        <f t="shared" si="87"/>
        <v>2018</v>
      </c>
      <c r="B5599" t="s">
        <v>949</v>
      </c>
      <c r="C5599">
        <v>696</v>
      </c>
      <c r="D5599">
        <v>1</v>
      </c>
      <c r="E5599">
        <v>585.36</v>
      </c>
    </row>
    <row r="5600" spans="1:5" x14ac:dyDescent="0.35">
      <c r="A5600">
        <f t="shared" si="87"/>
        <v>2018</v>
      </c>
      <c r="B5600" t="s">
        <v>949</v>
      </c>
      <c r="C5600">
        <v>698</v>
      </c>
      <c r="D5600">
        <v>1</v>
      </c>
      <c r="E5600">
        <v>222.59</v>
      </c>
    </row>
    <row r="5601" spans="1:5" x14ac:dyDescent="0.35">
      <c r="A5601">
        <f t="shared" si="87"/>
        <v>2018</v>
      </c>
      <c r="B5601" t="s">
        <v>949</v>
      </c>
      <c r="C5601">
        <v>700</v>
      </c>
      <c r="D5601">
        <v>1</v>
      </c>
      <c r="E5601">
        <v>2098.87</v>
      </c>
    </row>
    <row r="5602" spans="1:5" x14ac:dyDescent="0.35">
      <c r="A5602">
        <f t="shared" si="87"/>
        <v>2018</v>
      </c>
      <c r="B5602" t="s">
        <v>949</v>
      </c>
      <c r="C5602">
        <v>701</v>
      </c>
      <c r="D5602">
        <v>1</v>
      </c>
      <c r="E5602">
        <v>2411.12</v>
      </c>
    </row>
    <row r="5603" spans="1:5" x14ac:dyDescent="0.35">
      <c r="A5603">
        <f t="shared" si="87"/>
        <v>2018</v>
      </c>
      <c r="B5603" t="s">
        <v>949</v>
      </c>
      <c r="C5603">
        <v>704</v>
      </c>
      <c r="D5603">
        <v>1</v>
      </c>
      <c r="E5603">
        <v>1794.69</v>
      </c>
    </row>
    <row r="5604" spans="1:5" x14ac:dyDescent="0.35">
      <c r="A5604">
        <f t="shared" si="87"/>
        <v>2018</v>
      </c>
      <c r="B5604" t="s">
        <v>949</v>
      </c>
      <c r="C5604">
        <v>706</v>
      </c>
      <c r="D5604">
        <v>1</v>
      </c>
      <c r="E5604">
        <v>1737.78</v>
      </c>
    </row>
    <row r="5605" spans="1:5" x14ac:dyDescent="0.35">
      <c r="A5605">
        <f t="shared" si="87"/>
        <v>2018</v>
      </c>
      <c r="B5605" t="s">
        <v>949</v>
      </c>
      <c r="C5605">
        <v>707</v>
      </c>
      <c r="D5605">
        <v>1</v>
      </c>
      <c r="E5605">
        <v>100.94</v>
      </c>
    </row>
    <row r="5606" spans="1:5" x14ac:dyDescent="0.35">
      <c r="A5606">
        <f t="shared" si="87"/>
        <v>2018</v>
      </c>
      <c r="B5606" t="s">
        <v>949</v>
      </c>
      <c r="C5606">
        <v>709</v>
      </c>
      <c r="D5606">
        <v>1</v>
      </c>
      <c r="E5606">
        <v>8215.3700000000008</v>
      </c>
    </row>
    <row r="5607" spans="1:5" x14ac:dyDescent="0.35">
      <c r="A5607">
        <f t="shared" si="87"/>
        <v>2018</v>
      </c>
      <c r="B5607" t="s">
        <v>949</v>
      </c>
      <c r="C5607">
        <v>712</v>
      </c>
      <c r="D5607">
        <v>1</v>
      </c>
      <c r="E5607">
        <v>492.72</v>
      </c>
    </row>
    <row r="5608" spans="1:5" x14ac:dyDescent="0.35">
      <c r="A5608">
        <f t="shared" si="87"/>
        <v>2018</v>
      </c>
      <c r="B5608" t="s">
        <v>949</v>
      </c>
      <c r="C5608">
        <v>716</v>
      </c>
      <c r="D5608">
        <v>1</v>
      </c>
      <c r="E5608">
        <v>1629.23</v>
      </c>
    </row>
    <row r="5609" spans="1:5" x14ac:dyDescent="0.35">
      <c r="A5609">
        <f t="shared" si="87"/>
        <v>2018</v>
      </c>
      <c r="B5609" t="s">
        <v>949</v>
      </c>
      <c r="C5609">
        <v>717</v>
      </c>
      <c r="D5609">
        <v>1</v>
      </c>
      <c r="E5609">
        <v>1828.17</v>
      </c>
    </row>
    <row r="5610" spans="1:5" x14ac:dyDescent="0.35">
      <c r="A5610">
        <f t="shared" si="87"/>
        <v>2018</v>
      </c>
      <c r="B5610" t="s">
        <v>949</v>
      </c>
      <c r="C5610">
        <v>719</v>
      </c>
      <c r="D5610">
        <v>1</v>
      </c>
      <c r="E5610">
        <v>8606.34</v>
      </c>
    </row>
    <row r="5611" spans="1:5" x14ac:dyDescent="0.35">
      <c r="A5611">
        <f t="shared" si="87"/>
        <v>2018</v>
      </c>
      <c r="B5611" t="s">
        <v>949</v>
      </c>
      <c r="C5611">
        <v>720</v>
      </c>
      <c r="D5611">
        <v>1</v>
      </c>
      <c r="E5611">
        <v>8265.92</v>
      </c>
    </row>
    <row r="5612" spans="1:5" x14ac:dyDescent="0.35">
      <c r="A5612">
        <f t="shared" si="87"/>
        <v>2018</v>
      </c>
      <c r="B5612" t="s">
        <v>949</v>
      </c>
      <c r="C5612">
        <v>721</v>
      </c>
      <c r="D5612">
        <v>1</v>
      </c>
      <c r="E5612">
        <v>4186.6099999999997</v>
      </c>
    </row>
    <row r="5613" spans="1:5" x14ac:dyDescent="0.35">
      <c r="A5613">
        <f t="shared" si="87"/>
        <v>2018</v>
      </c>
      <c r="B5613" t="s">
        <v>949</v>
      </c>
      <c r="C5613">
        <v>726</v>
      </c>
      <c r="D5613">
        <v>1</v>
      </c>
      <c r="E5613">
        <v>2850.64</v>
      </c>
    </row>
    <row r="5614" spans="1:5" x14ac:dyDescent="0.35">
      <c r="A5614">
        <f t="shared" si="87"/>
        <v>2018</v>
      </c>
      <c r="B5614" t="s">
        <v>949</v>
      </c>
      <c r="C5614">
        <v>727</v>
      </c>
      <c r="D5614">
        <v>1</v>
      </c>
      <c r="E5614">
        <v>3078.11</v>
      </c>
    </row>
    <row r="5615" spans="1:5" x14ac:dyDescent="0.35">
      <c r="A5615">
        <f t="shared" si="87"/>
        <v>2018</v>
      </c>
      <c r="B5615" t="s">
        <v>949</v>
      </c>
      <c r="C5615">
        <v>728</v>
      </c>
      <c r="D5615">
        <v>1</v>
      </c>
      <c r="E5615">
        <v>13154.4</v>
      </c>
    </row>
    <row r="5616" spans="1:5" x14ac:dyDescent="0.35">
      <c r="A5616">
        <f t="shared" si="87"/>
        <v>2018</v>
      </c>
      <c r="B5616" t="s">
        <v>949</v>
      </c>
      <c r="C5616">
        <v>738</v>
      </c>
      <c r="D5616">
        <v>1</v>
      </c>
      <c r="E5616">
        <v>1087.3800000000001</v>
      </c>
    </row>
    <row r="5617" spans="1:5" x14ac:dyDescent="0.35">
      <c r="A5617">
        <f t="shared" si="87"/>
        <v>2018</v>
      </c>
      <c r="B5617" t="s">
        <v>949</v>
      </c>
      <c r="C5617">
        <v>739</v>
      </c>
      <c r="D5617">
        <v>1</v>
      </c>
      <c r="E5617">
        <v>745.26</v>
      </c>
    </row>
    <row r="5618" spans="1:5" x14ac:dyDescent="0.35">
      <c r="A5618">
        <f t="shared" si="87"/>
        <v>2018</v>
      </c>
      <c r="B5618" t="s">
        <v>949</v>
      </c>
      <c r="C5618">
        <v>740</v>
      </c>
      <c r="D5618">
        <v>1</v>
      </c>
      <c r="E5618">
        <v>1327.85</v>
      </c>
    </row>
    <row r="5619" spans="1:5" x14ac:dyDescent="0.35">
      <c r="A5619">
        <f t="shared" si="87"/>
        <v>2018</v>
      </c>
      <c r="B5619" t="s">
        <v>949</v>
      </c>
      <c r="C5619">
        <v>741</v>
      </c>
      <c r="D5619">
        <v>1</v>
      </c>
      <c r="E5619">
        <v>932.08</v>
      </c>
    </row>
    <row r="5620" spans="1:5" x14ac:dyDescent="0.35">
      <c r="A5620">
        <f t="shared" si="87"/>
        <v>2018</v>
      </c>
      <c r="B5620" t="s">
        <v>949</v>
      </c>
      <c r="C5620">
        <v>742</v>
      </c>
      <c r="D5620">
        <v>1</v>
      </c>
      <c r="E5620">
        <v>9908.4599999999991</v>
      </c>
    </row>
    <row r="5621" spans="1:5" x14ac:dyDescent="0.35">
      <c r="A5621">
        <f t="shared" si="87"/>
        <v>2018</v>
      </c>
      <c r="B5621" t="s">
        <v>949</v>
      </c>
      <c r="C5621">
        <v>743</v>
      </c>
      <c r="D5621">
        <v>1</v>
      </c>
      <c r="E5621">
        <v>1071.5999999999999</v>
      </c>
    </row>
    <row r="5622" spans="1:5" x14ac:dyDescent="0.35">
      <c r="A5622">
        <f t="shared" si="87"/>
        <v>2018</v>
      </c>
      <c r="B5622" t="s">
        <v>949</v>
      </c>
      <c r="C5622">
        <v>745</v>
      </c>
      <c r="D5622">
        <v>1</v>
      </c>
      <c r="E5622">
        <v>1777.52</v>
      </c>
    </row>
    <row r="5623" spans="1:5" x14ac:dyDescent="0.35">
      <c r="A5623">
        <f t="shared" si="87"/>
        <v>2018</v>
      </c>
      <c r="B5623" t="s">
        <v>949</v>
      </c>
      <c r="C5623">
        <v>748</v>
      </c>
      <c r="D5623">
        <v>1</v>
      </c>
      <c r="E5623">
        <v>3895.81</v>
      </c>
    </row>
    <row r="5624" spans="1:5" x14ac:dyDescent="0.35">
      <c r="A5624">
        <f t="shared" si="87"/>
        <v>2018</v>
      </c>
      <c r="B5624" t="s">
        <v>949</v>
      </c>
      <c r="C5624">
        <v>750</v>
      </c>
      <c r="D5624">
        <v>1</v>
      </c>
      <c r="E5624">
        <v>2084.2800000000002</v>
      </c>
    </row>
    <row r="5625" spans="1:5" x14ac:dyDescent="0.35">
      <c r="A5625">
        <f t="shared" si="87"/>
        <v>2018</v>
      </c>
      <c r="B5625" t="s">
        <v>949</v>
      </c>
      <c r="C5625">
        <v>756</v>
      </c>
      <c r="D5625">
        <v>1</v>
      </c>
      <c r="E5625">
        <v>735.41</v>
      </c>
    </row>
    <row r="5626" spans="1:5" x14ac:dyDescent="0.35">
      <c r="A5626">
        <f t="shared" si="87"/>
        <v>2018</v>
      </c>
      <c r="B5626" t="s">
        <v>949</v>
      </c>
      <c r="C5626">
        <v>761</v>
      </c>
      <c r="D5626">
        <v>1</v>
      </c>
      <c r="E5626">
        <v>4884.32</v>
      </c>
    </row>
    <row r="5627" spans="1:5" x14ac:dyDescent="0.35">
      <c r="A5627">
        <f t="shared" si="87"/>
        <v>2018</v>
      </c>
      <c r="B5627" t="s">
        <v>949</v>
      </c>
      <c r="C5627">
        <v>763</v>
      </c>
      <c r="D5627">
        <v>1</v>
      </c>
      <c r="E5627">
        <v>898.14</v>
      </c>
    </row>
    <row r="5628" spans="1:5" x14ac:dyDescent="0.35">
      <c r="A5628">
        <f t="shared" si="87"/>
        <v>2018</v>
      </c>
      <c r="B5628" t="s">
        <v>949</v>
      </c>
      <c r="C5628">
        <v>768</v>
      </c>
      <c r="D5628">
        <v>1</v>
      </c>
      <c r="E5628">
        <v>349.64</v>
      </c>
    </row>
    <row r="5629" spans="1:5" x14ac:dyDescent="0.35">
      <c r="A5629">
        <f t="shared" si="87"/>
        <v>2018</v>
      </c>
      <c r="B5629" t="s">
        <v>949</v>
      </c>
      <c r="C5629">
        <v>771</v>
      </c>
      <c r="D5629">
        <v>1</v>
      </c>
      <c r="E5629">
        <v>160.22</v>
      </c>
    </row>
    <row r="5630" spans="1:5" x14ac:dyDescent="0.35">
      <c r="A5630">
        <f t="shared" si="87"/>
        <v>2018</v>
      </c>
      <c r="B5630" t="s">
        <v>949</v>
      </c>
      <c r="C5630">
        <v>775</v>
      </c>
      <c r="D5630">
        <v>1</v>
      </c>
      <c r="E5630">
        <v>717.14</v>
      </c>
    </row>
    <row r="5631" spans="1:5" x14ac:dyDescent="0.35">
      <c r="A5631">
        <f t="shared" si="87"/>
        <v>2018</v>
      </c>
      <c r="B5631" t="s">
        <v>949</v>
      </c>
      <c r="C5631">
        <v>777</v>
      </c>
      <c r="D5631">
        <v>1</v>
      </c>
      <c r="E5631">
        <v>818.22</v>
      </c>
    </row>
    <row r="5632" spans="1:5" x14ac:dyDescent="0.35">
      <c r="A5632">
        <f t="shared" si="87"/>
        <v>2018</v>
      </c>
      <c r="B5632" t="s">
        <v>949</v>
      </c>
      <c r="C5632">
        <v>786</v>
      </c>
      <c r="D5632">
        <v>1</v>
      </c>
      <c r="E5632">
        <v>476.63</v>
      </c>
    </row>
    <row r="5633" spans="1:5" x14ac:dyDescent="0.35">
      <c r="A5633">
        <f t="shared" si="87"/>
        <v>2018</v>
      </c>
      <c r="B5633" t="s">
        <v>949</v>
      </c>
      <c r="C5633">
        <v>787</v>
      </c>
      <c r="D5633">
        <v>1</v>
      </c>
      <c r="E5633">
        <v>550.51</v>
      </c>
    </row>
    <row r="5634" spans="1:5" x14ac:dyDescent="0.35">
      <c r="A5634">
        <f t="shared" si="87"/>
        <v>2018</v>
      </c>
      <c r="B5634" t="s">
        <v>949</v>
      </c>
      <c r="C5634">
        <v>801</v>
      </c>
      <c r="D5634">
        <v>1</v>
      </c>
      <c r="E5634">
        <v>150.24</v>
      </c>
    </row>
    <row r="5635" spans="1:5" x14ac:dyDescent="0.35">
      <c r="A5635">
        <f t="shared" si="87"/>
        <v>2018</v>
      </c>
      <c r="B5635" t="s">
        <v>949</v>
      </c>
      <c r="C5635">
        <v>803</v>
      </c>
      <c r="D5635">
        <v>1</v>
      </c>
      <c r="E5635">
        <v>386.29</v>
      </c>
    </row>
    <row r="5636" spans="1:5" x14ac:dyDescent="0.35">
      <c r="A5636">
        <f t="shared" ref="A5636:A5699" si="88">VALUE(20&amp;LEFT(B5636,2))+1</f>
        <v>2018</v>
      </c>
      <c r="B5636" t="s">
        <v>949</v>
      </c>
      <c r="C5636">
        <v>811</v>
      </c>
      <c r="D5636">
        <v>1</v>
      </c>
      <c r="E5636">
        <v>539.57000000000005</v>
      </c>
    </row>
    <row r="5637" spans="1:5" x14ac:dyDescent="0.35">
      <c r="A5637">
        <f t="shared" si="88"/>
        <v>2018</v>
      </c>
      <c r="B5637" t="s">
        <v>949</v>
      </c>
      <c r="C5637">
        <v>813</v>
      </c>
      <c r="D5637">
        <v>1</v>
      </c>
      <c r="E5637">
        <v>1230.92</v>
      </c>
    </row>
    <row r="5638" spans="1:5" x14ac:dyDescent="0.35">
      <c r="A5638">
        <f t="shared" si="88"/>
        <v>2018</v>
      </c>
      <c r="B5638" t="s">
        <v>949</v>
      </c>
      <c r="C5638">
        <v>815</v>
      </c>
      <c r="D5638">
        <v>2</v>
      </c>
      <c r="E5638">
        <v>1.05</v>
      </c>
    </row>
    <row r="5639" spans="1:5" x14ac:dyDescent="0.35">
      <c r="A5639">
        <f t="shared" si="88"/>
        <v>2018</v>
      </c>
      <c r="B5639" t="s">
        <v>949</v>
      </c>
      <c r="C5639">
        <v>818</v>
      </c>
      <c r="D5639">
        <v>1</v>
      </c>
      <c r="E5639">
        <v>561.23</v>
      </c>
    </row>
    <row r="5640" spans="1:5" x14ac:dyDescent="0.35">
      <c r="A5640">
        <f t="shared" si="88"/>
        <v>2018</v>
      </c>
      <c r="B5640" t="s">
        <v>949</v>
      </c>
      <c r="C5640">
        <v>820</v>
      </c>
      <c r="D5640">
        <v>1</v>
      </c>
      <c r="E5640">
        <v>517.59</v>
      </c>
    </row>
    <row r="5641" spans="1:5" x14ac:dyDescent="0.35">
      <c r="A5641">
        <f t="shared" si="88"/>
        <v>2018</v>
      </c>
      <c r="B5641" t="s">
        <v>949</v>
      </c>
      <c r="C5641">
        <v>821</v>
      </c>
      <c r="D5641">
        <v>1</v>
      </c>
      <c r="E5641">
        <v>1014.93</v>
      </c>
    </row>
    <row r="5642" spans="1:5" x14ac:dyDescent="0.35">
      <c r="A5642">
        <f t="shared" si="88"/>
        <v>2018</v>
      </c>
      <c r="B5642" t="s">
        <v>949</v>
      </c>
      <c r="C5642">
        <v>829</v>
      </c>
      <c r="D5642">
        <v>1</v>
      </c>
      <c r="E5642">
        <v>1897.47</v>
      </c>
    </row>
    <row r="5643" spans="1:5" x14ac:dyDescent="0.35">
      <c r="A5643">
        <f t="shared" si="88"/>
        <v>2018</v>
      </c>
      <c r="B5643" t="s">
        <v>949</v>
      </c>
      <c r="C5643">
        <v>831</v>
      </c>
      <c r="D5643">
        <v>1</v>
      </c>
      <c r="E5643">
        <v>6124.12</v>
      </c>
    </row>
    <row r="5644" spans="1:5" x14ac:dyDescent="0.35">
      <c r="A5644">
        <f t="shared" si="88"/>
        <v>2018</v>
      </c>
      <c r="B5644" t="s">
        <v>949</v>
      </c>
      <c r="C5644">
        <v>832</v>
      </c>
      <c r="D5644">
        <v>1</v>
      </c>
      <c r="E5644">
        <v>3272.62</v>
      </c>
    </row>
    <row r="5645" spans="1:5" x14ac:dyDescent="0.35">
      <c r="A5645">
        <f t="shared" si="88"/>
        <v>2018</v>
      </c>
      <c r="B5645" t="s">
        <v>949</v>
      </c>
      <c r="C5645">
        <v>833</v>
      </c>
      <c r="D5645">
        <v>1</v>
      </c>
      <c r="E5645">
        <v>18567.38</v>
      </c>
    </row>
    <row r="5646" spans="1:5" x14ac:dyDescent="0.35">
      <c r="A5646">
        <f t="shared" si="88"/>
        <v>2018</v>
      </c>
      <c r="B5646" t="s">
        <v>949</v>
      </c>
      <c r="C5646">
        <v>834</v>
      </c>
      <c r="D5646">
        <v>1</v>
      </c>
      <c r="E5646">
        <v>8342.2900000000009</v>
      </c>
    </row>
    <row r="5647" spans="1:5" x14ac:dyDescent="0.35">
      <c r="A5647">
        <f t="shared" si="88"/>
        <v>2018</v>
      </c>
      <c r="B5647" t="s">
        <v>949</v>
      </c>
      <c r="C5647">
        <v>836</v>
      </c>
      <c r="D5647">
        <v>1</v>
      </c>
      <c r="E5647">
        <v>204.47</v>
      </c>
    </row>
    <row r="5648" spans="1:5" x14ac:dyDescent="0.35">
      <c r="A5648">
        <f t="shared" si="88"/>
        <v>2018</v>
      </c>
      <c r="B5648" t="s">
        <v>949</v>
      </c>
      <c r="C5648">
        <v>837</v>
      </c>
      <c r="D5648">
        <v>1</v>
      </c>
      <c r="E5648">
        <v>587.96</v>
      </c>
    </row>
    <row r="5649" spans="1:5" x14ac:dyDescent="0.35">
      <c r="A5649">
        <f t="shared" si="88"/>
        <v>2018</v>
      </c>
      <c r="B5649" t="s">
        <v>949</v>
      </c>
      <c r="C5649">
        <v>840</v>
      </c>
      <c r="D5649">
        <v>1</v>
      </c>
      <c r="E5649">
        <v>1037.51</v>
      </c>
    </row>
    <row r="5650" spans="1:5" x14ac:dyDescent="0.35">
      <c r="A5650">
        <f t="shared" si="88"/>
        <v>2018</v>
      </c>
      <c r="B5650" t="s">
        <v>949</v>
      </c>
      <c r="C5650">
        <v>846</v>
      </c>
      <c r="D5650">
        <v>1</v>
      </c>
      <c r="E5650">
        <v>633.79999999999995</v>
      </c>
    </row>
    <row r="5651" spans="1:5" x14ac:dyDescent="0.35">
      <c r="A5651">
        <f t="shared" si="88"/>
        <v>2018</v>
      </c>
      <c r="B5651" t="s">
        <v>949</v>
      </c>
      <c r="C5651">
        <v>850</v>
      </c>
      <c r="D5651">
        <v>1</v>
      </c>
      <c r="E5651">
        <v>302.97000000000003</v>
      </c>
    </row>
    <row r="5652" spans="1:5" x14ac:dyDescent="0.35">
      <c r="A5652">
        <f t="shared" si="88"/>
        <v>2018</v>
      </c>
      <c r="B5652" t="s">
        <v>949</v>
      </c>
      <c r="C5652">
        <v>852</v>
      </c>
      <c r="D5652">
        <v>1</v>
      </c>
      <c r="E5652">
        <v>133.85</v>
      </c>
    </row>
    <row r="5653" spans="1:5" x14ac:dyDescent="0.35">
      <c r="A5653">
        <f t="shared" si="88"/>
        <v>2018</v>
      </c>
      <c r="B5653" t="s">
        <v>949</v>
      </c>
      <c r="C5653">
        <v>857</v>
      </c>
      <c r="D5653">
        <v>1</v>
      </c>
      <c r="E5653">
        <v>732.56</v>
      </c>
    </row>
    <row r="5654" spans="1:5" x14ac:dyDescent="0.35">
      <c r="A5654">
        <f t="shared" si="88"/>
        <v>2018</v>
      </c>
      <c r="B5654" t="s">
        <v>949</v>
      </c>
      <c r="C5654">
        <v>858</v>
      </c>
      <c r="D5654">
        <v>1</v>
      </c>
      <c r="E5654">
        <v>952.85</v>
      </c>
    </row>
    <row r="5655" spans="1:5" x14ac:dyDescent="0.35">
      <c r="A5655">
        <f t="shared" si="88"/>
        <v>2018</v>
      </c>
      <c r="B5655" t="s">
        <v>949</v>
      </c>
      <c r="C5655">
        <v>861</v>
      </c>
      <c r="D5655">
        <v>1</v>
      </c>
      <c r="E5655">
        <v>2984.29</v>
      </c>
    </row>
    <row r="5656" spans="1:5" x14ac:dyDescent="0.35">
      <c r="A5656">
        <f t="shared" si="88"/>
        <v>2018</v>
      </c>
      <c r="B5656" t="s">
        <v>949</v>
      </c>
      <c r="C5656">
        <v>876</v>
      </c>
      <c r="D5656">
        <v>1</v>
      </c>
      <c r="E5656">
        <v>1877.53</v>
      </c>
    </row>
    <row r="5657" spans="1:5" x14ac:dyDescent="0.35">
      <c r="A5657">
        <f t="shared" si="88"/>
        <v>2018</v>
      </c>
      <c r="B5657" t="s">
        <v>949</v>
      </c>
      <c r="C5657">
        <v>877</v>
      </c>
      <c r="D5657">
        <v>1</v>
      </c>
      <c r="E5657">
        <v>5767.38</v>
      </c>
    </row>
    <row r="5658" spans="1:5" x14ac:dyDescent="0.35">
      <c r="A5658">
        <f t="shared" si="88"/>
        <v>2018</v>
      </c>
      <c r="B5658" t="s">
        <v>949</v>
      </c>
      <c r="C5658">
        <v>879</v>
      </c>
      <c r="D5658">
        <v>1</v>
      </c>
      <c r="E5658">
        <v>2495.16</v>
      </c>
    </row>
    <row r="5659" spans="1:5" x14ac:dyDescent="0.35">
      <c r="A5659">
        <f t="shared" si="88"/>
        <v>2018</v>
      </c>
      <c r="B5659" t="s">
        <v>949</v>
      </c>
      <c r="C5659">
        <v>881</v>
      </c>
      <c r="D5659">
        <v>1</v>
      </c>
      <c r="E5659">
        <v>848.72</v>
      </c>
    </row>
    <row r="5660" spans="1:5" x14ac:dyDescent="0.35">
      <c r="A5660">
        <f t="shared" si="88"/>
        <v>2018</v>
      </c>
      <c r="B5660" t="s">
        <v>949</v>
      </c>
      <c r="C5660">
        <v>882</v>
      </c>
      <c r="D5660">
        <v>1</v>
      </c>
      <c r="E5660">
        <v>4159.6499999999996</v>
      </c>
    </row>
    <row r="5661" spans="1:5" x14ac:dyDescent="0.35">
      <c r="A5661">
        <f t="shared" si="88"/>
        <v>2018</v>
      </c>
      <c r="B5661" t="s">
        <v>949</v>
      </c>
      <c r="C5661">
        <v>883</v>
      </c>
      <c r="D5661">
        <v>1</v>
      </c>
      <c r="E5661">
        <v>1687.9</v>
      </c>
    </row>
    <row r="5662" spans="1:5" x14ac:dyDescent="0.35">
      <c r="A5662">
        <f t="shared" si="88"/>
        <v>2018</v>
      </c>
      <c r="B5662" t="s">
        <v>949</v>
      </c>
      <c r="C5662">
        <v>885</v>
      </c>
      <c r="D5662">
        <v>1</v>
      </c>
      <c r="E5662">
        <v>6283.56</v>
      </c>
    </row>
    <row r="5663" spans="1:5" x14ac:dyDescent="0.35">
      <c r="A5663">
        <f t="shared" si="88"/>
        <v>2018</v>
      </c>
      <c r="B5663" t="s">
        <v>949</v>
      </c>
      <c r="C5663">
        <v>891</v>
      </c>
      <c r="D5663">
        <v>1</v>
      </c>
      <c r="E5663">
        <v>563.64</v>
      </c>
    </row>
    <row r="5664" spans="1:5" x14ac:dyDescent="0.35">
      <c r="A5664">
        <f t="shared" si="88"/>
        <v>2018</v>
      </c>
      <c r="B5664" t="s">
        <v>949</v>
      </c>
      <c r="C5664">
        <v>911</v>
      </c>
      <c r="D5664">
        <v>1</v>
      </c>
      <c r="E5664">
        <v>4941.59</v>
      </c>
    </row>
    <row r="5665" spans="1:5" x14ac:dyDescent="0.35">
      <c r="A5665">
        <f t="shared" si="88"/>
        <v>2018</v>
      </c>
      <c r="B5665" t="s">
        <v>949</v>
      </c>
      <c r="C5665">
        <v>912</v>
      </c>
      <c r="D5665">
        <v>1</v>
      </c>
      <c r="E5665">
        <v>1791.47</v>
      </c>
    </row>
    <row r="5666" spans="1:5" x14ac:dyDescent="0.35">
      <c r="A5666">
        <f t="shared" si="88"/>
        <v>2018</v>
      </c>
      <c r="B5666" t="s">
        <v>949</v>
      </c>
      <c r="C5666">
        <v>914</v>
      </c>
      <c r="D5666">
        <v>1</v>
      </c>
      <c r="E5666">
        <v>307.83</v>
      </c>
    </row>
    <row r="5667" spans="1:5" x14ac:dyDescent="0.35">
      <c r="A5667">
        <f t="shared" si="88"/>
        <v>2018</v>
      </c>
      <c r="B5667" t="s">
        <v>949</v>
      </c>
      <c r="C5667">
        <v>2071</v>
      </c>
      <c r="D5667">
        <v>1</v>
      </c>
      <c r="E5667">
        <v>911.54</v>
      </c>
    </row>
    <row r="5668" spans="1:5" x14ac:dyDescent="0.35">
      <c r="A5668">
        <f t="shared" si="88"/>
        <v>2018</v>
      </c>
      <c r="B5668" t="s">
        <v>949</v>
      </c>
      <c r="C5668">
        <v>2125</v>
      </c>
      <c r="D5668">
        <v>1</v>
      </c>
      <c r="E5668">
        <v>1130.56</v>
      </c>
    </row>
    <row r="5669" spans="1:5" x14ac:dyDescent="0.35">
      <c r="A5669">
        <f t="shared" si="88"/>
        <v>2018</v>
      </c>
      <c r="B5669" t="s">
        <v>949</v>
      </c>
      <c r="C5669">
        <v>2134</v>
      </c>
      <c r="D5669">
        <v>1</v>
      </c>
      <c r="E5669">
        <v>690.29</v>
      </c>
    </row>
    <row r="5670" spans="1:5" x14ac:dyDescent="0.35">
      <c r="A5670">
        <f t="shared" si="88"/>
        <v>2018</v>
      </c>
      <c r="B5670" t="s">
        <v>949</v>
      </c>
      <c r="C5670">
        <v>2135</v>
      </c>
      <c r="D5670">
        <v>1</v>
      </c>
      <c r="E5670">
        <v>934.08</v>
      </c>
    </row>
    <row r="5671" spans="1:5" x14ac:dyDescent="0.35">
      <c r="A5671">
        <f t="shared" si="88"/>
        <v>2018</v>
      </c>
      <c r="B5671" t="s">
        <v>949</v>
      </c>
      <c r="C5671">
        <v>2137</v>
      </c>
      <c r="D5671">
        <v>1</v>
      </c>
      <c r="E5671">
        <v>582.33000000000004</v>
      </c>
    </row>
    <row r="5672" spans="1:5" x14ac:dyDescent="0.35">
      <c r="A5672">
        <f t="shared" si="88"/>
        <v>2018</v>
      </c>
      <c r="B5672" t="s">
        <v>949</v>
      </c>
      <c r="C5672">
        <v>2142</v>
      </c>
      <c r="D5672">
        <v>1</v>
      </c>
      <c r="E5672">
        <v>1921.44</v>
      </c>
    </row>
    <row r="5673" spans="1:5" x14ac:dyDescent="0.35">
      <c r="A5673">
        <f t="shared" si="88"/>
        <v>2018</v>
      </c>
      <c r="B5673" t="s">
        <v>949</v>
      </c>
      <c r="C5673">
        <v>2143</v>
      </c>
      <c r="D5673">
        <v>1</v>
      </c>
      <c r="E5673">
        <v>766.66</v>
      </c>
    </row>
    <row r="5674" spans="1:5" x14ac:dyDescent="0.35">
      <c r="A5674">
        <f t="shared" si="88"/>
        <v>2018</v>
      </c>
      <c r="B5674" t="s">
        <v>949</v>
      </c>
      <c r="C5674">
        <v>2144</v>
      </c>
      <c r="D5674">
        <v>1</v>
      </c>
      <c r="E5674">
        <v>3397.48</v>
      </c>
    </row>
    <row r="5675" spans="1:5" x14ac:dyDescent="0.35">
      <c r="A5675">
        <f t="shared" si="88"/>
        <v>2018</v>
      </c>
      <c r="B5675" t="s">
        <v>949</v>
      </c>
      <c r="C5675">
        <v>2149</v>
      </c>
      <c r="D5675">
        <v>1</v>
      </c>
      <c r="E5675">
        <v>1190.79</v>
      </c>
    </row>
    <row r="5676" spans="1:5" x14ac:dyDescent="0.35">
      <c r="A5676">
        <f t="shared" si="88"/>
        <v>2018</v>
      </c>
      <c r="B5676" t="s">
        <v>949</v>
      </c>
      <c r="C5676">
        <v>2154</v>
      </c>
      <c r="D5676">
        <v>1</v>
      </c>
      <c r="E5676">
        <v>914.98</v>
      </c>
    </row>
    <row r="5677" spans="1:5" x14ac:dyDescent="0.35">
      <c r="A5677">
        <f t="shared" si="88"/>
        <v>2018</v>
      </c>
      <c r="B5677" t="s">
        <v>949</v>
      </c>
      <c r="C5677">
        <v>2155</v>
      </c>
      <c r="D5677">
        <v>1</v>
      </c>
      <c r="E5677">
        <v>1050.1400000000001</v>
      </c>
    </row>
    <row r="5678" spans="1:5" x14ac:dyDescent="0.35">
      <c r="A5678">
        <f t="shared" si="88"/>
        <v>2018</v>
      </c>
      <c r="B5678" t="s">
        <v>949</v>
      </c>
      <c r="C5678">
        <v>2159</v>
      </c>
      <c r="D5678">
        <v>1</v>
      </c>
      <c r="E5678">
        <v>517.12</v>
      </c>
    </row>
    <row r="5679" spans="1:5" x14ac:dyDescent="0.35">
      <c r="A5679">
        <f t="shared" si="88"/>
        <v>2018</v>
      </c>
      <c r="B5679" t="s">
        <v>949</v>
      </c>
      <c r="C5679">
        <v>2164</v>
      </c>
      <c r="D5679">
        <v>1</v>
      </c>
      <c r="E5679">
        <v>1642.37</v>
      </c>
    </row>
    <row r="5680" spans="1:5" x14ac:dyDescent="0.35">
      <c r="A5680">
        <f t="shared" si="88"/>
        <v>2018</v>
      </c>
      <c r="B5680" t="s">
        <v>949</v>
      </c>
      <c r="C5680">
        <v>2165</v>
      </c>
      <c r="D5680">
        <v>1</v>
      </c>
      <c r="E5680">
        <v>956.14</v>
      </c>
    </row>
    <row r="5681" spans="1:5" x14ac:dyDescent="0.35">
      <c r="A5681">
        <f t="shared" si="88"/>
        <v>2018</v>
      </c>
      <c r="B5681" t="s">
        <v>949</v>
      </c>
      <c r="C5681">
        <v>2167</v>
      </c>
      <c r="D5681">
        <v>1</v>
      </c>
      <c r="E5681">
        <v>669.39</v>
      </c>
    </row>
    <row r="5682" spans="1:5" x14ac:dyDescent="0.35">
      <c r="A5682">
        <f t="shared" si="88"/>
        <v>2018</v>
      </c>
      <c r="B5682" t="s">
        <v>949</v>
      </c>
      <c r="C5682">
        <v>2168</v>
      </c>
      <c r="D5682">
        <v>1</v>
      </c>
      <c r="E5682">
        <v>885.36</v>
      </c>
    </row>
    <row r="5683" spans="1:5" x14ac:dyDescent="0.35">
      <c r="A5683">
        <f t="shared" si="88"/>
        <v>2018</v>
      </c>
      <c r="B5683" t="s">
        <v>949</v>
      </c>
      <c r="C5683">
        <v>2169</v>
      </c>
      <c r="D5683">
        <v>1</v>
      </c>
      <c r="E5683">
        <v>738.28</v>
      </c>
    </row>
    <row r="5684" spans="1:5" x14ac:dyDescent="0.35">
      <c r="A5684">
        <f t="shared" si="88"/>
        <v>2018</v>
      </c>
      <c r="B5684" t="s">
        <v>949</v>
      </c>
      <c r="C5684">
        <v>2170</v>
      </c>
      <c r="D5684">
        <v>1</v>
      </c>
      <c r="E5684">
        <v>1129.81</v>
      </c>
    </row>
    <row r="5685" spans="1:5" x14ac:dyDescent="0.35">
      <c r="A5685">
        <f t="shared" si="88"/>
        <v>2018</v>
      </c>
      <c r="B5685" t="s">
        <v>949</v>
      </c>
      <c r="C5685">
        <v>2171</v>
      </c>
      <c r="D5685">
        <v>1</v>
      </c>
      <c r="E5685">
        <v>243.82</v>
      </c>
    </row>
    <row r="5686" spans="1:5" x14ac:dyDescent="0.35">
      <c r="A5686">
        <f t="shared" si="88"/>
        <v>2018</v>
      </c>
      <c r="B5686" t="s">
        <v>949</v>
      </c>
      <c r="C5686">
        <v>2172</v>
      </c>
      <c r="D5686">
        <v>1</v>
      </c>
      <c r="E5686">
        <v>788.94</v>
      </c>
    </row>
    <row r="5687" spans="1:5" x14ac:dyDescent="0.35">
      <c r="A5687">
        <f t="shared" si="88"/>
        <v>2018</v>
      </c>
      <c r="B5687" t="s">
        <v>949</v>
      </c>
      <c r="C5687">
        <v>2174</v>
      </c>
      <c r="D5687">
        <v>1</v>
      </c>
      <c r="E5687">
        <v>916.44</v>
      </c>
    </row>
    <row r="5688" spans="1:5" x14ac:dyDescent="0.35">
      <c r="A5688">
        <f t="shared" si="88"/>
        <v>2018</v>
      </c>
      <c r="B5688" t="s">
        <v>949</v>
      </c>
      <c r="C5688">
        <v>2176</v>
      </c>
      <c r="D5688">
        <v>1</v>
      </c>
      <c r="E5688">
        <v>458.86</v>
      </c>
    </row>
    <row r="5689" spans="1:5" x14ac:dyDescent="0.35">
      <c r="A5689">
        <f t="shared" si="88"/>
        <v>2018</v>
      </c>
      <c r="B5689" t="s">
        <v>949</v>
      </c>
      <c r="C5689">
        <v>2180</v>
      </c>
      <c r="D5689">
        <v>1</v>
      </c>
      <c r="E5689">
        <v>721.89</v>
      </c>
    </row>
    <row r="5690" spans="1:5" x14ac:dyDescent="0.35">
      <c r="A5690">
        <f t="shared" si="88"/>
        <v>2018</v>
      </c>
      <c r="B5690" t="s">
        <v>949</v>
      </c>
      <c r="C5690">
        <v>2184</v>
      </c>
      <c r="D5690">
        <v>1</v>
      </c>
      <c r="E5690">
        <v>1241.0999999999999</v>
      </c>
    </row>
    <row r="5691" spans="1:5" x14ac:dyDescent="0.35">
      <c r="A5691">
        <f t="shared" si="88"/>
        <v>2018</v>
      </c>
      <c r="B5691" t="s">
        <v>949</v>
      </c>
      <c r="C5691">
        <v>2190</v>
      </c>
      <c r="D5691">
        <v>1</v>
      </c>
      <c r="E5691">
        <v>721.48</v>
      </c>
    </row>
    <row r="5692" spans="1:5" x14ac:dyDescent="0.35">
      <c r="A5692">
        <f t="shared" si="88"/>
        <v>2018</v>
      </c>
      <c r="B5692" t="s">
        <v>949</v>
      </c>
      <c r="C5692">
        <v>2198</v>
      </c>
      <c r="D5692">
        <v>1</v>
      </c>
      <c r="E5692">
        <v>634.51</v>
      </c>
    </row>
    <row r="5693" spans="1:5" x14ac:dyDescent="0.35">
      <c r="A5693">
        <f t="shared" si="88"/>
        <v>2018</v>
      </c>
      <c r="B5693" t="s">
        <v>949</v>
      </c>
      <c r="C5693">
        <v>2215</v>
      </c>
      <c r="D5693">
        <v>1</v>
      </c>
      <c r="E5693">
        <v>275.18</v>
      </c>
    </row>
    <row r="5694" spans="1:5" x14ac:dyDescent="0.35">
      <c r="A5694">
        <f t="shared" si="88"/>
        <v>2018</v>
      </c>
      <c r="B5694" t="s">
        <v>949</v>
      </c>
      <c r="C5694">
        <v>2310</v>
      </c>
      <c r="D5694">
        <v>1</v>
      </c>
      <c r="E5694">
        <v>1181.02</v>
      </c>
    </row>
    <row r="5695" spans="1:5" x14ac:dyDescent="0.35">
      <c r="A5695">
        <f t="shared" si="88"/>
        <v>2018</v>
      </c>
      <c r="B5695" t="s">
        <v>949</v>
      </c>
      <c r="C5695">
        <v>2311</v>
      </c>
      <c r="D5695">
        <v>1</v>
      </c>
      <c r="E5695">
        <v>431.42</v>
      </c>
    </row>
    <row r="5696" spans="1:5" x14ac:dyDescent="0.35">
      <c r="A5696">
        <f t="shared" si="88"/>
        <v>2018</v>
      </c>
      <c r="B5696" t="s">
        <v>949</v>
      </c>
      <c r="C5696">
        <v>2342</v>
      </c>
      <c r="D5696">
        <v>1</v>
      </c>
      <c r="E5696">
        <v>788.73</v>
      </c>
    </row>
    <row r="5697" spans="1:5" x14ac:dyDescent="0.35">
      <c r="A5697">
        <f t="shared" si="88"/>
        <v>2018</v>
      </c>
      <c r="B5697" t="s">
        <v>949</v>
      </c>
      <c r="C5697">
        <v>2358</v>
      </c>
      <c r="D5697">
        <v>1</v>
      </c>
      <c r="E5697">
        <v>190.55</v>
      </c>
    </row>
    <row r="5698" spans="1:5" x14ac:dyDescent="0.35">
      <c r="A5698">
        <f t="shared" si="88"/>
        <v>2018</v>
      </c>
      <c r="B5698" t="s">
        <v>949</v>
      </c>
      <c r="C5698">
        <v>2364</v>
      </c>
      <c r="D5698">
        <v>1</v>
      </c>
      <c r="E5698">
        <v>624.51</v>
      </c>
    </row>
    <row r="5699" spans="1:5" x14ac:dyDescent="0.35">
      <c r="A5699">
        <f t="shared" si="88"/>
        <v>2018</v>
      </c>
      <c r="B5699" t="s">
        <v>949</v>
      </c>
      <c r="C5699">
        <v>2365</v>
      </c>
      <c r="D5699">
        <v>1</v>
      </c>
      <c r="E5699">
        <v>725.12</v>
      </c>
    </row>
    <row r="5700" spans="1:5" x14ac:dyDescent="0.35">
      <c r="A5700">
        <f t="shared" ref="A5700:A5763" si="89">VALUE(20&amp;LEFT(B5700,2))+1</f>
        <v>2018</v>
      </c>
      <c r="B5700" t="s">
        <v>949</v>
      </c>
      <c r="C5700">
        <v>2396</v>
      </c>
      <c r="D5700">
        <v>1</v>
      </c>
      <c r="E5700">
        <v>840.04</v>
      </c>
    </row>
    <row r="5701" spans="1:5" x14ac:dyDescent="0.35">
      <c r="A5701">
        <f t="shared" si="89"/>
        <v>2018</v>
      </c>
      <c r="B5701" t="s">
        <v>949</v>
      </c>
      <c r="C5701">
        <v>2397</v>
      </c>
      <c r="D5701">
        <v>1</v>
      </c>
      <c r="E5701">
        <v>1015.87</v>
      </c>
    </row>
    <row r="5702" spans="1:5" x14ac:dyDescent="0.35">
      <c r="A5702">
        <f t="shared" si="89"/>
        <v>2018</v>
      </c>
      <c r="B5702" t="s">
        <v>949</v>
      </c>
      <c r="C5702">
        <v>2448</v>
      </c>
      <c r="D5702">
        <v>1</v>
      </c>
      <c r="E5702">
        <v>729.4</v>
      </c>
    </row>
    <row r="5703" spans="1:5" x14ac:dyDescent="0.35">
      <c r="A5703">
        <f t="shared" si="89"/>
        <v>2018</v>
      </c>
      <c r="B5703" t="s">
        <v>949</v>
      </c>
      <c r="C5703">
        <v>2527</v>
      </c>
      <c r="D5703">
        <v>1</v>
      </c>
      <c r="E5703">
        <v>190.46</v>
      </c>
    </row>
    <row r="5704" spans="1:5" x14ac:dyDescent="0.35">
      <c r="A5704">
        <f t="shared" si="89"/>
        <v>2018</v>
      </c>
      <c r="B5704" t="s">
        <v>949</v>
      </c>
      <c r="C5704">
        <v>2534</v>
      </c>
      <c r="D5704">
        <v>1</v>
      </c>
      <c r="E5704">
        <v>713.74</v>
      </c>
    </row>
    <row r="5705" spans="1:5" x14ac:dyDescent="0.35">
      <c r="A5705">
        <f t="shared" si="89"/>
        <v>2018</v>
      </c>
      <c r="B5705" t="s">
        <v>949</v>
      </c>
      <c r="C5705">
        <v>2536</v>
      </c>
      <c r="D5705">
        <v>1</v>
      </c>
      <c r="E5705">
        <v>278.25</v>
      </c>
    </row>
    <row r="5706" spans="1:5" x14ac:dyDescent="0.35">
      <c r="A5706">
        <f t="shared" si="89"/>
        <v>2018</v>
      </c>
      <c r="B5706" t="s">
        <v>949</v>
      </c>
      <c r="C5706">
        <v>2580</v>
      </c>
      <c r="D5706">
        <v>1</v>
      </c>
      <c r="E5706">
        <v>748.84</v>
      </c>
    </row>
    <row r="5707" spans="1:5" x14ac:dyDescent="0.35">
      <c r="A5707">
        <f t="shared" si="89"/>
        <v>2018</v>
      </c>
      <c r="B5707" t="s">
        <v>949</v>
      </c>
      <c r="C5707">
        <v>2609</v>
      </c>
      <c r="D5707">
        <v>1</v>
      </c>
      <c r="E5707">
        <v>454.55</v>
      </c>
    </row>
    <row r="5708" spans="1:5" x14ac:dyDescent="0.35">
      <c r="A5708">
        <f t="shared" si="89"/>
        <v>2018</v>
      </c>
      <c r="B5708" t="s">
        <v>949</v>
      </c>
      <c r="C5708">
        <v>2683</v>
      </c>
      <c r="D5708">
        <v>1</v>
      </c>
      <c r="E5708">
        <v>325.02</v>
      </c>
    </row>
    <row r="5709" spans="1:5" x14ac:dyDescent="0.35">
      <c r="A5709">
        <f t="shared" si="89"/>
        <v>2018</v>
      </c>
      <c r="B5709" t="s">
        <v>949</v>
      </c>
      <c r="C5709">
        <v>2687</v>
      </c>
      <c r="D5709">
        <v>1</v>
      </c>
      <c r="E5709">
        <v>1227.53</v>
      </c>
    </row>
    <row r="5710" spans="1:5" x14ac:dyDescent="0.35">
      <c r="A5710">
        <f t="shared" si="89"/>
        <v>2018</v>
      </c>
      <c r="B5710" t="s">
        <v>949</v>
      </c>
      <c r="C5710">
        <v>2689</v>
      </c>
      <c r="D5710">
        <v>1</v>
      </c>
      <c r="E5710">
        <v>1148.05</v>
      </c>
    </row>
    <row r="5711" spans="1:5" x14ac:dyDescent="0.35">
      <c r="A5711">
        <f t="shared" si="89"/>
        <v>2018</v>
      </c>
      <c r="B5711" t="s">
        <v>949</v>
      </c>
      <c r="C5711">
        <v>2711</v>
      </c>
      <c r="D5711">
        <v>1</v>
      </c>
      <c r="E5711">
        <v>959.51</v>
      </c>
    </row>
    <row r="5712" spans="1:5" x14ac:dyDescent="0.35">
      <c r="A5712">
        <f t="shared" si="89"/>
        <v>2018</v>
      </c>
      <c r="B5712" t="s">
        <v>949</v>
      </c>
      <c r="C5712">
        <v>2752</v>
      </c>
      <c r="D5712">
        <v>1</v>
      </c>
      <c r="E5712">
        <v>1749.07</v>
      </c>
    </row>
    <row r="5713" spans="1:5" x14ac:dyDescent="0.35">
      <c r="A5713">
        <f t="shared" si="89"/>
        <v>2018</v>
      </c>
      <c r="B5713" t="s">
        <v>949</v>
      </c>
      <c r="C5713">
        <v>2753</v>
      </c>
      <c r="D5713">
        <v>1</v>
      </c>
      <c r="E5713">
        <v>929.65</v>
      </c>
    </row>
    <row r="5714" spans="1:5" x14ac:dyDescent="0.35">
      <c r="A5714">
        <f t="shared" si="89"/>
        <v>2018</v>
      </c>
      <c r="B5714" t="s">
        <v>949</v>
      </c>
      <c r="C5714">
        <v>2754</v>
      </c>
      <c r="D5714">
        <v>1</v>
      </c>
      <c r="E5714">
        <v>474.34</v>
      </c>
    </row>
    <row r="5715" spans="1:5" x14ac:dyDescent="0.35">
      <c r="A5715">
        <f t="shared" si="89"/>
        <v>2018</v>
      </c>
      <c r="B5715" t="s">
        <v>949</v>
      </c>
      <c r="C5715">
        <v>2769</v>
      </c>
      <c r="D5715">
        <v>1</v>
      </c>
      <c r="E5715">
        <v>1035.0899999999999</v>
      </c>
    </row>
    <row r="5716" spans="1:5" x14ac:dyDescent="0.35">
      <c r="A5716">
        <f t="shared" si="89"/>
        <v>2018</v>
      </c>
      <c r="B5716" t="s">
        <v>949</v>
      </c>
      <c r="C5716">
        <v>2805</v>
      </c>
      <c r="D5716">
        <v>1</v>
      </c>
      <c r="E5716">
        <v>1214.5899999999999</v>
      </c>
    </row>
    <row r="5717" spans="1:5" x14ac:dyDescent="0.35">
      <c r="A5717">
        <f t="shared" si="89"/>
        <v>2018</v>
      </c>
      <c r="B5717" t="s">
        <v>949</v>
      </c>
      <c r="C5717">
        <v>2835</v>
      </c>
      <c r="D5717">
        <v>1</v>
      </c>
      <c r="E5717">
        <v>649.37</v>
      </c>
    </row>
    <row r="5718" spans="1:5" x14ac:dyDescent="0.35">
      <c r="A5718">
        <f t="shared" si="89"/>
        <v>2018</v>
      </c>
      <c r="B5718" t="s">
        <v>949</v>
      </c>
      <c r="C5718">
        <v>2853</v>
      </c>
      <c r="D5718">
        <v>1</v>
      </c>
      <c r="E5718">
        <v>790</v>
      </c>
    </row>
    <row r="5719" spans="1:5" x14ac:dyDescent="0.35">
      <c r="A5719">
        <f t="shared" si="89"/>
        <v>2018</v>
      </c>
      <c r="B5719" t="s">
        <v>949</v>
      </c>
      <c r="C5719">
        <v>2854</v>
      </c>
      <c r="D5719">
        <v>1</v>
      </c>
      <c r="E5719">
        <v>574.80999999999995</v>
      </c>
    </row>
    <row r="5720" spans="1:5" x14ac:dyDescent="0.35">
      <c r="A5720">
        <f t="shared" si="89"/>
        <v>2018</v>
      </c>
      <c r="B5720" t="s">
        <v>949</v>
      </c>
      <c r="C5720">
        <v>2856</v>
      </c>
      <c r="D5720">
        <v>1</v>
      </c>
      <c r="E5720">
        <v>295.08</v>
      </c>
    </row>
    <row r="5721" spans="1:5" x14ac:dyDescent="0.35">
      <c r="A5721">
        <f t="shared" si="89"/>
        <v>2018</v>
      </c>
      <c r="B5721" t="s">
        <v>949</v>
      </c>
      <c r="C5721">
        <v>2859</v>
      </c>
      <c r="D5721">
        <v>1</v>
      </c>
      <c r="E5721">
        <v>1590.91</v>
      </c>
    </row>
    <row r="5722" spans="1:5" x14ac:dyDescent="0.35">
      <c r="A5722">
        <f t="shared" si="89"/>
        <v>2018</v>
      </c>
      <c r="B5722" t="s">
        <v>949</v>
      </c>
      <c r="C5722">
        <v>2860</v>
      </c>
      <c r="D5722">
        <v>1</v>
      </c>
      <c r="E5722">
        <v>1107.73</v>
      </c>
    </row>
    <row r="5723" spans="1:5" x14ac:dyDescent="0.35">
      <c r="A5723">
        <f t="shared" si="89"/>
        <v>2018</v>
      </c>
      <c r="B5723" t="s">
        <v>949</v>
      </c>
      <c r="C5723">
        <v>2884</v>
      </c>
      <c r="D5723">
        <v>1</v>
      </c>
      <c r="E5723">
        <v>407.81</v>
      </c>
    </row>
    <row r="5724" spans="1:5" x14ac:dyDescent="0.35">
      <c r="A5724">
        <f t="shared" si="89"/>
        <v>2018</v>
      </c>
      <c r="B5724" t="s">
        <v>949</v>
      </c>
      <c r="C5724">
        <v>2886</v>
      </c>
      <c r="D5724">
        <v>1</v>
      </c>
      <c r="E5724">
        <v>310.05</v>
      </c>
    </row>
    <row r="5725" spans="1:5" x14ac:dyDescent="0.35">
      <c r="A5725">
        <f t="shared" si="89"/>
        <v>2018</v>
      </c>
      <c r="B5725" t="s">
        <v>949</v>
      </c>
      <c r="C5725">
        <v>2888</v>
      </c>
      <c r="D5725">
        <v>1</v>
      </c>
      <c r="E5725">
        <v>332.59</v>
      </c>
    </row>
    <row r="5726" spans="1:5" x14ac:dyDescent="0.35">
      <c r="A5726">
        <f t="shared" si="89"/>
        <v>2018</v>
      </c>
      <c r="B5726" t="s">
        <v>949</v>
      </c>
      <c r="C5726">
        <v>2889</v>
      </c>
      <c r="D5726">
        <v>1</v>
      </c>
      <c r="E5726">
        <v>706.35</v>
      </c>
    </row>
    <row r="5727" spans="1:5" x14ac:dyDescent="0.35">
      <c r="A5727">
        <f t="shared" si="89"/>
        <v>2018</v>
      </c>
      <c r="B5727" t="s">
        <v>949</v>
      </c>
      <c r="C5727">
        <v>2890</v>
      </c>
      <c r="D5727">
        <v>1</v>
      </c>
      <c r="E5727">
        <v>543.19000000000005</v>
      </c>
    </row>
    <row r="5728" spans="1:5" x14ac:dyDescent="0.35">
      <c r="A5728">
        <f t="shared" si="89"/>
        <v>2018</v>
      </c>
      <c r="B5728" t="s">
        <v>949</v>
      </c>
      <c r="C5728">
        <v>2895</v>
      </c>
      <c r="D5728">
        <v>1</v>
      </c>
      <c r="E5728">
        <v>1150.52</v>
      </c>
    </row>
    <row r="5729" spans="1:5" x14ac:dyDescent="0.35">
      <c r="A5729">
        <f t="shared" si="89"/>
        <v>2018</v>
      </c>
      <c r="B5729" t="s">
        <v>949</v>
      </c>
      <c r="C5729">
        <v>2897</v>
      </c>
      <c r="D5729">
        <v>1</v>
      </c>
      <c r="E5729">
        <v>1123.1400000000001</v>
      </c>
    </row>
    <row r="5730" spans="1:5" x14ac:dyDescent="0.35">
      <c r="A5730">
        <f t="shared" si="89"/>
        <v>2018</v>
      </c>
      <c r="B5730" t="s">
        <v>949</v>
      </c>
      <c r="C5730">
        <v>2898</v>
      </c>
      <c r="D5730">
        <v>1</v>
      </c>
      <c r="E5730">
        <v>371.91</v>
      </c>
    </row>
    <row r="5731" spans="1:5" x14ac:dyDescent="0.35">
      <c r="A5731">
        <f t="shared" si="89"/>
        <v>2018</v>
      </c>
      <c r="B5731" t="s">
        <v>949</v>
      </c>
      <c r="C5731">
        <v>2899</v>
      </c>
      <c r="D5731">
        <v>1</v>
      </c>
      <c r="E5731">
        <v>1448.69</v>
      </c>
    </row>
    <row r="5732" spans="1:5" x14ac:dyDescent="0.35">
      <c r="A5732">
        <f t="shared" si="89"/>
        <v>2018</v>
      </c>
      <c r="B5732" t="s">
        <v>949</v>
      </c>
      <c r="C5732">
        <v>2902</v>
      </c>
      <c r="D5732">
        <v>1</v>
      </c>
      <c r="E5732">
        <v>575.72</v>
      </c>
    </row>
    <row r="5733" spans="1:5" x14ac:dyDescent="0.35">
      <c r="A5733">
        <f t="shared" si="89"/>
        <v>2018</v>
      </c>
      <c r="B5733" t="s">
        <v>949</v>
      </c>
      <c r="C5733">
        <v>2903</v>
      </c>
      <c r="D5733">
        <v>1</v>
      </c>
      <c r="E5733">
        <v>487.33</v>
      </c>
    </row>
    <row r="5734" spans="1:5" x14ac:dyDescent="0.35">
      <c r="A5734">
        <f t="shared" si="89"/>
        <v>2018</v>
      </c>
      <c r="B5734" t="s">
        <v>949</v>
      </c>
      <c r="C5734">
        <v>2904</v>
      </c>
      <c r="D5734">
        <v>1</v>
      </c>
      <c r="E5734">
        <v>708.35</v>
      </c>
    </row>
    <row r="5735" spans="1:5" x14ac:dyDescent="0.35">
      <c r="A5735">
        <f t="shared" si="89"/>
        <v>2018</v>
      </c>
      <c r="B5735" t="s">
        <v>949</v>
      </c>
      <c r="C5735">
        <v>2905</v>
      </c>
      <c r="D5735">
        <v>1</v>
      </c>
      <c r="E5735">
        <v>1882.69</v>
      </c>
    </row>
    <row r="5736" spans="1:5" x14ac:dyDescent="0.35">
      <c r="A5736">
        <f t="shared" si="89"/>
        <v>2018</v>
      </c>
      <c r="B5736" t="s">
        <v>949</v>
      </c>
      <c r="C5736">
        <v>2906</v>
      </c>
      <c r="D5736">
        <v>1</v>
      </c>
      <c r="E5736">
        <v>375.68</v>
      </c>
    </row>
    <row r="5737" spans="1:5" x14ac:dyDescent="0.35">
      <c r="A5737">
        <f t="shared" si="89"/>
        <v>2018</v>
      </c>
      <c r="B5737" t="s">
        <v>949</v>
      </c>
      <c r="C5737">
        <v>2907</v>
      </c>
      <c r="D5737">
        <v>1</v>
      </c>
      <c r="E5737">
        <v>324.14</v>
      </c>
    </row>
    <row r="5738" spans="1:5" x14ac:dyDescent="0.35">
      <c r="A5738">
        <f t="shared" si="89"/>
        <v>2018</v>
      </c>
      <c r="B5738" t="s">
        <v>949</v>
      </c>
      <c r="C5738">
        <v>2908</v>
      </c>
      <c r="D5738">
        <v>1</v>
      </c>
      <c r="E5738">
        <v>469.47</v>
      </c>
    </row>
    <row r="5739" spans="1:5" x14ac:dyDescent="0.35">
      <c r="A5739">
        <f t="shared" si="89"/>
        <v>2019</v>
      </c>
      <c r="B5739" t="s">
        <v>950</v>
      </c>
      <c r="C5739">
        <v>1</v>
      </c>
      <c r="D5739">
        <v>1</v>
      </c>
      <c r="E5739">
        <v>1177.69</v>
      </c>
    </row>
    <row r="5740" spans="1:5" x14ac:dyDescent="0.35">
      <c r="A5740">
        <f t="shared" si="89"/>
        <v>2019</v>
      </c>
      <c r="B5740" t="s">
        <v>950</v>
      </c>
      <c r="C5740">
        <v>1</v>
      </c>
      <c r="D5740">
        <v>3</v>
      </c>
      <c r="E5740">
        <v>34088.089999999997</v>
      </c>
    </row>
    <row r="5741" spans="1:5" x14ac:dyDescent="0.35">
      <c r="A5741">
        <f t="shared" si="89"/>
        <v>2019</v>
      </c>
      <c r="B5741" t="s">
        <v>950</v>
      </c>
      <c r="C5741">
        <v>2</v>
      </c>
      <c r="D5741">
        <v>1</v>
      </c>
      <c r="E5741">
        <v>264.67</v>
      </c>
    </row>
    <row r="5742" spans="1:5" x14ac:dyDescent="0.35">
      <c r="A5742">
        <f t="shared" si="89"/>
        <v>2019</v>
      </c>
      <c r="B5742" t="s">
        <v>950</v>
      </c>
      <c r="C5742">
        <v>4</v>
      </c>
      <c r="D5742">
        <v>1</v>
      </c>
      <c r="E5742">
        <v>464.3</v>
      </c>
    </row>
    <row r="5743" spans="1:5" x14ac:dyDescent="0.35">
      <c r="A5743">
        <f t="shared" si="89"/>
        <v>2019</v>
      </c>
      <c r="B5743" t="s">
        <v>950</v>
      </c>
      <c r="C5743">
        <v>6</v>
      </c>
      <c r="D5743">
        <v>3</v>
      </c>
      <c r="E5743">
        <v>3419.29</v>
      </c>
    </row>
    <row r="5744" spans="1:5" x14ac:dyDescent="0.35">
      <c r="A5744">
        <f t="shared" si="89"/>
        <v>2019</v>
      </c>
      <c r="B5744" t="s">
        <v>950</v>
      </c>
      <c r="C5744">
        <v>11</v>
      </c>
      <c r="D5744">
        <v>1</v>
      </c>
      <c r="E5744">
        <v>38122.660000000003</v>
      </c>
    </row>
    <row r="5745" spans="1:5" x14ac:dyDescent="0.35">
      <c r="A5745">
        <f t="shared" si="89"/>
        <v>2019</v>
      </c>
      <c r="B5745" t="s">
        <v>950</v>
      </c>
      <c r="C5745">
        <v>12</v>
      </c>
      <c r="D5745">
        <v>1</v>
      </c>
      <c r="E5745">
        <v>6575.93</v>
      </c>
    </row>
    <row r="5746" spans="1:5" x14ac:dyDescent="0.35">
      <c r="A5746">
        <f t="shared" si="89"/>
        <v>2019</v>
      </c>
      <c r="B5746" t="s">
        <v>950</v>
      </c>
      <c r="C5746">
        <v>13</v>
      </c>
      <c r="D5746">
        <v>1</v>
      </c>
      <c r="E5746">
        <v>3457.95</v>
      </c>
    </row>
    <row r="5747" spans="1:5" x14ac:dyDescent="0.35">
      <c r="A5747">
        <f t="shared" si="89"/>
        <v>2019</v>
      </c>
      <c r="B5747" t="s">
        <v>950</v>
      </c>
      <c r="C5747">
        <v>14</v>
      </c>
      <c r="D5747">
        <v>1</v>
      </c>
      <c r="E5747">
        <v>2899.39</v>
      </c>
    </row>
    <row r="5748" spans="1:5" x14ac:dyDescent="0.35">
      <c r="A5748">
        <f t="shared" si="89"/>
        <v>2019</v>
      </c>
      <c r="B5748" t="s">
        <v>950</v>
      </c>
      <c r="C5748">
        <v>15</v>
      </c>
      <c r="D5748">
        <v>1</v>
      </c>
      <c r="E5748">
        <v>4356.21</v>
      </c>
    </row>
    <row r="5749" spans="1:5" x14ac:dyDescent="0.35">
      <c r="A5749">
        <f t="shared" si="89"/>
        <v>2019</v>
      </c>
      <c r="B5749" t="s">
        <v>950</v>
      </c>
      <c r="C5749">
        <v>16</v>
      </c>
      <c r="D5749">
        <v>1</v>
      </c>
      <c r="E5749">
        <v>5976.6</v>
      </c>
    </row>
    <row r="5750" spans="1:5" x14ac:dyDescent="0.35">
      <c r="A5750">
        <f t="shared" si="89"/>
        <v>2019</v>
      </c>
      <c r="B5750" t="s">
        <v>950</v>
      </c>
      <c r="C5750">
        <v>22</v>
      </c>
      <c r="D5750">
        <v>1</v>
      </c>
      <c r="E5750">
        <v>2994.25</v>
      </c>
    </row>
    <row r="5751" spans="1:5" x14ac:dyDescent="0.35">
      <c r="A5751">
        <f t="shared" si="89"/>
        <v>2019</v>
      </c>
      <c r="B5751" t="s">
        <v>950</v>
      </c>
      <c r="C5751">
        <v>23</v>
      </c>
      <c r="D5751">
        <v>1</v>
      </c>
      <c r="E5751">
        <v>912.34</v>
      </c>
    </row>
    <row r="5752" spans="1:5" x14ac:dyDescent="0.35">
      <c r="A5752">
        <f t="shared" si="89"/>
        <v>2019</v>
      </c>
      <c r="B5752" t="s">
        <v>950</v>
      </c>
      <c r="C5752">
        <v>25</v>
      </c>
      <c r="D5752">
        <v>1</v>
      </c>
      <c r="E5752">
        <v>63.53</v>
      </c>
    </row>
    <row r="5753" spans="1:5" x14ac:dyDescent="0.35">
      <c r="A5753">
        <f t="shared" si="89"/>
        <v>2019</v>
      </c>
      <c r="B5753" t="s">
        <v>950</v>
      </c>
      <c r="C5753">
        <v>31</v>
      </c>
      <c r="D5753">
        <v>1</v>
      </c>
      <c r="E5753">
        <v>5044.7299999999996</v>
      </c>
    </row>
    <row r="5754" spans="1:5" x14ac:dyDescent="0.35">
      <c r="A5754">
        <f t="shared" si="89"/>
        <v>2019</v>
      </c>
      <c r="B5754" t="s">
        <v>950</v>
      </c>
      <c r="C5754">
        <v>32</v>
      </c>
      <c r="D5754">
        <v>1</v>
      </c>
      <c r="E5754">
        <v>655.95</v>
      </c>
    </row>
    <row r="5755" spans="1:5" x14ac:dyDescent="0.35">
      <c r="A5755">
        <f t="shared" si="89"/>
        <v>2019</v>
      </c>
      <c r="B5755" t="s">
        <v>950</v>
      </c>
      <c r="C5755">
        <v>36</v>
      </c>
      <c r="D5755">
        <v>1</v>
      </c>
      <c r="E5755">
        <v>276.55</v>
      </c>
    </row>
    <row r="5756" spans="1:5" x14ac:dyDescent="0.35">
      <c r="A5756">
        <f t="shared" si="89"/>
        <v>2019</v>
      </c>
      <c r="B5756" t="s">
        <v>950</v>
      </c>
      <c r="C5756">
        <v>38</v>
      </c>
      <c r="D5756">
        <v>1</v>
      </c>
      <c r="E5756">
        <v>1473.35</v>
      </c>
    </row>
    <row r="5757" spans="1:5" x14ac:dyDescent="0.35">
      <c r="A5757">
        <f t="shared" si="89"/>
        <v>2019</v>
      </c>
      <c r="B5757" t="s">
        <v>950</v>
      </c>
      <c r="C5757">
        <v>47</v>
      </c>
      <c r="D5757">
        <v>1</v>
      </c>
      <c r="E5757">
        <v>4517.87</v>
      </c>
    </row>
    <row r="5758" spans="1:5" x14ac:dyDescent="0.35">
      <c r="A5758">
        <f t="shared" si="89"/>
        <v>2019</v>
      </c>
      <c r="B5758" t="s">
        <v>950</v>
      </c>
      <c r="C5758">
        <v>51</v>
      </c>
      <c r="D5758">
        <v>1</v>
      </c>
      <c r="E5758">
        <v>1933.09</v>
      </c>
    </row>
    <row r="5759" spans="1:5" x14ac:dyDescent="0.35">
      <c r="A5759">
        <f t="shared" si="89"/>
        <v>2019</v>
      </c>
      <c r="B5759" t="s">
        <v>950</v>
      </c>
      <c r="C5759">
        <v>75</v>
      </c>
      <c r="D5759">
        <v>1</v>
      </c>
      <c r="E5759">
        <v>661.98</v>
      </c>
    </row>
    <row r="5760" spans="1:5" x14ac:dyDescent="0.35">
      <c r="A5760">
        <f t="shared" si="89"/>
        <v>2019</v>
      </c>
      <c r="B5760" t="s">
        <v>950</v>
      </c>
      <c r="C5760">
        <v>77</v>
      </c>
      <c r="D5760">
        <v>1</v>
      </c>
      <c r="E5760">
        <v>8656.15</v>
      </c>
    </row>
    <row r="5761" spans="1:5" x14ac:dyDescent="0.35">
      <c r="A5761">
        <f t="shared" si="89"/>
        <v>2019</v>
      </c>
      <c r="B5761" t="s">
        <v>950</v>
      </c>
      <c r="C5761">
        <v>81</v>
      </c>
      <c r="D5761">
        <v>1</v>
      </c>
      <c r="E5761">
        <v>146.94</v>
      </c>
    </row>
    <row r="5762" spans="1:5" x14ac:dyDescent="0.35">
      <c r="A5762">
        <f t="shared" si="89"/>
        <v>2019</v>
      </c>
      <c r="B5762" t="s">
        <v>950</v>
      </c>
      <c r="C5762">
        <v>84</v>
      </c>
      <c r="D5762">
        <v>1</v>
      </c>
      <c r="E5762">
        <v>578.70000000000005</v>
      </c>
    </row>
    <row r="5763" spans="1:5" x14ac:dyDescent="0.35">
      <c r="A5763">
        <f t="shared" si="89"/>
        <v>2019</v>
      </c>
      <c r="B5763" t="s">
        <v>950</v>
      </c>
      <c r="C5763">
        <v>85</v>
      </c>
      <c r="D5763">
        <v>1</v>
      </c>
      <c r="E5763">
        <v>559.52</v>
      </c>
    </row>
    <row r="5764" spans="1:5" x14ac:dyDescent="0.35">
      <c r="A5764">
        <f t="shared" ref="A5764:A5827" si="90">VALUE(20&amp;LEFT(B5764,2))+1</f>
        <v>2019</v>
      </c>
      <c r="B5764" t="s">
        <v>950</v>
      </c>
      <c r="C5764">
        <v>88</v>
      </c>
      <c r="D5764">
        <v>1</v>
      </c>
      <c r="E5764">
        <v>2141.4699999999998</v>
      </c>
    </row>
    <row r="5765" spans="1:5" x14ac:dyDescent="0.35">
      <c r="A5765">
        <f t="shared" si="90"/>
        <v>2019</v>
      </c>
      <c r="B5765" t="s">
        <v>950</v>
      </c>
      <c r="C5765">
        <v>91</v>
      </c>
      <c r="D5765">
        <v>1</v>
      </c>
      <c r="E5765">
        <v>706.79</v>
      </c>
    </row>
    <row r="5766" spans="1:5" x14ac:dyDescent="0.35">
      <c r="A5766">
        <f t="shared" si="90"/>
        <v>2019</v>
      </c>
      <c r="B5766" t="s">
        <v>950</v>
      </c>
      <c r="C5766">
        <v>93</v>
      </c>
      <c r="D5766">
        <v>1</v>
      </c>
      <c r="E5766">
        <v>433.66</v>
      </c>
    </row>
    <row r="5767" spans="1:5" x14ac:dyDescent="0.35">
      <c r="A5767">
        <f t="shared" si="90"/>
        <v>2019</v>
      </c>
      <c r="B5767" t="s">
        <v>950</v>
      </c>
      <c r="C5767">
        <v>94</v>
      </c>
      <c r="D5767">
        <v>1</v>
      </c>
      <c r="E5767">
        <v>2761.49</v>
      </c>
    </row>
    <row r="5768" spans="1:5" x14ac:dyDescent="0.35">
      <c r="A5768">
        <f t="shared" si="90"/>
        <v>2019</v>
      </c>
      <c r="B5768" t="s">
        <v>950</v>
      </c>
      <c r="C5768">
        <v>95</v>
      </c>
      <c r="D5768">
        <v>1</v>
      </c>
      <c r="E5768">
        <v>323.58999999999997</v>
      </c>
    </row>
    <row r="5769" spans="1:5" x14ac:dyDescent="0.35">
      <c r="A5769">
        <f t="shared" si="90"/>
        <v>2019</v>
      </c>
      <c r="B5769" t="s">
        <v>950</v>
      </c>
      <c r="C5769">
        <v>97</v>
      </c>
      <c r="D5769">
        <v>1</v>
      </c>
      <c r="E5769">
        <v>633.22</v>
      </c>
    </row>
    <row r="5770" spans="1:5" x14ac:dyDescent="0.35">
      <c r="A5770">
        <f t="shared" si="90"/>
        <v>2019</v>
      </c>
      <c r="B5770" t="s">
        <v>950</v>
      </c>
      <c r="C5770">
        <v>99</v>
      </c>
      <c r="D5770">
        <v>1</v>
      </c>
      <c r="E5770">
        <v>1255.45</v>
      </c>
    </row>
    <row r="5771" spans="1:5" x14ac:dyDescent="0.35">
      <c r="A5771">
        <f t="shared" si="90"/>
        <v>2019</v>
      </c>
      <c r="B5771" t="s">
        <v>950</v>
      </c>
      <c r="C5771">
        <v>100</v>
      </c>
      <c r="D5771">
        <v>1</v>
      </c>
      <c r="E5771">
        <v>364.46</v>
      </c>
    </row>
    <row r="5772" spans="1:5" x14ac:dyDescent="0.35">
      <c r="A5772">
        <f t="shared" si="90"/>
        <v>2019</v>
      </c>
      <c r="B5772" t="s">
        <v>950</v>
      </c>
      <c r="C5772">
        <v>108</v>
      </c>
      <c r="D5772">
        <v>1</v>
      </c>
      <c r="E5772">
        <v>956.98</v>
      </c>
    </row>
    <row r="5773" spans="1:5" x14ac:dyDescent="0.35">
      <c r="A5773">
        <f t="shared" si="90"/>
        <v>2019</v>
      </c>
      <c r="B5773" t="s">
        <v>950</v>
      </c>
      <c r="C5773">
        <v>110</v>
      </c>
      <c r="D5773">
        <v>1</v>
      </c>
      <c r="E5773">
        <v>4050.66</v>
      </c>
    </row>
    <row r="5774" spans="1:5" x14ac:dyDescent="0.35">
      <c r="A5774">
        <f t="shared" si="90"/>
        <v>2019</v>
      </c>
      <c r="B5774" t="s">
        <v>950</v>
      </c>
      <c r="C5774">
        <v>111</v>
      </c>
      <c r="D5774">
        <v>1</v>
      </c>
      <c r="E5774">
        <v>1535.33</v>
      </c>
    </row>
    <row r="5775" spans="1:5" x14ac:dyDescent="0.35">
      <c r="A5775">
        <f t="shared" si="90"/>
        <v>2019</v>
      </c>
      <c r="B5775" t="s">
        <v>950</v>
      </c>
      <c r="C5775">
        <v>112</v>
      </c>
      <c r="D5775">
        <v>1</v>
      </c>
      <c r="E5775">
        <v>9673.1299999999992</v>
      </c>
    </row>
    <row r="5776" spans="1:5" x14ac:dyDescent="0.35">
      <c r="A5776">
        <f t="shared" si="90"/>
        <v>2019</v>
      </c>
      <c r="B5776" t="s">
        <v>950</v>
      </c>
      <c r="C5776">
        <v>113</v>
      </c>
      <c r="D5776">
        <v>1</v>
      </c>
      <c r="E5776">
        <v>769.62</v>
      </c>
    </row>
    <row r="5777" spans="1:5" x14ac:dyDescent="0.35">
      <c r="A5777">
        <f t="shared" si="90"/>
        <v>2019</v>
      </c>
      <c r="B5777" t="s">
        <v>950</v>
      </c>
      <c r="C5777">
        <v>115</v>
      </c>
      <c r="D5777">
        <v>1</v>
      </c>
      <c r="E5777">
        <v>1158.74</v>
      </c>
    </row>
    <row r="5778" spans="1:5" x14ac:dyDescent="0.35">
      <c r="A5778">
        <f t="shared" si="90"/>
        <v>2019</v>
      </c>
      <c r="B5778" t="s">
        <v>950</v>
      </c>
      <c r="C5778">
        <v>116</v>
      </c>
      <c r="D5778">
        <v>1</v>
      </c>
      <c r="E5778">
        <v>1166.01</v>
      </c>
    </row>
    <row r="5779" spans="1:5" x14ac:dyDescent="0.35">
      <c r="A5779">
        <f t="shared" si="90"/>
        <v>2019</v>
      </c>
      <c r="B5779" t="s">
        <v>950</v>
      </c>
      <c r="C5779">
        <v>118</v>
      </c>
      <c r="D5779">
        <v>1</v>
      </c>
      <c r="E5779">
        <v>327.35000000000002</v>
      </c>
    </row>
    <row r="5780" spans="1:5" x14ac:dyDescent="0.35">
      <c r="A5780">
        <f t="shared" si="90"/>
        <v>2019</v>
      </c>
      <c r="B5780" t="s">
        <v>950</v>
      </c>
      <c r="C5780">
        <v>129</v>
      </c>
      <c r="D5780">
        <v>1</v>
      </c>
      <c r="E5780">
        <v>1567.26</v>
      </c>
    </row>
    <row r="5781" spans="1:5" x14ac:dyDescent="0.35">
      <c r="A5781">
        <f t="shared" si="90"/>
        <v>2019</v>
      </c>
      <c r="B5781" t="s">
        <v>950</v>
      </c>
      <c r="C5781">
        <v>138</v>
      </c>
      <c r="D5781">
        <v>1</v>
      </c>
      <c r="E5781">
        <v>2692.7</v>
      </c>
    </row>
    <row r="5782" spans="1:5" x14ac:dyDescent="0.35">
      <c r="A5782">
        <f t="shared" si="90"/>
        <v>2019</v>
      </c>
      <c r="B5782" t="s">
        <v>950</v>
      </c>
      <c r="C5782">
        <v>139</v>
      </c>
      <c r="D5782">
        <v>1</v>
      </c>
      <c r="E5782">
        <v>848.18</v>
      </c>
    </row>
    <row r="5783" spans="1:5" x14ac:dyDescent="0.35">
      <c r="A5783">
        <f t="shared" si="90"/>
        <v>2019</v>
      </c>
      <c r="B5783" t="s">
        <v>950</v>
      </c>
      <c r="C5783">
        <v>146</v>
      </c>
      <c r="D5783">
        <v>1</v>
      </c>
      <c r="E5783">
        <v>879.17</v>
      </c>
    </row>
    <row r="5784" spans="1:5" x14ac:dyDescent="0.35">
      <c r="A5784">
        <f t="shared" si="90"/>
        <v>2019</v>
      </c>
      <c r="B5784" t="s">
        <v>950</v>
      </c>
      <c r="C5784">
        <v>150</v>
      </c>
      <c r="D5784">
        <v>1</v>
      </c>
      <c r="E5784">
        <v>987.42</v>
      </c>
    </row>
    <row r="5785" spans="1:5" x14ac:dyDescent="0.35">
      <c r="A5785">
        <f t="shared" si="90"/>
        <v>2019</v>
      </c>
      <c r="B5785" t="s">
        <v>950</v>
      </c>
      <c r="C5785">
        <v>152</v>
      </c>
      <c r="D5785">
        <v>1</v>
      </c>
      <c r="E5785">
        <v>6857.35</v>
      </c>
    </row>
    <row r="5786" spans="1:5" x14ac:dyDescent="0.35">
      <c r="A5786">
        <f t="shared" si="90"/>
        <v>2019</v>
      </c>
      <c r="B5786" t="s">
        <v>950</v>
      </c>
      <c r="C5786">
        <v>162</v>
      </c>
      <c r="D5786">
        <v>1</v>
      </c>
      <c r="E5786">
        <v>992.89</v>
      </c>
    </row>
    <row r="5787" spans="1:5" x14ac:dyDescent="0.35">
      <c r="A5787">
        <f t="shared" si="90"/>
        <v>2019</v>
      </c>
      <c r="B5787" t="s">
        <v>950</v>
      </c>
      <c r="C5787">
        <v>166</v>
      </c>
      <c r="D5787">
        <v>1</v>
      </c>
      <c r="E5787">
        <v>463.8</v>
      </c>
    </row>
    <row r="5788" spans="1:5" x14ac:dyDescent="0.35">
      <c r="A5788">
        <f t="shared" si="90"/>
        <v>2019</v>
      </c>
      <c r="B5788" t="s">
        <v>950</v>
      </c>
      <c r="C5788">
        <v>173</v>
      </c>
      <c r="D5788">
        <v>1</v>
      </c>
      <c r="E5788">
        <v>509.35</v>
      </c>
    </row>
    <row r="5789" spans="1:5" x14ac:dyDescent="0.35">
      <c r="A5789">
        <f t="shared" si="90"/>
        <v>2019</v>
      </c>
      <c r="B5789" t="s">
        <v>950</v>
      </c>
      <c r="C5789">
        <v>177</v>
      </c>
      <c r="D5789">
        <v>1</v>
      </c>
      <c r="E5789">
        <v>1077.4100000000001</v>
      </c>
    </row>
    <row r="5790" spans="1:5" x14ac:dyDescent="0.35">
      <c r="A5790">
        <f t="shared" si="90"/>
        <v>2019</v>
      </c>
      <c r="B5790" t="s">
        <v>950</v>
      </c>
      <c r="C5790">
        <v>181</v>
      </c>
      <c r="D5790">
        <v>1</v>
      </c>
      <c r="E5790">
        <v>6572.89</v>
      </c>
    </row>
    <row r="5791" spans="1:5" x14ac:dyDescent="0.35">
      <c r="A5791">
        <f t="shared" si="90"/>
        <v>2019</v>
      </c>
      <c r="B5791" t="s">
        <v>950</v>
      </c>
      <c r="C5791">
        <v>182</v>
      </c>
      <c r="D5791">
        <v>1</v>
      </c>
      <c r="E5791">
        <v>1043.1199999999999</v>
      </c>
    </row>
    <row r="5792" spans="1:5" x14ac:dyDescent="0.35">
      <c r="A5792">
        <f t="shared" si="90"/>
        <v>2019</v>
      </c>
      <c r="B5792" t="s">
        <v>950</v>
      </c>
      <c r="C5792">
        <v>186</v>
      </c>
      <c r="D5792">
        <v>1</v>
      </c>
      <c r="E5792">
        <v>1727.56</v>
      </c>
    </row>
    <row r="5793" spans="1:5" x14ac:dyDescent="0.35">
      <c r="A5793">
        <f t="shared" si="90"/>
        <v>2019</v>
      </c>
      <c r="B5793" t="s">
        <v>950</v>
      </c>
      <c r="C5793">
        <v>191</v>
      </c>
      <c r="D5793">
        <v>1</v>
      </c>
      <c r="E5793">
        <v>8672.41</v>
      </c>
    </row>
    <row r="5794" spans="1:5" x14ac:dyDescent="0.35">
      <c r="A5794">
        <f t="shared" si="90"/>
        <v>2019</v>
      </c>
      <c r="B5794" t="s">
        <v>950</v>
      </c>
      <c r="C5794">
        <v>192</v>
      </c>
      <c r="D5794">
        <v>1</v>
      </c>
      <c r="E5794">
        <v>7295.26</v>
      </c>
    </row>
    <row r="5795" spans="1:5" x14ac:dyDescent="0.35">
      <c r="A5795">
        <f t="shared" si="90"/>
        <v>2019</v>
      </c>
      <c r="B5795" t="s">
        <v>950</v>
      </c>
      <c r="C5795">
        <v>194</v>
      </c>
      <c r="D5795">
        <v>1</v>
      </c>
      <c r="E5795">
        <v>11098.37</v>
      </c>
    </row>
    <row r="5796" spans="1:5" x14ac:dyDescent="0.35">
      <c r="A5796">
        <f t="shared" si="90"/>
        <v>2019</v>
      </c>
      <c r="B5796" t="s">
        <v>950</v>
      </c>
      <c r="C5796">
        <v>195</v>
      </c>
      <c r="D5796">
        <v>1</v>
      </c>
      <c r="E5796">
        <v>679.42</v>
      </c>
    </row>
    <row r="5797" spans="1:5" x14ac:dyDescent="0.35">
      <c r="A5797">
        <f t="shared" si="90"/>
        <v>2019</v>
      </c>
      <c r="B5797" t="s">
        <v>950</v>
      </c>
      <c r="C5797">
        <v>196</v>
      </c>
      <c r="D5797">
        <v>1</v>
      </c>
      <c r="E5797">
        <v>28563.45</v>
      </c>
    </row>
    <row r="5798" spans="1:5" x14ac:dyDescent="0.35">
      <c r="A5798">
        <f t="shared" si="90"/>
        <v>2019</v>
      </c>
      <c r="B5798" t="s">
        <v>950</v>
      </c>
      <c r="C5798">
        <v>197</v>
      </c>
      <c r="D5798">
        <v>1</v>
      </c>
      <c r="E5798">
        <v>5175.4799999999996</v>
      </c>
    </row>
    <row r="5799" spans="1:5" x14ac:dyDescent="0.35">
      <c r="A5799">
        <f t="shared" si="90"/>
        <v>2019</v>
      </c>
      <c r="B5799" t="s">
        <v>950</v>
      </c>
      <c r="C5799">
        <v>199</v>
      </c>
      <c r="D5799">
        <v>1</v>
      </c>
      <c r="E5799">
        <v>3583.2</v>
      </c>
    </row>
    <row r="5800" spans="1:5" x14ac:dyDescent="0.35">
      <c r="A5800">
        <f t="shared" si="90"/>
        <v>2019</v>
      </c>
      <c r="B5800" t="s">
        <v>950</v>
      </c>
      <c r="C5800">
        <v>200</v>
      </c>
      <c r="D5800">
        <v>1</v>
      </c>
      <c r="E5800">
        <v>4346.71</v>
      </c>
    </row>
    <row r="5801" spans="1:5" x14ac:dyDescent="0.35">
      <c r="A5801">
        <f t="shared" si="90"/>
        <v>2019</v>
      </c>
      <c r="B5801" t="s">
        <v>950</v>
      </c>
      <c r="C5801">
        <v>203</v>
      </c>
      <c r="D5801">
        <v>1</v>
      </c>
      <c r="E5801">
        <v>708.95</v>
      </c>
    </row>
    <row r="5802" spans="1:5" x14ac:dyDescent="0.35">
      <c r="A5802">
        <f t="shared" si="90"/>
        <v>2019</v>
      </c>
      <c r="B5802" t="s">
        <v>950</v>
      </c>
      <c r="C5802">
        <v>204</v>
      </c>
      <c r="D5802">
        <v>1</v>
      </c>
      <c r="E5802">
        <v>2222.73</v>
      </c>
    </row>
    <row r="5803" spans="1:5" x14ac:dyDescent="0.35">
      <c r="A5803">
        <f t="shared" si="90"/>
        <v>2019</v>
      </c>
      <c r="B5803" t="s">
        <v>950</v>
      </c>
      <c r="C5803">
        <v>206</v>
      </c>
      <c r="D5803">
        <v>1</v>
      </c>
      <c r="E5803">
        <v>4201.34</v>
      </c>
    </row>
    <row r="5804" spans="1:5" x14ac:dyDescent="0.35">
      <c r="A5804">
        <f t="shared" si="90"/>
        <v>2019</v>
      </c>
      <c r="B5804" t="s">
        <v>950</v>
      </c>
      <c r="C5804">
        <v>213</v>
      </c>
      <c r="D5804">
        <v>1</v>
      </c>
      <c r="E5804">
        <v>840.41</v>
      </c>
    </row>
    <row r="5805" spans="1:5" x14ac:dyDescent="0.35">
      <c r="A5805">
        <f t="shared" si="90"/>
        <v>2019</v>
      </c>
      <c r="B5805" t="s">
        <v>950</v>
      </c>
      <c r="C5805">
        <v>227</v>
      </c>
      <c r="D5805">
        <v>1</v>
      </c>
      <c r="E5805">
        <v>867.48</v>
      </c>
    </row>
    <row r="5806" spans="1:5" x14ac:dyDescent="0.35">
      <c r="A5806">
        <f t="shared" si="90"/>
        <v>2019</v>
      </c>
      <c r="B5806" t="s">
        <v>950</v>
      </c>
      <c r="C5806">
        <v>229</v>
      </c>
      <c r="D5806">
        <v>1</v>
      </c>
      <c r="E5806">
        <v>352.39</v>
      </c>
    </row>
    <row r="5807" spans="1:5" x14ac:dyDescent="0.35">
      <c r="A5807">
        <f t="shared" si="90"/>
        <v>2019</v>
      </c>
      <c r="B5807" t="s">
        <v>950</v>
      </c>
      <c r="C5807">
        <v>238</v>
      </c>
      <c r="D5807">
        <v>1</v>
      </c>
      <c r="E5807">
        <v>256.27999999999997</v>
      </c>
    </row>
    <row r="5808" spans="1:5" x14ac:dyDescent="0.35">
      <c r="A5808">
        <f t="shared" si="90"/>
        <v>2019</v>
      </c>
      <c r="B5808" t="s">
        <v>950</v>
      </c>
      <c r="C5808">
        <v>239</v>
      </c>
      <c r="D5808">
        <v>1</v>
      </c>
      <c r="E5808">
        <v>693.09</v>
      </c>
    </row>
    <row r="5809" spans="1:5" x14ac:dyDescent="0.35">
      <c r="A5809">
        <f t="shared" si="90"/>
        <v>2019</v>
      </c>
      <c r="B5809" t="s">
        <v>950</v>
      </c>
      <c r="C5809">
        <v>241</v>
      </c>
      <c r="D5809">
        <v>1</v>
      </c>
      <c r="E5809">
        <v>3491.22</v>
      </c>
    </row>
    <row r="5810" spans="1:5" x14ac:dyDescent="0.35">
      <c r="A5810">
        <f t="shared" si="90"/>
        <v>2019</v>
      </c>
      <c r="B5810" t="s">
        <v>950</v>
      </c>
      <c r="C5810">
        <v>242</v>
      </c>
      <c r="D5810">
        <v>1</v>
      </c>
      <c r="E5810">
        <v>501.42</v>
      </c>
    </row>
    <row r="5811" spans="1:5" x14ac:dyDescent="0.35">
      <c r="A5811">
        <f t="shared" si="90"/>
        <v>2019</v>
      </c>
      <c r="B5811" t="s">
        <v>950</v>
      </c>
      <c r="C5811">
        <v>252</v>
      </c>
      <c r="D5811">
        <v>1</v>
      </c>
      <c r="E5811">
        <v>1153.0899999999999</v>
      </c>
    </row>
    <row r="5812" spans="1:5" x14ac:dyDescent="0.35">
      <c r="A5812">
        <f t="shared" si="90"/>
        <v>2019</v>
      </c>
      <c r="B5812" t="s">
        <v>950</v>
      </c>
      <c r="C5812">
        <v>253</v>
      </c>
      <c r="D5812">
        <v>1</v>
      </c>
      <c r="E5812">
        <v>679.85</v>
      </c>
    </row>
    <row r="5813" spans="1:5" x14ac:dyDescent="0.35">
      <c r="A5813">
        <f t="shared" si="90"/>
        <v>2019</v>
      </c>
      <c r="B5813" t="s">
        <v>950</v>
      </c>
      <c r="C5813">
        <v>255</v>
      </c>
      <c r="D5813">
        <v>1</v>
      </c>
      <c r="E5813">
        <v>1360.77</v>
      </c>
    </row>
    <row r="5814" spans="1:5" x14ac:dyDescent="0.35">
      <c r="A5814">
        <f t="shared" si="90"/>
        <v>2019</v>
      </c>
      <c r="B5814" t="s">
        <v>950</v>
      </c>
      <c r="C5814">
        <v>256</v>
      </c>
      <c r="D5814">
        <v>1</v>
      </c>
      <c r="E5814">
        <v>2724.27</v>
      </c>
    </row>
    <row r="5815" spans="1:5" x14ac:dyDescent="0.35">
      <c r="A5815">
        <f t="shared" si="90"/>
        <v>2019</v>
      </c>
      <c r="B5815" t="s">
        <v>950</v>
      </c>
      <c r="C5815">
        <v>261</v>
      </c>
      <c r="D5815">
        <v>1</v>
      </c>
      <c r="E5815">
        <v>285.87</v>
      </c>
    </row>
    <row r="5816" spans="1:5" x14ac:dyDescent="0.35">
      <c r="A5816">
        <f t="shared" si="90"/>
        <v>2019</v>
      </c>
      <c r="B5816" t="s">
        <v>950</v>
      </c>
      <c r="C5816">
        <v>264</v>
      </c>
      <c r="D5816">
        <v>1</v>
      </c>
      <c r="E5816">
        <v>97.45</v>
      </c>
    </row>
    <row r="5817" spans="1:5" x14ac:dyDescent="0.35">
      <c r="A5817">
        <f t="shared" si="90"/>
        <v>2019</v>
      </c>
      <c r="B5817" t="s">
        <v>950</v>
      </c>
      <c r="C5817">
        <v>270</v>
      </c>
      <c r="D5817">
        <v>1</v>
      </c>
      <c r="E5817">
        <v>6858.37</v>
      </c>
    </row>
    <row r="5818" spans="1:5" x14ac:dyDescent="0.35">
      <c r="A5818">
        <f t="shared" si="90"/>
        <v>2019</v>
      </c>
      <c r="B5818" t="s">
        <v>950</v>
      </c>
      <c r="C5818">
        <v>271</v>
      </c>
      <c r="D5818">
        <v>1</v>
      </c>
      <c r="E5818">
        <v>10466.540000000001</v>
      </c>
    </row>
    <row r="5819" spans="1:5" x14ac:dyDescent="0.35">
      <c r="A5819">
        <f t="shared" si="90"/>
        <v>2019</v>
      </c>
      <c r="B5819" t="s">
        <v>950</v>
      </c>
      <c r="C5819">
        <v>272</v>
      </c>
      <c r="D5819">
        <v>1</v>
      </c>
      <c r="E5819">
        <v>8916.3799999999992</v>
      </c>
    </row>
    <row r="5820" spans="1:5" x14ac:dyDescent="0.35">
      <c r="A5820">
        <f t="shared" si="90"/>
        <v>2019</v>
      </c>
      <c r="B5820" t="s">
        <v>950</v>
      </c>
      <c r="C5820">
        <v>273</v>
      </c>
      <c r="D5820">
        <v>1</v>
      </c>
      <c r="E5820">
        <v>8412.2000000000007</v>
      </c>
    </row>
    <row r="5821" spans="1:5" x14ac:dyDescent="0.35">
      <c r="A5821">
        <f t="shared" si="90"/>
        <v>2019</v>
      </c>
      <c r="B5821" t="s">
        <v>950</v>
      </c>
      <c r="C5821">
        <v>276</v>
      </c>
      <c r="D5821">
        <v>1</v>
      </c>
      <c r="E5821">
        <v>10926.92</v>
      </c>
    </row>
    <row r="5822" spans="1:5" x14ac:dyDescent="0.35">
      <c r="A5822">
        <f t="shared" si="90"/>
        <v>2019</v>
      </c>
      <c r="B5822" t="s">
        <v>950</v>
      </c>
      <c r="C5822">
        <v>277</v>
      </c>
      <c r="D5822">
        <v>1</v>
      </c>
      <c r="E5822">
        <v>2440.6799999999998</v>
      </c>
    </row>
    <row r="5823" spans="1:5" x14ac:dyDescent="0.35">
      <c r="A5823">
        <f t="shared" si="90"/>
        <v>2019</v>
      </c>
      <c r="B5823" t="s">
        <v>950</v>
      </c>
      <c r="C5823">
        <v>278</v>
      </c>
      <c r="D5823">
        <v>1</v>
      </c>
      <c r="E5823">
        <v>2876.85</v>
      </c>
    </row>
    <row r="5824" spans="1:5" x14ac:dyDescent="0.35">
      <c r="A5824">
        <f t="shared" si="90"/>
        <v>2019</v>
      </c>
      <c r="B5824" t="s">
        <v>950</v>
      </c>
      <c r="C5824">
        <v>279</v>
      </c>
      <c r="D5824">
        <v>1</v>
      </c>
      <c r="E5824">
        <v>21071.91</v>
      </c>
    </row>
    <row r="5825" spans="1:5" x14ac:dyDescent="0.35">
      <c r="A5825">
        <f t="shared" si="90"/>
        <v>2019</v>
      </c>
      <c r="B5825" t="s">
        <v>950</v>
      </c>
      <c r="C5825">
        <v>280</v>
      </c>
      <c r="D5825">
        <v>1</v>
      </c>
      <c r="E5825">
        <v>4231.0200000000004</v>
      </c>
    </row>
    <row r="5826" spans="1:5" x14ac:dyDescent="0.35">
      <c r="A5826">
        <f t="shared" si="90"/>
        <v>2019</v>
      </c>
      <c r="B5826" t="s">
        <v>950</v>
      </c>
      <c r="C5826">
        <v>281</v>
      </c>
      <c r="D5826">
        <v>1</v>
      </c>
      <c r="E5826">
        <v>12237.57</v>
      </c>
    </row>
    <row r="5827" spans="1:5" x14ac:dyDescent="0.35">
      <c r="A5827">
        <f t="shared" si="90"/>
        <v>2019</v>
      </c>
      <c r="B5827" t="s">
        <v>950</v>
      </c>
      <c r="C5827">
        <v>282</v>
      </c>
      <c r="D5827">
        <v>1</v>
      </c>
      <c r="E5827">
        <v>1816.12</v>
      </c>
    </row>
    <row r="5828" spans="1:5" x14ac:dyDescent="0.35">
      <c r="A5828">
        <f t="shared" ref="A5828:A5891" si="91">VALUE(20&amp;LEFT(B5828,2))+1</f>
        <v>2019</v>
      </c>
      <c r="B5828" t="s">
        <v>950</v>
      </c>
      <c r="C5828">
        <v>283</v>
      </c>
      <c r="D5828">
        <v>1</v>
      </c>
      <c r="E5828">
        <v>4616.8999999999996</v>
      </c>
    </row>
    <row r="5829" spans="1:5" x14ac:dyDescent="0.35">
      <c r="A5829">
        <f t="shared" si="91"/>
        <v>2019</v>
      </c>
      <c r="B5829" t="s">
        <v>950</v>
      </c>
      <c r="C5829">
        <v>284</v>
      </c>
      <c r="D5829">
        <v>1</v>
      </c>
      <c r="E5829">
        <v>11911.97</v>
      </c>
    </row>
    <row r="5830" spans="1:5" x14ac:dyDescent="0.35">
      <c r="A5830">
        <f t="shared" si="91"/>
        <v>2019</v>
      </c>
      <c r="B5830" t="s">
        <v>950</v>
      </c>
      <c r="C5830">
        <v>286</v>
      </c>
      <c r="D5830">
        <v>1</v>
      </c>
      <c r="E5830">
        <v>2487.3200000000002</v>
      </c>
    </row>
    <row r="5831" spans="1:5" x14ac:dyDescent="0.35">
      <c r="A5831">
        <f t="shared" si="91"/>
        <v>2019</v>
      </c>
      <c r="B5831" t="s">
        <v>950</v>
      </c>
      <c r="C5831">
        <v>294</v>
      </c>
      <c r="D5831">
        <v>1</v>
      </c>
      <c r="E5831">
        <v>1923.5</v>
      </c>
    </row>
    <row r="5832" spans="1:5" x14ac:dyDescent="0.35">
      <c r="A5832">
        <f t="shared" si="91"/>
        <v>2019</v>
      </c>
      <c r="B5832" t="s">
        <v>950</v>
      </c>
      <c r="C5832">
        <v>297</v>
      </c>
      <c r="D5832">
        <v>1</v>
      </c>
      <c r="E5832">
        <v>363.66</v>
      </c>
    </row>
    <row r="5833" spans="1:5" x14ac:dyDescent="0.35">
      <c r="A5833">
        <f t="shared" si="91"/>
        <v>2019</v>
      </c>
      <c r="B5833" t="s">
        <v>950</v>
      </c>
      <c r="C5833">
        <v>299</v>
      </c>
      <c r="D5833">
        <v>1</v>
      </c>
      <c r="E5833">
        <v>717.07</v>
      </c>
    </row>
    <row r="5834" spans="1:5" x14ac:dyDescent="0.35">
      <c r="A5834">
        <f t="shared" si="91"/>
        <v>2019</v>
      </c>
      <c r="B5834" t="s">
        <v>950</v>
      </c>
      <c r="C5834">
        <v>300</v>
      </c>
      <c r="D5834">
        <v>1</v>
      </c>
      <c r="E5834">
        <v>1108.0999999999999</v>
      </c>
    </row>
    <row r="5835" spans="1:5" x14ac:dyDescent="0.35">
      <c r="A5835">
        <f t="shared" si="91"/>
        <v>2019</v>
      </c>
      <c r="B5835" t="s">
        <v>950</v>
      </c>
      <c r="C5835">
        <v>306</v>
      </c>
      <c r="D5835">
        <v>1</v>
      </c>
      <c r="E5835">
        <v>324.58</v>
      </c>
    </row>
    <row r="5836" spans="1:5" x14ac:dyDescent="0.35">
      <c r="A5836">
        <f t="shared" si="91"/>
        <v>2019</v>
      </c>
      <c r="B5836" t="s">
        <v>950</v>
      </c>
      <c r="C5836">
        <v>308</v>
      </c>
      <c r="D5836">
        <v>1</v>
      </c>
      <c r="E5836">
        <v>592.15</v>
      </c>
    </row>
    <row r="5837" spans="1:5" x14ac:dyDescent="0.35">
      <c r="A5837">
        <f t="shared" si="91"/>
        <v>2019</v>
      </c>
      <c r="B5837" t="s">
        <v>950</v>
      </c>
      <c r="C5837">
        <v>309</v>
      </c>
      <c r="D5837">
        <v>1</v>
      </c>
      <c r="E5837">
        <v>1670.67</v>
      </c>
    </row>
    <row r="5838" spans="1:5" x14ac:dyDescent="0.35">
      <c r="A5838">
        <f t="shared" si="91"/>
        <v>2019</v>
      </c>
      <c r="B5838" t="s">
        <v>950</v>
      </c>
      <c r="C5838">
        <v>314</v>
      </c>
      <c r="D5838">
        <v>1</v>
      </c>
      <c r="E5838">
        <v>740.08</v>
      </c>
    </row>
    <row r="5839" spans="1:5" x14ac:dyDescent="0.35">
      <c r="A5839">
        <f t="shared" si="91"/>
        <v>2019</v>
      </c>
      <c r="B5839" t="s">
        <v>950</v>
      </c>
      <c r="C5839">
        <v>316</v>
      </c>
      <c r="D5839">
        <v>1</v>
      </c>
      <c r="E5839">
        <v>1050.51</v>
      </c>
    </row>
    <row r="5840" spans="1:5" x14ac:dyDescent="0.35">
      <c r="A5840">
        <f t="shared" si="91"/>
        <v>2019</v>
      </c>
      <c r="B5840" t="s">
        <v>950</v>
      </c>
      <c r="C5840">
        <v>317</v>
      </c>
      <c r="D5840">
        <v>1</v>
      </c>
      <c r="E5840">
        <v>921.64</v>
      </c>
    </row>
    <row r="5841" spans="1:5" x14ac:dyDescent="0.35">
      <c r="A5841">
        <f t="shared" si="91"/>
        <v>2019</v>
      </c>
      <c r="B5841" t="s">
        <v>950</v>
      </c>
      <c r="C5841">
        <v>318</v>
      </c>
      <c r="D5841">
        <v>1</v>
      </c>
      <c r="E5841">
        <v>3998.68</v>
      </c>
    </row>
    <row r="5842" spans="1:5" x14ac:dyDescent="0.35">
      <c r="A5842">
        <f t="shared" si="91"/>
        <v>2019</v>
      </c>
      <c r="B5842" t="s">
        <v>950</v>
      </c>
      <c r="C5842">
        <v>319</v>
      </c>
      <c r="D5842">
        <v>1</v>
      </c>
      <c r="E5842">
        <v>587.22</v>
      </c>
    </row>
    <row r="5843" spans="1:5" x14ac:dyDescent="0.35">
      <c r="A5843">
        <f t="shared" si="91"/>
        <v>2019</v>
      </c>
      <c r="B5843" t="s">
        <v>950</v>
      </c>
      <c r="C5843">
        <v>323</v>
      </c>
      <c r="D5843">
        <v>2</v>
      </c>
      <c r="E5843">
        <v>26.74</v>
      </c>
    </row>
    <row r="5844" spans="1:5" x14ac:dyDescent="0.35">
      <c r="A5844">
        <f t="shared" si="91"/>
        <v>2019</v>
      </c>
      <c r="B5844" t="s">
        <v>950</v>
      </c>
      <c r="C5844">
        <v>330</v>
      </c>
      <c r="D5844">
        <v>1</v>
      </c>
      <c r="E5844">
        <v>277.5</v>
      </c>
    </row>
    <row r="5845" spans="1:5" x14ac:dyDescent="0.35">
      <c r="A5845">
        <f t="shared" si="91"/>
        <v>2019</v>
      </c>
      <c r="B5845" t="s">
        <v>950</v>
      </c>
      <c r="C5845">
        <v>332</v>
      </c>
      <c r="D5845">
        <v>1</v>
      </c>
      <c r="E5845">
        <v>1616.46</v>
      </c>
    </row>
    <row r="5846" spans="1:5" x14ac:dyDescent="0.35">
      <c r="A5846">
        <f t="shared" si="91"/>
        <v>2019</v>
      </c>
      <c r="B5846" t="s">
        <v>950</v>
      </c>
      <c r="C5846">
        <v>333</v>
      </c>
      <c r="D5846">
        <v>1</v>
      </c>
      <c r="E5846">
        <v>506.11</v>
      </c>
    </row>
    <row r="5847" spans="1:5" x14ac:dyDescent="0.35">
      <c r="A5847">
        <f t="shared" si="91"/>
        <v>2019</v>
      </c>
      <c r="B5847" t="s">
        <v>950</v>
      </c>
      <c r="C5847">
        <v>345</v>
      </c>
      <c r="D5847">
        <v>1</v>
      </c>
      <c r="E5847">
        <v>1536.7</v>
      </c>
    </row>
    <row r="5848" spans="1:5" x14ac:dyDescent="0.35">
      <c r="A5848">
        <f t="shared" si="91"/>
        <v>2019</v>
      </c>
      <c r="B5848" t="s">
        <v>950</v>
      </c>
      <c r="C5848">
        <v>347</v>
      </c>
      <c r="D5848">
        <v>1</v>
      </c>
      <c r="E5848">
        <v>4253.25</v>
      </c>
    </row>
    <row r="5849" spans="1:5" x14ac:dyDescent="0.35">
      <c r="A5849">
        <f t="shared" si="91"/>
        <v>2019</v>
      </c>
      <c r="B5849" t="s">
        <v>950</v>
      </c>
      <c r="C5849">
        <v>356</v>
      </c>
      <c r="D5849">
        <v>1</v>
      </c>
      <c r="E5849">
        <v>163.1</v>
      </c>
    </row>
    <row r="5850" spans="1:5" x14ac:dyDescent="0.35">
      <c r="A5850">
        <f t="shared" si="91"/>
        <v>2019</v>
      </c>
      <c r="B5850" t="s">
        <v>950</v>
      </c>
      <c r="C5850">
        <v>361</v>
      </c>
      <c r="D5850">
        <v>1</v>
      </c>
      <c r="E5850">
        <v>998.31</v>
      </c>
    </row>
    <row r="5851" spans="1:5" x14ac:dyDescent="0.35">
      <c r="A5851">
        <f t="shared" si="91"/>
        <v>2019</v>
      </c>
      <c r="B5851" t="s">
        <v>950</v>
      </c>
      <c r="C5851">
        <v>362</v>
      </c>
      <c r="D5851">
        <v>1</v>
      </c>
      <c r="E5851">
        <v>322.83999999999997</v>
      </c>
    </row>
    <row r="5852" spans="1:5" x14ac:dyDescent="0.35">
      <c r="A5852">
        <f t="shared" si="91"/>
        <v>2019</v>
      </c>
      <c r="B5852" t="s">
        <v>950</v>
      </c>
      <c r="C5852">
        <v>363</v>
      </c>
      <c r="D5852">
        <v>1</v>
      </c>
      <c r="E5852">
        <v>292.54000000000002</v>
      </c>
    </row>
    <row r="5853" spans="1:5" x14ac:dyDescent="0.35">
      <c r="A5853">
        <f t="shared" si="91"/>
        <v>2019</v>
      </c>
      <c r="B5853" t="s">
        <v>950</v>
      </c>
      <c r="C5853">
        <v>378</v>
      </c>
      <c r="D5853">
        <v>1</v>
      </c>
      <c r="E5853">
        <v>565.34</v>
      </c>
    </row>
    <row r="5854" spans="1:5" x14ac:dyDescent="0.35">
      <c r="A5854">
        <f t="shared" si="91"/>
        <v>2019</v>
      </c>
      <c r="B5854" t="s">
        <v>950</v>
      </c>
      <c r="C5854">
        <v>381</v>
      </c>
      <c r="D5854">
        <v>1</v>
      </c>
      <c r="E5854">
        <v>1375.69</v>
      </c>
    </row>
    <row r="5855" spans="1:5" x14ac:dyDescent="0.35">
      <c r="A5855">
        <f t="shared" si="91"/>
        <v>2019</v>
      </c>
      <c r="B5855" t="s">
        <v>950</v>
      </c>
      <c r="C5855">
        <v>390</v>
      </c>
      <c r="D5855">
        <v>1</v>
      </c>
      <c r="E5855">
        <v>459.65</v>
      </c>
    </row>
    <row r="5856" spans="1:5" x14ac:dyDescent="0.35">
      <c r="A5856">
        <f t="shared" si="91"/>
        <v>2019</v>
      </c>
      <c r="B5856" t="s">
        <v>950</v>
      </c>
      <c r="C5856">
        <v>391</v>
      </c>
      <c r="D5856">
        <v>1</v>
      </c>
      <c r="E5856">
        <v>509.65</v>
      </c>
    </row>
    <row r="5857" spans="1:5" x14ac:dyDescent="0.35">
      <c r="A5857">
        <f t="shared" si="91"/>
        <v>2019</v>
      </c>
      <c r="B5857" t="s">
        <v>950</v>
      </c>
      <c r="C5857">
        <v>402</v>
      </c>
      <c r="D5857">
        <v>1</v>
      </c>
      <c r="E5857">
        <v>141.41</v>
      </c>
    </row>
    <row r="5858" spans="1:5" x14ac:dyDescent="0.35">
      <c r="A5858">
        <f t="shared" si="91"/>
        <v>2019</v>
      </c>
      <c r="B5858" t="s">
        <v>950</v>
      </c>
      <c r="C5858">
        <v>403</v>
      </c>
      <c r="D5858">
        <v>1</v>
      </c>
      <c r="E5858">
        <v>141.59</v>
      </c>
    </row>
    <row r="5859" spans="1:5" x14ac:dyDescent="0.35">
      <c r="A5859">
        <f t="shared" si="91"/>
        <v>2019</v>
      </c>
      <c r="B5859" t="s">
        <v>950</v>
      </c>
      <c r="C5859">
        <v>404</v>
      </c>
      <c r="D5859">
        <v>1</v>
      </c>
      <c r="E5859">
        <v>197.21</v>
      </c>
    </row>
    <row r="5860" spans="1:5" x14ac:dyDescent="0.35">
      <c r="A5860">
        <f t="shared" si="91"/>
        <v>2019</v>
      </c>
      <c r="B5860" t="s">
        <v>950</v>
      </c>
      <c r="C5860">
        <v>413</v>
      </c>
      <c r="D5860">
        <v>1</v>
      </c>
      <c r="E5860">
        <v>2517.4699999999998</v>
      </c>
    </row>
    <row r="5861" spans="1:5" x14ac:dyDescent="0.35">
      <c r="A5861">
        <f t="shared" si="91"/>
        <v>2019</v>
      </c>
      <c r="B5861" t="s">
        <v>950</v>
      </c>
      <c r="C5861">
        <v>414</v>
      </c>
      <c r="D5861">
        <v>1</v>
      </c>
      <c r="E5861">
        <v>479.65</v>
      </c>
    </row>
    <row r="5862" spans="1:5" x14ac:dyDescent="0.35">
      <c r="A5862">
        <f t="shared" si="91"/>
        <v>2019</v>
      </c>
      <c r="B5862" t="s">
        <v>950</v>
      </c>
      <c r="C5862">
        <v>415</v>
      </c>
      <c r="D5862">
        <v>1</v>
      </c>
      <c r="E5862">
        <v>215.27</v>
      </c>
    </row>
    <row r="5863" spans="1:5" x14ac:dyDescent="0.35">
      <c r="A5863">
        <f t="shared" si="91"/>
        <v>2019</v>
      </c>
      <c r="B5863" t="s">
        <v>950</v>
      </c>
      <c r="C5863">
        <v>423</v>
      </c>
      <c r="D5863">
        <v>1</v>
      </c>
      <c r="E5863">
        <v>2826.42</v>
      </c>
    </row>
    <row r="5864" spans="1:5" x14ac:dyDescent="0.35">
      <c r="A5864">
        <f t="shared" si="91"/>
        <v>2019</v>
      </c>
      <c r="B5864" t="s">
        <v>950</v>
      </c>
      <c r="C5864">
        <v>424</v>
      </c>
      <c r="D5864">
        <v>1</v>
      </c>
      <c r="E5864">
        <v>464.87</v>
      </c>
    </row>
    <row r="5865" spans="1:5" x14ac:dyDescent="0.35">
      <c r="A5865">
        <f t="shared" si="91"/>
        <v>2019</v>
      </c>
      <c r="B5865" t="s">
        <v>950</v>
      </c>
      <c r="C5865">
        <v>432</v>
      </c>
      <c r="D5865">
        <v>1</v>
      </c>
      <c r="E5865">
        <v>608.83000000000004</v>
      </c>
    </row>
    <row r="5866" spans="1:5" x14ac:dyDescent="0.35">
      <c r="A5866">
        <f t="shared" si="91"/>
        <v>2019</v>
      </c>
      <c r="B5866" t="s">
        <v>950</v>
      </c>
      <c r="C5866">
        <v>435</v>
      </c>
      <c r="D5866">
        <v>1</v>
      </c>
      <c r="E5866">
        <v>660.56</v>
      </c>
    </row>
    <row r="5867" spans="1:5" x14ac:dyDescent="0.35">
      <c r="A5867">
        <f t="shared" si="91"/>
        <v>2019</v>
      </c>
      <c r="B5867" t="s">
        <v>950</v>
      </c>
      <c r="C5867">
        <v>441</v>
      </c>
      <c r="D5867">
        <v>1</v>
      </c>
      <c r="E5867">
        <v>427.25</v>
      </c>
    </row>
    <row r="5868" spans="1:5" x14ac:dyDescent="0.35">
      <c r="A5868">
        <f t="shared" si="91"/>
        <v>2019</v>
      </c>
      <c r="B5868" t="s">
        <v>950</v>
      </c>
      <c r="C5868">
        <v>447</v>
      </c>
      <c r="D5868">
        <v>1</v>
      </c>
      <c r="E5868">
        <v>150.22</v>
      </c>
    </row>
    <row r="5869" spans="1:5" x14ac:dyDescent="0.35">
      <c r="A5869">
        <f t="shared" si="91"/>
        <v>2019</v>
      </c>
      <c r="B5869" t="s">
        <v>950</v>
      </c>
      <c r="C5869">
        <v>458</v>
      </c>
      <c r="D5869">
        <v>1</v>
      </c>
      <c r="E5869">
        <v>211.57</v>
      </c>
    </row>
    <row r="5870" spans="1:5" x14ac:dyDescent="0.35">
      <c r="A5870">
        <f t="shared" si="91"/>
        <v>2019</v>
      </c>
      <c r="B5870" t="s">
        <v>950</v>
      </c>
      <c r="C5870">
        <v>463</v>
      </c>
      <c r="D5870">
        <v>1</v>
      </c>
      <c r="E5870">
        <v>960.06</v>
      </c>
    </row>
    <row r="5871" spans="1:5" x14ac:dyDescent="0.35">
      <c r="A5871">
        <f t="shared" si="91"/>
        <v>2019</v>
      </c>
      <c r="B5871" t="s">
        <v>950</v>
      </c>
      <c r="C5871">
        <v>465</v>
      </c>
      <c r="D5871">
        <v>1</v>
      </c>
      <c r="E5871">
        <v>1555.53</v>
      </c>
    </row>
    <row r="5872" spans="1:5" x14ac:dyDescent="0.35">
      <c r="A5872">
        <f t="shared" si="91"/>
        <v>2019</v>
      </c>
      <c r="B5872" t="s">
        <v>950</v>
      </c>
      <c r="C5872">
        <v>466</v>
      </c>
      <c r="D5872">
        <v>1</v>
      </c>
      <c r="E5872">
        <v>2213.0500000000002</v>
      </c>
    </row>
    <row r="5873" spans="1:5" x14ac:dyDescent="0.35">
      <c r="A5873">
        <f t="shared" si="91"/>
        <v>2019</v>
      </c>
      <c r="B5873" t="s">
        <v>950</v>
      </c>
      <c r="C5873">
        <v>473</v>
      </c>
      <c r="D5873">
        <v>1</v>
      </c>
      <c r="E5873">
        <v>417.09</v>
      </c>
    </row>
    <row r="5874" spans="1:5" x14ac:dyDescent="0.35">
      <c r="A5874">
        <f t="shared" si="91"/>
        <v>2019</v>
      </c>
      <c r="B5874" t="s">
        <v>950</v>
      </c>
      <c r="C5874">
        <v>477</v>
      </c>
      <c r="D5874">
        <v>1</v>
      </c>
      <c r="E5874">
        <v>3333.81</v>
      </c>
    </row>
    <row r="5875" spans="1:5" x14ac:dyDescent="0.35">
      <c r="A5875">
        <f t="shared" si="91"/>
        <v>2019</v>
      </c>
      <c r="B5875" t="s">
        <v>950</v>
      </c>
      <c r="C5875">
        <v>480</v>
      </c>
      <c r="D5875">
        <v>1</v>
      </c>
      <c r="E5875">
        <v>590.37</v>
      </c>
    </row>
    <row r="5876" spans="1:5" x14ac:dyDescent="0.35">
      <c r="A5876">
        <f t="shared" si="91"/>
        <v>2019</v>
      </c>
      <c r="B5876" t="s">
        <v>950</v>
      </c>
      <c r="C5876">
        <v>482</v>
      </c>
      <c r="D5876">
        <v>1</v>
      </c>
      <c r="E5876">
        <v>2473.61</v>
      </c>
    </row>
    <row r="5877" spans="1:5" x14ac:dyDescent="0.35">
      <c r="A5877">
        <f t="shared" si="91"/>
        <v>2019</v>
      </c>
      <c r="B5877" t="s">
        <v>950</v>
      </c>
      <c r="C5877">
        <v>484</v>
      </c>
      <c r="D5877">
        <v>1</v>
      </c>
      <c r="E5877">
        <v>1174.6500000000001</v>
      </c>
    </row>
    <row r="5878" spans="1:5" x14ac:dyDescent="0.35">
      <c r="A5878">
        <f t="shared" si="91"/>
        <v>2019</v>
      </c>
      <c r="B5878" t="s">
        <v>950</v>
      </c>
      <c r="C5878">
        <v>485</v>
      </c>
      <c r="D5878">
        <v>1</v>
      </c>
      <c r="E5878">
        <v>948.11</v>
      </c>
    </row>
    <row r="5879" spans="1:5" x14ac:dyDescent="0.35">
      <c r="A5879">
        <f t="shared" si="91"/>
        <v>2019</v>
      </c>
      <c r="B5879" t="s">
        <v>950</v>
      </c>
      <c r="C5879">
        <v>486</v>
      </c>
      <c r="D5879">
        <v>1</v>
      </c>
      <c r="E5879">
        <v>313.54000000000002</v>
      </c>
    </row>
    <row r="5880" spans="1:5" x14ac:dyDescent="0.35">
      <c r="A5880">
        <f t="shared" si="91"/>
        <v>2019</v>
      </c>
      <c r="B5880" t="s">
        <v>950</v>
      </c>
      <c r="C5880">
        <v>487</v>
      </c>
      <c r="D5880">
        <v>1</v>
      </c>
      <c r="E5880">
        <v>380.38</v>
      </c>
    </row>
    <row r="5881" spans="1:5" x14ac:dyDescent="0.35">
      <c r="A5881">
        <f t="shared" si="91"/>
        <v>2019</v>
      </c>
      <c r="B5881" t="s">
        <v>950</v>
      </c>
      <c r="C5881">
        <v>492</v>
      </c>
      <c r="D5881">
        <v>1</v>
      </c>
      <c r="E5881">
        <v>5058.2</v>
      </c>
    </row>
    <row r="5882" spans="1:5" x14ac:dyDescent="0.35">
      <c r="A5882">
        <f t="shared" si="91"/>
        <v>2019</v>
      </c>
      <c r="B5882" t="s">
        <v>950</v>
      </c>
      <c r="C5882">
        <v>495</v>
      </c>
      <c r="D5882">
        <v>1</v>
      </c>
      <c r="E5882">
        <v>439.87</v>
      </c>
    </row>
    <row r="5883" spans="1:5" x14ac:dyDescent="0.35">
      <c r="A5883">
        <f t="shared" si="91"/>
        <v>2019</v>
      </c>
      <c r="B5883" t="s">
        <v>950</v>
      </c>
      <c r="C5883">
        <v>497</v>
      </c>
      <c r="D5883">
        <v>1</v>
      </c>
      <c r="E5883">
        <v>290.39999999999998</v>
      </c>
    </row>
    <row r="5884" spans="1:5" x14ac:dyDescent="0.35">
      <c r="A5884">
        <f t="shared" si="91"/>
        <v>2019</v>
      </c>
      <c r="B5884" t="s">
        <v>950</v>
      </c>
      <c r="C5884">
        <v>499</v>
      </c>
      <c r="D5884">
        <v>1</v>
      </c>
      <c r="E5884">
        <v>267.05</v>
      </c>
    </row>
    <row r="5885" spans="1:5" x14ac:dyDescent="0.35">
      <c r="A5885">
        <f t="shared" si="91"/>
        <v>2019</v>
      </c>
      <c r="B5885" t="s">
        <v>950</v>
      </c>
      <c r="C5885">
        <v>500</v>
      </c>
      <c r="D5885">
        <v>1</v>
      </c>
      <c r="E5885">
        <v>405.1</v>
      </c>
    </row>
    <row r="5886" spans="1:5" x14ac:dyDescent="0.35">
      <c r="A5886">
        <f t="shared" si="91"/>
        <v>2019</v>
      </c>
      <c r="B5886" t="s">
        <v>950</v>
      </c>
      <c r="C5886">
        <v>505</v>
      </c>
      <c r="D5886">
        <v>1</v>
      </c>
      <c r="E5886">
        <v>344.56</v>
      </c>
    </row>
    <row r="5887" spans="1:5" x14ac:dyDescent="0.35">
      <c r="A5887">
        <f t="shared" si="91"/>
        <v>2019</v>
      </c>
      <c r="B5887" t="s">
        <v>950</v>
      </c>
      <c r="C5887">
        <v>507</v>
      </c>
      <c r="D5887">
        <v>1</v>
      </c>
      <c r="E5887">
        <v>388.01</v>
      </c>
    </row>
    <row r="5888" spans="1:5" x14ac:dyDescent="0.35">
      <c r="A5888">
        <f t="shared" si="91"/>
        <v>2019</v>
      </c>
      <c r="B5888" t="s">
        <v>950</v>
      </c>
      <c r="C5888">
        <v>508</v>
      </c>
      <c r="D5888">
        <v>1</v>
      </c>
      <c r="E5888">
        <v>2218.2800000000002</v>
      </c>
    </row>
    <row r="5889" spans="1:5" x14ac:dyDescent="0.35">
      <c r="A5889">
        <f t="shared" si="91"/>
        <v>2019</v>
      </c>
      <c r="B5889" t="s">
        <v>950</v>
      </c>
      <c r="C5889">
        <v>511</v>
      </c>
      <c r="D5889">
        <v>1</v>
      </c>
      <c r="E5889">
        <v>570.78</v>
      </c>
    </row>
    <row r="5890" spans="1:5" x14ac:dyDescent="0.35">
      <c r="A5890">
        <f t="shared" si="91"/>
        <v>2019</v>
      </c>
      <c r="B5890" t="s">
        <v>950</v>
      </c>
      <c r="C5890">
        <v>514</v>
      </c>
      <c r="D5890">
        <v>1</v>
      </c>
      <c r="E5890">
        <v>142.19999999999999</v>
      </c>
    </row>
    <row r="5891" spans="1:5" x14ac:dyDescent="0.35">
      <c r="A5891">
        <f t="shared" si="91"/>
        <v>2019</v>
      </c>
      <c r="B5891" t="s">
        <v>950</v>
      </c>
      <c r="C5891">
        <v>518</v>
      </c>
      <c r="D5891">
        <v>1</v>
      </c>
      <c r="E5891">
        <v>3901.98</v>
      </c>
    </row>
    <row r="5892" spans="1:5" x14ac:dyDescent="0.35">
      <c r="A5892">
        <f t="shared" ref="A5892:A5955" si="92">VALUE(20&amp;LEFT(B5892,2))+1</f>
        <v>2019</v>
      </c>
      <c r="B5892" t="s">
        <v>950</v>
      </c>
      <c r="C5892">
        <v>531</v>
      </c>
      <c r="D5892">
        <v>1</v>
      </c>
      <c r="E5892">
        <v>2129.25</v>
      </c>
    </row>
    <row r="5893" spans="1:5" x14ac:dyDescent="0.35">
      <c r="A5893">
        <f t="shared" si="92"/>
        <v>2019</v>
      </c>
      <c r="B5893" t="s">
        <v>950</v>
      </c>
      <c r="C5893">
        <v>533</v>
      </c>
      <c r="D5893">
        <v>1</v>
      </c>
      <c r="E5893">
        <v>1118.6199999999999</v>
      </c>
    </row>
    <row r="5894" spans="1:5" x14ac:dyDescent="0.35">
      <c r="A5894">
        <f t="shared" si="92"/>
        <v>2019</v>
      </c>
      <c r="B5894" t="s">
        <v>950</v>
      </c>
      <c r="C5894">
        <v>534</v>
      </c>
      <c r="D5894">
        <v>1</v>
      </c>
      <c r="E5894">
        <v>2093.9299999999998</v>
      </c>
    </row>
    <row r="5895" spans="1:5" x14ac:dyDescent="0.35">
      <c r="A5895">
        <f t="shared" si="92"/>
        <v>2019</v>
      </c>
      <c r="B5895" t="s">
        <v>950</v>
      </c>
      <c r="C5895">
        <v>535</v>
      </c>
      <c r="D5895">
        <v>1</v>
      </c>
      <c r="E5895">
        <v>17602.32</v>
      </c>
    </row>
    <row r="5896" spans="1:5" x14ac:dyDescent="0.35">
      <c r="A5896">
        <f t="shared" si="92"/>
        <v>2019</v>
      </c>
      <c r="B5896" t="s">
        <v>950</v>
      </c>
      <c r="C5896">
        <v>542</v>
      </c>
      <c r="D5896">
        <v>1</v>
      </c>
      <c r="E5896">
        <v>431.41</v>
      </c>
    </row>
    <row r="5897" spans="1:5" x14ac:dyDescent="0.35">
      <c r="A5897">
        <f t="shared" si="92"/>
        <v>2019</v>
      </c>
      <c r="B5897" t="s">
        <v>950</v>
      </c>
      <c r="C5897">
        <v>544</v>
      </c>
      <c r="D5897">
        <v>1</v>
      </c>
      <c r="E5897">
        <v>2925.35</v>
      </c>
    </row>
    <row r="5898" spans="1:5" x14ac:dyDescent="0.35">
      <c r="A5898">
        <f t="shared" si="92"/>
        <v>2019</v>
      </c>
      <c r="B5898" t="s">
        <v>950</v>
      </c>
      <c r="C5898">
        <v>545</v>
      </c>
      <c r="D5898">
        <v>1</v>
      </c>
      <c r="E5898">
        <v>374.48</v>
      </c>
    </row>
    <row r="5899" spans="1:5" x14ac:dyDescent="0.35">
      <c r="A5899">
        <f t="shared" si="92"/>
        <v>2019</v>
      </c>
      <c r="B5899" t="s">
        <v>950</v>
      </c>
      <c r="C5899">
        <v>547</v>
      </c>
      <c r="D5899">
        <v>1</v>
      </c>
      <c r="E5899">
        <v>544.22</v>
      </c>
    </row>
    <row r="5900" spans="1:5" x14ac:dyDescent="0.35">
      <c r="A5900">
        <f t="shared" si="92"/>
        <v>2019</v>
      </c>
      <c r="B5900" t="s">
        <v>950</v>
      </c>
      <c r="C5900">
        <v>548</v>
      </c>
      <c r="D5900">
        <v>1</v>
      </c>
      <c r="E5900">
        <v>872.94</v>
      </c>
    </row>
    <row r="5901" spans="1:5" x14ac:dyDescent="0.35">
      <c r="A5901">
        <f t="shared" si="92"/>
        <v>2019</v>
      </c>
      <c r="B5901" t="s">
        <v>950</v>
      </c>
      <c r="C5901">
        <v>549</v>
      </c>
      <c r="D5901">
        <v>1</v>
      </c>
      <c r="E5901">
        <v>1520.35</v>
      </c>
    </row>
    <row r="5902" spans="1:5" x14ac:dyDescent="0.35">
      <c r="A5902">
        <f t="shared" si="92"/>
        <v>2019</v>
      </c>
      <c r="B5902" t="s">
        <v>950</v>
      </c>
      <c r="C5902">
        <v>550</v>
      </c>
      <c r="D5902">
        <v>1</v>
      </c>
      <c r="E5902">
        <v>559.99</v>
      </c>
    </row>
    <row r="5903" spans="1:5" x14ac:dyDescent="0.35">
      <c r="A5903">
        <f t="shared" si="92"/>
        <v>2019</v>
      </c>
      <c r="B5903" t="s">
        <v>950</v>
      </c>
      <c r="C5903">
        <v>553</v>
      </c>
      <c r="D5903">
        <v>1</v>
      </c>
      <c r="E5903">
        <v>739.75</v>
      </c>
    </row>
    <row r="5904" spans="1:5" x14ac:dyDescent="0.35">
      <c r="A5904">
        <f t="shared" si="92"/>
        <v>2019</v>
      </c>
      <c r="B5904" t="s">
        <v>950</v>
      </c>
      <c r="C5904">
        <v>561</v>
      </c>
      <c r="D5904">
        <v>1</v>
      </c>
      <c r="E5904">
        <v>232.21</v>
      </c>
    </row>
    <row r="5905" spans="1:5" x14ac:dyDescent="0.35">
      <c r="A5905">
        <f t="shared" si="92"/>
        <v>2019</v>
      </c>
      <c r="B5905" t="s">
        <v>950</v>
      </c>
      <c r="C5905">
        <v>564</v>
      </c>
      <c r="D5905">
        <v>1</v>
      </c>
      <c r="E5905">
        <v>1970.23</v>
      </c>
    </row>
    <row r="5906" spans="1:5" x14ac:dyDescent="0.35">
      <c r="A5906">
        <f t="shared" si="92"/>
        <v>2019</v>
      </c>
      <c r="B5906" t="s">
        <v>950</v>
      </c>
      <c r="C5906">
        <v>577</v>
      </c>
      <c r="D5906">
        <v>1</v>
      </c>
      <c r="E5906">
        <v>415.48</v>
      </c>
    </row>
    <row r="5907" spans="1:5" x14ac:dyDescent="0.35">
      <c r="A5907">
        <f t="shared" si="92"/>
        <v>2019</v>
      </c>
      <c r="B5907" t="s">
        <v>950</v>
      </c>
      <c r="C5907">
        <v>578</v>
      </c>
      <c r="D5907">
        <v>1</v>
      </c>
      <c r="E5907">
        <v>1585.47</v>
      </c>
    </row>
    <row r="5908" spans="1:5" x14ac:dyDescent="0.35">
      <c r="A5908">
        <f t="shared" si="92"/>
        <v>2019</v>
      </c>
      <c r="B5908" t="s">
        <v>950</v>
      </c>
      <c r="C5908">
        <v>581</v>
      </c>
      <c r="D5908">
        <v>1</v>
      </c>
      <c r="E5908">
        <v>408.35</v>
      </c>
    </row>
    <row r="5909" spans="1:5" x14ac:dyDescent="0.35">
      <c r="A5909">
        <f t="shared" si="92"/>
        <v>2019</v>
      </c>
      <c r="B5909" t="s">
        <v>950</v>
      </c>
      <c r="C5909">
        <v>592</v>
      </c>
      <c r="D5909">
        <v>1</v>
      </c>
      <c r="E5909">
        <v>216.49</v>
      </c>
    </row>
    <row r="5910" spans="1:5" x14ac:dyDescent="0.35">
      <c r="A5910">
        <f t="shared" si="92"/>
        <v>2019</v>
      </c>
      <c r="B5910" t="s">
        <v>950</v>
      </c>
      <c r="C5910">
        <v>593</v>
      </c>
      <c r="D5910">
        <v>1</v>
      </c>
      <c r="E5910">
        <v>1124.77</v>
      </c>
    </row>
    <row r="5911" spans="1:5" x14ac:dyDescent="0.35">
      <c r="A5911">
        <f t="shared" si="92"/>
        <v>2019</v>
      </c>
      <c r="B5911" t="s">
        <v>950</v>
      </c>
      <c r="C5911">
        <v>595</v>
      </c>
      <c r="D5911">
        <v>1</v>
      </c>
      <c r="E5911">
        <v>1911.42</v>
      </c>
    </row>
    <row r="5912" spans="1:5" x14ac:dyDescent="0.35">
      <c r="A5912">
        <f t="shared" si="92"/>
        <v>2019</v>
      </c>
      <c r="B5912" t="s">
        <v>950</v>
      </c>
      <c r="C5912">
        <v>599</v>
      </c>
      <c r="D5912">
        <v>1</v>
      </c>
      <c r="E5912">
        <v>477.62</v>
      </c>
    </row>
    <row r="5913" spans="1:5" x14ac:dyDescent="0.35">
      <c r="A5913">
        <f t="shared" si="92"/>
        <v>2019</v>
      </c>
      <c r="B5913" t="s">
        <v>950</v>
      </c>
      <c r="C5913">
        <v>600</v>
      </c>
      <c r="D5913">
        <v>1</v>
      </c>
      <c r="E5913">
        <v>269.45</v>
      </c>
    </row>
    <row r="5914" spans="1:5" x14ac:dyDescent="0.35">
      <c r="A5914">
        <f t="shared" si="92"/>
        <v>2019</v>
      </c>
      <c r="B5914" t="s">
        <v>950</v>
      </c>
      <c r="C5914">
        <v>601</v>
      </c>
      <c r="D5914">
        <v>1</v>
      </c>
      <c r="E5914">
        <v>615.04999999999995</v>
      </c>
    </row>
    <row r="5915" spans="1:5" x14ac:dyDescent="0.35">
      <c r="A5915">
        <f t="shared" si="92"/>
        <v>2019</v>
      </c>
      <c r="B5915" t="s">
        <v>950</v>
      </c>
      <c r="C5915">
        <v>621</v>
      </c>
      <c r="D5915">
        <v>1</v>
      </c>
      <c r="E5915">
        <v>11656.29</v>
      </c>
    </row>
    <row r="5916" spans="1:5" x14ac:dyDescent="0.35">
      <c r="A5916">
        <f t="shared" si="92"/>
        <v>2019</v>
      </c>
      <c r="B5916" t="s">
        <v>950</v>
      </c>
      <c r="C5916">
        <v>622</v>
      </c>
      <c r="D5916">
        <v>1</v>
      </c>
      <c r="E5916">
        <v>10635.53</v>
      </c>
    </row>
    <row r="5917" spans="1:5" x14ac:dyDescent="0.35">
      <c r="A5917">
        <f t="shared" si="92"/>
        <v>2019</v>
      </c>
      <c r="B5917" t="s">
        <v>950</v>
      </c>
      <c r="C5917">
        <v>623</v>
      </c>
      <c r="D5917">
        <v>1</v>
      </c>
      <c r="E5917">
        <v>7579.82</v>
      </c>
    </row>
    <row r="5918" spans="1:5" x14ac:dyDescent="0.35">
      <c r="A5918">
        <f t="shared" si="92"/>
        <v>2019</v>
      </c>
      <c r="B5918" t="s">
        <v>950</v>
      </c>
      <c r="C5918">
        <v>624</v>
      </c>
      <c r="D5918">
        <v>1</v>
      </c>
      <c r="E5918">
        <v>8707.4500000000007</v>
      </c>
    </row>
    <row r="5919" spans="1:5" x14ac:dyDescent="0.35">
      <c r="A5919">
        <f t="shared" si="92"/>
        <v>2019</v>
      </c>
      <c r="B5919" t="s">
        <v>950</v>
      </c>
      <c r="C5919">
        <v>625</v>
      </c>
      <c r="D5919">
        <v>1</v>
      </c>
      <c r="E5919">
        <v>35937.230000000003</v>
      </c>
    </row>
    <row r="5920" spans="1:5" x14ac:dyDescent="0.35">
      <c r="A5920">
        <f t="shared" si="92"/>
        <v>2019</v>
      </c>
      <c r="B5920" t="s">
        <v>950</v>
      </c>
      <c r="C5920">
        <v>630</v>
      </c>
      <c r="D5920">
        <v>1</v>
      </c>
      <c r="E5920">
        <v>369.44</v>
      </c>
    </row>
    <row r="5921" spans="1:5" x14ac:dyDescent="0.35">
      <c r="A5921">
        <f t="shared" si="92"/>
        <v>2019</v>
      </c>
      <c r="B5921" t="s">
        <v>950</v>
      </c>
      <c r="C5921">
        <v>635</v>
      </c>
      <c r="D5921">
        <v>1</v>
      </c>
      <c r="E5921">
        <v>81.47</v>
      </c>
    </row>
    <row r="5922" spans="1:5" x14ac:dyDescent="0.35">
      <c r="A5922">
        <f t="shared" si="92"/>
        <v>2019</v>
      </c>
      <c r="B5922" t="s">
        <v>950</v>
      </c>
      <c r="C5922">
        <v>640</v>
      </c>
      <c r="D5922">
        <v>1</v>
      </c>
      <c r="E5922">
        <v>403.37</v>
      </c>
    </row>
    <row r="5923" spans="1:5" x14ac:dyDescent="0.35">
      <c r="A5923">
        <f t="shared" si="92"/>
        <v>2019</v>
      </c>
      <c r="B5923" t="s">
        <v>950</v>
      </c>
      <c r="C5923">
        <v>656</v>
      </c>
      <c r="D5923">
        <v>1</v>
      </c>
      <c r="E5923">
        <v>3553</v>
      </c>
    </row>
    <row r="5924" spans="1:5" x14ac:dyDescent="0.35">
      <c r="A5924">
        <f t="shared" si="92"/>
        <v>2019</v>
      </c>
      <c r="B5924" t="s">
        <v>950</v>
      </c>
      <c r="C5924">
        <v>659</v>
      </c>
      <c r="D5924">
        <v>1</v>
      </c>
      <c r="E5924">
        <v>4050.03</v>
      </c>
    </row>
    <row r="5925" spans="1:5" x14ac:dyDescent="0.35">
      <c r="A5925">
        <f t="shared" si="92"/>
        <v>2019</v>
      </c>
      <c r="B5925" t="s">
        <v>950</v>
      </c>
      <c r="C5925">
        <v>671</v>
      </c>
      <c r="D5925">
        <v>1</v>
      </c>
      <c r="E5925">
        <v>367.61</v>
      </c>
    </row>
    <row r="5926" spans="1:5" x14ac:dyDescent="0.35">
      <c r="A5926">
        <f t="shared" si="92"/>
        <v>2019</v>
      </c>
      <c r="B5926" t="s">
        <v>950</v>
      </c>
      <c r="C5926">
        <v>676</v>
      </c>
      <c r="D5926">
        <v>1</v>
      </c>
      <c r="E5926">
        <v>221.11</v>
      </c>
    </row>
    <row r="5927" spans="1:5" x14ac:dyDescent="0.35">
      <c r="A5927">
        <f t="shared" si="92"/>
        <v>2019</v>
      </c>
      <c r="B5927" t="s">
        <v>950</v>
      </c>
      <c r="C5927">
        <v>682</v>
      </c>
      <c r="D5927">
        <v>1</v>
      </c>
      <c r="E5927">
        <v>1165.07</v>
      </c>
    </row>
    <row r="5928" spans="1:5" x14ac:dyDescent="0.35">
      <c r="A5928">
        <f t="shared" si="92"/>
        <v>2019</v>
      </c>
      <c r="B5928" t="s">
        <v>950</v>
      </c>
      <c r="C5928">
        <v>690</v>
      </c>
      <c r="D5928">
        <v>1</v>
      </c>
      <c r="E5928">
        <v>992.99</v>
      </c>
    </row>
    <row r="5929" spans="1:5" x14ac:dyDescent="0.35">
      <c r="A5929">
        <f t="shared" si="92"/>
        <v>2019</v>
      </c>
      <c r="B5929" t="s">
        <v>950</v>
      </c>
      <c r="C5929">
        <v>695</v>
      </c>
      <c r="D5929">
        <v>1</v>
      </c>
      <c r="E5929">
        <v>728.18</v>
      </c>
    </row>
    <row r="5930" spans="1:5" x14ac:dyDescent="0.35">
      <c r="A5930">
        <f t="shared" si="92"/>
        <v>2019</v>
      </c>
      <c r="B5930" t="s">
        <v>950</v>
      </c>
      <c r="C5930">
        <v>696</v>
      </c>
      <c r="D5930">
        <v>1</v>
      </c>
      <c r="E5930">
        <v>567.79</v>
      </c>
    </row>
    <row r="5931" spans="1:5" x14ac:dyDescent="0.35">
      <c r="A5931">
        <f t="shared" si="92"/>
        <v>2019</v>
      </c>
      <c r="B5931" t="s">
        <v>950</v>
      </c>
      <c r="C5931">
        <v>698</v>
      </c>
      <c r="D5931">
        <v>1</v>
      </c>
      <c r="E5931">
        <v>207.78</v>
      </c>
    </row>
    <row r="5932" spans="1:5" x14ac:dyDescent="0.35">
      <c r="A5932">
        <f t="shared" si="92"/>
        <v>2019</v>
      </c>
      <c r="B5932" t="s">
        <v>950</v>
      </c>
      <c r="C5932">
        <v>700</v>
      </c>
      <c r="D5932">
        <v>1</v>
      </c>
      <c r="E5932">
        <v>2073.1999999999998</v>
      </c>
    </row>
    <row r="5933" spans="1:5" x14ac:dyDescent="0.35">
      <c r="A5933">
        <f t="shared" si="92"/>
        <v>2019</v>
      </c>
      <c r="B5933" t="s">
        <v>950</v>
      </c>
      <c r="C5933">
        <v>701</v>
      </c>
      <c r="D5933">
        <v>1</v>
      </c>
      <c r="E5933">
        <v>2381.46</v>
      </c>
    </row>
    <row r="5934" spans="1:5" x14ac:dyDescent="0.35">
      <c r="A5934">
        <f t="shared" si="92"/>
        <v>2019</v>
      </c>
      <c r="B5934" t="s">
        <v>950</v>
      </c>
      <c r="C5934">
        <v>704</v>
      </c>
      <c r="D5934">
        <v>1</v>
      </c>
      <c r="E5934">
        <v>1789.77</v>
      </c>
    </row>
    <row r="5935" spans="1:5" x14ac:dyDescent="0.35">
      <c r="A5935">
        <f t="shared" si="92"/>
        <v>2019</v>
      </c>
      <c r="B5935" t="s">
        <v>950</v>
      </c>
      <c r="C5935">
        <v>706</v>
      </c>
      <c r="D5935">
        <v>1</v>
      </c>
      <c r="E5935">
        <v>1736.49</v>
      </c>
    </row>
    <row r="5936" spans="1:5" x14ac:dyDescent="0.35">
      <c r="A5936">
        <f t="shared" si="92"/>
        <v>2019</v>
      </c>
      <c r="B5936" t="s">
        <v>950</v>
      </c>
      <c r="C5936">
        <v>707</v>
      </c>
      <c r="D5936">
        <v>1</v>
      </c>
      <c r="E5936">
        <v>95.98</v>
      </c>
    </row>
    <row r="5937" spans="1:5" x14ac:dyDescent="0.35">
      <c r="A5937">
        <f t="shared" si="92"/>
        <v>2019</v>
      </c>
      <c r="B5937" t="s">
        <v>950</v>
      </c>
      <c r="C5937">
        <v>709</v>
      </c>
      <c r="D5937">
        <v>1</v>
      </c>
      <c r="E5937">
        <v>8229.16</v>
      </c>
    </row>
    <row r="5938" spans="1:5" x14ac:dyDescent="0.35">
      <c r="A5938">
        <f t="shared" si="92"/>
        <v>2019</v>
      </c>
      <c r="B5938" t="s">
        <v>950</v>
      </c>
      <c r="C5938">
        <v>712</v>
      </c>
      <c r="D5938">
        <v>1</v>
      </c>
      <c r="E5938">
        <v>518.54999999999995</v>
      </c>
    </row>
    <row r="5939" spans="1:5" x14ac:dyDescent="0.35">
      <c r="A5939">
        <f t="shared" si="92"/>
        <v>2019</v>
      </c>
      <c r="B5939" t="s">
        <v>950</v>
      </c>
      <c r="C5939">
        <v>716</v>
      </c>
      <c r="D5939">
        <v>1</v>
      </c>
      <c r="E5939">
        <v>1599.93</v>
      </c>
    </row>
    <row r="5940" spans="1:5" x14ac:dyDescent="0.35">
      <c r="A5940">
        <f t="shared" si="92"/>
        <v>2019</v>
      </c>
      <c r="B5940" t="s">
        <v>950</v>
      </c>
      <c r="C5940">
        <v>717</v>
      </c>
      <c r="D5940">
        <v>1</v>
      </c>
      <c r="E5940">
        <v>1896.91</v>
      </c>
    </row>
    <row r="5941" spans="1:5" x14ac:dyDescent="0.35">
      <c r="A5941">
        <f t="shared" si="92"/>
        <v>2019</v>
      </c>
      <c r="B5941" t="s">
        <v>950</v>
      </c>
      <c r="C5941">
        <v>719</v>
      </c>
      <c r="D5941">
        <v>1</v>
      </c>
      <c r="E5941">
        <v>8819.6200000000008</v>
      </c>
    </row>
    <row r="5942" spans="1:5" x14ac:dyDescent="0.35">
      <c r="A5942">
        <f t="shared" si="92"/>
        <v>2019</v>
      </c>
      <c r="B5942" t="s">
        <v>950</v>
      </c>
      <c r="C5942">
        <v>720</v>
      </c>
      <c r="D5942">
        <v>1</v>
      </c>
      <c r="E5942">
        <v>8247.2199999999993</v>
      </c>
    </row>
    <row r="5943" spans="1:5" x14ac:dyDescent="0.35">
      <c r="A5943">
        <f t="shared" si="92"/>
        <v>2019</v>
      </c>
      <c r="B5943" t="s">
        <v>950</v>
      </c>
      <c r="C5943">
        <v>721</v>
      </c>
      <c r="D5943">
        <v>1</v>
      </c>
      <c r="E5943">
        <v>4226.4399999999996</v>
      </c>
    </row>
    <row r="5944" spans="1:5" x14ac:dyDescent="0.35">
      <c r="A5944">
        <f t="shared" si="92"/>
        <v>2019</v>
      </c>
      <c r="B5944" t="s">
        <v>950</v>
      </c>
      <c r="C5944">
        <v>726</v>
      </c>
      <c r="D5944">
        <v>1</v>
      </c>
      <c r="E5944">
        <v>2866.46</v>
      </c>
    </row>
    <row r="5945" spans="1:5" x14ac:dyDescent="0.35">
      <c r="A5945">
        <f t="shared" si="92"/>
        <v>2019</v>
      </c>
      <c r="B5945" t="s">
        <v>950</v>
      </c>
      <c r="C5945">
        <v>727</v>
      </c>
      <c r="D5945">
        <v>1</v>
      </c>
      <c r="E5945">
        <v>3026.16</v>
      </c>
    </row>
    <row r="5946" spans="1:5" x14ac:dyDescent="0.35">
      <c r="A5946">
        <f t="shared" si="92"/>
        <v>2019</v>
      </c>
      <c r="B5946" t="s">
        <v>950</v>
      </c>
      <c r="C5946">
        <v>728</v>
      </c>
      <c r="D5946">
        <v>1</v>
      </c>
      <c r="E5946">
        <v>13362.27</v>
      </c>
    </row>
    <row r="5947" spans="1:5" x14ac:dyDescent="0.35">
      <c r="A5947">
        <f t="shared" si="92"/>
        <v>2019</v>
      </c>
      <c r="B5947" t="s">
        <v>950</v>
      </c>
      <c r="C5947">
        <v>738</v>
      </c>
      <c r="D5947">
        <v>1</v>
      </c>
      <c r="E5947">
        <v>1055.74</v>
      </c>
    </row>
    <row r="5948" spans="1:5" x14ac:dyDescent="0.35">
      <c r="A5948">
        <f t="shared" si="92"/>
        <v>2019</v>
      </c>
      <c r="B5948" t="s">
        <v>950</v>
      </c>
      <c r="C5948">
        <v>739</v>
      </c>
      <c r="D5948">
        <v>1</v>
      </c>
      <c r="E5948">
        <v>758.4</v>
      </c>
    </row>
    <row r="5949" spans="1:5" x14ac:dyDescent="0.35">
      <c r="A5949">
        <f t="shared" si="92"/>
        <v>2019</v>
      </c>
      <c r="B5949" t="s">
        <v>950</v>
      </c>
      <c r="C5949">
        <v>740</v>
      </c>
      <c r="D5949">
        <v>1</v>
      </c>
      <c r="E5949">
        <v>1334.42</v>
      </c>
    </row>
    <row r="5950" spans="1:5" x14ac:dyDescent="0.35">
      <c r="A5950">
        <f t="shared" si="92"/>
        <v>2019</v>
      </c>
      <c r="B5950" t="s">
        <v>950</v>
      </c>
      <c r="C5950">
        <v>741</v>
      </c>
      <c r="D5950">
        <v>1</v>
      </c>
      <c r="E5950">
        <v>931.48</v>
      </c>
    </row>
    <row r="5951" spans="1:5" x14ac:dyDescent="0.35">
      <c r="A5951">
        <f t="shared" si="92"/>
        <v>2019</v>
      </c>
      <c r="B5951" t="s">
        <v>950</v>
      </c>
      <c r="C5951">
        <v>742</v>
      </c>
      <c r="D5951">
        <v>1</v>
      </c>
      <c r="E5951">
        <v>9940.85</v>
      </c>
    </row>
    <row r="5952" spans="1:5" x14ac:dyDescent="0.35">
      <c r="A5952">
        <f t="shared" si="92"/>
        <v>2019</v>
      </c>
      <c r="B5952" t="s">
        <v>950</v>
      </c>
      <c r="C5952">
        <v>743</v>
      </c>
      <c r="D5952">
        <v>1</v>
      </c>
      <c r="E5952">
        <v>1093.69</v>
      </c>
    </row>
    <row r="5953" spans="1:5" x14ac:dyDescent="0.35">
      <c r="A5953">
        <f t="shared" si="92"/>
        <v>2019</v>
      </c>
      <c r="B5953" t="s">
        <v>950</v>
      </c>
      <c r="C5953">
        <v>745</v>
      </c>
      <c r="D5953">
        <v>1</v>
      </c>
      <c r="E5953">
        <v>1761.52</v>
      </c>
    </row>
    <row r="5954" spans="1:5" x14ac:dyDescent="0.35">
      <c r="A5954">
        <f t="shared" si="92"/>
        <v>2019</v>
      </c>
      <c r="B5954" t="s">
        <v>950</v>
      </c>
      <c r="C5954">
        <v>748</v>
      </c>
      <c r="D5954">
        <v>1</v>
      </c>
      <c r="E5954">
        <v>4017.65</v>
      </c>
    </row>
    <row r="5955" spans="1:5" x14ac:dyDescent="0.35">
      <c r="A5955">
        <f t="shared" si="92"/>
        <v>2019</v>
      </c>
      <c r="B5955" t="s">
        <v>950</v>
      </c>
      <c r="C5955">
        <v>750</v>
      </c>
      <c r="D5955">
        <v>1</v>
      </c>
      <c r="E5955">
        <v>2113.89</v>
      </c>
    </row>
    <row r="5956" spans="1:5" x14ac:dyDescent="0.35">
      <c r="A5956">
        <f t="shared" ref="A5956:A6019" si="93">VALUE(20&amp;LEFT(B5956,2))+1</f>
        <v>2019</v>
      </c>
      <c r="B5956" t="s">
        <v>950</v>
      </c>
      <c r="C5956">
        <v>756</v>
      </c>
      <c r="D5956">
        <v>1</v>
      </c>
      <c r="E5956">
        <v>760.07</v>
      </c>
    </row>
    <row r="5957" spans="1:5" x14ac:dyDescent="0.35">
      <c r="A5957">
        <f t="shared" si="93"/>
        <v>2019</v>
      </c>
      <c r="B5957" t="s">
        <v>950</v>
      </c>
      <c r="C5957">
        <v>761</v>
      </c>
      <c r="D5957">
        <v>1</v>
      </c>
      <c r="E5957">
        <v>4943.21</v>
      </c>
    </row>
    <row r="5958" spans="1:5" x14ac:dyDescent="0.35">
      <c r="A5958">
        <f t="shared" si="93"/>
        <v>2019</v>
      </c>
      <c r="B5958" t="s">
        <v>950</v>
      </c>
      <c r="C5958">
        <v>763</v>
      </c>
      <c r="D5958">
        <v>1</v>
      </c>
      <c r="E5958">
        <v>885.73</v>
      </c>
    </row>
    <row r="5959" spans="1:5" x14ac:dyDescent="0.35">
      <c r="A5959">
        <f t="shared" si="93"/>
        <v>2019</v>
      </c>
      <c r="B5959" t="s">
        <v>950</v>
      </c>
      <c r="C5959">
        <v>768</v>
      </c>
      <c r="D5959">
        <v>1</v>
      </c>
      <c r="E5959">
        <v>359.77</v>
      </c>
    </row>
    <row r="5960" spans="1:5" x14ac:dyDescent="0.35">
      <c r="A5960">
        <f t="shared" si="93"/>
        <v>2019</v>
      </c>
      <c r="B5960" t="s">
        <v>950</v>
      </c>
      <c r="C5960">
        <v>771</v>
      </c>
      <c r="D5960">
        <v>1</v>
      </c>
      <c r="E5960">
        <v>155.03</v>
      </c>
    </row>
    <row r="5961" spans="1:5" x14ac:dyDescent="0.35">
      <c r="A5961">
        <f t="shared" si="93"/>
        <v>2019</v>
      </c>
      <c r="B5961" t="s">
        <v>950</v>
      </c>
      <c r="C5961">
        <v>775</v>
      </c>
      <c r="D5961">
        <v>1</v>
      </c>
      <c r="E5961">
        <v>732.42</v>
      </c>
    </row>
    <row r="5962" spans="1:5" x14ac:dyDescent="0.35">
      <c r="A5962">
        <f t="shared" si="93"/>
        <v>2019</v>
      </c>
      <c r="B5962" t="s">
        <v>950</v>
      </c>
      <c r="C5962">
        <v>777</v>
      </c>
      <c r="D5962">
        <v>1</v>
      </c>
      <c r="E5962">
        <v>786.01</v>
      </c>
    </row>
    <row r="5963" spans="1:5" x14ac:dyDescent="0.35">
      <c r="A5963">
        <f t="shared" si="93"/>
        <v>2019</v>
      </c>
      <c r="B5963" t="s">
        <v>950</v>
      </c>
      <c r="C5963">
        <v>786</v>
      </c>
      <c r="D5963">
        <v>1</v>
      </c>
      <c r="E5963">
        <v>491.95</v>
      </c>
    </row>
    <row r="5964" spans="1:5" x14ac:dyDescent="0.35">
      <c r="A5964">
        <f t="shared" si="93"/>
        <v>2019</v>
      </c>
      <c r="B5964" t="s">
        <v>950</v>
      </c>
      <c r="C5964">
        <v>787</v>
      </c>
      <c r="D5964">
        <v>1</v>
      </c>
      <c r="E5964">
        <v>558.22</v>
      </c>
    </row>
    <row r="5965" spans="1:5" x14ac:dyDescent="0.35">
      <c r="A5965">
        <f t="shared" si="93"/>
        <v>2019</v>
      </c>
      <c r="B5965" t="s">
        <v>950</v>
      </c>
      <c r="C5965">
        <v>801</v>
      </c>
      <c r="D5965">
        <v>1</v>
      </c>
      <c r="E5965">
        <v>159.99</v>
      </c>
    </row>
    <row r="5966" spans="1:5" x14ac:dyDescent="0.35">
      <c r="A5966">
        <f t="shared" si="93"/>
        <v>2019</v>
      </c>
      <c r="B5966" t="s">
        <v>950</v>
      </c>
      <c r="C5966">
        <v>803</v>
      </c>
      <c r="D5966">
        <v>1</v>
      </c>
      <c r="E5966">
        <v>365.13</v>
      </c>
    </row>
    <row r="5967" spans="1:5" x14ac:dyDescent="0.35">
      <c r="A5967">
        <f t="shared" si="93"/>
        <v>2019</v>
      </c>
      <c r="B5967" t="s">
        <v>950</v>
      </c>
      <c r="C5967">
        <v>811</v>
      </c>
      <c r="D5967">
        <v>1</v>
      </c>
      <c r="E5967">
        <v>524.51</v>
      </c>
    </row>
    <row r="5968" spans="1:5" x14ac:dyDescent="0.35">
      <c r="A5968">
        <f t="shared" si="93"/>
        <v>2019</v>
      </c>
      <c r="B5968" t="s">
        <v>950</v>
      </c>
      <c r="C5968">
        <v>813</v>
      </c>
      <c r="D5968">
        <v>1</v>
      </c>
      <c r="E5968">
        <v>1236.5999999999999</v>
      </c>
    </row>
    <row r="5969" spans="1:5" x14ac:dyDescent="0.35">
      <c r="A5969">
        <f t="shared" si="93"/>
        <v>2019</v>
      </c>
      <c r="B5969" t="s">
        <v>950</v>
      </c>
      <c r="C5969">
        <v>815</v>
      </c>
      <c r="D5969">
        <v>2</v>
      </c>
      <c r="E5969">
        <v>1.43</v>
      </c>
    </row>
    <row r="5970" spans="1:5" x14ac:dyDescent="0.35">
      <c r="A5970">
        <f t="shared" si="93"/>
        <v>2019</v>
      </c>
      <c r="B5970" t="s">
        <v>950</v>
      </c>
      <c r="C5970">
        <v>818</v>
      </c>
      <c r="D5970">
        <v>1</v>
      </c>
      <c r="E5970">
        <v>568.13</v>
      </c>
    </row>
    <row r="5971" spans="1:5" x14ac:dyDescent="0.35">
      <c r="A5971">
        <f t="shared" si="93"/>
        <v>2019</v>
      </c>
      <c r="B5971" t="s">
        <v>950</v>
      </c>
      <c r="C5971">
        <v>820</v>
      </c>
      <c r="D5971">
        <v>1</v>
      </c>
      <c r="E5971">
        <v>500.1</v>
      </c>
    </row>
    <row r="5972" spans="1:5" x14ac:dyDescent="0.35">
      <c r="A5972">
        <f t="shared" si="93"/>
        <v>2019</v>
      </c>
      <c r="B5972" t="s">
        <v>950</v>
      </c>
      <c r="C5972">
        <v>821</v>
      </c>
      <c r="D5972">
        <v>1</v>
      </c>
      <c r="E5972">
        <v>1038.58</v>
      </c>
    </row>
    <row r="5973" spans="1:5" x14ac:dyDescent="0.35">
      <c r="A5973">
        <f t="shared" si="93"/>
        <v>2019</v>
      </c>
      <c r="B5973" t="s">
        <v>950</v>
      </c>
      <c r="C5973">
        <v>829</v>
      </c>
      <c r="D5973">
        <v>1</v>
      </c>
      <c r="E5973">
        <v>1852.86</v>
      </c>
    </row>
    <row r="5974" spans="1:5" x14ac:dyDescent="0.35">
      <c r="A5974">
        <f t="shared" si="93"/>
        <v>2019</v>
      </c>
      <c r="B5974" t="s">
        <v>950</v>
      </c>
      <c r="C5974">
        <v>831</v>
      </c>
      <c r="D5974">
        <v>1</v>
      </c>
      <c r="E5974">
        <v>6058.87</v>
      </c>
    </row>
    <row r="5975" spans="1:5" x14ac:dyDescent="0.35">
      <c r="A5975">
        <f t="shared" si="93"/>
        <v>2019</v>
      </c>
      <c r="B5975" t="s">
        <v>950</v>
      </c>
      <c r="C5975">
        <v>832</v>
      </c>
      <c r="D5975">
        <v>1</v>
      </c>
      <c r="E5975">
        <v>3303.22</v>
      </c>
    </row>
    <row r="5976" spans="1:5" x14ac:dyDescent="0.35">
      <c r="A5976">
        <f t="shared" si="93"/>
        <v>2019</v>
      </c>
      <c r="B5976" t="s">
        <v>950</v>
      </c>
      <c r="C5976">
        <v>833</v>
      </c>
      <c r="D5976">
        <v>1</v>
      </c>
      <c r="E5976">
        <v>18545.669999999998</v>
      </c>
    </row>
    <row r="5977" spans="1:5" x14ac:dyDescent="0.35">
      <c r="A5977">
        <f t="shared" si="93"/>
        <v>2019</v>
      </c>
      <c r="B5977" t="s">
        <v>950</v>
      </c>
      <c r="C5977">
        <v>834</v>
      </c>
      <c r="D5977">
        <v>1</v>
      </c>
      <c r="E5977">
        <v>8433.1200000000008</v>
      </c>
    </row>
    <row r="5978" spans="1:5" x14ac:dyDescent="0.35">
      <c r="A5978">
        <f t="shared" si="93"/>
        <v>2019</v>
      </c>
      <c r="B5978" t="s">
        <v>950</v>
      </c>
      <c r="C5978">
        <v>836</v>
      </c>
      <c r="D5978">
        <v>1</v>
      </c>
      <c r="E5978">
        <v>205.52</v>
      </c>
    </row>
    <row r="5979" spans="1:5" x14ac:dyDescent="0.35">
      <c r="A5979">
        <f t="shared" si="93"/>
        <v>2019</v>
      </c>
      <c r="B5979" t="s">
        <v>950</v>
      </c>
      <c r="C5979">
        <v>837</v>
      </c>
      <c r="D5979">
        <v>1</v>
      </c>
      <c r="E5979">
        <v>594.62</v>
      </c>
    </row>
    <row r="5980" spans="1:5" x14ac:dyDescent="0.35">
      <c r="A5980">
        <f t="shared" si="93"/>
        <v>2019</v>
      </c>
      <c r="B5980" t="s">
        <v>950</v>
      </c>
      <c r="C5980">
        <v>840</v>
      </c>
      <c r="D5980">
        <v>1</v>
      </c>
      <c r="E5980">
        <v>1030.52</v>
      </c>
    </row>
    <row r="5981" spans="1:5" x14ac:dyDescent="0.35">
      <c r="A5981">
        <f t="shared" si="93"/>
        <v>2019</v>
      </c>
      <c r="B5981" t="s">
        <v>950</v>
      </c>
      <c r="C5981">
        <v>846</v>
      </c>
      <c r="D5981">
        <v>1</v>
      </c>
      <c r="E5981">
        <v>634.76</v>
      </c>
    </row>
    <row r="5982" spans="1:5" x14ac:dyDescent="0.35">
      <c r="A5982">
        <f t="shared" si="93"/>
        <v>2019</v>
      </c>
      <c r="B5982" t="s">
        <v>950</v>
      </c>
      <c r="C5982">
        <v>850</v>
      </c>
      <c r="D5982">
        <v>1</v>
      </c>
      <c r="E5982">
        <v>291.52</v>
      </c>
    </row>
    <row r="5983" spans="1:5" x14ac:dyDescent="0.35">
      <c r="A5983">
        <f t="shared" si="93"/>
        <v>2019</v>
      </c>
      <c r="B5983" t="s">
        <v>950</v>
      </c>
      <c r="C5983">
        <v>852</v>
      </c>
      <c r="D5983">
        <v>1</v>
      </c>
      <c r="E5983">
        <v>130.12</v>
      </c>
    </row>
    <row r="5984" spans="1:5" x14ac:dyDescent="0.35">
      <c r="A5984">
        <f t="shared" si="93"/>
        <v>2019</v>
      </c>
      <c r="B5984" t="s">
        <v>950</v>
      </c>
      <c r="C5984">
        <v>857</v>
      </c>
      <c r="D5984">
        <v>1</v>
      </c>
      <c r="E5984">
        <v>728.06</v>
      </c>
    </row>
    <row r="5985" spans="1:5" x14ac:dyDescent="0.35">
      <c r="A5985">
        <f t="shared" si="93"/>
        <v>2019</v>
      </c>
      <c r="B5985" t="s">
        <v>950</v>
      </c>
      <c r="C5985">
        <v>858</v>
      </c>
      <c r="D5985">
        <v>1</v>
      </c>
      <c r="E5985">
        <v>991.46</v>
      </c>
    </row>
    <row r="5986" spans="1:5" x14ac:dyDescent="0.35">
      <c r="A5986">
        <f t="shared" si="93"/>
        <v>2019</v>
      </c>
      <c r="B5986" t="s">
        <v>950</v>
      </c>
      <c r="C5986">
        <v>861</v>
      </c>
      <c r="D5986">
        <v>1</v>
      </c>
      <c r="E5986">
        <v>2778.21</v>
      </c>
    </row>
    <row r="5987" spans="1:5" x14ac:dyDescent="0.35">
      <c r="A5987">
        <f t="shared" si="93"/>
        <v>2019</v>
      </c>
      <c r="B5987" t="s">
        <v>950</v>
      </c>
      <c r="C5987">
        <v>876</v>
      </c>
      <c r="D5987">
        <v>1</v>
      </c>
      <c r="E5987">
        <v>1953.52</v>
      </c>
    </row>
    <row r="5988" spans="1:5" x14ac:dyDescent="0.35">
      <c r="A5988">
        <f t="shared" si="93"/>
        <v>2019</v>
      </c>
      <c r="B5988" t="s">
        <v>950</v>
      </c>
      <c r="C5988">
        <v>877</v>
      </c>
      <c r="D5988">
        <v>1</v>
      </c>
      <c r="E5988">
        <v>5801.21</v>
      </c>
    </row>
    <row r="5989" spans="1:5" x14ac:dyDescent="0.35">
      <c r="A5989">
        <f t="shared" si="93"/>
        <v>2019</v>
      </c>
      <c r="B5989" t="s">
        <v>950</v>
      </c>
      <c r="C5989">
        <v>879</v>
      </c>
      <c r="D5989">
        <v>1</v>
      </c>
      <c r="E5989">
        <v>2480.59</v>
      </c>
    </row>
    <row r="5990" spans="1:5" x14ac:dyDescent="0.35">
      <c r="A5990">
        <f t="shared" si="93"/>
        <v>2019</v>
      </c>
      <c r="B5990" t="s">
        <v>950</v>
      </c>
      <c r="C5990">
        <v>881</v>
      </c>
      <c r="D5990">
        <v>1</v>
      </c>
      <c r="E5990">
        <v>841.82</v>
      </c>
    </row>
    <row r="5991" spans="1:5" x14ac:dyDescent="0.35">
      <c r="A5991">
        <f t="shared" si="93"/>
        <v>2019</v>
      </c>
      <c r="B5991" t="s">
        <v>950</v>
      </c>
      <c r="C5991">
        <v>882</v>
      </c>
      <c r="D5991">
        <v>1</v>
      </c>
      <c r="E5991">
        <v>4140.32</v>
      </c>
    </row>
    <row r="5992" spans="1:5" x14ac:dyDescent="0.35">
      <c r="A5992">
        <f t="shared" si="93"/>
        <v>2019</v>
      </c>
      <c r="B5992" t="s">
        <v>950</v>
      </c>
      <c r="C5992">
        <v>883</v>
      </c>
      <c r="D5992">
        <v>1</v>
      </c>
      <c r="E5992">
        <v>1637.45</v>
      </c>
    </row>
    <row r="5993" spans="1:5" x14ac:dyDescent="0.35">
      <c r="A5993">
        <f t="shared" si="93"/>
        <v>2019</v>
      </c>
      <c r="B5993" t="s">
        <v>950</v>
      </c>
      <c r="C5993">
        <v>885</v>
      </c>
      <c r="D5993">
        <v>1</v>
      </c>
      <c r="E5993">
        <v>6421.12</v>
      </c>
    </row>
    <row r="5994" spans="1:5" x14ac:dyDescent="0.35">
      <c r="A5994">
        <f t="shared" si="93"/>
        <v>2019</v>
      </c>
      <c r="B5994" t="s">
        <v>950</v>
      </c>
      <c r="C5994">
        <v>891</v>
      </c>
      <c r="D5994">
        <v>1</v>
      </c>
      <c r="E5994">
        <v>567.36</v>
      </c>
    </row>
    <row r="5995" spans="1:5" x14ac:dyDescent="0.35">
      <c r="A5995">
        <f t="shared" si="93"/>
        <v>2019</v>
      </c>
      <c r="B5995" t="s">
        <v>950</v>
      </c>
      <c r="C5995">
        <v>911</v>
      </c>
      <c r="D5995">
        <v>1</v>
      </c>
      <c r="E5995">
        <v>4962.5200000000004</v>
      </c>
    </row>
    <row r="5996" spans="1:5" x14ac:dyDescent="0.35">
      <c r="A5996">
        <f t="shared" si="93"/>
        <v>2019</v>
      </c>
      <c r="B5996" t="s">
        <v>950</v>
      </c>
      <c r="C5996">
        <v>912</v>
      </c>
      <c r="D5996">
        <v>1</v>
      </c>
      <c r="E5996">
        <v>1756.12</v>
      </c>
    </row>
    <row r="5997" spans="1:5" x14ac:dyDescent="0.35">
      <c r="A5997">
        <f t="shared" si="93"/>
        <v>2019</v>
      </c>
      <c r="B5997" t="s">
        <v>950</v>
      </c>
      <c r="C5997">
        <v>914</v>
      </c>
      <c r="D5997">
        <v>1</v>
      </c>
      <c r="E5997">
        <v>304.11</v>
      </c>
    </row>
    <row r="5998" spans="1:5" x14ac:dyDescent="0.35">
      <c r="A5998">
        <f t="shared" si="93"/>
        <v>2019</v>
      </c>
      <c r="B5998" t="s">
        <v>950</v>
      </c>
      <c r="C5998">
        <v>2071</v>
      </c>
      <c r="D5998">
        <v>1</v>
      </c>
      <c r="E5998">
        <v>935.54</v>
      </c>
    </row>
    <row r="5999" spans="1:5" x14ac:dyDescent="0.35">
      <c r="A5999">
        <f t="shared" si="93"/>
        <v>2019</v>
      </c>
      <c r="B5999" t="s">
        <v>950</v>
      </c>
      <c r="C5999">
        <v>2125</v>
      </c>
      <c r="D5999">
        <v>1</v>
      </c>
      <c r="E5999">
        <v>1099.54</v>
      </c>
    </row>
    <row r="6000" spans="1:5" x14ac:dyDescent="0.35">
      <c r="A6000">
        <f t="shared" si="93"/>
        <v>2019</v>
      </c>
      <c r="B6000" t="s">
        <v>950</v>
      </c>
      <c r="C6000">
        <v>2134</v>
      </c>
      <c r="D6000">
        <v>1</v>
      </c>
      <c r="E6000">
        <v>702.56</v>
      </c>
    </row>
    <row r="6001" spans="1:5" x14ac:dyDescent="0.35">
      <c r="A6001">
        <f t="shared" si="93"/>
        <v>2019</v>
      </c>
      <c r="B6001" t="s">
        <v>950</v>
      </c>
      <c r="C6001">
        <v>2135</v>
      </c>
      <c r="D6001">
        <v>1</v>
      </c>
      <c r="E6001">
        <v>899.91</v>
      </c>
    </row>
    <row r="6002" spans="1:5" x14ac:dyDescent="0.35">
      <c r="A6002">
        <f t="shared" si="93"/>
        <v>2019</v>
      </c>
      <c r="B6002" t="s">
        <v>950</v>
      </c>
      <c r="C6002">
        <v>2137</v>
      </c>
      <c r="D6002">
        <v>1</v>
      </c>
      <c r="E6002">
        <v>563.4</v>
      </c>
    </row>
    <row r="6003" spans="1:5" x14ac:dyDescent="0.35">
      <c r="A6003">
        <f t="shared" si="93"/>
        <v>2019</v>
      </c>
      <c r="B6003" t="s">
        <v>950</v>
      </c>
      <c r="C6003">
        <v>2142</v>
      </c>
      <c r="D6003">
        <v>1</v>
      </c>
      <c r="E6003">
        <v>1983.31</v>
      </c>
    </row>
    <row r="6004" spans="1:5" x14ac:dyDescent="0.35">
      <c r="A6004">
        <f t="shared" si="93"/>
        <v>2019</v>
      </c>
      <c r="B6004" t="s">
        <v>950</v>
      </c>
      <c r="C6004">
        <v>2143</v>
      </c>
      <c r="D6004">
        <v>1</v>
      </c>
      <c r="E6004">
        <v>777.49</v>
      </c>
    </row>
    <row r="6005" spans="1:5" x14ac:dyDescent="0.35">
      <c r="A6005">
        <f t="shared" si="93"/>
        <v>2019</v>
      </c>
      <c r="B6005" t="s">
        <v>950</v>
      </c>
      <c r="C6005">
        <v>2144</v>
      </c>
      <c r="D6005">
        <v>1</v>
      </c>
      <c r="E6005">
        <v>3432.12</v>
      </c>
    </row>
    <row r="6006" spans="1:5" x14ac:dyDescent="0.35">
      <c r="A6006">
        <f t="shared" si="93"/>
        <v>2019</v>
      </c>
      <c r="B6006" t="s">
        <v>950</v>
      </c>
      <c r="C6006">
        <v>2149</v>
      </c>
      <c r="D6006">
        <v>1</v>
      </c>
      <c r="E6006">
        <v>1247.56</v>
      </c>
    </row>
    <row r="6007" spans="1:5" x14ac:dyDescent="0.35">
      <c r="A6007">
        <f t="shared" si="93"/>
        <v>2019</v>
      </c>
      <c r="B6007" t="s">
        <v>950</v>
      </c>
      <c r="C6007">
        <v>2154</v>
      </c>
      <c r="D6007">
        <v>1</v>
      </c>
      <c r="E6007">
        <v>889.15</v>
      </c>
    </row>
    <row r="6008" spans="1:5" x14ac:dyDescent="0.35">
      <c r="A6008">
        <f t="shared" si="93"/>
        <v>2019</v>
      </c>
      <c r="B6008" t="s">
        <v>950</v>
      </c>
      <c r="C6008">
        <v>2155</v>
      </c>
      <c r="D6008">
        <v>1</v>
      </c>
      <c r="E6008">
        <v>1042.4000000000001</v>
      </c>
    </row>
    <row r="6009" spans="1:5" x14ac:dyDescent="0.35">
      <c r="A6009">
        <f t="shared" si="93"/>
        <v>2019</v>
      </c>
      <c r="B6009" t="s">
        <v>950</v>
      </c>
      <c r="C6009">
        <v>2159</v>
      </c>
      <c r="D6009">
        <v>1</v>
      </c>
      <c r="E6009">
        <v>505.7</v>
      </c>
    </row>
    <row r="6010" spans="1:5" x14ac:dyDescent="0.35">
      <c r="A6010">
        <f t="shared" si="93"/>
        <v>2019</v>
      </c>
      <c r="B6010" t="s">
        <v>950</v>
      </c>
      <c r="C6010">
        <v>2164</v>
      </c>
      <c r="D6010">
        <v>1</v>
      </c>
      <c r="E6010">
        <v>1605.92</v>
      </c>
    </row>
    <row r="6011" spans="1:5" x14ac:dyDescent="0.35">
      <c r="A6011">
        <f t="shared" si="93"/>
        <v>2019</v>
      </c>
      <c r="B6011" t="s">
        <v>950</v>
      </c>
      <c r="C6011">
        <v>2165</v>
      </c>
      <c r="D6011">
        <v>1</v>
      </c>
      <c r="E6011">
        <v>962.1</v>
      </c>
    </row>
    <row r="6012" spans="1:5" x14ac:dyDescent="0.35">
      <c r="A6012">
        <f t="shared" si="93"/>
        <v>2019</v>
      </c>
      <c r="B6012" t="s">
        <v>950</v>
      </c>
      <c r="C6012">
        <v>2167</v>
      </c>
      <c r="D6012">
        <v>1</v>
      </c>
      <c r="E6012">
        <v>635.32000000000005</v>
      </c>
    </row>
    <row r="6013" spans="1:5" x14ac:dyDescent="0.35">
      <c r="A6013">
        <f t="shared" si="93"/>
        <v>2019</v>
      </c>
      <c r="B6013" t="s">
        <v>950</v>
      </c>
      <c r="C6013">
        <v>2168</v>
      </c>
      <c r="D6013">
        <v>1</v>
      </c>
      <c r="E6013">
        <v>878.31</v>
      </c>
    </row>
    <row r="6014" spans="1:5" x14ac:dyDescent="0.35">
      <c r="A6014">
        <f t="shared" si="93"/>
        <v>2019</v>
      </c>
      <c r="B6014" t="s">
        <v>950</v>
      </c>
      <c r="C6014">
        <v>2169</v>
      </c>
      <c r="D6014">
        <v>1</v>
      </c>
      <c r="E6014">
        <v>736.95</v>
      </c>
    </row>
    <row r="6015" spans="1:5" x14ac:dyDescent="0.35">
      <c r="A6015">
        <f t="shared" si="93"/>
        <v>2019</v>
      </c>
      <c r="B6015" t="s">
        <v>950</v>
      </c>
      <c r="C6015">
        <v>2170</v>
      </c>
      <c r="D6015">
        <v>1</v>
      </c>
      <c r="E6015">
        <v>1125.5899999999999</v>
      </c>
    </row>
    <row r="6016" spans="1:5" x14ac:dyDescent="0.35">
      <c r="A6016">
        <f t="shared" si="93"/>
        <v>2019</v>
      </c>
      <c r="B6016" t="s">
        <v>950</v>
      </c>
      <c r="C6016">
        <v>2171</v>
      </c>
      <c r="D6016">
        <v>1</v>
      </c>
      <c r="E6016">
        <v>232.02</v>
      </c>
    </row>
    <row r="6017" spans="1:5" x14ac:dyDescent="0.35">
      <c r="A6017">
        <f t="shared" si="93"/>
        <v>2019</v>
      </c>
      <c r="B6017" t="s">
        <v>950</v>
      </c>
      <c r="C6017">
        <v>2172</v>
      </c>
      <c r="D6017">
        <v>1</v>
      </c>
      <c r="E6017">
        <v>774.45</v>
      </c>
    </row>
    <row r="6018" spans="1:5" x14ac:dyDescent="0.35">
      <c r="A6018">
        <f t="shared" si="93"/>
        <v>2019</v>
      </c>
      <c r="B6018" t="s">
        <v>950</v>
      </c>
      <c r="C6018">
        <v>2174</v>
      </c>
      <c r="D6018">
        <v>1</v>
      </c>
      <c r="E6018">
        <v>904.8</v>
      </c>
    </row>
    <row r="6019" spans="1:5" x14ac:dyDescent="0.35">
      <c r="A6019">
        <f t="shared" si="93"/>
        <v>2019</v>
      </c>
      <c r="B6019" t="s">
        <v>950</v>
      </c>
      <c r="C6019">
        <v>2176</v>
      </c>
      <c r="D6019">
        <v>1</v>
      </c>
      <c r="E6019">
        <v>479.1</v>
      </c>
    </row>
    <row r="6020" spans="1:5" x14ac:dyDescent="0.35">
      <c r="A6020">
        <f t="shared" ref="A6020:A6083" si="94">VALUE(20&amp;LEFT(B6020,2))+1</f>
        <v>2019</v>
      </c>
      <c r="B6020" t="s">
        <v>950</v>
      </c>
      <c r="C6020">
        <v>2180</v>
      </c>
      <c r="D6020">
        <v>1</v>
      </c>
      <c r="E6020">
        <v>730.42</v>
      </c>
    </row>
    <row r="6021" spans="1:5" x14ac:dyDescent="0.35">
      <c r="A6021">
        <f t="shared" si="94"/>
        <v>2019</v>
      </c>
      <c r="B6021" t="s">
        <v>950</v>
      </c>
      <c r="C6021">
        <v>2184</v>
      </c>
      <c r="D6021">
        <v>1</v>
      </c>
      <c r="E6021">
        <v>1237.6400000000001</v>
      </c>
    </row>
    <row r="6022" spans="1:5" x14ac:dyDescent="0.35">
      <c r="A6022">
        <f t="shared" si="94"/>
        <v>2019</v>
      </c>
      <c r="B6022" t="s">
        <v>950</v>
      </c>
      <c r="C6022">
        <v>2190</v>
      </c>
      <c r="D6022">
        <v>1</v>
      </c>
      <c r="E6022">
        <v>695.39</v>
      </c>
    </row>
    <row r="6023" spans="1:5" x14ac:dyDescent="0.35">
      <c r="A6023">
        <f t="shared" si="94"/>
        <v>2019</v>
      </c>
      <c r="B6023" t="s">
        <v>950</v>
      </c>
      <c r="C6023">
        <v>2198</v>
      </c>
      <c r="D6023">
        <v>1</v>
      </c>
      <c r="E6023">
        <v>615.88</v>
      </c>
    </row>
    <row r="6024" spans="1:5" x14ac:dyDescent="0.35">
      <c r="A6024">
        <f t="shared" si="94"/>
        <v>2019</v>
      </c>
      <c r="B6024" t="s">
        <v>950</v>
      </c>
      <c r="C6024">
        <v>2215</v>
      </c>
      <c r="D6024">
        <v>1</v>
      </c>
      <c r="E6024">
        <v>261.60000000000002</v>
      </c>
    </row>
    <row r="6025" spans="1:5" x14ac:dyDescent="0.35">
      <c r="A6025">
        <f t="shared" si="94"/>
        <v>2019</v>
      </c>
      <c r="B6025" t="s">
        <v>950</v>
      </c>
      <c r="C6025">
        <v>2310</v>
      </c>
      <c r="D6025">
        <v>1</v>
      </c>
      <c r="E6025">
        <v>1148.6500000000001</v>
      </c>
    </row>
    <row r="6026" spans="1:5" x14ac:dyDescent="0.35">
      <c r="A6026">
        <f t="shared" si="94"/>
        <v>2019</v>
      </c>
      <c r="B6026" t="s">
        <v>950</v>
      </c>
      <c r="C6026">
        <v>2311</v>
      </c>
      <c r="D6026">
        <v>1</v>
      </c>
      <c r="E6026">
        <v>460.15</v>
      </c>
    </row>
    <row r="6027" spans="1:5" x14ac:dyDescent="0.35">
      <c r="A6027">
        <f t="shared" si="94"/>
        <v>2019</v>
      </c>
      <c r="B6027" t="s">
        <v>950</v>
      </c>
      <c r="C6027">
        <v>2342</v>
      </c>
      <c r="D6027">
        <v>1</v>
      </c>
      <c r="E6027">
        <v>785.5</v>
      </c>
    </row>
    <row r="6028" spans="1:5" x14ac:dyDescent="0.35">
      <c r="A6028">
        <f t="shared" si="94"/>
        <v>2019</v>
      </c>
      <c r="B6028" t="s">
        <v>950</v>
      </c>
      <c r="C6028">
        <v>2358</v>
      </c>
      <c r="D6028">
        <v>1</v>
      </c>
      <c r="E6028">
        <v>192.28</v>
      </c>
    </row>
    <row r="6029" spans="1:5" x14ac:dyDescent="0.35">
      <c r="A6029">
        <f t="shared" si="94"/>
        <v>2019</v>
      </c>
      <c r="B6029" t="s">
        <v>950</v>
      </c>
      <c r="C6029">
        <v>2364</v>
      </c>
      <c r="D6029">
        <v>1</v>
      </c>
      <c r="E6029">
        <v>633.67999999999995</v>
      </c>
    </row>
    <row r="6030" spans="1:5" x14ac:dyDescent="0.35">
      <c r="A6030">
        <f t="shared" si="94"/>
        <v>2019</v>
      </c>
      <c r="B6030" t="s">
        <v>950</v>
      </c>
      <c r="C6030">
        <v>2365</v>
      </c>
      <c r="D6030">
        <v>1</v>
      </c>
      <c r="E6030">
        <v>713.67</v>
      </c>
    </row>
    <row r="6031" spans="1:5" x14ac:dyDescent="0.35">
      <c r="A6031">
        <f t="shared" si="94"/>
        <v>2019</v>
      </c>
      <c r="B6031" t="s">
        <v>950</v>
      </c>
      <c r="C6031">
        <v>2396</v>
      </c>
      <c r="D6031">
        <v>1</v>
      </c>
      <c r="E6031">
        <v>826.81</v>
      </c>
    </row>
    <row r="6032" spans="1:5" x14ac:dyDescent="0.35">
      <c r="A6032">
        <f t="shared" si="94"/>
        <v>2019</v>
      </c>
      <c r="B6032" t="s">
        <v>950</v>
      </c>
      <c r="C6032">
        <v>2397</v>
      </c>
      <c r="D6032">
        <v>1</v>
      </c>
      <c r="E6032">
        <v>1023.77</v>
      </c>
    </row>
    <row r="6033" spans="1:5" x14ac:dyDescent="0.35">
      <c r="A6033">
        <f t="shared" si="94"/>
        <v>2019</v>
      </c>
      <c r="B6033" t="s">
        <v>950</v>
      </c>
      <c r="C6033">
        <v>2448</v>
      </c>
      <c r="D6033">
        <v>1</v>
      </c>
      <c r="E6033">
        <v>723.32</v>
      </c>
    </row>
    <row r="6034" spans="1:5" x14ac:dyDescent="0.35">
      <c r="A6034">
        <f t="shared" si="94"/>
        <v>2019</v>
      </c>
      <c r="B6034" t="s">
        <v>950</v>
      </c>
      <c r="C6034">
        <v>2527</v>
      </c>
      <c r="D6034">
        <v>1</v>
      </c>
      <c r="E6034">
        <v>180.42</v>
      </c>
    </row>
    <row r="6035" spans="1:5" x14ac:dyDescent="0.35">
      <c r="A6035">
        <f t="shared" si="94"/>
        <v>2019</v>
      </c>
      <c r="B6035" t="s">
        <v>950</v>
      </c>
      <c r="C6035">
        <v>2534</v>
      </c>
      <c r="D6035">
        <v>1</v>
      </c>
      <c r="E6035">
        <v>663.87</v>
      </c>
    </row>
    <row r="6036" spans="1:5" x14ac:dyDescent="0.35">
      <c r="A6036">
        <f t="shared" si="94"/>
        <v>2019</v>
      </c>
      <c r="B6036" t="s">
        <v>950</v>
      </c>
      <c r="C6036">
        <v>2536</v>
      </c>
      <c r="D6036">
        <v>1</v>
      </c>
      <c r="E6036">
        <v>313.14999999999998</v>
      </c>
    </row>
    <row r="6037" spans="1:5" x14ac:dyDescent="0.35">
      <c r="A6037">
        <f t="shared" si="94"/>
        <v>2019</v>
      </c>
      <c r="B6037" t="s">
        <v>950</v>
      </c>
      <c r="C6037">
        <v>2580</v>
      </c>
      <c r="D6037">
        <v>1</v>
      </c>
      <c r="E6037">
        <v>739.97</v>
      </c>
    </row>
    <row r="6038" spans="1:5" x14ac:dyDescent="0.35">
      <c r="A6038">
        <f t="shared" si="94"/>
        <v>2019</v>
      </c>
      <c r="B6038" t="s">
        <v>950</v>
      </c>
      <c r="C6038">
        <v>2609</v>
      </c>
      <c r="D6038">
        <v>1</v>
      </c>
      <c r="E6038">
        <v>475.29</v>
      </c>
    </row>
    <row r="6039" spans="1:5" x14ac:dyDescent="0.35">
      <c r="A6039">
        <f t="shared" si="94"/>
        <v>2019</v>
      </c>
      <c r="B6039" t="s">
        <v>950</v>
      </c>
      <c r="C6039">
        <v>2683</v>
      </c>
      <c r="D6039">
        <v>1</v>
      </c>
      <c r="E6039">
        <v>284.10000000000002</v>
      </c>
    </row>
    <row r="6040" spans="1:5" x14ac:dyDescent="0.35">
      <c r="A6040">
        <f t="shared" si="94"/>
        <v>2019</v>
      </c>
      <c r="B6040" t="s">
        <v>950</v>
      </c>
      <c r="C6040">
        <v>2687</v>
      </c>
      <c r="D6040">
        <v>1</v>
      </c>
      <c r="E6040">
        <v>1255.3800000000001</v>
      </c>
    </row>
    <row r="6041" spans="1:5" x14ac:dyDescent="0.35">
      <c r="A6041">
        <f t="shared" si="94"/>
        <v>2019</v>
      </c>
      <c r="B6041" t="s">
        <v>950</v>
      </c>
      <c r="C6041">
        <v>2689</v>
      </c>
      <c r="D6041">
        <v>1</v>
      </c>
      <c r="E6041">
        <v>1150.6500000000001</v>
      </c>
    </row>
    <row r="6042" spans="1:5" x14ac:dyDescent="0.35">
      <c r="A6042">
        <f t="shared" si="94"/>
        <v>2019</v>
      </c>
      <c r="B6042" t="s">
        <v>950</v>
      </c>
      <c r="C6042">
        <v>2711</v>
      </c>
      <c r="D6042">
        <v>1</v>
      </c>
      <c r="E6042">
        <v>952.83</v>
      </c>
    </row>
    <row r="6043" spans="1:5" x14ac:dyDescent="0.35">
      <c r="A6043">
        <f t="shared" si="94"/>
        <v>2019</v>
      </c>
      <c r="B6043" t="s">
        <v>950</v>
      </c>
      <c r="C6043">
        <v>2752</v>
      </c>
      <c r="D6043">
        <v>1</v>
      </c>
      <c r="E6043">
        <v>1719.05</v>
      </c>
    </row>
    <row r="6044" spans="1:5" x14ac:dyDescent="0.35">
      <c r="A6044">
        <f t="shared" si="94"/>
        <v>2019</v>
      </c>
      <c r="B6044" t="s">
        <v>950</v>
      </c>
      <c r="C6044">
        <v>2753</v>
      </c>
      <c r="D6044">
        <v>1</v>
      </c>
      <c r="E6044">
        <v>955.64</v>
      </c>
    </row>
    <row r="6045" spans="1:5" x14ac:dyDescent="0.35">
      <c r="A6045">
        <f t="shared" si="94"/>
        <v>2019</v>
      </c>
      <c r="B6045" t="s">
        <v>950</v>
      </c>
      <c r="C6045">
        <v>2754</v>
      </c>
      <c r="D6045">
        <v>1</v>
      </c>
      <c r="E6045">
        <v>474.08</v>
      </c>
    </row>
    <row r="6046" spans="1:5" x14ac:dyDescent="0.35">
      <c r="A6046">
        <f t="shared" si="94"/>
        <v>2019</v>
      </c>
      <c r="B6046" t="s">
        <v>950</v>
      </c>
      <c r="C6046">
        <v>2769</v>
      </c>
      <c r="D6046">
        <v>1</v>
      </c>
      <c r="E6046">
        <v>1041.8800000000001</v>
      </c>
    </row>
    <row r="6047" spans="1:5" x14ac:dyDescent="0.35">
      <c r="A6047">
        <f t="shared" si="94"/>
        <v>2019</v>
      </c>
      <c r="B6047" t="s">
        <v>950</v>
      </c>
      <c r="C6047">
        <v>2805</v>
      </c>
      <c r="D6047">
        <v>1</v>
      </c>
      <c r="E6047">
        <v>1204.73</v>
      </c>
    </row>
    <row r="6048" spans="1:5" x14ac:dyDescent="0.35">
      <c r="A6048">
        <f t="shared" si="94"/>
        <v>2019</v>
      </c>
      <c r="B6048" t="s">
        <v>950</v>
      </c>
      <c r="C6048">
        <v>2835</v>
      </c>
      <c r="D6048">
        <v>1</v>
      </c>
      <c r="E6048">
        <v>678.53</v>
      </c>
    </row>
    <row r="6049" spans="1:5" x14ac:dyDescent="0.35">
      <c r="A6049">
        <f t="shared" si="94"/>
        <v>2019</v>
      </c>
      <c r="B6049" t="s">
        <v>950</v>
      </c>
      <c r="C6049">
        <v>2853</v>
      </c>
      <c r="D6049">
        <v>1</v>
      </c>
      <c r="E6049">
        <v>795.69</v>
      </c>
    </row>
    <row r="6050" spans="1:5" x14ac:dyDescent="0.35">
      <c r="A6050">
        <f t="shared" si="94"/>
        <v>2019</v>
      </c>
      <c r="B6050" t="s">
        <v>950</v>
      </c>
      <c r="C6050">
        <v>2854</v>
      </c>
      <c r="D6050">
        <v>1</v>
      </c>
      <c r="E6050">
        <v>570.29</v>
      </c>
    </row>
    <row r="6051" spans="1:5" x14ac:dyDescent="0.35">
      <c r="A6051">
        <f t="shared" si="94"/>
        <v>2019</v>
      </c>
      <c r="B6051" t="s">
        <v>950</v>
      </c>
      <c r="C6051">
        <v>2856</v>
      </c>
      <c r="D6051">
        <v>1</v>
      </c>
      <c r="E6051">
        <v>293.08999999999997</v>
      </c>
    </row>
    <row r="6052" spans="1:5" x14ac:dyDescent="0.35">
      <c r="A6052">
        <f t="shared" si="94"/>
        <v>2019</v>
      </c>
      <c r="B6052" t="s">
        <v>950</v>
      </c>
      <c r="C6052">
        <v>2859</v>
      </c>
      <c r="D6052">
        <v>1</v>
      </c>
      <c r="E6052">
        <v>1598.73</v>
      </c>
    </row>
    <row r="6053" spans="1:5" x14ac:dyDescent="0.35">
      <c r="A6053">
        <f t="shared" si="94"/>
        <v>2019</v>
      </c>
      <c r="B6053" t="s">
        <v>950</v>
      </c>
      <c r="C6053">
        <v>2860</v>
      </c>
      <c r="D6053">
        <v>1</v>
      </c>
      <c r="E6053">
        <v>1047.27</v>
      </c>
    </row>
    <row r="6054" spans="1:5" x14ac:dyDescent="0.35">
      <c r="A6054">
        <f t="shared" si="94"/>
        <v>2019</v>
      </c>
      <c r="B6054" t="s">
        <v>950</v>
      </c>
      <c r="C6054">
        <v>2884</v>
      </c>
      <c r="D6054">
        <v>1</v>
      </c>
      <c r="E6054">
        <v>431.4</v>
      </c>
    </row>
    <row r="6055" spans="1:5" x14ac:dyDescent="0.35">
      <c r="A6055">
        <f t="shared" si="94"/>
        <v>2019</v>
      </c>
      <c r="B6055" t="s">
        <v>950</v>
      </c>
      <c r="C6055">
        <v>2886</v>
      </c>
      <c r="D6055">
        <v>1</v>
      </c>
      <c r="E6055">
        <v>293.7</v>
      </c>
    </row>
    <row r="6056" spans="1:5" x14ac:dyDescent="0.35">
      <c r="A6056">
        <f t="shared" si="94"/>
        <v>2019</v>
      </c>
      <c r="B6056" t="s">
        <v>950</v>
      </c>
      <c r="C6056">
        <v>2888</v>
      </c>
      <c r="D6056">
        <v>1</v>
      </c>
      <c r="E6056">
        <v>318.43</v>
      </c>
    </row>
    <row r="6057" spans="1:5" x14ac:dyDescent="0.35">
      <c r="A6057">
        <f t="shared" si="94"/>
        <v>2019</v>
      </c>
      <c r="B6057" t="s">
        <v>950</v>
      </c>
      <c r="C6057">
        <v>2889</v>
      </c>
      <c r="D6057">
        <v>1</v>
      </c>
      <c r="E6057">
        <v>731.67</v>
      </c>
    </row>
    <row r="6058" spans="1:5" x14ac:dyDescent="0.35">
      <c r="A6058">
        <f t="shared" si="94"/>
        <v>2019</v>
      </c>
      <c r="B6058" t="s">
        <v>950</v>
      </c>
      <c r="C6058">
        <v>2890</v>
      </c>
      <c r="D6058">
        <v>1</v>
      </c>
      <c r="E6058">
        <v>568.38</v>
      </c>
    </row>
    <row r="6059" spans="1:5" x14ac:dyDescent="0.35">
      <c r="A6059">
        <f t="shared" si="94"/>
        <v>2019</v>
      </c>
      <c r="B6059" t="s">
        <v>950</v>
      </c>
      <c r="C6059">
        <v>2895</v>
      </c>
      <c r="D6059">
        <v>1</v>
      </c>
      <c r="E6059">
        <v>1186.54</v>
      </c>
    </row>
    <row r="6060" spans="1:5" x14ac:dyDescent="0.35">
      <c r="A6060">
        <f t="shared" si="94"/>
        <v>2019</v>
      </c>
      <c r="B6060" t="s">
        <v>950</v>
      </c>
      <c r="C6060">
        <v>2897</v>
      </c>
      <c r="D6060">
        <v>1</v>
      </c>
      <c r="E6060">
        <v>1130.54</v>
      </c>
    </row>
    <row r="6061" spans="1:5" x14ac:dyDescent="0.35">
      <c r="A6061">
        <f t="shared" si="94"/>
        <v>2019</v>
      </c>
      <c r="B6061" t="s">
        <v>950</v>
      </c>
      <c r="C6061">
        <v>2898</v>
      </c>
      <c r="D6061">
        <v>1</v>
      </c>
      <c r="E6061">
        <v>362.63</v>
      </c>
    </row>
    <row r="6062" spans="1:5" x14ac:dyDescent="0.35">
      <c r="A6062">
        <f t="shared" si="94"/>
        <v>2019</v>
      </c>
      <c r="B6062" t="s">
        <v>950</v>
      </c>
      <c r="C6062">
        <v>2899</v>
      </c>
      <c r="D6062">
        <v>1</v>
      </c>
      <c r="E6062">
        <v>1481.68</v>
      </c>
    </row>
    <row r="6063" spans="1:5" x14ac:dyDescent="0.35">
      <c r="A6063">
        <f t="shared" si="94"/>
        <v>2019</v>
      </c>
      <c r="B6063" t="s">
        <v>950</v>
      </c>
      <c r="C6063">
        <v>2902</v>
      </c>
      <c r="D6063">
        <v>1</v>
      </c>
      <c r="E6063">
        <v>585.41</v>
      </c>
    </row>
    <row r="6064" spans="1:5" x14ac:dyDescent="0.35">
      <c r="A6064">
        <f t="shared" si="94"/>
        <v>2019</v>
      </c>
      <c r="B6064" t="s">
        <v>950</v>
      </c>
      <c r="C6064">
        <v>2903</v>
      </c>
      <c r="D6064">
        <v>1</v>
      </c>
      <c r="E6064">
        <v>511.04</v>
      </c>
    </row>
    <row r="6065" spans="1:5" x14ac:dyDescent="0.35">
      <c r="A6065">
        <f t="shared" si="94"/>
        <v>2019</v>
      </c>
      <c r="B6065" t="s">
        <v>950</v>
      </c>
      <c r="C6065">
        <v>2904</v>
      </c>
      <c r="D6065">
        <v>1</v>
      </c>
      <c r="E6065">
        <v>709.29</v>
      </c>
    </row>
    <row r="6066" spans="1:5" x14ac:dyDescent="0.35">
      <c r="A6066">
        <f t="shared" si="94"/>
        <v>2019</v>
      </c>
      <c r="B6066" t="s">
        <v>950</v>
      </c>
      <c r="C6066">
        <v>2905</v>
      </c>
      <c r="D6066">
        <v>1</v>
      </c>
      <c r="E6066">
        <v>1859.45</v>
      </c>
    </row>
    <row r="6067" spans="1:5" x14ac:dyDescent="0.35">
      <c r="A6067">
        <f t="shared" si="94"/>
        <v>2019</v>
      </c>
      <c r="B6067" t="s">
        <v>950</v>
      </c>
      <c r="C6067">
        <v>2906</v>
      </c>
      <c r="D6067">
        <v>1</v>
      </c>
      <c r="E6067">
        <v>388.89</v>
      </c>
    </row>
    <row r="6068" spans="1:5" x14ac:dyDescent="0.35">
      <c r="A6068">
        <f t="shared" si="94"/>
        <v>2019</v>
      </c>
      <c r="B6068" t="s">
        <v>950</v>
      </c>
      <c r="C6068">
        <v>2907</v>
      </c>
      <c r="D6068">
        <v>1</v>
      </c>
      <c r="E6068">
        <v>386.85</v>
      </c>
    </row>
    <row r="6069" spans="1:5" x14ac:dyDescent="0.35">
      <c r="A6069">
        <f t="shared" si="94"/>
        <v>2019</v>
      </c>
      <c r="B6069" t="s">
        <v>950</v>
      </c>
      <c r="C6069">
        <v>2908</v>
      </c>
      <c r="D6069">
        <v>1</v>
      </c>
      <c r="E6069">
        <v>480.76</v>
      </c>
    </row>
    <row r="6070" spans="1:5" x14ac:dyDescent="0.35">
      <c r="A6070">
        <f t="shared" si="94"/>
        <v>2020</v>
      </c>
      <c r="B6070" t="s">
        <v>951</v>
      </c>
      <c r="C6070">
        <v>1</v>
      </c>
      <c r="D6070">
        <v>1</v>
      </c>
      <c r="E6070">
        <v>1149.24</v>
      </c>
    </row>
    <row r="6071" spans="1:5" x14ac:dyDescent="0.35">
      <c r="A6071">
        <f t="shared" si="94"/>
        <v>2020</v>
      </c>
      <c r="B6071" t="s">
        <v>951</v>
      </c>
      <c r="C6071">
        <v>1</v>
      </c>
      <c r="D6071">
        <v>3</v>
      </c>
      <c r="E6071">
        <v>33209.79</v>
      </c>
    </row>
    <row r="6072" spans="1:5" x14ac:dyDescent="0.35">
      <c r="A6072">
        <f t="shared" si="94"/>
        <v>2020</v>
      </c>
      <c r="B6072" t="s">
        <v>951</v>
      </c>
      <c r="C6072">
        <v>2</v>
      </c>
      <c r="D6072">
        <v>1</v>
      </c>
      <c r="E6072">
        <v>256.92</v>
      </c>
    </row>
    <row r="6073" spans="1:5" x14ac:dyDescent="0.35">
      <c r="A6073">
        <f t="shared" si="94"/>
        <v>2020</v>
      </c>
      <c r="B6073" t="s">
        <v>951</v>
      </c>
      <c r="C6073">
        <v>4</v>
      </c>
      <c r="D6073">
        <v>1</v>
      </c>
      <c r="E6073">
        <v>468.33</v>
      </c>
    </row>
    <row r="6074" spans="1:5" x14ac:dyDescent="0.35">
      <c r="A6074">
        <f t="shared" si="94"/>
        <v>2020</v>
      </c>
      <c r="B6074" t="s">
        <v>951</v>
      </c>
      <c r="C6074">
        <v>6</v>
      </c>
      <c r="D6074">
        <v>3</v>
      </c>
      <c r="E6074">
        <v>3289.02</v>
      </c>
    </row>
    <row r="6075" spans="1:5" x14ac:dyDescent="0.35">
      <c r="A6075">
        <f t="shared" si="94"/>
        <v>2020</v>
      </c>
      <c r="B6075" t="s">
        <v>951</v>
      </c>
      <c r="C6075">
        <v>11</v>
      </c>
      <c r="D6075">
        <v>1</v>
      </c>
      <c r="E6075">
        <v>38357.589999999997</v>
      </c>
    </row>
    <row r="6076" spans="1:5" x14ac:dyDescent="0.35">
      <c r="A6076">
        <f t="shared" si="94"/>
        <v>2020</v>
      </c>
      <c r="B6076" t="s">
        <v>951</v>
      </c>
      <c r="C6076">
        <v>12</v>
      </c>
      <c r="D6076">
        <v>1</v>
      </c>
      <c r="E6076">
        <v>6654.31</v>
      </c>
    </row>
    <row r="6077" spans="1:5" x14ac:dyDescent="0.35">
      <c r="A6077">
        <f t="shared" si="94"/>
        <v>2020</v>
      </c>
      <c r="B6077" t="s">
        <v>951</v>
      </c>
      <c r="C6077">
        <v>13</v>
      </c>
      <c r="D6077">
        <v>1</v>
      </c>
      <c r="E6077">
        <v>3381.67</v>
      </c>
    </row>
    <row r="6078" spans="1:5" x14ac:dyDescent="0.35">
      <c r="A6078">
        <f t="shared" si="94"/>
        <v>2020</v>
      </c>
      <c r="B6078" t="s">
        <v>951</v>
      </c>
      <c r="C6078">
        <v>14</v>
      </c>
      <c r="D6078">
        <v>1</v>
      </c>
      <c r="E6078">
        <v>2916.22</v>
      </c>
    </row>
    <row r="6079" spans="1:5" x14ac:dyDescent="0.35">
      <c r="A6079">
        <f t="shared" si="94"/>
        <v>2020</v>
      </c>
      <c r="B6079" t="s">
        <v>951</v>
      </c>
      <c r="C6079">
        <v>15</v>
      </c>
      <c r="D6079">
        <v>1</v>
      </c>
      <c r="E6079">
        <v>4262.53</v>
      </c>
    </row>
    <row r="6080" spans="1:5" x14ac:dyDescent="0.35">
      <c r="A6080">
        <f t="shared" si="94"/>
        <v>2020</v>
      </c>
      <c r="B6080" t="s">
        <v>951</v>
      </c>
      <c r="C6080">
        <v>16</v>
      </c>
      <c r="D6080">
        <v>1</v>
      </c>
      <c r="E6080">
        <v>6061.09</v>
      </c>
    </row>
    <row r="6081" spans="1:5" x14ac:dyDescent="0.35">
      <c r="A6081">
        <f t="shared" si="94"/>
        <v>2020</v>
      </c>
      <c r="B6081" t="s">
        <v>951</v>
      </c>
      <c r="C6081">
        <v>22</v>
      </c>
      <c r="D6081">
        <v>1</v>
      </c>
      <c r="E6081">
        <v>2950.19</v>
      </c>
    </row>
    <row r="6082" spans="1:5" x14ac:dyDescent="0.35">
      <c r="A6082">
        <f t="shared" si="94"/>
        <v>2020</v>
      </c>
      <c r="B6082" t="s">
        <v>951</v>
      </c>
      <c r="C6082">
        <v>23</v>
      </c>
      <c r="D6082">
        <v>1</v>
      </c>
      <c r="E6082">
        <v>869.22</v>
      </c>
    </row>
    <row r="6083" spans="1:5" x14ac:dyDescent="0.35">
      <c r="A6083">
        <f t="shared" si="94"/>
        <v>2020</v>
      </c>
      <c r="B6083" t="s">
        <v>951</v>
      </c>
      <c r="C6083">
        <v>25</v>
      </c>
      <c r="D6083">
        <v>1</v>
      </c>
      <c r="E6083">
        <v>71.97</v>
      </c>
    </row>
    <row r="6084" spans="1:5" x14ac:dyDescent="0.35">
      <c r="A6084">
        <f t="shared" ref="A6084:A6147" si="95">VALUE(20&amp;LEFT(B6084,2))+1</f>
        <v>2020</v>
      </c>
      <c r="B6084" t="s">
        <v>951</v>
      </c>
      <c r="C6084">
        <v>31</v>
      </c>
      <c r="D6084">
        <v>1</v>
      </c>
      <c r="E6084">
        <v>5114.03</v>
      </c>
    </row>
    <row r="6085" spans="1:5" x14ac:dyDescent="0.35">
      <c r="A6085">
        <f t="shared" si="95"/>
        <v>2020</v>
      </c>
      <c r="B6085" t="s">
        <v>951</v>
      </c>
      <c r="C6085">
        <v>32</v>
      </c>
      <c r="D6085">
        <v>1</v>
      </c>
      <c r="E6085">
        <v>649.66</v>
      </c>
    </row>
    <row r="6086" spans="1:5" x14ac:dyDescent="0.35">
      <c r="A6086">
        <f t="shared" si="95"/>
        <v>2020</v>
      </c>
      <c r="B6086" t="s">
        <v>951</v>
      </c>
      <c r="C6086">
        <v>36</v>
      </c>
      <c r="D6086">
        <v>1</v>
      </c>
      <c r="E6086">
        <v>291.17</v>
      </c>
    </row>
    <row r="6087" spans="1:5" x14ac:dyDescent="0.35">
      <c r="A6087">
        <f t="shared" si="95"/>
        <v>2020</v>
      </c>
      <c r="B6087" t="s">
        <v>951</v>
      </c>
      <c r="C6087">
        <v>38</v>
      </c>
      <c r="D6087">
        <v>1</v>
      </c>
      <c r="E6087">
        <v>1460.81</v>
      </c>
    </row>
    <row r="6088" spans="1:5" x14ac:dyDescent="0.35">
      <c r="A6088">
        <f t="shared" si="95"/>
        <v>2020</v>
      </c>
      <c r="B6088" t="s">
        <v>951</v>
      </c>
      <c r="C6088">
        <v>47</v>
      </c>
      <c r="D6088">
        <v>1</v>
      </c>
      <c r="E6088">
        <v>4459</v>
      </c>
    </row>
    <row r="6089" spans="1:5" x14ac:dyDescent="0.35">
      <c r="A6089">
        <f t="shared" si="95"/>
        <v>2020</v>
      </c>
      <c r="B6089" t="s">
        <v>951</v>
      </c>
      <c r="C6089">
        <v>51</v>
      </c>
      <c r="D6089">
        <v>1</v>
      </c>
      <c r="E6089">
        <v>1926.77</v>
      </c>
    </row>
    <row r="6090" spans="1:5" x14ac:dyDescent="0.35">
      <c r="A6090">
        <f t="shared" si="95"/>
        <v>2020</v>
      </c>
      <c r="B6090" t="s">
        <v>951</v>
      </c>
      <c r="C6090">
        <v>75</v>
      </c>
      <c r="D6090">
        <v>1</v>
      </c>
      <c r="E6090">
        <v>679.99</v>
      </c>
    </row>
    <row r="6091" spans="1:5" x14ac:dyDescent="0.35">
      <c r="A6091">
        <f t="shared" si="95"/>
        <v>2020</v>
      </c>
      <c r="B6091" t="s">
        <v>951</v>
      </c>
      <c r="C6091">
        <v>77</v>
      </c>
      <c r="D6091">
        <v>1</v>
      </c>
      <c r="E6091">
        <v>8809.44</v>
      </c>
    </row>
    <row r="6092" spans="1:5" x14ac:dyDescent="0.35">
      <c r="A6092">
        <f t="shared" si="95"/>
        <v>2020</v>
      </c>
      <c r="B6092" t="s">
        <v>951</v>
      </c>
      <c r="C6092">
        <v>81</v>
      </c>
      <c r="D6092">
        <v>1</v>
      </c>
      <c r="E6092">
        <v>131.12</v>
      </c>
    </row>
    <row r="6093" spans="1:5" x14ac:dyDescent="0.35">
      <c r="A6093">
        <f t="shared" si="95"/>
        <v>2020</v>
      </c>
      <c r="B6093" t="s">
        <v>951</v>
      </c>
      <c r="C6093">
        <v>84</v>
      </c>
      <c r="D6093">
        <v>1</v>
      </c>
      <c r="E6093">
        <v>570.53</v>
      </c>
    </row>
    <row r="6094" spans="1:5" x14ac:dyDescent="0.35">
      <c r="A6094">
        <f t="shared" si="95"/>
        <v>2020</v>
      </c>
      <c r="B6094" t="s">
        <v>951</v>
      </c>
      <c r="C6094">
        <v>85</v>
      </c>
      <c r="D6094">
        <v>1</v>
      </c>
      <c r="E6094">
        <v>565.72</v>
      </c>
    </row>
    <row r="6095" spans="1:5" x14ac:dyDescent="0.35">
      <c r="A6095">
        <f t="shared" si="95"/>
        <v>2020</v>
      </c>
      <c r="B6095" t="s">
        <v>951</v>
      </c>
      <c r="C6095">
        <v>88</v>
      </c>
      <c r="D6095">
        <v>1</v>
      </c>
      <c r="E6095">
        <v>2152.31</v>
      </c>
    </row>
    <row r="6096" spans="1:5" x14ac:dyDescent="0.35">
      <c r="A6096">
        <f t="shared" si="95"/>
        <v>2020</v>
      </c>
      <c r="B6096" t="s">
        <v>951</v>
      </c>
      <c r="C6096">
        <v>91</v>
      </c>
      <c r="D6096">
        <v>1</v>
      </c>
      <c r="E6096">
        <v>722.5</v>
      </c>
    </row>
    <row r="6097" spans="1:5" x14ac:dyDescent="0.35">
      <c r="A6097">
        <f t="shared" si="95"/>
        <v>2020</v>
      </c>
      <c r="B6097" t="s">
        <v>951</v>
      </c>
      <c r="C6097">
        <v>93</v>
      </c>
      <c r="D6097">
        <v>1</v>
      </c>
      <c r="E6097">
        <v>420.05</v>
      </c>
    </row>
    <row r="6098" spans="1:5" x14ac:dyDescent="0.35">
      <c r="A6098">
        <f t="shared" si="95"/>
        <v>2020</v>
      </c>
      <c r="B6098" t="s">
        <v>951</v>
      </c>
      <c r="C6098">
        <v>94</v>
      </c>
      <c r="D6098">
        <v>1</v>
      </c>
      <c r="E6098">
        <v>2777.06</v>
      </c>
    </row>
    <row r="6099" spans="1:5" x14ac:dyDescent="0.35">
      <c r="A6099">
        <f t="shared" si="95"/>
        <v>2020</v>
      </c>
      <c r="B6099" t="s">
        <v>951</v>
      </c>
      <c r="C6099">
        <v>95</v>
      </c>
      <c r="D6099">
        <v>1</v>
      </c>
      <c r="E6099">
        <v>329.16</v>
      </c>
    </row>
    <row r="6100" spans="1:5" x14ac:dyDescent="0.35">
      <c r="A6100">
        <f t="shared" si="95"/>
        <v>2020</v>
      </c>
      <c r="B6100" t="s">
        <v>951</v>
      </c>
      <c r="C6100">
        <v>97</v>
      </c>
      <c r="D6100">
        <v>1</v>
      </c>
      <c r="E6100">
        <v>608</v>
      </c>
    </row>
    <row r="6101" spans="1:5" x14ac:dyDescent="0.35">
      <c r="A6101">
        <f t="shared" si="95"/>
        <v>2020</v>
      </c>
      <c r="B6101" t="s">
        <v>951</v>
      </c>
      <c r="C6101">
        <v>99</v>
      </c>
      <c r="D6101">
        <v>1</v>
      </c>
      <c r="E6101">
        <v>1273.32</v>
      </c>
    </row>
    <row r="6102" spans="1:5" x14ac:dyDescent="0.35">
      <c r="A6102">
        <f t="shared" si="95"/>
        <v>2020</v>
      </c>
      <c r="B6102" t="s">
        <v>951</v>
      </c>
      <c r="C6102">
        <v>100</v>
      </c>
      <c r="D6102">
        <v>1</v>
      </c>
      <c r="E6102">
        <v>364.3</v>
      </c>
    </row>
    <row r="6103" spans="1:5" x14ac:dyDescent="0.35">
      <c r="A6103">
        <f t="shared" si="95"/>
        <v>2020</v>
      </c>
      <c r="B6103" t="s">
        <v>951</v>
      </c>
      <c r="C6103">
        <v>108</v>
      </c>
      <c r="D6103">
        <v>1</v>
      </c>
      <c r="E6103">
        <v>956.36</v>
      </c>
    </row>
    <row r="6104" spans="1:5" x14ac:dyDescent="0.35">
      <c r="A6104">
        <f t="shared" si="95"/>
        <v>2020</v>
      </c>
      <c r="B6104" t="s">
        <v>951</v>
      </c>
      <c r="C6104">
        <v>110</v>
      </c>
      <c r="D6104">
        <v>1</v>
      </c>
      <c r="E6104">
        <v>4071.4</v>
      </c>
    </row>
    <row r="6105" spans="1:5" x14ac:dyDescent="0.35">
      <c r="A6105">
        <f t="shared" si="95"/>
        <v>2020</v>
      </c>
      <c r="B6105" t="s">
        <v>951</v>
      </c>
      <c r="C6105">
        <v>111</v>
      </c>
      <c r="D6105">
        <v>1</v>
      </c>
      <c r="E6105">
        <v>1562.96</v>
      </c>
    </row>
    <row r="6106" spans="1:5" x14ac:dyDescent="0.35">
      <c r="A6106">
        <f t="shared" si="95"/>
        <v>2020</v>
      </c>
      <c r="B6106" t="s">
        <v>951</v>
      </c>
      <c r="C6106">
        <v>112</v>
      </c>
      <c r="D6106">
        <v>1</v>
      </c>
      <c r="E6106">
        <v>9647.65</v>
      </c>
    </row>
    <row r="6107" spans="1:5" x14ac:dyDescent="0.35">
      <c r="A6107">
        <f t="shared" si="95"/>
        <v>2020</v>
      </c>
      <c r="B6107" t="s">
        <v>951</v>
      </c>
      <c r="C6107">
        <v>113</v>
      </c>
      <c r="D6107">
        <v>1</v>
      </c>
      <c r="E6107">
        <v>737.42</v>
      </c>
    </row>
    <row r="6108" spans="1:5" x14ac:dyDescent="0.35">
      <c r="A6108">
        <f t="shared" si="95"/>
        <v>2020</v>
      </c>
      <c r="B6108" t="s">
        <v>951</v>
      </c>
      <c r="C6108">
        <v>115</v>
      </c>
      <c r="D6108">
        <v>1</v>
      </c>
      <c r="E6108">
        <v>1139.58</v>
      </c>
    </row>
    <row r="6109" spans="1:5" x14ac:dyDescent="0.35">
      <c r="A6109">
        <f t="shared" si="95"/>
        <v>2020</v>
      </c>
      <c r="B6109" t="s">
        <v>951</v>
      </c>
      <c r="C6109">
        <v>116</v>
      </c>
      <c r="D6109">
        <v>1</v>
      </c>
      <c r="E6109">
        <v>1166.58</v>
      </c>
    </row>
    <row r="6110" spans="1:5" x14ac:dyDescent="0.35">
      <c r="A6110">
        <f t="shared" si="95"/>
        <v>2020</v>
      </c>
      <c r="B6110" t="s">
        <v>951</v>
      </c>
      <c r="C6110">
        <v>118</v>
      </c>
      <c r="D6110">
        <v>1</v>
      </c>
      <c r="E6110">
        <v>324.11</v>
      </c>
    </row>
    <row r="6111" spans="1:5" x14ac:dyDescent="0.35">
      <c r="A6111">
        <f t="shared" si="95"/>
        <v>2020</v>
      </c>
      <c r="B6111" t="s">
        <v>951</v>
      </c>
      <c r="C6111">
        <v>129</v>
      </c>
      <c r="D6111">
        <v>1</v>
      </c>
      <c r="E6111">
        <v>1520.68</v>
      </c>
    </row>
    <row r="6112" spans="1:5" x14ac:dyDescent="0.35">
      <c r="A6112">
        <f t="shared" si="95"/>
        <v>2020</v>
      </c>
      <c r="B6112" t="s">
        <v>951</v>
      </c>
      <c r="C6112">
        <v>138</v>
      </c>
      <c r="D6112">
        <v>1</v>
      </c>
      <c r="E6112">
        <v>2618.87</v>
      </c>
    </row>
    <row r="6113" spans="1:5" x14ac:dyDescent="0.35">
      <c r="A6113">
        <f t="shared" si="95"/>
        <v>2020</v>
      </c>
      <c r="B6113" t="s">
        <v>951</v>
      </c>
      <c r="C6113">
        <v>139</v>
      </c>
      <c r="D6113">
        <v>1</v>
      </c>
      <c r="E6113">
        <v>858.97</v>
      </c>
    </row>
    <row r="6114" spans="1:5" x14ac:dyDescent="0.35">
      <c r="A6114">
        <f t="shared" si="95"/>
        <v>2020</v>
      </c>
      <c r="B6114" t="s">
        <v>951</v>
      </c>
      <c r="C6114">
        <v>146</v>
      </c>
      <c r="D6114">
        <v>1</v>
      </c>
      <c r="E6114">
        <v>885.52</v>
      </c>
    </row>
    <row r="6115" spans="1:5" x14ac:dyDescent="0.35">
      <c r="A6115">
        <f t="shared" si="95"/>
        <v>2020</v>
      </c>
      <c r="B6115" t="s">
        <v>951</v>
      </c>
      <c r="C6115">
        <v>150</v>
      </c>
      <c r="D6115">
        <v>1</v>
      </c>
      <c r="E6115">
        <v>1001.22</v>
      </c>
    </row>
    <row r="6116" spans="1:5" x14ac:dyDescent="0.35">
      <c r="A6116">
        <f t="shared" si="95"/>
        <v>2020</v>
      </c>
      <c r="B6116" t="s">
        <v>951</v>
      </c>
      <c r="C6116">
        <v>152</v>
      </c>
      <c r="D6116">
        <v>1</v>
      </c>
      <c r="E6116">
        <v>6998</v>
      </c>
    </row>
    <row r="6117" spans="1:5" x14ac:dyDescent="0.35">
      <c r="A6117">
        <f t="shared" si="95"/>
        <v>2020</v>
      </c>
      <c r="B6117" t="s">
        <v>951</v>
      </c>
      <c r="C6117">
        <v>162</v>
      </c>
      <c r="D6117">
        <v>1</v>
      </c>
      <c r="E6117">
        <v>973.86</v>
      </c>
    </row>
    <row r="6118" spans="1:5" x14ac:dyDescent="0.35">
      <c r="A6118">
        <f t="shared" si="95"/>
        <v>2020</v>
      </c>
      <c r="B6118" t="s">
        <v>951</v>
      </c>
      <c r="C6118">
        <v>166</v>
      </c>
      <c r="D6118">
        <v>1</v>
      </c>
      <c r="E6118">
        <v>451.5</v>
      </c>
    </row>
    <row r="6119" spans="1:5" x14ac:dyDescent="0.35">
      <c r="A6119">
        <f t="shared" si="95"/>
        <v>2020</v>
      </c>
      <c r="B6119" t="s">
        <v>951</v>
      </c>
      <c r="C6119">
        <v>173</v>
      </c>
      <c r="D6119">
        <v>1</v>
      </c>
      <c r="E6119">
        <v>500.27</v>
      </c>
    </row>
    <row r="6120" spans="1:5" x14ac:dyDescent="0.35">
      <c r="A6120">
        <f t="shared" si="95"/>
        <v>2020</v>
      </c>
      <c r="B6120" t="s">
        <v>951</v>
      </c>
      <c r="C6120">
        <v>177</v>
      </c>
      <c r="D6120">
        <v>1</v>
      </c>
      <c r="E6120">
        <v>1113.6199999999999</v>
      </c>
    </row>
    <row r="6121" spans="1:5" x14ac:dyDescent="0.35">
      <c r="A6121">
        <f t="shared" si="95"/>
        <v>2020</v>
      </c>
      <c r="B6121" t="s">
        <v>951</v>
      </c>
      <c r="C6121">
        <v>181</v>
      </c>
      <c r="D6121">
        <v>1</v>
      </c>
      <c r="E6121">
        <v>6527.08</v>
      </c>
    </row>
    <row r="6122" spans="1:5" x14ac:dyDescent="0.35">
      <c r="A6122">
        <f t="shared" si="95"/>
        <v>2020</v>
      </c>
      <c r="B6122" t="s">
        <v>951</v>
      </c>
      <c r="C6122">
        <v>182</v>
      </c>
      <c r="D6122">
        <v>1</v>
      </c>
      <c r="E6122">
        <v>1021.47</v>
      </c>
    </row>
    <row r="6123" spans="1:5" x14ac:dyDescent="0.35">
      <c r="A6123">
        <f t="shared" si="95"/>
        <v>2020</v>
      </c>
      <c r="B6123" t="s">
        <v>951</v>
      </c>
      <c r="C6123">
        <v>186</v>
      </c>
      <c r="D6123">
        <v>1</v>
      </c>
      <c r="E6123">
        <v>1767.08</v>
      </c>
    </row>
    <row r="6124" spans="1:5" x14ac:dyDescent="0.35">
      <c r="A6124">
        <f t="shared" si="95"/>
        <v>2020</v>
      </c>
      <c r="B6124" t="s">
        <v>951</v>
      </c>
      <c r="C6124">
        <v>191</v>
      </c>
      <c r="D6124">
        <v>1</v>
      </c>
      <c r="E6124">
        <v>8354.69</v>
      </c>
    </row>
    <row r="6125" spans="1:5" x14ac:dyDescent="0.35">
      <c r="A6125">
        <f t="shared" si="95"/>
        <v>2020</v>
      </c>
      <c r="B6125" t="s">
        <v>951</v>
      </c>
      <c r="C6125">
        <v>192</v>
      </c>
      <c r="D6125">
        <v>1</v>
      </c>
      <c r="E6125">
        <v>7289.82</v>
      </c>
    </row>
    <row r="6126" spans="1:5" x14ac:dyDescent="0.35">
      <c r="A6126">
        <f t="shared" si="95"/>
        <v>2020</v>
      </c>
      <c r="B6126" t="s">
        <v>951</v>
      </c>
      <c r="C6126">
        <v>194</v>
      </c>
      <c r="D6126">
        <v>1</v>
      </c>
      <c r="E6126">
        <v>11351.48</v>
      </c>
    </row>
    <row r="6127" spans="1:5" x14ac:dyDescent="0.35">
      <c r="A6127">
        <f t="shared" si="95"/>
        <v>2020</v>
      </c>
      <c r="B6127" t="s">
        <v>951</v>
      </c>
      <c r="C6127">
        <v>195</v>
      </c>
      <c r="D6127">
        <v>1</v>
      </c>
      <c r="E6127">
        <v>678.48</v>
      </c>
    </row>
    <row r="6128" spans="1:5" x14ac:dyDescent="0.35">
      <c r="A6128">
        <f t="shared" si="95"/>
        <v>2020</v>
      </c>
      <c r="B6128" t="s">
        <v>951</v>
      </c>
      <c r="C6128">
        <v>196</v>
      </c>
      <c r="D6128">
        <v>1</v>
      </c>
      <c r="E6128">
        <v>29019.02</v>
      </c>
    </row>
    <row r="6129" spans="1:5" x14ac:dyDescent="0.35">
      <c r="A6129">
        <f t="shared" si="95"/>
        <v>2020</v>
      </c>
      <c r="B6129" t="s">
        <v>951</v>
      </c>
      <c r="C6129">
        <v>197</v>
      </c>
      <c r="D6129">
        <v>1</v>
      </c>
      <c r="E6129">
        <v>5235.6400000000003</v>
      </c>
    </row>
    <row r="6130" spans="1:5" x14ac:dyDescent="0.35">
      <c r="A6130">
        <f t="shared" si="95"/>
        <v>2020</v>
      </c>
      <c r="B6130" t="s">
        <v>951</v>
      </c>
      <c r="C6130">
        <v>199</v>
      </c>
      <c r="D6130">
        <v>1</v>
      </c>
      <c r="E6130">
        <v>3565.45</v>
      </c>
    </row>
    <row r="6131" spans="1:5" x14ac:dyDescent="0.35">
      <c r="A6131">
        <f t="shared" si="95"/>
        <v>2020</v>
      </c>
      <c r="B6131" t="s">
        <v>951</v>
      </c>
      <c r="C6131">
        <v>200</v>
      </c>
      <c r="D6131">
        <v>1</v>
      </c>
      <c r="E6131">
        <v>4314.91</v>
      </c>
    </row>
    <row r="6132" spans="1:5" x14ac:dyDescent="0.35">
      <c r="A6132">
        <f t="shared" si="95"/>
        <v>2020</v>
      </c>
      <c r="B6132" t="s">
        <v>951</v>
      </c>
      <c r="C6132">
        <v>203</v>
      </c>
      <c r="D6132">
        <v>1</v>
      </c>
      <c r="E6132">
        <v>702.61</v>
      </c>
    </row>
    <row r="6133" spans="1:5" x14ac:dyDescent="0.35">
      <c r="A6133">
        <f t="shared" si="95"/>
        <v>2020</v>
      </c>
      <c r="B6133" t="s">
        <v>951</v>
      </c>
      <c r="C6133">
        <v>204</v>
      </c>
      <c r="D6133">
        <v>1</v>
      </c>
      <c r="E6133">
        <v>2255.0700000000002</v>
      </c>
    </row>
    <row r="6134" spans="1:5" x14ac:dyDescent="0.35">
      <c r="A6134">
        <f t="shared" si="95"/>
        <v>2020</v>
      </c>
      <c r="B6134" t="s">
        <v>951</v>
      </c>
      <c r="C6134">
        <v>206</v>
      </c>
      <c r="D6134">
        <v>1</v>
      </c>
      <c r="E6134">
        <v>4227.8100000000004</v>
      </c>
    </row>
    <row r="6135" spans="1:5" x14ac:dyDescent="0.35">
      <c r="A6135">
        <f t="shared" si="95"/>
        <v>2020</v>
      </c>
      <c r="B6135" t="s">
        <v>951</v>
      </c>
      <c r="C6135">
        <v>213</v>
      </c>
      <c r="D6135">
        <v>1</v>
      </c>
      <c r="E6135">
        <v>848.81</v>
      </c>
    </row>
    <row r="6136" spans="1:5" x14ac:dyDescent="0.35">
      <c r="A6136">
        <f t="shared" si="95"/>
        <v>2020</v>
      </c>
      <c r="B6136" t="s">
        <v>951</v>
      </c>
      <c r="C6136">
        <v>227</v>
      </c>
      <c r="D6136">
        <v>1</v>
      </c>
      <c r="E6136">
        <v>873.55</v>
      </c>
    </row>
    <row r="6137" spans="1:5" x14ac:dyDescent="0.35">
      <c r="A6137">
        <f t="shared" si="95"/>
        <v>2020</v>
      </c>
      <c r="B6137" t="s">
        <v>951</v>
      </c>
      <c r="C6137">
        <v>229</v>
      </c>
      <c r="D6137">
        <v>1</v>
      </c>
      <c r="E6137">
        <v>350.13</v>
      </c>
    </row>
    <row r="6138" spans="1:5" x14ac:dyDescent="0.35">
      <c r="A6138">
        <f t="shared" si="95"/>
        <v>2020</v>
      </c>
      <c r="B6138" t="s">
        <v>951</v>
      </c>
      <c r="C6138">
        <v>238</v>
      </c>
      <c r="D6138">
        <v>1</v>
      </c>
      <c r="E6138">
        <v>255.95</v>
      </c>
    </row>
    <row r="6139" spans="1:5" x14ac:dyDescent="0.35">
      <c r="A6139">
        <f t="shared" si="95"/>
        <v>2020</v>
      </c>
      <c r="B6139" t="s">
        <v>951</v>
      </c>
      <c r="C6139">
        <v>239</v>
      </c>
      <c r="D6139">
        <v>1</v>
      </c>
      <c r="E6139">
        <v>690.19</v>
      </c>
    </row>
    <row r="6140" spans="1:5" x14ac:dyDescent="0.35">
      <c r="A6140">
        <f t="shared" si="95"/>
        <v>2020</v>
      </c>
      <c r="B6140" t="s">
        <v>951</v>
      </c>
      <c r="C6140">
        <v>241</v>
      </c>
      <c r="D6140">
        <v>1</v>
      </c>
      <c r="E6140">
        <v>3490.58</v>
      </c>
    </row>
    <row r="6141" spans="1:5" x14ac:dyDescent="0.35">
      <c r="A6141">
        <f t="shared" si="95"/>
        <v>2020</v>
      </c>
      <c r="B6141" t="s">
        <v>951</v>
      </c>
      <c r="C6141">
        <v>242</v>
      </c>
      <c r="D6141">
        <v>1</v>
      </c>
      <c r="E6141">
        <v>479.53</v>
      </c>
    </row>
    <row r="6142" spans="1:5" x14ac:dyDescent="0.35">
      <c r="A6142">
        <f t="shared" si="95"/>
        <v>2020</v>
      </c>
      <c r="B6142" t="s">
        <v>951</v>
      </c>
      <c r="C6142">
        <v>252</v>
      </c>
      <c r="D6142">
        <v>1</v>
      </c>
      <c r="E6142">
        <v>1160.8800000000001</v>
      </c>
    </row>
    <row r="6143" spans="1:5" x14ac:dyDescent="0.35">
      <c r="A6143">
        <f t="shared" si="95"/>
        <v>2020</v>
      </c>
      <c r="B6143" t="s">
        <v>951</v>
      </c>
      <c r="C6143">
        <v>253</v>
      </c>
      <c r="D6143">
        <v>1</v>
      </c>
      <c r="E6143">
        <v>706.06</v>
      </c>
    </row>
    <row r="6144" spans="1:5" x14ac:dyDescent="0.35">
      <c r="A6144">
        <f t="shared" si="95"/>
        <v>2020</v>
      </c>
      <c r="B6144" t="s">
        <v>951</v>
      </c>
      <c r="C6144">
        <v>255</v>
      </c>
      <c r="D6144">
        <v>1</v>
      </c>
      <c r="E6144">
        <v>1376.47</v>
      </c>
    </row>
    <row r="6145" spans="1:5" x14ac:dyDescent="0.35">
      <c r="A6145">
        <f t="shared" si="95"/>
        <v>2020</v>
      </c>
      <c r="B6145" t="s">
        <v>951</v>
      </c>
      <c r="C6145">
        <v>256</v>
      </c>
      <c r="D6145">
        <v>1</v>
      </c>
      <c r="E6145">
        <v>2707.19</v>
      </c>
    </row>
    <row r="6146" spans="1:5" x14ac:dyDescent="0.35">
      <c r="A6146">
        <f t="shared" si="95"/>
        <v>2020</v>
      </c>
      <c r="B6146" t="s">
        <v>951</v>
      </c>
      <c r="C6146">
        <v>261</v>
      </c>
      <c r="D6146">
        <v>1</v>
      </c>
      <c r="E6146">
        <v>302.02</v>
      </c>
    </row>
    <row r="6147" spans="1:5" x14ac:dyDescent="0.35">
      <c r="A6147">
        <f t="shared" si="95"/>
        <v>2020</v>
      </c>
      <c r="B6147" t="s">
        <v>951</v>
      </c>
      <c r="C6147">
        <v>264</v>
      </c>
      <c r="D6147">
        <v>1</v>
      </c>
      <c r="E6147">
        <v>93.54</v>
      </c>
    </row>
    <row r="6148" spans="1:5" x14ac:dyDescent="0.35">
      <c r="A6148">
        <f t="shared" ref="A6148:A6211" si="96">VALUE(20&amp;LEFT(B6148,2))+1</f>
        <v>2020</v>
      </c>
      <c r="B6148" t="s">
        <v>951</v>
      </c>
      <c r="C6148">
        <v>270</v>
      </c>
      <c r="D6148">
        <v>1</v>
      </c>
      <c r="E6148">
        <v>6937.33</v>
      </c>
    </row>
    <row r="6149" spans="1:5" x14ac:dyDescent="0.35">
      <c r="A6149">
        <f t="shared" si="96"/>
        <v>2020</v>
      </c>
      <c r="B6149" t="s">
        <v>951</v>
      </c>
      <c r="C6149">
        <v>271</v>
      </c>
      <c r="D6149">
        <v>1</v>
      </c>
      <c r="E6149">
        <v>10358.200000000001</v>
      </c>
    </row>
    <row r="6150" spans="1:5" x14ac:dyDescent="0.35">
      <c r="A6150">
        <f t="shared" si="96"/>
        <v>2020</v>
      </c>
      <c r="B6150" t="s">
        <v>951</v>
      </c>
      <c r="C6150">
        <v>272</v>
      </c>
      <c r="D6150">
        <v>1</v>
      </c>
      <c r="E6150">
        <v>8834.41</v>
      </c>
    </row>
    <row r="6151" spans="1:5" x14ac:dyDescent="0.35">
      <c r="A6151">
        <f t="shared" si="96"/>
        <v>2020</v>
      </c>
      <c r="B6151" t="s">
        <v>951</v>
      </c>
      <c r="C6151">
        <v>273</v>
      </c>
      <c r="D6151">
        <v>1</v>
      </c>
      <c r="E6151">
        <v>8365.42</v>
      </c>
    </row>
    <row r="6152" spans="1:5" x14ac:dyDescent="0.35">
      <c r="A6152">
        <f t="shared" si="96"/>
        <v>2020</v>
      </c>
      <c r="B6152" t="s">
        <v>951</v>
      </c>
      <c r="C6152">
        <v>276</v>
      </c>
      <c r="D6152">
        <v>1</v>
      </c>
      <c r="E6152">
        <v>11088.79</v>
      </c>
    </row>
    <row r="6153" spans="1:5" x14ac:dyDescent="0.35">
      <c r="A6153">
        <f t="shared" si="96"/>
        <v>2020</v>
      </c>
      <c r="B6153" t="s">
        <v>951</v>
      </c>
      <c r="C6153">
        <v>277</v>
      </c>
      <c r="D6153">
        <v>1</v>
      </c>
      <c r="E6153">
        <v>2481.77</v>
      </c>
    </row>
    <row r="6154" spans="1:5" x14ac:dyDescent="0.35">
      <c r="A6154">
        <f t="shared" si="96"/>
        <v>2020</v>
      </c>
      <c r="B6154" t="s">
        <v>951</v>
      </c>
      <c r="C6154">
        <v>278</v>
      </c>
      <c r="D6154">
        <v>1</v>
      </c>
      <c r="E6154">
        <v>2858.64</v>
      </c>
    </row>
    <row r="6155" spans="1:5" x14ac:dyDescent="0.35">
      <c r="A6155">
        <f t="shared" si="96"/>
        <v>2020</v>
      </c>
      <c r="B6155" t="s">
        <v>951</v>
      </c>
      <c r="C6155">
        <v>279</v>
      </c>
      <c r="D6155">
        <v>1</v>
      </c>
      <c r="E6155">
        <v>21030.45</v>
      </c>
    </row>
    <row r="6156" spans="1:5" x14ac:dyDescent="0.35">
      <c r="A6156">
        <f t="shared" si="96"/>
        <v>2020</v>
      </c>
      <c r="B6156" t="s">
        <v>951</v>
      </c>
      <c r="C6156">
        <v>280</v>
      </c>
      <c r="D6156">
        <v>1</v>
      </c>
      <c r="E6156">
        <v>4195.1099999999997</v>
      </c>
    </row>
    <row r="6157" spans="1:5" x14ac:dyDescent="0.35">
      <c r="A6157">
        <f t="shared" si="96"/>
        <v>2020</v>
      </c>
      <c r="B6157" t="s">
        <v>951</v>
      </c>
      <c r="C6157">
        <v>281</v>
      </c>
      <c r="D6157">
        <v>1</v>
      </c>
      <c r="E6157">
        <v>12132.21</v>
      </c>
    </row>
    <row r="6158" spans="1:5" x14ac:dyDescent="0.35">
      <c r="A6158">
        <f t="shared" si="96"/>
        <v>2020</v>
      </c>
      <c r="B6158" t="s">
        <v>951</v>
      </c>
      <c r="C6158">
        <v>282</v>
      </c>
      <c r="D6158">
        <v>1</v>
      </c>
      <c r="E6158">
        <v>1810.03</v>
      </c>
    </row>
    <row r="6159" spans="1:5" x14ac:dyDescent="0.35">
      <c r="A6159">
        <f t="shared" si="96"/>
        <v>2020</v>
      </c>
      <c r="B6159" t="s">
        <v>951</v>
      </c>
      <c r="C6159">
        <v>283</v>
      </c>
      <c r="D6159">
        <v>1</v>
      </c>
      <c r="E6159">
        <v>4612.8999999999996</v>
      </c>
    </row>
    <row r="6160" spans="1:5" x14ac:dyDescent="0.35">
      <c r="A6160">
        <f t="shared" si="96"/>
        <v>2020</v>
      </c>
      <c r="B6160" t="s">
        <v>951</v>
      </c>
      <c r="C6160">
        <v>284</v>
      </c>
      <c r="D6160">
        <v>1</v>
      </c>
      <c r="E6160">
        <v>12133.57</v>
      </c>
    </row>
    <row r="6161" spans="1:5" x14ac:dyDescent="0.35">
      <c r="A6161">
        <f t="shared" si="96"/>
        <v>2020</v>
      </c>
      <c r="B6161" t="s">
        <v>951</v>
      </c>
      <c r="C6161">
        <v>286</v>
      </c>
      <c r="D6161">
        <v>1</v>
      </c>
      <c r="E6161">
        <v>2422.36</v>
      </c>
    </row>
    <row r="6162" spans="1:5" x14ac:dyDescent="0.35">
      <c r="A6162">
        <f t="shared" si="96"/>
        <v>2020</v>
      </c>
      <c r="B6162" t="s">
        <v>951</v>
      </c>
      <c r="C6162">
        <v>294</v>
      </c>
      <c r="D6162">
        <v>1</v>
      </c>
      <c r="E6162">
        <v>1869.19</v>
      </c>
    </row>
    <row r="6163" spans="1:5" x14ac:dyDescent="0.35">
      <c r="A6163">
        <f t="shared" si="96"/>
        <v>2020</v>
      </c>
      <c r="B6163" t="s">
        <v>951</v>
      </c>
      <c r="C6163">
        <v>297</v>
      </c>
      <c r="D6163">
        <v>1</v>
      </c>
      <c r="E6163">
        <v>376.38</v>
      </c>
    </row>
    <row r="6164" spans="1:5" x14ac:dyDescent="0.35">
      <c r="A6164">
        <f t="shared" si="96"/>
        <v>2020</v>
      </c>
      <c r="B6164" t="s">
        <v>951</v>
      </c>
      <c r="C6164">
        <v>299</v>
      </c>
      <c r="D6164">
        <v>1</v>
      </c>
      <c r="E6164">
        <v>711.35</v>
      </c>
    </row>
    <row r="6165" spans="1:5" x14ac:dyDescent="0.35">
      <c r="A6165">
        <f t="shared" si="96"/>
        <v>2020</v>
      </c>
      <c r="B6165" t="s">
        <v>951</v>
      </c>
      <c r="C6165">
        <v>300</v>
      </c>
      <c r="D6165">
        <v>1</v>
      </c>
      <c r="E6165">
        <v>1083.1300000000001</v>
      </c>
    </row>
    <row r="6166" spans="1:5" x14ac:dyDescent="0.35">
      <c r="A6166">
        <f t="shared" si="96"/>
        <v>2020</v>
      </c>
      <c r="B6166" t="s">
        <v>951</v>
      </c>
      <c r="C6166">
        <v>306</v>
      </c>
      <c r="D6166">
        <v>1</v>
      </c>
      <c r="E6166">
        <v>332.06</v>
      </c>
    </row>
    <row r="6167" spans="1:5" x14ac:dyDescent="0.35">
      <c r="A6167">
        <f t="shared" si="96"/>
        <v>2020</v>
      </c>
      <c r="B6167" t="s">
        <v>951</v>
      </c>
      <c r="C6167">
        <v>308</v>
      </c>
      <c r="D6167">
        <v>1</v>
      </c>
      <c r="E6167">
        <v>595.76</v>
      </c>
    </row>
    <row r="6168" spans="1:5" x14ac:dyDescent="0.35">
      <c r="A6168">
        <f t="shared" si="96"/>
        <v>2020</v>
      </c>
      <c r="B6168" t="s">
        <v>951</v>
      </c>
      <c r="C6168">
        <v>309</v>
      </c>
      <c r="D6168">
        <v>1</v>
      </c>
      <c r="E6168">
        <v>1640.9</v>
      </c>
    </row>
    <row r="6169" spans="1:5" x14ac:dyDescent="0.35">
      <c r="A6169">
        <f t="shared" si="96"/>
        <v>2020</v>
      </c>
      <c r="B6169" t="s">
        <v>951</v>
      </c>
      <c r="C6169">
        <v>314</v>
      </c>
      <c r="D6169">
        <v>1</v>
      </c>
      <c r="E6169">
        <v>756.22</v>
      </c>
    </row>
    <row r="6170" spans="1:5" x14ac:dyDescent="0.35">
      <c r="A6170">
        <f t="shared" si="96"/>
        <v>2020</v>
      </c>
      <c r="B6170" t="s">
        <v>951</v>
      </c>
      <c r="C6170">
        <v>316</v>
      </c>
      <c r="D6170">
        <v>1</v>
      </c>
      <c r="E6170">
        <v>1056.6600000000001</v>
      </c>
    </row>
    <row r="6171" spans="1:5" x14ac:dyDescent="0.35">
      <c r="A6171">
        <f t="shared" si="96"/>
        <v>2020</v>
      </c>
      <c r="B6171" t="s">
        <v>951</v>
      </c>
      <c r="C6171">
        <v>317</v>
      </c>
      <c r="D6171">
        <v>1</v>
      </c>
      <c r="E6171">
        <v>908.5</v>
      </c>
    </row>
    <row r="6172" spans="1:5" x14ac:dyDescent="0.35">
      <c r="A6172">
        <f t="shared" si="96"/>
        <v>2020</v>
      </c>
      <c r="B6172" t="s">
        <v>951</v>
      </c>
      <c r="C6172">
        <v>318</v>
      </c>
      <c r="D6172">
        <v>1</v>
      </c>
      <c r="E6172">
        <v>3962.04</v>
      </c>
    </row>
    <row r="6173" spans="1:5" x14ac:dyDescent="0.35">
      <c r="A6173">
        <f t="shared" si="96"/>
        <v>2020</v>
      </c>
      <c r="B6173" t="s">
        <v>951</v>
      </c>
      <c r="C6173">
        <v>319</v>
      </c>
      <c r="D6173">
        <v>1</v>
      </c>
      <c r="E6173">
        <v>588.03</v>
      </c>
    </row>
    <row r="6174" spans="1:5" x14ac:dyDescent="0.35">
      <c r="A6174">
        <f t="shared" si="96"/>
        <v>2020</v>
      </c>
      <c r="B6174" t="s">
        <v>951</v>
      </c>
      <c r="C6174">
        <v>323</v>
      </c>
      <c r="D6174">
        <v>2</v>
      </c>
      <c r="E6174">
        <v>27.12</v>
      </c>
    </row>
    <row r="6175" spans="1:5" x14ac:dyDescent="0.35">
      <c r="A6175">
        <f t="shared" si="96"/>
        <v>2020</v>
      </c>
      <c r="B6175" t="s">
        <v>951</v>
      </c>
      <c r="C6175">
        <v>330</v>
      </c>
      <c r="D6175">
        <v>1</v>
      </c>
      <c r="E6175">
        <v>279.36</v>
      </c>
    </row>
    <row r="6176" spans="1:5" x14ac:dyDescent="0.35">
      <c r="A6176">
        <f t="shared" si="96"/>
        <v>2020</v>
      </c>
      <c r="B6176" t="s">
        <v>951</v>
      </c>
      <c r="C6176">
        <v>332</v>
      </c>
      <c r="D6176">
        <v>1</v>
      </c>
      <c r="E6176">
        <v>1617.89</v>
      </c>
    </row>
    <row r="6177" spans="1:5" x14ac:dyDescent="0.35">
      <c r="A6177">
        <f t="shared" si="96"/>
        <v>2020</v>
      </c>
      <c r="B6177" t="s">
        <v>951</v>
      </c>
      <c r="C6177">
        <v>333</v>
      </c>
      <c r="D6177">
        <v>1</v>
      </c>
      <c r="E6177">
        <v>479.72</v>
      </c>
    </row>
    <row r="6178" spans="1:5" x14ac:dyDescent="0.35">
      <c r="A6178">
        <f t="shared" si="96"/>
        <v>2020</v>
      </c>
      <c r="B6178" t="s">
        <v>951</v>
      </c>
      <c r="C6178">
        <v>345</v>
      </c>
      <c r="D6178">
        <v>1</v>
      </c>
      <c r="E6178">
        <v>1553.75</v>
      </c>
    </row>
    <row r="6179" spans="1:5" x14ac:dyDescent="0.35">
      <c r="A6179">
        <f t="shared" si="96"/>
        <v>2020</v>
      </c>
      <c r="B6179" t="s">
        <v>951</v>
      </c>
      <c r="C6179">
        <v>347</v>
      </c>
      <c r="D6179">
        <v>1</v>
      </c>
      <c r="E6179">
        <v>4261.1899999999996</v>
      </c>
    </row>
    <row r="6180" spans="1:5" x14ac:dyDescent="0.35">
      <c r="A6180">
        <f t="shared" si="96"/>
        <v>2020</v>
      </c>
      <c r="B6180" t="s">
        <v>951</v>
      </c>
      <c r="C6180">
        <v>356</v>
      </c>
      <c r="D6180">
        <v>1</v>
      </c>
      <c r="E6180">
        <v>168.52</v>
      </c>
    </row>
    <row r="6181" spans="1:5" x14ac:dyDescent="0.35">
      <c r="A6181">
        <f t="shared" si="96"/>
        <v>2020</v>
      </c>
      <c r="B6181" t="s">
        <v>951</v>
      </c>
      <c r="C6181">
        <v>361</v>
      </c>
      <c r="D6181">
        <v>1</v>
      </c>
      <c r="E6181">
        <v>985.67</v>
      </c>
    </row>
    <row r="6182" spans="1:5" x14ac:dyDescent="0.35">
      <c r="A6182">
        <f t="shared" si="96"/>
        <v>2020</v>
      </c>
      <c r="B6182" t="s">
        <v>951</v>
      </c>
      <c r="C6182">
        <v>362</v>
      </c>
      <c r="D6182">
        <v>1</v>
      </c>
      <c r="E6182">
        <v>312.95</v>
      </c>
    </row>
    <row r="6183" spans="1:5" x14ac:dyDescent="0.35">
      <c r="A6183">
        <f t="shared" si="96"/>
        <v>2020</v>
      </c>
      <c r="B6183" t="s">
        <v>951</v>
      </c>
      <c r="C6183">
        <v>363</v>
      </c>
      <c r="D6183">
        <v>1</v>
      </c>
      <c r="E6183">
        <v>287.22000000000003</v>
      </c>
    </row>
    <row r="6184" spans="1:5" x14ac:dyDescent="0.35">
      <c r="A6184">
        <f t="shared" si="96"/>
        <v>2020</v>
      </c>
      <c r="B6184" t="s">
        <v>951</v>
      </c>
      <c r="C6184">
        <v>378</v>
      </c>
      <c r="D6184">
        <v>1</v>
      </c>
      <c r="E6184">
        <v>568.54</v>
      </c>
    </row>
    <row r="6185" spans="1:5" x14ac:dyDescent="0.35">
      <c r="A6185">
        <f t="shared" si="96"/>
        <v>2020</v>
      </c>
      <c r="B6185" t="s">
        <v>951</v>
      </c>
      <c r="C6185">
        <v>381</v>
      </c>
      <c r="D6185">
        <v>1</v>
      </c>
      <c r="E6185">
        <v>1357.6</v>
      </c>
    </row>
    <row r="6186" spans="1:5" x14ac:dyDescent="0.35">
      <c r="A6186">
        <f t="shared" si="96"/>
        <v>2020</v>
      </c>
      <c r="B6186" t="s">
        <v>951</v>
      </c>
      <c r="C6186">
        <v>390</v>
      </c>
      <c r="D6186">
        <v>1</v>
      </c>
      <c r="E6186">
        <v>467.07</v>
      </c>
    </row>
    <row r="6187" spans="1:5" x14ac:dyDescent="0.35">
      <c r="A6187">
        <f t="shared" si="96"/>
        <v>2020</v>
      </c>
      <c r="B6187" t="s">
        <v>951</v>
      </c>
      <c r="C6187">
        <v>391</v>
      </c>
      <c r="D6187">
        <v>1</v>
      </c>
      <c r="E6187">
        <v>502.67</v>
      </c>
    </row>
    <row r="6188" spans="1:5" x14ac:dyDescent="0.35">
      <c r="A6188">
        <f t="shared" si="96"/>
        <v>2020</v>
      </c>
      <c r="B6188" t="s">
        <v>951</v>
      </c>
      <c r="C6188">
        <v>402</v>
      </c>
      <c r="D6188">
        <v>1</v>
      </c>
      <c r="E6188">
        <v>140.30000000000001</v>
      </c>
    </row>
    <row r="6189" spans="1:5" x14ac:dyDescent="0.35">
      <c r="A6189">
        <f t="shared" si="96"/>
        <v>2020</v>
      </c>
      <c r="B6189" t="s">
        <v>951</v>
      </c>
      <c r="C6189">
        <v>403</v>
      </c>
      <c r="D6189">
        <v>1</v>
      </c>
      <c r="E6189">
        <v>137.88</v>
      </c>
    </row>
    <row r="6190" spans="1:5" x14ac:dyDescent="0.35">
      <c r="A6190">
        <f t="shared" si="96"/>
        <v>2020</v>
      </c>
      <c r="B6190" t="s">
        <v>951</v>
      </c>
      <c r="C6190">
        <v>404</v>
      </c>
      <c r="D6190">
        <v>1</v>
      </c>
      <c r="E6190">
        <v>204.46</v>
      </c>
    </row>
    <row r="6191" spans="1:5" x14ac:dyDescent="0.35">
      <c r="A6191">
        <f t="shared" si="96"/>
        <v>2020</v>
      </c>
      <c r="B6191" t="s">
        <v>951</v>
      </c>
      <c r="C6191">
        <v>413</v>
      </c>
      <c r="D6191">
        <v>1</v>
      </c>
      <c r="E6191">
        <v>2526.0500000000002</v>
      </c>
    </row>
    <row r="6192" spans="1:5" x14ac:dyDescent="0.35">
      <c r="A6192">
        <f t="shared" si="96"/>
        <v>2020</v>
      </c>
      <c r="B6192" t="s">
        <v>951</v>
      </c>
      <c r="C6192">
        <v>414</v>
      </c>
      <c r="D6192">
        <v>1</v>
      </c>
      <c r="E6192">
        <v>484.76</v>
      </c>
    </row>
    <row r="6193" spans="1:5" x14ac:dyDescent="0.35">
      <c r="A6193">
        <f t="shared" si="96"/>
        <v>2020</v>
      </c>
      <c r="B6193" t="s">
        <v>951</v>
      </c>
      <c r="C6193">
        <v>415</v>
      </c>
      <c r="D6193">
        <v>1</v>
      </c>
      <c r="E6193">
        <v>211.96</v>
      </c>
    </row>
    <row r="6194" spans="1:5" x14ac:dyDescent="0.35">
      <c r="A6194">
        <f t="shared" si="96"/>
        <v>2020</v>
      </c>
      <c r="B6194" t="s">
        <v>951</v>
      </c>
      <c r="C6194">
        <v>423</v>
      </c>
      <c r="D6194">
        <v>1</v>
      </c>
      <c r="E6194">
        <v>2789.35</v>
      </c>
    </row>
    <row r="6195" spans="1:5" x14ac:dyDescent="0.35">
      <c r="A6195">
        <f t="shared" si="96"/>
        <v>2020</v>
      </c>
      <c r="B6195" t="s">
        <v>951</v>
      </c>
      <c r="C6195">
        <v>424</v>
      </c>
      <c r="D6195">
        <v>1</v>
      </c>
      <c r="E6195">
        <v>477.85</v>
      </c>
    </row>
    <row r="6196" spans="1:5" x14ac:dyDescent="0.35">
      <c r="A6196">
        <f t="shared" si="96"/>
        <v>2020</v>
      </c>
      <c r="B6196" t="s">
        <v>951</v>
      </c>
      <c r="C6196">
        <v>432</v>
      </c>
      <c r="D6196">
        <v>1</v>
      </c>
      <c r="E6196">
        <v>660.99</v>
      </c>
    </row>
    <row r="6197" spans="1:5" x14ac:dyDescent="0.35">
      <c r="A6197">
        <f t="shared" si="96"/>
        <v>2020</v>
      </c>
      <c r="B6197" t="s">
        <v>951</v>
      </c>
      <c r="C6197">
        <v>435</v>
      </c>
      <c r="D6197">
        <v>1</v>
      </c>
      <c r="E6197">
        <v>698.2</v>
      </c>
    </row>
    <row r="6198" spans="1:5" x14ac:dyDescent="0.35">
      <c r="A6198">
        <f t="shared" si="96"/>
        <v>2020</v>
      </c>
      <c r="B6198" t="s">
        <v>951</v>
      </c>
      <c r="C6198">
        <v>441</v>
      </c>
      <c r="D6198">
        <v>1</v>
      </c>
      <c r="E6198">
        <v>435.66</v>
      </c>
    </row>
    <row r="6199" spans="1:5" x14ac:dyDescent="0.35">
      <c r="A6199">
        <f t="shared" si="96"/>
        <v>2020</v>
      </c>
      <c r="B6199" t="s">
        <v>951</v>
      </c>
      <c r="C6199">
        <v>447</v>
      </c>
      <c r="D6199">
        <v>1</v>
      </c>
      <c r="E6199">
        <v>141.16999999999999</v>
      </c>
    </row>
    <row r="6200" spans="1:5" x14ac:dyDescent="0.35">
      <c r="A6200">
        <f t="shared" si="96"/>
        <v>2020</v>
      </c>
      <c r="B6200" t="s">
        <v>951</v>
      </c>
      <c r="C6200">
        <v>458</v>
      </c>
      <c r="D6200">
        <v>1</v>
      </c>
      <c r="E6200">
        <v>223.81</v>
      </c>
    </row>
    <row r="6201" spans="1:5" x14ac:dyDescent="0.35">
      <c r="A6201">
        <f t="shared" si="96"/>
        <v>2020</v>
      </c>
      <c r="B6201" t="s">
        <v>951</v>
      </c>
      <c r="C6201">
        <v>463</v>
      </c>
      <c r="D6201">
        <v>1</v>
      </c>
      <c r="E6201">
        <v>961.79</v>
      </c>
    </row>
    <row r="6202" spans="1:5" x14ac:dyDescent="0.35">
      <c r="A6202">
        <f t="shared" si="96"/>
        <v>2020</v>
      </c>
      <c r="B6202" t="s">
        <v>951</v>
      </c>
      <c r="C6202">
        <v>465</v>
      </c>
      <c r="D6202">
        <v>1</v>
      </c>
      <c r="E6202">
        <v>1562.3</v>
      </c>
    </row>
    <row r="6203" spans="1:5" x14ac:dyDescent="0.35">
      <c r="A6203">
        <f t="shared" si="96"/>
        <v>2020</v>
      </c>
      <c r="B6203" t="s">
        <v>951</v>
      </c>
      <c r="C6203">
        <v>466</v>
      </c>
      <c r="D6203">
        <v>1</v>
      </c>
      <c r="E6203">
        <v>2190.9699999999998</v>
      </c>
    </row>
    <row r="6204" spans="1:5" x14ac:dyDescent="0.35">
      <c r="A6204">
        <f t="shared" si="96"/>
        <v>2020</v>
      </c>
      <c r="B6204" t="s">
        <v>951</v>
      </c>
      <c r="C6204">
        <v>473</v>
      </c>
      <c r="D6204">
        <v>1</v>
      </c>
      <c r="E6204">
        <v>405.78</v>
      </c>
    </row>
    <row r="6205" spans="1:5" x14ac:dyDescent="0.35">
      <c r="A6205">
        <f t="shared" si="96"/>
        <v>2020</v>
      </c>
      <c r="B6205" t="s">
        <v>951</v>
      </c>
      <c r="C6205">
        <v>477</v>
      </c>
      <c r="D6205">
        <v>1</v>
      </c>
      <c r="E6205">
        <v>3265.47</v>
      </c>
    </row>
    <row r="6206" spans="1:5" x14ac:dyDescent="0.35">
      <c r="A6206">
        <f t="shared" si="96"/>
        <v>2020</v>
      </c>
      <c r="B6206" t="s">
        <v>951</v>
      </c>
      <c r="C6206">
        <v>480</v>
      </c>
      <c r="D6206">
        <v>1</v>
      </c>
      <c r="E6206">
        <v>568.04</v>
      </c>
    </row>
    <row r="6207" spans="1:5" x14ac:dyDescent="0.35">
      <c r="A6207">
        <f t="shared" si="96"/>
        <v>2020</v>
      </c>
      <c r="B6207" t="s">
        <v>951</v>
      </c>
      <c r="C6207">
        <v>482</v>
      </c>
      <c r="D6207">
        <v>1</v>
      </c>
      <c r="E6207">
        <v>2384.7600000000002</v>
      </c>
    </row>
    <row r="6208" spans="1:5" x14ac:dyDescent="0.35">
      <c r="A6208">
        <f t="shared" si="96"/>
        <v>2020</v>
      </c>
      <c r="B6208" t="s">
        <v>951</v>
      </c>
      <c r="C6208">
        <v>484</v>
      </c>
      <c r="D6208">
        <v>1</v>
      </c>
      <c r="E6208">
        <v>1203.8800000000001</v>
      </c>
    </row>
    <row r="6209" spans="1:5" x14ac:dyDescent="0.35">
      <c r="A6209">
        <f t="shared" si="96"/>
        <v>2020</v>
      </c>
      <c r="B6209" t="s">
        <v>951</v>
      </c>
      <c r="C6209">
        <v>485</v>
      </c>
      <c r="D6209">
        <v>1</v>
      </c>
      <c r="E6209">
        <v>949.73</v>
      </c>
    </row>
    <row r="6210" spans="1:5" x14ac:dyDescent="0.35">
      <c r="A6210">
        <f t="shared" si="96"/>
        <v>2020</v>
      </c>
      <c r="B6210" t="s">
        <v>951</v>
      </c>
      <c r="C6210">
        <v>486</v>
      </c>
      <c r="D6210">
        <v>1</v>
      </c>
      <c r="E6210">
        <v>328.98</v>
      </c>
    </row>
    <row r="6211" spans="1:5" x14ac:dyDescent="0.35">
      <c r="A6211">
        <f t="shared" si="96"/>
        <v>2020</v>
      </c>
      <c r="B6211" t="s">
        <v>951</v>
      </c>
      <c r="C6211">
        <v>487</v>
      </c>
      <c r="D6211">
        <v>1</v>
      </c>
      <c r="E6211">
        <v>386.16</v>
      </c>
    </row>
    <row r="6212" spans="1:5" x14ac:dyDescent="0.35">
      <c r="A6212">
        <f t="shared" ref="A6212:A6275" si="97">VALUE(20&amp;LEFT(B6212,2))+1</f>
        <v>2020</v>
      </c>
      <c r="B6212" t="s">
        <v>951</v>
      </c>
      <c r="C6212">
        <v>492</v>
      </c>
      <c r="D6212">
        <v>1</v>
      </c>
      <c r="E6212">
        <v>5055.99</v>
      </c>
    </row>
    <row r="6213" spans="1:5" x14ac:dyDescent="0.35">
      <c r="A6213">
        <f t="shared" si="97"/>
        <v>2020</v>
      </c>
      <c r="B6213" t="s">
        <v>951</v>
      </c>
      <c r="C6213">
        <v>495</v>
      </c>
      <c r="D6213">
        <v>1</v>
      </c>
      <c r="E6213">
        <v>452.42</v>
      </c>
    </row>
    <row r="6214" spans="1:5" x14ac:dyDescent="0.35">
      <c r="A6214">
        <f t="shared" si="97"/>
        <v>2020</v>
      </c>
      <c r="B6214" t="s">
        <v>951</v>
      </c>
      <c r="C6214">
        <v>497</v>
      </c>
      <c r="D6214">
        <v>1</v>
      </c>
      <c r="E6214">
        <v>303.33999999999997</v>
      </c>
    </row>
    <row r="6215" spans="1:5" x14ac:dyDescent="0.35">
      <c r="A6215">
        <f t="shared" si="97"/>
        <v>2020</v>
      </c>
      <c r="B6215" t="s">
        <v>951</v>
      </c>
      <c r="C6215">
        <v>499</v>
      </c>
      <c r="D6215">
        <v>1</v>
      </c>
      <c r="E6215">
        <v>262.68</v>
      </c>
    </row>
    <row r="6216" spans="1:5" x14ac:dyDescent="0.35">
      <c r="A6216">
        <f t="shared" si="97"/>
        <v>2020</v>
      </c>
      <c r="B6216" t="s">
        <v>951</v>
      </c>
      <c r="C6216">
        <v>500</v>
      </c>
      <c r="D6216">
        <v>1</v>
      </c>
      <c r="E6216">
        <v>386.58</v>
      </c>
    </row>
    <row r="6217" spans="1:5" x14ac:dyDescent="0.35">
      <c r="A6217">
        <f t="shared" si="97"/>
        <v>2020</v>
      </c>
      <c r="B6217" t="s">
        <v>951</v>
      </c>
      <c r="C6217">
        <v>505</v>
      </c>
      <c r="D6217">
        <v>1</v>
      </c>
      <c r="E6217">
        <v>358.76</v>
      </c>
    </row>
    <row r="6218" spans="1:5" x14ac:dyDescent="0.35">
      <c r="A6218">
        <f t="shared" si="97"/>
        <v>2020</v>
      </c>
      <c r="B6218" t="s">
        <v>951</v>
      </c>
      <c r="C6218">
        <v>507</v>
      </c>
      <c r="D6218">
        <v>1</v>
      </c>
      <c r="E6218">
        <v>377.84</v>
      </c>
    </row>
    <row r="6219" spans="1:5" x14ac:dyDescent="0.35">
      <c r="A6219">
        <f t="shared" si="97"/>
        <v>2020</v>
      </c>
      <c r="B6219" t="s">
        <v>951</v>
      </c>
      <c r="C6219">
        <v>508</v>
      </c>
      <c r="D6219">
        <v>1</v>
      </c>
      <c r="E6219">
        <v>2243.79</v>
      </c>
    </row>
    <row r="6220" spans="1:5" x14ac:dyDescent="0.35">
      <c r="A6220">
        <f t="shared" si="97"/>
        <v>2020</v>
      </c>
      <c r="B6220" t="s">
        <v>951</v>
      </c>
      <c r="C6220">
        <v>511</v>
      </c>
      <c r="D6220">
        <v>1</v>
      </c>
      <c r="E6220">
        <v>557.77</v>
      </c>
    </row>
    <row r="6221" spans="1:5" x14ac:dyDescent="0.35">
      <c r="A6221">
        <f t="shared" si="97"/>
        <v>2020</v>
      </c>
      <c r="B6221" t="s">
        <v>951</v>
      </c>
      <c r="C6221">
        <v>514</v>
      </c>
      <c r="D6221">
        <v>1</v>
      </c>
      <c r="E6221">
        <v>148.38</v>
      </c>
    </row>
    <row r="6222" spans="1:5" x14ac:dyDescent="0.35">
      <c r="A6222">
        <f t="shared" si="97"/>
        <v>2020</v>
      </c>
      <c r="B6222" t="s">
        <v>951</v>
      </c>
      <c r="C6222">
        <v>518</v>
      </c>
      <c r="D6222">
        <v>1</v>
      </c>
      <c r="E6222">
        <v>3637.22</v>
      </c>
    </row>
    <row r="6223" spans="1:5" x14ac:dyDescent="0.35">
      <c r="A6223">
        <f t="shared" si="97"/>
        <v>2020</v>
      </c>
      <c r="B6223" t="s">
        <v>951</v>
      </c>
      <c r="C6223">
        <v>531</v>
      </c>
      <c r="D6223">
        <v>1</v>
      </c>
      <c r="E6223">
        <v>2220.67</v>
      </c>
    </row>
    <row r="6224" spans="1:5" x14ac:dyDescent="0.35">
      <c r="A6224">
        <f t="shared" si="97"/>
        <v>2020</v>
      </c>
      <c r="B6224" t="s">
        <v>951</v>
      </c>
      <c r="C6224">
        <v>533</v>
      </c>
      <c r="D6224">
        <v>1</v>
      </c>
      <c r="E6224">
        <v>1114.17</v>
      </c>
    </row>
    <row r="6225" spans="1:5" x14ac:dyDescent="0.35">
      <c r="A6225">
        <f t="shared" si="97"/>
        <v>2020</v>
      </c>
      <c r="B6225" t="s">
        <v>951</v>
      </c>
      <c r="C6225">
        <v>534</v>
      </c>
      <c r="D6225">
        <v>1</v>
      </c>
      <c r="E6225">
        <v>2152.4899999999998</v>
      </c>
    </row>
    <row r="6226" spans="1:5" x14ac:dyDescent="0.35">
      <c r="A6226">
        <f t="shared" si="97"/>
        <v>2020</v>
      </c>
      <c r="B6226" t="s">
        <v>951</v>
      </c>
      <c r="C6226">
        <v>535</v>
      </c>
      <c r="D6226">
        <v>1</v>
      </c>
      <c r="E6226">
        <v>17702.77</v>
      </c>
    </row>
    <row r="6227" spans="1:5" x14ac:dyDescent="0.35">
      <c r="A6227">
        <f t="shared" si="97"/>
        <v>2020</v>
      </c>
      <c r="B6227" t="s">
        <v>951</v>
      </c>
      <c r="C6227">
        <v>542</v>
      </c>
      <c r="D6227">
        <v>1</v>
      </c>
      <c r="E6227">
        <v>423.43</v>
      </c>
    </row>
    <row r="6228" spans="1:5" x14ac:dyDescent="0.35">
      <c r="A6228">
        <f t="shared" si="97"/>
        <v>2020</v>
      </c>
      <c r="B6228" t="s">
        <v>951</v>
      </c>
      <c r="C6228">
        <v>544</v>
      </c>
      <c r="D6228">
        <v>1</v>
      </c>
      <c r="E6228">
        <v>3029.09</v>
      </c>
    </row>
    <row r="6229" spans="1:5" x14ac:dyDescent="0.35">
      <c r="A6229">
        <f t="shared" si="97"/>
        <v>2020</v>
      </c>
      <c r="B6229" t="s">
        <v>951</v>
      </c>
      <c r="C6229">
        <v>545</v>
      </c>
      <c r="D6229">
        <v>1</v>
      </c>
      <c r="E6229">
        <v>381.91</v>
      </c>
    </row>
    <row r="6230" spans="1:5" x14ac:dyDescent="0.35">
      <c r="A6230">
        <f t="shared" si="97"/>
        <v>2020</v>
      </c>
      <c r="B6230" t="s">
        <v>951</v>
      </c>
      <c r="C6230">
        <v>547</v>
      </c>
      <c r="D6230">
        <v>1</v>
      </c>
      <c r="E6230">
        <v>553.4</v>
      </c>
    </row>
    <row r="6231" spans="1:5" x14ac:dyDescent="0.35">
      <c r="A6231">
        <f t="shared" si="97"/>
        <v>2020</v>
      </c>
      <c r="B6231" t="s">
        <v>951</v>
      </c>
      <c r="C6231">
        <v>548</v>
      </c>
      <c r="D6231">
        <v>1</v>
      </c>
      <c r="E6231">
        <v>881.5</v>
      </c>
    </row>
    <row r="6232" spans="1:5" x14ac:dyDescent="0.35">
      <c r="A6232">
        <f t="shared" si="97"/>
        <v>2020</v>
      </c>
      <c r="B6232" t="s">
        <v>951</v>
      </c>
      <c r="C6232">
        <v>549</v>
      </c>
      <c r="D6232">
        <v>1</v>
      </c>
      <c r="E6232">
        <v>1553</v>
      </c>
    </row>
    <row r="6233" spans="1:5" x14ac:dyDescent="0.35">
      <c r="A6233">
        <f t="shared" si="97"/>
        <v>2020</v>
      </c>
      <c r="B6233" t="s">
        <v>951</v>
      </c>
      <c r="C6233">
        <v>550</v>
      </c>
      <c r="D6233">
        <v>1</v>
      </c>
      <c r="E6233">
        <v>583.04</v>
      </c>
    </row>
    <row r="6234" spans="1:5" x14ac:dyDescent="0.35">
      <c r="A6234">
        <f t="shared" si="97"/>
        <v>2020</v>
      </c>
      <c r="B6234" t="s">
        <v>951</v>
      </c>
      <c r="C6234">
        <v>553</v>
      </c>
      <c r="D6234">
        <v>1</v>
      </c>
      <c r="E6234">
        <v>778.06</v>
      </c>
    </row>
    <row r="6235" spans="1:5" x14ac:dyDescent="0.35">
      <c r="A6235">
        <f t="shared" si="97"/>
        <v>2020</v>
      </c>
      <c r="B6235" t="s">
        <v>951</v>
      </c>
      <c r="C6235">
        <v>561</v>
      </c>
      <c r="D6235">
        <v>1</v>
      </c>
      <c r="E6235">
        <v>237.08</v>
      </c>
    </row>
    <row r="6236" spans="1:5" x14ac:dyDescent="0.35">
      <c r="A6236">
        <f t="shared" si="97"/>
        <v>2020</v>
      </c>
      <c r="B6236" t="s">
        <v>951</v>
      </c>
      <c r="C6236">
        <v>564</v>
      </c>
      <c r="D6236">
        <v>1</v>
      </c>
      <c r="E6236">
        <v>1967.77</v>
      </c>
    </row>
    <row r="6237" spans="1:5" x14ac:dyDescent="0.35">
      <c r="A6237">
        <f t="shared" si="97"/>
        <v>2020</v>
      </c>
      <c r="B6237" t="s">
        <v>951</v>
      </c>
      <c r="C6237">
        <v>577</v>
      </c>
      <c r="D6237">
        <v>1</v>
      </c>
      <c r="E6237">
        <v>436.43</v>
      </c>
    </row>
    <row r="6238" spans="1:5" x14ac:dyDescent="0.35">
      <c r="A6238">
        <f t="shared" si="97"/>
        <v>2020</v>
      </c>
      <c r="B6238" t="s">
        <v>951</v>
      </c>
      <c r="C6238">
        <v>578</v>
      </c>
      <c r="D6238">
        <v>1</v>
      </c>
      <c r="E6238">
        <v>1573.31</v>
      </c>
    </row>
    <row r="6239" spans="1:5" x14ac:dyDescent="0.35">
      <c r="A6239">
        <f t="shared" si="97"/>
        <v>2020</v>
      </c>
      <c r="B6239" t="s">
        <v>951</v>
      </c>
      <c r="C6239">
        <v>581</v>
      </c>
      <c r="D6239">
        <v>1</v>
      </c>
      <c r="E6239">
        <v>415.69</v>
      </c>
    </row>
    <row r="6240" spans="1:5" x14ac:dyDescent="0.35">
      <c r="A6240">
        <f t="shared" si="97"/>
        <v>2020</v>
      </c>
      <c r="B6240" t="s">
        <v>951</v>
      </c>
      <c r="C6240">
        <v>592</v>
      </c>
      <c r="D6240">
        <v>1</v>
      </c>
      <c r="E6240">
        <v>185.2</v>
      </c>
    </row>
    <row r="6241" spans="1:5" x14ac:dyDescent="0.35">
      <c r="A6241">
        <f t="shared" si="97"/>
        <v>2020</v>
      </c>
      <c r="B6241" t="s">
        <v>951</v>
      </c>
      <c r="C6241">
        <v>593</v>
      </c>
      <c r="D6241">
        <v>1</v>
      </c>
      <c r="E6241">
        <v>1175.19</v>
      </c>
    </row>
    <row r="6242" spans="1:5" x14ac:dyDescent="0.35">
      <c r="A6242">
        <f t="shared" si="97"/>
        <v>2020</v>
      </c>
      <c r="B6242" t="s">
        <v>951</v>
      </c>
      <c r="C6242">
        <v>595</v>
      </c>
      <c r="D6242">
        <v>1</v>
      </c>
      <c r="E6242">
        <v>1930.69</v>
      </c>
    </row>
    <row r="6243" spans="1:5" x14ac:dyDescent="0.35">
      <c r="A6243">
        <f t="shared" si="97"/>
        <v>2020</v>
      </c>
      <c r="B6243" t="s">
        <v>951</v>
      </c>
      <c r="C6243">
        <v>599</v>
      </c>
      <c r="D6243">
        <v>1</v>
      </c>
      <c r="E6243">
        <v>470.26</v>
      </c>
    </row>
    <row r="6244" spans="1:5" x14ac:dyDescent="0.35">
      <c r="A6244">
        <f t="shared" si="97"/>
        <v>2020</v>
      </c>
      <c r="B6244" t="s">
        <v>951</v>
      </c>
      <c r="C6244">
        <v>600</v>
      </c>
      <c r="D6244">
        <v>1</v>
      </c>
      <c r="E6244">
        <v>246.2</v>
      </c>
    </row>
    <row r="6245" spans="1:5" x14ac:dyDescent="0.35">
      <c r="A6245">
        <f t="shared" si="97"/>
        <v>2020</v>
      </c>
      <c r="B6245" t="s">
        <v>951</v>
      </c>
      <c r="C6245">
        <v>601</v>
      </c>
      <c r="D6245">
        <v>1</v>
      </c>
      <c r="E6245">
        <v>607.03</v>
      </c>
    </row>
    <row r="6246" spans="1:5" x14ac:dyDescent="0.35">
      <c r="A6246">
        <f t="shared" si="97"/>
        <v>2020</v>
      </c>
      <c r="B6246" t="s">
        <v>951</v>
      </c>
      <c r="C6246">
        <v>621</v>
      </c>
      <c r="D6246">
        <v>1</v>
      </c>
      <c r="E6246">
        <v>11725.84</v>
      </c>
    </row>
    <row r="6247" spans="1:5" x14ac:dyDescent="0.35">
      <c r="A6247">
        <f t="shared" si="97"/>
        <v>2020</v>
      </c>
      <c r="B6247" t="s">
        <v>951</v>
      </c>
      <c r="C6247">
        <v>622</v>
      </c>
      <c r="D6247">
        <v>1</v>
      </c>
      <c r="E6247">
        <v>10562.61</v>
      </c>
    </row>
    <row r="6248" spans="1:5" x14ac:dyDescent="0.35">
      <c r="A6248">
        <f t="shared" si="97"/>
        <v>2020</v>
      </c>
      <c r="B6248" t="s">
        <v>951</v>
      </c>
      <c r="C6248">
        <v>623</v>
      </c>
      <c r="D6248">
        <v>1</v>
      </c>
      <c r="E6248">
        <v>7581.91</v>
      </c>
    </row>
    <row r="6249" spans="1:5" x14ac:dyDescent="0.35">
      <c r="A6249">
        <f t="shared" si="97"/>
        <v>2020</v>
      </c>
      <c r="B6249" t="s">
        <v>951</v>
      </c>
      <c r="C6249">
        <v>624</v>
      </c>
      <c r="D6249">
        <v>1</v>
      </c>
      <c r="E6249">
        <v>8706.83</v>
      </c>
    </row>
    <row r="6250" spans="1:5" x14ac:dyDescent="0.35">
      <c r="A6250">
        <f t="shared" si="97"/>
        <v>2020</v>
      </c>
      <c r="B6250" t="s">
        <v>951</v>
      </c>
      <c r="C6250">
        <v>625</v>
      </c>
      <c r="D6250">
        <v>1</v>
      </c>
      <c r="E6250">
        <v>35005.629999999997</v>
      </c>
    </row>
    <row r="6251" spans="1:5" x14ac:dyDescent="0.35">
      <c r="A6251">
        <f t="shared" si="97"/>
        <v>2020</v>
      </c>
      <c r="B6251" t="s">
        <v>951</v>
      </c>
      <c r="C6251">
        <v>630</v>
      </c>
      <c r="D6251">
        <v>1</v>
      </c>
      <c r="E6251">
        <v>381.34</v>
      </c>
    </row>
    <row r="6252" spans="1:5" x14ac:dyDescent="0.35">
      <c r="A6252">
        <f t="shared" si="97"/>
        <v>2020</v>
      </c>
      <c r="B6252" t="s">
        <v>951</v>
      </c>
      <c r="C6252">
        <v>635</v>
      </c>
      <c r="D6252">
        <v>1</v>
      </c>
      <c r="E6252">
        <v>82.45</v>
      </c>
    </row>
    <row r="6253" spans="1:5" x14ac:dyDescent="0.35">
      <c r="A6253">
        <f t="shared" si="97"/>
        <v>2020</v>
      </c>
      <c r="B6253" t="s">
        <v>951</v>
      </c>
      <c r="C6253">
        <v>640</v>
      </c>
      <c r="D6253">
        <v>1</v>
      </c>
      <c r="E6253">
        <v>424.03</v>
      </c>
    </row>
    <row r="6254" spans="1:5" x14ac:dyDescent="0.35">
      <c r="A6254">
        <f t="shared" si="97"/>
        <v>2020</v>
      </c>
      <c r="B6254" t="s">
        <v>951</v>
      </c>
      <c r="C6254">
        <v>656</v>
      </c>
      <c r="D6254">
        <v>1</v>
      </c>
      <c r="E6254">
        <v>3434.01</v>
      </c>
    </row>
    <row r="6255" spans="1:5" x14ac:dyDescent="0.35">
      <c r="A6255">
        <f t="shared" si="97"/>
        <v>2020</v>
      </c>
      <c r="B6255" t="s">
        <v>951</v>
      </c>
      <c r="C6255">
        <v>659</v>
      </c>
      <c r="D6255">
        <v>1</v>
      </c>
      <c r="E6255">
        <v>4019.54</v>
      </c>
    </row>
    <row r="6256" spans="1:5" x14ac:dyDescent="0.35">
      <c r="A6256">
        <f t="shared" si="97"/>
        <v>2020</v>
      </c>
      <c r="B6256" t="s">
        <v>951</v>
      </c>
      <c r="C6256">
        <v>671</v>
      </c>
      <c r="D6256">
        <v>1</v>
      </c>
      <c r="E6256">
        <v>377.96</v>
      </c>
    </row>
    <row r="6257" spans="1:5" x14ac:dyDescent="0.35">
      <c r="A6257">
        <f t="shared" si="97"/>
        <v>2020</v>
      </c>
      <c r="B6257" t="s">
        <v>951</v>
      </c>
      <c r="C6257">
        <v>676</v>
      </c>
      <c r="D6257">
        <v>1</v>
      </c>
      <c r="E6257">
        <v>232.55</v>
      </c>
    </row>
    <row r="6258" spans="1:5" x14ac:dyDescent="0.35">
      <c r="A6258">
        <f t="shared" si="97"/>
        <v>2020</v>
      </c>
      <c r="B6258" t="s">
        <v>951</v>
      </c>
      <c r="C6258">
        <v>682</v>
      </c>
      <c r="D6258">
        <v>1</v>
      </c>
      <c r="E6258">
        <v>1175.6300000000001</v>
      </c>
    </row>
    <row r="6259" spans="1:5" x14ac:dyDescent="0.35">
      <c r="A6259">
        <f t="shared" si="97"/>
        <v>2020</v>
      </c>
      <c r="B6259" t="s">
        <v>951</v>
      </c>
      <c r="C6259">
        <v>690</v>
      </c>
      <c r="D6259">
        <v>1</v>
      </c>
      <c r="E6259">
        <v>982.89</v>
      </c>
    </row>
    <row r="6260" spans="1:5" x14ac:dyDescent="0.35">
      <c r="A6260">
        <f t="shared" si="97"/>
        <v>2020</v>
      </c>
      <c r="B6260" t="s">
        <v>951</v>
      </c>
      <c r="C6260">
        <v>695</v>
      </c>
      <c r="D6260">
        <v>1</v>
      </c>
      <c r="E6260">
        <v>733.63</v>
      </c>
    </row>
    <row r="6261" spans="1:5" x14ac:dyDescent="0.35">
      <c r="A6261">
        <f t="shared" si="97"/>
        <v>2020</v>
      </c>
      <c r="B6261" t="s">
        <v>951</v>
      </c>
      <c r="C6261">
        <v>696</v>
      </c>
      <c r="D6261">
        <v>1</v>
      </c>
      <c r="E6261">
        <v>574.69000000000005</v>
      </c>
    </row>
    <row r="6262" spans="1:5" x14ac:dyDescent="0.35">
      <c r="A6262">
        <f t="shared" si="97"/>
        <v>2020</v>
      </c>
      <c r="B6262" t="s">
        <v>951</v>
      </c>
      <c r="C6262">
        <v>698</v>
      </c>
      <c r="D6262">
        <v>1</v>
      </c>
      <c r="E6262">
        <v>195.51</v>
      </c>
    </row>
    <row r="6263" spans="1:5" x14ac:dyDescent="0.35">
      <c r="A6263">
        <f t="shared" si="97"/>
        <v>2020</v>
      </c>
      <c r="B6263" t="s">
        <v>951</v>
      </c>
      <c r="C6263">
        <v>700</v>
      </c>
      <c r="D6263">
        <v>1</v>
      </c>
      <c r="E6263">
        <v>2099.38</v>
      </c>
    </row>
    <row r="6264" spans="1:5" x14ac:dyDescent="0.35">
      <c r="A6264">
        <f t="shared" si="97"/>
        <v>2020</v>
      </c>
      <c r="B6264" t="s">
        <v>951</v>
      </c>
      <c r="C6264">
        <v>701</v>
      </c>
      <c r="D6264">
        <v>1</v>
      </c>
      <c r="E6264">
        <v>2283.65</v>
      </c>
    </row>
    <row r="6265" spans="1:5" x14ac:dyDescent="0.35">
      <c r="A6265">
        <f t="shared" si="97"/>
        <v>2020</v>
      </c>
      <c r="B6265" t="s">
        <v>951</v>
      </c>
      <c r="C6265">
        <v>704</v>
      </c>
      <c r="D6265">
        <v>1</v>
      </c>
      <c r="E6265">
        <v>1814.98</v>
      </c>
    </row>
    <row r="6266" spans="1:5" x14ac:dyDescent="0.35">
      <c r="A6266">
        <f t="shared" si="97"/>
        <v>2020</v>
      </c>
      <c r="B6266" t="s">
        <v>951</v>
      </c>
      <c r="C6266">
        <v>706</v>
      </c>
      <c r="D6266">
        <v>1</v>
      </c>
      <c r="E6266">
        <v>1788.69</v>
      </c>
    </row>
    <row r="6267" spans="1:5" x14ac:dyDescent="0.35">
      <c r="A6267">
        <f t="shared" si="97"/>
        <v>2020</v>
      </c>
      <c r="B6267" t="s">
        <v>951</v>
      </c>
      <c r="C6267">
        <v>707</v>
      </c>
      <c r="D6267">
        <v>1</v>
      </c>
      <c r="E6267">
        <v>81.11</v>
      </c>
    </row>
    <row r="6268" spans="1:5" x14ac:dyDescent="0.35">
      <c r="A6268">
        <f t="shared" si="97"/>
        <v>2020</v>
      </c>
      <c r="B6268" t="s">
        <v>951</v>
      </c>
      <c r="C6268">
        <v>709</v>
      </c>
      <c r="D6268">
        <v>1</v>
      </c>
      <c r="E6268">
        <v>8371.01</v>
      </c>
    </row>
    <row r="6269" spans="1:5" x14ac:dyDescent="0.35">
      <c r="A6269">
        <f t="shared" si="97"/>
        <v>2020</v>
      </c>
      <c r="B6269" t="s">
        <v>951</v>
      </c>
      <c r="C6269">
        <v>712</v>
      </c>
      <c r="D6269">
        <v>1</v>
      </c>
      <c r="E6269">
        <v>579.09</v>
      </c>
    </row>
    <row r="6270" spans="1:5" x14ac:dyDescent="0.35">
      <c r="A6270">
        <f t="shared" si="97"/>
        <v>2020</v>
      </c>
      <c r="B6270" t="s">
        <v>951</v>
      </c>
      <c r="C6270">
        <v>716</v>
      </c>
      <c r="D6270">
        <v>1</v>
      </c>
      <c r="E6270">
        <v>1591.76</v>
      </c>
    </row>
    <row r="6271" spans="1:5" x14ac:dyDescent="0.35">
      <c r="A6271">
        <f t="shared" si="97"/>
        <v>2020</v>
      </c>
      <c r="B6271" t="s">
        <v>951</v>
      </c>
      <c r="C6271">
        <v>717</v>
      </c>
      <c r="D6271">
        <v>1</v>
      </c>
      <c r="E6271">
        <v>1891.63</v>
      </c>
    </row>
    <row r="6272" spans="1:5" x14ac:dyDescent="0.35">
      <c r="A6272">
        <f t="shared" si="97"/>
        <v>2020</v>
      </c>
      <c r="B6272" t="s">
        <v>951</v>
      </c>
      <c r="C6272">
        <v>719</v>
      </c>
      <c r="D6272">
        <v>1</v>
      </c>
      <c r="E6272">
        <v>8877.14</v>
      </c>
    </row>
    <row r="6273" spans="1:5" x14ac:dyDescent="0.35">
      <c r="A6273">
        <f t="shared" si="97"/>
        <v>2020</v>
      </c>
      <c r="B6273" t="s">
        <v>951</v>
      </c>
      <c r="C6273">
        <v>720</v>
      </c>
      <c r="D6273">
        <v>1</v>
      </c>
      <c r="E6273">
        <v>8189.51</v>
      </c>
    </row>
    <row r="6274" spans="1:5" x14ac:dyDescent="0.35">
      <c r="A6274">
        <f t="shared" si="97"/>
        <v>2020</v>
      </c>
      <c r="B6274" t="s">
        <v>951</v>
      </c>
      <c r="C6274">
        <v>721</v>
      </c>
      <c r="D6274">
        <v>1</v>
      </c>
      <c r="E6274">
        <v>4257.29</v>
      </c>
    </row>
    <row r="6275" spans="1:5" x14ac:dyDescent="0.35">
      <c r="A6275">
        <f t="shared" si="97"/>
        <v>2020</v>
      </c>
      <c r="B6275" t="s">
        <v>951</v>
      </c>
      <c r="C6275">
        <v>726</v>
      </c>
      <c r="D6275">
        <v>1</v>
      </c>
      <c r="E6275">
        <v>2897.25</v>
      </c>
    </row>
    <row r="6276" spans="1:5" x14ac:dyDescent="0.35">
      <c r="A6276">
        <f t="shared" ref="A6276:A6339" si="98">VALUE(20&amp;LEFT(B6276,2))+1</f>
        <v>2020</v>
      </c>
      <c r="B6276" t="s">
        <v>951</v>
      </c>
      <c r="C6276">
        <v>727</v>
      </c>
      <c r="D6276">
        <v>1</v>
      </c>
      <c r="E6276">
        <v>3090.78</v>
      </c>
    </row>
    <row r="6277" spans="1:5" x14ac:dyDescent="0.35">
      <c r="A6277">
        <f t="shared" si="98"/>
        <v>2020</v>
      </c>
      <c r="B6277" t="s">
        <v>951</v>
      </c>
      <c r="C6277">
        <v>728</v>
      </c>
      <c r="D6277">
        <v>1</v>
      </c>
      <c r="E6277">
        <v>13567.51</v>
      </c>
    </row>
    <row r="6278" spans="1:5" x14ac:dyDescent="0.35">
      <c r="A6278">
        <f t="shared" si="98"/>
        <v>2020</v>
      </c>
      <c r="B6278" t="s">
        <v>951</v>
      </c>
      <c r="C6278">
        <v>738</v>
      </c>
      <c r="D6278">
        <v>1</v>
      </c>
      <c r="E6278">
        <v>1072.6400000000001</v>
      </c>
    </row>
    <row r="6279" spans="1:5" x14ac:dyDescent="0.35">
      <c r="A6279">
        <f t="shared" si="98"/>
        <v>2020</v>
      </c>
      <c r="B6279" t="s">
        <v>951</v>
      </c>
      <c r="C6279">
        <v>739</v>
      </c>
      <c r="D6279">
        <v>1</v>
      </c>
      <c r="E6279">
        <v>751.79</v>
      </c>
    </row>
    <row r="6280" spans="1:5" x14ac:dyDescent="0.35">
      <c r="A6280">
        <f t="shared" si="98"/>
        <v>2020</v>
      </c>
      <c r="B6280" t="s">
        <v>951</v>
      </c>
      <c r="C6280">
        <v>740</v>
      </c>
      <c r="D6280">
        <v>1</v>
      </c>
      <c r="E6280">
        <v>1310.42</v>
      </c>
    </row>
    <row r="6281" spans="1:5" x14ac:dyDescent="0.35">
      <c r="A6281">
        <f t="shared" si="98"/>
        <v>2020</v>
      </c>
      <c r="B6281" t="s">
        <v>951</v>
      </c>
      <c r="C6281">
        <v>741</v>
      </c>
      <c r="D6281">
        <v>1</v>
      </c>
      <c r="E6281">
        <v>950.33</v>
      </c>
    </row>
    <row r="6282" spans="1:5" x14ac:dyDescent="0.35">
      <c r="A6282">
        <f t="shared" si="98"/>
        <v>2020</v>
      </c>
      <c r="B6282" t="s">
        <v>951</v>
      </c>
      <c r="C6282">
        <v>742</v>
      </c>
      <c r="D6282">
        <v>1</v>
      </c>
      <c r="E6282">
        <v>9727.5499999999993</v>
      </c>
    </row>
    <row r="6283" spans="1:5" x14ac:dyDescent="0.35">
      <c r="A6283">
        <f t="shared" si="98"/>
        <v>2020</v>
      </c>
      <c r="B6283" t="s">
        <v>951</v>
      </c>
      <c r="C6283">
        <v>743</v>
      </c>
      <c r="D6283">
        <v>1</v>
      </c>
      <c r="E6283">
        <v>1076.46</v>
      </c>
    </row>
    <row r="6284" spans="1:5" x14ac:dyDescent="0.35">
      <c r="A6284">
        <f t="shared" si="98"/>
        <v>2020</v>
      </c>
      <c r="B6284" t="s">
        <v>951</v>
      </c>
      <c r="C6284">
        <v>745</v>
      </c>
      <c r="D6284">
        <v>1</v>
      </c>
      <c r="E6284">
        <v>1789.22</v>
      </c>
    </row>
    <row r="6285" spans="1:5" x14ac:dyDescent="0.35">
      <c r="A6285">
        <f t="shared" si="98"/>
        <v>2020</v>
      </c>
      <c r="B6285" t="s">
        <v>951</v>
      </c>
      <c r="C6285">
        <v>748</v>
      </c>
      <c r="D6285">
        <v>1</v>
      </c>
      <c r="E6285">
        <v>4086.35</v>
      </c>
    </row>
    <row r="6286" spans="1:5" x14ac:dyDescent="0.35">
      <c r="A6286">
        <f t="shared" si="98"/>
        <v>2020</v>
      </c>
      <c r="B6286" t="s">
        <v>951</v>
      </c>
      <c r="C6286">
        <v>750</v>
      </c>
      <c r="D6286">
        <v>1</v>
      </c>
      <c r="E6286">
        <v>2217.7199999999998</v>
      </c>
    </row>
    <row r="6287" spans="1:5" x14ac:dyDescent="0.35">
      <c r="A6287">
        <f t="shared" si="98"/>
        <v>2020</v>
      </c>
      <c r="B6287" t="s">
        <v>951</v>
      </c>
      <c r="C6287">
        <v>756</v>
      </c>
      <c r="D6287">
        <v>1</v>
      </c>
      <c r="E6287">
        <v>790.54</v>
      </c>
    </row>
    <row r="6288" spans="1:5" x14ac:dyDescent="0.35">
      <c r="A6288">
        <f t="shared" si="98"/>
        <v>2020</v>
      </c>
      <c r="B6288" t="s">
        <v>951</v>
      </c>
      <c r="C6288">
        <v>761</v>
      </c>
      <c r="D6288">
        <v>1</v>
      </c>
      <c r="E6288">
        <v>4882.9799999999996</v>
      </c>
    </row>
    <row r="6289" spans="1:5" x14ac:dyDescent="0.35">
      <c r="A6289">
        <f t="shared" si="98"/>
        <v>2020</v>
      </c>
      <c r="B6289" t="s">
        <v>951</v>
      </c>
      <c r="C6289">
        <v>763</v>
      </c>
      <c r="D6289">
        <v>1</v>
      </c>
      <c r="E6289">
        <v>915.52</v>
      </c>
    </row>
    <row r="6290" spans="1:5" x14ac:dyDescent="0.35">
      <c r="A6290">
        <f t="shared" si="98"/>
        <v>2020</v>
      </c>
      <c r="B6290" t="s">
        <v>951</v>
      </c>
      <c r="C6290">
        <v>768</v>
      </c>
      <c r="D6290">
        <v>1</v>
      </c>
      <c r="E6290">
        <v>374.85</v>
      </c>
    </row>
    <row r="6291" spans="1:5" x14ac:dyDescent="0.35">
      <c r="A6291">
        <f t="shared" si="98"/>
        <v>2020</v>
      </c>
      <c r="B6291" t="s">
        <v>951</v>
      </c>
      <c r="C6291">
        <v>771</v>
      </c>
      <c r="D6291">
        <v>1</v>
      </c>
      <c r="E6291">
        <v>154.63</v>
      </c>
    </row>
    <row r="6292" spans="1:5" x14ac:dyDescent="0.35">
      <c r="A6292">
        <f t="shared" si="98"/>
        <v>2020</v>
      </c>
      <c r="B6292" t="s">
        <v>951</v>
      </c>
      <c r="C6292">
        <v>775</v>
      </c>
      <c r="D6292">
        <v>1</v>
      </c>
      <c r="E6292">
        <v>740.02</v>
      </c>
    </row>
    <row r="6293" spans="1:5" x14ac:dyDescent="0.35">
      <c r="A6293">
        <f t="shared" si="98"/>
        <v>2020</v>
      </c>
      <c r="B6293" t="s">
        <v>951</v>
      </c>
      <c r="C6293">
        <v>777</v>
      </c>
      <c r="D6293">
        <v>1</v>
      </c>
      <c r="E6293">
        <v>799.77</v>
      </c>
    </row>
    <row r="6294" spans="1:5" x14ac:dyDescent="0.35">
      <c r="A6294">
        <f t="shared" si="98"/>
        <v>2020</v>
      </c>
      <c r="B6294" t="s">
        <v>951</v>
      </c>
      <c r="C6294">
        <v>786</v>
      </c>
      <c r="D6294">
        <v>1</v>
      </c>
      <c r="E6294">
        <v>515.30999999999995</v>
      </c>
    </row>
    <row r="6295" spans="1:5" x14ac:dyDescent="0.35">
      <c r="A6295">
        <f t="shared" si="98"/>
        <v>2020</v>
      </c>
      <c r="B6295" t="s">
        <v>951</v>
      </c>
      <c r="C6295">
        <v>787</v>
      </c>
      <c r="D6295">
        <v>1</v>
      </c>
      <c r="E6295">
        <v>533.79999999999995</v>
      </c>
    </row>
    <row r="6296" spans="1:5" x14ac:dyDescent="0.35">
      <c r="A6296">
        <f t="shared" si="98"/>
        <v>2020</v>
      </c>
      <c r="B6296" t="s">
        <v>951</v>
      </c>
      <c r="C6296">
        <v>801</v>
      </c>
      <c r="D6296">
        <v>1</v>
      </c>
      <c r="E6296">
        <v>176.78</v>
      </c>
    </row>
    <row r="6297" spans="1:5" x14ac:dyDescent="0.35">
      <c r="A6297">
        <f t="shared" si="98"/>
        <v>2020</v>
      </c>
      <c r="B6297" t="s">
        <v>951</v>
      </c>
      <c r="C6297">
        <v>803</v>
      </c>
      <c r="D6297">
        <v>1</v>
      </c>
      <c r="E6297">
        <v>361.67</v>
      </c>
    </row>
    <row r="6298" spans="1:5" x14ac:dyDescent="0.35">
      <c r="A6298">
        <f t="shared" si="98"/>
        <v>2020</v>
      </c>
      <c r="B6298" t="s">
        <v>951</v>
      </c>
      <c r="C6298">
        <v>811</v>
      </c>
      <c r="D6298">
        <v>1</v>
      </c>
      <c r="E6298">
        <v>635.61</v>
      </c>
    </row>
    <row r="6299" spans="1:5" x14ac:dyDescent="0.35">
      <c r="A6299">
        <f t="shared" si="98"/>
        <v>2020</v>
      </c>
      <c r="B6299" t="s">
        <v>951</v>
      </c>
      <c r="C6299">
        <v>813</v>
      </c>
      <c r="D6299">
        <v>1</v>
      </c>
      <c r="E6299">
        <v>1217.8800000000001</v>
      </c>
    </row>
    <row r="6300" spans="1:5" x14ac:dyDescent="0.35">
      <c r="A6300">
        <f t="shared" si="98"/>
        <v>2020</v>
      </c>
      <c r="B6300" t="s">
        <v>951</v>
      </c>
      <c r="C6300">
        <v>815</v>
      </c>
      <c r="D6300">
        <v>2</v>
      </c>
      <c r="E6300">
        <v>2.56</v>
      </c>
    </row>
    <row r="6301" spans="1:5" x14ac:dyDescent="0.35">
      <c r="A6301">
        <f t="shared" si="98"/>
        <v>2020</v>
      </c>
      <c r="B6301" t="s">
        <v>951</v>
      </c>
      <c r="C6301">
        <v>818</v>
      </c>
      <c r="D6301">
        <v>1</v>
      </c>
      <c r="E6301">
        <v>562.71</v>
      </c>
    </row>
    <row r="6302" spans="1:5" x14ac:dyDescent="0.35">
      <c r="A6302">
        <f t="shared" si="98"/>
        <v>2020</v>
      </c>
      <c r="B6302" t="s">
        <v>951</v>
      </c>
      <c r="C6302">
        <v>820</v>
      </c>
      <c r="D6302">
        <v>1</v>
      </c>
      <c r="E6302">
        <v>492.39</v>
      </c>
    </row>
    <row r="6303" spans="1:5" x14ac:dyDescent="0.35">
      <c r="A6303">
        <f t="shared" si="98"/>
        <v>2020</v>
      </c>
      <c r="B6303" t="s">
        <v>951</v>
      </c>
      <c r="C6303">
        <v>821</v>
      </c>
      <c r="D6303">
        <v>1</v>
      </c>
      <c r="E6303">
        <v>1050.3699999999999</v>
      </c>
    </row>
    <row r="6304" spans="1:5" x14ac:dyDescent="0.35">
      <c r="A6304">
        <f t="shared" si="98"/>
        <v>2020</v>
      </c>
      <c r="B6304" t="s">
        <v>951</v>
      </c>
      <c r="C6304">
        <v>829</v>
      </c>
      <c r="D6304">
        <v>1</v>
      </c>
      <c r="E6304">
        <v>1830.23</v>
      </c>
    </row>
    <row r="6305" spans="1:5" x14ac:dyDescent="0.35">
      <c r="A6305">
        <f t="shared" si="98"/>
        <v>2020</v>
      </c>
      <c r="B6305" t="s">
        <v>951</v>
      </c>
      <c r="C6305">
        <v>831</v>
      </c>
      <c r="D6305">
        <v>1</v>
      </c>
      <c r="E6305">
        <v>5905.31</v>
      </c>
    </row>
    <row r="6306" spans="1:5" x14ac:dyDescent="0.35">
      <c r="A6306">
        <f t="shared" si="98"/>
        <v>2020</v>
      </c>
      <c r="B6306" t="s">
        <v>951</v>
      </c>
      <c r="C6306">
        <v>832</v>
      </c>
      <c r="D6306">
        <v>1</v>
      </c>
      <c r="E6306">
        <v>3295.68</v>
      </c>
    </row>
    <row r="6307" spans="1:5" x14ac:dyDescent="0.35">
      <c r="A6307">
        <f t="shared" si="98"/>
        <v>2020</v>
      </c>
      <c r="B6307" t="s">
        <v>951</v>
      </c>
      <c r="C6307">
        <v>833</v>
      </c>
      <c r="D6307">
        <v>1</v>
      </c>
      <c r="E6307">
        <v>18753.990000000002</v>
      </c>
    </row>
    <row r="6308" spans="1:5" x14ac:dyDescent="0.35">
      <c r="A6308">
        <f t="shared" si="98"/>
        <v>2020</v>
      </c>
      <c r="B6308" t="s">
        <v>951</v>
      </c>
      <c r="C6308">
        <v>834</v>
      </c>
      <c r="D6308">
        <v>1</v>
      </c>
      <c r="E6308">
        <v>8450.82</v>
      </c>
    </row>
    <row r="6309" spans="1:5" x14ac:dyDescent="0.35">
      <c r="A6309">
        <f t="shared" si="98"/>
        <v>2020</v>
      </c>
      <c r="B6309" t="s">
        <v>951</v>
      </c>
      <c r="C6309">
        <v>836</v>
      </c>
      <c r="D6309">
        <v>1</v>
      </c>
      <c r="E6309">
        <v>215.62</v>
      </c>
    </row>
    <row r="6310" spans="1:5" x14ac:dyDescent="0.35">
      <c r="A6310">
        <f t="shared" si="98"/>
        <v>2020</v>
      </c>
      <c r="B6310" t="s">
        <v>951</v>
      </c>
      <c r="C6310">
        <v>837</v>
      </c>
      <c r="D6310">
        <v>1</v>
      </c>
      <c r="E6310">
        <v>608.79999999999995</v>
      </c>
    </row>
    <row r="6311" spans="1:5" x14ac:dyDescent="0.35">
      <c r="A6311">
        <f t="shared" si="98"/>
        <v>2020</v>
      </c>
      <c r="B6311" t="s">
        <v>951</v>
      </c>
      <c r="C6311">
        <v>840</v>
      </c>
      <c r="D6311">
        <v>1</v>
      </c>
      <c r="E6311">
        <v>1016.27</v>
      </c>
    </row>
    <row r="6312" spans="1:5" x14ac:dyDescent="0.35">
      <c r="A6312">
        <f t="shared" si="98"/>
        <v>2020</v>
      </c>
      <c r="B6312" t="s">
        <v>951</v>
      </c>
      <c r="C6312">
        <v>846</v>
      </c>
      <c r="D6312">
        <v>1</v>
      </c>
      <c r="E6312">
        <v>624.92999999999995</v>
      </c>
    </row>
    <row r="6313" spans="1:5" x14ac:dyDescent="0.35">
      <c r="A6313">
        <f t="shared" si="98"/>
        <v>2020</v>
      </c>
      <c r="B6313" t="s">
        <v>951</v>
      </c>
      <c r="C6313">
        <v>850</v>
      </c>
      <c r="D6313">
        <v>1</v>
      </c>
      <c r="E6313">
        <v>286.52999999999997</v>
      </c>
    </row>
    <row r="6314" spans="1:5" x14ac:dyDescent="0.35">
      <c r="A6314">
        <f t="shared" si="98"/>
        <v>2020</v>
      </c>
      <c r="B6314" t="s">
        <v>951</v>
      </c>
      <c r="C6314">
        <v>852</v>
      </c>
      <c r="D6314">
        <v>1</v>
      </c>
      <c r="E6314">
        <v>127.47</v>
      </c>
    </row>
    <row r="6315" spans="1:5" x14ac:dyDescent="0.35">
      <c r="A6315">
        <f t="shared" si="98"/>
        <v>2020</v>
      </c>
      <c r="B6315" t="s">
        <v>951</v>
      </c>
      <c r="C6315">
        <v>857</v>
      </c>
      <c r="D6315">
        <v>1</v>
      </c>
      <c r="E6315">
        <v>708.31</v>
      </c>
    </row>
    <row r="6316" spans="1:5" x14ac:dyDescent="0.35">
      <c r="A6316">
        <f t="shared" si="98"/>
        <v>2020</v>
      </c>
      <c r="B6316" t="s">
        <v>951</v>
      </c>
      <c r="C6316">
        <v>858</v>
      </c>
      <c r="D6316">
        <v>1</v>
      </c>
      <c r="E6316">
        <v>995.3</v>
      </c>
    </row>
    <row r="6317" spans="1:5" x14ac:dyDescent="0.35">
      <c r="A6317">
        <f t="shared" si="98"/>
        <v>2020</v>
      </c>
      <c r="B6317" t="s">
        <v>951</v>
      </c>
      <c r="C6317">
        <v>861</v>
      </c>
      <c r="D6317">
        <v>1</v>
      </c>
      <c r="E6317">
        <v>2638.61</v>
      </c>
    </row>
    <row r="6318" spans="1:5" x14ac:dyDescent="0.35">
      <c r="A6318">
        <f t="shared" si="98"/>
        <v>2020</v>
      </c>
      <c r="B6318" t="s">
        <v>951</v>
      </c>
      <c r="C6318">
        <v>876</v>
      </c>
      <c r="D6318">
        <v>1</v>
      </c>
      <c r="E6318">
        <v>1994.04</v>
      </c>
    </row>
    <row r="6319" spans="1:5" x14ac:dyDescent="0.35">
      <c r="A6319">
        <f t="shared" si="98"/>
        <v>2020</v>
      </c>
      <c r="B6319" t="s">
        <v>951</v>
      </c>
      <c r="C6319">
        <v>877</v>
      </c>
      <c r="D6319">
        <v>1</v>
      </c>
      <c r="E6319">
        <v>5718.74</v>
      </c>
    </row>
    <row r="6320" spans="1:5" x14ac:dyDescent="0.35">
      <c r="A6320">
        <f t="shared" si="98"/>
        <v>2020</v>
      </c>
      <c r="B6320" t="s">
        <v>951</v>
      </c>
      <c r="C6320">
        <v>879</v>
      </c>
      <c r="D6320">
        <v>1</v>
      </c>
      <c r="E6320">
        <v>2460.3200000000002</v>
      </c>
    </row>
    <row r="6321" spans="1:5" x14ac:dyDescent="0.35">
      <c r="A6321">
        <f t="shared" si="98"/>
        <v>2020</v>
      </c>
      <c r="B6321" t="s">
        <v>951</v>
      </c>
      <c r="C6321">
        <v>881</v>
      </c>
      <c r="D6321">
        <v>1</v>
      </c>
      <c r="E6321">
        <v>829.35</v>
      </c>
    </row>
    <row r="6322" spans="1:5" x14ac:dyDescent="0.35">
      <c r="A6322">
        <f t="shared" si="98"/>
        <v>2020</v>
      </c>
      <c r="B6322" t="s">
        <v>951</v>
      </c>
      <c r="C6322">
        <v>882</v>
      </c>
      <c r="D6322">
        <v>1</v>
      </c>
      <c r="E6322">
        <v>4195.97</v>
      </c>
    </row>
    <row r="6323" spans="1:5" x14ac:dyDescent="0.35">
      <c r="A6323">
        <f t="shared" si="98"/>
        <v>2020</v>
      </c>
      <c r="B6323" t="s">
        <v>951</v>
      </c>
      <c r="C6323">
        <v>883</v>
      </c>
      <c r="D6323">
        <v>1</v>
      </c>
      <c r="E6323">
        <v>1649.24</v>
      </c>
    </row>
    <row r="6324" spans="1:5" x14ac:dyDescent="0.35">
      <c r="A6324">
        <f t="shared" si="98"/>
        <v>2020</v>
      </c>
      <c r="B6324" t="s">
        <v>951</v>
      </c>
      <c r="C6324">
        <v>885</v>
      </c>
      <c r="D6324">
        <v>1</v>
      </c>
      <c r="E6324">
        <v>6431.32</v>
      </c>
    </row>
    <row r="6325" spans="1:5" x14ac:dyDescent="0.35">
      <c r="A6325">
        <f t="shared" si="98"/>
        <v>2020</v>
      </c>
      <c r="B6325" t="s">
        <v>951</v>
      </c>
      <c r="C6325">
        <v>891</v>
      </c>
      <c r="D6325">
        <v>1</v>
      </c>
      <c r="E6325">
        <v>579.89</v>
      </c>
    </row>
    <row r="6326" spans="1:5" x14ac:dyDescent="0.35">
      <c r="A6326">
        <f t="shared" si="98"/>
        <v>2020</v>
      </c>
      <c r="B6326" t="s">
        <v>951</v>
      </c>
      <c r="C6326">
        <v>911</v>
      </c>
      <c r="D6326">
        <v>1</v>
      </c>
      <c r="E6326">
        <v>5012.41</v>
      </c>
    </row>
    <row r="6327" spans="1:5" x14ac:dyDescent="0.35">
      <c r="A6327">
        <f t="shared" si="98"/>
        <v>2020</v>
      </c>
      <c r="B6327" t="s">
        <v>951</v>
      </c>
      <c r="C6327">
        <v>912</v>
      </c>
      <c r="D6327">
        <v>1</v>
      </c>
      <c r="E6327">
        <v>1735.97</v>
      </c>
    </row>
    <row r="6328" spans="1:5" x14ac:dyDescent="0.35">
      <c r="A6328">
        <f t="shared" si="98"/>
        <v>2020</v>
      </c>
      <c r="B6328" t="s">
        <v>951</v>
      </c>
      <c r="C6328">
        <v>914</v>
      </c>
      <c r="D6328">
        <v>1</v>
      </c>
      <c r="E6328">
        <v>296.58</v>
      </c>
    </row>
    <row r="6329" spans="1:5" x14ac:dyDescent="0.35">
      <c r="A6329">
        <f t="shared" si="98"/>
        <v>2020</v>
      </c>
      <c r="B6329" t="s">
        <v>951</v>
      </c>
      <c r="C6329">
        <v>2071</v>
      </c>
      <c r="D6329">
        <v>1</v>
      </c>
      <c r="E6329">
        <v>954.49</v>
      </c>
    </row>
    <row r="6330" spans="1:5" x14ac:dyDescent="0.35">
      <c r="A6330">
        <f t="shared" si="98"/>
        <v>2020</v>
      </c>
      <c r="B6330" t="s">
        <v>951</v>
      </c>
      <c r="C6330">
        <v>2125</v>
      </c>
      <c r="D6330">
        <v>1</v>
      </c>
      <c r="E6330">
        <v>1054.5</v>
      </c>
    </row>
    <row r="6331" spans="1:5" x14ac:dyDescent="0.35">
      <c r="A6331">
        <f t="shared" si="98"/>
        <v>2020</v>
      </c>
      <c r="B6331" t="s">
        <v>951</v>
      </c>
      <c r="C6331">
        <v>2134</v>
      </c>
      <c r="D6331">
        <v>1</v>
      </c>
      <c r="E6331">
        <v>721.3</v>
      </c>
    </row>
    <row r="6332" spans="1:5" x14ac:dyDescent="0.35">
      <c r="A6332">
        <f t="shared" si="98"/>
        <v>2020</v>
      </c>
      <c r="B6332" t="s">
        <v>951</v>
      </c>
      <c r="C6332">
        <v>2135</v>
      </c>
      <c r="D6332">
        <v>1</v>
      </c>
      <c r="E6332">
        <v>878.92</v>
      </c>
    </row>
    <row r="6333" spans="1:5" x14ac:dyDescent="0.35">
      <c r="A6333">
        <f t="shared" si="98"/>
        <v>2020</v>
      </c>
      <c r="B6333" t="s">
        <v>951</v>
      </c>
      <c r="C6333">
        <v>2137</v>
      </c>
      <c r="D6333">
        <v>1</v>
      </c>
      <c r="E6333">
        <v>571.5</v>
      </c>
    </row>
    <row r="6334" spans="1:5" x14ac:dyDescent="0.35">
      <c r="A6334">
        <f t="shared" si="98"/>
        <v>2020</v>
      </c>
      <c r="B6334" t="s">
        <v>951</v>
      </c>
      <c r="C6334">
        <v>2142</v>
      </c>
      <c r="D6334">
        <v>1</v>
      </c>
      <c r="E6334">
        <v>2016.14</v>
      </c>
    </row>
    <row r="6335" spans="1:5" x14ac:dyDescent="0.35">
      <c r="A6335">
        <f t="shared" si="98"/>
        <v>2020</v>
      </c>
      <c r="B6335" t="s">
        <v>951</v>
      </c>
      <c r="C6335">
        <v>2143</v>
      </c>
      <c r="D6335">
        <v>1</v>
      </c>
      <c r="E6335">
        <v>786.23</v>
      </c>
    </row>
    <row r="6336" spans="1:5" x14ac:dyDescent="0.35">
      <c r="A6336">
        <f t="shared" si="98"/>
        <v>2020</v>
      </c>
      <c r="B6336" t="s">
        <v>951</v>
      </c>
      <c r="C6336">
        <v>2144</v>
      </c>
      <c r="D6336">
        <v>1</v>
      </c>
      <c r="E6336">
        <v>3420.24</v>
      </c>
    </row>
    <row r="6337" spans="1:5" x14ac:dyDescent="0.35">
      <c r="A6337">
        <f t="shared" si="98"/>
        <v>2020</v>
      </c>
      <c r="B6337" t="s">
        <v>951</v>
      </c>
      <c r="C6337">
        <v>2149</v>
      </c>
      <c r="D6337">
        <v>1</v>
      </c>
      <c r="E6337">
        <v>1274.7</v>
      </c>
    </row>
    <row r="6338" spans="1:5" x14ac:dyDescent="0.35">
      <c r="A6338">
        <f t="shared" si="98"/>
        <v>2020</v>
      </c>
      <c r="B6338" t="s">
        <v>951</v>
      </c>
      <c r="C6338">
        <v>2154</v>
      </c>
      <c r="D6338">
        <v>1</v>
      </c>
      <c r="E6338">
        <v>850.51</v>
      </c>
    </row>
    <row r="6339" spans="1:5" x14ac:dyDescent="0.35">
      <c r="A6339">
        <f t="shared" si="98"/>
        <v>2020</v>
      </c>
      <c r="B6339" t="s">
        <v>951</v>
      </c>
      <c r="C6339">
        <v>2155</v>
      </c>
      <c r="D6339">
        <v>1</v>
      </c>
      <c r="E6339">
        <v>1082.8699999999999</v>
      </c>
    </row>
    <row r="6340" spans="1:5" x14ac:dyDescent="0.35">
      <c r="A6340">
        <f t="shared" ref="A6340:A6403" si="99">VALUE(20&amp;LEFT(B6340,2))+1</f>
        <v>2020</v>
      </c>
      <c r="B6340" t="s">
        <v>951</v>
      </c>
      <c r="C6340">
        <v>2159</v>
      </c>
      <c r="D6340">
        <v>1</v>
      </c>
      <c r="E6340">
        <v>502.54</v>
      </c>
    </row>
    <row r="6341" spans="1:5" x14ac:dyDescent="0.35">
      <c r="A6341">
        <f t="shared" si="99"/>
        <v>2020</v>
      </c>
      <c r="B6341" t="s">
        <v>951</v>
      </c>
      <c r="C6341">
        <v>2164</v>
      </c>
      <c r="D6341">
        <v>1</v>
      </c>
      <c r="E6341">
        <v>1595.16</v>
      </c>
    </row>
    <row r="6342" spans="1:5" x14ac:dyDescent="0.35">
      <c r="A6342">
        <f t="shared" si="99"/>
        <v>2020</v>
      </c>
      <c r="B6342" t="s">
        <v>951</v>
      </c>
      <c r="C6342">
        <v>2165</v>
      </c>
      <c r="D6342">
        <v>1</v>
      </c>
      <c r="E6342">
        <v>970.89</v>
      </c>
    </row>
    <row r="6343" spans="1:5" x14ac:dyDescent="0.35">
      <c r="A6343">
        <f t="shared" si="99"/>
        <v>2020</v>
      </c>
      <c r="B6343" t="s">
        <v>951</v>
      </c>
      <c r="C6343">
        <v>2167</v>
      </c>
      <c r="D6343">
        <v>1</v>
      </c>
      <c r="E6343">
        <v>644.22</v>
      </c>
    </row>
    <row r="6344" spans="1:5" x14ac:dyDescent="0.35">
      <c r="A6344">
        <f t="shared" si="99"/>
        <v>2020</v>
      </c>
      <c r="B6344" t="s">
        <v>951</v>
      </c>
      <c r="C6344">
        <v>2168</v>
      </c>
      <c r="D6344">
        <v>1</v>
      </c>
      <c r="E6344">
        <v>876.22</v>
      </c>
    </row>
    <row r="6345" spans="1:5" x14ac:dyDescent="0.35">
      <c r="A6345">
        <f t="shared" si="99"/>
        <v>2020</v>
      </c>
      <c r="B6345" t="s">
        <v>951</v>
      </c>
      <c r="C6345">
        <v>2169</v>
      </c>
      <c r="D6345">
        <v>1</v>
      </c>
      <c r="E6345">
        <v>733.87</v>
      </c>
    </row>
    <row r="6346" spans="1:5" x14ac:dyDescent="0.35">
      <c r="A6346">
        <f t="shared" si="99"/>
        <v>2020</v>
      </c>
      <c r="B6346" t="s">
        <v>951</v>
      </c>
      <c r="C6346">
        <v>2170</v>
      </c>
      <c r="D6346">
        <v>1</v>
      </c>
      <c r="E6346">
        <v>1035.57</v>
      </c>
    </row>
    <row r="6347" spans="1:5" x14ac:dyDescent="0.35">
      <c r="A6347">
        <f t="shared" si="99"/>
        <v>2020</v>
      </c>
      <c r="B6347" t="s">
        <v>951</v>
      </c>
      <c r="C6347">
        <v>2171</v>
      </c>
      <c r="D6347">
        <v>1</v>
      </c>
      <c r="E6347">
        <v>235.98</v>
      </c>
    </row>
    <row r="6348" spans="1:5" x14ac:dyDescent="0.35">
      <c r="A6348">
        <f t="shared" si="99"/>
        <v>2020</v>
      </c>
      <c r="B6348" t="s">
        <v>951</v>
      </c>
      <c r="C6348">
        <v>2172</v>
      </c>
      <c r="D6348">
        <v>1</v>
      </c>
      <c r="E6348">
        <v>740.75</v>
      </c>
    </row>
    <row r="6349" spans="1:5" x14ac:dyDescent="0.35">
      <c r="A6349">
        <f t="shared" si="99"/>
        <v>2020</v>
      </c>
      <c r="B6349" t="s">
        <v>951</v>
      </c>
      <c r="C6349">
        <v>2174</v>
      </c>
      <c r="D6349">
        <v>1</v>
      </c>
      <c r="E6349">
        <v>931.78</v>
      </c>
    </row>
    <row r="6350" spans="1:5" x14ac:dyDescent="0.35">
      <c r="A6350">
        <f t="shared" si="99"/>
        <v>2020</v>
      </c>
      <c r="B6350" t="s">
        <v>951</v>
      </c>
      <c r="C6350">
        <v>2176</v>
      </c>
      <c r="D6350">
        <v>1</v>
      </c>
      <c r="E6350">
        <v>506.36</v>
      </c>
    </row>
    <row r="6351" spans="1:5" x14ac:dyDescent="0.35">
      <c r="A6351">
        <f t="shared" si="99"/>
        <v>2020</v>
      </c>
      <c r="B6351" t="s">
        <v>951</v>
      </c>
      <c r="C6351">
        <v>2180</v>
      </c>
      <c r="D6351">
        <v>1</v>
      </c>
      <c r="E6351">
        <v>752.18</v>
      </c>
    </row>
    <row r="6352" spans="1:5" x14ac:dyDescent="0.35">
      <c r="A6352">
        <f t="shared" si="99"/>
        <v>2020</v>
      </c>
      <c r="B6352" t="s">
        <v>951</v>
      </c>
      <c r="C6352">
        <v>2184</v>
      </c>
      <c r="D6352">
        <v>1</v>
      </c>
      <c r="E6352">
        <v>1215.21</v>
      </c>
    </row>
    <row r="6353" spans="1:5" x14ac:dyDescent="0.35">
      <c r="A6353">
        <f t="shared" si="99"/>
        <v>2020</v>
      </c>
      <c r="B6353" t="s">
        <v>951</v>
      </c>
      <c r="C6353">
        <v>2190</v>
      </c>
      <c r="D6353">
        <v>1</v>
      </c>
      <c r="E6353">
        <v>676.32</v>
      </c>
    </row>
    <row r="6354" spans="1:5" x14ac:dyDescent="0.35">
      <c r="A6354">
        <f t="shared" si="99"/>
        <v>2020</v>
      </c>
      <c r="B6354" t="s">
        <v>951</v>
      </c>
      <c r="C6354">
        <v>2198</v>
      </c>
      <c r="D6354">
        <v>1</v>
      </c>
      <c r="E6354">
        <v>615.76</v>
      </c>
    </row>
    <row r="6355" spans="1:5" x14ac:dyDescent="0.35">
      <c r="A6355">
        <f t="shared" si="99"/>
        <v>2020</v>
      </c>
      <c r="B6355" t="s">
        <v>951</v>
      </c>
      <c r="C6355">
        <v>2215</v>
      </c>
      <c r="D6355">
        <v>1</v>
      </c>
      <c r="E6355">
        <v>257.22000000000003</v>
      </c>
    </row>
    <row r="6356" spans="1:5" x14ac:dyDescent="0.35">
      <c r="A6356">
        <f t="shared" si="99"/>
        <v>2020</v>
      </c>
      <c r="B6356" t="s">
        <v>951</v>
      </c>
      <c r="C6356">
        <v>2310</v>
      </c>
      <c r="D6356">
        <v>1</v>
      </c>
      <c r="E6356">
        <v>1118.04</v>
      </c>
    </row>
    <row r="6357" spans="1:5" x14ac:dyDescent="0.35">
      <c r="A6357">
        <f t="shared" si="99"/>
        <v>2020</v>
      </c>
      <c r="B6357" t="s">
        <v>951</v>
      </c>
      <c r="C6357">
        <v>2311</v>
      </c>
      <c r="D6357">
        <v>1</v>
      </c>
      <c r="E6357">
        <v>440.33</v>
      </c>
    </row>
    <row r="6358" spans="1:5" x14ac:dyDescent="0.35">
      <c r="A6358">
        <f t="shared" si="99"/>
        <v>2020</v>
      </c>
      <c r="B6358" t="s">
        <v>951</v>
      </c>
      <c r="C6358">
        <v>2342</v>
      </c>
      <c r="D6358">
        <v>1</v>
      </c>
      <c r="E6358">
        <v>827.59</v>
      </c>
    </row>
    <row r="6359" spans="1:5" x14ac:dyDescent="0.35">
      <c r="A6359">
        <f t="shared" si="99"/>
        <v>2020</v>
      </c>
      <c r="B6359" t="s">
        <v>951</v>
      </c>
      <c r="C6359">
        <v>2358</v>
      </c>
      <c r="D6359">
        <v>1</v>
      </c>
      <c r="E6359">
        <v>198.13</v>
      </c>
    </row>
    <row r="6360" spans="1:5" x14ac:dyDescent="0.35">
      <c r="A6360">
        <f t="shared" si="99"/>
        <v>2020</v>
      </c>
      <c r="B6360" t="s">
        <v>951</v>
      </c>
      <c r="C6360">
        <v>2364</v>
      </c>
      <c r="D6360">
        <v>1</v>
      </c>
      <c r="E6360">
        <v>629.53</v>
      </c>
    </row>
    <row r="6361" spans="1:5" x14ac:dyDescent="0.35">
      <c r="A6361">
        <f t="shared" si="99"/>
        <v>2020</v>
      </c>
      <c r="B6361" t="s">
        <v>951</v>
      </c>
      <c r="C6361">
        <v>2365</v>
      </c>
      <c r="D6361">
        <v>1</v>
      </c>
      <c r="E6361">
        <v>709.01</v>
      </c>
    </row>
    <row r="6362" spans="1:5" x14ac:dyDescent="0.35">
      <c r="A6362">
        <f t="shared" si="99"/>
        <v>2020</v>
      </c>
      <c r="B6362" t="s">
        <v>951</v>
      </c>
      <c r="C6362">
        <v>2396</v>
      </c>
      <c r="D6362">
        <v>1</v>
      </c>
      <c r="E6362">
        <v>870.04</v>
      </c>
    </row>
    <row r="6363" spans="1:5" x14ac:dyDescent="0.35">
      <c r="A6363">
        <f t="shared" si="99"/>
        <v>2020</v>
      </c>
      <c r="B6363" t="s">
        <v>951</v>
      </c>
      <c r="C6363">
        <v>2397</v>
      </c>
      <c r="D6363">
        <v>1</v>
      </c>
      <c r="E6363">
        <v>983.18</v>
      </c>
    </row>
    <row r="6364" spans="1:5" x14ac:dyDescent="0.35">
      <c r="A6364">
        <f t="shared" si="99"/>
        <v>2020</v>
      </c>
      <c r="B6364" t="s">
        <v>951</v>
      </c>
      <c r="C6364">
        <v>2448</v>
      </c>
      <c r="D6364">
        <v>1</v>
      </c>
      <c r="E6364">
        <v>689.26</v>
      </c>
    </row>
    <row r="6365" spans="1:5" x14ac:dyDescent="0.35">
      <c r="A6365">
        <f t="shared" si="99"/>
        <v>2020</v>
      </c>
      <c r="B6365" t="s">
        <v>951</v>
      </c>
      <c r="C6365">
        <v>2527</v>
      </c>
      <c r="D6365">
        <v>1</v>
      </c>
      <c r="E6365">
        <v>170.74</v>
      </c>
    </row>
    <row r="6366" spans="1:5" x14ac:dyDescent="0.35">
      <c r="A6366">
        <f t="shared" si="99"/>
        <v>2020</v>
      </c>
      <c r="B6366" t="s">
        <v>951</v>
      </c>
      <c r="C6366">
        <v>2534</v>
      </c>
      <c r="D6366">
        <v>1</v>
      </c>
      <c r="E6366">
        <v>666.64</v>
      </c>
    </row>
    <row r="6367" spans="1:5" x14ac:dyDescent="0.35">
      <c r="A6367">
        <f t="shared" si="99"/>
        <v>2020</v>
      </c>
      <c r="B6367" t="s">
        <v>951</v>
      </c>
      <c r="C6367">
        <v>2536</v>
      </c>
      <c r="D6367">
        <v>1</v>
      </c>
      <c r="E6367">
        <v>294.82</v>
      </c>
    </row>
    <row r="6368" spans="1:5" x14ac:dyDescent="0.35">
      <c r="A6368">
        <f t="shared" si="99"/>
        <v>2020</v>
      </c>
      <c r="B6368" t="s">
        <v>951</v>
      </c>
      <c r="C6368">
        <v>2580</v>
      </c>
      <c r="D6368">
        <v>1</v>
      </c>
      <c r="E6368">
        <v>760.24</v>
      </c>
    </row>
    <row r="6369" spans="1:5" x14ac:dyDescent="0.35">
      <c r="A6369">
        <f t="shared" si="99"/>
        <v>2020</v>
      </c>
      <c r="B6369" t="s">
        <v>951</v>
      </c>
      <c r="C6369">
        <v>2609</v>
      </c>
      <c r="D6369">
        <v>1</v>
      </c>
      <c r="E6369">
        <v>472.27</v>
      </c>
    </row>
    <row r="6370" spans="1:5" x14ac:dyDescent="0.35">
      <c r="A6370">
        <f t="shared" si="99"/>
        <v>2020</v>
      </c>
      <c r="B6370" t="s">
        <v>951</v>
      </c>
      <c r="C6370">
        <v>2683</v>
      </c>
      <c r="D6370">
        <v>1</v>
      </c>
      <c r="E6370">
        <v>262.81</v>
      </c>
    </row>
    <row r="6371" spans="1:5" x14ac:dyDescent="0.35">
      <c r="A6371">
        <f t="shared" si="99"/>
        <v>2020</v>
      </c>
      <c r="B6371" t="s">
        <v>951</v>
      </c>
      <c r="C6371">
        <v>2687</v>
      </c>
      <c r="D6371">
        <v>1</v>
      </c>
      <c r="E6371">
        <v>1269.5</v>
      </c>
    </row>
    <row r="6372" spans="1:5" x14ac:dyDescent="0.35">
      <c r="A6372">
        <f t="shared" si="99"/>
        <v>2020</v>
      </c>
      <c r="B6372" t="s">
        <v>951</v>
      </c>
      <c r="C6372">
        <v>2689</v>
      </c>
      <c r="D6372">
        <v>1</v>
      </c>
      <c r="E6372">
        <v>1139.3399999999999</v>
      </c>
    </row>
    <row r="6373" spans="1:5" x14ac:dyDescent="0.35">
      <c r="A6373">
        <f t="shared" si="99"/>
        <v>2020</v>
      </c>
      <c r="B6373" t="s">
        <v>951</v>
      </c>
      <c r="C6373">
        <v>2711</v>
      </c>
      <c r="D6373">
        <v>1</v>
      </c>
      <c r="E6373">
        <v>943.98</v>
      </c>
    </row>
    <row r="6374" spans="1:5" x14ac:dyDescent="0.35">
      <c r="A6374">
        <f t="shared" si="99"/>
        <v>2020</v>
      </c>
      <c r="B6374" t="s">
        <v>951</v>
      </c>
      <c r="C6374">
        <v>2752</v>
      </c>
      <c r="D6374">
        <v>1</v>
      </c>
      <c r="E6374">
        <v>1758.79</v>
      </c>
    </row>
    <row r="6375" spans="1:5" x14ac:dyDescent="0.35">
      <c r="A6375">
        <f t="shared" si="99"/>
        <v>2020</v>
      </c>
      <c r="B6375" t="s">
        <v>951</v>
      </c>
      <c r="C6375">
        <v>2753</v>
      </c>
      <c r="D6375">
        <v>1</v>
      </c>
      <c r="E6375">
        <v>979.8</v>
      </c>
    </row>
    <row r="6376" spans="1:5" x14ac:dyDescent="0.35">
      <c r="A6376">
        <f t="shared" si="99"/>
        <v>2020</v>
      </c>
      <c r="B6376" t="s">
        <v>951</v>
      </c>
      <c r="C6376">
        <v>2754</v>
      </c>
      <c r="D6376">
        <v>1</v>
      </c>
      <c r="E6376">
        <v>416.53</v>
      </c>
    </row>
    <row r="6377" spans="1:5" x14ac:dyDescent="0.35">
      <c r="A6377">
        <f t="shared" si="99"/>
        <v>2020</v>
      </c>
      <c r="B6377" t="s">
        <v>951</v>
      </c>
      <c r="C6377">
        <v>2769</v>
      </c>
      <c r="D6377">
        <v>1</v>
      </c>
      <c r="E6377">
        <v>1092.6199999999999</v>
      </c>
    </row>
    <row r="6378" spans="1:5" x14ac:dyDescent="0.35">
      <c r="A6378">
        <f t="shared" si="99"/>
        <v>2020</v>
      </c>
      <c r="B6378" t="s">
        <v>951</v>
      </c>
      <c r="C6378">
        <v>2805</v>
      </c>
      <c r="D6378">
        <v>1</v>
      </c>
      <c r="E6378">
        <v>1234.9100000000001</v>
      </c>
    </row>
    <row r="6379" spans="1:5" x14ac:dyDescent="0.35">
      <c r="A6379">
        <f t="shared" si="99"/>
        <v>2020</v>
      </c>
      <c r="B6379" t="s">
        <v>951</v>
      </c>
      <c r="C6379">
        <v>2835</v>
      </c>
      <c r="D6379">
        <v>1</v>
      </c>
      <c r="E6379">
        <v>659.29</v>
      </c>
    </row>
    <row r="6380" spans="1:5" x14ac:dyDescent="0.35">
      <c r="A6380">
        <f t="shared" si="99"/>
        <v>2020</v>
      </c>
      <c r="B6380" t="s">
        <v>951</v>
      </c>
      <c r="C6380">
        <v>2853</v>
      </c>
      <c r="D6380">
        <v>1</v>
      </c>
      <c r="E6380">
        <v>780.5</v>
      </c>
    </row>
    <row r="6381" spans="1:5" x14ac:dyDescent="0.35">
      <c r="A6381">
        <f t="shared" si="99"/>
        <v>2020</v>
      </c>
      <c r="B6381" t="s">
        <v>951</v>
      </c>
      <c r="C6381">
        <v>2854</v>
      </c>
      <c r="D6381">
        <v>1</v>
      </c>
      <c r="E6381">
        <v>539.24</v>
      </c>
    </row>
    <row r="6382" spans="1:5" x14ac:dyDescent="0.35">
      <c r="A6382">
        <f t="shared" si="99"/>
        <v>2020</v>
      </c>
      <c r="B6382" t="s">
        <v>951</v>
      </c>
      <c r="C6382">
        <v>2856</v>
      </c>
      <c r="D6382">
        <v>1</v>
      </c>
      <c r="E6382">
        <v>286.13</v>
      </c>
    </row>
    <row r="6383" spans="1:5" x14ac:dyDescent="0.35">
      <c r="A6383">
        <f t="shared" si="99"/>
        <v>2020</v>
      </c>
      <c r="B6383" t="s">
        <v>951</v>
      </c>
      <c r="C6383">
        <v>2859</v>
      </c>
      <c r="D6383">
        <v>1</v>
      </c>
      <c r="E6383">
        <v>1556.35</v>
      </c>
    </row>
    <row r="6384" spans="1:5" x14ac:dyDescent="0.35">
      <c r="A6384">
        <f t="shared" si="99"/>
        <v>2020</v>
      </c>
      <c r="B6384" t="s">
        <v>951</v>
      </c>
      <c r="C6384">
        <v>2860</v>
      </c>
      <c r="D6384">
        <v>1</v>
      </c>
      <c r="E6384">
        <v>1057.6500000000001</v>
      </c>
    </row>
    <row r="6385" spans="1:5" x14ac:dyDescent="0.35">
      <c r="A6385">
        <f t="shared" si="99"/>
        <v>2020</v>
      </c>
      <c r="B6385" t="s">
        <v>951</v>
      </c>
      <c r="C6385">
        <v>2884</v>
      </c>
      <c r="D6385">
        <v>1</v>
      </c>
      <c r="E6385">
        <v>416.18</v>
      </c>
    </row>
    <row r="6386" spans="1:5" x14ac:dyDescent="0.35">
      <c r="A6386">
        <f t="shared" si="99"/>
        <v>2020</v>
      </c>
      <c r="B6386" t="s">
        <v>951</v>
      </c>
      <c r="C6386">
        <v>2886</v>
      </c>
      <c r="D6386">
        <v>1</v>
      </c>
      <c r="E6386">
        <v>301.57</v>
      </c>
    </row>
    <row r="6387" spans="1:5" x14ac:dyDescent="0.35">
      <c r="A6387">
        <f t="shared" si="99"/>
        <v>2020</v>
      </c>
      <c r="B6387" t="s">
        <v>951</v>
      </c>
      <c r="C6387">
        <v>2888</v>
      </c>
      <c r="D6387">
        <v>1</v>
      </c>
      <c r="E6387">
        <v>306.04000000000002</v>
      </c>
    </row>
    <row r="6388" spans="1:5" x14ac:dyDescent="0.35">
      <c r="A6388">
        <f t="shared" si="99"/>
        <v>2020</v>
      </c>
      <c r="B6388" t="s">
        <v>951</v>
      </c>
      <c r="C6388">
        <v>2889</v>
      </c>
      <c r="D6388">
        <v>1</v>
      </c>
      <c r="E6388">
        <v>743</v>
      </c>
    </row>
    <row r="6389" spans="1:5" x14ac:dyDescent="0.35">
      <c r="A6389">
        <f t="shared" si="99"/>
        <v>2020</v>
      </c>
      <c r="B6389" t="s">
        <v>951</v>
      </c>
      <c r="C6389">
        <v>2890</v>
      </c>
      <c r="D6389">
        <v>1</v>
      </c>
      <c r="E6389">
        <v>547.28</v>
      </c>
    </row>
    <row r="6390" spans="1:5" x14ac:dyDescent="0.35">
      <c r="A6390">
        <f t="shared" si="99"/>
        <v>2020</v>
      </c>
      <c r="B6390" t="s">
        <v>951</v>
      </c>
      <c r="C6390">
        <v>2895</v>
      </c>
      <c r="D6390">
        <v>1</v>
      </c>
      <c r="E6390">
        <v>1175.42</v>
      </c>
    </row>
    <row r="6391" spans="1:5" x14ac:dyDescent="0.35">
      <c r="A6391">
        <f t="shared" si="99"/>
        <v>2020</v>
      </c>
      <c r="B6391" t="s">
        <v>951</v>
      </c>
      <c r="C6391">
        <v>2897</v>
      </c>
      <c r="D6391">
        <v>1</v>
      </c>
      <c r="E6391">
        <v>1131.1300000000001</v>
      </c>
    </row>
    <row r="6392" spans="1:5" x14ac:dyDescent="0.35">
      <c r="A6392">
        <f t="shared" si="99"/>
        <v>2020</v>
      </c>
      <c r="B6392" t="s">
        <v>951</v>
      </c>
      <c r="C6392">
        <v>2898</v>
      </c>
      <c r="D6392">
        <v>1</v>
      </c>
      <c r="E6392">
        <v>399.14</v>
      </c>
    </row>
    <row r="6393" spans="1:5" x14ac:dyDescent="0.35">
      <c r="A6393">
        <f t="shared" si="99"/>
        <v>2020</v>
      </c>
      <c r="B6393" t="s">
        <v>951</v>
      </c>
      <c r="C6393">
        <v>2899</v>
      </c>
      <c r="D6393">
        <v>1</v>
      </c>
      <c r="E6393">
        <v>1475.07</v>
      </c>
    </row>
    <row r="6394" spans="1:5" x14ac:dyDescent="0.35">
      <c r="A6394">
        <f t="shared" si="99"/>
        <v>2020</v>
      </c>
      <c r="B6394" t="s">
        <v>951</v>
      </c>
      <c r="C6394">
        <v>2902</v>
      </c>
      <c r="D6394">
        <v>1</v>
      </c>
      <c r="E6394">
        <v>588.32000000000005</v>
      </c>
    </row>
    <row r="6395" spans="1:5" x14ac:dyDescent="0.35">
      <c r="A6395">
        <f t="shared" si="99"/>
        <v>2020</v>
      </c>
      <c r="B6395" t="s">
        <v>951</v>
      </c>
      <c r="C6395">
        <v>2903</v>
      </c>
      <c r="D6395">
        <v>1</v>
      </c>
      <c r="E6395">
        <v>508.4</v>
      </c>
    </row>
    <row r="6396" spans="1:5" x14ac:dyDescent="0.35">
      <c r="A6396">
        <f t="shared" si="99"/>
        <v>2020</v>
      </c>
      <c r="B6396" t="s">
        <v>951</v>
      </c>
      <c r="C6396">
        <v>2904</v>
      </c>
      <c r="D6396">
        <v>1</v>
      </c>
      <c r="E6396">
        <v>671.79</v>
      </c>
    </row>
    <row r="6397" spans="1:5" x14ac:dyDescent="0.35">
      <c r="A6397">
        <f t="shared" si="99"/>
        <v>2020</v>
      </c>
      <c r="B6397" t="s">
        <v>951</v>
      </c>
      <c r="C6397">
        <v>2905</v>
      </c>
      <c r="D6397">
        <v>1</v>
      </c>
      <c r="E6397">
        <v>1871.6</v>
      </c>
    </row>
    <row r="6398" spans="1:5" x14ac:dyDescent="0.35">
      <c r="A6398">
        <f t="shared" si="99"/>
        <v>2020</v>
      </c>
      <c r="B6398" t="s">
        <v>951</v>
      </c>
      <c r="C6398">
        <v>2906</v>
      </c>
      <c r="D6398">
        <v>1</v>
      </c>
      <c r="E6398">
        <v>396.33</v>
      </c>
    </row>
    <row r="6399" spans="1:5" x14ac:dyDescent="0.35">
      <c r="A6399">
        <f t="shared" si="99"/>
        <v>2020</v>
      </c>
      <c r="B6399" t="s">
        <v>951</v>
      </c>
      <c r="C6399">
        <v>2907</v>
      </c>
      <c r="D6399">
        <v>1</v>
      </c>
      <c r="E6399">
        <v>416.2</v>
      </c>
    </row>
    <row r="6400" spans="1:5" x14ac:dyDescent="0.35">
      <c r="A6400">
        <f t="shared" si="99"/>
        <v>2020</v>
      </c>
      <c r="B6400" t="s">
        <v>951</v>
      </c>
      <c r="C6400">
        <v>2908</v>
      </c>
      <c r="D6400">
        <v>1</v>
      </c>
      <c r="E6400">
        <v>496.69</v>
      </c>
    </row>
    <row r="6401" spans="1:5" x14ac:dyDescent="0.35">
      <c r="A6401">
        <f t="shared" si="99"/>
        <v>2021</v>
      </c>
      <c r="B6401" t="s">
        <v>952</v>
      </c>
      <c r="C6401">
        <v>1</v>
      </c>
      <c r="D6401">
        <v>1</v>
      </c>
      <c r="E6401">
        <v>1099.77</v>
      </c>
    </row>
    <row r="6402" spans="1:5" x14ac:dyDescent="0.35">
      <c r="A6402">
        <f t="shared" si="99"/>
        <v>2021</v>
      </c>
      <c r="B6402" t="s">
        <v>952</v>
      </c>
      <c r="C6402">
        <v>1</v>
      </c>
      <c r="D6402">
        <v>3</v>
      </c>
      <c r="E6402">
        <v>31393.31</v>
      </c>
    </row>
    <row r="6403" spans="1:5" x14ac:dyDescent="0.35">
      <c r="A6403">
        <f t="shared" si="99"/>
        <v>2021</v>
      </c>
      <c r="B6403" t="s">
        <v>952</v>
      </c>
      <c r="C6403">
        <v>2</v>
      </c>
      <c r="D6403">
        <v>1</v>
      </c>
      <c r="E6403">
        <v>235.19</v>
      </c>
    </row>
    <row r="6404" spans="1:5" x14ac:dyDescent="0.35">
      <c r="A6404">
        <f t="shared" ref="A6404:A6467" si="100">VALUE(20&amp;LEFT(B6404,2))+1</f>
        <v>2021</v>
      </c>
      <c r="B6404" t="s">
        <v>952</v>
      </c>
      <c r="C6404">
        <v>4</v>
      </c>
      <c r="D6404">
        <v>1</v>
      </c>
      <c r="E6404">
        <v>416.63</v>
      </c>
    </row>
    <row r="6405" spans="1:5" x14ac:dyDescent="0.35">
      <c r="A6405">
        <f t="shared" si="100"/>
        <v>2021</v>
      </c>
      <c r="B6405" t="s">
        <v>952</v>
      </c>
      <c r="C6405">
        <v>6</v>
      </c>
      <c r="D6405">
        <v>3</v>
      </c>
      <c r="E6405">
        <v>3102.33</v>
      </c>
    </row>
    <row r="6406" spans="1:5" x14ac:dyDescent="0.35">
      <c r="A6406">
        <f t="shared" si="100"/>
        <v>2021</v>
      </c>
      <c r="B6406" t="s">
        <v>952</v>
      </c>
      <c r="C6406">
        <v>11</v>
      </c>
      <c r="D6406">
        <v>1</v>
      </c>
      <c r="E6406">
        <v>37126.9</v>
      </c>
    </row>
    <row r="6407" spans="1:5" x14ac:dyDescent="0.35">
      <c r="A6407">
        <f t="shared" si="100"/>
        <v>2021</v>
      </c>
      <c r="B6407" t="s">
        <v>952</v>
      </c>
      <c r="C6407">
        <v>12</v>
      </c>
      <c r="D6407">
        <v>1</v>
      </c>
      <c r="E6407">
        <v>6488.36</v>
      </c>
    </row>
    <row r="6408" spans="1:5" x14ac:dyDescent="0.35">
      <c r="A6408">
        <f t="shared" si="100"/>
        <v>2021</v>
      </c>
      <c r="B6408" t="s">
        <v>952</v>
      </c>
      <c r="C6408">
        <v>13</v>
      </c>
      <c r="D6408">
        <v>1</v>
      </c>
      <c r="E6408">
        <v>3307.4</v>
      </c>
    </row>
    <row r="6409" spans="1:5" x14ac:dyDescent="0.35">
      <c r="A6409">
        <f t="shared" si="100"/>
        <v>2021</v>
      </c>
      <c r="B6409" t="s">
        <v>952</v>
      </c>
      <c r="C6409">
        <v>14</v>
      </c>
      <c r="D6409">
        <v>1</v>
      </c>
      <c r="E6409">
        <v>2834.75</v>
      </c>
    </row>
    <row r="6410" spans="1:5" x14ac:dyDescent="0.35">
      <c r="A6410">
        <f t="shared" si="100"/>
        <v>2021</v>
      </c>
      <c r="B6410" t="s">
        <v>952</v>
      </c>
      <c r="C6410">
        <v>15</v>
      </c>
      <c r="D6410">
        <v>1</v>
      </c>
      <c r="E6410">
        <v>4074.23</v>
      </c>
    </row>
    <row r="6411" spans="1:5" x14ac:dyDescent="0.35">
      <c r="A6411">
        <f t="shared" si="100"/>
        <v>2021</v>
      </c>
      <c r="B6411" t="s">
        <v>952</v>
      </c>
      <c r="C6411">
        <v>16</v>
      </c>
      <c r="D6411">
        <v>1</v>
      </c>
      <c r="E6411">
        <v>6060.35</v>
      </c>
    </row>
    <row r="6412" spans="1:5" x14ac:dyDescent="0.35">
      <c r="A6412">
        <f t="shared" si="100"/>
        <v>2021</v>
      </c>
      <c r="B6412" t="s">
        <v>952</v>
      </c>
      <c r="C6412">
        <v>22</v>
      </c>
      <c r="D6412">
        <v>1</v>
      </c>
      <c r="E6412">
        <v>2710.76</v>
      </c>
    </row>
    <row r="6413" spans="1:5" x14ac:dyDescent="0.35">
      <c r="A6413">
        <f t="shared" si="100"/>
        <v>2021</v>
      </c>
      <c r="B6413" t="s">
        <v>952</v>
      </c>
      <c r="C6413">
        <v>23</v>
      </c>
      <c r="D6413">
        <v>1</v>
      </c>
      <c r="E6413">
        <v>871.14</v>
      </c>
    </row>
    <row r="6414" spans="1:5" x14ac:dyDescent="0.35">
      <c r="A6414">
        <f t="shared" si="100"/>
        <v>2021</v>
      </c>
      <c r="B6414" t="s">
        <v>952</v>
      </c>
      <c r="C6414">
        <v>25</v>
      </c>
      <c r="D6414">
        <v>1</v>
      </c>
      <c r="E6414">
        <v>79.95</v>
      </c>
    </row>
    <row r="6415" spans="1:5" x14ac:dyDescent="0.35">
      <c r="A6415">
        <f t="shared" si="100"/>
        <v>2021</v>
      </c>
      <c r="B6415" t="s">
        <v>952</v>
      </c>
      <c r="C6415">
        <v>31</v>
      </c>
      <c r="D6415">
        <v>1</v>
      </c>
      <c r="E6415">
        <v>4765.24</v>
      </c>
    </row>
    <row r="6416" spans="1:5" x14ac:dyDescent="0.35">
      <c r="A6416">
        <f t="shared" si="100"/>
        <v>2021</v>
      </c>
      <c r="B6416" t="s">
        <v>952</v>
      </c>
      <c r="C6416">
        <v>32</v>
      </c>
      <c r="D6416">
        <v>1</v>
      </c>
      <c r="E6416">
        <v>631.74</v>
      </c>
    </row>
    <row r="6417" spans="1:5" x14ac:dyDescent="0.35">
      <c r="A6417">
        <f t="shared" si="100"/>
        <v>2021</v>
      </c>
      <c r="B6417" t="s">
        <v>952</v>
      </c>
      <c r="C6417">
        <v>36</v>
      </c>
      <c r="D6417">
        <v>1</v>
      </c>
      <c r="E6417">
        <v>282.31</v>
      </c>
    </row>
    <row r="6418" spans="1:5" x14ac:dyDescent="0.35">
      <c r="A6418">
        <f t="shared" si="100"/>
        <v>2021</v>
      </c>
      <c r="B6418" t="s">
        <v>952</v>
      </c>
      <c r="C6418">
        <v>38</v>
      </c>
      <c r="D6418">
        <v>1</v>
      </c>
      <c r="E6418">
        <v>1402.95</v>
      </c>
    </row>
    <row r="6419" spans="1:5" x14ac:dyDescent="0.35">
      <c r="A6419">
        <f t="shared" si="100"/>
        <v>2021</v>
      </c>
      <c r="B6419" t="s">
        <v>952</v>
      </c>
      <c r="C6419">
        <v>47</v>
      </c>
      <c r="D6419">
        <v>1</v>
      </c>
      <c r="E6419">
        <v>4366.1899999999996</v>
      </c>
    </row>
    <row r="6420" spans="1:5" x14ac:dyDescent="0.35">
      <c r="A6420">
        <f t="shared" si="100"/>
        <v>2021</v>
      </c>
      <c r="B6420" t="s">
        <v>952</v>
      </c>
      <c r="C6420">
        <v>51</v>
      </c>
      <c r="D6420">
        <v>1</v>
      </c>
      <c r="E6420">
        <v>1902.94</v>
      </c>
    </row>
    <row r="6421" spans="1:5" x14ac:dyDescent="0.35">
      <c r="A6421">
        <f t="shared" si="100"/>
        <v>2021</v>
      </c>
      <c r="B6421" t="s">
        <v>952</v>
      </c>
      <c r="C6421">
        <v>75</v>
      </c>
      <c r="D6421">
        <v>1</v>
      </c>
      <c r="E6421">
        <v>710.49</v>
      </c>
    </row>
    <row r="6422" spans="1:5" x14ac:dyDescent="0.35">
      <c r="A6422">
        <f t="shared" si="100"/>
        <v>2021</v>
      </c>
      <c r="B6422" t="s">
        <v>952</v>
      </c>
      <c r="C6422">
        <v>77</v>
      </c>
      <c r="D6422">
        <v>1</v>
      </c>
      <c r="E6422">
        <v>8521.1299999999992</v>
      </c>
    </row>
    <row r="6423" spans="1:5" x14ac:dyDescent="0.35">
      <c r="A6423">
        <f t="shared" si="100"/>
        <v>2021</v>
      </c>
      <c r="B6423" t="s">
        <v>952</v>
      </c>
      <c r="C6423">
        <v>81</v>
      </c>
      <c r="D6423">
        <v>1</v>
      </c>
      <c r="E6423">
        <v>133.43</v>
      </c>
    </row>
    <row r="6424" spans="1:5" x14ac:dyDescent="0.35">
      <c r="A6424">
        <f t="shared" si="100"/>
        <v>2021</v>
      </c>
      <c r="B6424" t="s">
        <v>952</v>
      </c>
      <c r="C6424">
        <v>84</v>
      </c>
      <c r="D6424">
        <v>1</v>
      </c>
      <c r="E6424">
        <v>555.34</v>
      </c>
    </row>
    <row r="6425" spans="1:5" x14ac:dyDescent="0.35">
      <c r="A6425">
        <f t="shared" si="100"/>
        <v>2021</v>
      </c>
      <c r="B6425" t="s">
        <v>952</v>
      </c>
      <c r="C6425">
        <v>85</v>
      </c>
      <c r="D6425">
        <v>1</v>
      </c>
      <c r="E6425">
        <v>568.42999999999995</v>
      </c>
    </row>
    <row r="6426" spans="1:5" x14ac:dyDescent="0.35">
      <c r="A6426">
        <f t="shared" si="100"/>
        <v>2021</v>
      </c>
      <c r="B6426" t="s">
        <v>952</v>
      </c>
      <c r="C6426">
        <v>88</v>
      </c>
      <c r="D6426">
        <v>1</v>
      </c>
      <c r="E6426">
        <v>2131.77</v>
      </c>
    </row>
    <row r="6427" spans="1:5" x14ac:dyDescent="0.35">
      <c r="A6427">
        <f t="shared" si="100"/>
        <v>2021</v>
      </c>
      <c r="B6427" t="s">
        <v>952</v>
      </c>
      <c r="C6427">
        <v>91</v>
      </c>
      <c r="D6427">
        <v>1</v>
      </c>
      <c r="E6427">
        <v>691.15</v>
      </c>
    </row>
    <row r="6428" spans="1:5" x14ac:dyDescent="0.35">
      <c r="A6428">
        <f t="shared" si="100"/>
        <v>2021</v>
      </c>
      <c r="B6428" t="s">
        <v>952</v>
      </c>
      <c r="C6428">
        <v>93</v>
      </c>
      <c r="D6428">
        <v>1</v>
      </c>
      <c r="E6428">
        <v>391.4</v>
      </c>
    </row>
    <row r="6429" spans="1:5" x14ac:dyDescent="0.35">
      <c r="A6429">
        <f t="shared" si="100"/>
        <v>2021</v>
      </c>
      <c r="B6429" t="s">
        <v>952</v>
      </c>
      <c r="C6429">
        <v>94</v>
      </c>
      <c r="D6429">
        <v>1</v>
      </c>
      <c r="E6429">
        <v>2742.12</v>
      </c>
    </row>
    <row r="6430" spans="1:5" x14ac:dyDescent="0.35">
      <c r="A6430">
        <f t="shared" si="100"/>
        <v>2021</v>
      </c>
      <c r="B6430" t="s">
        <v>952</v>
      </c>
      <c r="C6430">
        <v>95</v>
      </c>
      <c r="D6430">
        <v>1</v>
      </c>
      <c r="E6430">
        <v>293.89</v>
      </c>
    </row>
    <row r="6431" spans="1:5" x14ac:dyDescent="0.35">
      <c r="A6431">
        <f t="shared" si="100"/>
        <v>2021</v>
      </c>
      <c r="B6431" t="s">
        <v>952</v>
      </c>
      <c r="C6431">
        <v>97</v>
      </c>
      <c r="D6431">
        <v>1</v>
      </c>
      <c r="E6431">
        <v>561.54999999999995</v>
      </c>
    </row>
    <row r="6432" spans="1:5" x14ac:dyDescent="0.35">
      <c r="A6432">
        <f t="shared" si="100"/>
        <v>2021</v>
      </c>
      <c r="B6432" t="s">
        <v>952</v>
      </c>
      <c r="C6432">
        <v>99</v>
      </c>
      <c r="D6432">
        <v>1</v>
      </c>
      <c r="E6432">
        <v>1234.1600000000001</v>
      </c>
    </row>
    <row r="6433" spans="1:5" x14ac:dyDescent="0.35">
      <c r="A6433">
        <f t="shared" si="100"/>
        <v>2021</v>
      </c>
      <c r="B6433" t="s">
        <v>952</v>
      </c>
      <c r="C6433">
        <v>100</v>
      </c>
      <c r="D6433">
        <v>1</v>
      </c>
      <c r="E6433">
        <v>359.57</v>
      </c>
    </row>
    <row r="6434" spans="1:5" x14ac:dyDescent="0.35">
      <c r="A6434">
        <f t="shared" si="100"/>
        <v>2021</v>
      </c>
      <c r="B6434" t="s">
        <v>952</v>
      </c>
      <c r="C6434">
        <v>108</v>
      </c>
      <c r="D6434">
        <v>1</v>
      </c>
      <c r="E6434">
        <v>921.94</v>
      </c>
    </row>
    <row r="6435" spans="1:5" x14ac:dyDescent="0.35">
      <c r="A6435">
        <f t="shared" si="100"/>
        <v>2021</v>
      </c>
      <c r="B6435" t="s">
        <v>952</v>
      </c>
      <c r="C6435">
        <v>110</v>
      </c>
      <c r="D6435">
        <v>1</v>
      </c>
      <c r="E6435">
        <v>3972.1</v>
      </c>
    </row>
    <row r="6436" spans="1:5" x14ac:dyDescent="0.35">
      <c r="A6436">
        <f t="shared" si="100"/>
        <v>2021</v>
      </c>
      <c r="B6436" t="s">
        <v>952</v>
      </c>
      <c r="C6436">
        <v>111</v>
      </c>
      <c r="D6436">
        <v>1</v>
      </c>
      <c r="E6436">
        <v>1480.82</v>
      </c>
    </row>
    <row r="6437" spans="1:5" x14ac:dyDescent="0.35">
      <c r="A6437">
        <f t="shared" si="100"/>
        <v>2021</v>
      </c>
      <c r="B6437" t="s">
        <v>952</v>
      </c>
      <c r="C6437">
        <v>112</v>
      </c>
      <c r="D6437">
        <v>1</v>
      </c>
      <c r="E6437">
        <v>9355.11</v>
      </c>
    </row>
    <row r="6438" spans="1:5" x14ac:dyDescent="0.35">
      <c r="A6438">
        <f t="shared" si="100"/>
        <v>2021</v>
      </c>
      <c r="B6438" t="s">
        <v>952</v>
      </c>
      <c r="C6438">
        <v>113</v>
      </c>
      <c r="D6438">
        <v>1</v>
      </c>
      <c r="E6438">
        <v>720.35</v>
      </c>
    </row>
    <row r="6439" spans="1:5" x14ac:dyDescent="0.35">
      <c r="A6439">
        <f t="shared" si="100"/>
        <v>2021</v>
      </c>
      <c r="B6439" t="s">
        <v>952</v>
      </c>
      <c r="C6439">
        <v>115</v>
      </c>
      <c r="D6439">
        <v>1</v>
      </c>
      <c r="E6439">
        <v>1097.78</v>
      </c>
    </row>
    <row r="6440" spans="1:5" x14ac:dyDescent="0.35">
      <c r="A6440">
        <f t="shared" si="100"/>
        <v>2021</v>
      </c>
      <c r="B6440" t="s">
        <v>952</v>
      </c>
      <c r="C6440">
        <v>116</v>
      </c>
      <c r="D6440">
        <v>1</v>
      </c>
      <c r="E6440">
        <v>1122.78</v>
      </c>
    </row>
    <row r="6441" spans="1:5" x14ac:dyDescent="0.35">
      <c r="A6441">
        <f t="shared" si="100"/>
        <v>2021</v>
      </c>
      <c r="B6441" t="s">
        <v>952</v>
      </c>
      <c r="C6441">
        <v>118</v>
      </c>
      <c r="D6441">
        <v>1</v>
      </c>
      <c r="E6441">
        <v>322.31</v>
      </c>
    </row>
    <row r="6442" spans="1:5" x14ac:dyDescent="0.35">
      <c r="A6442">
        <f t="shared" si="100"/>
        <v>2021</v>
      </c>
      <c r="B6442" t="s">
        <v>952</v>
      </c>
      <c r="C6442">
        <v>129</v>
      </c>
      <c r="D6442">
        <v>1</v>
      </c>
      <c r="E6442">
        <v>1449.92</v>
      </c>
    </row>
    <row r="6443" spans="1:5" x14ac:dyDescent="0.35">
      <c r="A6443">
        <f t="shared" si="100"/>
        <v>2021</v>
      </c>
      <c r="B6443" t="s">
        <v>952</v>
      </c>
      <c r="C6443">
        <v>138</v>
      </c>
      <c r="D6443">
        <v>1</v>
      </c>
      <c r="E6443">
        <v>2536.9</v>
      </c>
    </row>
    <row r="6444" spans="1:5" x14ac:dyDescent="0.35">
      <c r="A6444">
        <f t="shared" si="100"/>
        <v>2021</v>
      </c>
      <c r="B6444" t="s">
        <v>952</v>
      </c>
      <c r="C6444">
        <v>139</v>
      </c>
      <c r="D6444">
        <v>1</v>
      </c>
      <c r="E6444">
        <v>861.44</v>
      </c>
    </row>
    <row r="6445" spans="1:5" x14ac:dyDescent="0.35">
      <c r="A6445">
        <f t="shared" si="100"/>
        <v>2021</v>
      </c>
      <c r="B6445" t="s">
        <v>952</v>
      </c>
      <c r="C6445">
        <v>146</v>
      </c>
      <c r="D6445">
        <v>1</v>
      </c>
      <c r="E6445">
        <v>908.13</v>
      </c>
    </row>
    <row r="6446" spans="1:5" x14ac:dyDescent="0.35">
      <c r="A6446">
        <f t="shared" si="100"/>
        <v>2021</v>
      </c>
      <c r="B6446" t="s">
        <v>952</v>
      </c>
      <c r="C6446">
        <v>150</v>
      </c>
      <c r="D6446">
        <v>1</v>
      </c>
      <c r="E6446">
        <v>1008.82</v>
      </c>
    </row>
    <row r="6447" spans="1:5" x14ac:dyDescent="0.35">
      <c r="A6447">
        <f t="shared" si="100"/>
        <v>2021</v>
      </c>
      <c r="B6447" t="s">
        <v>952</v>
      </c>
      <c r="C6447">
        <v>152</v>
      </c>
      <c r="D6447">
        <v>1</v>
      </c>
      <c r="E6447">
        <v>6957.5</v>
      </c>
    </row>
    <row r="6448" spans="1:5" x14ac:dyDescent="0.35">
      <c r="A6448">
        <f t="shared" si="100"/>
        <v>2021</v>
      </c>
      <c r="B6448" t="s">
        <v>952</v>
      </c>
      <c r="C6448">
        <v>162</v>
      </c>
      <c r="D6448">
        <v>1</v>
      </c>
      <c r="E6448">
        <v>909.51</v>
      </c>
    </row>
    <row r="6449" spans="1:5" x14ac:dyDescent="0.35">
      <c r="A6449">
        <f t="shared" si="100"/>
        <v>2021</v>
      </c>
      <c r="B6449" t="s">
        <v>952</v>
      </c>
      <c r="C6449">
        <v>166</v>
      </c>
      <c r="D6449">
        <v>1</v>
      </c>
      <c r="E6449">
        <v>389.4</v>
      </c>
    </row>
    <row r="6450" spans="1:5" x14ac:dyDescent="0.35">
      <c r="A6450">
        <f t="shared" si="100"/>
        <v>2021</v>
      </c>
      <c r="B6450" t="s">
        <v>952</v>
      </c>
      <c r="C6450">
        <v>173</v>
      </c>
      <c r="D6450">
        <v>1</v>
      </c>
      <c r="E6450">
        <v>510.9</v>
      </c>
    </row>
    <row r="6451" spans="1:5" x14ac:dyDescent="0.35">
      <c r="A6451">
        <f t="shared" si="100"/>
        <v>2021</v>
      </c>
      <c r="B6451" t="s">
        <v>952</v>
      </c>
      <c r="C6451">
        <v>177</v>
      </c>
      <c r="D6451">
        <v>1</v>
      </c>
      <c r="E6451">
        <v>1136.79</v>
      </c>
    </row>
    <row r="6452" spans="1:5" x14ac:dyDescent="0.35">
      <c r="A6452">
        <f t="shared" si="100"/>
        <v>2021</v>
      </c>
      <c r="B6452" t="s">
        <v>952</v>
      </c>
      <c r="C6452">
        <v>181</v>
      </c>
      <c r="D6452">
        <v>1</v>
      </c>
      <c r="E6452">
        <v>6168.12</v>
      </c>
    </row>
    <row r="6453" spans="1:5" x14ac:dyDescent="0.35">
      <c r="A6453">
        <f t="shared" si="100"/>
        <v>2021</v>
      </c>
      <c r="B6453" t="s">
        <v>952</v>
      </c>
      <c r="C6453">
        <v>182</v>
      </c>
      <c r="D6453">
        <v>1</v>
      </c>
      <c r="E6453">
        <v>991.94</v>
      </c>
    </row>
    <row r="6454" spans="1:5" x14ac:dyDescent="0.35">
      <c r="A6454">
        <f t="shared" si="100"/>
        <v>2021</v>
      </c>
      <c r="B6454" t="s">
        <v>952</v>
      </c>
      <c r="C6454">
        <v>186</v>
      </c>
      <c r="D6454">
        <v>1</v>
      </c>
      <c r="E6454">
        <v>1695.11</v>
      </c>
    </row>
    <row r="6455" spans="1:5" x14ac:dyDescent="0.35">
      <c r="A6455">
        <f t="shared" si="100"/>
        <v>2021</v>
      </c>
      <c r="B6455" t="s">
        <v>952</v>
      </c>
      <c r="C6455">
        <v>191</v>
      </c>
      <c r="D6455">
        <v>1</v>
      </c>
      <c r="E6455">
        <v>7831.05</v>
      </c>
    </row>
    <row r="6456" spans="1:5" x14ac:dyDescent="0.35">
      <c r="A6456">
        <f t="shared" si="100"/>
        <v>2021</v>
      </c>
      <c r="B6456" t="s">
        <v>952</v>
      </c>
      <c r="C6456">
        <v>192</v>
      </c>
      <c r="D6456">
        <v>1</v>
      </c>
      <c r="E6456">
        <v>7085.17</v>
      </c>
    </row>
    <row r="6457" spans="1:5" x14ac:dyDescent="0.35">
      <c r="A6457">
        <f t="shared" si="100"/>
        <v>2021</v>
      </c>
      <c r="B6457" t="s">
        <v>952</v>
      </c>
      <c r="C6457">
        <v>194</v>
      </c>
      <c r="D6457">
        <v>1</v>
      </c>
      <c r="E6457">
        <v>11210.16</v>
      </c>
    </row>
    <row r="6458" spans="1:5" x14ac:dyDescent="0.35">
      <c r="A6458">
        <f t="shared" si="100"/>
        <v>2021</v>
      </c>
      <c r="B6458" t="s">
        <v>952</v>
      </c>
      <c r="C6458">
        <v>195</v>
      </c>
      <c r="D6458">
        <v>1</v>
      </c>
      <c r="E6458">
        <v>697.4</v>
      </c>
    </row>
    <row r="6459" spans="1:5" x14ac:dyDescent="0.35">
      <c r="A6459">
        <f t="shared" si="100"/>
        <v>2021</v>
      </c>
      <c r="B6459" t="s">
        <v>952</v>
      </c>
      <c r="C6459">
        <v>196</v>
      </c>
      <c r="D6459">
        <v>1</v>
      </c>
      <c r="E6459">
        <v>28709.23</v>
      </c>
    </row>
    <row r="6460" spans="1:5" x14ac:dyDescent="0.35">
      <c r="A6460">
        <f t="shared" si="100"/>
        <v>2021</v>
      </c>
      <c r="B6460" t="s">
        <v>952</v>
      </c>
      <c r="C6460">
        <v>197</v>
      </c>
      <c r="D6460">
        <v>1</v>
      </c>
      <c r="E6460">
        <v>5033.4399999999996</v>
      </c>
    </row>
    <row r="6461" spans="1:5" x14ac:dyDescent="0.35">
      <c r="A6461">
        <f t="shared" si="100"/>
        <v>2021</v>
      </c>
      <c r="B6461" t="s">
        <v>952</v>
      </c>
      <c r="C6461">
        <v>199</v>
      </c>
      <c r="D6461">
        <v>1</v>
      </c>
      <c r="E6461">
        <v>3400.33</v>
      </c>
    </row>
    <row r="6462" spans="1:5" x14ac:dyDescent="0.35">
      <c r="A6462">
        <f t="shared" si="100"/>
        <v>2021</v>
      </c>
      <c r="B6462" t="s">
        <v>952</v>
      </c>
      <c r="C6462">
        <v>200</v>
      </c>
      <c r="D6462">
        <v>1</v>
      </c>
      <c r="E6462">
        <v>4185.28</v>
      </c>
    </row>
    <row r="6463" spans="1:5" x14ac:dyDescent="0.35">
      <c r="A6463">
        <f t="shared" si="100"/>
        <v>2021</v>
      </c>
      <c r="B6463" t="s">
        <v>952</v>
      </c>
      <c r="C6463">
        <v>203</v>
      </c>
      <c r="D6463">
        <v>1</v>
      </c>
      <c r="E6463">
        <v>681.61</v>
      </c>
    </row>
    <row r="6464" spans="1:5" x14ac:dyDescent="0.35">
      <c r="A6464">
        <f t="shared" si="100"/>
        <v>2021</v>
      </c>
      <c r="B6464" t="s">
        <v>952</v>
      </c>
      <c r="C6464">
        <v>204</v>
      </c>
      <c r="D6464">
        <v>1</v>
      </c>
      <c r="E6464">
        <v>2228.67</v>
      </c>
    </row>
    <row r="6465" spans="1:5" x14ac:dyDescent="0.35">
      <c r="A6465">
        <f t="shared" si="100"/>
        <v>2021</v>
      </c>
      <c r="B6465" t="s">
        <v>952</v>
      </c>
      <c r="C6465">
        <v>206</v>
      </c>
      <c r="D6465">
        <v>1</v>
      </c>
      <c r="E6465">
        <v>4066.79</v>
      </c>
    </row>
    <row r="6466" spans="1:5" x14ac:dyDescent="0.35">
      <c r="A6466">
        <f t="shared" si="100"/>
        <v>2021</v>
      </c>
      <c r="B6466" t="s">
        <v>952</v>
      </c>
      <c r="C6466">
        <v>213</v>
      </c>
      <c r="D6466">
        <v>1</v>
      </c>
      <c r="E6466">
        <v>824.43</v>
      </c>
    </row>
    <row r="6467" spans="1:5" x14ac:dyDescent="0.35">
      <c r="A6467">
        <f t="shared" si="100"/>
        <v>2021</v>
      </c>
      <c r="B6467" t="s">
        <v>952</v>
      </c>
      <c r="C6467">
        <v>227</v>
      </c>
      <c r="D6467">
        <v>1</v>
      </c>
      <c r="E6467">
        <v>882.41</v>
      </c>
    </row>
    <row r="6468" spans="1:5" x14ac:dyDescent="0.35">
      <c r="A6468">
        <f t="shared" ref="A6468:A6531" si="101">VALUE(20&amp;LEFT(B6468,2))+1</f>
        <v>2021</v>
      </c>
      <c r="B6468" t="s">
        <v>952</v>
      </c>
      <c r="C6468">
        <v>229</v>
      </c>
      <c r="D6468">
        <v>1</v>
      </c>
      <c r="E6468">
        <v>388.48</v>
      </c>
    </row>
    <row r="6469" spans="1:5" x14ac:dyDescent="0.35">
      <c r="A6469">
        <f t="shared" si="101"/>
        <v>2021</v>
      </c>
      <c r="B6469" t="s">
        <v>952</v>
      </c>
      <c r="C6469">
        <v>238</v>
      </c>
      <c r="D6469">
        <v>1</v>
      </c>
      <c r="E6469">
        <v>254.09</v>
      </c>
    </row>
    <row r="6470" spans="1:5" x14ac:dyDescent="0.35">
      <c r="A6470">
        <f t="shared" si="101"/>
        <v>2021</v>
      </c>
      <c r="B6470" t="s">
        <v>952</v>
      </c>
      <c r="C6470">
        <v>239</v>
      </c>
      <c r="D6470">
        <v>1</v>
      </c>
      <c r="E6470">
        <v>648.46</v>
      </c>
    </row>
    <row r="6471" spans="1:5" x14ac:dyDescent="0.35">
      <c r="A6471">
        <f t="shared" si="101"/>
        <v>2021</v>
      </c>
      <c r="B6471" t="s">
        <v>952</v>
      </c>
      <c r="C6471">
        <v>241</v>
      </c>
      <c r="D6471">
        <v>1</v>
      </c>
      <c r="E6471">
        <v>3406.48</v>
      </c>
    </row>
    <row r="6472" spans="1:5" x14ac:dyDescent="0.35">
      <c r="A6472">
        <f t="shared" si="101"/>
        <v>2021</v>
      </c>
      <c r="B6472" t="s">
        <v>952</v>
      </c>
      <c r="C6472">
        <v>242</v>
      </c>
      <c r="D6472">
        <v>1</v>
      </c>
      <c r="E6472">
        <v>458.66</v>
      </c>
    </row>
    <row r="6473" spans="1:5" x14ac:dyDescent="0.35">
      <c r="A6473">
        <f t="shared" si="101"/>
        <v>2021</v>
      </c>
      <c r="B6473" t="s">
        <v>952</v>
      </c>
      <c r="C6473">
        <v>252</v>
      </c>
      <c r="D6473">
        <v>1</v>
      </c>
      <c r="E6473">
        <v>1134.6099999999999</v>
      </c>
    </row>
    <row r="6474" spans="1:5" x14ac:dyDescent="0.35">
      <c r="A6474">
        <f t="shared" si="101"/>
        <v>2021</v>
      </c>
      <c r="B6474" t="s">
        <v>952</v>
      </c>
      <c r="C6474">
        <v>253</v>
      </c>
      <c r="D6474">
        <v>1</v>
      </c>
      <c r="E6474">
        <v>722.72</v>
      </c>
    </row>
    <row r="6475" spans="1:5" x14ac:dyDescent="0.35">
      <c r="A6475">
        <f t="shared" si="101"/>
        <v>2021</v>
      </c>
      <c r="B6475" t="s">
        <v>952</v>
      </c>
      <c r="C6475">
        <v>255</v>
      </c>
      <c r="D6475">
        <v>1</v>
      </c>
      <c r="E6475">
        <v>1436.06</v>
      </c>
    </row>
    <row r="6476" spans="1:5" x14ac:dyDescent="0.35">
      <c r="A6476">
        <f t="shared" si="101"/>
        <v>2021</v>
      </c>
      <c r="B6476" t="s">
        <v>952</v>
      </c>
      <c r="C6476">
        <v>256</v>
      </c>
      <c r="D6476">
        <v>1</v>
      </c>
      <c r="E6476">
        <v>2586.61</v>
      </c>
    </row>
    <row r="6477" spans="1:5" x14ac:dyDescent="0.35">
      <c r="A6477">
        <f t="shared" si="101"/>
        <v>2021</v>
      </c>
      <c r="B6477" t="s">
        <v>952</v>
      </c>
      <c r="C6477">
        <v>261</v>
      </c>
      <c r="D6477">
        <v>1</v>
      </c>
      <c r="E6477">
        <v>316.35000000000002</v>
      </c>
    </row>
    <row r="6478" spans="1:5" x14ac:dyDescent="0.35">
      <c r="A6478">
        <f t="shared" si="101"/>
        <v>2021</v>
      </c>
      <c r="B6478" t="s">
        <v>952</v>
      </c>
      <c r="C6478">
        <v>264</v>
      </c>
      <c r="D6478">
        <v>1</v>
      </c>
      <c r="E6478">
        <v>96.6</v>
      </c>
    </row>
    <row r="6479" spans="1:5" x14ac:dyDescent="0.35">
      <c r="A6479">
        <f t="shared" si="101"/>
        <v>2021</v>
      </c>
      <c r="B6479" t="s">
        <v>952</v>
      </c>
      <c r="C6479">
        <v>270</v>
      </c>
      <c r="D6479">
        <v>1</v>
      </c>
      <c r="E6479">
        <v>6859.06</v>
      </c>
    </row>
    <row r="6480" spans="1:5" x14ac:dyDescent="0.35">
      <c r="A6480">
        <f t="shared" si="101"/>
        <v>2021</v>
      </c>
      <c r="B6480" t="s">
        <v>952</v>
      </c>
      <c r="C6480">
        <v>271</v>
      </c>
      <c r="D6480">
        <v>1</v>
      </c>
      <c r="E6480">
        <v>9981.34</v>
      </c>
    </row>
    <row r="6481" spans="1:5" x14ac:dyDescent="0.35">
      <c r="A6481">
        <f t="shared" si="101"/>
        <v>2021</v>
      </c>
      <c r="B6481" t="s">
        <v>952</v>
      </c>
      <c r="C6481">
        <v>272</v>
      </c>
      <c r="D6481">
        <v>1</v>
      </c>
      <c r="E6481">
        <v>8598.39</v>
      </c>
    </row>
    <row r="6482" spans="1:5" x14ac:dyDescent="0.35">
      <c r="A6482">
        <f t="shared" si="101"/>
        <v>2021</v>
      </c>
      <c r="B6482" t="s">
        <v>952</v>
      </c>
      <c r="C6482">
        <v>273</v>
      </c>
      <c r="D6482">
        <v>1</v>
      </c>
      <c r="E6482">
        <v>8241.7900000000009</v>
      </c>
    </row>
    <row r="6483" spans="1:5" x14ac:dyDescent="0.35">
      <c r="A6483">
        <f t="shared" si="101"/>
        <v>2021</v>
      </c>
      <c r="B6483" t="s">
        <v>952</v>
      </c>
      <c r="C6483">
        <v>276</v>
      </c>
      <c r="D6483">
        <v>1</v>
      </c>
      <c r="E6483">
        <v>11051.91</v>
      </c>
    </row>
    <row r="6484" spans="1:5" x14ac:dyDescent="0.35">
      <c r="A6484">
        <f t="shared" si="101"/>
        <v>2021</v>
      </c>
      <c r="B6484" t="s">
        <v>952</v>
      </c>
      <c r="C6484">
        <v>277</v>
      </c>
      <c r="D6484">
        <v>1</v>
      </c>
      <c r="E6484">
        <v>2445.89</v>
      </c>
    </row>
    <row r="6485" spans="1:5" x14ac:dyDescent="0.35">
      <c r="A6485">
        <f t="shared" si="101"/>
        <v>2021</v>
      </c>
      <c r="B6485" t="s">
        <v>952</v>
      </c>
      <c r="C6485">
        <v>278</v>
      </c>
      <c r="D6485">
        <v>1</v>
      </c>
      <c r="E6485">
        <v>2844.34</v>
      </c>
    </row>
    <row r="6486" spans="1:5" x14ac:dyDescent="0.35">
      <c r="A6486">
        <f t="shared" si="101"/>
        <v>2021</v>
      </c>
      <c r="B6486" t="s">
        <v>952</v>
      </c>
      <c r="C6486">
        <v>279</v>
      </c>
      <c r="D6486">
        <v>1</v>
      </c>
      <c r="E6486">
        <v>20253.59</v>
      </c>
    </row>
    <row r="6487" spans="1:5" x14ac:dyDescent="0.35">
      <c r="A6487">
        <f t="shared" si="101"/>
        <v>2021</v>
      </c>
      <c r="B6487" t="s">
        <v>952</v>
      </c>
      <c r="C6487">
        <v>280</v>
      </c>
      <c r="D6487">
        <v>1</v>
      </c>
      <c r="E6487">
        <v>4138.53</v>
      </c>
    </row>
    <row r="6488" spans="1:5" x14ac:dyDescent="0.35">
      <c r="A6488">
        <f t="shared" si="101"/>
        <v>2021</v>
      </c>
      <c r="B6488" t="s">
        <v>952</v>
      </c>
      <c r="C6488">
        <v>281</v>
      </c>
      <c r="D6488">
        <v>1</v>
      </c>
      <c r="E6488">
        <v>11392.59</v>
      </c>
    </row>
    <row r="6489" spans="1:5" x14ac:dyDescent="0.35">
      <c r="A6489">
        <f t="shared" si="101"/>
        <v>2021</v>
      </c>
      <c r="B6489" t="s">
        <v>952</v>
      </c>
      <c r="C6489">
        <v>282</v>
      </c>
      <c r="D6489">
        <v>1</v>
      </c>
      <c r="E6489">
        <v>1748.84</v>
      </c>
    </row>
    <row r="6490" spans="1:5" x14ac:dyDescent="0.35">
      <c r="A6490">
        <f t="shared" si="101"/>
        <v>2021</v>
      </c>
      <c r="B6490" t="s">
        <v>952</v>
      </c>
      <c r="C6490">
        <v>283</v>
      </c>
      <c r="D6490">
        <v>1</v>
      </c>
      <c r="E6490">
        <v>4460.41</v>
      </c>
    </row>
    <row r="6491" spans="1:5" x14ac:dyDescent="0.35">
      <c r="A6491">
        <f t="shared" si="101"/>
        <v>2021</v>
      </c>
      <c r="B6491" t="s">
        <v>952</v>
      </c>
      <c r="C6491">
        <v>284</v>
      </c>
      <c r="D6491">
        <v>1</v>
      </c>
      <c r="E6491">
        <v>11909.32</v>
      </c>
    </row>
    <row r="6492" spans="1:5" x14ac:dyDescent="0.35">
      <c r="A6492">
        <f t="shared" si="101"/>
        <v>2021</v>
      </c>
      <c r="B6492" t="s">
        <v>952</v>
      </c>
      <c r="C6492">
        <v>286</v>
      </c>
      <c r="D6492">
        <v>1</v>
      </c>
      <c r="E6492">
        <v>2307.5</v>
      </c>
    </row>
    <row r="6493" spans="1:5" x14ac:dyDescent="0.35">
      <c r="A6493">
        <f t="shared" si="101"/>
        <v>2021</v>
      </c>
      <c r="B6493" t="s">
        <v>952</v>
      </c>
      <c r="C6493">
        <v>294</v>
      </c>
      <c r="D6493">
        <v>1</v>
      </c>
      <c r="E6493">
        <v>2836.53</v>
      </c>
    </row>
    <row r="6494" spans="1:5" x14ac:dyDescent="0.35">
      <c r="A6494">
        <f t="shared" si="101"/>
        <v>2021</v>
      </c>
      <c r="B6494" t="s">
        <v>952</v>
      </c>
      <c r="C6494">
        <v>297</v>
      </c>
      <c r="D6494">
        <v>1</v>
      </c>
      <c r="E6494">
        <v>355.66</v>
      </c>
    </row>
    <row r="6495" spans="1:5" x14ac:dyDescent="0.35">
      <c r="A6495">
        <f t="shared" si="101"/>
        <v>2021</v>
      </c>
      <c r="B6495" t="s">
        <v>952</v>
      </c>
      <c r="C6495">
        <v>299</v>
      </c>
      <c r="D6495">
        <v>1</v>
      </c>
      <c r="E6495">
        <v>731.63</v>
      </c>
    </row>
    <row r="6496" spans="1:5" x14ac:dyDescent="0.35">
      <c r="A6496">
        <f t="shared" si="101"/>
        <v>2021</v>
      </c>
      <c r="B6496" t="s">
        <v>952</v>
      </c>
      <c r="C6496">
        <v>300</v>
      </c>
      <c r="D6496">
        <v>1</v>
      </c>
      <c r="E6496">
        <v>1073.04</v>
      </c>
    </row>
    <row r="6497" spans="1:5" x14ac:dyDescent="0.35">
      <c r="A6497">
        <f t="shared" si="101"/>
        <v>2021</v>
      </c>
      <c r="B6497" t="s">
        <v>952</v>
      </c>
      <c r="C6497">
        <v>306</v>
      </c>
      <c r="D6497">
        <v>1</v>
      </c>
      <c r="E6497">
        <v>339.19</v>
      </c>
    </row>
    <row r="6498" spans="1:5" x14ac:dyDescent="0.35">
      <c r="A6498">
        <f t="shared" si="101"/>
        <v>2021</v>
      </c>
      <c r="B6498" t="s">
        <v>952</v>
      </c>
      <c r="C6498">
        <v>308</v>
      </c>
      <c r="D6498">
        <v>1</v>
      </c>
      <c r="E6498">
        <v>571</v>
      </c>
    </row>
    <row r="6499" spans="1:5" x14ac:dyDescent="0.35">
      <c r="A6499">
        <f t="shared" si="101"/>
        <v>2021</v>
      </c>
      <c r="B6499" t="s">
        <v>952</v>
      </c>
      <c r="C6499">
        <v>309</v>
      </c>
      <c r="D6499">
        <v>1</v>
      </c>
      <c r="E6499">
        <v>1607.74</v>
      </c>
    </row>
    <row r="6500" spans="1:5" x14ac:dyDescent="0.35">
      <c r="A6500">
        <f t="shared" si="101"/>
        <v>2021</v>
      </c>
      <c r="B6500" t="s">
        <v>952</v>
      </c>
      <c r="C6500">
        <v>314</v>
      </c>
      <c r="D6500">
        <v>1</v>
      </c>
      <c r="E6500">
        <v>736.21</v>
      </c>
    </row>
    <row r="6501" spans="1:5" x14ac:dyDescent="0.35">
      <c r="A6501">
        <f t="shared" si="101"/>
        <v>2021</v>
      </c>
      <c r="B6501" t="s">
        <v>952</v>
      </c>
      <c r="C6501">
        <v>316</v>
      </c>
      <c r="D6501">
        <v>1</v>
      </c>
      <c r="E6501">
        <v>1025.51</v>
      </c>
    </row>
    <row r="6502" spans="1:5" x14ac:dyDescent="0.35">
      <c r="A6502">
        <f t="shared" si="101"/>
        <v>2021</v>
      </c>
      <c r="B6502" t="s">
        <v>952</v>
      </c>
      <c r="C6502">
        <v>317</v>
      </c>
      <c r="D6502">
        <v>1</v>
      </c>
      <c r="E6502">
        <v>867.48</v>
      </c>
    </row>
    <row r="6503" spans="1:5" x14ac:dyDescent="0.35">
      <c r="A6503">
        <f t="shared" si="101"/>
        <v>2021</v>
      </c>
      <c r="B6503" t="s">
        <v>952</v>
      </c>
      <c r="C6503">
        <v>318</v>
      </c>
      <c r="D6503">
        <v>1</v>
      </c>
      <c r="E6503">
        <v>3779.56</v>
      </c>
    </row>
    <row r="6504" spans="1:5" x14ac:dyDescent="0.35">
      <c r="A6504">
        <f t="shared" si="101"/>
        <v>2021</v>
      </c>
      <c r="B6504" t="s">
        <v>952</v>
      </c>
      <c r="C6504">
        <v>319</v>
      </c>
      <c r="D6504">
        <v>1</v>
      </c>
      <c r="E6504">
        <v>566.16</v>
      </c>
    </row>
    <row r="6505" spans="1:5" x14ac:dyDescent="0.35">
      <c r="A6505">
        <f t="shared" si="101"/>
        <v>2021</v>
      </c>
      <c r="B6505" t="s">
        <v>952</v>
      </c>
      <c r="C6505">
        <v>323</v>
      </c>
      <c r="D6505">
        <v>2</v>
      </c>
      <c r="E6505">
        <v>23</v>
      </c>
    </row>
    <row r="6506" spans="1:5" x14ac:dyDescent="0.35">
      <c r="A6506">
        <f t="shared" si="101"/>
        <v>2021</v>
      </c>
      <c r="B6506" t="s">
        <v>952</v>
      </c>
      <c r="C6506">
        <v>330</v>
      </c>
      <c r="D6506">
        <v>1</v>
      </c>
      <c r="E6506">
        <v>282.04000000000002</v>
      </c>
    </row>
    <row r="6507" spans="1:5" x14ac:dyDescent="0.35">
      <c r="A6507">
        <f t="shared" si="101"/>
        <v>2021</v>
      </c>
      <c r="B6507" t="s">
        <v>952</v>
      </c>
      <c r="C6507">
        <v>332</v>
      </c>
      <c r="D6507">
        <v>1</v>
      </c>
      <c r="E6507">
        <v>1559.56</v>
      </c>
    </row>
    <row r="6508" spans="1:5" x14ac:dyDescent="0.35">
      <c r="A6508">
        <f t="shared" si="101"/>
        <v>2021</v>
      </c>
      <c r="B6508" t="s">
        <v>952</v>
      </c>
      <c r="C6508">
        <v>333</v>
      </c>
      <c r="D6508">
        <v>1</v>
      </c>
      <c r="E6508">
        <v>482.39</v>
      </c>
    </row>
    <row r="6509" spans="1:5" x14ac:dyDescent="0.35">
      <c r="A6509">
        <f t="shared" si="101"/>
        <v>2021</v>
      </c>
      <c r="B6509" t="s">
        <v>952</v>
      </c>
      <c r="C6509">
        <v>345</v>
      </c>
      <c r="D6509">
        <v>1</v>
      </c>
      <c r="E6509">
        <v>1517.55</v>
      </c>
    </row>
    <row r="6510" spans="1:5" x14ac:dyDescent="0.35">
      <c r="A6510">
        <f t="shared" si="101"/>
        <v>2021</v>
      </c>
      <c r="B6510" t="s">
        <v>952</v>
      </c>
      <c r="C6510">
        <v>347</v>
      </c>
      <c r="D6510">
        <v>1</v>
      </c>
      <c r="E6510">
        <v>4085.38</v>
      </c>
    </row>
    <row r="6511" spans="1:5" x14ac:dyDescent="0.35">
      <c r="A6511">
        <f t="shared" si="101"/>
        <v>2021</v>
      </c>
      <c r="B6511" t="s">
        <v>952</v>
      </c>
      <c r="C6511">
        <v>356</v>
      </c>
      <c r="D6511">
        <v>1</v>
      </c>
      <c r="E6511">
        <v>193.98</v>
      </c>
    </row>
    <row r="6512" spans="1:5" x14ac:dyDescent="0.35">
      <c r="A6512">
        <f t="shared" si="101"/>
        <v>2021</v>
      </c>
      <c r="B6512" t="s">
        <v>952</v>
      </c>
      <c r="C6512">
        <v>361</v>
      </c>
      <c r="D6512">
        <v>1</v>
      </c>
      <c r="E6512">
        <v>939.87</v>
      </c>
    </row>
    <row r="6513" spans="1:5" x14ac:dyDescent="0.35">
      <c r="A6513">
        <f t="shared" si="101"/>
        <v>2021</v>
      </c>
      <c r="B6513" t="s">
        <v>952</v>
      </c>
      <c r="C6513">
        <v>362</v>
      </c>
      <c r="D6513">
        <v>1</v>
      </c>
      <c r="E6513">
        <v>302.82</v>
      </c>
    </row>
    <row r="6514" spans="1:5" x14ac:dyDescent="0.35">
      <c r="A6514">
        <f t="shared" si="101"/>
        <v>2021</v>
      </c>
      <c r="B6514" t="s">
        <v>952</v>
      </c>
      <c r="C6514">
        <v>363</v>
      </c>
      <c r="D6514">
        <v>1</v>
      </c>
      <c r="E6514">
        <v>280.99</v>
      </c>
    </row>
    <row r="6515" spans="1:5" x14ac:dyDescent="0.35">
      <c r="A6515">
        <f t="shared" si="101"/>
        <v>2021</v>
      </c>
      <c r="B6515" t="s">
        <v>952</v>
      </c>
      <c r="C6515">
        <v>378</v>
      </c>
      <c r="D6515">
        <v>1</v>
      </c>
      <c r="E6515">
        <v>557.80999999999995</v>
      </c>
    </row>
    <row r="6516" spans="1:5" x14ac:dyDescent="0.35">
      <c r="A6516">
        <f t="shared" si="101"/>
        <v>2021</v>
      </c>
      <c r="B6516" t="s">
        <v>952</v>
      </c>
      <c r="C6516">
        <v>381</v>
      </c>
      <c r="D6516">
        <v>1</v>
      </c>
      <c r="E6516">
        <v>1325.45</v>
      </c>
    </row>
    <row r="6517" spans="1:5" x14ac:dyDescent="0.35">
      <c r="A6517">
        <f t="shared" si="101"/>
        <v>2021</v>
      </c>
      <c r="B6517" t="s">
        <v>952</v>
      </c>
      <c r="C6517">
        <v>390</v>
      </c>
      <c r="D6517">
        <v>1</v>
      </c>
      <c r="E6517">
        <v>428.49</v>
      </c>
    </row>
    <row r="6518" spans="1:5" x14ac:dyDescent="0.35">
      <c r="A6518">
        <f t="shared" si="101"/>
        <v>2021</v>
      </c>
      <c r="B6518" t="s">
        <v>952</v>
      </c>
      <c r="C6518">
        <v>391</v>
      </c>
      <c r="D6518">
        <v>1</v>
      </c>
      <c r="E6518">
        <v>511.07</v>
      </c>
    </row>
    <row r="6519" spans="1:5" x14ac:dyDescent="0.35">
      <c r="A6519">
        <f t="shared" si="101"/>
        <v>2021</v>
      </c>
      <c r="B6519" t="s">
        <v>952</v>
      </c>
      <c r="C6519">
        <v>402</v>
      </c>
      <c r="D6519">
        <v>1</v>
      </c>
      <c r="E6519">
        <v>151.47999999999999</v>
      </c>
    </row>
    <row r="6520" spans="1:5" x14ac:dyDescent="0.35">
      <c r="A6520">
        <f t="shared" si="101"/>
        <v>2021</v>
      </c>
      <c r="B6520" t="s">
        <v>952</v>
      </c>
      <c r="C6520">
        <v>403</v>
      </c>
      <c r="D6520">
        <v>1</v>
      </c>
      <c r="E6520">
        <v>139.76</v>
      </c>
    </row>
    <row r="6521" spans="1:5" x14ac:dyDescent="0.35">
      <c r="A6521">
        <f t="shared" si="101"/>
        <v>2021</v>
      </c>
      <c r="B6521" t="s">
        <v>952</v>
      </c>
      <c r="C6521">
        <v>404</v>
      </c>
      <c r="D6521">
        <v>1</v>
      </c>
      <c r="E6521">
        <v>207.22</v>
      </c>
    </row>
    <row r="6522" spans="1:5" x14ac:dyDescent="0.35">
      <c r="A6522">
        <f t="shared" si="101"/>
        <v>2021</v>
      </c>
      <c r="B6522" t="s">
        <v>952</v>
      </c>
      <c r="C6522">
        <v>413</v>
      </c>
      <c r="D6522">
        <v>1</v>
      </c>
      <c r="E6522">
        <v>2472.1</v>
      </c>
    </row>
    <row r="6523" spans="1:5" x14ac:dyDescent="0.35">
      <c r="A6523">
        <f t="shared" si="101"/>
        <v>2021</v>
      </c>
      <c r="B6523" t="s">
        <v>952</v>
      </c>
      <c r="C6523">
        <v>414</v>
      </c>
      <c r="D6523">
        <v>1</v>
      </c>
      <c r="E6523">
        <v>465.21</v>
      </c>
    </row>
    <row r="6524" spans="1:5" x14ac:dyDescent="0.35">
      <c r="A6524">
        <f t="shared" si="101"/>
        <v>2021</v>
      </c>
      <c r="B6524" t="s">
        <v>952</v>
      </c>
      <c r="C6524">
        <v>415</v>
      </c>
      <c r="D6524">
        <v>1</v>
      </c>
      <c r="E6524">
        <v>202.62</v>
      </c>
    </row>
    <row r="6525" spans="1:5" x14ac:dyDescent="0.35">
      <c r="A6525">
        <f t="shared" si="101"/>
        <v>2021</v>
      </c>
      <c r="B6525" t="s">
        <v>952</v>
      </c>
      <c r="C6525">
        <v>423</v>
      </c>
      <c r="D6525">
        <v>1</v>
      </c>
      <c r="E6525">
        <v>2627.66</v>
      </c>
    </row>
    <row r="6526" spans="1:5" x14ac:dyDescent="0.35">
      <c r="A6526">
        <f t="shared" si="101"/>
        <v>2021</v>
      </c>
      <c r="B6526" t="s">
        <v>952</v>
      </c>
      <c r="C6526">
        <v>424</v>
      </c>
      <c r="D6526">
        <v>1</v>
      </c>
      <c r="E6526">
        <v>485.13</v>
      </c>
    </row>
    <row r="6527" spans="1:5" x14ac:dyDescent="0.35">
      <c r="A6527">
        <f t="shared" si="101"/>
        <v>2021</v>
      </c>
      <c r="B6527" t="s">
        <v>952</v>
      </c>
      <c r="C6527">
        <v>432</v>
      </c>
      <c r="D6527">
        <v>1</v>
      </c>
      <c r="E6527">
        <v>679.48</v>
      </c>
    </row>
    <row r="6528" spans="1:5" x14ac:dyDescent="0.35">
      <c r="A6528">
        <f t="shared" si="101"/>
        <v>2021</v>
      </c>
      <c r="B6528" t="s">
        <v>952</v>
      </c>
      <c r="C6528">
        <v>435</v>
      </c>
      <c r="D6528">
        <v>1</v>
      </c>
      <c r="E6528">
        <v>662.22</v>
      </c>
    </row>
    <row r="6529" spans="1:5" x14ac:dyDescent="0.35">
      <c r="A6529">
        <f t="shared" si="101"/>
        <v>2021</v>
      </c>
      <c r="B6529" t="s">
        <v>952</v>
      </c>
      <c r="C6529">
        <v>441</v>
      </c>
      <c r="D6529">
        <v>1</v>
      </c>
      <c r="E6529">
        <v>427.85</v>
      </c>
    </row>
    <row r="6530" spans="1:5" x14ac:dyDescent="0.35">
      <c r="A6530">
        <f t="shared" si="101"/>
        <v>2021</v>
      </c>
      <c r="B6530" t="s">
        <v>952</v>
      </c>
      <c r="C6530">
        <v>447</v>
      </c>
      <c r="D6530">
        <v>1</v>
      </c>
      <c r="E6530">
        <v>143.91999999999999</v>
      </c>
    </row>
    <row r="6531" spans="1:5" x14ac:dyDescent="0.35">
      <c r="A6531">
        <f t="shared" si="101"/>
        <v>2021</v>
      </c>
      <c r="B6531" t="s">
        <v>952</v>
      </c>
      <c r="C6531">
        <v>458</v>
      </c>
      <c r="D6531">
        <v>1</v>
      </c>
      <c r="E6531">
        <v>234.49</v>
      </c>
    </row>
    <row r="6532" spans="1:5" x14ac:dyDescent="0.35">
      <c r="A6532">
        <f t="shared" ref="A6532:A6595" si="102">VALUE(20&amp;LEFT(B6532,2))+1</f>
        <v>2021</v>
      </c>
      <c r="B6532" t="s">
        <v>952</v>
      </c>
      <c r="C6532">
        <v>463</v>
      </c>
      <c r="D6532">
        <v>1</v>
      </c>
      <c r="E6532">
        <v>919.92</v>
      </c>
    </row>
    <row r="6533" spans="1:5" x14ac:dyDescent="0.35">
      <c r="A6533">
        <f t="shared" si="102"/>
        <v>2021</v>
      </c>
      <c r="B6533" t="s">
        <v>952</v>
      </c>
      <c r="C6533">
        <v>465</v>
      </c>
      <c r="D6533">
        <v>1</v>
      </c>
      <c r="E6533">
        <v>1469.66</v>
      </c>
    </row>
    <row r="6534" spans="1:5" x14ac:dyDescent="0.35">
      <c r="A6534">
        <f t="shared" si="102"/>
        <v>2021</v>
      </c>
      <c r="B6534" t="s">
        <v>952</v>
      </c>
      <c r="C6534">
        <v>466</v>
      </c>
      <c r="D6534">
        <v>1</v>
      </c>
      <c r="E6534">
        <v>1976.35</v>
      </c>
    </row>
    <row r="6535" spans="1:5" x14ac:dyDescent="0.35">
      <c r="A6535">
        <f t="shared" si="102"/>
        <v>2021</v>
      </c>
      <c r="B6535" t="s">
        <v>952</v>
      </c>
      <c r="C6535">
        <v>473</v>
      </c>
      <c r="D6535">
        <v>1</v>
      </c>
      <c r="E6535">
        <v>410.84</v>
      </c>
    </row>
    <row r="6536" spans="1:5" x14ac:dyDescent="0.35">
      <c r="A6536">
        <f t="shared" si="102"/>
        <v>2021</v>
      </c>
      <c r="B6536" t="s">
        <v>952</v>
      </c>
      <c r="C6536">
        <v>477</v>
      </c>
      <c r="D6536">
        <v>1</v>
      </c>
      <c r="E6536">
        <v>3122.28</v>
      </c>
    </row>
    <row r="6537" spans="1:5" x14ac:dyDescent="0.35">
      <c r="A6537">
        <f t="shared" si="102"/>
        <v>2021</v>
      </c>
      <c r="B6537" t="s">
        <v>952</v>
      </c>
      <c r="C6537">
        <v>480</v>
      </c>
      <c r="D6537">
        <v>1</v>
      </c>
      <c r="E6537">
        <v>559.14</v>
      </c>
    </row>
    <row r="6538" spans="1:5" x14ac:dyDescent="0.35">
      <c r="A6538">
        <f t="shared" si="102"/>
        <v>2021</v>
      </c>
      <c r="B6538" t="s">
        <v>952</v>
      </c>
      <c r="C6538">
        <v>482</v>
      </c>
      <c r="D6538">
        <v>1</v>
      </c>
      <c r="E6538">
        <v>2339.88</v>
      </c>
    </row>
    <row r="6539" spans="1:5" x14ac:dyDescent="0.35">
      <c r="A6539">
        <f t="shared" si="102"/>
        <v>2021</v>
      </c>
      <c r="B6539" t="s">
        <v>952</v>
      </c>
      <c r="C6539">
        <v>484</v>
      </c>
      <c r="D6539">
        <v>1</v>
      </c>
      <c r="E6539">
        <v>1203.48</v>
      </c>
    </row>
    <row r="6540" spans="1:5" x14ac:dyDescent="0.35">
      <c r="A6540">
        <f t="shared" si="102"/>
        <v>2021</v>
      </c>
      <c r="B6540" t="s">
        <v>952</v>
      </c>
      <c r="C6540">
        <v>485</v>
      </c>
      <c r="D6540">
        <v>1</v>
      </c>
      <c r="E6540">
        <v>920.83</v>
      </c>
    </row>
    <row r="6541" spans="1:5" x14ac:dyDescent="0.35">
      <c r="A6541">
        <f t="shared" si="102"/>
        <v>2021</v>
      </c>
      <c r="B6541" t="s">
        <v>952</v>
      </c>
      <c r="C6541">
        <v>486</v>
      </c>
      <c r="D6541">
        <v>1</v>
      </c>
      <c r="E6541">
        <v>326.86</v>
      </c>
    </row>
    <row r="6542" spans="1:5" x14ac:dyDescent="0.35">
      <c r="A6542">
        <f t="shared" si="102"/>
        <v>2021</v>
      </c>
      <c r="B6542" t="s">
        <v>952</v>
      </c>
      <c r="C6542">
        <v>487</v>
      </c>
      <c r="D6542">
        <v>1</v>
      </c>
      <c r="E6542">
        <v>367.3</v>
      </c>
    </row>
    <row r="6543" spans="1:5" x14ac:dyDescent="0.35">
      <c r="A6543">
        <f t="shared" si="102"/>
        <v>2021</v>
      </c>
      <c r="B6543" t="s">
        <v>952</v>
      </c>
      <c r="C6543">
        <v>492</v>
      </c>
      <c r="D6543">
        <v>1</v>
      </c>
      <c r="E6543">
        <v>4995.54</v>
      </c>
    </row>
    <row r="6544" spans="1:5" x14ac:dyDescent="0.35">
      <c r="A6544">
        <f t="shared" si="102"/>
        <v>2021</v>
      </c>
      <c r="B6544" t="s">
        <v>952</v>
      </c>
      <c r="C6544">
        <v>495</v>
      </c>
      <c r="D6544">
        <v>1</v>
      </c>
      <c r="E6544">
        <v>446.86</v>
      </c>
    </row>
    <row r="6545" spans="1:5" x14ac:dyDescent="0.35">
      <c r="A6545">
        <f t="shared" si="102"/>
        <v>2021</v>
      </c>
      <c r="B6545" t="s">
        <v>952</v>
      </c>
      <c r="C6545">
        <v>497</v>
      </c>
      <c r="D6545">
        <v>1</v>
      </c>
      <c r="E6545">
        <v>307.12</v>
      </c>
    </row>
    <row r="6546" spans="1:5" x14ac:dyDescent="0.35">
      <c r="A6546">
        <f t="shared" si="102"/>
        <v>2021</v>
      </c>
      <c r="B6546" t="s">
        <v>952</v>
      </c>
      <c r="C6546">
        <v>499</v>
      </c>
      <c r="D6546">
        <v>1</v>
      </c>
      <c r="E6546">
        <v>265.42</v>
      </c>
    </row>
    <row r="6547" spans="1:5" x14ac:dyDescent="0.35">
      <c r="A6547">
        <f t="shared" si="102"/>
        <v>2021</v>
      </c>
      <c r="B6547" t="s">
        <v>952</v>
      </c>
      <c r="C6547">
        <v>500</v>
      </c>
      <c r="D6547">
        <v>1</v>
      </c>
      <c r="E6547">
        <v>401.86</v>
      </c>
    </row>
    <row r="6548" spans="1:5" x14ac:dyDescent="0.35">
      <c r="A6548">
        <f t="shared" si="102"/>
        <v>2021</v>
      </c>
      <c r="B6548" t="s">
        <v>952</v>
      </c>
      <c r="C6548">
        <v>505</v>
      </c>
      <c r="D6548">
        <v>1</v>
      </c>
      <c r="E6548">
        <v>356.98</v>
      </c>
    </row>
    <row r="6549" spans="1:5" x14ac:dyDescent="0.35">
      <c r="A6549">
        <f t="shared" si="102"/>
        <v>2021</v>
      </c>
      <c r="B6549" t="s">
        <v>952</v>
      </c>
      <c r="C6549">
        <v>507</v>
      </c>
      <c r="D6549">
        <v>1</v>
      </c>
      <c r="E6549">
        <v>352.7</v>
      </c>
    </row>
    <row r="6550" spans="1:5" x14ac:dyDescent="0.35">
      <c r="A6550">
        <f t="shared" si="102"/>
        <v>2021</v>
      </c>
      <c r="B6550" t="s">
        <v>952</v>
      </c>
      <c r="C6550">
        <v>508</v>
      </c>
      <c r="D6550">
        <v>1</v>
      </c>
      <c r="E6550">
        <v>2162.37</v>
      </c>
    </row>
    <row r="6551" spans="1:5" x14ac:dyDescent="0.35">
      <c r="A6551">
        <f t="shared" si="102"/>
        <v>2021</v>
      </c>
      <c r="B6551" t="s">
        <v>952</v>
      </c>
      <c r="C6551">
        <v>511</v>
      </c>
      <c r="D6551">
        <v>1</v>
      </c>
      <c r="E6551">
        <v>559.64</v>
      </c>
    </row>
    <row r="6552" spans="1:5" x14ac:dyDescent="0.35">
      <c r="A6552">
        <f t="shared" si="102"/>
        <v>2021</v>
      </c>
      <c r="B6552" t="s">
        <v>952</v>
      </c>
      <c r="C6552">
        <v>514</v>
      </c>
      <c r="D6552">
        <v>1</v>
      </c>
      <c r="E6552">
        <v>148.99</v>
      </c>
    </row>
    <row r="6553" spans="1:5" x14ac:dyDescent="0.35">
      <c r="A6553">
        <f t="shared" si="102"/>
        <v>2021</v>
      </c>
      <c r="B6553" t="s">
        <v>952</v>
      </c>
      <c r="C6553">
        <v>518</v>
      </c>
      <c r="D6553">
        <v>1</v>
      </c>
      <c r="E6553">
        <v>3199.58</v>
      </c>
    </row>
    <row r="6554" spans="1:5" x14ac:dyDescent="0.35">
      <c r="A6554">
        <f t="shared" si="102"/>
        <v>2021</v>
      </c>
      <c r="B6554" t="s">
        <v>952</v>
      </c>
      <c r="C6554">
        <v>531</v>
      </c>
      <c r="D6554">
        <v>1</v>
      </c>
      <c r="E6554">
        <v>2265.27</v>
      </c>
    </row>
    <row r="6555" spans="1:5" x14ac:dyDescent="0.35">
      <c r="A6555">
        <f t="shared" si="102"/>
        <v>2021</v>
      </c>
      <c r="B6555" t="s">
        <v>952</v>
      </c>
      <c r="C6555">
        <v>533</v>
      </c>
      <c r="D6555">
        <v>1</v>
      </c>
      <c r="E6555">
        <v>1049.2</v>
      </c>
    </row>
    <row r="6556" spans="1:5" x14ac:dyDescent="0.35">
      <c r="A6556">
        <f t="shared" si="102"/>
        <v>2021</v>
      </c>
      <c r="B6556" t="s">
        <v>952</v>
      </c>
      <c r="C6556">
        <v>534</v>
      </c>
      <c r="D6556">
        <v>1</v>
      </c>
      <c r="E6556">
        <v>2112.73</v>
      </c>
    </row>
    <row r="6557" spans="1:5" x14ac:dyDescent="0.35">
      <c r="A6557">
        <f t="shared" si="102"/>
        <v>2021</v>
      </c>
      <c r="B6557" t="s">
        <v>952</v>
      </c>
      <c r="C6557">
        <v>535</v>
      </c>
      <c r="D6557">
        <v>1</v>
      </c>
      <c r="E6557">
        <v>17136.45</v>
      </c>
    </row>
    <row r="6558" spans="1:5" x14ac:dyDescent="0.35">
      <c r="A6558">
        <f t="shared" si="102"/>
        <v>2021</v>
      </c>
      <c r="B6558" t="s">
        <v>952</v>
      </c>
      <c r="C6558">
        <v>542</v>
      </c>
      <c r="D6558">
        <v>1</v>
      </c>
      <c r="E6558">
        <v>420.89</v>
      </c>
    </row>
    <row r="6559" spans="1:5" x14ac:dyDescent="0.35">
      <c r="A6559">
        <f t="shared" si="102"/>
        <v>2021</v>
      </c>
      <c r="B6559" t="s">
        <v>952</v>
      </c>
      <c r="C6559">
        <v>544</v>
      </c>
      <c r="D6559">
        <v>1</v>
      </c>
      <c r="E6559">
        <v>3102.25</v>
      </c>
    </row>
    <row r="6560" spans="1:5" x14ac:dyDescent="0.35">
      <c r="A6560">
        <f t="shared" si="102"/>
        <v>2021</v>
      </c>
      <c r="B6560" t="s">
        <v>952</v>
      </c>
      <c r="C6560">
        <v>545</v>
      </c>
      <c r="D6560">
        <v>1</v>
      </c>
      <c r="E6560">
        <v>349.87</v>
      </c>
    </row>
    <row r="6561" spans="1:5" x14ac:dyDescent="0.35">
      <c r="A6561">
        <f t="shared" si="102"/>
        <v>2021</v>
      </c>
      <c r="B6561" t="s">
        <v>952</v>
      </c>
      <c r="C6561">
        <v>547</v>
      </c>
      <c r="D6561">
        <v>1</v>
      </c>
      <c r="E6561">
        <v>501.19</v>
      </c>
    </row>
    <row r="6562" spans="1:5" x14ac:dyDescent="0.35">
      <c r="A6562">
        <f t="shared" si="102"/>
        <v>2021</v>
      </c>
      <c r="B6562" t="s">
        <v>952</v>
      </c>
      <c r="C6562">
        <v>548</v>
      </c>
      <c r="D6562">
        <v>1</v>
      </c>
      <c r="E6562">
        <v>861.87</v>
      </c>
    </row>
    <row r="6563" spans="1:5" x14ac:dyDescent="0.35">
      <c r="A6563">
        <f t="shared" si="102"/>
        <v>2021</v>
      </c>
      <c r="B6563" t="s">
        <v>952</v>
      </c>
      <c r="C6563">
        <v>549</v>
      </c>
      <c r="D6563">
        <v>1</v>
      </c>
      <c r="E6563">
        <v>1473.78</v>
      </c>
    </row>
    <row r="6564" spans="1:5" x14ac:dyDescent="0.35">
      <c r="A6564">
        <f t="shared" si="102"/>
        <v>2021</v>
      </c>
      <c r="B6564" t="s">
        <v>952</v>
      </c>
      <c r="C6564">
        <v>550</v>
      </c>
      <c r="D6564">
        <v>1</v>
      </c>
      <c r="E6564">
        <v>566.67999999999995</v>
      </c>
    </row>
    <row r="6565" spans="1:5" x14ac:dyDescent="0.35">
      <c r="A6565">
        <f t="shared" si="102"/>
        <v>2021</v>
      </c>
      <c r="B6565" t="s">
        <v>952</v>
      </c>
      <c r="C6565">
        <v>553</v>
      </c>
      <c r="D6565">
        <v>1</v>
      </c>
      <c r="E6565">
        <v>724.44</v>
      </c>
    </row>
    <row r="6566" spans="1:5" x14ac:dyDescent="0.35">
      <c r="A6566">
        <f t="shared" si="102"/>
        <v>2021</v>
      </c>
      <c r="B6566" t="s">
        <v>952</v>
      </c>
      <c r="C6566">
        <v>561</v>
      </c>
      <c r="D6566">
        <v>1</v>
      </c>
      <c r="E6566">
        <v>235.04</v>
      </c>
    </row>
    <row r="6567" spans="1:5" x14ac:dyDescent="0.35">
      <c r="A6567">
        <f t="shared" si="102"/>
        <v>2021</v>
      </c>
      <c r="B6567" t="s">
        <v>952</v>
      </c>
      <c r="C6567">
        <v>564</v>
      </c>
      <c r="D6567">
        <v>1</v>
      </c>
      <c r="E6567">
        <v>1870.44</v>
      </c>
    </row>
    <row r="6568" spans="1:5" x14ac:dyDescent="0.35">
      <c r="A6568">
        <f t="shared" si="102"/>
        <v>2021</v>
      </c>
      <c r="B6568" t="s">
        <v>952</v>
      </c>
      <c r="C6568">
        <v>577</v>
      </c>
      <c r="D6568">
        <v>1</v>
      </c>
      <c r="E6568">
        <v>409.64</v>
      </c>
    </row>
    <row r="6569" spans="1:5" x14ac:dyDescent="0.35">
      <c r="A6569">
        <f t="shared" si="102"/>
        <v>2021</v>
      </c>
      <c r="B6569" t="s">
        <v>952</v>
      </c>
      <c r="C6569">
        <v>578</v>
      </c>
      <c r="D6569">
        <v>1</v>
      </c>
      <c r="E6569">
        <v>1518.04</v>
      </c>
    </row>
    <row r="6570" spans="1:5" x14ac:dyDescent="0.35">
      <c r="A6570">
        <f t="shared" si="102"/>
        <v>2021</v>
      </c>
      <c r="B6570" t="s">
        <v>952</v>
      </c>
      <c r="C6570">
        <v>581</v>
      </c>
      <c r="D6570">
        <v>1</v>
      </c>
      <c r="E6570">
        <v>429.53</v>
      </c>
    </row>
    <row r="6571" spans="1:5" x14ac:dyDescent="0.35">
      <c r="A6571">
        <f t="shared" si="102"/>
        <v>2021</v>
      </c>
      <c r="B6571" t="s">
        <v>952</v>
      </c>
      <c r="C6571">
        <v>592</v>
      </c>
      <c r="D6571">
        <v>1</v>
      </c>
      <c r="E6571">
        <v>180.53</v>
      </c>
    </row>
    <row r="6572" spans="1:5" x14ac:dyDescent="0.35">
      <c r="A6572">
        <f t="shared" si="102"/>
        <v>2021</v>
      </c>
      <c r="B6572" t="s">
        <v>952</v>
      </c>
      <c r="C6572">
        <v>593</v>
      </c>
      <c r="D6572">
        <v>1</v>
      </c>
      <c r="E6572">
        <v>1141.69</v>
      </c>
    </row>
    <row r="6573" spans="1:5" x14ac:dyDescent="0.35">
      <c r="A6573">
        <f t="shared" si="102"/>
        <v>2021</v>
      </c>
      <c r="B6573" t="s">
        <v>952</v>
      </c>
      <c r="C6573">
        <v>595</v>
      </c>
      <c r="D6573">
        <v>1</v>
      </c>
      <c r="E6573">
        <v>1910.55</v>
      </c>
    </row>
    <row r="6574" spans="1:5" x14ac:dyDescent="0.35">
      <c r="A6574">
        <f t="shared" si="102"/>
        <v>2021</v>
      </c>
      <c r="B6574" t="s">
        <v>952</v>
      </c>
      <c r="C6574">
        <v>599</v>
      </c>
      <c r="D6574">
        <v>1</v>
      </c>
      <c r="E6574">
        <v>446.83</v>
      </c>
    </row>
    <row r="6575" spans="1:5" x14ac:dyDescent="0.35">
      <c r="A6575">
        <f t="shared" si="102"/>
        <v>2021</v>
      </c>
      <c r="B6575" t="s">
        <v>952</v>
      </c>
      <c r="C6575">
        <v>600</v>
      </c>
      <c r="D6575">
        <v>1</v>
      </c>
      <c r="E6575">
        <v>220.36</v>
      </c>
    </row>
    <row r="6576" spans="1:5" x14ac:dyDescent="0.35">
      <c r="A6576">
        <f t="shared" si="102"/>
        <v>2021</v>
      </c>
      <c r="B6576" t="s">
        <v>952</v>
      </c>
      <c r="C6576">
        <v>601</v>
      </c>
      <c r="D6576">
        <v>1</v>
      </c>
      <c r="E6576">
        <v>580.14</v>
      </c>
    </row>
    <row r="6577" spans="1:5" x14ac:dyDescent="0.35">
      <c r="A6577">
        <f t="shared" si="102"/>
        <v>2021</v>
      </c>
      <c r="B6577" t="s">
        <v>952</v>
      </c>
      <c r="C6577">
        <v>621</v>
      </c>
      <c r="D6577">
        <v>1</v>
      </c>
      <c r="E6577">
        <v>11507.47</v>
      </c>
    </row>
    <row r="6578" spans="1:5" x14ac:dyDescent="0.35">
      <c r="A6578">
        <f t="shared" si="102"/>
        <v>2021</v>
      </c>
      <c r="B6578" t="s">
        <v>952</v>
      </c>
      <c r="C6578">
        <v>622</v>
      </c>
      <c r="D6578">
        <v>1</v>
      </c>
      <c r="E6578">
        <v>10305.41</v>
      </c>
    </row>
    <row r="6579" spans="1:5" x14ac:dyDescent="0.35">
      <c r="A6579">
        <f t="shared" si="102"/>
        <v>2021</v>
      </c>
      <c r="B6579" t="s">
        <v>952</v>
      </c>
      <c r="C6579">
        <v>623</v>
      </c>
      <c r="D6579">
        <v>1</v>
      </c>
      <c r="E6579">
        <v>7299.17</v>
      </c>
    </row>
    <row r="6580" spans="1:5" x14ac:dyDescent="0.35">
      <c r="A6580">
        <f t="shared" si="102"/>
        <v>2021</v>
      </c>
      <c r="B6580" t="s">
        <v>952</v>
      </c>
      <c r="C6580">
        <v>624</v>
      </c>
      <c r="D6580">
        <v>1</v>
      </c>
      <c r="E6580">
        <v>8455.9</v>
      </c>
    </row>
    <row r="6581" spans="1:5" x14ac:dyDescent="0.35">
      <c r="A6581">
        <f t="shared" si="102"/>
        <v>2021</v>
      </c>
      <c r="B6581" t="s">
        <v>952</v>
      </c>
      <c r="C6581">
        <v>625</v>
      </c>
      <c r="D6581">
        <v>1</v>
      </c>
      <c r="E6581">
        <v>34086.620000000003</v>
      </c>
    </row>
    <row r="6582" spans="1:5" x14ac:dyDescent="0.35">
      <c r="A6582">
        <f t="shared" si="102"/>
        <v>2021</v>
      </c>
      <c r="B6582" t="s">
        <v>952</v>
      </c>
      <c r="C6582">
        <v>630</v>
      </c>
      <c r="D6582">
        <v>1</v>
      </c>
      <c r="E6582">
        <v>379.52</v>
      </c>
    </row>
    <row r="6583" spans="1:5" x14ac:dyDescent="0.35">
      <c r="A6583">
        <f t="shared" si="102"/>
        <v>2021</v>
      </c>
      <c r="B6583" t="s">
        <v>952</v>
      </c>
      <c r="C6583">
        <v>635</v>
      </c>
      <c r="D6583">
        <v>1</v>
      </c>
      <c r="E6583">
        <v>85.95</v>
      </c>
    </row>
    <row r="6584" spans="1:5" x14ac:dyDescent="0.35">
      <c r="A6584">
        <f t="shared" si="102"/>
        <v>2021</v>
      </c>
      <c r="B6584" t="s">
        <v>952</v>
      </c>
      <c r="C6584">
        <v>640</v>
      </c>
      <c r="D6584">
        <v>1</v>
      </c>
      <c r="E6584">
        <v>406.04</v>
      </c>
    </row>
    <row r="6585" spans="1:5" x14ac:dyDescent="0.35">
      <c r="A6585">
        <f t="shared" si="102"/>
        <v>2021</v>
      </c>
      <c r="B6585" t="s">
        <v>952</v>
      </c>
      <c r="C6585">
        <v>656</v>
      </c>
      <c r="D6585">
        <v>1</v>
      </c>
      <c r="E6585">
        <v>3302.16</v>
      </c>
    </row>
    <row r="6586" spans="1:5" x14ac:dyDescent="0.35">
      <c r="A6586">
        <f t="shared" si="102"/>
        <v>2021</v>
      </c>
      <c r="B6586" t="s">
        <v>952</v>
      </c>
      <c r="C6586">
        <v>659</v>
      </c>
      <c r="D6586">
        <v>1</v>
      </c>
      <c r="E6586">
        <v>3900.8</v>
      </c>
    </row>
    <row r="6587" spans="1:5" x14ac:dyDescent="0.35">
      <c r="A6587">
        <f t="shared" si="102"/>
        <v>2021</v>
      </c>
      <c r="B6587" t="s">
        <v>952</v>
      </c>
      <c r="C6587">
        <v>671</v>
      </c>
      <c r="D6587">
        <v>1</v>
      </c>
      <c r="E6587">
        <v>387.28</v>
      </c>
    </row>
    <row r="6588" spans="1:5" x14ac:dyDescent="0.35">
      <c r="A6588">
        <f t="shared" si="102"/>
        <v>2021</v>
      </c>
      <c r="B6588" t="s">
        <v>952</v>
      </c>
      <c r="C6588">
        <v>676</v>
      </c>
      <c r="D6588">
        <v>1</v>
      </c>
      <c r="E6588">
        <v>222.72</v>
      </c>
    </row>
    <row r="6589" spans="1:5" x14ac:dyDescent="0.35">
      <c r="A6589">
        <f t="shared" si="102"/>
        <v>2021</v>
      </c>
      <c r="B6589" t="s">
        <v>952</v>
      </c>
      <c r="C6589">
        <v>682</v>
      </c>
      <c r="D6589">
        <v>1</v>
      </c>
      <c r="E6589">
        <v>1149.3599999999999</v>
      </c>
    </row>
    <row r="6590" spans="1:5" x14ac:dyDescent="0.35">
      <c r="A6590">
        <f t="shared" si="102"/>
        <v>2021</v>
      </c>
      <c r="B6590" t="s">
        <v>952</v>
      </c>
      <c r="C6590">
        <v>690</v>
      </c>
      <c r="D6590">
        <v>1</v>
      </c>
      <c r="E6590">
        <v>979.98</v>
      </c>
    </row>
    <row r="6591" spans="1:5" x14ac:dyDescent="0.35">
      <c r="A6591">
        <f t="shared" si="102"/>
        <v>2021</v>
      </c>
      <c r="B6591" t="s">
        <v>952</v>
      </c>
      <c r="C6591">
        <v>695</v>
      </c>
      <c r="D6591">
        <v>1</v>
      </c>
      <c r="E6591">
        <v>685.26</v>
      </c>
    </row>
    <row r="6592" spans="1:5" x14ac:dyDescent="0.35">
      <c r="A6592">
        <f t="shared" si="102"/>
        <v>2021</v>
      </c>
      <c r="B6592" t="s">
        <v>952</v>
      </c>
      <c r="C6592">
        <v>696</v>
      </c>
      <c r="D6592">
        <v>1</v>
      </c>
      <c r="E6592">
        <v>543.14</v>
      </c>
    </row>
    <row r="6593" spans="1:5" x14ac:dyDescent="0.35">
      <c r="A6593">
        <f t="shared" si="102"/>
        <v>2021</v>
      </c>
      <c r="B6593" t="s">
        <v>952</v>
      </c>
      <c r="C6593">
        <v>698</v>
      </c>
      <c r="D6593">
        <v>1</v>
      </c>
      <c r="E6593">
        <v>184.6</v>
      </c>
    </row>
    <row r="6594" spans="1:5" x14ac:dyDescent="0.35">
      <c r="A6594">
        <f t="shared" si="102"/>
        <v>2021</v>
      </c>
      <c r="B6594" t="s">
        <v>952</v>
      </c>
      <c r="C6594">
        <v>700</v>
      </c>
      <c r="D6594">
        <v>1</v>
      </c>
      <c r="E6594">
        <v>2085.73</v>
      </c>
    </row>
    <row r="6595" spans="1:5" x14ac:dyDescent="0.35">
      <c r="A6595">
        <f t="shared" si="102"/>
        <v>2021</v>
      </c>
      <c r="B6595" t="s">
        <v>952</v>
      </c>
      <c r="C6595">
        <v>701</v>
      </c>
      <c r="D6595">
        <v>1</v>
      </c>
      <c r="E6595">
        <v>2189.81</v>
      </c>
    </row>
    <row r="6596" spans="1:5" x14ac:dyDescent="0.35">
      <c r="A6596">
        <f t="shared" ref="A6596:A6659" si="103">VALUE(20&amp;LEFT(B6596,2))+1</f>
        <v>2021</v>
      </c>
      <c r="B6596" t="s">
        <v>952</v>
      </c>
      <c r="C6596">
        <v>704</v>
      </c>
      <c r="D6596">
        <v>1</v>
      </c>
      <c r="E6596">
        <v>1801.47</v>
      </c>
    </row>
    <row r="6597" spans="1:5" x14ac:dyDescent="0.35">
      <c r="A6597">
        <f t="shared" si="103"/>
        <v>2021</v>
      </c>
      <c r="B6597" t="s">
        <v>952</v>
      </c>
      <c r="C6597">
        <v>707</v>
      </c>
      <c r="D6597">
        <v>1</v>
      </c>
      <c r="E6597">
        <v>89.18</v>
      </c>
    </row>
    <row r="6598" spans="1:5" x14ac:dyDescent="0.35">
      <c r="A6598">
        <f t="shared" si="103"/>
        <v>2021</v>
      </c>
      <c r="B6598" t="s">
        <v>952</v>
      </c>
      <c r="C6598">
        <v>709</v>
      </c>
      <c r="D6598">
        <v>1</v>
      </c>
      <c r="E6598">
        <v>7864.1</v>
      </c>
    </row>
    <row r="6599" spans="1:5" x14ac:dyDescent="0.35">
      <c r="A6599">
        <f t="shared" si="103"/>
        <v>2021</v>
      </c>
      <c r="B6599" t="s">
        <v>952</v>
      </c>
      <c r="C6599">
        <v>712</v>
      </c>
      <c r="D6599">
        <v>1</v>
      </c>
      <c r="E6599">
        <v>561.11</v>
      </c>
    </row>
    <row r="6600" spans="1:5" x14ac:dyDescent="0.35">
      <c r="A6600">
        <f t="shared" si="103"/>
        <v>2021</v>
      </c>
      <c r="B6600" t="s">
        <v>952</v>
      </c>
      <c r="C6600">
        <v>716</v>
      </c>
      <c r="D6600">
        <v>1</v>
      </c>
      <c r="E6600">
        <v>1560.78</v>
      </c>
    </row>
    <row r="6601" spans="1:5" x14ac:dyDescent="0.35">
      <c r="A6601">
        <f t="shared" si="103"/>
        <v>2021</v>
      </c>
      <c r="B6601" t="s">
        <v>952</v>
      </c>
      <c r="C6601">
        <v>717</v>
      </c>
      <c r="D6601">
        <v>1</v>
      </c>
      <c r="E6601">
        <v>1849.89</v>
      </c>
    </row>
    <row r="6602" spans="1:5" x14ac:dyDescent="0.35">
      <c r="A6602">
        <f t="shared" si="103"/>
        <v>2021</v>
      </c>
      <c r="B6602" t="s">
        <v>952</v>
      </c>
      <c r="C6602">
        <v>719</v>
      </c>
      <c r="D6602">
        <v>1</v>
      </c>
      <c r="E6602">
        <v>8789.7900000000009</v>
      </c>
    </row>
    <row r="6603" spans="1:5" x14ac:dyDescent="0.35">
      <c r="A6603">
        <f t="shared" si="103"/>
        <v>2021</v>
      </c>
      <c r="B6603" t="s">
        <v>952</v>
      </c>
      <c r="C6603">
        <v>720</v>
      </c>
      <c r="D6603">
        <v>1</v>
      </c>
      <c r="E6603">
        <v>8080.28</v>
      </c>
    </row>
    <row r="6604" spans="1:5" x14ac:dyDescent="0.35">
      <c r="A6604">
        <f t="shared" si="103"/>
        <v>2021</v>
      </c>
      <c r="B6604" t="s">
        <v>952</v>
      </c>
      <c r="C6604">
        <v>721</v>
      </c>
      <c r="D6604">
        <v>1</v>
      </c>
      <c r="E6604">
        <v>4085.86</v>
      </c>
    </row>
    <row r="6605" spans="1:5" x14ac:dyDescent="0.35">
      <c r="A6605">
        <f t="shared" si="103"/>
        <v>2021</v>
      </c>
      <c r="B6605" t="s">
        <v>952</v>
      </c>
      <c r="C6605">
        <v>726</v>
      </c>
      <c r="D6605">
        <v>1</v>
      </c>
      <c r="E6605">
        <v>2798.19</v>
      </c>
    </row>
    <row r="6606" spans="1:5" x14ac:dyDescent="0.35">
      <c r="A6606">
        <f t="shared" si="103"/>
        <v>2021</v>
      </c>
      <c r="B6606" t="s">
        <v>952</v>
      </c>
      <c r="C6606">
        <v>727</v>
      </c>
      <c r="D6606">
        <v>1</v>
      </c>
      <c r="E6606">
        <v>3005.76</v>
      </c>
    </row>
    <row r="6607" spans="1:5" x14ac:dyDescent="0.35">
      <c r="A6607">
        <f t="shared" si="103"/>
        <v>2021</v>
      </c>
      <c r="B6607" t="s">
        <v>952</v>
      </c>
      <c r="C6607">
        <v>728</v>
      </c>
      <c r="D6607">
        <v>1</v>
      </c>
      <c r="E6607">
        <v>13173.77</v>
      </c>
    </row>
    <row r="6608" spans="1:5" x14ac:dyDescent="0.35">
      <c r="A6608">
        <f t="shared" si="103"/>
        <v>2021</v>
      </c>
      <c r="B6608" t="s">
        <v>952</v>
      </c>
      <c r="C6608">
        <v>738</v>
      </c>
      <c r="D6608">
        <v>1</v>
      </c>
      <c r="E6608">
        <v>1051.96</v>
      </c>
    </row>
    <row r="6609" spans="1:5" x14ac:dyDescent="0.35">
      <c r="A6609">
        <f t="shared" si="103"/>
        <v>2021</v>
      </c>
      <c r="B6609" t="s">
        <v>952</v>
      </c>
      <c r="C6609">
        <v>739</v>
      </c>
      <c r="D6609">
        <v>1</v>
      </c>
      <c r="E6609">
        <v>699.64</v>
      </c>
    </row>
    <row r="6610" spans="1:5" x14ac:dyDescent="0.35">
      <c r="A6610">
        <f t="shared" si="103"/>
        <v>2021</v>
      </c>
      <c r="B6610" t="s">
        <v>952</v>
      </c>
      <c r="C6610">
        <v>740</v>
      </c>
      <c r="D6610">
        <v>1</v>
      </c>
      <c r="E6610">
        <v>1277.3399999999999</v>
      </c>
    </row>
    <row r="6611" spans="1:5" x14ac:dyDescent="0.35">
      <c r="A6611">
        <f t="shared" si="103"/>
        <v>2021</v>
      </c>
      <c r="B6611" t="s">
        <v>952</v>
      </c>
      <c r="C6611">
        <v>741</v>
      </c>
      <c r="D6611">
        <v>1</v>
      </c>
      <c r="E6611">
        <v>895.1</v>
      </c>
    </row>
    <row r="6612" spans="1:5" x14ac:dyDescent="0.35">
      <c r="A6612">
        <f t="shared" si="103"/>
        <v>2021</v>
      </c>
      <c r="B6612" t="s">
        <v>952</v>
      </c>
      <c r="C6612">
        <v>742</v>
      </c>
      <c r="D6612">
        <v>1</v>
      </c>
      <c r="E6612">
        <v>9308.57</v>
      </c>
    </row>
    <row r="6613" spans="1:5" x14ac:dyDescent="0.35">
      <c r="A6613">
        <f t="shared" si="103"/>
        <v>2021</v>
      </c>
      <c r="B6613" t="s">
        <v>952</v>
      </c>
      <c r="C6613">
        <v>743</v>
      </c>
      <c r="D6613">
        <v>1</v>
      </c>
      <c r="E6613">
        <v>1026.04</v>
      </c>
    </row>
    <row r="6614" spans="1:5" x14ac:dyDescent="0.35">
      <c r="A6614">
        <f t="shared" si="103"/>
        <v>2021</v>
      </c>
      <c r="B6614" t="s">
        <v>952</v>
      </c>
      <c r="C6614">
        <v>745</v>
      </c>
      <c r="D6614">
        <v>1</v>
      </c>
      <c r="E6614">
        <v>1779.41</v>
      </c>
    </row>
    <row r="6615" spans="1:5" x14ac:dyDescent="0.35">
      <c r="A6615">
        <f t="shared" si="103"/>
        <v>2021</v>
      </c>
      <c r="B6615" t="s">
        <v>952</v>
      </c>
      <c r="C6615">
        <v>748</v>
      </c>
      <c r="D6615">
        <v>1</v>
      </c>
      <c r="E6615">
        <v>4118.28</v>
      </c>
    </row>
    <row r="6616" spans="1:5" x14ac:dyDescent="0.35">
      <c r="A6616">
        <f t="shared" si="103"/>
        <v>2021</v>
      </c>
      <c r="B6616" t="s">
        <v>952</v>
      </c>
      <c r="C6616">
        <v>750</v>
      </c>
      <c r="D6616">
        <v>1</v>
      </c>
      <c r="E6616">
        <v>2249.17</v>
      </c>
    </row>
    <row r="6617" spans="1:5" x14ac:dyDescent="0.35">
      <c r="A6617">
        <f t="shared" si="103"/>
        <v>2021</v>
      </c>
      <c r="B6617" t="s">
        <v>952</v>
      </c>
      <c r="C6617">
        <v>756</v>
      </c>
      <c r="D6617">
        <v>1</v>
      </c>
      <c r="E6617">
        <v>799.49</v>
      </c>
    </row>
    <row r="6618" spans="1:5" x14ac:dyDescent="0.35">
      <c r="A6618">
        <f t="shared" si="103"/>
        <v>2021</v>
      </c>
      <c r="B6618" t="s">
        <v>952</v>
      </c>
      <c r="C6618">
        <v>761</v>
      </c>
      <c r="D6618">
        <v>1</v>
      </c>
      <c r="E6618">
        <v>4815.53</v>
      </c>
    </row>
    <row r="6619" spans="1:5" x14ac:dyDescent="0.35">
      <c r="A6619">
        <f t="shared" si="103"/>
        <v>2021</v>
      </c>
      <c r="B6619" t="s">
        <v>952</v>
      </c>
      <c r="C6619">
        <v>763</v>
      </c>
      <c r="D6619">
        <v>1</v>
      </c>
      <c r="E6619">
        <v>883.61</v>
      </c>
    </row>
    <row r="6620" spans="1:5" x14ac:dyDescent="0.35">
      <c r="A6620">
        <f t="shared" si="103"/>
        <v>2021</v>
      </c>
      <c r="B6620" t="s">
        <v>952</v>
      </c>
      <c r="C6620">
        <v>768</v>
      </c>
      <c r="D6620">
        <v>1</v>
      </c>
      <c r="E6620">
        <v>398</v>
      </c>
    </row>
    <row r="6621" spans="1:5" x14ac:dyDescent="0.35">
      <c r="A6621">
        <f t="shared" si="103"/>
        <v>2021</v>
      </c>
      <c r="B6621" t="s">
        <v>952</v>
      </c>
      <c r="C6621">
        <v>771</v>
      </c>
      <c r="D6621">
        <v>1</v>
      </c>
      <c r="E6621">
        <v>152.05000000000001</v>
      </c>
    </row>
    <row r="6622" spans="1:5" x14ac:dyDescent="0.35">
      <c r="A6622">
        <f t="shared" si="103"/>
        <v>2021</v>
      </c>
      <c r="B6622" t="s">
        <v>952</v>
      </c>
      <c r="C6622">
        <v>775</v>
      </c>
      <c r="D6622">
        <v>1</v>
      </c>
      <c r="E6622">
        <v>732.49</v>
      </c>
    </row>
    <row r="6623" spans="1:5" x14ac:dyDescent="0.35">
      <c r="A6623">
        <f t="shared" si="103"/>
        <v>2021</v>
      </c>
      <c r="B6623" t="s">
        <v>952</v>
      </c>
      <c r="C6623">
        <v>777</v>
      </c>
      <c r="D6623">
        <v>1</v>
      </c>
      <c r="E6623">
        <v>782.51</v>
      </c>
    </row>
    <row r="6624" spans="1:5" x14ac:dyDescent="0.35">
      <c r="A6624">
        <f t="shared" si="103"/>
        <v>2021</v>
      </c>
      <c r="B6624" t="s">
        <v>952</v>
      </c>
      <c r="C6624">
        <v>786</v>
      </c>
      <c r="D6624">
        <v>1</v>
      </c>
      <c r="E6624">
        <v>519.19000000000005</v>
      </c>
    </row>
    <row r="6625" spans="1:5" x14ac:dyDescent="0.35">
      <c r="A6625">
        <f t="shared" si="103"/>
        <v>2021</v>
      </c>
      <c r="B6625" t="s">
        <v>952</v>
      </c>
      <c r="C6625">
        <v>787</v>
      </c>
      <c r="D6625">
        <v>1</v>
      </c>
      <c r="E6625">
        <v>526.86</v>
      </c>
    </row>
    <row r="6626" spans="1:5" x14ac:dyDescent="0.35">
      <c r="A6626">
        <f t="shared" si="103"/>
        <v>2021</v>
      </c>
      <c r="B6626" t="s">
        <v>952</v>
      </c>
      <c r="C6626">
        <v>801</v>
      </c>
      <c r="D6626">
        <v>1</v>
      </c>
      <c r="E6626">
        <v>166.49</v>
      </c>
    </row>
    <row r="6627" spans="1:5" x14ac:dyDescent="0.35">
      <c r="A6627">
        <f t="shared" si="103"/>
        <v>2021</v>
      </c>
      <c r="B6627" t="s">
        <v>952</v>
      </c>
      <c r="C6627">
        <v>803</v>
      </c>
      <c r="D6627">
        <v>1</v>
      </c>
      <c r="E6627">
        <v>350.16</v>
      </c>
    </row>
    <row r="6628" spans="1:5" x14ac:dyDescent="0.35">
      <c r="A6628">
        <f t="shared" si="103"/>
        <v>2021</v>
      </c>
      <c r="B6628" t="s">
        <v>952</v>
      </c>
      <c r="C6628">
        <v>811</v>
      </c>
      <c r="D6628">
        <v>1</v>
      </c>
      <c r="E6628">
        <v>1020.48</v>
      </c>
    </row>
    <row r="6629" spans="1:5" x14ac:dyDescent="0.35">
      <c r="A6629">
        <f t="shared" si="103"/>
        <v>2021</v>
      </c>
      <c r="B6629" t="s">
        <v>952</v>
      </c>
      <c r="C6629">
        <v>813</v>
      </c>
      <c r="D6629">
        <v>1</v>
      </c>
      <c r="E6629">
        <v>1186.43</v>
      </c>
    </row>
    <row r="6630" spans="1:5" x14ac:dyDescent="0.35">
      <c r="A6630">
        <f t="shared" si="103"/>
        <v>2021</v>
      </c>
      <c r="B6630" t="s">
        <v>952</v>
      </c>
      <c r="C6630">
        <v>815</v>
      </c>
      <c r="D6630">
        <v>2</v>
      </c>
      <c r="E6630">
        <v>2.08</v>
      </c>
    </row>
    <row r="6631" spans="1:5" x14ac:dyDescent="0.35">
      <c r="A6631">
        <f t="shared" si="103"/>
        <v>2021</v>
      </c>
      <c r="B6631" t="s">
        <v>952</v>
      </c>
      <c r="C6631">
        <v>818</v>
      </c>
      <c r="D6631">
        <v>1</v>
      </c>
      <c r="E6631">
        <v>506.3</v>
      </c>
    </row>
    <row r="6632" spans="1:5" x14ac:dyDescent="0.35">
      <c r="A6632">
        <f t="shared" si="103"/>
        <v>2021</v>
      </c>
      <c r="B6632" t="s">
        <v>952</v>
      </c>
      <c r="C6632">
        <v>820</v>
      </c>
      <c r="D6632">
        <v>1</v>
      </c>
      <c r="E6632">
        <v>460.69</v>
      </c>
    </row>
    <row r="6633" spans="1:5" x14ac:dyDescent="0.35">
      <c r="A6633">
        <f t="shared" si="103"/>
        <v>2021</v>
      </c>
      <c r="B6633" t="s">
        <v>952</v>
      </c>
      <c r="C6633">
        <v>821</v>
      </c>
      <c r="D6633">
        <v>1</v>
      </c>
      <c r="E6633">
        <v>850.33</v>
      </c>
    </row>
    <row r="6634" spans="1:5" x14ac:dyDescent="0.35">
      <c r="A6634">
        <f t="shared" si="103"/>
        <v>2021</v>
      </c>
      <c r="B6634" t="s">
        <v>952</v>
      </c>
      <c r="C6634">
        <v>829</v>
      </c>
      <c r="D6634">
        <v>1</v>
      </c>
      <c r="E6634">
        <v>1732.03</v>
      </c>
    </row>
    <row r="6635" spans="1:5" x14ac:dyDescent="0.35">
      <c r="A6635">
        <f t="shared" si="103"/>
        <v>2021</v>
      </c>
      <c r="B6635" t="s">
        <v>952</v>
      </c>
      <c r="C6635">
        <v>831</v>
      </c>
      <c r="D6635">
        <v>1</v>
      </c>
      <c r="E6635">
        <v>5848.1</v>
      </c>
    </row>
    <row r="6636" spans="1:5" x14ac:dyDescent="0.35">
      <c r="A6636">
        <f t="shared" si="103"/>
        <v>2021</v>
      </c>
      <c r="B6636" t="s">
        <v>952</v>
      </c>
      <c r="C6636">
        <v>832</v>
      </c>
      <c r="D6636">
        <v>1</v>
      </c>
      <c r="E6636">
        <v>3192.95</v>
      </c>
    </row>
    <row r="6637" spans="1:5" x14ac:dyDescent="0.35">
      <c r="A6637">
        <f t="shared" si="103"/>
        <v>2021</v>
      </c>
      <c r="B6637" t="s">
        <v>952</v>
      </c>
      <c r="C6637">
        <v>833</v>
      </c>
      <c r="D6637">
        <v>1</v>
      </c>
      <c r="E6637">
        <v>18502</v>
      </c>
    </row>
    <row r="6638" spans="1:5" x14ac:dyDescent="0.35">
      <c r="A6638">
        <f t="shared" si="103"/>
        <v>2021</v>
      </c>
      <c r="B6638" t="s">
        <v>952</v>
      </c>
      <c r="C6638">
        <v>834</v>
      </c>
      <c r="D6638">
        <v>1</v>
      </c>
      <c r="E6638">
        <v>8180.78</v>
      </c>
    </row>
    <row r="6639" spans="1:5" x14ac:dyDescent="0.35">
      <c r="A6639">
        <f t="shared" si="103"/>
        <v>2021</v>
      </c>
      <c r="B6639" t="s">
        <v>952</v>
      </c>
      <c r="C6639">
        <v>836</v>
      </c>
      <c r="D6639">
        <v>1</v>
      </c>
      <c r="E6639">
        <v>216.53</v>
      </c>
    </row>
    <row r="6640" spans="1:5" x14ac:dyDescent="0.35">
      <c r="A6640">
        <f t="shared" si="103"/>
        <v>2021</v>
      </c>
      <c r="B6640" t="s">
        <v>952</v>
      </c>
      <c r="C6640">
        <v>837</v>
      </c>
      <c r="D6640">
        <v>1</v>
      </c>
      <c r="E6640">
        <v>608.19000000000005</v>
      </c>
    </row>
    <row r="6641" spans="1:5" x14ac:dyDescent="0.35">
      <c r="A6641">
        <f t="shared" si="103"/>
        <v>2021</v>
      </c>
      <c r="B6641" t="s">
        <v>952</v>
      </c>
      <c r="C6641">
        <v>840</v>
      </c>
      <c r="D6641">
        <v>1</v>
      </c>
      <c r="E6641">
        <v>1017.88</v>
      </c>
    </row>
    <row r="6642" spans="1:5" x14ac:dyDescent="0.35">
      <c r="A6642">
        <f t="shared" si="103"/>
        <v>2021</v>
      </c>
      <c r="B6642" t="s">
        <v>952</v>
      </c>
      <c r="C6642">
        <v>846</v>
      </c>
      <c r="D6642">
        <v>1</v>
      </c>
      <c r="E6642">
        <v>600.36</v>
      </c>
    </row>
    <row r="6643" spans="1:5" x14ac:dyDescent="0.35">
      <c r="A6643">
        <f t="shared" si="103"/>
        <v>2021</v>
      </c>
      <c r="B6643" t="s">
        <v>952</v>
      </c>
      <c r="C6643">
        <v>850</v>
      </c>
      <c r="D6643">
        <v>1</v>
      </c>
      <c r="E6643">
        <v>288.38</v>
      </c>
    </row>
    <row r="6644" spans="1:5" x14ac:dyDescent="0.35">
      <c r="A6644">
        <f t="shared" si="103"/>
        <v>2021</v>
      </c>
      <c r="B6644" t="s">
        <v>952</v>
      </c>
      <c r="C6644">
        <v>852</v>
      </c>
      <c r="D6644">
        <v>1</v>
      </c>
      <c r="E6644">
        <v>121.07</v>
      </c>
    </row>
    <row r="6645" spans="1:5" x14ac:dyDescent="0.35">
      <c r="A6645">
        <f t="shared" si="103"/>
        <v>2021</v>
      </c>
      <c r="B6645" t="s">
        <v>952</v>
      </c>
      <c r="C6645">
        <v>857</v>
      </c>
      <c r="D6645">
        <v>1</v>
      </c>
      <c r="E6645">
        <v>691.73</v>
      </c>
    </row>
    <row r="6646" spans="1:5" x14ac:dyDescent="0.35">
      <c r="A6646">
        <f t="shared" si="103"/>
        <v>2021</v>
      </c>
      <c r="B6646" t="s">
        <v>952</v>
      </c>
      <c r="C6646">
        <v>858</v>
      </c>
      <c r="D6646">
        <v>1</v>
      </c>
      <c r="E6646">
        <v>1007.04</v>
      </c>
    </row>
    <row r="6647" spans="1:5" x14ac:dyDescent="0.35">
      <c r="A6647">
        <f t="shared" si="103"/>
        <v>2021</v>
      </c>
      <c r="B6647" t="s">
        <v>952</v>
      </c>
      <c r="C6647">
        <v>861</v>
      </c>
      <c r="D6647">
        <v>1</v>
      </c>
      <c r="E6647">
        <v>2486.66</v>
      </c>
    </row>
    <row r="6648" spans="1:5" x14ac:dyDescent="0.35">
      <c r="A6648">
        <f t="shared" si="103"/>
        <v>2021</v>
      </c>
      <c r="B6648" t="s">
        <v>952</v>
      </c>
      <c r="C6648">
        <v>876</v>
      </c>
      <c r="D6648">
        <v>1</v>
      </c>
      <c r="E6648">
        <v>1988.01</v>
      </c>
    </row>
    <row r="6649" spans="1:5" x14ac:dyDescent="0.35">
      <c r="A6649">
        <f t="shared" si="103"/>
        <v>2021</v>
      </c>
      <c r="B6649" t="s">
        <v>952</v>
      </c>
      <c r="C6649">
        <v>877</v>
      </c>
      <c r="D6649">
        <v>1</v>
      </c>
      <c r="E6649">
        <v>5430.9</v>
      </c>
    </row>
    <row r="6650" spans="1:5" x14ac:dyDescent="0.35">
      <c r="A6650">
        <f t="shared" si="103"/>
        <v>2021</v>
      </c>
      <c r="B6650" t="s">
        <v>952</v>
      </c>
      <c r="C6650">
        <v>879</v>
      </c>
      <c r="D6650">
        <v>1</v>
      </c>
      <c r="E6650">
        <v>2352.62</v>
      </c>
    </row>
    <row r="6651" spans="1:5" x14ac:dyDescent="0.35">
      <c r="A6651">
        <f t="shared" si="103"/>
        <v>2021</v>
      </c>
      <c r="B6651" t="s">
        <v>952</v>
      </c>
      <c r="C6651">
        <v>881</v>
      </c>
      <c r="D6651">
        <v>1</v>
      </c>
      <c r="E6651">
        <v>774.63</v>
      </c>
    </row>
    <row r="6652" spans="1:5" x14ac:dyDescent="0.35">
      <c r="A6652">
        <f t="shared" si="103"/>
        <v>2021</v>
      </c>
      <c r="B6652" t="s">
        <v>952</v>
      </c>
      <c r="C6652">
        <v>882</v>
      </c>
      <c r="D6652">
        <v>1</v>
      </c>
      <c r="E6652">
        <v>4113.92</v>
      </c>
    </row>
    <row r="6653" spans="1:5" x14ac:dyDescent="0.35">
      <c r="A6653">
        <f t="shared" si="103"/>
        <v>2021</v>
      </c>
      <c r="B6653" t="s">
        <v>952</v>
      </c>
      <c r="C6653">
        <v>883</v>
      </c>
      <c r="D6653">
        <v>1</v>
      </c>
      <c r="E6653">
        <v>1535.9</v>
      </c>
    </row>
    <row r="6654" spans="1:5" x14ac:dyDescent="0.35">
      <c r="A6654">
        <f t="shared" si="103"/>
        <v>2021</v>
      </c>
      <c r="B6654" t="s">
        <v>952</v>
      </c>
      <c r="C6654">
        <v>885</v>
      </c>
      <c r="D6654">
        <v>1</v>
      </c>
      <c r="E6654">
        <v>6238.83</v>
      </c>
    </row>
    <row r="6655" spans="1:5" x14ac:dyDescent="0.35">
      <c r="A6655">
        <f t="shared" si="103"/>
        <v>2021</v>
      </c>
      <c r="B6655" t="s">
        <v>952</v>
      </c>
      <c r="C6655">
        <v>891</v>
      </c>
      <c r="D6655">
        <v>1</v>
      </c>
      <c r="E6655">
        <v>560.44000000000005</v>
      </c>
    </row>
    <row r="6656" spans="1:5" x14ac:dyDescent="0.35">
      <c r="A6656">
        <f t="shared" si="103"/>
        <v>2021</v>
      </c>
      <c r="B6656" t="s">
        <v>952</v>
      </c>
      <c r="C6656">
        <v>911</v>
      </c>
      <c r="D6656">
        <v>1</v>
      </c>
      <c r="E6656">
        <v>4828.51</v>
      </c>
    </row>
    <row r="6657" spans="1:5" x14ac:dyDescent="0.35">
      <c r="A6657">
        <f t="shared" si="103"/>
        <v>2021</v>
      </c>
      <c r="B6657" t="s">
        <v>952</v>
      </c>
      <c r="C6657">
        <v>912</v>
      </c>
      <c r="D6657">
        <v>1</v>
      </c>
      <c r="E6657">
        <v>1639.13</v>
      </c>
    </row>
    <row r="6658" spans="1:5" x14ac:dyDescent="0.35">
      <c r="A6658">
        <f t="shared" si="103"/>
        <v>2021</v>
      </c>
      <c r="B6658" t="s">
        <v>952</v>
      </c>
      <c r="C6658">
        <v>914</v>
      </c>
      <c r="D6658">
        <v>1</v>
      </c>
      <c r="E6658">
        <v>302.27</v>
      </c>
    </row>
    <row r="6659" spans="1:5" x14ac:dyDescent="0.35">
      <c r="A6659">
        <f t="shared" si="103"/>
        <v>2021</v>
      </c>
      <c r="B6659" t="s">
        <v>952</v>
      </c>
      <c r="C6659">
        <v>2071</v>
      </c>
      <c r="D6659">
        <v>1</v>
      </c>
      <c r="E6659">
        <v>898.69</v>
      </c>
    </row>
    <row r="6660" spans="1:5" x14ac:dyDescent="0.35">
      <c r="A6660">
        <f t="shared" ref="A6660:A6723" si="104">VALUE(20&amp;LEFT(B6660,2))+1</f>
        <v>2021</v>
      </c>
      <c r="B6660" t="s">
        <v>952</v>
      </c>
      <c r="C6660">
        <v>2125</v>
      </c>
      <c r="D6660">
        <v>1</v>
      </c>
      <c r="E6660">
        <v>1012.3</v>
      </c>
    </row>
    <row r="6661" spans="1:5" x14ac:dyDescent="0.35">
      <c r="A6661">
        <f t="shared" si="104"/>
        <v>2021</v>
      </c>
      <c r="B6661" t="s">
        <v>952</v>
      </c>
      <c r="C6661">
        <v>2134</v>
      </c>
      <c r="D6661">
        <v>1</v>
      </c>
      <c r="E6661">
        <v>723.24</v>
      </c>
    </row>
    <row r="6662" spans="1:5" x14ac:dyDescent="0.35">
      <c r="A6662">
        <f t="shared" si="104"/>
        <v>2021</v>
      </c>
      <c r="B6662" t="s">
        <v>952</v>
      </c>
      <c r="C6662">
        <v>2135</v>
      </c>
      <c r="D6662">
        <v>1</v>
      </c>
      <c r="E6662">
        <v>859.55</v>
      </c>
    </row>
    <row r="6663" spans="1:5" x14ac:dyDescent="0.35">
      <c r="A6663">
        <f t="shared" si="104"/>
        <v>2021</v>
      </c>
      <c r="B6663" t="s">
        <v>952</v>
      </c>
      <c r="C6663">
        <v>2137</v>
      </c>
      <c r="D6663">
        <v>1</v>
      </c>
      <c r="E6663">
        <v>558.39</v>
      </c>
    </row>
    <row r="6664" spans="1:5" x14ac:dyDescent="0.35">
      <c r="A6664">
        <f t="shared" si="104"/>
        <v>2021</v>
      </c>
      <c r="B6664" t="s">
        <v>952</v>
      </c>
      <c r="C6664">
        <v>2142</v>
      </c>
      <c r="D6664">
        <v>1</v>
      </c>
      <c r="E6664">
        <v>1879.37</v>
      </c>
    </row>
    <row r="6665" spans="1:5" x14ac:dyDescent="0.35">
      <c r="A6665">
        <f t="shared" si="104"/>
        <v>2021</v>
      </c>
      <c r="B6665" t="s">
        <v>952</v>
      </c>
      <c r="C6665">
        <v>2143</v>
      </c>
      <c r="D6665">
        <v>1</v>
      </c>
      <c r="E6665">
        <v>749.88</v>
      </c>
    </row>
    <row r="6666" spans="1:5" x14ac:dyDescent="0.35">
      <c r="A6666">
        <f t="shared" si="104"/>
        <v>2021</v>
      </c>
      <c r="B6666" t="s">
        <v>952</v>
      </c>
      <c r="C6666">
        <v>2144</v>
      </c>
      <c r="D6666">
        <v>1</v>
      </c>
      <c r="E6666">
        <v>3314.05</v>
      </c>
    </row>
    <row r="6667" spans="1:5" x14ac:dyDescent="0.35">
      <c r="A6667">
        <f t="shared" si="104"/>
        <v>2021</v>
      </c>
      <c r="B6667" t="s">
        <v>952</v>
      </c>
      <c r="C6667">
        <v>2149</v>
      </c>
      <c r="D6667">
        <v>1</v>
      </c>
      <c r="E6667">
        <v>1259.8599999999999</v>
      </c>
    </row>
    <row r="6668" spans="1:5" x14ac:dyDescent="0.35">
      <c r="A6668">
        <f t="shared" si="104"/>
        <v>2021</v>
      </c>
      <c r="B6668" t="s">
        <v>952</v>
      </c>
      <c r="C6668">
        <v>2155</v>
      </c>
      <c r="D6668">
        <v>1</v>
      </c>
      <c r="E6668">
        <v>1048.25</v>
      </c>
    </row>
    <row r="6669" spans="1:5" x14ac:dyDescent="0.35">
      <c r="A6669">
        <f t="shared" si="104"/>
        <v>2021</v>
      </c>
      <c r="B6669" t="s">
        <v>952</v>
      </c>
      <c r="C6669">
        <v>2159</v>
      </c>
      <c r="D6669">
        <v>1</v>
      </c>
      <c r="E6669">
        <v>476.85</v>
      </c>
    </row>
    <row r="6670" spans="1:5" x14ac:dyDescent="0.35">
      <c r="A6670">
        <f t="shared" si="104"/>
        <v>2021</v>
      </c>
      <c r="B6670" t="s">
        <v>952</v>
      </c>
      <c r="C6670">
        <v>2164</v>
      </c>
      <c r="D6670">
        <v>1</v>
      </c>
      <c r="E6670">
        <v>1570.03</v>
      </c>
    </row>
    <row r="6671" spans="1:5" x14ac:dyDescent="0.35">
      <c r="A6671">
        <f t="shared" si="104"/>
        <v>2021</v>
      </c>
      <c r="B6671" t="s">
        <v>952</v>
      </c>
      <c r="C6671">
        <v>2165</v>
      </c>
      <c r="D6671">
        <v>1</v>
      </c>
      <c r="E6671">
        <v>956.45</v>
      </c>
    </row>
    <row r="6672" spans="1:5" x14ac:dyDescent="0.35">
      <c r="A6672">
        <f t="shared" si="104"/>
        <v>2021</v>
      </c>
      <c r="B6672" t="s">
        <v>952</v>
      </c>
      <c r="C6672">
        <v>2167</v>
      </c>
      <c r="D6672">
        <v>1</v>
      </c>
      <c r="E6672">
        <v>616.28</v>
      </c>
    </row>
    <row r="6673" spans="1:5" x14ac:dyDescent="0.35">
      <c r="A6673">
        <f t="shared" si="104"/>
        <v>2021</v>
      </c>
      <c r="B6673" t="s">
        <v>952</v>
      </c>
      <c r="C6673">
        <v>2168</v>
      </c>
      <c r="D6673">
        <v>1</v>
      </c>
      <c r="E6673">
        <v>829.71</v>
      </c>
    </row>
    <row r="6674" spans="1:5" x14ac:dyDescent="0.35">
      <c r="A6674">
        <f t="shared" si="104"/>
        <v>2021</v>
      </c>
      <c r="B6674" t="s">
        <v>952</v>
      </c>
      <c r="C6674">
        <v>2169</v>
      </c>
      <c r="D6674">
        <v>1</v>
      </c>
      <c r="E6674">
        <v>715.24</v>
      </c>
    </row>
    <row r="6675" spans="1:5" x14ac:dyDescent="0.35">
      <c r="A6675">
        <f t="shared" si="104"/>
        <v>2021</v>
      </c>
      <c r="B6675" t="s">
        <v>952</v>
      </c>
      <c r="C6675">
        <v>2170</v>
      </c>
      <c r="D6675">
        <v>1</v>
      </c>
      <c r="E6675">
        <v>1008.83</v>
      </c>
    </row>
    <row r="6676" spans="1:5" x14ac:dyDescent="0.35">
      <c r="A6676">
        <f t="shared" si="104"/>
        <v>2021</v>
      </c>
      <c r="B6676" t="s">
        <v>952</v>
      </c>
      <c r="C6676">
        <v>2171</v>
      </c>
      <c r="D6676">
        <v>1</v>
      </c>
      <c r="E6676">
        <v>228</v>
      </c>
    </row>
    <row r="6677" spans="1:5" x14ac:dyDescent="0.35">
      <c r="A6677">
        <f t="shared" si="104"/>
        <v>2021</v>
      </c>
      <c r="B6677" t="s">
        <v>952</v>
      </c>
      <c r="C6677">
        <v>2172</v>
      </c>
      <c r="D6677">
        <v>1</v>
      </c>
      <c r="E6677">
        <v>702.24</v>
      </c>
    </row>
    <row r="6678" spans="1:5" x14ac:dyDescent="0.35">
      <c r="A6678">
        <f t="shared" si="104"/>
        <v>2021</v>
      </c>
      <c r="B6678" t="s">
        <v>952</v>
      </c>
      <c r="C6678">
        <v>2174</v>
      </c>
      <c r="D6678">
        <v>1</v>
      </c>
      <c r="E6678">
        <v>873.02</v>
      </c>
    </row>
    <row r="6679" spans="1:5" x14ac:dyDescent="0.35">
      <c r="A6679">
        <f t="shared" si="104"/>
        <v>2021</v>
      </c>
      <c r="B6679" t="s">
        <v>952</v>
      </c>
      <c r="C6679">
        <v>2176</v>
      </c>
      <c r="D6679">
        <v>1</v>
      </c>
      <c r="E6679">
        <v>513.52</v>
      </c>
    </row>
    <row r="6680" spans="1:5" x14ac:dyDescent="0.35">
      <c r="A6680">
        <f t="shared" si="104"/>
        <v>2021</v>
      </c>
      <c r="B6680" t="s">
        <v>952</v>
      </c>
      <c r="C6680">
        <v>2180</v>
      </c>
      <c r="D6680">
        <v>1</v>
      </c>
      <c r="E6680">
        <v>721.4</v>
      </c>
    </row>
    <row r="6681" spans="1:5" x14ac:dyDescent="0.35">
      <c r="A6681">
        <f t="shared" si="104"/>
        <v>2021</v>
      </c>
      <c r="B6681" t="s">
        <v>952</v>
      </c>
      <c r="C6681">
        <v>2184</v>
      </c>
      <c r="D6681">
        <v>1</v>
      </c>
      <c r="E6681">
        <v>1157.96</v>
      </c>
    </row>
    <row r="6682" spans="1:5" x14ac:dyDescent="0.35">
      <c r="A6682">
        <f t="shared" si="104"/>
        <v>2021</v>
      </c>
      <c r="B6682" t="s">
        <v>952</v>
      </c>
      <c r="C6682">
        <v>2190</v>
      </c>
      <c r="D6682">
        <v>1</v>
      </c>
      <c r="E6682">
        <v>648.12</v>
      </c>
    </row>
    <row r="6683" spans="1:5" x14ac:dyDescent="0.35">
      <c r="A6683">
        <f t="shared" si="104"/>
        <v>2021</v>
      </c>
      <c r="B6683" t="s">
        <v>952</v>
      </c>
      <c r="C6683">
        <v>2198</v>
      </c>
      <c r="D6683">
        <v>1</v>
      </c>
      <c r="E6683">
        <v>578.88</v>
      </c>
    </row>
    <row r="6684" spans="1:5" x14ac:dyDescent="0.35">
      <c r="A6684">
        <f t="shared" si="104"/>
        <v>2021</v>
      </c>
      <c r="B6684" t="s">
        <v>952</v>
      </c>
      <c r="C6684">
        <v>2215</v>
      </c>
      <c r="D6684">
        <v>1</v>
      </c>
      <c r="E6684">
        <v>226.05</v>
      </c>
    </row>
    <row r="6685" spans="1:5" x14ac:dyDescent="0.35">
      <c r="A6685">
        <f t="shared" si="104"/>
        <v>2021</v>
      </c>
      <c r="B6685" t="s">
        <v>952</v>
      </c>
      <c r="C6685">
        <v>2310</v>
      </c>
      <c r="D6685">
        <v>1</v>
      </c>
      <c r="E6685">
        <v>1085.6500000000001</v>
      </c>
    </row>
    <row r="6686" spans="1:5" x14ac:dyDescent="0.35">
      <c r="A6686">
        <f t="shared" si="104"/>
        <v>2021</v>
      </c>
      <c r="B6686" t="s">
        <v>952</v>
      </c>
      <c r="C6686">
        <v>2311</v>
      </c>
      <c r="D6686">
        <v>1</v>
      </c>
      <c r="E6686">
        <v>430.22</v>
      </c>
    </row>
    <row r="6687" spans="1:5" x14ac:dyDescent="0.35">
      <c r="A6687">
        <f t="shared" si="104"/>
        <v>2021</v>
      </c>
      <c r="B6687" t="s">
        <v>952</v>
      </c>
      <c r="C6687">
        <v>2342</v>
      </c>
      <c r="D6687">
        <v>1</v>
      </c>
      <c r="E6687">
        <v>777.67</v>
      </c>
    </row>
    <row r="6688" spans="1:5" x14ac:dyDescent="0.35">
      <c r="A6688">
        <f t="shared" si="104"/>
        <v>2021</v>
      </c>
      <c r="B6688" t="s">
        <v>952</v>
      </c>
      <c r="C6688">
        <v>2358</v>
      </c>
      <c r="D6688">
        <v>1</v>
      </c>
      <c r="E6688">
        <v>191.6</v>
      </c>
    </row>
    <row r="6689" spans="1:5" x14ac:dyDescent="0.35">
      <c r="A6689">
        <f t="shared" si="104"/>
        <v>2021</v>
      </c>
      <c r="B6689" t="s">
        <v>952</v>
      </c>
      <c r="C6689">
        <v>2364</v>
      </c>
      <c r="D6689">
        <v>1</v>
      </c>
      <c r="E6689">
        <v>630.16</v>
      </c>
    </row>
    <row r="6690" spans="1:5" x14ac:dyDescent="0.35">
      <c r="A6690">
        <f t="shared" si="104"/>
        <v>2021</v>
      </c>
      <c r="B6690" t="s">
        <v>952</v>
      </c>
      <c r="C6690">
        <v>2365</v>
      </c>
      <c r="D6690">
        <v>1</v>
      </c>
      <c r="E6690">
        <v>674.25</v>
      </c>
    </row>
    <row r="6691" spans="1:5" x14ac:dyDescent="0.35">
      <c r="A6691">
        <f t="shared" si="104"/>
        <v>2021</v>
      </c>
      <c r="B6691" t="s">
        <v>952</v>
      </c>
      <c r="C6691">
        <v>2396</v>
      </c>
      <c r="D6691">
        <v>1</v>
      </c>
      <c r="E6691">
        <v>872.77</v>
      </c>
    </row>
    <row r="6692" spans="1:5" x14ac:dyDescent="0.35">
      <c r="A6692">
        <f t="shared" si="104"/>
        <v>2021</v>
      </c>
      <c r="B6692" t="s">
        <v>952</v>
      </c>
      <c r="C6692">
        <v>2397</v>
      </c>
      <c r="D6692">
        <v>1</v>
      </c>
      <c r="E6692">
        <v>932.6</v>
      </c>
    </row>
    <row r="6693" spans="1:5" x14ac:dyDescent="0.35">
      <c r="A6693">
        <f t="shared" si="104"/>
        <v>2021</v>
      </c>
      <c r="B6693" t="s">
        <v>952</v>
      </c>
      <c r="C6693">
        <v>2448</v>
      </c>
      <c r="D6693">
        <v>1</v>
      </c>
      <c r="E6693">
        <v>669.58</v>
      </c>
    </row>
    <row r="6694" spans="1:5" x14ac:dyDescent="0.35">
      <c r="A6694">
        <f t="shared" si="104"/>
        <v>2021</v>
      </c>
      <c r="B6694" t="s">
        <v>952</v>
      </c>
      <c r="C6694">
        <v>2527</v>
      </c>
      <c r="D6694">
        <v>1</v>
      </c>
      <c r="E6694">
        <v>161.86000000000001</v>
      </c>
    </row>
    <row r="6695" spans="1:5" x14ac:dyDescent="0.35">
      <c r="A6695">
        <f t="shared" si="104"/>
        <v>2021</v>
      </c>
      <c r="B6695" t="s">
        <v>952</v>
      </c>
      <c r="C6695">
        <v>2534</v>
      </c>
      <c r="D6695">
        <v>1</v>
      </c>
      <c r="E6695">
        <v>612.11</v>
      </c>
    </row>
    <row r="6696" spans="1:5" x14ac:dyDescent="0.35">
      <c r="A6696">
        <f t="shared" si="104"/>
        <v>2021</v>
      </c>
      <c r="B6696" t="s">
        <v>952</v>
      </c>
      <c r="C6696">
        <v>2536</v>
      </c>
      <c r="D6696">
        <v>1</v>
      </c>
      <c r="E6696">
        <v>298.72000000000003</v>
      </c>
    </row>
    <row r="6697" spans="1:5" x14ac:dyDescent="0.35">
      <c r="A6697">
        <f t="shared" si="104"/>
        <v>2021</v>
      </c>
      <c r="B6697" t="s">
        <v>952</v>
      </c>
      <c r="C6697">
        <v>2580</v>
      </c>
      <c r="D6697">
        <v>1</v>
      </c>
      <c r="E6697">
        <v>725.07</v>
      </c>
    </row>
    <row r="6698" spans="1:5" x14ac:dyDescent="0.35">
      <c r="A6698">
        <f t="shared" si="104"/>
        <v>2021</v>
      </c>
      <c r="B6698" t="s">
        <v>952</v>
      </c>
      <c r="C6698">
        <v>2609</v>
      </c>
      <c r="D6698">
        <v>1</v>
      </c>
      <c r="E6698">
        <v>418.6</v>
      </c>
    </row>
    <row r="6699" spans="1:5" x14ac:dyDescent="0.35">
      <c r="A6699">
        <f t="shared" si="104"/>
        <v>2021</v>
      </c>
      <c r="B6699" t="s">
        <v>952</v>
      </c>
      <c r="C6699">
        <v>2683</v>
      </c>
      <c r="D6699">
        <v>1</v>
      </c>
      <c r="E6699">
        <v>243.75</v>
      </c>
    </row>
    <row r="6700" spans="1:5" x14ac:dyDescent="0.35">
      <c r="A6700">
        <f t="shared" si="104"/>
        <v>2021</v>
      </c>
      <c r="B6700" t="s">
        <v>952</v>
      </c>
      <c r="C6700">
        <v>2687</v>
      </c>
      <c r="D6700">
        <v>1</v>
      </c>
      <c r="E6700">
        <v>1224.0999999999999</v>
      </c>
    </row>
    <row r="6701" spans="1:5" x14ac:dyDescent="0.35">
      <c r="A6701">
        <f t="shared" si="104"/>
        <v>2021</v>
      </c>
      <c r="B6701" t="s">
        <v>952</v>
      </c>
      <c r="C6701">
        <v>2689</v>
      </c>
      <c r="D6701">
        <v>1</v>
      </c>
      <c r="E6701">
        <v>1085.2</v>
      </c>
    </row>
    <row r="6702" spans="1:5" x14ac:dyDescent="0.35">
      <c r="A6702">
        <f t="shared" si="104"/>
        <v>2021</v>
      </c>
      <c r="B6702" t="s">
        <v>952</v>
      </c>
      <c r="C6702">
        <v>2711</v>
      </c>
      <c r="D6702">
        <v>1</v>
      </c>
      <c r="E6702">
        <v>920.36</v>
      </c>
    </row>
    <row r="6703" spans="1:5" x14ac:dyDescent="0.35">
      <c r="A6703">
        <f t="shared" si="104"/>
        <v>2021</v>
      </c>
      <c r="B6703" t="s">
        <v>952</v>
      </c>
      <c r="C6703">
        <v>2752</v>
      </c>
      <c r="D6703">
        <v>1</v>
      </c>
      <c r="E6703">
        <v>1719.3</v>
      </c>
    </row>
    <row r="6704" spans="1:5" x14ac:dyDescent="0.35">
      <c r="A6704">
        <f t="shared" si="104"/>
        <v>2021</v>
      </c>
      <c r="B6704" t="s">
        <v>952</v>
      </c>
      <c r="C6704">
        <v>2753</v>
      </c>
      <c r="D6704">
        <v>1</v>
      </c>
      <c r="E6704">
        <v>920.11</v>
      </c>
    </row>
    <row r="6705" spans="1:5" x14ac:dyDescent="0.35">
      <c r="A6705">
        <f t="shared" si="104"/>
        <v>2021</v>
      </c>
      <c r="B6705" t="s">
        <v>952</v>
      </c>
      <c r="C6705">
        <v>2754</v>
      </c>
      <c r="D6705">
        <v>1</v>
      </c>
      <c r="E6705">
        <v>423.93</v>
      </c>
    </row>
    <row r="6706" spans="1:5" x14ac:dyDescent="0.35">
      <c r="A6706">
        <f t="shared" si="104"/>
        <v>2021</v>
      </c>
      <c r="B6706" t="s">
        <v>952</v>
      </c>
      <c r="C6706">
        <v>2769</v>
      </c>
      <c r="D6706">
        <v>1</v>
      </c>
      <c r="E6706">
        <v>1084.6300000000001</v>
      </c>
    </row>
    <row r="6707" spans="1:5" x14ac:dyDescent="0.35">
      <c r="A6707">
        <f t="shared" si="104"/>
        <v>2021</v>
      </c>
      <c r="B6707" t="s">
        <v>952</v>
      </c>
      <c r="C6707">
        <v>2805</v>
      </c>
      <c r="D6707">
        <v>1</v>
      </c>
      <c r="E6707">
        <v>1220.74</v>
      </c>
    </row>
    <row r="6708" spans="1:5" x14ac:dyDescent="0.35">
      <c r="A6708">
        <f t="shared" si="104"/>
        <v>2021</v>
      </c>
      <c r="B6708" t="s">
        <v>952</v>
      </c>
      <c r="C6708">
        <v>2835</v>
      </c>
      <c r="D6708">
        <v>1</v>
      </c>
      <c r="E6708">
        <v>661.26</v>
      </c>
    </row>
    <row r="6709" spans="1:5" x14ac:dyDescent="0.35">
      <c r="A6709">
        <f t="shared" si="104"/>
        <v>2021</v>
      </c>
      <c r="B6709" t="s">
        <v>952</v>
      </c>
      <c r="C6709">
        <v>2853</v>
      </c>
      <c r="D6709">
        <v>1</v>
      </c>
      <c r="E6709">
        <v>762.37</v>
      </c>
    </row>
    <row r="6710" spans="1:5" x14ac:dyDescent="0.35">
      <c r="A6710">
        <f t="shared" si="104"/>
        <v>2021</v>
      </c>
      <c r="B6710" t="s">
        <v>952</v>
      </c>
      <c r="C6710">
        <v>2854</v>
      </c>
      <c r="D6710">
        <v>1</v>
      </c>
      <c r="E6710">
        <v>507</v>
      </c>
    </row>
    <row r="6711" spans="1:5" x14ac:dyDescent="0.35">
      <c r="A6711">
        <f t="shared" si="104"/>
        <v>2021</v>
      </c>
      <c r="B6711" t="s">
        <v>952</v>
      </c>
      <c r="C6711">
        <v>2856</v>
      </c>
      <c r="D6711">
        <v>1</v>
      </c>
      <c r="E6711">
        <v>294.82</v>
      </c>
    </row>
    <row r="6712" spans="1:5" x14ac:dyDescent="0.35">
      <c r="A6712">
        <f t="shared" si="104"/>
        <v>2021</v>
      </c>
      <c r="B6712" t="s">
        <v>952</v>
      </c>
      <c r="C6712">
        <v>2859</v>
      </c>
      <c r="D6712">
        <v>1</v>
      </c>
      <c r="E6712">
        <v>1504.96</v>
      </c>
    </row>
    <row r="6713" spans="1:5" x14ac:dyDescent="0.35">
      <c r="A6713">
        <f t="shared" si="104"/>
        <v>2021</v>
      </c>
      <c r="B6713" t="s">
        <v>952</v>
      </c>
      <c r="C6713">
        <v>2860</v>
      </c>
      <c r="D6713">
        <v>1</v>
      </c>
      <c r="E6713">
        <v>1066</v>
      </c>
    </row>
    <row r="6714" spans="1:5" x14ac:dyDescent="0.35">
      <c r="A6714">
        <f t="shared" si="104"/>
        <v>2021</v>
      </c>
      <c r="B6714" t="s">
        <v>952</v>
      </c>
      <c r="C6714">
        <v>2884</v>
      </c>
      <c r="D6714">
        <v>1</v>
      </c>
      <c r="E6714">
        <v>402.13</v>
      </c>
    </row>
    <row r="6715" spans="1:5" x14ac:dyDescent="0.35">
      <c r="A6715">
        <f t="shared" si="104"/>
        <v>2021</v>
      </c>
      <c r="B6715" t="s">
        <v>952</v>
      </c>
      <c r="C6715">
        <v>2886</v>
      </c>
      <c r="D6715">
        <v>1</v>
      </c>
      <c r="E6715">
        <v>284.60000000000002</v>
      </c>
    </row>
    <row r="6716" spans="1:5" x14ac:dyDescent="0.35">
      <c r="A6716">
        <f t="shared" si="104"/>
        <v>2021</v>
      </c>
      <c r="B6716" t="s">
        <v>952</v>
      </c>
      <c r="C6716">
        <v>2888</v>
      </c>
      <c r="D6716">
        <v>1</v>
      </c>
      <c r="E6716">
        <v>325.99</v>
      </c>
    </row>
    <row r="6717" spans="1:5" x14ac:dyDescent="0.35">
      <c r="A6717">
        <f t="shared" si="104"/>
        <v>2021</v>
      </c>
      <c r="B6717" t="s">
        <v>952</v>
      </c>
      <c r="C6717">
        <v>2889</v>
      </c>
      <c r="D6717">
        <v>1</v>
      </c>
      <c r="E6717">
        <v>715.51</v>
      </c>
    </row>
    <row r="6718" spans="1:5" x14ac:dyDescent="0.35">
      <c r="A6718">
        <f t="shared" si="104"/>
        <v>2021</v>
      </c>
      <c r="B6718" t="s">
        <v>952</v>
      </c>
      <c r="C6718">
        <v>2890</v>
      </c>
      <c r="D6718">
        <v>1</v>
      </c>
      <c r="E6718">
        <v>533.07000000000005</v>
      </c>
    </row>
    <row r="6719" spans="1:5" x14ac:dyDescent="0.35">
      <c r="A6719">
        <f t="shared" si="104"/>
        <v>2021</v>
      </c>
      <c r="B6719" t="s">
        <v>952</v>
      </c>
      <c r="C6719">
        <v>2895</v>
      </c>
      <c r="D6719">
        <v>1</v>
      </c>
      <c r="E6719">
        <v>1135.3599999999999</v>
      </c>
    </row>
    <row r="6720" spans="1:5" x14ac:dyDescent="0.35">
      <c r="A6720">
        <f t="shared" si="104"/>
        <v>2021</v>
      </c>
      <c r="B6720" t="s">
        <v>952</v>
      </c>
      <c r="C6720">
        <v>2897</v>
      </c>
      <c r="D6720">
        <v>1</v>
      </c>
      <c r="E6720">
        <v>1073.06</v>
      </c>
    </row>
    <row r="6721" spans="1:5" x14ac:dyDescent="0.35">
      <c r="A6721">
        <f t="shared" si="104"/>
        <v>2021</v>
      </c>
      <c r="B6721" t="s">
        <v>952</v>
      </c>
      <c r="C6721">
        <v>2898</v>
      </c>
      <c r="D6721">
        <v>1</v>
      </c>
      <c r="E6721">
        <v>417.27</v>
      </c>
    </row>
    <row r="6722" spans="1:5" x14ac:dyDescent="0.35">
      <c r="A6722">
        <f t="shared" si="104"/>
        <v>2021</v>
      </c>
      <c r="B6722" t="s">
        <v>952</v>
      </c>
      <c r="C6722">
        <v>2899</v>
      </c>
      <c r="D6722">
        <v>1</v>
      </c>
      <c r="E6722">
        <v>1486.31</v>
      </c>
    </row>
    <row r="6723" spans="1:5" x14ac:dyDescent="0.35">
      <c r="A6723">
        <f t="shared" si="104"/>
        <v>2021</v>
      </c>
      <c r="B6723" t="s">
        <v>952</v>
      </c>
      <c r="C6723">
        <v>2902</v>
      </c>
      <c r="D6723">
        <v>1</v>
      </c>
      <c r="E6723">
        <v>560.27</v>
      </c>
    </row>
    <row r="6724" spans="1:5" x14ac:dyDescent="0.35">
      <c r="A6724">
        <f t="shared" ref="A6724:A6787" si="105">VALUE(20&amp;LEFT(B6724,2))+1</f>
        <v>2021</v>
      </c>
      <c r="B6724" t="s">
        <v>952</v>
      </c>
      <c r="C6724">
        <v>2903</v>
      </c>
      <c r="D6724">
        <v>1</v>
      </c>
      <c r="E6724">
        <v>481.61</v>
      </c>
    </row>
    <row r="6725" spans="1:5" x14ac:dyDescent="0.35">
      <c r="A6725">
        <f t="shared" si="105"/>
        <v>2021</v>
      </c>
      <c r="B6725" t="s">
        <v>952</v>
      </c>
      <c r="C6725">
        <v>2904</v>
      </c>
      <c r="D6725">
        <v>1</v>
      </c>
      <c r="E6725">
        <v>662.81</v>
      </c>
    </row>
    <row r="6726" spans="1:5" x14ac:dyDescent="0.35">
      <c r="A6726">
        <f t="shared" si="105"/>
        <v>2021</v>
      </c>
      <c r="B6726" t="s">
        <v>952</v>
      </c>
      <c r="C6726">
        <v>2905</v>
      </c>
      <c r="D6726">
        <v>1</v>
      </c>
      <c r="E6726">
        <v>1852.44</v>
      </c>
    </row>
    <row r="6727" spans="1:5" x14ac:dyDescent="0.35">
      <c r="A6727">
        <f t="shared" si="105"/>
        <v>2021</v>
      </c>
      <c r="B6727" t="s">
        <v>952</v>
      </c>
      <c r="C6727">
        <v>2906</v>
      </c>
      <c r="D6727">
        <v>1</v>
      </c>
      <c r="E6727">
        <v>371.26</v>
      </c>
    </row>
    <row r="6728" spans="1:5" x14ac:dyDescent="0.35">
      <c r="A6728">
        <f t="shared" si="105"/>
        <v>2021</v>
      </c>
      <c r="B6728" t="s">
        <v>952</v>
      </c>
      <c r="C6728">
        <v>2907</v>
      </c>
      <c r="D6728">
        <v>1</v>
      </c>
      <c r="E6728">
        <v>440.57</v>
      </c>
    </row>
    <row r="6729" spans="1:5" x14ac:dyDescent="0.35">
      <c r="A6729">
        <f t="shared" si="105"/>
        <v>2021</v>
      </c>
      <c r="B6729" t="s">
        <v>952</v>
      </c>
      <c r="C6729">
        <v>2908</v>
      </c>
      <c r="D6729">
        <v>1</v>
      </c>
      <c r="E6729">
        <v>499.03</v>
      </c>
    </row>
    <row r="6730" spans="1:5" x14ac:dyDescent="0.35">
      <c r="A6730">
        <f t="shared" si="105"/>
        <v>2021</v>
      </c>
      <c r="B6730" t="s">
        <v>952</v>
      </c>
      <c r="C6730">
        <v>2909</v>
      </c>
      <c r="D6730">
        <v>1</v>
      </c>
      <c r="E6730">
        <v>2528.86</v>
      </c>
    </row>
    <row r="6731" spans="1:5" x14ac:dyDescent="0.35">
      <c r="A6731">
        <f t="shared" si="105"/>
        <v>2022</v>
      </c>
      <c r="B6731" t="s">
        <v>1686</v>
      </c>
      <c r="C6731">
        <v>1</v>
      </c>
      <c r="D6731">
        <v>1</v>
      </c>
      <c r="E6731">
        <v>1036.79</v>
      </c>
    </row>
    <row r="6732" spans="1:5" x14ac:dyDescent="0.35">
      <c r="A6732">
        <f t="shared" si="105"/>
        <v>2022</v>
      </c>
      <c r="B6732" t="s">
        <v>1686</v>
      </c>
      <c r="C6732">
        <v>1</v>
      </c>
      <c r="D6732">
        <v>3</v>
      </c>
      <c r="E6732">
        <v>29084.31</v>
      </c>
    </row>
    <row r="6733" spans="1:5" x14ac:dyDescent="0.35">
      <c r="A6733">
        <f t="shared" si="105"/>
        <v>2022</v>
      </c>
      <c r="B6733" t="s">
        <v>1686</v>
      </c>
      <c r="C6733">
        <v>2</v>
      </c>
      <c r="D6733">
        <v>1</v>
      </c>
      <c r="E6733">
        <v>239.16</v>
      </c>
    </row>
    <row r="6734" spans="1:5" x14ac:dyDescent="0.35">
      <c r="A6734">
        <f t="shared" si="105"/>
        <v>2022</v>
      </c>
      <c r="B6734" t="s">
        <v>1686</v>
      </c>
      <c r="C6734">
        <v>4</v>
      </c>
      <c r="D6734">
        <v>1</v>
      </c>
      <c r="E6734">
        <v>432.48</v>
      </c>
    </row>
    <row r="6735" spans="1:5" x14ac:dyDescent="0.35">
      <c r="A6735">
        <f t="shared" si="105"/>
        <v>2022</v>
      </c>
      <c r="B6735" t="s">
        <v>1686</v>
      </c>
      <c r="C6735">
        <v>6</v>
      </c>
      <c r="D6735">
        <v>3</v>
      </c>
      <c r="E6735">
        <v>3029.2</v>
      </c>
    </row>
    <row r="6736" spans="1:5" x14ac:dyDescent="0.35">
      <c r="A6736">
        <f t="shared" si="105"/>
        <v>2022</v>
      </c>
      <c r="B6736" t="s">
        <v>1686</v>
      </c>
      <c r="C6736">
        <v>11</v>
      </c>
      <c r="D6736">
        <v>1</v>
      </c>
      <c r="E6736">
        <v>37500.58</v>
      </c>
    </row>
    <row r="6737" spans="1:5" x14ac:dyDescent="0.35">
      <c r="A6737">
        <f t="shared" si="105"/>
        <v>2022</v>
      </c>
      <c r="B6737" t="s">
        <v>1686</v>
      </c>
      <c r="C6737">
        <v>12</v>
      </c>
      <c r="D6737">
        <v>1</v>
      </c>
      <c r="E6737">
        <v>6483.19</v>
      </c>
    </row>
    <row r="6738" spans="1:5" x14ac:dyDescent="0.35">
      <c r="A6738">
        <f t="shared" si="105"/>
        <v>2022</v>
      </c>
      <c r="B6738" t="s">
        <v>1686</v>
      </c>
      <c r="C6738">
        <v>13</v>
      </c>
      <c r="D6738">
        <v>1</v>
      </c>
      <c r="E6738">
        <v>3342.25</v>
      </c>
    </row>
    <row r="6739" spans="1:5" x14ac:dyDescent="0.35">
      <c r="A6739">
        <f t="shared" si="105"/>
        <v>2022</v>
      </c>
      <c r="B6739" t="s">
        <v>1686</v>
      </c>
      <c r="C6739">
        <v>14</v>
      </c>
      <c r="D6739">
        <v>1</v>
      </c>
      <c r="E6739">
        <v>2769.28</v>
      </c>
    </row>
    <row r="6740" spans="1:5" x14ac:dyDescent="0.35">
      <c r="A6740">
        <f t="shared" si="105"/>
        <v>2022</v>
      </c>
      <c r="B6740" t="s">
        <v>1686</v>
      </c>
      <c r="C6740">
        <v>15</v>
      </c>
      <c r="D6740">
        <v>1</v>
      </c>
      <c r="E6740">
        <v>4220.47</v>
      </c>
    </row>
    <row r="6741" spans="1:5" x14ac:dyDescent="0.35">
      <c r="A6741">
        <f t="shared" si="105"/>
        <v>2022</v>
      </c>
      <c r="B6741" t="s">
        <v>1686</v>
      </c>
      <c r="C6741">
        <v>16</v>
      </c>
      <c r="D6741">
        <v>1</v>
      </c>
      <c r="E6741">
        <v>6059.79</v>
      </c>
    </row>
    <row r="6742" spans="1:5" x14ac:dyDescent="0.35">
      <c r="A6742">
        <f t="shared" si="105"/>
        <v>2022</v>
      </c>
      <c r="B6742" t="s">
        <v>1686</v>
      </c>
      <c r="C6742">
        <v>22</v>
      </c>
      <c r="D6742">
        <v>1</v>
      </c>
      <c r="E6742">
        <v>2742.59</v>
      </c>
    </row>
    <row r="6743" spans="1:5" x14ac:dyDescent="0.35">
      <c r="A6743">
        <f t="shared" si="105"/>
        <v>2022</v>
      </c>
      <c r="B6743" t="s">
        <v>1686</v>
      </c>
      <c r="C6743">
        <v>23</v>
      </c>
      <c r="D6743">
        <v>1</v>
      </c>
      <c r="E6743">
        <v>853.21</v>
      </c>
    </row>
    <row r="6744" spans="1:5" x14ac:dyDescent="0.35">
      <c r="A6744">
        <f t="shared" si="105"/>
        <v>2022</v>
      </c>
      <c r="B6744" t="s">
        <v>1686</v>
      </c>
      <c r="C6744">
        <v>25</v>
      </c>
      <c r="D6744">
        <v>1</v>
      </c>
      <c r="E6744">
        <v>75.150000000000006</v>
      </c>
    </row>
    <row r="6745" spans="1:5" x14ac:dyDescent="0.35">
      <c r="A6745">
        <f t="shared" si="105"/>
        <v>2022</v>
      </c>
      <c r="B6745" t="s">
        <v>1686</v>
      </c>
      <c r="C6745">
        <v>31</v>
      </c>
      <c r="D6745">
        <v>1</v>
      </c>
      <c r="E6745">
        <v>4701.8500000000004</v>
      </c>
    </row>
    <row r="6746" spans="1:5" x14ac:dyDescent="0.35">
      <c r="A6746">
        <f t="shared" si="105"/>
        <v>2022</v>
      </c>
      <c r="B6746" t="s">
        <v>1686</v>
      </c>
      <c r="C6746">
        <v>32</v>
      </c>
      <c r="D6746">
        <v>1</v>
      </c>
      <c r="E6746">
        <v>671.03</v>
      </c>
    </row>
    <row r="6747" spans="1:5" x14ac:dyDescent="0.35">
      <c r="A6747">
        <f t="shared" si="105"/>
        <v>2022</v>
      </c>
      <c r="B6747" t="s">
        <v>1686</v>
      </c>
      <c r="C6747">
        <v>36</v>
      </c>
      <c r="D6747">
        <v>1</v>
      </c>
      <c r="E6747">
        <v>301.41000000000003</v>
      </c>
    </row>
    <row r="6748" spans="1:5" x14ac:dyDescent="0.35">
      <c r="A6748">
        <f t="shared" si="105"/>
        <v>2022</v>
      </c>
      <c r="B6748" t="s">
        <v>1686</v>
      </c>
      <c r="C6748">
        <v>38</v>
      </c>
      <c r="D6748">
        <v>1</v>
      </c>
      <c r="E6748">
        <v>1421.45</v>
      </c>
    </row>
    <row r="6749" spans="1:5" x14ac:dyDescent="0.35">
      <c r="A6749">
        <f t="shared" si="105"/>
        <v>2022</v>
      </c>
      <c r="B6749" t="s">
        <v>1686</v>
      </c>
      <c r="C6749">
        <v>47</v>
      </c>
      <c r="D6749">
        <v>1</v>
      </c>
      <c r="E6749">
        <v>4284.1099999999997</v>
      </c>
    </row>
    <row r="6750" spans="1:5" x14ac:dyDescent="0.35">
      <c r="A6750">
        <f t="shared" si="105"/>
        <v>2022</v>
      </c>
      <c r="B6750" t="s">
        <v>1686</v>
      </c>
      <c r="C6750">
        <v>51</v>
      </c>
      <c r="D6750">
        <v>1</v>
      </c>
      <c r="E6750">
        <v>1915.76</v>
      </c>
    </row>
    <row r="6751" spans="1:5" x14ac:dyDescent="0.35">
      <c r="A6751">
        <f t="shared" si="105"/>
        <v>2022</v>
      </c>
      <c r="B6751" t="s">
        <v>1686</v>
      </c>
      <c r="C6751">
        <v>75</v>
      </c>
      <c r="D6751">
        <v>1</v>
      </c>
      <c r="E6751">
        <v>761.21</v>
      </c>
    </row>
    <row r="6752" spans="1:5" x14ac:dyDescent="0.35">
      <c r="A6752">
        <f t="shared" si="105"/>
        <v>2022</v>
      </c>
      <c r="B6752" t="s">
        <v>1686</v>
      </c>
      <c r="C6752">
        <v>77</v>
      </c>
      <c r="D6752">
        <v>1</v>
      </c>
      <c r="E6752">
        <v>8400.76</v>
      </c>
    </row>
    <row r="6753" spans="1:5" x14ac:dyDescent="0.35">
      <c r="A6753">
        <f t="shared" si="105"/>
        <v>2022</v>
      </c>
      <c r="B6753" t="s">
        <v>1686</v>
      </c>
      <c r="C6753">
        <v>81</v>
      </c>
      <c r="D6753">
        <v>1</v>
      </c>
      <c r="E6753">
        <v>130.41</v>
      </c>
    </row>
    <row r="6754" spans="1:5" x14ac:dyDescent="0.35">
      <c r="A6754">
        <f t="shared" si="105"/>
        <v>2022</v>
      </c>
      <c r="B6754" t="s">
        <v>1686</v>
      </c>
      <c r="C6754">
        <v>84</v>
      </c>
      <c r="D6754">
        <v>1</v>
      </c>
      <c r="E6754">
        <v>559.09</v>
      </c>
    </row>
    <row r="6755" spans="1:5" x14ac:dyDescent="0.35">
      <c r="A6755">
        <f t="shared" si="105"/>
        <v>2022</v>
      </c>
      <c r="B6755" t="s">
        <v>1686</v>
      </c>
      <c r="C6755">
        <v>85</v>
      </c>
      <c r="D6755">
        <v>1</v>
      </c>
      <c r="E6755">
        <v>574.07000000000005</v>
      </c>
    </row>
    <row r="6756" spans="1:5" x14ac:dyDescent="0.35">
      <c r="A6756">
        <f t="shared" si="105"/>
        <v>2022</v>
      </c>
      <c r="B6756" t="s">
        <v>1686</v>
      </c>
      <c r="C6756">
        <v>88</v>
      </c>
      <c r="D6756">
        <v>1</v>
      </c>
      <c r="E6756">
        <v>2152.02</v>
      </c>
    </row>
    <row r="6757" spans="1:5" x14ac:dyDescent="0.35">
      <c r="A6757">
        <f t="shared" si="105"/>
        <v>2022</v>
      </c>
      <c r="B6757" t="s">
        <v>1686</v>
      </c>
      <c r="C6757">
        <v>91</v>
      </c>
      <c r="D6757">
        <v>1</v>
      </c>
      <c r="E6757">
        <v>709.1</v>
      </c>
    </row>
    <row r="6758" spans="1:5" x14ac:dyDescent="0.35">
      <c r="A6758">
        <f t="shared" si="105"/>
        <v>2022</v>
      </c>
      <c r="B6758" t="s">
        <v>1686</v>
      </c>
      <c r="C6758">
        <v>93</v>
      </c>
      <c r="D6758">
        <v>1</v>
      </c>
      <c r="E6758">
        <v>383.32</v>
      </c>
    </row>
    <row r="6759" spans="1:5" x14ac:dyDescent="0.35">
      <c r="A6759">
        <f t="shared" si="105"/>
        <v>2022</v>
      </c>
      <c r="B6759" t="s">
        <v>1686</v>
      </c>
      <c r="C6759">
        <v>94</v>
      </c>
      <c r="D6759">
        <v>1</v>
      </c>
      <c r="E6759">
        <v>2741.98</v>
      </c>
    </row>
    <row r="6760" spans="1:5" x14ac:dyDescent="0.35">
      <c r="A6760">
        <f t="shared" si="105"/>
        <v>2022</v>
      </c>
      <c r="B6760" t="s">
        <v>1686</v>
      </c>
      <c r="C6760">
        <v>95</v>
      </c>
      <c r="D6760">
        <v>1</v>
      </c>
      <c r="E6760">
        <v>303.72000000000003</v>
      </c>
    </row>
    <row r="6761" spans="1:5" x14ac:dyDescent="0.35">
      <c r="A6761">
        <f t="shared" si="105"/>
        <v>2022</v>
      </c>
      <c r="B6761" t="s">
        <v>1686</v>
      </c>
      <c r="C6761">
        <v>97</v>
      </c>
      <c r="D6761">
        <v>1</v>
      </c>
      <c r="E6761">
        <v>569.94000000000005</v>
      </c>
    </row>
    <row r="6762" spans="1:5" x14ac:dyDescent="0.35">
      <c r="A6762">
        <f t="shared" si="105"/>
        <v>2022</v>
      </c>
      <c r="B6762" t="s">
        <v>1686</v>
      </c>
      <c r="C6762">
        <v>99</v>
      </c>
      <c r="D6762">
        <v>1</v>
      </c>
      <c r="E6762">
        <v>1259.8399999999999</v>
      </c>
    </row>
    <row r="6763" spans="1:5" x14ac:dyDescent="0.35">
      <c r="A6763">
        <f t="shared" si="105"/>
        <v>2022</v>
      </c>
      <c r="B6763" t="s">
        <v>1686</v>
      </c>
      <c r="C6763">
        <v>100</v>
      </c>
      <c r="D6763">
        <v>1</v>
      </c>
      <c r="E6763">
        <v>361.19</v>
      </c>
    </row>
    <row r="6764" spans="1:5" x14ac:dyDescent="0.35">
      <c r="A6764">
        <f t="shared" si="105"/>
        <v>2022</v>
      </c>
      <c r="B6764" t="s">
        <v>1686</v>
      </c>
      <c r="C6764">
        <v>108</v>
      </c>
      <c r="D6764">
        <v>1</v>
      </c>
      <c r="E6764">
        <v>916.26</v>
      </c>
    </row>
    <row r="6765" spans="1:5" x14ac:dyDescent="0.35">
      <c r="A6765">
        <f t="shared" si="105"/>
        <v>2022</v>
      </c>
      <c r="B6765" t="s">
        <v>1686</v>
      </c>
      <c r="C6765">
        <v>110</v>
      </c>
      <c r="D6765">
        <v>1</v>
      </c>
      <c r="E6765">
        <v>4017.96</v>
      </c>
    </row>
    <row r="6766" spans="1:5" x14ac:dyDescent="0.35">
      <c r="A6766">
        <f t="shared" si="105"/>
        <v>2022</v>
      </c>
      <c r="B6766" t="s">
        <v>1686</v>
      </c>
      <c r="C6766">
        <v>111</v>
      </c>
      <c r="D6766">
        <v>1</v>
      </c>
      <c r="E6766">
        <v>1497.47</v>
      </c>
    </row>
    <row r="6767" spans="1:5" x14ac:dyDescent="0.35">
      <c r="A6767">
        <f t="shared" si="105"/>
        <v>2022</v>
      </c>
      <c r="B6767" t="s">
        <v>1686</v>
      </c>
      <c r="C6767">
        <v>112</v>
      </c>
      <c r="D6767">
        <v>1</v>
      </c>
      <c r="E6767">
        <v>9242.7000000000007</v>
      </c>
    </row>
    <row r="6768" spans="1:5" x14ac:dyDescent="0.35">
      <c r="A6768">
        <f t="shared" si="105"/>
        <v>2022</v>
      </c>
      <c r="B6768" t="s">
        <v>1686</v>
      </c>
      <c r="C6768">
        <v>113</v>
      </c>
      <c r="D6768">
        <v>1</v>
      </c>
      <c r="E6768">
        <v>734.81</v>
      </c>
    </row>
    <row r="6769" spans="1:5" x14ac:dyDescent="0.35">
      <c r="A6769">
        <f t="shared" si="105"/>
        <v>2022</v>
      </c>
      <c r="B6769" t="s">
        <v>1686</v>
      </c>
      <c r="C6769">
        <v>115</v>
      </c>
      <c r="D6769">
        <v>1</v>
      </c>
      <c r="E6769">
        <v>1107.01</v>
      </c>
    </row>
    <row r="6770" spans="1:5" x14ac:dyDescent="0.35">
      <c r="A6770">
        <f t="shared" si="105"/>
        <v>2022</v>
      </c>
      <c r="B6770" t="s">
        <v>1686</v>
      </c>
      <c r="C6770">
        <v>116</v>
      </c>
      <c r="D6770">
        <v>1</v>
      </c>
      <c r="E6770">
        <v>1218.02</v>
      </c>
    </row>
    <row r="6771" spans="1:5" x14ac:dyDescent="0.35">
      <c r="A6771">
        <f t="shared" si="105"/>
        <v>2022</v>
      </c>
      <c r="B6771" t="s">
        <v>1686</v>
      </c>
      <c r="C6771">
        <v>118</v>
      </c>
      <c r="D6771">
        <v>1</v>
      </c>
      <c r="E6771">
        <v>342.04</v>
      </c>
    </row>
    <row r="6772" spans="1:5" x14ac:dyDescent="0.35">
      <c r="A6772">
        <f t="shared" si="105"/>
        <v>2022</v>
      </c>
      <c r="B6772" t="s">
        <v>1686</v>
      </c>
      <c r="C6772">
        <v>129</v>
      </c>
      <c r="D6772">
        <v>1</v>
      </c>
      <c r="E6772">
        <v>1402.75</v>
      </c>
    </row>
    <row r="6773" spans="1:5" x14ac:dyDescent="0.35">
      <c r="A6773">
        <f t="shared" si="105"/>
        <v>2022</v>
      </c>
      <c r="B6773" t="s">
        <v>1686</v>
      </c>
      <c r="C6773">
        <v>138</v>
      </c>
      <c r="D6773">
        <v>1</v>
      </c>
      <c r="E6773">
        <v>2549.89</v>
      </c>
    </row>
    <row r="6774" spans="1:5" x14ac:dyDescent="0.35">
      <c r="A6774">
        <f t="shared" si="105"/>
        <v>2022</v>
      </c>
      <c r="B6774" t="s">
        <v>1686</v>
      </c>
      <c r="C6774">
        <v>139</v>
      </c>
      <c r="D6774">
        <v>1</v>
      </c>
      <c r="E6774">
        <v>875.83</v>
      </c>
    </row>
    <row r="6775" spans="1:5" x14ac:dyDescent="0.35">
      <c r="A6775">
        <f t="shared" si="105"/>
        <v>2022</v>
      </c>
      <c r="B6775" t="s">
        <v>1686</v>
      </c>
      <c r="C6775">
        <v>146</v>
      </c>
      <c r="D6775">
        <v>1</v>
      </c>
      <c r="E6775">
        <v>900.55</v>
      </c>
    </row>
    <row r="6776" spans="1:5" x14ac:dyDescent="0.35">
      <c r="A6776">
        <f t="shared" si="105"/>
        <v>2022</v>
      </c>
      <c r="B6776" t="s">
        <v>1686</v>
      </c>
      <c r="C6776">
        <v>150</v>
      </c>
      <c r="D6776">
        <v>1</v>
      </c>
      <c r="E6776">
        <v>1026.5</v>
      </c>
    </row>
    <row r="6777" spans="1:5" x14ac:dyDescent="0.35">
      <c r="A6777">
        <f t="shared" si="105"/>
        <v>2022</v>
      </c>
      <c r="B6777" t="s">
        <v>1686</v>
      </c>
      <c r="C6777">
        <v>152</v>
      </c>
      <c r="D6777">
        <v>1</v>
      </c>
      <c r="E6777">
        <v>7037.49</v>
      </c>
    </row>
    <row r="6778" spans="1:5" x14ac:dyDescent="0.35">
      <c r="A6778">
        <f t="shared" si="105"/>
        <v>2022</v>
      </c>
      <c r="B6778" t="s">
        <v>1686</v>
      </c>
      <c r="C6778">
        <v>162</v>
      </c>
      <c r="D6778">
        <v>1</v>
      </c>
      <c r="E6778">
        <v>912.09</v>
      </c>
    </row>
    <row r="6779" spans="1:5" x14ac:dyDescent="0.35">
      <c r="A6779">
        <f t="shared" si="105"/>
        <v>2022</v>
      </c>
      <c r="B6779" t="s">
        <v>1686</v>
      </c>
      <c r="C6779">
        <v>166</v>
      </c>
      <c r="D6779">
        <v>1</v>
      </c>
      <c r="E6779">
        <v>410.3</v>
      </c>
    </row>
    <row r="6780" spans="1:5" x14ac:dyDescent="0.35">
      <c r="A6780">
        <f t="shared" si="105"/>
        <v>2022</v>
      </c>
      <c r="B6780" t="s">
        <v>1686</v>
      </c>
      <c r="C6780">
        <v>173</v>
      </c>
      <c r="D6780">
        <v>1</v>
      </c>
      <c r="E6780">
        <v>502.01</v>
      </c>
    </row>
    <row r="6781" spans="1:5" x14ac:dyDescent="0.35">
      <c r="A6781">
        <f t="shared" si="105"/>
        <v>2022</v>
      </c>
      <c r="B6781" t="s">
        <v>1686</v>
      </c>
      <c r="C6781">
        <v>177</v>
      </c>
      <c r="D6781">
        <v>1</v>
      </c>
      <c r="E6781">
        <v>1168.92</v>
      </c>
    </row>
    <row r="6782" spans="1:5" x14ac:dyDescent="0.35">
      <c r="A6782">
        <f t="shared" si="105"/>
        <v>2022</v>
      </c>
      <c r="B6782" t="s">
        <v>1686</v>
      </c>
      <c r="C6782">
        <v>181</v>
      </c>
      <c r="D6782">
        <v>1</v>
      </c>
      <c r="E6782">
        <v>6101.89</v>
      </c>
    </row>
    <row r="6783" spans="1:5" x14ac:dyDescent="0.35">
      <c r="A6783">
        <f t="shared" si="105"/>
        <v>2022</v>
      </c>
      <c r="B6783" t="s">
        <v>1686</v>
      </c>
      <c r="C6783">
        <v>182</v>
      </c>
      <c r="D6783">
        <v>1</v>
      </c>
      <c r="E6783">
        <v>1013.78</v>
      </c>
    </row>
    <row r="6784" spans="1:5" x14ac:dyDescent="0.35">
      <c r="A6784">
        <f t="shared" si="105"/>
        <v>2022</v>
      </c>
      <c r="B6784" t="s">
        <v>1686</v>
      </c>
      <c r="C6784">
        <v>186</v>
      </c>
      <c r="D6784">
        <v>1</v>
      </c>
      <c r="E6784">
        <v>1759.4</v>
      </c>
    </row>
    <row r="6785" spans="1:5" x14ac:dyDescent="0.35">
      <c r="A6785">
        <f t="shared" si="105"/>
        <v>2022</v>
      </c>
      <c r="B6785" t="s">
        <v>1686</v>
      </c>
      <c r="C6785">
        <v>191</v>
      </c>
      <c r="D6785">
        <v>1</v>
      </c>
      <c r="E6785">
        <v>7720.17</v>
      </c>
    </row>
    <row r="6786" spans="1:5" x14ac:dyDescent="0.35">
      <c r="A6786">
        <f t="shared" si="105"/>
        <v>2022</v>
      </c>
      <c r="B6786" t="s">
        <v>1686</v>
      </c>
      <c r="C6786">
        <v>192</v>
      </c>
      <c r="D6786">
        <v>1</v>
      </c>
      <c r="E6786">
        <v>6865.97</v>
      </c>
    </row>
    <row r="6787" spans="1:5" x14ac:dyDescent="0.35">
      <c r="A6787">
        <f t="shared" si="105"/>
        <v>2022</v>
      </c>
      <c r="B6787" t="s">
        <v>1686</v>
      </c>
      <c r="C6787">
        <v>194</v>
      </c>
      <c r="D6787">
        <v>1</v>
      </c>
      <c r="E6787">
        <v>11524.36</v>
      </c>
    </row>
    <row r="6788" spans="1:5" x14ac:dyDescent="0.35">
      <c r="A6788">
        <f t="shared" ref="A6788:A6851" si="106">VALUE(20&amp;LEFT(B6788,2))+1</f>
        <v>2022</v>
      </c>
      <c r="B6788" t="s">
        <v>1686</v>
      </c>
      <c r="C6788">
        <v>195</v>
      </c>
      <c r="D6788">
        <v>1</v>
      </c>
      <c r="E6788">
        <v>769.21</v>
      </c>
    </row>
    <row r="6789" spans="1:5" x14ac:dyDescent="0.35">
      <c r="A6789">
        <f t="shared" si="106"/>
        <v>2022</v>
      </c>
      <c r="B6789" t="s">
        <v>1686</v>
      </c>
      <c r="C6789">
        <v>196</v>
      </c>
      <c r="D6789">
        <v>1</v>
      </c>
      <c r="E6789">
        <v>28876.71</v>
      </c>
    </row>
    <row r="6790" spans="1:5" x14ac:dyDescent="0.35">
      <c r="A6790">
        <f t="shared" si="106"/>
        <v>2022</v>
      </c>
      <c r="B6790" t="s">
        <v>1686</v>
      </c>
      <c r="C6790">
        <v>197</v>
      </c>
      <c r="D6790">
        <v>1</v>
      </c>
      <c r="E6790">
        <v>4990.42</v>
      </c>
    </row>
    <row r="6791" spans="1:5" x14ac:dyDescent="0.35">
      <c r="A6791">
        <f t="shared" si="106"/>
        <v>2022</v>
      </c>
      <c r="B6791" t="s">
        <v>1686</v>
      </c>
      <c r="C6791">
        <v>199</v>
      </c>
      <c r="D6791">
        <v>1</v>
      </c>
      <c r="E6791">
        <v>3407</v>
      </c>
    </row>
    <row r="6792" spans="1:5" x14ac:dyDescent="0.35">
      <c r="A6792">
        <f t="shared" si="106"/>
        <v>2022</v>
      </c>
      <c r="B6792" t="s">
        <v>1686</v>
      </c>
      <c r="C6792">
        <v>200</v>
      </c>
      <c r="D6792">
        <v>1</v>
      </c>
      <c r="E6792">
        <v>4132.82</v>
      </c>
    </row>
    <row r="6793" spans="1:5" x14ac:dyDescent="0.35">
      <c r="A6793">
        <f t="shared" si="106"/>
        <v>2022</v>
      </c>
      <c r="B6793" t="s">
        <v>1686</v>
      </c>
      <c r="C6793">
        <v>203</v>
      </c>
      <c r="D6793">
        <v>1</v>
      </c>
      <c r="E6793">
        <v>681.61</v>
      </c>
    </row>
    <row r="6794" spans="1:5" x14ac:dyDescent="0.35">
      <c r="A6794">
        <f t="shared" si="106"/>
        <v>2022</v>
      </c>
      <c r="B6794" t="s">
        <v>1686</v>
      </c>
      <c r="C6794">
        <v>204</v>
      </c>
      <c r="D6794">
        <v>1</v>
      </c>
      <c r="E6794">
        <v>2154.35</v>
      </c>
    </row>
    <row r="6795" spans="1:5" x14ac:dyDescent="0.35">
      <c r="A6795">
        <f t="shared" si="106"/>
        <v>2022</v>
      </c>
      <c r="B6795" t="s">
        <v>1686</v>
      </c>
      <c r="C6795">
        <v>206</v>
      </c>
      <c r="D6795">
        <v>1</v>
      </c>
      <c r="E6795">
        <v>4085.76</v>
      </c>
    </row>
    <row r="6796" spans="1:5" x14ac:dyDescent="0.35">
      <c r="A6796">
        <f t="shared" si="106"/>
        <v>2022</v>
      </c>
      <c r="B6796" t="s">
        <v>1686</v>
      </c>
      <c r="C6796">
        <v>213</v>
      </c>
      <c r="D6796">
        <v>1</v>
      </c>
      <c r="E6796">
        <v>828.58</v>
      </c>
    </row>
    <row r="6797" spans="1:5" x14ac:dyDescent="0.35">
      <c r="A6797">
        <f t="shared" si="106"/>
        <v>2022</v>
      </c>
      <c r="B6797" t="s">
        <v>1686</v>
      </c>
      <c r="C6797">
        <v>227</v>
      </c>
      <c r="D6797">
        <v>1</v>
      </c>
      <c r="E6797">
        <v>892.87</v>
      </c>
    </row>
    <row r="6798" spans="1:5" x14ac:dyDescent="0.35">
      <c r="A6798">
        <f t="shared" si="106"/>
        <v>2022</v>
      </c>
      <c r="B6798" t="s">
        <v>1686</v>
      </c>
      <c r="C6798">
        <v>229</v>
      </c>
      <c r="D6798">
        <v>1</v>
      </c>
      <c r="E6798">
        <v>411.43</v>
      </c>
    </row>
    <row r="6799" spans="1:5" x14ac:dyDescent="0.35">
      <c r="A6799">
        <f t="shared" si="106"/>
        <v>2022</v>
      </c>
      <c r="B6799" t="s">
        <v>1686</v>
      </c>
      <c r="C6799">
        <v>238</v>
      </c>
      <c r="D6799">
        <v>1</v>
      </c>
      <c r="E6799">
        <v>225.73</v>
      </c>
    </row>
    <row r="6800" spans="1:5" x14ac:dyDescent="0.35">
      <c r="A6800">
        <f t="shared" si="106"/>
        <v>2022</v>
      </c>
      <c r="B6800" t="s">
        <v>1686</v>
      </c>
      <c r="C6800">
        <v>239</v>
      </c>
      <c r="D6800">
        <v>1</v>
      </c>
      <c r="E6800">
        <v>640.35</v>
      </c>
    </row>
    <row r="6801" spans="1:5" x14ac:dyDescent="0.35">
      <c r="A6801">
        <f t="shared" si="106"/>
        <v>2022</v>
      </c>
      <c r="B6801" t="s">
        <v>1686</v>
      </c>
      <c r="C6801">
        <v>241</v>
      </c>
      <c r="D6801">
        <v>1</v>
      </c>
      <c r="E6801">
        <v>3420.3</v>
      </c>
    </row>
    <row r="6802" spans="1:5" x14ac:dyDescent="0.35">
      <c r="A6802">
        <f t="shared" si="106"/>
        <v>2022</v>
      </c>
      <c r="B6802" t="s">
        <v>1686</v>
      </c>
      <c r="C6802">
        <v>242</v>
      </c>
      <c r="D6802">
        <v>1</v>
      </c>
      <c r="E6802">
        <v>437.13</v>
      </c>
    </row>
    <row r="6803" spans="1:5" x14ac:dyDescent="0.35">
      <c r="A6803">
        <f t="shared" si="106"/>
        <v>2022</v>
      </c>
      <c r="B6803" t="s">
        <v>1686</v>
      </c>
      <c r="C6803">
        <v>252</v>
      </c>
      <c r="D6803">
        <v>1</v>
      </c>
      <c r="E6803">
        <v>1089.25</v>
      </c>
    </row>
    <row r="6804" spans="1:5" x14ac:dyDescent="0.35">
      <c r="A6804">
        <f t="shared" si="106"/>
        <v>2022</v>
      </c>
      <c r="B6804" t="s">
        <v>1686</v>
      </c>
      <c r="C6804">
        <v>253</v>
      </c>
      <c r="D6804">
        <v>1</v>
      </c>
      <c r="E6804">
        <v>701.52</v>
      </c>
    </row>
    <row r="6805" spans="1:5" x14ac:dyDescent="0.35">
      <c r="A6805">
        <f t="shared" si="106"/>
        <v>2022</v>
      </c>
      <c r="B6805" t="s">
        <v>1686</v>
      </c>
      <c r="C6805">
        <v>255</v>
      </c>
      <c r="D6805">
        <v>1</v>
      </c>
      <c r="E6805">
        <v>1476.84</v>
      </c>
    </row>
    <row r="6806" spans="1:5" x14ac:dyDescent="0.35">
      <c r="A6806">
        <f t="shared" si="106"/>
        <v>2022</v>
      </c>
      <c r="B6806" t="s">
        <v>1686</v>
      </c>
      <c r="C6806">
        <v>256</v>
      </c>
      <c r="D6806">
        <v>1</v>
      </c>
      <c r="E6806">
        <v>2582.15</v>
      </c>
    </row>
    <row r="6807" spans="1:5" x14ac:dyDescent="0.35">
      <c r="A6807">
        <f t="shared" si="106"/>
        <v>2022</v>
      </c>
      <c r="B6807" t="s">
        <v>1686</v>
      </c>
      <c r="C6807">
        <v>261</v>
      </c>
      <c r="D6807">
        <v>1</v>
      </c>
      <c r="E6807">
        <v>330.8</v>
      </c>
    </row>
    <row r="6808" spans="1:5" x14ac:dyDescent="0.35">
      <c r="A6808">
        <f t="shared" si="106"/>
        <v>2022</v>
      </c>
      <c r="B6808" t="s">
        <v>1686</v>
      </c>
      <c r="C6808">
        <v>264</v>
      </c>
      <c r="D6808">
        <v>1</v>
      </c>
      <c r="E6808">
        <v>91.68</v>
      </c>
    </row>
    <row r="6809" spans="1:5" x14ac:dyDescent="0.35">
      <c r="A6809">
        <f t="shared" si="106"/>
        <v>2022</v>
      </c>
      <c r="B6809" t="s">
        <v>1686</v>
      </c>
      <c r="C6809">
        <v>270</v>
      </c>
      <c r="D6809">
        <v>1</v>
      </c>
      <c r="E6809">
        <v>6934.04</v>
      </c>
    </row>
    <row r="6810" spans="1:5" x14ac:dyDescent="0.35">
      <c r="A6810">
        <f t="shared" si="106"/>
        <v>2022</v>
      </c>
      <c r="B6810" t="s">
        <v>1686</v>
      </c>
      <c r="C6810">
        <v>271</v>
      </c>
      <c r="D6810">
        <v>1</v>
      </c>
      <c r="E6810">
        <v>10229.629999999999</v>
      </c>
    </row>
    <row r="6811" spans="1:5" x14ac:dyDescent="0.35">
      <c r="A6811">
        <f t="shared" si="106"/>
        <v>2022</v>
      </c>
      <c r="B6811" t="s">
        <v>1686</v>
      </c>
      <c r="C6811">
        <v>272</v>
      </c>
      <c r="D6811">
        <v>1</v>
      </c>
      <c r="E6811">
        <v>8937.65</v>
      </c>
    </row>
    <row r="6812" spans="1:5" x14ac:dyDescent="0.35">
      <c r="A6812">
        <f t="shared" si="106"/>
        <v>2022</v>
      </c>
      <c r="B6812" t="s">
        <v>1686</v>
      </c>
      <c r="C6812">
        <v>273</v>
      </c>
      <c r="D6812">
        <v>1</v>
      </c>
      <c r="E6812">
        <v>8364.34</v>
      </c>
    </row>
    <row r="6813" spans="1:5" x14ac:dyDescent="0.35">
      <c r="A6813">
        <f t="shared" si="106"/>
        <v>2022</v>
      </c>
      <c r="B6813" t="s">
        <v>1686</v>
      </c>
      <c r="C6813">
        <v>276</v>
      </c>
      <c r="D6813">
        <v>1</v>
      </c>
      <c r="E6813">
        <v>11228.76</v>
      </c>
    </row>
    <row r="6814" spans="1:5" x14ac:dyDescent="0.35">
      <c r="A6814">
        <f t="shared" si="106"/>
        <v>2022</v>
      </c>
      <c r="B6814" t="s">
        <v>1686</v>
      </c>
      <c r="C6814">
        <v>277</v>
      </c>
      <c r="D6814">
        <v>1</v>
      </c>
      <c r="E6814">
        <v>2418.13</v>
      </c>
    </row>
    <row r="6815" spans="1:5" x14ac:dyDescent="0.35">
      <c r="A6815">
        <f t="shared" si="106"/>
        <v>2022</v>
      </c>
      <c r="B6815" t="s">
        <v>1686</v>
      </c>
      <c r="C6815">
        <v>278</v>
      </c>
      <c r="D6815">
        <v>1</v>
      </c>
      <c r="E6815">
        <v>2837.68</v>
      </c>
    </row>
    <row r="6816" spans="1:5" x14ac:dyDescent="0.35">
      <c r="A6816">
        <f t="shared" si="106"/>
        <v>2022</v>
      </c>
      <c r="B6816" t="s">
        <v>1686</v>
      </c>
      <c r="C6816">
        <v>279</v>
      </c>
      <c r="D6816">
        <v>1</v>
      </c>
      <c r="E6816">
        <v>20402.939999999999</v>
      </c>
    </row>
    <row r="6817" spans="1:5" x14ac:dyDescent="0.35">
      <c r="A6817">
        <f t="shared" si="106"/>
        <v>2022</v>
      </c>
      <c r="B6817" t="s">
        <v>1686</v>
      </c>
      <c r="C6817">
        <v>280</v>
      </c>
      <c r="D6817">
        <v>1</v>
      </c>
      <c r="E6817">
        <v>4102.2700000000004</v>
      </c>
    </row>
    <row r="6818" spans="1:5" x14ac:dyDescent="0.35">
      <c r="A6818">
        <f t="shared" si="106"/>
        <v>2022</v>
      </c>
      <c r="B6818" t="s">
        <v>1686</v>
      </c>
      <c r="C6818">
        <v>281</v>
      </c>
      <c r="D6818">
        <v>1</v>
      </c>
      <c r="E6818">
        <v>11098.59</v>
      </c>
    </row>
    <row r="6819" spans="1:5" x14ac:dyDescent="0.35">
      <c r="A6819">
        <f t="shared" si="106"/>
        <v>2022</v>
      </c>
      <c r="B6819" t="s">
        <v>1686</v>
      </c>
      <c r="C6819">
        <v>282</v>
      </c>
      <c r="D6819">
        <v>1</v>
      </c>
      <c r="E6819">
        <v>1762.47</v>
      </c>
    </row>
    <row r="6820" spans="1:5" x14ac:dyDescent="0.35">
      <c r="A6820">
        <f t="shared" si="106"/>
        <v>2022</v>
      </c>
      <c r="B6820" t="s">
        <v>1686</v>
      </c>
      <c r="C6820">
        <v>283</v>
      </c>
      <c r="D6820">
        <v>1</v>
      </c>
      <c r="E6820">
        <v>4449.82</v>
      </c>
    </row>
    <row r="6821" spans="1:5" x14ac:dyDescent="0.35">
      <c r="A6821">
        <f t="shared" si="106"/>
        <v>2022</v>
      </c>
      <c r="B6821" t="s">
        <v>1686</v>
      </c>
      <c r="C6821">
        <v>284</v>
      </c>
      <c r="D6821">
        <v>1</v>
      </c>
      <c r="E6821">
        <v>11841.31</v>
      </c>
    </row>
    <row r="6822" spans="1:5" x14ac:dyDescent="0.35">
      <c r="A6822">
        <f t="shared" si="106"/>
        <v>2022</v>
      </c>
      <c r="B6822" t="s">
        <v>1686</v>
      </c>
      <c r="C6822">
        <v>286</v>
      </c>
      <c r="D6822">
        <v>1</v>
      </c>
      <c r="E6822">
        <v>2201.69</v>
      </c>
    </row>
    <row r="6823" spans="1:5" x14ac:dyDescent="0.35">
      <c r="A6823">
        <f t="shared" si="106"/>
        <v>2022</v>
      </c>
      <c r="B6823" t="s">
        <v>1686</v>
      </c>
      <c r="C6823">
        <v>294</v>
      </c>
      <c r="D6823">
        <v>1</v>
      </c>
      <c r="E6823">
        <v>2200.7800000000002</v>
      </c>
    </row>
    <row r="6824" spans="1:5" x14ac:dyDescent="0.35">
      <c r="A6824">
        <f t="shared" si="106"/>
        <v>2022</v>
      </c>
      <c r="B6824" t="s">
        <v>1686</v>
      </c>
      <c r="C6824">
        <v>297</v>
      </c>
      <c r="D6824">
        <v>1</v>
      </c>
      <c r="E6824">
        <v>344.49</v>
      </c>
    </row>
    <row r="6825" spans="1:5" x14ac:dyDescent="0.35">
      <c r="A6825">
        <f t="shared" si="106"/>
        <v>2022</v>
      </c>
      <c r="B6825" t="s">
        <v>1686</v>
      </c>
      <c r="C6825">
        <v>299</v>
      </c>
      <c r="D6825">
        <v>1</v>
      </c>
      <c r="E6825">
        <v>724.55</v>
      </c>
    </row>
    <row r="6826" spans="1:5" x14ac:dyDescent="0.35">
      <c r="A6826">
        <f t="shared" si="106"/>
        <v>2022</v>
      </c>
      <c r="B6826" t="s">
        <v>1686</v>
      </c>
      <c r="C6826">
        <v>300</v>
      </c>
      <c r="D6826">
        <v>1</v>
      </c>
      <c r="E6826">
        <v>1058.47</v>
      </c>
    </row>
    <row r="6827" spans="1:5" x14ac:dyDescent="0.35">
      <c r="A6827">
        <f t="shared" si="106"/>
        <v>2022</v>
      </c>
      <c r="B6827" t="s">
        <v>1686</v>
      </c>
      <c r="C6827">
        <v>306</v>
      </c>
      <c r="D6827">
        <v>1</v>
      </c>
      <c r="E6827">
        <v>323.2</v>
      </c>
    </row>
    <row r="6828" spans="1:5" x14ac:dyDescent="0.35">
      <c r="A6828">
        <f t="shared" si="106"/>
        <v>2022</v>
      </c>
      <c r="B6828" t="s">
        <v>1686</v>
      </c>
      <c r="C6828">
        <v>308</v>
      </c>
      <c r="D6828">
        <v>1</v>
      </c>
      <c r="E6828">
        <v>563.41999999999996</v>
      </c>
    </row>
    <row r="6829" spans="1:5" x14ac:dyDescent="0.35">
      <c r="A6829">
        <f t="shared" si="106"/>
        <v>2022</v>
      </c>
      <c r="B6829" t="s">
        <v>1686</v>
      </c>
      <c r="C6829">
        <v>309</v>
      </c>
      <c r="D6829">
        <v>1</v>
      </c>
      <c r="E6829">
        <v>1683.08</v>
      </c>
    </row>
    <row r="6830" spans="1:5" x14ac:dyDescent="0.35">
      <c r="A6830">
        <f t="shared" si="106"/>
        <v>2022</v>
      </c>
      <c r="B6830" t="s">
        <v>1686</v>
      </c>
      <c r="C6830">
        <v>314</v>
      </c>
      <c r="D6830">
        <v>1</v>
      </c>
      <c r="E6830">
        <v>744.82</v>
      </c>
    </row>
    <row r="6831" spans="1:5" x14ac:dyDescent="0.35">
      <c r="A6831">
        <f t="shared" si="106"/>
        <v>2022</v>
      </c>
      <c r="B6831" t="s">
        <v>1686</v>
      </c>
      <c r="C6831">
        <v>316</v>
      </c>
      <c r="D6831">
        <v>1</v>
      </c>
      <c r="E6831">
        <v>1034.3599999999999</v>
      </c>
    </row>
    <row r="6832" spans="1:5" x14ac:dyDescent="0.35">
      <c r="A6832">
        <f t="shared" si="106"/>
        <v>2022</v>
      </c>
      <c r="B6832" t="s">
        <v>1686</v>
      </c>
      <c r="C6832">
        <v>317</v>
      </c>
      <c r="D6832">
        <v>1</v>
      </c>
      <c r="E6832">
        <v>859.37</v>
      </c>
    </row>
    <row r="6833" spans="1:5" x14ac:dyDescent="0.35">
      <c r="A6833">
        <f t="shared" si="106"/>
        <v>2022</v>
      </c>
      <c r="B6833" t="s">
        <v>1686</v>
      </c>
      <c r="C6833">
        <v>318</v>
      </c>
      <c r="D6833">
        <v>1</v>
      </c>
      <c r="E6833">
        <v>3894.82</v>
      </c>
    </row>
    <row r="6834" spans="1:5" x14ac:dyDescent="0.35">
      <c r="A6834">
        <f t="shared" si="106"/>
        <v>2022</v>
      </c>
      <c r="B6834" t="s">
        <v>1686</v>
      </c>
      <c r="C6834">
        <v>319</v>
      </c>
      <c r="D6834">
        <v>1</v>
      </c>
      <c r="E6834">
        <v>558.17999999999995</v>
      </c>
    </row>
    <row r="6835" spans="1:5" x14ac:dyDescent="0.35">
      <c r="A6835">
        <f t="shared" si="106"/>
        <v>2022</v>
      </c>
      <c r="B6835" t="s">
        <v>1686</v>
      </c>
      <c r="C6835">
        <v>323</v>
      </c>
      <c r="D6835">
        <v>2</v>
      </c>
      <c r="E6835">
        <v>21.01</v>
      </c>
    </row>
    <row r="6836" spans="1:5" x14ac:dyDescent="0.35">
      <c r="A6836">
        <f t="shared" si="106"/>
        <v>2022</v>
      </c>
      <c r="B6836" t="s">
        <v>1686</v>
      </c>
      <c r="C6836">
        <v>330</v>
      </c>
      <c r="D6836">
        <v>1</v>
      </c>
      <c r="E6836">
        <v>299.85000000000002</v>
      </c>
    </row>
    <row r="6837" spans="1:5" x14ac:dyDescent="0.35">
      <c r="A6837">
        <f t="shared" si="106"/>
        <v>2022</v>
      </c>
      <c r="B6837" t="s">
        <v>1686</v>
      </c>
      <c r="C6837">
        <v>332</v>
      </c>
      <c r="D6837">
        <v>1</v>
      </c>
      <c r="E6837">
        <v>1575.02</v>
      </c>
    </row>
    <row r="6838" spans="1:5" x14ac:dyDescent="0.35">
      <c r="A6838">
        <f t="shared" si="106"/>
        <v>2022</v>
      </c>
      <c r="B6838" t="s">
        <v>1686</v>
      </c>
      <c r="C6838">
        <v>333</v>
      </c>
      <c r="D6838">
        <v>1</v>
      </c>
      <c r="E6838">
        <v>521.01</v>
      </c>
    </row>
    <row r="6839" spans="1:5" x14ac:dyDescent="0.35">
      <c r="A6839">
        <f t="shared" si="106"/>
        <v>2022</v>
      </c>
      <c r="B6839" t="s">
        <v>1686</v>
      </c>
      <c r="C6839">
        <v>345</v>
      </c>
      <c r="D6839">
        <v>1</v>
      </c>
      <c r="E6839">
        <v>1542.45</v>
      </c>
    </row>
    <row r="6840" spans="1:5" x14ac:dyDescent="0.35">
      <c r="A6840">
        <f t="shared" si="106"/>
        <v>2022</v>
      </c>
      <c r="B6840" t="s">
        <v>1686</v>
      </c>
      <c r="C6840">
        <v>347</v>
      </c>
      <c r="D6840">
        <v>1</v>
      </c>
      <c r="E6840">
        <v>4142.33</v>
      </c>
    </row>
    <row r="6841" spans="1:5" x14ac:dyDescent="0.35">
      <c r="A6841">
        <f t="shared" si="106"/>
        <v>2022</v>
      </c>
      <c r="B6841" t="s">
        <v>1686</v>
      </c>
      <c r="C6841">
        <v>356</v>
      </c>
      <c r="D6841">
        <v>1</v>
      </c>
      <c r="E6841">
        <v>180.07</v>
      </c>
    </row>
    <row r="6842" spans="1:5" x14ac:dyDescent="0.35">
      <c r="A6842">
        <f t="shared" si="106"/>
        <v>2022</v>
      </c>
      <c r="B6842" t="s">
        <v>1686</v>
      </c>
      <c r="C6842">
        <v>361</v>
      </c>
      <c r="D6842">
        <v>1</v>
      </c>
      <c r="E6842">
        <v>897.88</v>
      </c>
    </row>
    <row r="6843" spans="1:5" x14ac:dyDescent="0.35">
      <c r="A6843">
        <f t="shared" si="106"/>
        <v>2022</v>
      </c>
      <c r="B6843" t="s">
        <v>1686</v>
      </c>
      <c r="C6843">
        <v>362</v>
      </c>
      <c r="D6843">
        <v>1</v>
      </c>
      <c r="E6843">
        <v>339.09</v>
      </c>
    </row>
    <row r="6844" spans="1:5" x14ac:dyDescent="0.35">
      <c r="A6844">
        <f t="shared" si="106"/>
        <v>2022</v>
      </c>
      <c r="B6844" t="s">
        <v>1686</v>
      </c>
      <c r="C6844">
        <v>363</v>
      </c>
      <c r="D6844">
        <v>1</v>
      </c>
      <c r="E6844">
        <v>277.41000000000003</v>
      </c>
    </row>
    <row r="6845" spans="1:5" x14ac:dyDescent="0.35">
      <c r="A6845">
        <f t="shared" si="106"/>
        <v>2022</v>
      </c>
      <c r="B6845" t="s">
        <v>1686</v>
      </c>
      <c r="C6845">
        <v>378</v>
      </c>
      <c r="D6845">
        <v>1</v>
      </c>
      <c r="E6845">
        <v>554.57000000000005</v>
      </c>
    </row>
    <row r="6846" spans="1:5" x14ac:dyDescent="0.35">
      <c r="A6846">
        <f t="shared" si="106"/>
        <v>2022</v>
      </c>
      <c r="B6846" t="s">
        <v>1686</v>
      </c>
      <c r="C6846">
        <v>381</v>
      </c>
      <c r="D6846">
        <v>1</v>
      </c>
      <c r="E6846">
        <v>1300.3</v>
      </c>
    </row>
    <row r="6847" spans="1:5" x14ac:dyDescent="0.35">
      <c r="A6847">
        <f t="shared" si="106"/>
        <v>2022</v>
      </c>
      <c r="B6847" t="s">
        <v>1686</v>
      </c>
      <c r="C6847">
        <v>390</v>
      </c>
      <c r="D6847">
        <v>1</v>
      </c>
      <c r="E6847">
        <v>444.1</v>
      </c>
    </row>
    <row r="6848" spans="1:5" x14ac:dyDescent="0.35">
      <c r="A6848">
        <f t="shared" si="106"/>
        <v>2022</v>
      </c>
      <c r="B6848" t="s">
        <v>1686</v>
      </c>
      <c r="C6848">
        <v>391</v>
      </c>
      <c r="D6848">
        <v>1</v>
      </c>
      <c r="E6848">
        <v>561.96</v>
      </c>
    </row>
    <row r="6849" spans="1:5" x14ac:dyDescent="0.35">
      <c r="A6849">
        <f t="shared" si="106"/>
        <v>2022</v>
      </c>
      <c r="B6849" t="s">
        <v>1686</v>
      </c>
      <c r="C6849">
        <v>402</v>
      </c>
      <c r="D6849">
        <v>1</v>
      </c>
      <c r="E6849">
        <v>176.3</v>
      </c>
    </row>
    <row r="6850" spans="1:5" x14ac:dyDescent="0.35">
      <c r="A6850">
        <f t="shared" si="106"/>
        <v>2022</v>
      </c>
      <c r="B6850" t="s">
        <v>1686</v>
      </c>
      <c r="C6850">
        <v>403</v>
      </c>
      <c r="D6850">
        <v>1</v>
      </c>
      <c r="E6850">
        <v>124.9</v>
      </c>
    </row>
    <row r="6851" spans="1:5" x14ac:dyDescent="0.35">
      <c r="A6851">
        <f t="shared" si="106"/>
        <v>2022</v>
      </c>
      <c r="B6851" t="s">
        <v>1686</v>
      </c>
      <c r="C6851">
        <v>404</v>
      </c>
      <c r="D6851">
        <v>1</v>
      </c>
      <c r="E6851">
        <v>187.75</v>
      </c>
    </row>
    <row r="6852" spans="1:5" x14ac:dyDescent="0.35">
      <c r="A6852">
        <f t="shared" ref="A6852:A6915" si="107">VALUE(20&amp;LEFT(B6852,2))+1</f>
        <v>2022</v>
      </c>
      <c r="B6852" t="s">
        <v>1686</v>
      </c>
      <c r="C6852">
        <v>413</v>
      </c>
      <c r="D6852">
        <v>1</v>
      </c>
      <c r="E6852">
        <v>2544.89</v>
      </c>
    </row>
    <row r="6853" spans="1:5" x14ac:dyDescent="0.35">
      <c r="A6853">
        <f t="shared" si="107"/>
        <v>2022</v>
      </c>
      <c r="B6853" t="s">
        <v>1686</v>
      </c>
      <c r="C6853">
        <v>414</v>
      </c>
      <c r="D6853">
        <v>1</v>
      </c>
      <c r="E6853">
        <v>478.48</v>
      </c>
    </row>
    <row r="6854" spans="1:5" x14ac:dyDescent="0.35">
      <c r="A6854">
        <f t="shared" si="107"/>
        <v>2022</v>
      </c>
      <c r="B6854" t="s">
        <v>1686</v>
      </c>
      <c r="C6854">
        <v>415</v>
      </c>
      <c r="D6854">
        <v>1</v>
      </c>
      <c r="E6854">
        <v>208.69</v>
      </c>
    </row>
    <row r="6855" spans="1:5" x14ac:dyDescent="0.35">
      <c r="A6855">
        <f t="shared" si="107"/>
        <v>2022</v>
      </c>
      <c r="B6855" t="s">
        <v>1686</v>
      </c>
      <c r="C6855">
        <v>423</v>
      </c>
      <c r="D6855">
        <v>1</v>
      </c>
      <c r="E6855">
        <v>2648.69</v>
      </c>
    </row>
    <row r="6856" spans="1:5" x14ac:dyDescent="0.35">
      <c r="A6856">
        <f t="shared" si="107"/>
        <v>2022</v>
      </c>
      <c r="B6856" t="s">
        <v>1686</v>
      </c>
      <c r="C6856">
        <v>424</v>
      </c>
      <c r="D6856">
        <v>1</v>
      </c>
      <c r="E6856">
        <v>482.51</v>
      </c>
    </row>
    <row r="6857" spans="1:5" x14ac:dyDescent="0.35">
      <c r="A6857">
        <f t="shared" si="107"/>
        <v>2022</v>
      </c>
      <c r="B6857" t="s">
        <v>1686</v>
      </c>
      <c r="C6857">
        <v>432</v>
      </c>
      <c r="D6857">
        <v>1</v>
      </c>
      <c r="E6857">
        <v>652.85</v>
      </c>
    </row>
    <row r="6858" spans="1:5" x14ac:dyDescent="0.35">
      <c r="A6858">
        <f t="shared" si="107"/>
        <v>2022</v>
      </c>
      <c r="B6858" t="s">
        <v>1686</v>
      </c>
      <c r="C6858">
        <v>435</v>
      </c>
      <c r="D6858">
        <v>1</v>
      </c>
      <c r="E6858">
        <v>663.36</v>
      </c>
    </row>
    <row r="6859" spans="1:5" x14ac:dyDescent="0.35">
      <c r="A6859">
        <f t="shared" si="107"/>
        <v>2022</v>
      </c>
      <c r="B6859" t="s">
        <v>1686</v>
      </c>
      <c r="C6859">
        <v>441</v>
      </c>
      <c r="D6859">
        <v>1</v>
      </c>
      <c r="E6859">
        <v>436.1</v>
      </c>
    </row>
    <row r="6860" spans="1:5" x14ac:dyDescent="0.35">
      <c r="A6860">
        <f t="shared" si="107"/>
        <v>2022</v>
      </c>
      <c r="B6860" t="s">
        <v>1686</v>
      </c>
      <c r="C6860">
        <v>447</v>
      </c>
      <c r="D6860">
        <v>1</v>
      </c>
      <c r="E6860">
        <v>136.97999999999999</v>
      </c>
    </row>
    <row r="6861" spans="1:5" x14ac:dyDescent="0.35">
      <c r="A6861">
        <f t="shared" si="107"/>
        <v>2022</v>
      </c>
      <c r="B6861" t="s">
        <v>1686</v>
      </c>
      <c r="C6861">
        <v>458</v>
      </c>
      <c r="D6861">
        <v>1</v>
      </c>
      <c r="E6861">
        <v>232.44</v>
      </c>
    </row>
    <row r="6862" spans="1:5" x14ac:dyDescent="0.35">
      <c r="A6862">
        <f t="shared" si="107"/>
        <v>2022</v>
      </c>
      <c r="B6862" t="s">
        <v>1686</v>
      </c>
      <c r="C6862">
        <v>463</v>
      </c>
      <c r="D6862">
        <v>1</v>
      </c>
      <c r="E6862">
        <v>905.42</v>
      </c>
    </row>
    <row r="6863" spans="1:5" x14ac:dyDescent="0.35">
      <c r="A6863">
        <f t="shared" si="107"/>
        <v>2022</v>
      </c>
      <c r="B6863" t="s">
        <v>1686</v>
      </c>
      <c r="C6863">
        <v>465</v>
      </c>
      <c r="D6863">
        <v>1</v>
      </c>
      <c r="E6863">
        <v>1517.47</v>
      </c>
    </row>
    <row r="6864" spans="1:5" x14ac:dyDescent="0.35">
      <c r="A6864">
        <f t="shared" si="107"/>
        <v>2022</v>
      </c>
      <c r="B6864" t="s">
        <v>1686</v>
      </c>
      <c r="C6864">
        <v>466</v>
      </c>
      <c r="D6864">
        <v>1</v>
      </c>
      <c r="E6864">
        <v>2117.38</v>
      </c>
    </row>
    <row r="6865" spans="1:5" x14ac:dyDescent="0.35">
      <c r="A6865">
        <f t="shared" si="107"/>
        <v>2022</v>
      </c>
      <c r="B6865" t="s">
        <v>1686</v>
      </c>
      <c r="C6865">
        <v>473</v>
      </c>
      <c r="D6865">
        <v>1</v>
      </c>
      <c r="E6865">
        <v>415.23</v>
      </c>
    </row>
    <row r="6866" spans="1:5" x14ac:dyDescent="0.35">
      <c r="A6866">
        <f t="shared" si="107"/>
        <v>2022</v>
      </c>
      <c r="B6866" t="s">
        <v>1686</v>
      </c>
      <c r="C6866">
        <v>477</v>
      </c>
      <c r="D6866">
        <v>1</v>
      </c>
      <c r="E6866">
        <v>3177.65</v>
      </c>
    </row>
    <row r="6867" spans="1:5" x14ac:dyDescent="0.35">
      <c r="A6867">
        <f t="shared" si="107"/>
        <v>2022</v>
      </c>
      <c r="B6867" t="s">
        <v>1686</v>
      </c>
      <c r="C6867">
        <v>480</v>
      </c>
      <c r="D6867">
        <v>1</v>
      </c>
      <c r="E6867">
        <v>535.16999999999996</v>
      </c>
    </row>
    <row r="6868" spans="1:5" x14ac:dyDescent="0.35">
      <c r="A6868">
        <f t="shared" si="107"/>
        <v>2022</v>
      </c>
      <c r="B6868" t="s">
        <v>1686</v>
      </c>
      <c r="C6868">
        <v>482</v>
      </c>
      <c r="D6868">
        <v>1</v>
      </c>
      <c r="E6868">
        <v>2386.37</v>
      </c>
    </row>
    <row r="6869" spans="1:5" x14ac:dyDescent="0.35">
      <c r="A6869">
        <f t="shared" si="107"/>
        <v>2022</v>
      </c>
      <c r="B6869" t="s">
        <v>1686</v>
      </c>
      <c r="C6869">
        <v>484</v>
      </c>
      <c r="D6869">
        <v>1</v>
      </c>
      <c r="E6869">
        <v>1244.49</v>
      </c>
    </row>
    <row r="6870" spans="1:5" x14ac:dyDescent="0.35">
      <c r="A6870">
        <f t="shared" si="107"/>
        <v>2022</v>
      </c>
      <c r="B6870" t="s">
        <v>1686</v>
      </c>
      <c r="C6870">
        <v>485</v>
      </c>
      <c r="D6870">
        <v>1</v>
      </c>
      <c r="E6870">
        <v>911.93</v>
      </c>
    </row>
    <row r="6871" spans="1:5" x14ac:dyDescent="0.35">
      <c r="A6871">
        <f t="shared" si="107"/>
        <v>2022</v>
      </c>
      <c r="B6871" t="s">
        <v>1686</v>
      </c>
      <c r="C6871">
        <v>486</v>
      </c>
      <c r="D6871">
        <v>1</v>
      </c>
      <c r="E6871">
        <v>341.83</v>
      </c>
    </row>
    <row r="6872" spans="1:5" x14ac:dyDescent="0.35">
      <c r="A6872">
        <f t="shared" si="107"/>
        <v>2022</v>
      </c>
      <c r="B6872" t="s">
        <v>1686</v>
      </c>
      <c r="C6872">
        <v>487</v>
      </c>
      <c r="D6872">
        <v>1</v>
      </c>
      <c r="E6872">
        <v>364.82</v>
      </c>
    </row>
    <row r="6873" spans="1:5" x14ac:dyDescent="0.35">
      <c r="A6873">
        <f t="shared" si="107"/>
        <v>2022</v>
      </c>
      <c r="B6873" t="s">
        <v>1686</v>
      </c>
      <c r="C6873">
        <v>492</v>
      </c>
      <c r="D6873">
        <v>1</v>
      </c>
      <c r="E6873">
        <v>5043.95</v>
      </c>
    </row>
    <row r="6874" spans="1:5" x14ac:dyDescent="0.35">
      <c r="A6874">
        <f t="shared" si="107"/>
        <v>2022</v>
      </c>
      <c r="B6874" t="s">
        <v>1686</v>
      </c>
      <c r="C6874">
        <v>495</v>
      </c>
      <c r="D6874">
        <v>1</v>
      </c>
      <c r="E6874">
        <v>473.29</v>
      </c>
    </row>
    <row r="6875" spans="1:5" x14ac:dyDescent="0.35">
      <c r="A6875">
        <f t="shared" si="107"/>
        <v>2022</v>
      </c>
      <c r="B6875" t="s">
        <v>1686</v>
      </c>
      <c r="C6875">
        <v>497</v>
      </c>
      <c r="D6875">
        <v>1</v>
      </c>
      <c r="E6875">
        <v>302.86</v>
      </c>
    </row>
    <row r="6876" spans="1:5" x14ac:dyDescent="0.35">
      <c r="A6876">
        <f t="shared" si="107"/>
        <v>2022</v>
      </c>
      <c r="B6876" t="s">
        <v>1686</v>
      </c>
      <c r="C6876">
        <v>499</v>
      </c>
      <c r="D6876">
        <v>1</v>
      </c>
      <c r="E6876">
        <v>240.15</v>
      </c>
    </row>
    <row r="6877" spans="1:5" x14ac:dyDescent="0.35">
      <c r="A6877">
        <f t="shared" si="107"/>
        <v>2022</v>
      </c>
      <c r="B6877" t="s">
        <v>1686</v>
      </c>
      <c r="C6877">
        <v>500</v>
      </c>
      <c r="D6877">
        <v>1</v>
      </c>
      <c r="E6877">
        <v>424.82</v>
      </c>
    </row>
    <row r="6878" spans="1:5" x14ac:dyDescent="0.35">
      <c r="A6878">
        <f t="shared" si="107"/>
        <v>2022</v>
      </c>
      <c r="B6878" t="s">
        <v>1686</v>
      </c>
      <c r="C6878">
        <v>505</v>
      </c>
      <c r="D6878">
        <v>1</v>
      </c>
      <c r="E6878">
        <v>380.5</v>
      </c>
    </row>
    <row r="6879" spans="1:5" x14ac:dyDescent="0.35">
      <c r="A6879">
        <f t="shared" si="107"/>
        <v>2022</v>
      </c>
      <c r="B6879" t="s">
        <v>1686</v>
      </c>
      <c r="C6879">
        <v>507</v>
      </c>
      <c r="D6879">
        <v>1</v>
      </c>
      <c r="E6879">
        <v>360.92</v>
      </c>
    </row>
    <row r="6880" spans="1:5" x14ac:dyDescent="0.35">
      <c r="A6880">
        <f t="shared" si="107"/>
        <v>2022</v>
      </c>
      <c r="B6880" t="s">
        <v>1686</v>
      </c>
      <c r="C6880">
        <v>508</v>
      </c>
      <c r="D6880">
        <v>1</v>
      </c>
      <c r="E6880">
        <v>2068</v>
      </c>
    </row>
    <row r="6881" spans="1:5" x14ac:dyDescent="0.35">
      <c r="A6881">
        <f t="shared" si="107"/>
        <v>2022</v>
      </c>
      <c r="B6881" t="s">
        <v>1686</v>
      </c>
      <c r="C6881">
        <v>511</v>
      </c>
      <c r="D6881">
        <v>1</v>
      </c>
      <c r="E6881">
        <v>575.59</v>
      </c>
    </row>
    <row r="6882" spans="1:5" x14ac:dyDescent="0.35">
      <c r="A6882">
        <f t="shared" si="107"/>
        <v>2022</v>
      </c>
      <c r="B6882" t="s">
        <v>1686</v>
      </c>
      <c r="C6882">
        <v>514</v>
      </c>
      <c r="D6882">
        <v>1</v>
      </c>
      <c r="E6882">
        <v>146.32</v>
      </c>
    </row>
    <row r="6883" spans="1:5" x14ac:dyDescent="0.35">
      <c r="A6883">
        <f t="shared" si="107"/>
        <v>2022</v>
      </c>
      <c r="B6883" t="s">
        <v>1686</v>
      </c>
      <c r="C6883">
        <v>518</v>
      </c>
      <c r="D6883">
        <v>1</v>
      </c>
      <c r="E6883">
        <v>3690.86</v>
      </c>
    </row>
    <row r="6884" spans="1:5" x14ac:dyDescent="0.35">
      <c r="A6884">
        <f t="shared" si="107"/>
        <v>2022</v>
      </c>
      <c r="B6884" t="s">
        <v>1686</v>
      </c>
      <c r="C6884">
        <v>531</v>
      </c>
      <c r="D6884">
        <v>1</v>
      </c>
      <c r="E6884">
        <v>2263.98</v>
      </c>
    </row>
    <row r="6885" spans="1:5" x14ac:dyDescent="0.35">
      <c r="A6885">
        <f t="shared" si="107"/>
        <v>2022</v>
      </c>
      <c r="B6885" t="s">
        <v>1686</v>
      </c>
      <c r="C6885">
        <v>533</v>
      </c>
      <c r="D6885">
        <v>1</v>
      </c>
      <c r="E6885">
        <v>1060.5999999999999</v>
      </c>
    </row>
    <row r="6886" spans="1:5" x14ac:dyDescent="0.35">
      <c r="A6886">
        <f t="shared" si="107"/>
        <v>2022</v>
      </c>
      <c r="B6886" t="s">
        <v>1686</v>
      </c>
      <c r="C6886">
        <v>534</v>
      </c>
      <c r="D6886">
        <v>1</v>
      </c>
      <c r="E6886">
        <v>2050.83</v>
      </c>
    </row>
    <row r="6887" spans="1:5" x14ac:dyDescent="0.35">
      <c r="A6887">
        <f t="shared" si="107"/>
        <v>2022</v>
      </c>
      <c r="B6887" t="s">
        <v>1686</v>
      </c>
      <c r="C6887">
        <v>535</v>
      </c>
      <c r="D6887">
        <v>1</v>
      </c>
      <c r="E6887">
        <v>17294.240000000002</v>
      </c>
    </row>
    <row r="6888" spans="1:5" x14ac:dyDescent="0.35">
      <c r="A6888">
        <f t="shared" si="107"/>
        <v>2022</v>
      </c>
      <c r="B6888" t="s">
        <v>1686</v>
      </c>
      <c r="C6888">
        <v>542</v>
      </c>
      <c r="D6888">
        <v>1</v>
      </c>
      <c r="E6888">
        <v>407.73</v>
      </c>
    </row>
    <row r="6889" spans="1:5" x14ac:dyDescent="0.35">
      <c r="A6889">
        <f t="shared" si="107"/>
        <v>2022</v>
      </c>
      <c r="B6889" t="s">
        <v>1686</v>
      </c>
      <c r="C6889">
        <v>544</v>
      </c>
      <c r="D6889">
        <v>1</v>
      </c>
      <c r="E6889">
        <v>3072.43</v>
      </c>
    </row>
    <row r="6890" spans="1:5" x14ac:dyDescent="0.35">
      <c r="A6890">
        <f t="shared" si="107"/>
        <v>2022</v>
      </c>
      <c r="B6890" t="s">
        <v>1686</v>
      </c>
      <c r="C6890">
        <v>545</v>
      </c>
      <c r="D6890">
        <v>1</v>
      </c>
      <c r="E6890">
        <v>361.47</v>
      </c>
    </row>
    <row r="6891" spans="1:5" x14ac:dyDescent="0.35">
      <c r="A6891">
        <f t="shared" si="107"/>
        <v>2022</v>
      </c>
      <c r="B6891" t="s">
        <v>1686</v>
      </c>
      <c r="C6891">
        <v>547</v>
      </c>
      <c r="D6891">
        <v>1</v>
      </c>
      <c r="E6891">
        <v>534.21</v>
      </c>
    </row>
    <row r="6892" spans="1:5" x14ac:dyDescent="0.35">
      <c r="A6892">
        <f t="shared" si="107"/>
        <v>2022</v>
      </c>
      <c r="B6892" t="s">
        <v>1686</v>
      </c>
      <c r="C6892">
        <v>548</v>
      </c>
      <c r="D6892">
        <v>1</v>
      </c>
      <c r="E6892">
        <v>858.83</v>
      </c>
    </row>
    <row r="6893" spans="1:5" x14ac:dyDescent="0.35">
      <c r="A6893">
        <f t="shared" si="107"/>
        <v>2022</v>
      </c>
      <c r="B6893" t="s">
        <v>1686</v>
      </c>
      <c r="C6893">
        <v>549</v>
      </c>
      <c r="D6893">
        <v>1</v>
      </c>
      <c r="E6893">
        <v>1554.52</v>
      </c>
    </row>
    <row r="6894" spans="1:5" x14ac:dyDescent="0.35">
      <c r="A6894">
        <f t="shared" si="107"/>
        <v>2022</v>
      </c>
      <c r="B6894" t="s">
        <v>1686</v>
      </c>
      <c r="C6894">
        <v>550</v>
      </c>
      <c r="D6894">
        <v>1</v>
      </c>
      <c r="E6894">
        <v>582.34</v>
      </c>
    </row>
    <row r="6895" spans="1:5" x14ac:dyDescent="0.35">
      <c r="A6895">
        <f t="shared" si="107"/>
        <v>2022</v>
      </c>
      <c r="B6895" t="s">
        <v>1686</v>
      </c>
      <c r="C6895">
        <v>553</v>
      </c>
      <c r="D6895">
        <v>1</v>
      </c>
      <c r="E6895">
        <v>772.54</v>
      </c>
    </row>
    <row r="6896" spans="1:5" x14ac:dyDescent="0.35">
      <c r="A6896">
        <f t="shared" si="107"/>
        <v>2022</v>
      </c>
      <c r="B6896" t="s">
        <v>1686</v>
      </c>
      <c r="C6896">
        <v>561</v>
      </c>
      <c r="D6896">
        <v>1</v>
      </c>
      <c r="E6896">
        <v>249.9</v>
      </c>
    </row>
    <row r="6897" spans="1:5" x14ac:dyDescent="0.35">
      <c r="A6897">
        <f t="shared" si="107"/>
        <v>2022</v>
      </c>
      <c r="B6897" t="s">
        <v>1686</v>
      </c>
      <c r="C6897">
        <v>564</v>
      </c>
      <c r="D6897">
        <v>1</v>
      </c>
      <c r="E6897">
        <v>1826.56</v>
      </c>
    </row>
    <row r="6898" spans="1:5" x14ac:dyDescent="0.35">
      <c r="A6898">
        <f t="shared" si="107"/>
        <v>2022</v>
      </c>
      <c r="B6898" t="s">
        <v>1686</v>
      </c>
      <c r="C6898">
        <v>577</v>
      </c>
      <c r="D6898">
        <v>1</v>
      </c>
      <c r="E6898">
        <v>407.32</v>
      </c>
    </row>
    <row r="6899" spans="1:5" x14ac:dyDescent="0.35">
      <c r="A6899">
        <f t="shared" si="107"/>
        <v>2022</v>
      </c>
      <c r="B6899" t="s">
        <v>1686</v>
      </c>
      <c r="C6899">
        <v>578</v>
      </c>
      <c r="D6899">
        <v>1</v>
      </c>
      <c r="E6899">
        <v>1558.94</v>
      </c>
    </row>
    <row r="6900" spans="1:5" x14ac:dyDescent="0.35">
      <c r="A6900">
        <f t="shared" si="107"/>
        <v>2022</v>
      </c>
      <c r="B6900" t="s">
        <v>1686</v>
      </c>
      <c r="C6900">
        <v>581</v>
      </c>
      <c r="D6900">
        <v>1</v>
      </c>
      <c r="E6900">
        <v>432.75</v>
      </c>
    </row>
    <row r="6901" spans="1:5" x14ac:dyDescent="0.35">
      <c r="A6901">
        <f t="shared" si="107"/>
        <v>2022</v>
      </c>
      <c r="B6901" t="s">
        <v>1686</v>
      </c>
      <c r="C6901">
        <v>592</v>
      </c>
      <c r="D6901">
        <v>1</v>
      </c>
      <c r="E6901">
        <v>169.58</v>
      </c>
    </row>
    <row r="6902" spans="1:5" x14ac:dyDescent="0.35">
      <c r="A6902">
        <f t="shared" si="107"/>
        <v>2022</v>
      </c>
      <c r="B6902" t="s">
        <v>1686</v>
      </c>
      <c r="C6902">
        <v>593</v>
      </c>
      <c r="D6902">
        <v>1</v>
      </c>
      <c r="E6902">
        <v>1123.97</v>
      </c>
    </row>
    <row r="6903" spans="1:5" x14ac:dyDescent="0.35">
      <c r="A6903">
        <f t="shared" si="107"/>
        <v>2022</v>
      </c>
      <c r="B6903" t="s">
        <v>1686</v>
      </c>
      <c r="C6903">
        <v>595</v>
      </c>
      <c r="D6903">
        <v>1</v>
      </c>
      <c r="E6903">
        <v>1901.56</v>
      </c>
    </row>
    <row r="6904" spans="1:5" x14ac:dyDescent="0.35">
      <c r="A6904">
        <f t="shared" si="107"/>
        <v>2022</v>
      </c>
      <c r="B6904" t="s">
        <v>1686</v>
      </c>
      <c r="C6904">
        <v>599</v>
      </c>
      <c r="D6904">
        <v>1</v>
      </c>
      <c r="E6904">
        <v>478.5</v>
      </c>
    </row>
    <row r="6905" spans="1:5" x14ac:dyDescent="0.35">
      <c r="A6905">
        <f t="shared" si="107"/>
        <v>2022</v>
      </c>
      <c r="B6905" t="s">
        <v>1686</v>
      </c>
      <c r="C6905">
        <v>600</v>
      </c>
      <c r="D6905">
        <v>1</v>
      </c>
      <c r="E6905">
        <v>217.91</v>
      </c>
    </row>
    <row r="6906" spans="1:5" x14ac:dyDescent="0.35">
      <c r="A6906">
        <f t="shared" si="107"/>
        <v>2022</v>
      </c>
      <c r="B6906" t="s">
        <v>1686</v>
      </c>
      <c r="C6906">
        <v>601</v>
      </c>
      <c r="D6906">
        <v>1</v>
      </c>
      <c r="E6906">
        <v>579.91999999999996</v>
      </c>
    </row>
    <row r="6907" spans="1:5" x14ac:dyDescent="0.35">
      <c r="A6907">
        <f t="shared" si="107"/>
        <v>2022</v>
      </c>
      <c r="B6907" t="s">
        <v>1686</v>
      </c>
      <c r="C6907">
        <v>621</v>
      </c>
      <c r="D6907">
        <v>1</v>
      </c>
      <c r="E6907">
        <v>11478.21</v>
      </c>
    </row>
    <row r="6908" spans="1:5" x14ac:dyDescent="0.35">
      <c r="A6908">
        <f t="shared" si="107"/>
        <v>2022</v>
      </c>
      <c r="B6908" t="s">
        <v>1686</v>
      </c>
      <c r="C6908">
        <v>622</v>
      </c>
      <c r="D6908">
        <v>1</v>
      </c>
      <c r="E6908">
        <v>10263.040000000001</v>
      </c>
    </row>
    <row r="6909" spans="1:5" x14ac:dyDescent="0.35">
      <c r="A6909">
        <f t="shared" si="107"/>
        <v>2022</v>
      </c>
      <c r="B6909" t="s">
        <v>1686</v>
      </c>
      <c r="C6909">
        <v>623</v>
      </c>
      <c r="D6909">
        <v>1</v>
      </c>
      <c r="E6909">
        <v>7227.63</v>
      </c>
    </row>
    <row r="6910" spans="1:5" x14ac:dyDescent="0.35">
      <c r="A6910">
        <f t="shared" si="107"/>
        <v>2022</v>
      </c>
      <c r="B6910" t="s">
        <v>1686</v>
      </c>
      <c r="C6910">
        <v>624</v>
      </c>
      <c r="D6910">
        <v>1</v>
      </c>
      <c r="E6910">
        <v>8286.6299999999992</v>
      </c>
    </row>
    <row r="6911" spans="1:5" x14ac:dyDescent="0.35">
      <c r="A6911">
        <f t="shared" si="107"/>
        <v>2022</v>
      </c>
      <c r="B6911" t="s">
        <v>1686</v>
      </c>
      <c r="C6911">
        <v>625</v>
      </c>
      <c r="D6911">
        <v>1</v>
      </c>
      <c r="E6911">
        <v>32775.519999999997</v>
      </c>
    </row>
    <row r="6912" spans="1:5" x14ac:dyDescent="0.35">
      <c r="A6912">
        <f t="shared" si="107"/>
        <v>2022</v>
      </c>
      <c r="B6912" t="s">
        <v>1686</v>
      </c>
      <c r="C6912">
        <v>630</v>
      </c>
      <c r="D6912">
        <v>1</v>
      </c>
      <c r="E6912">
        <v>373.13</v>
      </c>
    </row>
    <row r="6913" spans="1:5" x14ac:dyDescent="0.35">
      <c r="A6913">
        <f t="shared" si="107"/>
        <v>2022</v>
      </c>
      <c r="B6913" t="s">
        <v>1686</v>
      </c>
      <c r="C6913">
        <v>635</v>
      </c>
      <c r="D6913">
        <v>1</v>
      </c>
      <c r="E6913">
        <v>76.459999999999994</v>
      </c>
    </row>
    <row r="6914" spans="1:5" x14ac:dyDescent="0.35">
      <c r="A6914">
        <f t="shared" si="107"/>
        <v>2022</v>
      </c>
      <c r="B6914" t="s">
        <v>1686</v>
      </c>
      <c r="C6914">
        <v>640</v>
      </c>
      <c r="D6914">
        <v>1</v>
      </c>
      <c r="E6914">
        <v>400.57</v>
      </c>
    </row>
    <row r="6915" spans="1:5" x14ac:dyDescent="0.35">
      <c r="A6915">
        <f t="shared" si="107"/>
        <v>2022</v>
      </c>
      <c r="B6915" t="s">
        <v>1686</v>
      </c>
      <c r="C6915">
        <v>656</v>
      </c>
      <c r="D6915">
        <v>1</v>
      </c>
      <c r="E6915">
        <v>3271.24</v>
      </c>
    </row>
    <row r="6916" spans="1:5" x14ac:dyDescent="0.35">
      <c r="A6916">
        <f t="shared" ref="A6916:A6979" si="108">VALUE(20&amp;LEFT(B6916,2))+1</f>
        <v>2022</v>
      </c>
      <c r="B6916" t="s">
        <v>1686</v>
      </c>
      <c r="C6916">
        <v>659</v>
      </c>
      <c r="D6916">
        <v>1</v>
      </c>
      <c r="E6916">
        <v>3860.78</v>
      </c>
    </row>
    <row r="6917" spans="1:5" x14ac:dyDescent="0.35">
      <c r="A6917">
        <f t="shared" si="108"/>
        <v>2022</v>
      </c>
      <c r="B6917" t="s">
        <v>1686</v>
      </c>
      <c r="C6917">
        <v>671</v>
      </c>
      <c r="D6917">
        <v>1</v>
      </c>
      <c r="E6917">
        <v>354.47</v>
      </c>
    </row>
    <row r="6918" spans="1:5" x14ac:dyDescent="0.35">
      <c r="A6918">
        <f t="shared" si="108"/>
        <v>2022</v>
      </c>
      <c r="B6918" t="s">
        <v>1686</v>
      </c>
      <c r="C6918">
        <v>676</v>
      </c>
      <c r="D6918">
        <v>1</v>
      </c>
      <c r="E6918">
        <v>221.92</v>
      </c>
    </row>
    <row r="6919" spans="1:5" x14ac:dyDescent="0.35">
      <c r="A6919">
        <f t="shared" si="108"/>
        <v>2022</v>
      </c>
      <c r="B6919" t="s">
        <v>1686</v>
      </c>
      <c r="C6919">
        <v>682</v>
      </c>
      <c r="D6919">
        <v>1</v>
      </c>
      <c r="E6919">
        <v>1137.07</v>
      </c>
    </row>
    <row r="6920" spans="1:5" x14ac:dyDescent="0.35">
      <c r="A6920">
        <f t="shared" si="108"/>
        <v>2022</v>
      </c>
      <c r="B6920" t="s">
        <v>1686</v>
      </c>
      <c r="C6920">
        <v>690</v>
      </c>
      <c r="D6920">
        <v>1</v>
      </c>
      <c r="E6920">
        <v>1021.75</v>
      </c>
    </row>
    <row r="6921" spans="1:5" x14ac:dyDescent="0.35">
      <c r="A6921">
        <f t="shared" si="108"/>
        <v>2022</v>
      </c>
      <c r="B6921" t="s">
        <v>1686</v>
      </c>
      <c r="C6921">
        <v>695</v>
      </c>
      <c r="D6921">
        <v>1</v>
      </c>
      <c r="E6921">
        <v>675.63</v>
      </c>
    </row>
    <row r="6922" spans="1:5" x14ac:dyDescent="0.35">
      <c r="A6922">
        <f t="shared" si="108"/>
        <v>2022</v>
      </c>
      <c r="B6922" t="s">
        <v>1686</v>
      </c>
      <c r="C6922">
        <v>696</v>
      </c>
      <c r="D6922">
        <v>1</v>
      </c>
      <c r="E6922">
        <v>499.64</v>
      </c>
    </row>
    <row r="6923" spans="1:5" x14ac:dyDescent="0.35">
      <c r="A6923">
        <f t="shared" si="108"/>
        <v>2022</v>
      </c>
      <c r="B6923" t="s">
        <v>1686</v>
      </c>
      <c r="C6923">
        <v>698</v>
      </c>
      <c r="D6923">
        <v>1</v>
      </c>
      <c r="E6923">
        <v>147.94</v>
      </c>
    </row>
    <row r="6924" spans="1:5" x14ac:dyDescent="0.35">
      <c r="A6924">
        <f t="shared" si="108"/>
        <v>2022</v>
      </c>
      <c r="B6924" t="s">
        <v>1686</v>
      </c>
      <c r="C6924">
        <v>700</v>
      </c>
      <c r="D6924">
        <v>1</v>
      </c>
      <c r="E6924">
        <v>2050.02</v>
      </c>
    </row>
    <row r="6925" spans="1:5" x14ac:dyDescent="0.35">
      <c r="A6925">
        <f t="shared" si="108"/>
        <v>2022</v>
      </c>
      <c r="B6925" t="s">
        <v>1686</v>
      </c>
      <c r="C6925">
        <v>701</v>
      </c>
      <c r="D6925">
        <v>1</v>
      </c>
      <c r="E6925">
        <v>2139.23</v>
      </c>
    </row>
    <row r="6926" spans="1:5" x14ac:dyDescent="0.35">
      <c r="A6926">
        <f t="shared" si="108"/>
        <v>2022</v>
      </c>
      <c r="B6926" t="s">
        <v>1686</v>
      </c>
      <c r="C6926">
        <v>704</v>
      </c>
      <c r="D6926">
        <v>1</v>
      </c>
      <c r="E6926">
        <v>1849</v>
      </c>
    </row>
    <row r="6927" spans="1:5" x14ac:dyDescent="0.35">
      <c r="A6927">
        <f t="shared" si="108"/>
        <v>2022</v>
      </c>
      <c r="B6927" t="s">
        <v>1686</v>
      </c>
      <c r="C6927">
        <v>707</v>
      </c>
      <c r="D6927">
        <v>1</v>
      </c>
      <c r="E6927">
        <v>87.09</v>
      </c>
    </row>
    <row r="6928" spans="1:5" x14ac:dyDescent="0.35">
      <c r="A6928">
        <f t="shared" si="108"/>
        <v>2022</v>
      </c>
      <c r="B6928" t="s">
        <v>1686</v>
      </c>
      <c r="C6928">
        <v>709</v>
      </c>
      <c r="D6928">
        <v>1</v>
      </c>
      <c r="E6928">
        <v>8083.11</v>
      </c>
    </row>
    <row r="6929" spans="1:5" x14ac:dyDescent="0.35">
      <c r="A6929">
        <f t="shared" si="108"/>
        <v>2022</v>
      </c>
      <c r="B6929" t="s">
        <v>1686</v>
      </c>
      <c r="C6929">
        <v>712</v>
      </c>
      <c r="D6929">
        <v>1</v>
      </c>
      <c r="E6929">
        <v>545.88</v>
      </c>
    </row>
    <row r="6930" spans="1:5" x14ac:dyDescent="0.35">
      <c r="A6930">
        <f t="shared" si="108"/>
        <v>2022</v>
      </c>
      <c r="B6930" t="s">
        <v>1686</v>
      </c>
      <c r="C6930">
        <v>716</v>
      </c>
      <c r="D6930">
        <v>1</v>
      </c>
      <c r="E6930">
        <v>1563.22</v>
      </c>
    </row>
    <row r="6931" spans="1:5" x14ac:dyDescent="0.35">
      <c r="A6931">
        <f t="shared" si="108"/>
        <v>2022</v>
      </c>
      <c r="B6931" t="s">
        <v>1686</v>
      </c>
      <c r="C6931">
        <v>717</v>
      </c>
      <c r="D6931">
        <v>1</v>
      </c>
      <c r="E6931">
        <v>1838.4</v>
      </c>
    </row>
    <row r="6932" spans="1:5" x14ac:dyDescent="0.35">
      <c r="A6932">
        <f t="shared" si="108"/>
        <v>2022</v>
      </c>
      <c r="B6932" t="s">
        <v>1686</v>
      </c>
      <c r="C6932">
        <v>719</v>
      </c>
      <c r="D6932">
        <v>1</v>
      </c>
      <c r="E6932">
        <v>8822.7800000000007</v>
      </c>
    </row>
    <row r="6933" spans="1:5" x14ac:dyDescent="0.35">
      <c r="A6933">
        <f t="shared" si="108"/>
        <v>2022</v>
      </c>
      <c r="B6933" t="s">
        <v>1686</v>
      </c>
      <c r="C6933">
        <v>720</v>
      </c>
      <c r="D6933">
        <v>1</v>
      </c>
      <c r="E6933">
        <v>7936.4</v>
      </c>
    </row>
    <row r="6934" spans="1:5" x14ac:dyDescent="0.35">
      <c r="A6934">
        <f t="shared" si="108"/>
        <v>2022</v>
      </c>
      <c r="B6934" t="s">
        <v>1686</v>
      </c>
      <c r="C6934">
        <v>721</v>
      </c>
      <c r="D6934">
        <v>1</v>
      </c>
      <c r="E6934">
        <v>4140.97</v>
      </c>
    </row>
    <row r="6935" spans="1:5" x14ac:dyDescent="0.35">
      <c r="A6935">
        <f t="shared" si="108"/>
        <v>2022</v>
      </c>
      <c r="B6935" t="s">
        <v>1686</v>
      </c>
      <c r="C6935">
        <v>726</v>
      </c>
      <c r="D6935">
        <v>1</v>
      </c>
      <c r="E6935">
        <v>2778.05</v>
      </c>
    </row>
    <row r="6936" spans="1:5" x14ac:dyDescent="0.35">
      <c r="A6936">
        <f t="shared" si="108"/>
        <v>2022</v>
      </c>
      <c r="B6936" t="s">
        <v>1686</v>
      </c>
      <c r="C6936">
        <v>727</v>
      </c>
      <c r="D6936">
        <v>1</v>
      </c>
      <c r="E6936">
        <v>3152.41</v>
      </c>
    </row>
    <row r="6937" spans="1:5" x14ac:dyDescent="0.35">
      <c r="A6937">
        <f t="shared" si="108"/>
        <v>2022</v>
      </c>
      <c r="B6937" t="s">
        <v>1686</v>
      </c>
      <c r="C6937">
        <v>728</v>
      </c>
      <c r="D6937">
        <v>1</v>
      </c>
      <c r="E6937">
        <v>13635.95</v>
      </c>
    </row>
    <row r="6938" spans="1:5" x14ac:dyDescent="0.35">
      <c r="A6938">
        <f t="shared" si="108"/>
        <v>2022</v>
      </c>
      <c r="B6938" t="s">
        <v>1686</v>
      </c>
      <c r="C6938">
        <v>738</v>
      </c>
      <c r="D6938">
        <v>1</v>
      </c>
      <c r="E6938">
        <v>1060.74</v>
      </c>
    </row>
    <row r="6939" spans="1:5" x14ac:dyDescent="0.35">
      <c r="A6939">
        <f t="shared" si="108"/>
        <v>2022</v>
      </c>
      <c r="B6939" t="s">
        <v>1686</v>
      </c>
      <c r="C6939">
        <v>739</v>
      </c>
      <c r="D6939">
        <v>1</v>
      </c>
      <c r="E6939">
        <v>749.36</v>
      </c>
    </row>
    <row r="6940" spans="1:5" x14ac:dyDescent="0.35">
      <c r="A6940">
        <f t="shared" si="108"/>
        <v>2022</v>
      </c>
      <c r="B6940" t="s">
        <v>1686</v>
      </c>
      <c r="C6940">
        <v>740</v>
      </c>
      <c r="D6940">
        <v>1</v>
      </c>
      <c r="E6940">
        <v>1285.67</v>
      </c>
    </row>
    <row r="6941" spans="1:5" x14ac:dyDescent="0.35">
      <c r="A6941">
        <f t="shared" si="108"/>
        <v>2022</v>
      </c>
      <c r="B6941" t="s">
        <v>1686</v>
      </c>
      <c r="C6941">
        <v>741</v>
      </c>
      <c r="D6941">
        <v>1</v>
      </c>
      <c r="E6941">
        <v>907.36</v>
      </c>
    </row>
    <row r="6942" spans="1:5" x14ac:dyDescent="0.35">
      <c r="A6942">
        <f t="shared" si="108"/>
        <v>2022</v>
      </c>
      <c r="B6942" t="s">
        <v>1686</v>
      </c>
      <c r="C6942">
        <v>742</v>
      </c>
      <c r="D6942">
        <v>1</v>
      </c>
      <c r="E6942">
        <v>9180.11</v>
      </c>
    </row>
    <row r="6943" spans="1:5" x14ac:dyDescent="0.35">
      <c r="A6943">
        <f t="shared" si="108"/>
        <v>2022</v>
      </c>
      <c r="B6943" t="s">
        <v>1686</v>
      </c>
      <c r="C6943">
        <v>743</v>
      </c>
      <c r="D6943">
        <v>1</v>
      </c>
      <c r="E6943">
        <v>1081.9000000000001</v>
      </c>
    </row>
    <row r="6944" spans="1:5" x14ac:dyDescent="0.35">
      <c r="A6944">
        <f t="shared" si="108"/>
        <v>2022</v>
      </c>
      <c r="B6944" t="s">
        <v>1686</v>
      </c>
      <c r="C6944">
        <v>745</v>
      </c>
      <c r="D6944">
        <v>1</v>
      </c>
      <c r="E6944">
        <v>1762.24</v>
      </c>
    </row>
    <row r="6945" spans="1:5" x14ac:dyDescent="0.35">
      <c r="A6945">
        <f t="shared" si="108"/>
        <v>2022</v>
      </c>
      <c r="B6945" t="s">
        <v>1686</v>
      </c>
      <c r="C6945">
        <v>748</v>
      </c>
      <c r="D6945">
        <v>1</v>
      </c>
      <c r="E6945">
        <v>4078.68</v>
      </c>
    </row>
    <row r="6946" spans="1:5" x14ac:dyDescent="0.35">
      <c r="A6946">
        <f t="shared" si="108"/>
        <v>2022</v>
      </c>
      <c r="B6946" t="s">
        <v>1686</v>
      </c>
      <c r="C6946">
        <v>750</v>
      </c>
      <c r="D6946">
        <v>1</v>
      </c>
      <c r="E6946">
        <v>2327.2800000000002</v>
      </c>
    </row>
    <row r="6947" spans="1:5" x14ac:dyDescent="0.35">
      <c r="A6947">
        <f t="shared" si="108"/>
        <v>2022</v>
      </c>
      <c r="B6947" t="s">
        <v>1686</v>
      </c>
      <c r="C6947">
        <v>756</v>
      </c>
      <c r="D6947">
        <v>1</v>
      </c>
      <c r="E6947">
        <v>828.99</v>
      </c>
    </row>
    <row r="6948" spans="1:5" x14ac:dyDescent="0.35">
      <c r="A6948">
        <f t="shared" si="108"/>
        <v>2022</v>
      </c>
      <c r="B6948" t="s">
        <v>1686</v>
      </c>
      <c r="C6948">
        <v>761</v>
      </c>
      <c r="D6948">
        <v>1</v>
      </c>
      <c r="E6948">
        <v>4879.6000000000004</v>
      </c>
    </row>
    <row r="6949" spans="1:5" x14ac:dyDescent="0.35">
      <c r="A6949">
        <f t="shared" si="108"/>
        <v>2022</v>
      </c>
      <c r="B6949" t="s">
        <v>1686</v>
      </c>
      <c r="C6949">
        <v>763</v>
      </c>
      <c r="D6949">
        <v>1</v>
      </c>
      <c r="E6949">
        <v>894.87</v>
      </c>
    </row>
    <row r="6950" spans="1:5" x14ac:dyDescent="0.35">
      <c r="A6950">
        <f t="shared" si="108"/>
        <v>2022</v>
      </c>
      <c r="B6950" t="s">
        <v>1686</v>
      </c>
      <c r="C6950">
        <v>768</v>
      </c>
      <c r="D6950">
        <v>1</v>
      </c>
      <c r="E6950">
        <v>421.37</v>
      </c>
    </row>
    <row r="6951" spans="1:5" x14ac:dyDescent="0.35">
      <c r="A6951">
        <f t="shared" si="108"/>
        <v>2022</v>
      </c>
      <c r="B6951" t="s">
        <v>1686</v>
      </c>
      <c r="C6951">
        <v>771</v>
      </c>
      <c r="D6951">
        <v>1</v>
      </c>
      <c r="E6951">
        <v>152.82</v>
      </c>
    </row>
    <row r="6952" spans="1:5" x14ac:dyDescent="0.35">
      <c r="A6952">
        <f t="shared" si="108"/>
        <v>2022</v>
      </c>
      <c r="B6952" t="s">
        <v>1686</v>
      </c>
      <c r="C6952">
        <v>775</v>
      </c>
      <c r="D6952">
        <v>1</v>
      </c>
      <c r="E6952">
        <v>785.12</v>
      </c>
    </row>
    <row r="6953" spans="1:5" x14ac:dyDescent="0.35">
      <c r="A6953">
        <f t="shared" si="108"/>
        <v>2022</v>
      </c>
      <c r="B6953" t="s">
        <v>1686</v>
      </c>
      <c r="C6953">
        <v>777</v>
      </c>
      <c r="D6953">
        <v>1</v>
      </c>
      <c r="E6953">
        <v>775.98</v>
      </c>
    </row>
    <row r="6954" spans="1:5" x14ac:dyDescent="0.35">
      <c r="A6954">
        <f t="shared" si="108"/>
        <v>2022</v>
      </c>
      <c r="B6954" t="s">
        <v>1686</v>
      </c>
      <c r="C6954">
        <v>786</v>
      </c>
      <c r="D6954">
        <v>1</v>
      </c>
      <c r="E6954">
        <v>519.94000000000005</v>
      </c>
    </row>
    <row r="6955" spans="1:5" x14ac:dyDescent="0.35">
      <c r="A6955">
        <f t="shared" si="108"/>
        <v>2022</v>
      </c>
      <c r="B6955" t="s">
        <v>1686</v>
      </c>
      <c r="C6955">
        <v>787</v>
      </c>
      <c r="D6955">
        <v>1</v>
      </c>
      <c r="E6955">
        <v>522.52</v>
      </c>
    </row>
    <row r="6956" spans="1:5" x14ac:dyDescent="0.35">
      <c r="A6956">
        <f t="shared" si="108"/>
        <v>2022</v>
      </c>
      <c r="B6956" t="s">
        <v>1686</v>
      </c>
      <c r="C6956">
        <v>801</v>
      </c>
      <c r="D6956">
        <v>1</v>
      </c>
      <c r="E6956">
        <v>160.47999999999999</v>
      </c>
    </row>
    <row r="6957" spans="1:5" x14ac:dyDescent="0.35">
      <c r="A6957">
        <f t="shared" si="108"/>
        <v>2022</v>
      </c>
      <c r="B6957" t="s">
        <v>1686</v>
      </c>
      <c r="C6957">
        <v>803</v>
      </c>
      <c r="D6957">
        <v>1</v>
      </c>
      <c r="E6957">
        <v>360.8</v>
      </c>
    </row>
    <row r="6958" spans="1:5" x14ac:dyDescent="0.35">
      <c r="A6958">
        <f t="shared" si="108"/>
        <v>2022</v>
      </c>
      <c r="B6958" t="s">
        <v>1686</v>
      </c>
      <c r="C6958">
        <v>811</v>
      </c>
      <c r="D6958">
        <v>1</v>
      </c>
      <c r="E6958">
        <v>892.11</v>
      </c>
    </row>
    <row r="6959" spans="1:5" x14ac:dyDescent="0.35">
      <c r="A6959">
        <f t="shared" si="108"/>
        <v>2022</v>
      </c>
      <c r="B6959" t="s">
        <v>1686</v>
      </c>
      <c r="C6959">
        <v>813</v>
      </c>
      <c r="D6959">
        <v>1</v>
      </c>
      <c r="E6959">
        <v>1229.24</v>
      </c>
    </row>
    <row r="6960" spans="1:5" x14ac:dyDescent="0.35">
      <c r="A6960">
        <f t="shared" si="108"/>
        <v>2022</v>
      </c>
      <c r="B6960" t="s">
        <v>1686</v>
      </c>
      <c r="C6960">
        <v>815</v>
      </c>
      <c r="D6960">
        <v>2</v>
      </c>
      <c r="E6960">
        <v>1.1000000000000001</v>
      </c>
    </row>
    <row r="6961" spans="1:5" x14ac:dyDescent="0.35">
      <c r="A6961">
        <f t="shared" si="108"/>
        <v>2022</v>
      </c>
      <c r="B6961" t="s">
        <v>1686</v>
      </c>
      <c r="C6961">
        <v>818</v>
      </c>
      <c r="D6961">
        <v>1</v>
      </c>
      <c r="E6961">
        <v>528.13</v>
      </c>
    </row>
    <row r="6962" spans="1:5" x14ac:dyDescent="0.35">
      <c r="A6962">
        <f t="shared" si="108"/>
        <v>2022</v>
      </c>
      <c r="B6962" t="s">
        <v>1686</v>
      </c>
      <c r="C6962">
        <v>820</v>
      </c>
      <c r="D6962">
        <v>1</v>
      </c>
      <c r="E6962">
        <v>458.39</v>
      </c>
    </row>
    <row r="6963" spans="1:5" x14ac:dyDescent="0.35">
      <c r="A6963">
        <f t="shared" si="108"/>
        <v>2022</v>
      </c>
      <c r="B6963" t="s">
        <v>1686</v>
      </c>
      <c r="C6963">
        <v>821</v>
      </c>
      <c r="D6963">
        <v>1</v>
      </c>
      <c r="E6963">
        <v>975.18</v>
      </c>
    </row>
    <row r="6964" spans="1:5" x14ac:dyDescent="0.35">
      <c r="A6964">
        <f t="shared" si="108"/>
        <v>2022</v>
      </c>
      <c r="B6964" t="s">
        <v>1686</v>
      </c>
      <c r="C6964">
        <v>829</v>
      </c>
      <c r="D6964">
        <v>1</v>
      </c>
      <c r="E6964">
        <v>1724.17</v>
      </c>
    </row>
    <row r="6965" spans="1:5" x14ac:dyDescent="0.35">
      <c r="A6965">
        <f t="shared" si="108"/>
        <v>2022</v>
      </c>
      <c r="B6965" t="s">
        <v>1686</v>
      </c>
      <c r="C6965">
        <v>831</v>
      </c>
      <c r="D6965">
        <v>1</v>
      </c>
      <c r="E6965">
        <v>5866.16</v>
      </c>
    </row>
    <row r="6966" spans="1:5" x14ac:dyDescent="0.35">
      <c r="A6966">
        <f t="shared" si="108"/>
        <v>2022</v>
      </c>
      <c r="B6966" t="s">
        <v>1686</v>
      </c>
      <c r="C6966">
        <v>832</v>
      </c>
      <c r="D6966">
        <v>1</v>
      </c>
      <c r="E6966">
        <v>3179.42</v>
      </c>
    </row>
    <row r="6967" spans="1:5" x14ac:dyDescent="0.35">
      <c r="A6967">
        <f t="shared" si="108"/>
        <v>2022</v>
      </c>
      <c r="B6967" t="s">
        <v>1686</v>
      </c>
      <c r="C6967">
        <v>833</v>
      </c>
      <c r="D6967">
        <v>1</v>
      </c>
      <c r="E6967">
        <v>18572.8</v>
      </c>
    </row>
    <row r="6968" spans="1:5" x14ac:dyDescent="0.35">
      <c r="A6968">
        <f t="shared" si="108"/>
        <v>2022</v>
      </c>
      <c r="B6968" t="s">
        <v>1686</v>
      </c>
      <c r="C6968">
        <v>834</v>
      </c>
      <c r="D6968">
        <v>1</v>
      </c>
      <c r="E6968">
        <v>8097.83</v>
      </c>
    </row>
    <row r="6969" spans="1:5" x14ac:dyDescent="0.35">
      <c r="A6969">
        <f t="shared" si="108"/>
        <v>2022</v>
      </c>
      <c r="B6969" t="s">
        <v>1686</v>
      </c>
      <c r="C6969">
        <v>836</v>
      </c>
      <c r="D6969">
        <v>1</v>
      </c>
      <c r="E6969">
        <v>220.23</v>
      </c>
    </row>
    <row r="6970" spans="1:5" x14ac:dyDescent="0.35">
      <c r="A6970">
        <f t="shared" si="108"/>
        <v>2022</v>
      </c>
      <c r="B6970" t="s">
        <v>1686</v>
      </c>
      <c r="C6970">
        <v>837</v>
      </c>
      <c r="D6970">
        <v>1</v>
      </c>
      <c r="E6970">
        <v>616.25</v>
      </c>
    </row>
    <row r="6971" spans="1:5" x14ac:dyDescent="0.35">
      <c r="A6971">
        <f t="shared" si="108"/>
        <v>2022</v>
      </c>
      <c r="B6971" t="s">
        <v>1686</v>
      </c>
      <c r="C6971">
        <v>840</v>
      </c>
      <c r="D6971">
        <v>1</v>
      </c>
      <c r="E6971">
        <v>1064.05</v>
      </c>
    </row>
    <row r="6972" spans="1:5" x14ac:dyDescent="0.35">
      <c r="A6972">
        <f t="shared" si="108"/>
        <v>2022</v>
      </c>
      <c r="B6972" t="s">
        <v>1686</v>
      </c>
      <c r="C6972">
        <v>846</v>
      </c>
      <c r="D6972">
        <v>1</v>
      </c>
      <c r="E6972">
        <v>621.54</v>
      </c>
    </row>
    <row r="6973" spans="1:5" x14ac:dyDescent="0.35">
      <c r="A6973">
        <f t="shared" si="108"/>
        <v>2022</v>
      </c>
      <c r="B6973" t="s">
        <v>1686</v>
      </c>
      <c r="C6973">
        <v>850</v>
      </c>
      <c r="D6973">
        <v>1</v>
      </c>
      <c r="E6973">
        <v>300.57</v>
      </c>
    </row>
    <row r="6974" spans="1:5" x14ac:dyDescent="0.35">
      <c r="A6974">
        <f t="shared" si="108"/>
        <v>2022</v>
      </c>
      <c r="B6974" t="s">
        <v>1686</v>
      </c>
      <c r="C6974">
        <v>852</v>
      </c>
      <c r="D6974">
        <v>1</v>
      </c>
      <c r="E6974">
        <v>128.63</v>
      </c>
    </row>
    <row r="6975" spans="1:5" x14ac:dyDescent="0.35">
      <c r="A6975">
        <f t="shared" si="108"/>
        <v>2022</v>
      </c>
      <c r="B6975" t="s">
        <v>1686</v>
      </c>
      <c r="C6975">
        <v>857</v>
      </c>
      <c r="D6975">
        <v>1</v>
      </c>
      <c r="E6975">
        <v>656.89</v>
      </c>
    </row>
    <row r="6976" spans="1:5" x14ac:dyDescent="0.35">
      <c r="A6976">
        <f t="shared" si="108"/>
        <v>2022</v>
      </c>
      <c r="B6976" t="s">
        <v>1686</v>
      </c>
      <c r="C6976">
        <v>858</v>
      </c>
      <c r="D6976">
        <v>1</v>
      </c>
      <c r="E6976">
        <v>1008.09</v>
      </c>
    </row>
    <row r="6977" spans="1:5" x14ac:dyDescent="0.35">
      <c r="A6977">
        <f t="shared" si="108"/>
        <v>2022</v>
      </c>
      <c r="B6977" t="s">
        <v>1686</v>
      </c>
      <c r="C6977">
        <v>861</v>
      </c>
      <c r="D6977">
        <v>1</v>
      </c>
      <c r="E6977">
        <v>2455.5100000000002</v>
      </c>
    </row>
    <row r="6978" spans="1:5" x14ac:dyDescent="0.35">
      <c r="A6978">
        <f t="shared" si="108"/>
        <v>2022</v>
      </c>
      <c r="B6978" t="s">
        <v>1686</v>
      </c>
      <c r="C6978">
        <v>876</v>
      </c>
      <c r="D6978">
        <v>1</v>
      </c>
      <c r="E6978">
        <v>2036.12</v>
      </c>
    </row>
    <row r="6979" spans="1:5" x14ac:dyDescent="0.35">
      <c r="A6979">
        <f t="shared" si="108"/>
        <v>2022</v>
      </c>
      <c r="B6979" t="s">
        <v>1686</v>
      </c>
      <c r="C6979">
        <v>877</v>
      </c>
      <c r="D6979">
        <v>1</v>
      </c>
      <c r="E6979">
        <v>5382.59</v>
      </c>
    </row>
    <row r="6980" spans="1:5" x14ac:dyDescent="0.35">
      <c r="A6980">
        <f t="shared" ref="A6980:A7043" si="109">VALUE(20&amp;LEFT(B6980,2))+1</f>
        <v>2022</v>
      </c>
      <c r="B6980" t="s">
        <v>1686</v>
      </c>
      <c r="C6980">
        <v>879</v>
      </c>
      <c r="D6980">
        <v>1</v>
      </c>
      <c r="E6980">
        <v>2388.23</v>
      </c>
    </row>
    <row r="6981" spans="1:5" x14ac:dyDescent="0.35">
      <c r="A6981">
        <f t="shared" si="109"/>
        <v>2022</v>
      </c>
      <c r="B6981" t="s">
        <v>1686</v>
      </c>
      <c r="C6981">
        <v>881</v>
      </c>
      <c r="D6981">
        <v>1</v>
      </c>
      <c r="E6981">
        <v>800.4</v>
      </c>
    </row>
    <row r="6982" spans="1:5" x14ac:dyDescent="0.35">
      <c r="A6982">
        <f t="shared" si="109"/>
        <v>2022</v>
      </c>
      <c r="B6982" t="s">
        <v>1686</v>
      </c>
      <c r="C6982">
        <v>882</v>
      </c>
      <c r="D6982">
        <v>1</v>
      </c>
      <c r="E6982">
        <v>4205.76</v>
      </c>
    </row>
    <row r="6983" spans="1:5" x14ac:dyDescent="0.35">
      <c r="A6983">
        <f t="shared" si="109"/>
        <v>2022</v>
      </c>
      <c r="B6983" t="s">
        <v>1686</v>
      </c>
      <c r="C6983">
        <v>883</v>
      </c>
      <c r="D6983">
        <v>1</v>
      </c>
      <c r="E6983">
        <v>1554.16</v>
      </c>
    </row>
    <row r="6984" spans="1:5" x14ac:dyDescent="0.35">
      <c r="A6984">
        <f t="shared" si="109"/>
        <v>2022</v>
      </c>
      <c r="B6984" t="s">
        <v>1686</v>
      </c>
      <c r="C6984">
        <v>885</v>
      </c>
      <c r="D6984">
        <v>1</v>
      </c>
      <c r="E6984">
        <v>6502.23</v>
      </c>
    </row>
    <row r="6985" spans="1:5" x14ac:dyDescent="0.35">
      <c r="A6985">
        <f t="shared" si="109"/>
        <v>2022</v>
      </c>
      <c r="B6985" t="s">
        <v>1686</v>
      </c>
      <c r="C6985">
        <v>891</v>
      </c>
      <c r="D6985">
        <v>1</v>
      </c>
      <c r="E6985">
        <v>588.70000000000005</v>
      </c>
    </row>
    <row r="6986" spans="1:5" x14ac:dyDescent="0.35">
      <c r="A6986">
        <f t="shared" si="109"/>
        <v>2022</v>
      </c>
      <c r="B6986" t="s">
        <v>1686</v>
      </c>
      <c r="C6986">
        <v>911</v>
      </c>
      <c r="D6986">
        <v>1</v>
      </c>
      <c r="E6986">
        <v>5019.5200000000004</v>
      </c>
    </row>
    <row r="6987" spans="1:5" x14ac:dyDescent="0.35">
      <c r="A6987">
        <f t="shared" si="109"/>
        <v>2022</v>
      </c>
      <c r="B6987" t="s">
        <v>1686</v>
      </c>
      <c r="C6987">
        <v>912</v>
      </c>
      <c r="D6987">
        <v>1</v>
      </c>
      <c r="E6987">
        <v>1639.3</v>
      </c>
    </row>
    <row r="6988" spans="1:5" x14ac:dyDescent="0.35">
      <c r="A6988">
        <f t="shared" si="109"/>
        <v>2022</v>
      </c>
      <c r="B6988" t="s">
        <v>1686</v>
      </c>
      <c r="C6988">
        <v>914</v>
      </c>
      <c r="D6988">
        <v>1</v>
      </c>
      <c r="E6988">
        <v>283.27999999999997</v>
      </c>
    </row>
    <row r="6989" spans="1:5" x14ac:dyDescent="0.35">
      <c r="A6989">
        <f t="shared" si="109"/>
        <v>2022</v>
      </c>
      <c r="B6989" t="s">
        <v>1686</v>
      </c>
      <c r="C6989">
        <v>2071</v>
      </c>
      <c r="D6989">
        <v>1</v>
      </c>
      <c r="E6989">
        <v>935.35</v>
      </c>
    </row>
    <row r="6990" spans="1:5" x14ac:dyDescent="0.35">
      <c r="A6990">
        <f t="shared" si="109"/>
        <v>2022</v>
      </c>
      <c r="B6990" t="s">
        <v>1686</v>
      </c>
      <c r="C6990">
        <v>2125</v>
      </c>
      <c r="D6990">
        <v>1</v>
      </c>
      <c r="E6990">
        <v>985.41</v>
      </c>
    </row>
    <row r="6991" spans="1:5" x14ac:dyDescent="0.35">
      <c r="A6991">
        <f t="shared" si="109"/>
        <v>2022</v>
      </c>
      <c r="B6991" t="s">
        <v>1686</v>
      </c>
      <c r="C6991">
        <v>2134</v>
      </c>
      <c r="D6991">
        <v>1</v>
      </c>
      <c r="E6991">
        <v>728.93</v>
      </c>
    </row>
    <row r="6992" spans="1:5" x14ac:dyDescent="0.35">
      <c r="A6992">
        <f t="shared" si="109"/>
        <v>2022</v>
      </c>
      <c r="B6992" t="s">
        <v>1686</v>
      </c>
      <c r="C6992">
        <v>2135</v>
      </c>
      <c r="D6992">
        <v>1</v>
      </c>
      <c r="E6992">
        <v>889.79</v>
      </c>
    </row>
    <row r="6993" spans="1:5" x14ac:dyDescent="0.35">
      <c r="A6993">
        <f t="shared" si="109"/>
        <v>2022</v>
      </c>
      <c r="B6993" t="s">
        <v>1686</v>
      </c>
      <c r="C6993">
        <v>2137</v>
      </c>
      <c r="D6993">
        <v>1</v>
      </c>
      <c r="E6993">
        <v>553.94000000000005</v>
      </c>
    </row>
    <row r="6994" spans="1:5" x14ac:dyDescent="0.35">
      <c r="A6994">
        <f t="shared" si="109"/>
        <v>2022</v>
      </c>
      <c r="B6994" t="s">
        <v>1686</v>
      </c>
      <c r="C6994">
        <v>2142</v>
      </c>
      <c r="D6994">
        <v>1</v>
      </c>
      <c r="E6994">
        <v>1936.7</v>
      </c>
    </row>
    <row r="6995" spans="1:5" x14ac:dyDescent="0.35">
      <c r="A6995">
        <f t="shared" si="109"/>
        <v>2022</v>
      </c>
      <c r="B6995" t="s">
        <v>1686</v>
      </c>
      <c r="C6995">
        <v>2143</v>
      </c>
      <c r="D6995">
        <v>1</v>
      </c>
      <c r="E6995">
        <v>748.27</v>
      </c>
    </row>
    <row r="6996" spans="1:5" x14ac:dyDescent="0.35">
      <c r="A6996">
        <f t="shared" si="109"/>
        <v>2022</v>
      </c>
      <c r="B6996" t="s">
        <v>1686</v>
      </c>
      <c r="C6996">
        <v>2144</v>
      </c>
      <c r="D6996">
        <v>1</v>
      </c>
      <c r="E6996">
        <v>3322.64</v>
      </c>
    </row>
    <row r="6997" spans="1:5" x14ac:dyDescent="0.35">
      <c r="A6997">
        <f t="shared" si="109"/>
        <v>2022</v>
      </c>
      <c r="B6997" t="s">
        <v>1686</v>
      </c>
      <c r="C6997">
        <v>2149</v>
      </c>
      <c r="D6997">
        <v>1</v>
      </c>
      <c r="E6997">
        <v>1289.31</v>
      </c>
    </row>
    <row r="6998" spans="1:5" x14ac:dyDescent="0.35">
      <c r="A6998">
        <f t="shared" si="109"/>
        <v>2022</v>
      </c>
      <c r="B6998" t="s">
        <v>1686</v>
      </c>
      <c r="C6998">
        <v>2155</v>
      </c>
      <c r="D6998">
        <v>1</v>
      </c>
      <c r="E6998">
        <v>1090.83</v>
      </c>
    </row>
    <row r="6999" spans="1:5" x14ac:dyDescent="0.35">
      <c r="A6999">
        <f t="shared" si="109"/>
        <v>2022</v>
      </c>
      <c r="B6999" t="s">
        <v>1686</v>
      </c>
      <c r="C6999">
        <v>2159</v>
      </c>
      <c r="D6999">
        <v>1</v>
      </c>
      <c r="E6999">
        <v>488.23</v>
      </c>
    </row>
    <row r="7000" spans="1:5" x14ac:dyDescent="0.35">
      <c r="A7000">
        <f t="shared" si="109"/>
        <v>2022</v>
      </c>
      <c r="B7000" t="s">
        <v>1686</v>
      </c>
      <c r="C7000">
        <v>2164</v>
      </c>
      <c r="D7000">
        <v>1</v>
      </c>
      <c r="E7000">
        <v>1560.45</v>
      </c>
    </row>
    <row r="7001" spans="1:5" x14ac:dyDescent="0.35">
      <c r="A7001">
        <f t="shared" si="109"/>
        <v>2022</v>
      </c>
      <c r="B7001" t="s">
        <v>1686</v>
      </c>
      <c r="C7001">
        <v>2165</v>
      </c>
      <c r="D7001">
        <v>1</v>
      </c>
      <c r="E7001">
        <v>986.45</v>
      </c>
    </row>
    <row r="7002" spans="1:5" x14ac:dyDescent="0.35">
      <c r="A7002">
        <f t="shared" si="109"/>
        <v>2022</v>
      </c>
      <c r="B7002" t="s">
        <v>1686</v>
      </c>
      <c r="C7002">
        <v>2167</v>
      </c>
      <c r="D7002">
        <v>1</v>
      </c>
      <c r="E7002">
        <v>636.89</v>
      </c>
    </row>
    <row r="7003" spans="1:5" x14ac:dyDescent="0.35">
      <c r="A7003">
        <f t="shared" si="109"/>
        <v>2022</v>
      </c>
      <c r="B7003" t="s">
        <v>1686</v>
      </c>
      <c r="C7003">
        <v>2168</v>
      </c>
      <c r="D7003">
        <v>1</v>
      </c>
      <c r="E7003">
        <v>811.99</v>
      </c>
    </row>
    <row r="7004" spans="1:5" x14ac:dyDescent="0.35">
      <c r="A7004">
        <f t="shared" si="109"/>
        <v>2022</v>
      </c>
      <c r="B7004" t="s">
        <v>1686</v>
      </c>
      <c r="C7004">
        <v>2169</v>
      </c>
      <c r="D7004">
        <v>1</v>
      </c>
      <c r="E7004">
        <v>706.21</v>
      </c>
    </row>
    <row r="7005" spans="1:5" x14ac:dyDescent="0.35">
      <c r="A7005">
        <f t="shared" si="109"/>
        <v>2022</v>
      </c>
      <c r="B7005" t="s">
        <v>1686</v>
      </c>
      <c r="C7005">
        <v>2170</v>
      </c>
      <c r="D7005">
        <v>1</v>
      </c>
      <c r="E7005">
        <v>964.99</v>
      </c>
    </row>
    <row r="7006" spans="1:5" x14ac:dyDescent="0.35">
      <c r="A7006">
        <f t="shared" si="109"/>
        <v>2022</v>
      </c>
      <c r="B7006" t="s">
        <v>1686</v>
      </c>
      <c r="C7006">
        <v>2171</v>
      </c>
      <c r="D7006">
        <v>1</v>
      </c>
      <c r="E7006">
        <v>235.67</v>
      </c>
    </row>
    <row r="7007" spans="1:5" x14ac:dyDescent="0.35">
      <c r="A7007">
        <f t="shared" si="109"/>
        <v>2022</v>
      </c>
      <c r="B7007" t="s">
        <v>1686</v>
      </c>
      <c r="C7007">
        <v>2172</v>
      </c>
      <c r="D7007">
        <v>1</v>
      </c>
      <c r="E7007">
        <v>673.63</v>
      </c>
    </row>
    <row r="7008" spans="1:5" x14ac:dyDescent="0.35">
      <c r="A7008">
        <f t="shared" si="109"/>
        <v>2022</v>
      </c>
      <c r="B7008" t="s">
        <v>1686</v>
      </c>
      <c r="C7008">
        <v>2174</v>
      </c>
      <c r="D7008">
        <v>1</v>
      </c>
      <c r="E7008">
        <v>869.09</v>
      </c>
    </row>
    <row r="7009" spans="1:5" x14ac:dyDescent="0.35">
      <c r="A7009">
        <f t="shared" si="109"/>
        <v>2022</v>
      </c>
      <c r="B7009" t="s">
        <v>1686</v>
      </c>
      <c r="C7009">
        <v>2176</v>
      </c>
      <c r="D7009">
        <v>1</v>
      </c>
      <c r="E7009">
        <v>544.65</v>
      </c>
    </row>
    <row r="7010" spans="1:5" x14ac:dyDescent="0.35">
      <c r="A7010">
        <f t="shared" si="109"/>
        <v>2022</v>
      </c>
      <c r="B7010" t="s">
        <v>1686</v>
      </c>
      <c r="C7010">
        <v>2180</v>
      </c>
      <c r="D7010">
        <v>1</v>
      </c>
      <c r="E7010">
        <v>711.44</v>
      </c>
    </row>
    <row r="7011" spans="1:5" x14ac:dyDescent="0.35">
      <c r="A7011">
        <f t="shared" si="109"/>
        <v>2022</v>
      </c>
      <c r="B7011" t="s">
        <v>1686</v>
      </c>
      <c r="C7011">
        <v>2184</v>
      </c>
      <c r="D7011">
        <v>1</v>
      </c>
      <c r="E7011">
        <v>1137.74</v>
      </c>
    </row>
    <row r="7012" spans="1:5" x14ac:dyDescent="0.35">
      <c r="A7012">
        <f t="shared" si="109"/>
        <v>2022</v>
      </c>
      <c r="B7012" t="s">
        <v>1686</v>
      </c>
      <c r="C7012">
        <v>2190</v>
      </c>
      <c r="D7012">
        <v>1</v>
      </c>
      <c r="E7012">
        <v>639.94000000000005</v>
      </c>
    </row>
    <row r="7013" spans="1:5" x14ac:dyDescent="0.35">
      <c r="A7013">
        <f t="shared" si="109"/>
        <v>2022</v>
      </c>
      <c r="B7013" t="s">
        <v>1686</v>
      </c>
      <c r="C7013">
        <v>2198</v>
      </c>
      <c r="D7013">
        <v>1</v>
      </c>
      <c r="E7013">
        <v>582.77</v>
      </c>
    </row>
    <row r="7014" spans="1:5" x14ac:dyDescent="0.35">
      <c r="A7014">
        <f t="shared" si="109"/>
        <v>2022</v>
      </c>
      <c r="B7014" t="s">
        <v>1686</v>
      </c>
      <c r="C7014">
        <v>2215</v>
      </c>
      <c r="D7014">
        <v>1</v>
      </c>
      <c r="E7014">
        <v>220.52</v>
      </c>
    </row>
    <row r="7015" spans="1:5" x14ac:dyDescent="0.35">
      <c r="A7015">
        <f t="shared" si="109"/>
        <v>2022</v>
      </c>
      <c r="B7015" t="s">
        <v>1686</v>
      </c>
      <c r="C7015">
        <v>2310</v>
      </c>
      <c r="D7015">
        <v>1</v>
      </c>
      <c r="E7015">
        <v>1082.57</v>
      </c>
    </row>
    <row r="7016" spans="1:5" x14ac:dyDescent="0.35">
      <c r="A7016">
        <f t="shared" si="109"/>
        <v>2022</v>
      </c>
      <c r="B7016" t="s">
        <v>1686</v>
      </c>
      <c r="C7016">
        <v>2311</v>
      </c>
      <c r="D7016">
        <v>1</v>
      </c>
      <c r="E7016">
        <v>446.93</v>
      </c>
    </row>
    <row r="7017" spans="1:5" x14ac:dyDescent="0.35">
      <c r="A7017">
        <f t="shared" si="109"/>
        <v>2022</v>
      </c>
      <c r="B7017" t="s">
        <v>1686</v>
      </c>
      <c r="C7017">
        <v>2342</v>
      </c>
      <c r="D7017">
        <v>1</v>
      </c>
      <c r="E7017">
        <v>770.61</v>
      </c>
    </row>
    <row r="7018" spans="1:5" x14ac:dyDescent="0.35">
      <c r="A7018">
        <f t="shared" si="109"/>
        <v>2022</v>
      </c>
      <c r="B7018" t="s">
        <v>1686</v>
      </c>
      <c r="C7018">
        <v>2358</v>
      </c>
      <c r="D7018">
        <v>1</v>
      </c>
      <c r="E7018">
        <v>185.09</v>
      </c>
    </row>
    <row r="7019" spans="1:5" x14ac:dyDescent="0.35">
      <c r="A7019">
        <f t="shared" si="109"/>
        <v>2022</v>
      </c>
      <c r="B7019" t="s">
        <v>1686</v>
      </c>
      <c r="C7019">
        <v>2364</v>
      </c>
      <c r="D7019">
        <v>1</v>
      </c>
      <c r="E7019">
        <v>616.73</v>
      </c>
    </row>
    <row r="7020" spans="1:5" x14ac:dyDescent="0.35">
      <c r="A7020">
        <f t="shared" si="109"/>
        <v>2022</v>
      </c>
      <c r="B7020" t="s">
        <v>1686</v>
      </c>
      <c r="C7020">
        <v>2365</v>
      </c>
      <c r="D7020">
        <v>1</v>
      </c>
      <c r="E7020">
        <v>621.12</v>
      </c>
    </row>
    <row r="7021" spans="1:5" x14ac:dyDescent="0.35">
      <c r="A7021">
        <f t="shared" si="109"/>
        <v>2022</v>
      </c>
      <c r="B7021" t="s">
        <v>1686</v>
      </c>
      <c r="C7021">
        <v>2396</v>
      </c>
      <c r="D7021">
        <v>1</v>
      </c>
      <c r="E7021">
        <v>888.05</v>
      </c>
    </row>
    <row r="7022" spans="1:5" x14ac:dyDescent="0.35">
      <c r="A7022">
        <f t="shared" si="109"/>
        <v>2022</v>
      </c>
      <c r="B7022" t="s">
        <v>1686</v>
      </c>
      <c r="C7022">
        <v>2397</v>
      </c>
      <c r="D7022">
        <v>1</v>
      </c>
      <c r="E7022">
        <v>920.1</v>
      </c>
    </row>
    <row r="7023" spans="1:5" x14ac:dyDescent="0.35">
      <c r="A7023">
        <f t="shared" si="109"/>
        <v>2022</v>
      </c>
      <c r="B7023" t="s">
        <v>1686</v>
      </c>
      <c r="C7023">
        <v>2448</v>
      </c>
      <c r="D7023">
        <v>1</v>
      </c>
      <c r="E7023">
        <v>675.99</v>
      </c>
    </row>
    <row r="7024" spans="1:5" x14ac:dyDescent="0.35">
      <c r="A7024">
        <f t="shared" si="109"/>
        <v>2022</v>
      </c>
      <c r="B7024" t="s">
        <v>1686</v>
      </c>
      <c r="C7024">
        <v>2534</v>
      </c>
      <c r="D7024">
        <v>1</v>
      </c>
      <c r="E7024">
        <v>595.88</v>
      </c>
    </row>
    <row r="7025" spans="1:5" x14ac:dyDescent="0.35">
      <c r="A7025">
        <f t="shared" si="109"/>
        <v>2022</v>
      </c>
      <c r="B7025" t="s">
        <v>1686</v>
      </c>
      <c r="C7025">
        <v>2536</v>
      </c>
      <c r="D7025">
        <v>1</v>
      </c>
      <c r="E7025">
        <v>319.49</v>
      </c>
    </row>
    <row r="7026" spans="1:5" x14ac:dyDescent="0.35">
      <c r="A7026">
        <f t="shared" si="109"/>
        <v>2022</v>
      </c>
      <c r="B7026" t="s">
        <v>1686</v>
      </c>
      <c r="C7026">
        <v>2580</v>
      </c>
      <c r="D7026">
        <v>1</v>
      </c>
      <c r="E7026">
        <v>746.56</v>
      </c>
    </row>
    <row r="7027" spans="1:5" x14ac:dyDescent="0.35">
      <c r="A7027">
        <f t="shared" si="109"/>
        <v>2022</v>
      </c>
      <c r="B7027" t="s">
        <v>1686</v>
      </c>
      <c r="C7027">
        <v>2609</v>
      </c>
      <c r="D7027">
        <v>1</v>
      </c>
      <c r="E7027">
        <v>422.34</v>
      </c>
    </row>
    <row r="7028" spans="1:5" x14ac:dyDescent="0.35">
      <c r="A7028">
        <f t="shared" si="109"/>
        <v>2022</v>
      </c>
      <c r="B7028" t="s">
        <v>1686</v>
      </c>
      <c r="C7028">
        <v>2683</v>
      </c>
      <c r="D7028">
        <v>1</v>
      </c>
      <c r="E7028">
        <v>231.69</v>
      </c>
    </row>
    <row r="7029" spans="1:5" x14ac:dyDescent="0.35">
      <c r="A7029">
        <f t="shared" si="109"/>
        <v>2022</v>
      </c>
      <c r="B7029" t="s">
        <v>1686</v>
      </c>
      <c r="C7029">
        <v>2687</v>
      </c>
      <c r="D7029">
        <v>1</v>
      </c>
      <c r="E7029">
        <v>1263.6400000000001</v>
      </c>
    </row>
    <row r="7030" spans="1:5" x14ac:dyDescent="0.35">
      <c r="A7030">
        <f t="shared" si="109"/>
        <v>2022</v>
      </c>
      <c r="B7030" t="s">
        <v>1686</v>
      </c>
      <c r="C7030">
        <v>2689</v>
      </c>
      <c r="D7030">
        <v>1</v>
      </c>
      <c r="E7030">
        <v>1119.54</v>
      </c>
    </row>
    <row r="7031" spans="1:5" x14ac:dyDescent="0.35">
      <c r="A7031">
        <f t="shared" si="109"/>
        <v>2022</v>
      </c>
      <c r="B7031" t="s">
        <v>1686</v>
      </c>
      <c r="C7031">
        <v>2711</v>
      </c>
      <c r="D7031">
        <v>1</v>
      </c>
      <c r="E7031">
        <v>892.38</v>
      </c>
    </row>
    <row r="7032" spans="1:5" x14ac:dyDescent="0.35">
      <c r="A7032">
        <f t="shared" si="109"/>
        <v>2022</v>
      </c>
      <c r="B7032" t="s">
        <v>1686</v>
      </c>
      <c r="C7032">
        <v>2752</v>
      </c>
      <c r="D7032">
        <v>1</v>
      </c>
      <c r="E7032">
        <v>1790.32</v>
      </c>
    </row>
    <row r="7033" spans="1:5" x14ac:dyDescent="0.35">
      <c r="A7033">
        <f t="shared" si="109"/>
        <v>2022</v>
      </c>
      <c r="B7033" t="s">
        <v>1686</v>
      </c>
      <c r="C7033">
        <v>2753</v>
      </c>
      <c r="D7033">
        <v>1</v>
      </c>
      <c r="E7033">
        <v>948.57</v>
      </c>
    </row>
    <row r="7034" spans="1:5" x14ac:dyDescent="0.35">
      <c r="A7034">
        <f t="shared" si="109"/>
        <v>2022</v>
      </c>
      <c r="B7034" t="s">
        <v>1686</v>
      </c>
      <c r="C7034">
        <v>2754</v>
      </c>
      <c r="D7034">
        <v>1</v>
      </c>
      <c r="E7034">
        <v>434.17</v>
      </c>
    </row>
    <row r="7035" spans="1:5" x14ac:dyDescent="0.35">
      <c r="A7035">
        <f t="shared" si="109"/>
        <v>2022</v>
      </c>
      <c r="B7035" t="s">
        <v>1686</v>
      </c>
      <c r="C7035">
        <v>2769</v>
      </c>
      <c r="D7035">
        <v>1</v>
      </c>
      <c r="E7035">
        <v>1042.82</v>
      </c>
    </row>
    <row r="7036" spans="1:5" x14ac:dyDescent="0.35">
      <c r="A7036">
        <f t="shared" si="109"/>
        <v>2022</v>
      </c>
      <c r="B7036" t="s">
        <v>1686</v>
      </c>
      <c r="C7036">
        <v>2805</v>
      </c>
      <c r="D7036">
        <v>1</v>
      </c>
      <c r="E7036">
        <v>1255.48</v>
      </c>
    </row>
    <row r="7037" spans="1:5" x14ac:dyDescent="0.35">
      <c r="A7037">
        <f t="shared" si="109"/>
        <v>2022</v>
      </c>
      <c r="B7037" t="s">
        <v>1686</v>
      </c>
      <c r="C7037">
        <v>2835</v>
      </c>
      <c r="D7037">
        <v>1</v>
      </c>
      <c r="E7037">
        <v>683.59</v>
      </c>
    </row>
    <row r="7038" spans="1:5" x14ac:dyDescent="0.35">
      <c r="A7038">
        <f t="shared" si="109"/>
        <v>2022</v>
      </c>
      <c r="B7038" t="s">
        <v>1686</v>
      </c>
      <c r="C7038">
        <v>2853</v>
      </c>
      <c r="D7038">
        <v>1</v>
      </c>
      <c r="E7038">
        <v>783.59</v>
      </c>
    </row>
    <row r="7039" spans="1:5" x14ac:dyDescent="0.35">
      <c r="A7039">
        <f t="shared" si="109"/>
        <v>2022</v>
      </c>
      <c r="B7039" t="s">
        <v>1686</v>
      </c>
      <c r="C7039">
        <v>2856</v>
      </c>
      <c r="D7039">
        <v>1</v>
      </c>
      <c r="E7039">
        <v>293.79000000000002</v>
      </c>
    </row>
    <row r="7040" spans="1:5" x14ac:dyDescent="0.35">
      <c r="A7040">
        <f t="shared" si="109"/>
        <v>2022</v>
      </c>
      <c r="B7040" t="s">
        <v>1686</v>
      </c>
      <c r="C7040">
        <v>2859</v>
      </c>
      <c r="D7040">
        <v>1</v>
      </c>
      <c r="E7040">
        <v>1462.56</v>
      </c>
    </row>
    <row r="7041" spans="1:5" x14ac:dyDescent="0.35">
      <c r="A7041">
        <f t="shared" si="109"/>
        <v>2022</v>
      </c>
      <c r="B7041" t="s">
        <v>1686</v>
      </c>
      <c r="C7041">
        <v>2860</v>
      </c>
      <c r="D7041">
        <v>1</v>
      </c>
      <c r="E7041">
        <v>1084.79</v>
      </c>
    </row>
    <row r="7042" spans="1:5" x14ac:dyDescent="0.35">
      <c r="A7042">
        <f t="shared" si="109"/>
        <v>2022</v>
      </c>
      <c r="B7042" t="s">
        <v>1686</v>
      </c>
      <c r="C7042">
        <v>2884</v>
      </c>
      <c r="D7042">
        <v>1</v>
      </c>
      <c r="E7042">
        <v>388.32</v>
      </c>
    </row>
    <row r="7043" spans="1:5" x14ac:dyDescent="0.35">
      <c r="A7043">
        <f t="shared" si="109"/>
        <v>2022</v>
      </c>
      <c r="B7043" t="s">
        <v>1686</v>
      </c>
      <c r="C7043">
        <v>2886</v>
      </c>
      <c r="D7043">
        <v>1</v>
      </c>
      <c r="E7043">
        <v>256.22000000000003</v>
      </c>
    </row>
    <row r="7044" spans="1:5" x14ac:dyDescent="0.35">
      <c r="A7044">
        <f t="shared" ref="A7044:A7107" si="110">VALUE(20&amp;LEFT(B7044,2))+1</f>
        <v>2022</v>
      </c>
      <c r="B7044" t="s">
        <v>1686</v>
      </c>
      <c r="C7044">
        <v>2888</v>
      </c>
      <c r="D7044">
        <v>1</v>
      </c>
      <c r="E7044">
        <v>305.97000000000003</v>
      </c>
    </row>
    <row r="7045" spans="1:5" x14ac:dyDescent="0.35">
      <c r="A7045">
        <f t="shared" si="110"/>
        <v>2022</v>
      </c>
      <c r="B7045" t="s">
        <v>1686</v>
      </c>
      <c r="C7045">
        <v>2889</v>
      </c>
      <c r="D7045">
        <v>1</v>
      </c>
      <c r="E7045">
        <v>739.9</v>
      </c>
    </row>
    <row r="7046" spans="1:5" x14ac:dyDescent="0.35">
      <c r="A7046">
        <f t="shared" si="110"/>
        <v>2022</v>
      </c>
      <c r="B7046" t="s">
        <v>1686</v>
      </c>
      <c r="C7046">
        <v>2890</v>
      </c>
      <c r="D7046">
        <v>1</v>
      </c>
      <c r="E7046">
        <v>545.91999999999996</v>
      </c>
    </row>
    <row r="7047" spans="1:5" x14ac:dyDescent="0.35">
      <c r="A7047">
        <f t="shared" si="110"/>
        <v>2022</v>
      </c>
      <c r="B7047" t="s">
        <v>1686</v>
      </c>
      <c r="C7047">
        <v>2895</v>
      </c>
      <c r="D7047">
        <v>1</v>
      </c>
      <c r="E7047">
        <v>1146.93</v>
      </c>
    </row>
    <row r="7048" spans="1:5" x14ac:dyDescent="0.35">
      <c r="A7048">
        <f t="shared" si="110"/>
        <v>2022</v>
      </c>
      <c r="B7048" t="s">
        <v>1686</v>
      </c>
      <c r="C7048">
        <v>2897</v>
      </c>
      <c r="D7048">
        <v>1</v>
      </c>
      <c r="E7048">
        <v>1079.73</v>
      </c>
    </row>
    <row r="7049" spans="1:5" x14ac:dyDescent="0.35">
      <c r="A7049">
        <f t="shared" si="110"/>
        <v>2022</v>
      </c>
      <c r="B7049" t="s">
        <v>1686</v>
      </c>
      <c r="C7049">
        <v>2898</v>
      </c>
      <c r="D7049">
        <v>1</v>
      </c>
      <c r="E7049">
        <v>422.85</v>
      </c>
    </row>
    <row r="7050" spans="1:5" x14ac:dyDescent="0.35">
      <c r="A7050">
        <f t="shared" si="110"/>
        <v>2022</v>
      </c>
      <c r="B7050" t="s">
        <v>1686</v>
      </c>
      <c r="C7050">
        <v>2899</v>
      </c>
      <c r="D7050">
        <v>1</v>
      </c>
      <c r="E7050">
        <v>1455.83</v>
      </c>
    </row>
    <row r="7051" spans="1:5" x14ac:dyDescent="0.35">
      <c r="A7051">
        <f t="shared" si="110"/>
        <v>2022</v>
      </c>
      <c r="B7051" t="s">
        <v>1686</v>
      </c>
      <c r="C7051">
        <v>2902</v>
      </c>
      <c r="D7051">
        <v>1</v>
      </c>
      <c r="E7051">
        <v>605.74</v>
      </c>
    </row>
    <row r="7052" spans="1:5" x14ac:dyDescent="0.35">
      <c r="A7052">
        <f t="shared" si="110"/>
        <v>2022</v>
      </c>
      <c r="B7052" t="s">
        <v>1686</v>
      </c>
      <c r="C7052">
        <v>2903</v>
      </c>
      <c r="D7052">
        <v>1</v>
      </c>
      <c r="E7052">
        <v>477.03</v>
      </c>
    </row>
    <row r="7053" spans="1:5" x14ac:dyDescent="0.35">
      <c r="A7053">
        <f t="shared" si="110"/>
        <v>2022</v>
      </c>
      <c r="B7053" t="s">
        <v>1686</v>
      </c>
      <c r="C7053">
        <v>2904</v>
      </c>
      <c r="D7053">
        <v>1</v>
      </c>
      <c r="E7053">
        <v>642.86</v>
      </c>
    </row>
    <row r="7054" spans="1:5" x14ac:dyDescent="0.35">
      <c r="A7054">
        <f t="shared" si="110"/>
        <v>2022</v>
      </c>
      <c r="B7054" t="s">
        <v>1686</v>
      </c>
      <c r="C7054">
        <v>2905</v>
      </c>
      <c r="D7054">
        <v>1</v>
      </c>
      <c r="E7054">
        <v>1894.08</v>
      </c>
    </row>
    <row r="7055" spans="1:5" x14ac:dyDescent="0.35">
      <c r="A7055">
        <f t="shared" si="110"/>
        <v>2022</v>
      </c>
      <c r="B7055" t="s">
        <v>1686</v>
      </c>
      <c r="C7055">
        <v>2906</v>
      </c>
      <c r="D7055">
        <v>1</v>
      </c>
      <c r="E7055">
        <v>372.14</v>
      </c>
    </row>
    <row r="7056" spans="1:5" x14ac:dyDescent="0.35">
      <c r="A7056">
        <f t="shared" si="110"/>
        <v>2022</v>
      </c>
      <c r="B7056" t="s">
        <v>1686</v>
      </c>
      <c r="C7056">
        <v>2907</v>
      </c>
      <c r="D7056">
        <v>1</v>
      </c>
      <c r="E7056">
        <v>471.67</v>
      </c>
    </row>
    <row r="7057" spans="1:5" x14ac:dyDescent="0.35">
      <c r="A7057">
        <f t="shared" si="110"/>
        <v>2022</v>
      </c>
      <c r="B7057" t="s">
        <v>1686</v>
      </c>
      <c r="C7057">
        <v>2908</v>
      </c>
      <c r="D7057">
        <v>1</v>
      </c>
      <c r="E7057">
        <v>517.69000000000005</v>
      </c>
    </row>
    <row r="7058" spans="1:5" x14ac:dyDescent="0.35">
      <c r="A7058">
        <f t="shared" si="110"/>
        <v>2022</v>
      </c>
      <c r="B7058" t="s">
        <v>1686</v>
      </c>
      <c r="C7058">
        <v>2909</v>
      </c>
      <c r="D7058">
        <v>1</v>
      </c>
      <c r="E7058">
        <v>2456.3200000000002</v>
      </c>
    </row>
    <row r="7059" spans="1:5" x14ac:dyDescent="0.35">
      <c r="A7059">
        <f t="shared" si="110"/>
        <v>2022</v>
      </c>
      <c r="B7059" t="s">
        <v>1686</v>
      </c>
      <c r="C7059">
        <v>2910</v>
      </c>
      <c r="D7059">
        <v>1</v>
      </c>
      <c r="E7059">
        <v>676.78</v>
      </c>
    </row>
    <row r="7060" spans="1:5" x14ac:dyDescent="0.35">
      <c r="A7060">
        <f t="shared" si="110"/>
        <v>2023</v>
      </c>
      <c r="B7060" t="s">
        <v>1808</v>
      </c>
      <c r="C7060">
        <v>1</v>
      </c>
      <c r="D7060">
        <v>1</v>
      </c>
      <c r="E7060">
        <v>1017.77</v>
      </c>
    </row>
    <row r="7061" spans="1:5" x14ac:dyDescent="0.35">
      <c r="A7061">
        <f t="shared" si="110"/>
        <v>2023</v>
      </c>
      <c r="B7061" t="s">
        <v>1808</v>
      </c>
      <c r="C7061">
        <v>1</v>
      </c>
      <c r="D7061">
        <v>3</v>
      </c>
      <c r="E7061">
        <v>28290.49</v>
      </c>
    </row>
    <row r="7062" spans="1:5" x14ac:dyDescent="0.35">
      <c r="A7062">
        <f t="shared" si="110"/>
        <v>2023</v>
      </c>
      <c r="B7062" t="s">
        <v>1808</v>
      </c>
      <c r="C7062">
        <v>2</v>
      </c>
      <c r="D7062">
        <v>1</v>
      </c>
      <c r="E7062">
        <v>240.14</v>
      </c>
    </row>
    <row r="7063" spans="1:5" x14ac:dyDescent="0.35">
      <c r="A7063">
        <f t="shared" si="110"/>
        <v>2023</v>
      </c>
      <c r="B7063" t="s">
        <v>1808</v>
      </c>
      <c r="C7063">
        <v>4</v>
      </c>
      <c r="D7063">
        <v>1</v>
      </c>
      <c r="E7063">
        <v>416.35</v>
      </c>
    </row>
    <row r="7064" spans="1:5" x14ac:dyDescent="0.35">
      <c r="A7064">
        <f t="shared" si="110"/>
        <v>2023</v>
      </c>
      <c r="B7064" t="s">
        <v>1808</v>
      </c>
      <c r="C7064">
        <v>6</v>
      </c>
      <c r="D7064">
        <v>3</v>
      </c>
      <c r="E7064">
        <v>2925.97</v>
      </c>
    </row>
    <row r="7065" spans="1:5" x14ac:dyDescent="0.35">
      <c r="A7065">
        <f t="shared" si="110"/>
        <v>2023</v>
      </c>
      <c r="B7065" t="s">
        <v>1808</v>
      </c>
      <c r="C7065">
        <v>11</v>
      </c>
      <c r="D7065">
        <v>1</v>
      </c>
      <c r="E7065">
        <v>37740.879999999997</v>
      </c>
    </row>
    <row r="7066" spans="1:5" x14ac:dyDescent="0.35">
      <c r="A7066">
        <f t="shared" si="110"/>
        <v>2023</v>
      </c>
      <c r="B7066" t="s">
        <v>1808</v>
      </c>
      <c r="C7066">
        <v>12</v>
      </c>
      <c r="D7066">
        <v>1</v>
      </c>
      <c r="E7066">
        <v>6470.37</v>
      </c>
    </row>
    <row r="7067" spans="1:5" x14ac:dyDescent="0.35">
      <c r="A7067">
        <f t="shared" si="110"/>
        <v>2023</v>
      </c>
      <c r="B7067" t="s">
        <v>1808</v>
      </c>
      <c r="C7067">
        <v>13</v>
      </c>
      <c r="D7067">
        <v>1</v>
      </c>
      <c r="E7067">
        <v>3445.39</v>
      </c>
    </row>
    <row r="7068" spans="1:5" x14ac:dyDescent="0.35">
      <c r="A7068">
        <f t="shared" si="110"/>
        <v>2023</v>
      </c>
      <c r="B7068" t="s">
        <v>1808</v>
      </c>
      <c r="C7068">
        <v>14</v>
      </c>
      <c r="D7068">
        <v>1</v>
      </c>
      <c r="E7068">
        <v>2687.04</v>
      </c>
    </row>
    <row r="7069" spans="1:5" x14ac:dyDescent="0.35">
      <c r="A7069">
        <f t="shared" si="110"/>
        <v>2023</v>
      </c>
      <c r="B7069" t="s">
        <v>1808</v>
      </c>
      <c r="C7069">
        <v>15</v>
      </c>
      <c r="D7069">
        <v>1</v>
      </c>
      <c r="E7069">
        <v>4197.84</v>
      </c>
    </row>
    <row r="7070" spans="1:5" x14ac:dyDescent="0.35">
      <c r="A7070">
        <f t="shared" si="110"/>
        <v>2023</v>
      </c>
      <c r="B7070" t="s">
        <v>1808</v>
      </c>
      <c r="C7070">
        <v>16</v>
      </c>
      <c r="D7070">
        <v>1</v>
      </c>
      <c r="E7070">
        <v>5999.18</v>
      </c>
    </row>
    <row r="7071" spans="1:5" x14ac:dyDescent="0.35">
      <c r="A7071">
        <f t="shared" si="110"/>
        <v>2023</v>
      </c>
      <c r="B7071" t="s">
        <v>1808</v>
      </c>
      <c r="C7071">
        <v>22</v>
      </c>
      <c r="D7071">
        <v>1</v>
      </c>
      <c r="E7071">
        <v>2730.97</v>
      </c>
    </row>
    <row r="7072" spans="1:5" x14ac:dyDescent="0.35">
      <c r="A7072">
        <f t="shared" si="110"/>
        <v>2023</v>
      </c>
      <c r="B7072" t="s">
        <v>1808</v>
      </c>
      <c r="C7072">
        <v>23</v>
      </c>
      <c r="D7072">
        <v>1</v>
      </c>
      <c r="E7072">
        <v>828.7</v>
      </c>
    </row>
    <row r="7073" spans="1:5" x14ac:dyDescent="0.35">
      <c r="A7073">
        <f t="shared" si="110"/>
        <v>2023</v>
      </c>
      <c r="B7073" t="s">
        <v>1808</v>
      </c>
      <c r="C7073">
        <v>25</v>
      </c>
      <c r="D7073">
        <v>1</v>
      </c>
      <c r="E7073">
        <v>66.69</v>
      </c>
    </row>
    <row r="7074" spans="1:5" x14ac:dyDescent="0.35">
      <c r="A7074">
        <f t="shared" si="110"/>
        <v>2023</v>
      </c>
      <c r="B7074" t="s">
        <v>1808</v>
      </c>
      <c r="C7074">
        <v>31</v>
      </c>
      <c r="D7074">
        <v>1</v>
      </c>
      <c r="E7074">
        <v>4684.37</v>
      </c>
    </row>
    <row r="7075" spans="1:5" x14ac:dyDescent="0.35">
      <c r="A7075">
        <f t="shared" si="110"/>
        <v>2023</v>
      </c>
      <c r="B7075" t="s">
        <v>1808</v>
      </c>
      <c r="C7075">
        <v>32</v>
      </c>
      <c r="D7075">
        <v>1</v>
      </c>
      <c r="E7075">
        <v>700.98</v>
      </c>
    </row>
    <row r="7076" spans="1:5" x14ac:dyDescent="0.35">
      <c r="A7076">
        <f t="shared" si="110"/>
        <v>2023</v>
      </c>
      <c r="B7076" t="s">
        <v>1808</v>
      </c>
      <c r="C7076">
        <v>36</v>
      </c>
      <c r="D7076">
        <v>1</v>
      </c>
      <c r="E7076">
        <v>324.44</v>
      </c>
    </row>
    <row r="7077" spans="1:5" x14ac:dyDescent="0.35">
      <c r="A7077">
        <f t="shared" si="110"/>
        <v>2023</v>
      </c>
      <c r="B7077" t="s">
        <v>1808</v>
      </c>
      <c r="C7077">
        <v>38</v>
      </c>
      <c r="D7077">
        <v>1</v>
      </c>
      <c r="E7077">
        <v>1477.99</v>
      </c>
    </row>
    <row r="7078" spans="1:5" x14ac:dyDescent="0.35">
      <c r="A7078">
        <f t="shared" si="110"/>
        <v>2023</v>
      </c>
      <c r="B7078" t="s">
        <v>1808</v>
      </c>
      <c r="C7078">
        <v>47</v>
      </c>
      <c r="D7078">
        <v>1</v>
      </c>
      <c r="E7078">
        <v>4300.5200000000004</v>
      </c>
    </row>
    <row r="7079" spans="1:5" x14ac:dyDescent="0.35">
      <c r="A7079">
        <f t="shared" si="110"/>
        <v>2023</v>
      </c>
      <c r="B7079" t="s">
        <v>1808</v>
      </c>
      <c r="C7079">
        <v>51</v>
      </c>
      <c r="D7079">
        <v>1</v>
      </c>
      <c r="E7079">
        <v>1876.79</v>
      </c>
    </row>
    <row r="7080" spans="1:5" x14ac:dyDescent="0.35">
      <c r="A7080">
        <f t="shared" si="110"/>
        <v>2023</v>
      </c>
      <c r="B7080" t="s">
        <v>1808</v>
      </c>
      <c r="C7080">
        <v>75</v>
      </c>
      <c r="D7080">
        <v>1</v>
      </c>
      <c r="E7080">
        <v>786.73</v>
      </c>
    </row>
    <row r="7081" spans="1:5" x14ac:dyDescent="0.35">
      <c r="A7081">
        <f t="shared" si="110"/>
        <v>2023</v>
      </c>
      <c r="B7081" t="s">
        <v>1808</v>
      </c>
      <c r="C7081">
        <v>77</v>
      </c>
      <c r="D7081">
        <v>1</v>
      </c>
      <c r="E7081">
        <v>8177.09</v>
      </c>
    </row>
    <row r="7082" spans="1:5" x14ac:dyDescent="0.35">
      <c r="A7082">
        <f t="shared" si="110"/>
        <v>2023</v>
      </c>
      <c r="B7082" t="s">
        <v>1808</v>
      </c>
      <c r="C7082">
        <v>81</v>
      </c>
      <c r="D7082">
        <v>1</v>
      </c>
      <c r="E7082">
        <v>115.64</v>
      </c>
    </row>
    <row r="7083" spans="1:5" x14ac:dyDescent="0.35">
      <c r="A7083">
        <f t="shared" si="110"/>
        <v>2023</v>
      </c>
      <c r="B7083" t="s">
        <v>1808</v>
      </c>
      <c r="C7083">
        <v>84</v>
      </c>
      <c r="D7083">
        <v>1</v>
      </c>
      <c r="E7083">
        <v>568.86</v>
      </c>
    </row>
    <row r="7084" spans="1:5" x14ac:dyDescent="0.35">
      <c r="A7084">
        <f t="shared" si="110"/>
        <v>2023</v>
      </c>
      <c r="B7084" t="s">
        <v>1808</v>
      </c>
      <c r="C7084">
        <v>85</v>
      </c>
      <c r="D7084">
        <v>1</v>
      </c>
      <c r="E7084">
        <v>585.20000000000005</v>
      </c>
    </row>
    <row r="7085" spans="1:5" x14ac:dyDescent="0.35">
      <c r="A7085">
        <f t="shared" si="110"/>
        <v>2023</v>
      </c>
      <c r="B7085" t="s">
        <v>1808</v>
      </c>
      <c r="C7085">
        <v>88</v>
      </c>
      <c r="D7085">
        <v>1</v>
      </c>
      <c r="E7085">
        <v>2207.5</v>
      </c>
    </row>
    <row r="7086" spans="1:5" x14ac:dyDescent="0.35">
      <c r="A7086">
        <f t="shared" si="110"/>
        <v>2023</v>
      </c>
      <c r="B7086" t="s">
        <v>1808</v>
      </c>
      <c r="C7086">
        <v>91</v>
      </c>
      <c r="D7086">
        <v>1</v>
      </c>
      <c r="E7086">
        <v>699.44</v>
      </c>
    </row>
    <row r="7087" spans="1:5" x14ac:dyDescent="0.35">
      <c r="A7087">
        <f t="shared" si="110"/>
        <v>2023</v>
      </c>
      <c r="B7087" t="s">
        <v>1808</v>
      </c>
      <c r="C7087">
        <v>93</v>
      </c>
      <c r="D7087">
        <v>1</v>
      </c>
      <c r="E7087">
        <v>322.47000000000003</v>
      </c>
    </row>
    <row r="7088" spans="1:5" x14ac:dyDescent="0.35">
      <c r="A7088">
        <f t="shared" si="110"/>
        <v>2023</v>
      </c>
      <c r="B7088" t="s">
        <v>1808</v>
      </c>
      <c r="C7088">
        <v>94</v>
      </c>
      <c r="D7088">
        <v>1</v>
      </c>
      <c r="E7088">
        <v>2724.3</v>
      </c>
    </row>
    <row r="7089" spans="1:5" x14ac:dyDescent="0.35">
      <c r="A7089">
        <f t="shared" si="110"/>
        <v>2023</v>
      </c>
      <c r="B7089" t="s">
        <v>1808</v>
      </c>
      <c r="C7089">
        <v>95</v>
      </c>
      <c r="D7089">
        <v>1</v>
      </c>
      <c r="E7089">
        <v>296.61</v>
      </c>
    </row>
    <row r="7090" spans="1:5" x14ac:dyDescent="0.35">
      <c r="A7090">
        <f t="shared" si="110"/>
        <v>2023</v>
      </c>
      <c r="B7090" t="s">
        <v>1808</v>
      </c>
      <c r="C7090">
        <v>97</v>
      </c>
      <c r="D7090">
        <v>1</v>
      </c>
      <c r="E7090">
        <v>593.79</v>
      </c>
    </row>
    <row r="7091" spans="1:5" x14ac:dyDescent="0.35">
      <c r="A7091">
        <f t="shared" si="110"/>
        <v>2023</v>
      </c>
      <c r="B7091" t="s">
        <v>1808</v>
      </c>
      <c r="C7091">
        <v>99</v>
      </c>
      <c r="D7091">
        <v>1</v>
      </c>
      <c r="E7091">
        <v>1253.42</v>
      </c>
    </row>
    <row r="7092" spans="1:5" x14ac:dyDescent="0.35">
      <c r="A7092">
        <f t="shared" si="110"/>
        <v>2023</v>
      </c>
      <c r="B7092" t="s">
        <v>1808</v>
      </c>
      <c r="C7092">
        <v>100</v>
      </c>
      <c r="D7092">
        <v>1</v>
      </c>
      <c r="E7092">
        <v>341.03</v>
      </c>
    </row>
    <row r="7093" spans="1:5" x14ac:dyDescent="0.35">
      <c r="A7093">
        <f t="shared" si="110"/>
        <v>2023</v>
      </c>
      <c r="B7093" t="s">
        <v>1808</v>
      </c>
      <c r="C7093">
        <v>108</v>
      </c>
      <c r="D7093">
        <v>1</v>
      </c>
      <c r="E7093">
        <v>911.63</v>
      </c>
    </row>
    <row r="7094" spans="1:5" x14ac:dyDescent="0.35">
      <c r="A7094">
        <f t="shared" si="110"/>
        <v>2023</v>
      </c>
      <c r="B7094" t="s">
        <v>1808</v>
      </c>
      <c r="C7094">
        <v>110</v>
      </c>
      <c r="D7094">
        <v>1</v>
      </c>
      <c r="E7094">
        <v>3979.19</v>
      </c>
    </row>
    <row r="7095" spans="1:5" x14ac:dyDescent="0.35">
      <c r="A7095">
        <f t="shared" si="110"/>
        <v>2023</v>
      </c>
      <c r="B7095" t="s">
        <v>1808</v>
      </c>
      <c r="C7095">
        <v>111</v>
      </c>
      <c r="D7095">
        <v>1</v>
      </c>
      <c r="E7095">
        <v>1498.81</v>
      </c>
    </row>
    <row r="7096" spans="1:5" x14ac:dyDescent="0.35">
      <c r="A7096">
        <f t="shared" si="110"/>
        <v>2023</v>
      </c>
      <c r="B7096" t="s">
        <v>1808</v>
      </c>
      <c r="C7096">
        <v>112</v>
      </c>
      <c r="D7096">
        <v>1</v>
      </c>
      <c r="E7096">
        <v>9166.7000000000007</v>
      </c>
    </row>
    <row r="7097" spans="1:5" x14ac:dyDescent="0.35">
      <c r="A7097">
        <f t="shared" si="110"/>
        <v>2023</v>
      </c>
      <c r="B7097" t="s">
        <v>1808</v>
      </c>
      <c r="C7097">
        <v>113</v>
      </c>
      <c r="D7097">
        <v>1</v>
      </c>
      <c r="E7097">
        <v>718.58</v>
      </c>
    </row>
    <row r="7098" spans="1:5" x14ac:dyDescent="0.35">
      <c r="A7098">
        <f t="shared" si="110"/>
        <v>2023</v>
      </c>
      <c r="B7098" t="s">
        <v>1808</v>
      </c>
      <c r="C7098">
        <v>115</v>
      </c>
      <c r="D7098">
        <v>1</v>
      </c>
      <c r="E7098">
        <v>1085.5</v>
      </c>
    </row>
    <row r="7099" spans="1:5" x14ac:dyDescent="0.35">
      <c r="A7099">
        <f t="shared" si="110"/>
        <v>2023</v>
      </c>
      <c r="B7099" t="s">
        <v>1808</v>
      </c>
      <c r="C7099">
        <v>116</v>
      </c>
      <c r="D7099">
        <v>1</v>
      </c>
      <c r="E7099">
        <v>1254.9100000000001</v>
      </c>
    </row>
    <row r="7100" spans="1:5" x14ac:dyDescent="0.35">
      <c r="A7100">
        <f t="shared" si="110"/>
        <v>2023</v>
      </c>
      <c r="B7100" t="s">
        <v>1808</v>
      </c>
      <c r="C7100">
        <v>118</v>
      </c>
      <c r="D7100">
        <v>1</v>
      </c>
      <c r="E7100">
        <v>346.25</v>
      </c>
    </row>
    <row r="7101" spans="1:5" x14ac:dyDescent="0.35">
      <c r="A7101">
        <f t="shared" si="110"/>
        <v>2023</v>
      </c>
      <c r="B7101" t="s">
        <v>1808</v>
      </c>
      <c r="C7101">
        <v>129</v>
      </c>
      <c r="D7101">
        <v>1</v>
      </c>
      <c r="E7101">
        <v>1438.89</v>
      </c>
    </row>
    <row r="7102" spans="1:5" x14ac:dyDescent="0.35">
      <c r="A7102">
        <f t="shared" si="110"/>
        <v>2023</v>
      </c>
      <c r="B7102" t="s">
        <v>1808</v>
      </c>
      <c r="C7102">
        <v>138</v>
      </c>
      <c r="D7102">
        <v>1</v>
      </c>
      <c r="E7102">
        <v>2625.97</v>
      </c>
    </row>
    <row r="7103" spans="1:5" x14ac:dyDescent="0.35">
      <c r="A7103">
        <f t="shared" si="110"/>
        <v>2023</v>
      </c>
      <c r="B7103" t="s">
        <v>1808</v>
      </c>
      <c r="C7103">
        <v>139</v>
      </c>
      <c r="D7103">
        <v>1</v>
      </c>
      <c r="E7103">
        <v>888.47</v>
      </c>
    </row>
    <row r="7104" spans="1:5" x14ac:dyDescent="0.35">
      <c r="A7104">
        <f t="shared" si="110"/>
        <v>2023</v>
      </c>
      <c r="B7104" t="s">
        <v>1808</v>
      </c>
      <c r="C7104">
        <v>146</v>
      </c>
      <c r="D7104">
        <v>1</v>
      </c>
      <c r="E7104">
        <v>911.34</v>
      </c>
    </row>
    <row r="7105" spans="1:5" x14ac:dyDescent="0.35">
      <c r="A7105">
        <f t="shared" si="110"/>
        <v>2023</v>
      </c>
      <c r="B7105" t="s">
        <v>1808</v>
      </c>
      <c r="C7105">
        <v>150</v>
      </c>
      <c r="D7105">
        <v>1</v>
      </c>
      <c r="E7105">
        <v>1054.95</v>
      </c>
    </row>
    <row r="7106" spans="1:5" x14ac:dyDescent="0.35">
      <c r="A7106">
        <f t="shared" si="110"/>
        <v>2023</v>
      </c>
      <c r="B7106" t="s">
        <v>1808</v>
      </c>
      <c r="C7106">
        <v>152</v>
      </c>
      <c r="D7106">
        <v>1</v>
      </c>
      <c r="E7106">
        <v>7202.74</v>
      </c>
    </row>
    <row r="7107" spans="1:5" x14ac:dyDescent="0.35">
      <c r="A7107">
        <f t="shared" si="110"/>
        <v>2023</v>
      </c>
      <c r="B7107" t="s">
        <v>1808</v>
      </c>
      <c r="C7107">
        <v>162</v>
      </c>
      <c r="D7107">
        <v>1</v>
      </c>
      <c r="E7107">
        <v>899.98</v>
      </c>
    </row>
    <row r="7108" spans="1:5" x14ac:dyDescent="0.35">
      <c r="A7108">
        <f t="shared" ref="A7108:A7171" si="111">VALUE(20&amp;LEFT(B7108,2))+1</f>
        <v>2023</v>
      </c>
      <c r="B7108" t="s">
        <v>1808</v>
      </c>
      <c r="C7108">
        <v>166</v>
      </c>
      <c r="D7108">
        <v>1</v>
      </c>
      <c r="E7108">
        <v>422.47</v>
      </c>
    </row>
    <row r="7109" spans="1:5" x14ac:dyDescent="0.35">
      <c r="A7109">
        <f t="shared" si="111"/>
        <v>2023</v>
      </c>
      <c r="B7109" t="s">
        <v>1808</v>
      </c>
      <c r="C7109">
        <v>173</v>
      </c>
      <c r="D7109">
        <v>1</v>
      </c>
      <c r="E7109">
        <v>501.55</v>
      </c>
    </row>
    <row r="7110" spans="1:5" x14ac:dyDescent="0.35">
      <c r="A7110">
        <f t="shared" si="111"/>
        <v>2023</v>
      </c>
      <c r="B7110" t="s">
        <v>1808</v>
      </c>
      <c r="C7110">
        <v>177</v>
      </c>
      <c r="D7110">
        <v>1</v>
      </c>
      <c r="E7110">
        <v>1203.48</v>
      </c>
    </row>
    <row r="7111" spans="1:5" x14ac:dyDescent="0.35">
      <c r="A7111">
        <f t="shared" si="111"/>
        <v>2023</v>
      </c>
      <c r="B7111" t="s">
        <v>1808</v>
      </c>
      <c r="C7111">
        <v>181</v>
      </c>
      <c r="D7111">
        <v>1</v>
      </c>
      <c r="E7111">
        <v>6007.03</v>
      </c>
    </row>
    <row r="7112" spans="1:5" x14ac:dyDescent="0.35">
      <c r="A7112">
        <f t="shared" si="111"/>
        <v>2023</v>
      </c>
      <c r="B7112" t="s">
        <v>1808</v>
      </c>
      <c r="C7112">
        <v>182</v>
      </c>
      <c r="D7112">
        <v>1</v>
      </c>
      <c r="E7112">
        <v>1005.83</v>
      </c>
    </row>
    <row r="7113" spans="1:5" x14ac:dyDescent="0.35">
      <c r="A7113">
        <f t="shared" si="111"/>
        <v>2023</v>
      </c>
      <c r="B7113" t="s">
        <v>1808</v>
      </c>
      <c r="C7113">
        <v>186</v>
      </c>
      <c r="D7113">
        <v>1</v>
      </c>
      <c r="E7113">
        <v>1778.29</v>
      </c>
    </row>
    <row r="7114" spans="1:5" x14ac:dyDescent="0.35">
      <c r="A7114">
        <f t="shared" si="111"/>
        <v>2023</v>
      </c>
      <c r="B7114" t="s">
        <v>1808</v>
      </c>
      <c r="C7114">
        <v>191</v>
      </c>
      <c r="D7114">
        <v>1</v>
      </c>
      <c r="E7114">
        <v>7695.93</v>
      </c>
    </row>
    <row r="7115" spans="1:5" x14ac:dyDescent="0.35">
      <c r="A7115">
        <f t="shared" si="111"/>
        <v>2023</v>
      </c>
      <c r="B7115" t="s">
        <v>1808</v>
      </c>
      <c r="C7115">
        <v>192</v>
      </c>
      <c r="D7115">
        <v>1</v>
      </c>
      <c r="E7115">
        <v>6786.31</v>
      </c>
    </row>
    <row r="7116" spans="1:5" x14ac:dyDescent="0.35">
      <c r="A7116">
        <f t="shared" si="111"/>
        <v>2023</v>
      </c>
      <c r="B7116" t="s">
        <v>1808</v>
      </c>
      <c r="C7116">
        <v>194</v>
      </c>
      <c r="D7116">
        <v>1</v>
      </c>
      <c r="E7116">
        <v>11821.26</v>
      </c>
    </row>
    <row r="7117" spans="1:5" x14ac:dyDescent="0.35">
      <c r="A7117">
        <f t="shared" si="111"/>
        <v>2023</v>
      </c>
      <c r="B7117" t="s">
        <v>1808</v>
      </c>
      <c r="C7117">
        <v>195</v>
      </c>
      <c r="D7117">
        <v>1</v>
      </c>
      <c r="E7117">
        <v>827.62</v>
      </c>
    </row>
    <row r="7118" spans="1:5" x14ac:dyDescent="0.35">
      <c r="A7118">
        <f t="shared" si="111"/>
        <v>2023</v>
      </c>
      <c r="B7118" t="s">
        <v>1808</v>
      </c>
      <c r="C7118">
        <v>196</v>
      </c>
      <c r="D7118">
        <v>1</v>
      </c>
      <c r="E7118">
        <v>28853.200000000001</v>
      </c>
    </row>
    <row r="7119" spans="1:5" x14ac:dyDescent="0.35">
      <c r="A7119">
        <f t="shared" si="111"/>
        <v>2023</v>
      </c>
      <c r="B7119" t="s">
        <v>1808</v>
      </c>
      <c r="C7119">
        <v>197</v>
      </c>
      <c r="D7119">
        <v>1</v>
      </c>
      <c r="E7119">
        <v>5040.3500000000004</v>
      </c>
    </row>
    <row r="7120" spans="1:5" x14ac:dyDescent="0.35">
      <c r="A7120">
        <f t="shared" si="111"/>
        <v>2023</v>
      </c>
      <c r="B7120" t="s">
        <v>1808</v>
      </c>
      <c r="C7120">
        <v>199</v>
      </c>
      <c r="D7120">
        <v>1</v>
      </c>
      <c r="E7120">
        <v>3398.03</v>
      </c>
    </row>
    <row r="7121" spans="1:5" x14ac:dyDescent="0.35">
      <c r="A7121">
        <f t="shared" si="111"/>
        <v>2023</v>
      </c>
      <c r="B7121" t="s">
        <v>1808</v>
      </c>
      <c r="C7121">
        <v>200</v>
      </c>
      <c r="D7121">
        <v>1</v>
      </c>
      <c r="E7121">
        <v>4071.3</v>
      </c>
    </row>
    <row r="7122" spans="1:5" x14ac:dyDescent="0.35">
      <c r="A7122">
        <f t="shared" si="111"/>
        <v>2023</v>
      </c>
      <c r="B7122" t="s">
        <v>1808</v>
      </c>
      <c r="C7122">
        <v>203</v>
      </c>
      <c r="D7122">
        <v>1</v>
      </c>
      <c r="E7122">
        <v>662.18</v>
      </c>
    </row>
    <row r="7123" spans="1:5" x14ac:dyDescent="0.35">
      <c r="A7123">
        <f t="shared" si="111"/>
        <v>2023</v>
      </c>
      <c r="B7123" t="s">
        <v>1808</v>
      </c>
      <c r="C7123">
        <v>204</v>
      </c>
      <c r="D7123">
        <v>1</v>
      </c>
      <c r="E7123">
        <v>2157.4299999999998</v>
      </c>
    </row>
    <row r="7124" spans="1:5" x14ac:dyDescent="0.35">
      <c r="A7124">
        <f t="shared" si="111"/>
        <v>2023</v>
      </c>
      <c r="B7124" t="s">
        <v>1808</v>
      </c>
      <c r="C7124">
        <v>206</v>
      </c>
      <c r="D7124">
        <v>1</v>
      </c>
      <c r="E7124">
        <v>4015.35</v>
      </c>
    </row>
    <row r="7125" spans="1:5" x14ac:dyDescent="0.35">
      <c r="A7125">
        <f t="shared" si="111"/>
        <v>2023</v>
      </c>
      <c r="B7125" t="s">
        <v>1808</v>
      </c>
      <c r="C7125">
        <v>213</v>
      </c>
      <c r="D7125">
        <v>1</v>
      </c>
      <c r="E7125">
        <v>840.49</v>
      </c>
    </row>
    <row r="7126" spans="1:5" x14ac:dyDescent="0.35">
      <c r="A7126">
        <f t="shared" si="111"/>
        <v>2023</v>
      </c>
      <c r="B7126" t="s">
        <v>1808</v>
      </c>
      <c r="C7126">
        <v>227</v>
      </c>
      <c r="D7126">
        <v>1</v>
      </c>
      <c r="E7126">
        <v>912.47</v>
      </c>
    </row>
    <row r="7127" spans="1:5" x14ac:dyDescent="0.35">
      <c r="A7127">
        <f t="shared" si="111"/>
        <v>2023</v>
      </c>
      <c r="B7127" t="s">
        <v>1808</v>
      </c>
      <c r="C7127">
        <v>229</v>
      </c>
      <c r="D7127">
        <v>1</v>
      </c>
      <c r="E7127">
        <v>424.78</v>
      </c>
    </row>
    <row r="7128" spans="1:5" x14ac:dyDescent="0.35">
      <c r="A7128">
        <f t="shared" si="111"/>
        <v>2023</v>
      </c>
      <c r="B7128" t="s">
        <v>1808</v>
      </c>
      <c r="C7128">
        <v>238</v>
      </c>
      <c r="D7128">
        <v>1</v>
      </c>
      <c r="E7128">
        <v>240.63</v>
      </c>
    </row>
    <row r="7129" spans="1:5" x14ac:dyDescent="0.35">
      <c r="A7129">
        <f t="shared" si="111"/>
        <v>2023</v>
      </c>
      <c r="B7129" t="s">
        <v>1808</v>
      </c>
      <c r="C7129">
        <v>239</v>
      </c>
      <c r="D7129">
        <v>1</v>
      </c>
      <c r="E7129">
        <v>636.9</v>
      </c>
    </row>
    <row r="7130" spans="1:5" x14ac:dyDescent="0.35">
      <c r="A7130">
        <f t="shared" si="111"/>
        <v>2023</v>
      </c>
      <c r="B7130" t="s">
        <v>1808</v>
      </c>
      <c r="C7130">
        <v>241</v>
      </c>
      <c r="D7130">
        <v>1</v>
      </c>
      <c r="E7130">
        <v>3370.75</v>
      </c>
    </row>
    <row r="7131" spans="1:5" x14ac:dyDescent="0.35">
      <c r="A7131">
        <f t="shared" si="111"/>
        <v>2023</v>
      </c>
      <c r="B7131" t="s">
        <v>1808</v>
      </c>
      <c r="C7131">
        <v>242</v>
      </c>
      <c r="D7131">
        <v>1</v>
      </c>
      <c r="E7131">
        <v>444.51</v>
      </c>
    </row>
    <row r="7132" spans="1:5" x14ac:dyDescent="0.35">
      <c r="A7132">
        <f t="shared" si="111"/>
        <v>2023</v>
      </c>
      <c r="B7132" t="s">
        <v>1808</v>
      </c>
      <c r="C7132">
        <v>252</v>
      </c>
      <c r="D7132">
        <v>1</v>
      </c>
      <c r="E7132">
        <v>1056.3</v>
      </c>
    </row>
    <row r="7133" spans="1:5" x14ac:dyDescent="0.35">
      <c r="A7133">
        <f t="shared" si="111"/>
        <v>2023</v>
      </c>
      <c r="B7133" t="s">
        <v>1808</v>
      </c>
      <c r="C7133">
        <v>253</v>
      </c>
      <c r="D7133">
        <v>1</v>
      </c>
      <c r="E7133">
        <v>720.82</v>
      </c>
    </row>
    <row r="7134" spans="1:5" x14ac:dyDescent="0.35">
      <c r="A7134">
        <f t="shared" si="111"/>
        <v>2023</v>
      </c>
      <c r="B7134" t="s">
        <v>1808</v>
      </c>
      <c r="C7134">
        <v>255</v>
      </c>
      <c r="D7134">
        <v>1</v>
      </c>
      <c r="E7134">
        <v>1519.17</v>
      </c>
    </row>
    <row r="7135" spans="1:5" x14ac:dyDescent="0.35">
      <c r="A7135">
        <f t="shared" si="111"/>
        <v>2023</v>
      </c>
      <c r="B7135" t="s">
        <v>1808</v>
      </c>
      <c r="C7135">
        <v>256</v>
      </c>
      <c r="D7135">
        <v>1</v>
      </c>
      <c r="E7135">
        <v>2462.1999999999998</v>
      </c>
    </row>
    <row r="7136" spans="1:5" x14ac:dyDescent="0.35">
      <c r="A7136">
        <f t="shared" si="111"/>
        <v>2023</v>
      </c>
      <c r="B7136" t="s">
        <v>1808</v>
      </c>
      <c r="C7136">
        <v>261</v>
      </c>
      <c r="D7136">
        <v>1</v>
      </c>
      <c r="E7136">
        <v>334.53</v>
      </c>
    </row>
    <row r="7137" spans="1:5" x14ac:dyDescent="0.35">
      <c r="A7137">
        <f t="shared" si="111"/>
        <v>2023</v>
      </c>
      <c r="B7137" t="s">
        <v>1808</v>
      </c>
      <c r="C7137">
        <v>264</v>
      </c>
      <c r="D7137">
        <v>1</v>
      </c>
      <c r="E7137">
        <v>91.84</v>
      </c>
    </row>
    <row r="7138" spans="1:5" x14ac:dyDescent="0.35">
      <c r="A7138">
        <f t="shared" si="111"/>
        <v>2023</v>
      </c>
      <c r="B7138" t="s">
        <v>1808</v>
      </c>
      <c r="C7138">
        <v>270</v>
      </c>
      <c r="D7138">
        <v>1</v>
      </c>
      <c r="E7138">
        <v>6811</v>
      </c>
    </row>
    <row r="7139" spans="1:5" x14ac:dyDescent="0.35">
      <c r="A7139">
        <f t="shared" si="111"/>
        <v>2023</v>
      </c>
      <c r="B7139" t="s">
        <v>1808</v>
      </c>
      <c r="C7139">
        <v>271</v>
      </c>
      <c r="D7139">
        <v>1</v>
      </c>
      <c r="E7139">
        <v>10174.879999999999</v>
      </c>
    </row>
    <row r="7140" spans="1:5" x14ac:dyDescent="0.35">
      <c r="A7140">
        <f t="shared" si="111"/>
        <v>2023</v>
      </c>
      <c r="B7140" t="s">
        <v>1808</v>
      </c>
      <c r="C7140">
        <v>272</v>
      </c>
      <c r="D7140">
        <v>1</v>
      </c>
      <c r="E7140">
        <v>9023.86</v>
      </c>
    </row>
    <row r="7141" spans="1:5" x14ac:dyDescent="0.35">
      <c r="A7141">
        <f t="shared" si="111"/>
        <v>2023</v>
      </c>
      <c r="B7141" t="s">
        <v>1808</v>
      </c>
      <c r="C7141">
        <v>273</v>
      </c>
      <c r="D7141">
        <v>1</v>
      </c>
      <c r="E7141">
        <v>8581.82</v>
      </c>
    </row>
    <row r="7142" spans="1:5" x14ac:dyDescent="0.35">
      <c r="A7142">
        <f t="shared" si="111"/>
        <v>2023</v>
      </c>
      <c r="B7142" t="s">
        <v>1808</v>
      </c>
      <c r="C7142">
        <v>276</v>
      </c>
      <c r="D7142">
        <v>1</v>
      </c>
      <c r="E7142">
        <v>11258.44</v>
      </c>
    </row>
    <row r="7143" spans="1:5" x14ac:dyDescent="0.35">
      <c r="A7143">
        <f t="shared" si="111"/>
        <v>2023</v>
      </c>
      <c r="B7143" t="s">
        <v>1808</v>
      </c>
      <c r="C7143">
        <v>277</v>
      </c>
      <c r="D7143">
        <v>1</v>
      </c>
      <c r="E7143">
        <v>2412.02</v>
      </c>
    </row>
    <row r="7144" spans="1:5" x14ac:dyDescent="0.35">
      <c r="A7144">
        <f t="shared" si="111"/>
        <v>2023</v>
      </c>
      <c r="B7144" t="s">
        <v>1808</v>
      </c>
      <c r="C7144">
        <v>278</v>
      </c>
      <c r="D7144">
        <v>1</v>
      </c>
      <c r="E7144">
        <v>2873.85</v>
      </c>
    </row>
    <row r="7145" spans="1:5" x14ac:dyDescent="0.35">
      <c r="A7145">
        <f t="shared" si="111"/>
        <v>2023</v>
      </c>
      <c r="B7145" t="s">
        <v>1808</v>
      </c>
      <c r="C7145">
        <v>279</v>
      </c>
      <c r="D7145">
        <v>1</v>
      </c>
      <c r="E7145">
        <v>20439.349999999999</v>
      </c>
    </row>
    <row r="7146" spans="1:5" x14ac:dyDescent="0.35">
      <c r="A7146">
        <f t="shared" si="111"/>
        <v>2023</v>
      </c>
      <c r="B7146" t="s">
        <v>1808</v>
      </c>
      <c r="C7146">
        <v>280</v>
      </c>
      <c r="D7146">
        <v>1</v>
      </c>
      <c r="E7146">
        <v>4043.62</v>
      </c>
    </row>
    <row r="7147" spans="1:5" x14ac:dyDescent="0.35">
      <c r="A7147">
        <f t="shared" si="111"/>
        <v>2023</v>
      </c>
      <c r="B7147" t="s">
        <v>1808</v>
      </c>
      <c r="C7147">
        <v>281</v>
      </c>
      <c r="D7147">
        <v>1</v>
      </c>
      <c r="E7147">
        <v>10757.89</v>
      </c>
    </row>
    <row r="7148" spans="1:5" x14ac:dyDescent="0.35">
      <c r="A7148">
        <f t="shared" si="111"/>
        <v>2023</v>
      </c>
      <c r="B7148" t="s">
        <v>1808</v>
      </c>
      <c r="C7148">
        <v>282</v>
      </c>
      <c r="D7148">
        <v>1</v>
      </c>
      <c r="E7148">
        <v>1804.75</v>
      </c>
    </row>
    <row r="7149" spans="1:5" x14ac:dyDescent="0.35">
      <c r="A7149">
        <f t="shared" si="111"/>
        <v>2023</v>
      </c>
      <c r="B7149" t="s">
        <v>1808</v>
      </c>
      <c r="C7149">
        <v>283</v>
      </c>
      <c r="D7149">
        <v>1</v>
      </c>
      <c r="E7149">
        <v>4391.7</v>
      </c>
    </row>
    <row r="7150" spans="1:5" x14ac:dyDescent="0.35">
      <c r="A7150">
        <f t="shared" si="111"/>
        <v>2023</v>
      </c>
      <c r="B7150" t="s">
        <v>1808</v>
      </c>
      <c r="C7150">
        <v>284</v>
      </c>
      <c r="D7150">
        <v>1</v>
      </c>
      <c r="E7150">
        <v>12247.58</v>
      </c>
    </row>
    <row r="7151" spans="1:5" x14ac:dyDescent="0.35">
      <c r="A7151">
        <f t="shared" si="111"/>
        <v>2023</v>
      </c>
      <c r="B7151" t="s">
        <v>1808</v>
      </c>
      <c r="C7151">
        <v>286</v>
      </c>
      <c r="D7151">
        <v>1</v>
      </c>
      <c r="E7151">
        <v>2182.94</v>
      </c>
    </row>
    <row r="7152" spans="1:5" x14ac:dyDescent="0.35">
      <c r="A7152">
        <f t="shared" si="111"/>
        <v>2023</v>
      </c>
      <c r="B7152" t="s">
        <v>1808</v>
      </c>
      <c r="C7152">
        <v>294</v>
      </c>
      <c r="D7152">
        <v>1</v>
      </c>
      <c r="E7152">
        <v>2055.89</v>
      </c>
    </row>
    <row r="7153" spans="1:5" x14ac:dyDescent="0.35">
      <c r="A7153">
        <f t="shared" si="111"/>
        <v>2023</v>
      </c>
      <c r="B7153" t="s">
        <v>1808</v>
      </c>
      <c r="C7153">
        <v>297</v>
      </c>
      <c r="D7153">
        <v>1</v>
      </c>
      <c r="E7153">
        <v>350.82</v>
      </c>
    </row>
    <row r="7154" spans="1:5" x14ac:dyDescent="0.35">
      <c r="A7154">
        <f t="shared" si="111"/>
        <v>2023</v>
      </c>
      <c r="B7154" t="s">
        <v>1808</v>
      </c>
      <c r="C7154">
        <v>299</v>
      </c>
      <c r="D7154">
        <v>1</v>
      </c>
      <c r="E7154">
        <v>713.92</v>
      </c>
    </row>
    <row r="7155" spans="1:5" x14ac:dyDescent="0.35">
      <c r="A7155">
        <f t="shared" si="111"/>
        <v>2023</v>
      </c>
      <c r="B7155" t="s">
        <v>1808</v>
      </c>
      <c r="C7155">
        <v>300</v>
      </c>
      <c r="D7155">
        <v>1</v>
      </c>
      <c r="E7155">
        <v>1031.5</v>
      </c>
    </row>
    <row r="7156" spans="1:5" x14ac:dyDescent="0.35">
      <c r="A7156">
        <f t="shared" si="111"/>
        <v>2023</v>
      </c>
      <c r="B7156" t="s">
        <v>1808</v>
      </c>
      <c r="C7156">
        <v>306</v>
      </c>
      <c r="D7156">
        <v>1</v>
      </c>
      <c r="E7156">
        <v>350.6</v>
      </c>
    </row>
    <row r="7157" spans="1:5" x14ac:dyDescent="0.35">
      <c r="A7157">
        <f t="shared" si="111"/>
        <v>2023</v>
      </c>
      <c r="B7157" t="s">
        <v>1808</v>
      </c>
      <c r="C7157">
        <v>308</v>
      </c>
      <c r="D7157">
        <v>1</v>
      </c>
      <c r="E7157">
        <v>570.5</v>
      </c>
    </row>
    <row r="7158" spans="1:5" x14ac:dyDescent="0.35">
      <c r="A7158">
        <f t="shared" si="111"/>
        <v>2023</v>
      </c>
      <c r="B7158" t="s">
        <v>1808</v>
      </c>
      <c r="C7158">
        <v>309</v>
      </c>
      <c r="D7158">
        <v>1</v>
      </c>
      <c r="E7158">
        <v>1665.4</v>
      </c>
    </row>
    <row r="7159" spans="1:5" x14ac:dyDescent="0.35">
      <c r="A7159">
        <f t="shared" si="111"/>
        <v>2023</v>
      </c>
      <c r="B7159" t="s">
        <v>1808</v>
      </c>
      <c r="C7159">
        <v>314</v>
      </c>
      <c r="D7159">
        <v>1</v>
      </c>
      <c r="E7159">
        <v>764.49</v>
      </c>
    </row>
    <row r="7160" spans="1:5" x14ac:dyDescent="0.35">
      <c r="A7160">
        <f t="shared" si="111"/>
        <v>2023</v>
      </c>
      <c r="B7160" t="s">
        <v>1808</v>
      </c>
      <c r="C7160">
        <v>316</v>
      </c>
      <c r="D7160">
        <v>1</v>
      </c>
      <c r="E7160">
        <v>1021.2</v>
      </c>
    </row>
    <row r="7161" spans="1:5" x14ac:dyDescent="0.35">
      <c r="A7161">
        <f t="shared" si="111"/>
        <v>2023</v>
      </c>
      <c r="B7161" t="s">
        <v>1808</v>
      </c>
      <c r="C7161">
        <v>317</v>
      </c>
      <c r="D7161">
        <v>1</v>
      </c>
      <c r="E7161">
        <v>848.42</v>
      </c>
    </row>
    <row r="7162" spans="1:5" x14ac:dyDescent="0.35">
      <c r="A7162">
        <f t="shared" si="111"/>
        <v>2023</v>
      </c>
      <c r="B7162" t="s">
        <v>1808</v>
      </c>
      <c r="C7162">
        <v>318</v>
      </c>
      <c r="D7162">
        <v>1</v>
      </c>
      <c r="E7162">
        <v>3880.64</v>
      </c>
    </row>
    <row r="7163" spans="1:5" x14ac:dyDescent="0.35">
      <c r="A7163">
        <f t="shared" si="111"/>
        <v>2023</v>
      </c>
      <c r="B7163" t="s">
        <v>1808</v>
      </c>
      <c r="C7163">
        <v>319</v>
      </c>
      <c r="D7163">
        <v>1</v>
      </c>
      <c r="E7163">
        <v>550.55999999999995</v>
      </c>
    </row>
    <row r="7164" spans="1:5" x14ac:dyDescent="0.35">
      <c r="A7164">
        <f t="shared" si="111"/>
        <v>2023</v>
      </c>
      <c r="B7164" t="s">
        <v>1808</v>
      </c>
      <c r="C7164">
        <v>323</v>
      </c>
      <c r="D7164">
        <v>2</v>
      </c>
      <c r="E7164">
        <v>23</v>
      </c>
    </row>
    <row r="7165" spans="1:5" x14ac:dyDescent="0.35">
      <c r="A7165">
        <f t="shared" si="111"/>
        <v>2023</v>
      </c>
      <c r="B7165" t="s">
        <v>1808</v>
      </c>
      <c r="C7165">
        <v>330</v>
      </c>
      <c r="D7165">
        <v>1</v>
      </c>
      <c r="E7165">
        <v>262.48</v>
      </c>
    </row>
    <row r="7166" spans="1:5" x14ac:dyDescent="0.35">
      <c r="A7166">
        <f t="shared" si="111"/>
        <v>2023</v>
      </c>
      <c r="B7166" t="s">
        <v>1808</v>
      </c>
      <c r="C7166">
        <v>332</v>
      </c>
      <c r="D7166">
        <v>1</v>
      </c>
      <c r="E7166">
        <v>1604.76</v>
      </c>
    </row>
    <row r="7167" spans="1:5" x14ac:dyDescent="0.35">
      <c r="A7167">
        <f t="shared" si="111"/>
        <v>2023</v>
      </c>
      <c r="B7167" t="s">
        <v>1808</v>
      </c>
      <c r="C7167">
        <v>333</v>
      </c>
      <c r="D7167">
        <v>1</v>
      </c>
      <c r="E7167">
        <v>505.78</v>
      </c>
    </row>
    <row r="7168" spans="1:5" x14ac:dyDescent="0.35">
      <c r="A7168">
        <f t="shared" si="111"/>
        <v>2023</v>
      </c>
      <c r="B7168" t="s">
        <v>1808</v>
      </c>
      <c r="C7168">
        <v>345</v>
      </c>
      <c r="D7168">
        <v>1</v>
      </c>
      <c r="E7168">
        <v>1541.38</v>
      </c>
    </row>
    <row r="7169" spans="1:5" x14ac:dyDescent="0.35">
      <c r="A7169">
        <f t="shared" si="111"/>
        <v>2023</v>
      </c>
      <c r="B7169" t="s">
        <v>1808</v>
      </c>
      <c r="C7169">
        <v>347</v>
      </c>
      <c r="D7169">
        <v>1</v>
      </c>
      <c r="E7169">
        <v>4024.96</v>
      </c>
    </row>
    <row r="7170" spans="1:5" x14ac:dyDescent="0.35">
      <c r="A7170">
        <f t="shared" si="111"/>
        <v>2023</v>
      </c>
      <c r="B7170" t="s">
        <v>1808</v>
      </c>
      <c r="C7170">
        <v>356</v>
      </c>
      <c r="D7170">
        <v>1</v>
      </c>
      <c r="E7170">
        <v>177.18</v>
      </c>
    </row>
    <row r="7171" spans="1:5" x14ac:dyDescent="0.35">
      <c r="A7171">
        <f t="shared" si="111"/>
        <v>2023</v>
      </c>
      <c r="B7171" t="s">
        <v>1808</v>
      </c>
      <c r="C7171">
        <v>361</v>
      </c>
      <c r="D7171">
        <v>1</v>
      </c>
      <c r="E7171">
        <v>898.26</v>
      </c>
    </row>
    <row r="7172" spans="1:5" x14ac:dyDescent="0.35">
      <c r="A7172">
        <f t="shared" ref="A7172:A7235" si="112">VALUE(20&amp;LEFT(B7172,2))+1</f>
        <v>2023</v>
      </c>
      <c r="B7172" t="s">
        <v>1808</v>
      </c>
      <c r="C7172">
        <v>362</v>
      </c>
      <c r="D7172">
        <v>1</v>
      </c>
      <c r="E7172">
        <v>324.14999999999998</v>
      </c>
    </row>
    <row r="7173" spans="1:5" x14ac:dyDescent="0.35">
      <c r="A7173">
        <f t="shared" si="112"/>
        <v>2023</v>
      </c>
      <c r="B7173" t="s">
        <v>1808</v>
      </c>
      <c r="C7173">
        <v>363</v>
      </c>
      <c r="D7173">
        <v>1</v>
      </c>
      <c r="E7173">
        <v>268.47000000000003</v>
      </c>
    </row>
    <row r="7174" spans="1:5" x14ac:dyDescent="0.35">
      <c r="A7174">
        <f t="shared" si="112"/>
        <v>2023</v>
      </c>
      <c r="B7174" t="s">
        <v>1808</v>
      </c>
      <c r="C7174">
        <v>378</v>
      </c>
      <c r="D7174">
        <v>1</v>
      </c>
      <c r="E7174">
        <v>551.59</v>
      </c>
    </row>
    <row r="7175" spans="1:5" x14ac:dyDescent="0.35">
      <c r="A7175">
        <f t="shared" si="112"/>
        <v>2023</v>
      </c>
      <c r="B7175" t="s">
        <v>1808</v>
      </c>
      <c r="C7175">
        <v>381</v>
      </c>
      <c r="D7175">
        <v>1</v>
      </c>
      <c r="E7175">
        <v>1308.6199999999999</v>
      </c>
    </row>
    <row r="7176" spans="1:5" x14ac:dyDescent="0.35">
      <c r="A7176">
        <f t="shared" si="112"/>
        <v>2023</v>
      </c>
      <c r="B7176" t="s">
        <v>1808</v>
      </c>
      <c r="C7176">
        <v>390</v>
      </c>
      <c r="D7176">
        <v>1</v>
      </c>
      <c r="E7176">
        <v>433.37</v>
      </c>
    </row>
    <row r="7177" spans="1:5" x14ac:dyDescent="0.35">
      <c r="A7177">
        <f t="shared" si="112"/>
        <v>2023</v>
      </c>
      <c r="B7177" t="s">
        <v>1808</v>
      </c>
      <c r="C7177">
        <v>391</v>
      </c>
      <c r="D7177">
        <v>1</v>
      </c>
      <c r="E7177">
        <v>595.01</v>
      </c>
    </row>
    <row r="7178" spans="1:5" x14ac:dyDescent="0.35">
      <c r="A7178">
        <f t="shared" si="112"/>
        <v>2023</v>
      </c>
      <c r="B7178" t="s">
        <v>1808</v>
      </c>
      <c r="C7178">
        <v>402</v>
      </c>
      <c r="D7178">
        <v>1</v>
      </c>
      <c r="E7178">
        <v>215.17</v>
      </c>
    </row>
    <row r="7179" spans="1:5" x14ac:dyDescent="0.35">
      <c r="A7179">
        <f t="shared" si="112"/>
        <v>2023</v>
      </c>
      <c r="B7179" t="s">
        <v>1808</v>
      </c>
      <c r="C7179">
        <v>403</v>
      </c>
      <c r="D7179">
        <v>1</v>
      </c>
      <c r="E7179">
        <v>115.04</v>
      </c>
    </row>
    <row r="7180" spans="1:5" x14ac:dyDescent="0.35">
      <c r="A7180">
        <f t="shared" si="112"/>
        <v>2023</v>
      </c>
      <c r="B7180" t="s">
        <v>1808</v>
      </c>
      <c r="C7180">
        <v>404</v>
      </c>
      <c r="D7180">
        <v>1</v>
      </c>
      <c r="E7180">
        <v>189.83</v>
      </c>
    </row>
    <row r="7181" spans="1:5" x14ac:dyDescent="0.35">
      <c r="A7181">
        <f t="shared" si="112"/>
        <v>2023</v>
      </c>
      <c r="B7181" t="s">
        <v>1808</v>
      </c>
      <c r="C7181">
        <v>413</v>
      </c>
      <c r="D7181">
        <v>1</v>
      </c>
      <c r="E7181">
        <v>2559.31</v>
      </c>
    </row>
    <row r="7182" spans="1:5" x14ac:dyDescent="0.35">
      <c r="A7182">
        <f t="shared" si="112"/>
        <v>2023</v>
      </c>
      <c r="B7182" t="s">
        <v>1808</v>
      </c>
      <c r="C7182">
        <v>414</v>
      </c>
      <c r="D7182">
        <v>1</v>
      </c>
      <c r="E7182">
        <v>481.18</v>
      </c>
    </row>
    <row r="7183" spans="1:5" x14ac:dyDescent="0.35">
      <c r="A7183">
        <f t="shared" si="112"/>
        <v>2023</v>
      </c>
      <c r="B7183" t="s">
        <v>1808</v>
      </c>
      <c r="C7183">
        <v>415</v>
      </c>
      <c r="D7183">
        <v>1</v>
      </c>
      <c r="E7183">
        <v>224.03</v>
      </c>
    </row>
    <row r="7184" spans="1:5" x14ac:dyDescent="0.35">
      <c r="A7184">
        <f t="shared" si="112"/>
        <v>2023</v>
      </c>
      <c r="B7184" t="s">
        <v>1808</v>
      </c>
      <c r="C7184">
        <v>423</v>
      </c>
      <c r="D7184">
        <v>1</v>
      </c>
      <c r="E7184">
        <v>2646.46</v>
      </c>
    </row>
    <row r="7185" spans="1:5" x14ac:dyDescent="0.35">
      <c r="A7185">
        <f t="shared" si="112"/>
        <v>2023</v>
      </c>
      <c r="B7185" t="s">
        <v>1808</v>
      </c>
      <c r="C7185">
        <v>424</v>
      </c>
      <c r="D7185">
        <v>1</v>
      </c>
      <c r="E7185">
        <v>485.08</v>
      </c>
    </row>
    <row r="7186" spans="1:5" x14ac:dyDescent="0.35">
      <c r="A7186">
        <f t="shared" si="112"/>
        <v>2023</v>
      </c>
      <c r="B7186" t="s">
        <v>1808</v>
      </c>
      <c r="C7186">
        <v>432</v>
      </c>
      <c r="D7186">
        <v>1</v>
      </c>
      <c r="E7186">
        <v>627.08000000000004</v>
      </c>
    </row>
    <row r="7187" spans="1:5" x14ac:dyDescent="0.35">
      <c r="A7187">
        <f t="shared" si="112"/>
        <v>2023</v>
      </c>
      <c r="B7187" t="s">
        <v>1808</v>
      </c>
      <c r="C7187">
        <v>435</v>
      </c>
      <c r="D7187">
        <v>1</v>
      </c>
      <c r="E7187">
        <v>712.36</v>
      </c>
    </row>
    <row r="7188" spans="1:5" x14ac:dyDescent="0.35">
      <c r="A7188">
        <f t="shared" si="112"/>
        <v>2023</v>
      </c>
      <c r="B7188" t="s">
        <v>1808</v>
      </c>
      <c r="C7188">
        <v>441</v>
      </c>
      <c r="D7188">
        <v>1</v>
      </c>
      <c r="E7188">
        <v>454.61</v>
      </c>
    </row>
    <row r="7189" spans="1:5" x14ac:dyDescent="0.35">
      <c r="A7189">
        <f t="shared" si="112"/>
        <v>2023</v>
      </c>
      <c r="B7189" t="s">
        <v>1808</v>
      </c>
      <c r="C7189">
        <v>447</v>
      </c>
      <c r="D7189">
        <v>1</v>
      </c>
      <c r="E7189">
        <v>132.12</v>
      </c>
    </row>
    <row r="7190" spans="1:5" x14ac:dyDescent="0.35">
      <c r="A7190">
        <f t="shared" si="112"/>
        <v>2023</v>
      </c>
      <c r="B7190" t="s">
        <v>1808</v>
      </c>
      <c r="C7190">
        <v>458</v>
      </c>
      <c r="D7190">
        <v>1</v>
      </c>
      <c r="E7190">
        <v>225.25</v>
      </c>
    </row>
    <row r="7191" spans="1:5" x14ac:dyDescent="0.35">
      <c r="A7191">
        <f t="shared" si="112"/>
        <v>2023</v>
      </c>
      <c r="B7191" t="s">
        <v>1808</v>
      </c>
      <c r="C7191">
        <v>463</v>
      </c>
      <c r="D7191">
        <v>1</v>
      </c>
      <c r="E7191">
        <v>900.57</v>
      </c>
    </row>
    <row r="7192" spans="1:5" x14ac:dyDescent="0.35">
      <c r="A7192">
        <f t="shared" si="112"/>
        <v>2023</v>
      </c>
      <c r="B7192" t="s">
        <v>1808</v>
      </c>
      <c r="C7192">
        <v>465</v>
      </c>
      <c r="D7192">
        <v>1</v>
      </c>
      <c r="E7192">
        <v>1549.55</v>
      </c>
    </row>
    <row r="7193" spans="1:5" x14ac:dyDescent="0.35">
      <c r="A7193">
        <f t="shared" si="112"/>
        <v>2023</v>
      </c>
      <c r="B7193" t="s">
        <v>1808</v>
      </c>
      <c r="C7193">
        <v>466</v>
      </c>
      <c r="D7193">
        <v>1</v>
      </c>
      <c r="E7193">
        <v>2064.0100000000002</v>
      </c>
    </row>
    <row r="7194" spans="1:5" x14ac:dyDescent="0.35">
      <c r="A7194">
        <f t="shared" si="112"/>
        <v>2023</v>
      </c>
      <c r="B7194" t="s">
        <v>1808</v>
      </c>
      <c r="C7194">
        <v>473</v>
      </c>
      <c r="D7194">
        <v>1</v>
      </c>
      <c r="E7194">
        <v>415.94</v>
      </c>
    </row>
    <row r="7195" spans="1:5" x14ac:dyDescent="0.35">
      <c r="A7195">
        <f t="shared" si="112"/>
        <v>2023</v>
      </c>
      <c r="B7195" t="s">
        <v>1808</v>
      </c>
      <c r="C7195">
        <v>477</v>
      </c>
      <c r="D7195">
        <v>1</v>
      </c>
      <c r="E7195">
        <v>3226.58</v>
      </c>
    </row>
    <row r="7196" spans="1:5" x14ac:dyDescent="0.35">
      <c r="A7196">
        <f t="shared" si="112"/>
        <v>2023</v>
      </c>
      <c r="B7196" t="s">
        <v>1808</v>
      </c>
      <c r="C7196">
        <v>480</v>
      </c>
      <c r="D7196">
        <v>1</v>
      </c>
      <c r="E7196">
        <v>546.74</v>
      </c>
    </row>
    <row r="7197" spans="1:5" x14ac:dyDescent="0.35">
      <c r="A7197">
        <f t="shared" si="112"/>
        <v>2023</v>
      </c>
      <c r="B7197" t="s">
        <v>1808</v>
      </c>
      <c r="C7197">
        <v>482</v>
      </c>
      <c r="D7197">
        <v>1</v>
      </c>
      <c r="E7197">
        <v>2386.86</v>
      </c>
    </row>
    <row r="7198" spans="1:5" x14ac:dyDescent="0.35">
      <c r="A7198">
        <f t="shared" si="112"/>
        <v>2023</v>
      </c>
      <c r="B7198" t="s">
        <v>1808</v>
      </c>
      <c r="C7198">
        <v>484</v>
      </c>
      <c r="D7198">
        <v>1</v>
      </c>
      <c r="E7198">
        <v>1226.1099999999999</v>
      </c>
    </row>
    <row r="7199" spans="1:5" x14ac:dyDescent="0.35">
      <c r="A7199">
        <f t="shared" si="112"/>
        <v>2023</v>
      </c>
      <c r="B7199" t="s">
        <v>1808</v>
      </c>
      <c r="C7199">
        <v>485</v>
      </c>
      <c r="D7199">
        <v>1</v>
      </c>
      <c r="E7199">
        <v>943.57</v>
      </c>
    </row>
    <row r="7200" spans="1:5" x14ac:dyDescent="0.35">
      <c r="A7200">
        <f t="shared" si="112"/>
        <v>2023</v>
      </c>
      <c r="B7200" t="s">
        <v>1808</v>
      </c>
      <c r="C7200">
        <v>486</v>
      </c>
      <c r="D7200">
        <v>1</v>
      </c>
      <c r="E7200">
        <v>341.43</v>
      </c>
    </row>
    <row r="7201" spans="1:5" x14ac:dyDescent="0.35">
      <c r="A7201">
        <f t="shared" si="112"/>
        <v>2023</v>
      </c>
      <c r="B7201" t="s">
        <v>1808</v>
      </c>
      <c r="C7201">
        <v>487</v>
      </c>
      <c r="D7201">
        <v>1</v>
      </c>
      <c r="E7201">
        <v>324.11</v>
      </c>
    </row>
    <row r="7202" spans="1:5" x14ac:dyDescent="0.35">
      <c r="A7202">
        <f t="shared" si="112"/>
        <v>2023</v>
      </c>
      <c r="B7202" t="s">
        <v>1808</v>
      </c>
      <c r="C7202">
        <v>492</v>
      </c>
      <c r="D7202">
        <v>1</v>
      </c>
      <c r="E7202">
        <v>5036.53</v>
      </c>
    </row>
    <row r="7203" spans="1:5" x14ac:dyDescent="0.35">
      <c r="A7203">
        <f t="shared" si="112"/>
        <v>2023</v>
      </c>
      <c r="B7203" t="s">
        <v>1808</v>
      </c>
      <c r="C7203">
        <v>495</v>
      </c>
      <c r="D7203">
        <v>1</v>
      </c>
      <c r="E7203">
        <v>453.76</v>
      </c>
    </row>
    <row r="7204" spans="1:5" x14ac:dyDescent="0.35">
      <c r="A7204">
        <f t="shared" si="112"/>
        <v>2023</v>
      </c>
      <c r="B7204" t="s">
        <v>1808</v>
      </c>
      <c r="C7204">
        <v>497</v>
      </c>
      <c r="D7204">
        <v>1</v>
      </c>
      <c r="E7204">
        <v>306.83999999999997</v>
      </c>
    </row>
    <row r="7205" spans="1:5" x14ac:dyDescent="0.35">
      <c r="A7205">
        <f t="shared" si="112"/>
        <v>2023</v>
      </c>
      <c r="B7205" t="s">
        <v>1808</v>
      </c>
      <c r="C7205">
        <v>499</v>
      </c>
      <c r="D7205">
        <v>1</v>
      </c>
      <c r="E7205">
        <v>253.28</v>
      </c>
    </row>
    <row r="7206" spans="1:5" x14ac:dyDescent="0.35">
      <c r="A7206">
        <f t="shared" si="112"/>
        <v>2023</v>
      </c>
      <c r="B7206" t="s">
        <v>1808</v>
      </c>
      <c r="C7206">
        <v>500</v>
      </c>
      <c r="D7206">
        <v>1</v>
      </c>
      <c r="E7206">
        <v>468.18</v>
      </c>
    </row>
    <row r="7207" spans="1:5" x14ac:dyDescent="0.35">
      <c r="A7207">
        <f t="shared" si="112"/>
        <v>2023</v>
      </c>
      <c r="B7207" t="s">
        <v>1808</v>
      </c>
      <c r="C7207">
        <v>505</v>
      </c>
      <c r="D7207">
        <v>1</v>
      </c>
      <c r="E7207">
        <v>372.13</v>
      </c>
    </row>
    <row r="7208" spans="1:5" x14ac:dyDescent="0.35">
      <c r="A7208">
        <f t="shared" si="112"/>
        <v>2023</v>
      </c>
      <c r="B7208" t="s">
        <v>1808</v>
      </c>
      <c r="C7208">
        <v>507</v>
      </c>
      <c r="D7208">
        <v>1</v>
      </c>
      <c r="E7208">
        <v>335.58</v>
      </c>
    </row>
    <row r="7209" spans="1:5" x14ac:dyDescent="0.35">
      <c r="A7209">
        <f t="shared" si="112"/>
        <v>2023</v>
      </c>
      <c r="B7209" t="s">
        <v>1808</v>
      </c>
      <c r="C7209">
        <v>508</v>
      </c>
      <c r="D7209">
        <v>1</v>
      </c>
      <c r="E7209">
        <v>2071.6799999999998</v>
      </c>
    </row>
    <row r="7210" spans="1:5" x14ac:dyDescent="0.35">
      <c r="A7210">
        <f t="shared" si="112"/>
        <v>2023</v>
      </c>
      <c r="B7210" t="s">
        <v>1808</v>
      </c>
      <c r="C7210">
        <v>511</v>
      </c>
      <c r="D7210">
        <v>1</v>
      </c>
      <c r="E7210">
        <v>566.73</v>
      </c>
    </row>
    <row r="7211" spans="1:5" x14ac:dyDescent="0.35">
      <c r="A7211">
        <f t="shared" si="112"/>
        <v>2023</v>
      </c>
      <c r="B7211" t="s">
        <v>1808</v>
      </c>
      <c r="C7211">
        <v>514</v>
      </c>
      <c r="D7211">
        <v>1</v>
      </c>
      <c r="E7211">
        <v>135.68</v>
      </c>
    </row>
    <row r="7212" spans="1:5" x14ac:dyDescent="0.35">
      <c r="A7212">
        <f t="shared" si="112"/>
        <v>2023</v>
      </c>
      <c r="B7212" t="s">
        <v>1808</v>
      </c>
      <c r="C7212">
        <v>518</v>
      </c>
      <c r="D7212">
        <v>1</v>
      </c>
      <c r="E7212">
        <v>3236.24</v>
      </c>
    </row>
    <row r="7213" spans="1:5" x14ac:dyDescent="0.35">
      <c r="A7213">
        <f t="shared" si="112"/>
        <v>2023</v>
      </c>
      <c r="B7213" t="s">
        <v>1808</v>
      </c>
      <c r="C7213">
        <v>531</v>
      </c>
      <c r="D7213">
        <v>1</v>
      </c>
      <c r="E7213">
        <v>2293.23</v>
      </c>
    </row>
    <row r="7214" spans="1:5" x14ac:dyDescent="0.35">
      <c r="A7214">
        <f t="shared" si="112"/>
        <v>2023</v>
      </c>
      <c r="B7214" t="s">
        <v>1808</v>
      </c>
      <c r="C7214">
        <v>533</v>
      </c>
      <c r="D7214">
        <v>1</v>
      </c>
      <c r="E7214">
        <v>1104.6400000000001</v>
      </c>
    </row>
    <row r="7215" spans="1:5" x14ac:dyDescent="0.35">
      <c r="A7215">
        <f t="shared" si="112"/>
        <v>2023</v>
      </c>
      <c r="B7215" t="s">
        <v>1808</v>
      </c>
      <c r="C7215">
        <v>534</v>
      </c>
      <c r="D7215">
        <v>1</v>
      </c>
      <c r="E7215">
        <v>2060.0100000000002</v>
      </c>
    </row>
    <row r="7216" spans="1:5" x14ac:dyDescent="0.35">
      <c r="A7216">
        <f t="shared" si="112"/>
        <v>2023</v>
      </c>
      <c r="B7216" t="s">
        <v>1808</v>
      </c>
      <c r="C7216">
        <v>535</v>
      </c>
      <c r="D7216">
        <v>1</v>
      </c>
      <c r="E7216">
        <v>17193.16</v>
      </c>
    </row>
    <row r="7217" spans="1:5" x14ac:dyDescent="0.35">
      <c r="A7217">
        <f t="shared" si="112"/>
        <v>2023</v>
      </c>
      <c r="B7217" t="s">
        <v>1808</v>
      </c>
      <c r="C7217">
        <v>542</v>
      </c>
      <c r="D7217">
        <v>1</v>
      </c>
      <c r="E7217">
        <v>412.07</v>
      </c>
    </row>
    <row r="7218" spans="1:5" x14ac:dyDescent="0.35">
      <c r="A7218">
        <f t="shared" si="112"/>
        <v>2023</v>
      </c>
      <c r="B7218" t="s">
        <v>1808</v>
      </c>
      <c r="C7218">
        <v>544</v>
      </c>
      <c r="D7218">
        <v>1</v>
      </c>
      <c r="E7218">
        <v>3051.34</v>
      </c>
    </row>
    <row r="7219" spans="1:5" x14ac:dyDescent="0.35">
      <c r="A7219">
        <f t="shared" si="112"/>
        <v>2023</v>
      </c>
      <c r="B7219" t="s">
        <v>1808</v>
      </c>
      <c r="C7219">
        <v>545</v>
      </c>
      <c r="D7219">
        <v>1</v>
      </c>
      <c r="E7219">
        <v>368.53</v>
      </c>
    </row>
    <row r="7220" spans="1:5" x14ac:dyDescent="0.35">
      <c r="A7220">
        <f t="shared" si="112"/>
        <v>2023</v>
      </c>
      <c r="B7220" t="s">
        <v>1808</v>
      </c>
      <c r="C7220">
        <v>547</v>
      </c>
      <c r="D7220">
        <v>1</v>
      </c>
      <c r="E7220">
        <v>534.9</v>
      </c>
    </row>
    <row r="7221" spans="1:5" x14ac:dyDescent="0.35">
      <c r="A7221">
        <f t="shared" si="112"/>
        <v>2023</v>
      </c>
      <c r="B7221" t="s">
        <v>1808</v>
      </c>
      <c r="C7221">
        <v>548</v>
      </c>
      <c r="D7221">
        <v>1</v>
      </c>
      <c r="E7221">
        <v>841.07</v>
      </c>
    </row>
    <row r="7222" spans="1:5" x14ac:dyDescent="0.35">
      <c r="A7222">
        <f t="shared" si="112"/>
        <v>2023</v>
      </c>
      <c r="B7222" t="s">
        <v>1808</v>
      </c>
      <c r="C7222">
        <v>549</v>
      </c>
      <c r="D7222">
        <v>1</v>
      </c>
      <c r="E7222">
        <v>1617.53</v>
      </c>
    </row>
    <row r="7223" spans="1:5" x14ac:dyDescent="0.35">
      <c r="A7223">
        <f t="shared" si="112"/>
        <v>2023</v>
      </c>
      <c r="B7223" t="s">
        <v>1808</v>
      </c>
      <c r="C7223">
        <v>550</v>
      </c>
      <c r="D7223">
        <v>1</v>
      </c>
      <c r="E7223">
        <v>571.21</v>
      </c>
    </row>
    <row r="7224" spans="1:5" x14ac:dyDescent="0.35">
      <c r="A7224">
        <f t="shared" si="112"/>
        <v>2023</v>
      </c>
      <c r="B7224" t="s">
        <v>1808</v>
      </c>
      <c r="C7224">
        <v>553</v>
      </c>
      <c r="D7224">
        <v>1</v>
      </c>
      <c r="E7224">
        <v>780.66</v>
      </c>
    </row>
    <row r="7225" spans="1:5" x14ac:dyDescent="0.35">
      <c r="A7225">
        <f t="shared" si="112"/>
        <v>2023</v>
      </c>
      <c r="B7225" t="s">
        <v>1808</v>
      </c>
      <c r="C7225">
        <v>561</v>
      </c>
      <c r="D7225">
        <v>1</v>
      </c>
      <c r="E7225">
        <v>247.22</v>
      </c>
    </row>
    <row r="7226" spans="1:5" x14ac:dyDescent="0.35">
      <c r="A7226">
        <f t="shared" si="112"/>
        <v>2023</v>
      </c>
      <c r="B7226" t="s">
        <v>1808</v>
      </c>
      <c r="C7226">
        <v>564</v>
      </c>
      <c r="D7226">
        <v>1</v>
      </c>
      <c r="E7226">
        <v>1789.3</v>
      </c>
    </row>
    <row r="7227" spans="1:5" x14ac:dyDescent="0.35">
      <c r="A7227">
        <f t="shared" si="112"/>
        <v>2023</v>
      </c>
      <c r="B7227" t="s">
        <v>1808</v>
      </c>
      <c r="C7227">
        <v>577</v>
      </c>
      <c r="D7227">
        <v>1</v>
      </c>
      <c r="E7227">
        <v>422.22</v>
      </c>
    </row>
    <row r="7228" spans="1:5" x14ac:dyDescent="0.35">
      <c r="A7228">
        <f t="shared" si="112"/>
        <v>2023</v>
      </c>
      <c r="B7228" t="s">
        <v>1808</v>
      </c>
      <c r="C7228">
        <v>578</v>
      </c>
      <c r="D7228">
        <v>1</v>
      </c>
      <c r="E7228">
        <v>1579.5</v>
      </c>
    </row>
    <row r="7229" spans="1:5" x14ac:dyDescent="0.35">
      <c r="A7229">
        <f t="shared" si="112"/>
        <v>2023</v>
      </c>
      <c r="B7229" t="s">
        <v>1808</v>
      </c>
      <c r="C7229">
        <v>581</v>
      </c>
      <c r="D7229">
        <v>1</v>
      </c>
      <c r="E7229">
        <v>416.7</v>
      </c>
    </row>
    <row r="7230" spans="1:5" x14ac:dyDescent="0.35">
      <c r="A7230">
        <f t="shared" si="112"/>
        <v>2023</v>
      </c>
      <c r="B7230" t="s">
        <v>1808</v>
      </c>
      <c r="C7230">
        <v>592</v>
      </c>
      <c r="D7230">
        <v>1</v>
      </c>
      <c r="E7230">
        <v>172.27</v>
      </c>
    </row>
    <row r="7231" spans="1:5" x14ac:dyDescent="0.35">
      <c r="A7231">
        <f t="shared" si="112"/>
        <v>2023</v>
      </c>
      <c r="B7231" t="s">
        <v>1808</v>
      </c>
      <c r="C7231">
        <v>593</v>
      </c>
      <c r="D7231">
        <v>1</v>
      </c>
      <c r="E7231">
        <v>1121.31</v>
      </c>
    </row>
    <row r="7232" spans="1:5" x14ac:dyDescent="0.35">
      <c r="A7232">
        <f t="shared" si="112"/>
        <v>2023</v>
      </c>
      <c r="B7232" t="s">
        <v>1808</v>
      </c>
      <c r="C7232">
        <v>595</v>
      </c>
      <c r="D7232">
        <v>1</v>
      </c>
      <c r="E7232">
        <v>1846.17</v>
      </c>
    </row>
    <row r="7233" spans="1:5" x14ac:dyDescent="0.35">
      <c r="A7233">
        <f t="shared" si="112"/>
        <v>2023</v>
      </c>
      <c r="B7233" t="s">
        <v>1808</v>
      </c>
      <c r="C7233">
        <v>599</v>
      </c>
      <c r="D7233">
        <v>1</v>
      </c>
      <c r="E7233">
        <v>492.37</v>
      </c>
    </row>
    <row r="7234" spans="1:5" x14ac:dyDescent="0.35">
      <c r="A7234">
        <f t="shared" si="112"/>
        <v>2023</v>
      </c>
      <c r="B7234" t="s">
        <v>1808</v>
      </c>
      <c r="C7234">
        <v>600</v>
      </c>
      <c r="D7234">
        <v>1</v>
      </c>
      <c r="E7234">
        <v>236.5</v>
      </c>
    </row>
    <row r="7235" spans="1:5" x14ac:dyDescent="0.35">
      <c r="A7235">
        <f t="shared" si="112"/>
        <v>2023</v>
      </c>
      <c r="B7235" t="s">
        <v>1808</v>
      </c>
      <c r="C7235">
        <v>601</v>
      </c>
      <c r="D7235">
        <v>1</v>
      </c>
      <c r="E7235">
        <v>600.72</v>
      </c>
    </row>
    <row r="7236" spans="1:5" x14ac:dyDescent="0.35">
      <c r="A7236">
        <f t="shared" ref="A7236:A7299" si="113">VALUE(20&amp;LEFT(B7236,2))+1</f>
        <v>2023</v>
      </c>
      <c r="B7236" t="s">
        <v>1808</v>
      </c>
      <c r="C7236">
        <v>621</v>
      </c>
      <c r="D7236">
        <v>1</v>
      </c>
      <c r="E7236">
        <v>11401.91</v>
      </c>
    </row>
    <row r="7237" spans="1:5" x14ac:dyDescent="0.35">
      <c r="A7237">
        <f t="shared" si="113"/>
        <v>2023</v>
      </c>
      <c r="B7237" t="s">
        <v>1808</v>
      </c>
      <c r="C7237">
        <v>622</v>
      </c>
      <c r="D7237">
        <v>1</v>
      </c>
      <c r="E7237">
        <v>10254.85</v>
      </c>
    </row>
    <row r="7238" spans="1:5" x14ac:dyDescent="0.35">
      <c r="A7238">
        <f t="shared" si="113"/>
        <v>2023</v>
      </c>
      <c r="B7238" t="s">
        <v>1808</v>
      </c>
      <c r="C7238">
        <v>623</v>
      </c>
      <c r="D7238">
        <v>1</v>
      </c>
      <c r="E7238">
        <v>7198.35</v>
      </c>
    </row>
    <row r="7239" spans="1:5" x14ac:dyDescent="0.35">
      <c r="A7239">
        <f t="shared" si="113"/>
        <v>2023</v>
      </c>
      <c r="B7239" t="s">
        <v>1808</v>
      </c>
      <c r="C7239">
        <v>624</v>
      </c>
      <c r="D7239">
        <v>1</v>
      </c>
      <c r="E7239">
        <v>8297.09</v>
      </c>
    </row>
    <row r="7240" spans="1:5" x14ac:dyDescent="0.35">
      <c r="A7240">
        <f t="shared" si="113"/>
        <v>2023</v>
      </c>
      <c r="B7240" t="s">
        <v>1808</v>
      </c>
      <c r="C7240">
        <v>625</v>
      </c>
      <c r="D7240">
        <v>1</v>
      </c>
      <c r="E7240">
        <v>31610.51</v>
      </c>
    </row>
    <row r="7241" spans="1:5" x14ac:dyDescent="0.35">
      <c r="A7241">
        <f t="shared" si="113"/>
        <v>2023</v>
      </c>
      <c r="B7241" t="s">
        <v>1808</v>
      </c>
      <c r="C7241">
        <v>630</v>
      </c>
      <c r="D7241">
        <v>1</v>
      </c>
      <c r="E7241">
        <v>378.09</v>
      </c>
    </row>
    <row r="7242" spans="1:5" x14ac:dyDescent="0.35">
      <c r="A7242">
        <f t="shared" si="113"/>
        <v>2023</v>
      </c>
      <c r="B7242" t="s">
        <v>1808</v>
      </c>
      <c r="C7242">
        <v>635</v>
      </c>
      <c r="D7242">
        <v>1</v>
      </c>
      <c r="E7242">
        <v>70.040000000000006</v>
      </c>
    </row>
    <row r="7243" spans="1:5" x14ac:dyDescent="0.35">
      <c r="A7243">
        <f t="shared" si="113"/>
        <v>2023</v>
      </c>
      <c r="B7243" t="s">
        <v>1808</v>
      </c>
      <c r="C7243">
        <v>640</v>
      </c>
      <c r="D7243">
        <v>1</v>
      </c>
      <c r="E7243">
        <v>418.12</v>
      </c>
    </row>
    <row r="7244" spans="1:5" x14ac:dyDescent="0.35">
      <c r="A7244">
        <f t="shared" si="113"/>
        <v>2023</v>
      </c>
      <c r="B7244" t="s">
        <v>1808</v>
      </c>
      <c r="C7244">
        <v>656</v>
      </c>
      <c r="D7244">
        <v>1</v>
      </c>
      <c r="E7244">
        <v>3247.41</v>
      </c>
    </row>
    <row r="7245" spans="1:5" x14ac:dyDescent="0.35">
      <c r="A7245">
        <f t="shared" si="113"/>
        <v>2023</v>
      </c>
      <c r="B7245" t="s">
        <v>1808</v>
      </c>
      <c r="C7245">
        <v>659</v>
      </c>
      <c r="D7245">
        <v>1</v>
      </c>
      <c r="E7245">
        <v>3797.39</v>
      </c>
    </row>
    <row r="7246" spans="1:5" x14ac:dyDescent="0.35">
      <c r="A7246">
        <f t="shared" si="113"/>
        <v>2023</v>
      </c>
      <c r="B7246" t="s">
        <v>1808</v>
      </c>
      <c r="C7246">
        <v>671</v>
      </c>
      <c r="D7246">
        <v>1</v>
      </c>
      <c r="E7246">
        <v>343.91</v>
      </c>
    </row>
    <row r="7247" spans="1:5" x14ac:dyDescent="0.35">
      <c r="A7247">
        <f t="shared" si="113"/>
        <v>2023</v>
      </c>
      <c r="B7247" t="s">
        <v>1808</v>
      </c>
      <c r="C7247">
        <v>676</v>
      </c>
      <c r="D7247">
        <v>1</v>
      </c>
      <c r="E7247">
        <v>215.04</v>
      </c>
    </row>
    <row r="7248" spans="1:5" x14ac:dyDescent="0.35">
      <c r="A7248">
        <f t="shared" si="113"/>
        <v>2023</v>
      </c>
      <c r="B7248" t="s">
        <v>1808</v>
      </c>
      <c r="C7248">
        <v>682</v>
      </c>
      <c r="D7248">
        <v>1</v>
      </c>
      <c r="E7248">
        <v>1115.17</v>
      </c>
    </row>
    <row r="7249" spans="1:5" x14ac:dyDescent="0.35">
      <c r="A7249">
        <f t="shared" si="113"/>
        <v>2023</v>
      </c>
      <c r="B7249" t="s">
        <v>1808</v>
      </c>
      <c r="C7249">
        <v>690</v>
      </c>
      <c r="D7249">
        <v>1</v>
      </c>
      <c r="E7249">
        <v>1033.8</v>
      </c>
    </row>
    <row r="7250" spans="1:5" x14ac:dyDescent="0.35">
      <c r="A7250">
        <f t="shared" si="113"/>
        <v>2023</v>
      </c>
      <c r="B7250" t="s">
        <v>1808</v>
      </c>
      <c r="C7250">
        <v>695</v>
      </c>
      <c r="D7250">
        <v>1</v>
      </c>
      <c r="E7250">
        <v>659.96</v>
      </c>
    </row>
    <row r="7251" spans="1:5" x14ac:dyDescent="0.35">
      <c r="A7251">
        <f t="shared" si="113"/>
        <v>2023</v>
      </c>
      <c r="B7251" t="s">
        <v>1808</v>
      </c>
      <c r="C7251">
        <v>696</v>
      </c>
      <c r="D7251">
        <v>1</v>
      </c>
      <c r="E7251">
        <v>526.03</v>
      </c>
    </row>
    <row r="7252" spans="1:5" x14ac:dyDescent="0.35">
      <c r="A7252">
        <f t="shared" si="113"/>
        <v>2023</v>
      </c>
      <c r="B7252" t="s">
        <v>1808</v>
      </c>
      <c r="C7252">
        <v>698</v>
      </c>
      <c r="D7252">
        <v>1</v>
      </c>
      <c r="E7252">
        <v>153.22</v>
      </c>
    </row>
    <row r="7253" spans="1:5" x14ac:dyDescent="0.35">
      <c r="A7253">
        <f t="shared" si="113"/>
        <v>2023</v>
      </c>
      <c r="B7253" t="s">
        <v>1808</v>
      </c>
      <c r="C7253">
        <v>700</v>
      </c>
      <c r="D7253">
        <v>1</v>
      </c>
      <c r="E7253">
        <v>2077.87</v>
      </c>
    </row>
    <row r="7254" spans="1:5" x14ac:dyDescent="0.35">
      <c r="A7254">
        <f t="shared" si="113"/>
        <v>2023</v>
      </c>
      <c r="B7254" t="s">
        <v>1808</v>
      </c>
      <c r="C7254">
        <v>701</v>
      </c>
      <c r="D7254">
        <v>1</v>
      </c>
      <c r="E7254">
        <v>2127.29</v>
      </c>
    </row>
    <row r="7255" spans="1:5" x14ac:dyDescent="0.35">
      <c r="A7255">
        <f t="shared" si="113"/>
        <v>2023</v>
      </c>
      <c r="B7255" t="s">
        <v>1808</v>
      </c>
      <c r="C7255">
        <v>704</v>
      </c>
      <c r="D7255">
        <v>1</v>
      </c>
      <c r="E7255">
        <v>1846.27</v>
      </c>
    </row>
    <row r="7256" spans="1:5" x14ac:dyDescent="0.35">
      <c r="A7256">
        <f t="shared" si="113"/>
        <v>2023</v>
      </c>
      <c r="B7256" t="s">
        <v>1808</v>
      </c>
      <c r="C7256">
        <v>707</v>
      </c>
      <c r="D7256">
        <v>1</v>
      </c>
      <c r="E7256">
        <v>77.13</v>
      </c>
    </row>
    <row r="7257" spans="1:5" x14ac:dyDescent="0.35">
      <c r="A7257">
        <f t="shared" si="113"/>
        <v>2023</v>
      </c>
      <c r="B7257" t="s">
        <v>1808</v>
      </c>
      <c r="C7257">
        <v>709</v>
      </c>
      <c r="D7257">
        <v>1</v>
      </c>
      <c r="E7257">
        <v>8120.07</v>
      </c>
    </row>
    <row r="7258" spans="1:5" x14ac:dyDescent="0.35">
      <c r="A7258">
        <f t="shared" si="113"/>
        <v>2023</v>
      </c>
      <c r="B7258" t="s">
        <v>1808</v>
      </c>
      <c r="C7258">
        <v>712</v>
      </c>
      <c r="D7258">
        <v>1</v>
      </c>
      <c r="E7258">
        <v>598.91</v>
      </c>
    </row>
    <row r="7259" spans="1:5" x14ac:dyDescent="0.35">
      <c r="A7259">
        <f t="shared" si="113"/>
        <v>2023</v>
      </c>
      <c r="B7259" t="s">
        <v>1808</v>
      </c>
      <c r="C7259">
        <v>716</v>
      </c>
      <c r="D7259">
        <v>1</v>
      </c>
      <c r="E7259">
        <v>1505.06</v>
      </c>
    </row>
    <row r="7260" spans="1:5" x14ac:dyDescent="0.35">
      <c r="A7260">
        <f t="shared" si="113"/>
        <v>2023</v>
      </c>
      <c r="B7260" t="s">
        <v>1808</v>
      </c>
      <c r="C7260">
        <v>717</v>
      </c>
      <c r="D7260">
        <v>1</v>
      </c>
      <c r="E7260">
        <v>1835.4</v>
      </c>
    </row>
    <row r="7261" spans="1:5" x14ac:dyDescent="0.35">
      <c r="A7261">
        <f t="shared" si="113"/>
        <v>2023</v>
      </c>
      <c r="B7261" t="s">
        <v>1808</v>
      </c>
      <c r="C7261">
        <v>719</v>
      </c>
      <c r="D7261">
        <v>1</v>
      </c>
      <c r="E7261">
        <v>8699.15</v>
      </c>
    </row>
    <row r="7262" spans="1:5" x14ac:dyDescent="0.35">
      <c r="A7262">
        <f t="shared" si="113"/>
        <v>2023</v>
      </c>
      <c r="B7262" t="s">
        <v>1808</v>
      </c>
      <c r="C7262">
        <v>720</v>
      </c>
      <c r="D7262">
        <v>1</v>
      </c>
      <c r="E7262">
        <v>7827.12</v>
      </c>
    </row>
    <row r="7263" spans="1:5" x14ac:dyDescent="0.35">
      <c r="A7263">
        <f t="shared" si="113"/>
        <v>2023</v>
      </c>
      <c r="B7263" t="s">
        <v>1808</v>
      </c>
      <c r="C7263">
        <v>721</v>
      </c>
      <c r="D7263">
        <v>1</v>
      </c>
      <c r="E7263">
        <v>4057.2</v>
      </c>
    </row>
    <row r="7264" spans="1:5" x14ac:dyDescent="0.35">
      <c r="A7264">
        <f t="shared" si="113"/>
        <v>2023</v>
      </c>
      <c r="B7264" t="s">
        <v>1808</v>
      </c>
      <c r="C7264">
        <v>726</v>
      </c>
      <c r="D7264">
        <v>1</v>
      </c>
      <c r="E7264">
        <v>2786.34</v>
      </c>
    </row>
    <row r="7265" spans="1:5" x14ac:dyDescent="0.35">
      <c r="A7265">
        <f t="shared" si="113"/>
        <v>2023</v>
      </c>
      <c r="B7265" t="s">
        <v>1808</v>
      </c>
      <c r="C7265">
        <v>727</v>
      </c>
      <c r="D7265">
        <v>1</v>
      </c>
      <c r="E7265">
        <v>3214.12</v>
      </c>
    </row>
    <row r="7266" spans="1:5" x14ac:dyDescent="0.35">
      <c r="A7266">
        <f t="shared" si="113"/>
        <v>2023</v>
      </c>
      <c r="B7266" t="s">
        <v>1808</v>
      </c>
      <c r="C7266">
        <v>728</v>
      </c>
      <c r="D7266">
        <v>1</v>
      </c>
      <c r="E7266">
        <v>13875.76</v>
      </c>
    </row>
    <row r="7267" spans="1:5" x14ac:dyDescent="0.35">
      <c r="A7267">
        <f t="shared" si="113"/>
        <v>2023</v>
      </c>
      <c r="B7267" t="s">
        <v>1808</v>
      </c>
      <c r="C7267">
        <v>738</v>
      </c>
      <c r="D7267">
        <v>1</v>
      </c>
      <c r="E7267">
        <v>1079.9000000000001</v>
      </c>
    </row>
    <row r="7268" spans="1:5" x14ac:dyDescent="0.35">
      <c r="A7268">
        <f t="shared" si="113"/>
        <v>2023</v>
      </c>
      <c r="B7268" t="s">
        <v>1808</v>
      </c>
      <c r="C7268">
        <v>739</v>
      </c>
      <c r="D7268">
        <v>1</v>
      </c>
      <c r="E7268">
        <v>769.14</v>
      </c>
    </row>
    <row r="7269" spans="1:5" x14ac:dyDescent="0.35">
      <c r="A7269">
        <f t="shared" si="113"/>
        <v>2023</v>
      </c>
      <c r="B7269" t="s">
        <v>1808</v>
      </c>
      <c r="C7269">
        <v>740</v>
      </c>
      <c r="D7269">
        <v>1</v>
      </c>
      <c r="E7269">
        <v>1276.82</v>
      </c>
    </row>
    <row r="7270" spans="1:5" x14ac:dyDescent="0.35">
      <c r="A7270">
        <f t="shared" si="113"/>
        <v>2023</v>
      </c>
      <c r="B7270" t="s">
        <v>1808</v>
      </c>
      <c r="C7270">
        <v>741</v>
      </c>
      <c r="D7270">
        <v>1</v>
      </c>
      <c r="E7270">
        <v>893.05</v>
      </c>
    </row>
    <row r="7271" spans="1:5" x14ac:dyDescent="0.35">
      <c r="A7271">
        <f t="shared" si="113"/>
        <v>2023</v>
      </c>
      <c r="B7271" t="s">
        <v>1808</v>
      </c>
      <c r="C7271">
        <v>742</v>
      </c>
      <c r="D7271">
        <v>1</v>
      </c>
      <c r="E7271">
        <v>9136</v>
      </c>
    </row>
    <row r="7272" spans="1:5" x14ac:dyDescent="0.35">
      <c r="A7272">
        <f t="shared" si="113"/>
        <v>2023</v>
      </c>
      <c r="B7272" t="s">
        <v>1808</v>
      </c>
      <c r="C7272">
        <v>743</v>
      </c>
      <c r="D7272">
        <v>1</v>
      </c>
      <c r="E7272">
        <v>1137.68</v>
      </c>
    </row>
    <row r="7273" spans="1:5" x14ac:dyDescent="0.35">
      <c r="A7273">
        <f t="shared" si="113"/>
        <v>2023</v>
      </c>
      <c r="B7273" t="s">
        <v>1808</v>
      </c>
      <c r="C7273">
        <v>745</v>
      </c>
      <c r="D7273">
        <v>1</v>
      </c>
      <c r="E7273">
        <v>1778.2</v>
      </c>
    </row>
    <row r="7274" spans="1:5" x14ac:dyDescent="0.35">
      <c r="A7274">
        <f t="shared" si="113"/>
        <v>2023</v>
      </c>
      <c r="B7274" t="s">
        <v>1808</v>
      </c>
      <c r="C7274">
        <v>748</v>
      </c>
      <c r="D7274">
        <v>1</v>
      </c>
      <c r="E7274">
        <v>4054.85</v>
      </c>
    </row>
    <row r="7275" spans="1:5" x14ac:dyDescent="0.35">
      <c r="A7275">
        <f t="shared" si="113"/>
        <v>2023</v>
      </c>
      <c r="B7275" t="s">
        <v>1808</v>
      </c>
      <c r="C7275">
        <v>750</v>
      </c>
      <c r="D7275">
        <v>1</v>
      </c>
      <c r="E7275">
        <v>2372.87</v>
      </c>
    </row>
    <row r="7276" spans="1:5" x14ac:dyDescent="0.35">
      <c r="A7276">
        <f t="shared" si="113"/>
        <v>2023</v>
      </c>
      <c r="B7276" t="s">
        <v>1808</v>
      </c>
      <c r="C7276">
        <v>756</v>
      </c>
      <c r="D7276">
        <v>1</v>
      </c>
      <c r="E7276">
        <v>858.91</v>
      </c>
    </row>
    <row r="7277" spans="1:5" x14ac:dyDescent="0.35">
      <c r="A7277">
        <f t="shared" si="113"/>
        <v>2023</v>
      </c>
      <c r="B7277" t="s">
        <v>1808</v>
      </c>
      <c r="C7277">
        <v>761</v>
      </c>
      <c r="D7277">
        <v>1</v>
      </c>
      <c r="E7277">
        <v>4826</v>
      </c>
    </row>
    <row r="7278" spans="1:5" x14ac:dyDescent="0.35">
      <c r="A7278">
        <f t="shared" si="113"/>
        <v>2023</v>
      </c>
      <c r="B7278" t="s">
        <v>1808</v>
      </c>
      <c r="C7278">
        <v>763</v>
      </c>
      <c r="D7278">
        <v>1</v>
      </c>
      <c r="E7278">
        <v>904.72</v>
      </c>
    </row>
    <row r="7279" spans="1:5" x14ac:dyDescent="0.35">
      <c r="A7279">
        <f t="shared" si="113"/>
        <v>2023</v>
      </c>
      <c r="B7279" t="s">
        <v>1808</v>
      </c>
      <c r="C7279">
        <v>768</v>
      </c>
      <c r="D7279">
        <v>1</v>
      </c>
      <c r="E7279">
        <v>433.05</v>
      </c>
    </row>
    <row r="7280" spans="1:5" x14ac:dyDescent="0.35">
      <c r="A7280">
        <f t="shared" si="113"/>
        <v>2023</v>
      </c>
      <c r="B7280" t="s">
        <v>1808</v>
      </c>
      <c r="C7280">
        <v>771</v>
      </c>
      <c r="D7280">
        <v>1</v>
      </c>
      <c r="E7280">
        <v>133.15</v>
      </c>
    </row>
    <row r="7281" spans="1:5" x14ac:dyDescent="0.35">
      <c r="A7281">
        <f t="shared" si="113"/>
        <v>2023</v>
      </c>
      <c r="B7281" t="s">
        <v>1808</v>
      </c>
      <c r="C7281">
        <v>775</v>
      </c>
      <c r="D7281">
        <v>1</v>
      </c>
      <c r="E7281">
        <v>816.6</v>
      </c>
    </row>
    <row r="7282" spans="1:5" x14ac:dyDescent="0.35">
      <c r="A7282">
        <f t="shared" si="113"/>
        <v>2023</v>
      </c>
      <c r="B7282" t="s">
        <v>1808</v>
      </c>
      <c r="C7282">
        <v>777</v>
      </c>
      <c r="D7282">
        <v>1</v>
      </c>
      <c r="E7282">
        <v>752.02</v>
      </c>
    </row>
    <row r="7283" spans="1:5" x14ac:dyDescent="0.35">
      <c r="A7283">
        <f t="shared" si="113"/>
        <v>2023</v>
      </c>
      <c r="B7283" t="s">
        <v>1808</v>
      </c>
      <c r="C7283">
        <v>786</v>
      </c>
      <c r="D7283">
        <v>1</v>
      </c>
      <c r="E7283">
        <v>510.3</v>
      </c>
    </row>
    <row r="7284" spans="1:5" x14ac:dyDescent="0.35">
      <c r="A7284">
        <f t="shared" si="113"/>
        <v>2023</v>
      </c>
      <c r="B7284" t="s">
        <v>1808</v>
      </c>
      <c r="C7284">
        <v>787</v>
      </c>
      <c r="D7284">
        <v>1</v>
      </c>
      <c r="E7284">
        <v>535.23</v>
      </c>
    </row>
    <row r="7285" spans="1:5" x14ac:dyDescent="0.35">
      <c r="A7285">
        <f t="shared" si="113"/>
        <v>2023</v>
      </c>
      <c r="B7285" t="s">
        <v>1808</v>
      </c>
      <c r="C7285">
        <v>801</v>
      </c>
      <c r="D7285">
        <v>1</v>
      </c>
      <c r="E7285">
        <v>164.59</v>
      </c>
    </row>
    <row r="7286" spans="1:5" x14ac:dyDescent="0.35">
      <c r="A7286">
        <f t="shared" si="113"/>
        <v>2023</v>
      </c>
      <c r="B7286" t="s">
        <v>1808</v>
      </c>
      <c r="C7286">
        <v>803</v>
      </c>
      <c r="D7286">
        <v>1</v>
      </c>
      <c r="E7286">
        <v>350.63</v>
      </c>
    </row>
    <row r="7287" spans="1:5" x14ac:dyDescent="0.35">
      <c r="A7287">
        <f t="shared" si="113"/>
        <v>2023</v>
      </c>
      <c r="B7287" t="s">
        <v>1808</v>
      </c>
      <c r="C7287">
        <v>811</v>
      </c>
      <c r="D7287">
        <v>1</v>
      </c>
      <c r="E7287">
        <v>894.49</v>
      </c>
    </row>
    <row r="7288" spans="1:5" x14ac:dyDescent="0.35">
      <c r="A7288">
        <f t="shared" si="113"/>
        <v>2023</v>
      </c>
      <c r="B7288" t="s">
        <v>1808</v>
      </c>
      <c r="C7288">
        <v>813</v>
      </c>
      <c r="D7288">
        <v>1</v>
      </c>
      <c r="E7288">
        <v>1207.1300000000001</v>
      </c>
    </row>
    <row r="7289" spans="1:5" x14ac:dyDescent="0.35">
      <c r="A7289">
        <f t="shared" si="113"/>
        <v>2023</v>
      </c>
      <c r="B7289" t="s">
        <v>1808</v>
      </c>
      <c r="C7289">
        <v>815</v>
      </c>
      <c r="D7289">
        <v>2</v>
      </c>
      <c r="E7289">
        <v>1.55</v>
      </c>
    </row>
    <row r="7290" spans="1:5" x14ac:dyDescent="0.35">
      <c r="A7290">
        <f t="shared" si="113"/>
        <v>2023</v>
      </c>
      <c r="B7290" t="s">
        <v>1808</v>
      </c>
      <c r="C7290">
        <v>818</v>
      </c>
      <c r="D7290">
        <v>1</v>
      </c>
      <c r="E7290">
        <v>512.17999999999995</v>
      </c>
    </row>
    <row r="7291" spans="1:5" x14ac:dyDescent="0.35">
      <c r="A7291">
        <f t="shared" si="113"/>
        <v>2023</v>
      </c>
      <c r="B7291" t="s">
        <v>1808</v>
      </c>
      <c r="C7291">
        <v>820</v>
      </c>
      <c r="D7291">
        <v>1</v>
      </c>
      <c r="E7291">
        <v>473.04</v>
      </c>
    </row>
    <row r="7292" spans="1:5" x14ac:dyDescent="0.35">
      <c r="A7292">
        <f t="shared" si="113"/>
        <v>2023</v>
      </c>
      <c r="B7292" t="s">
        <v>1808</v>
      </c>
      <c r="C7292">
        <v>821</v>
      </c>
      <c r="D7292">
        <v>1</v>
      </c>
      <c r="E7292">
        <v>956.62</v>
      </c>
    </row>
    <row r="7293" spans="1:5" x14ac:dyDescent="0.35">
      <c r="A7293">
        <f t="shared" si="113"/>
        <v>2023</v>
      </c>
      <c r="B7293" t="s">
        <v>1808</v>
      </c>
      <c r="C7293">
        <v>829</v>
      </c>
      <c r="D7293">
        <v>1</v>
      </c>
      <c r="E7293">
        <v>1717.47</v>
      </c>
    </row>
    <row r="7294" spans="1:5" x14ac:dyDescent="0.35">
      <c r="A7294">
        <f t="shared" si="113"/>
        <v>2023</v>
      </c>
      <c r="B7294" t="s">
        <v>1808</v>
      </c>
      <c r="C7294">
        <v>831</v>
      </c>
      <c r="D7294">
        <v>1</v>
      </c>
      <c r="E7294">
        <v>5780.39</v>
      </c>
    </row>
    <row r="7295" spans="1:5" x14ac:dyDescent="0.35">
      <c r="A7295">
        <f t="shared" si="113"/>
        <v>2023</v>
      </c>
      <c r="B7295" t="s">
        <v>1808</v>
      </c>
      <c r="C7295">
        <v>832</v>
      </c>
      <c r="D7295">
        <v>1</v>
      </c>
      <c r="E7295">
        <v>3145.27</v>
      </c>
    </row>
    <row r="7296" spans="1:5" x14ac:dyDescent="0.35">
      <c r="A7296">
        <f t="shared" si="113"/>
        <v>2023</v>
      </c>
      <c r="B7296" t="s">
        <v>1808</v>
      </c>
      <c r="C7296">
        <v>833</v>
      </c>
      <c r="D7296">
        <v>1</v>
      </c>
      <c r="E7296">
        <v>18770.150000000001</v>
      </c>
    </row>
    <row r="7297" spans="1:5" x14ac:dyDescent="0.35">
      <c r="A7297">
        <f t="shared" si="113"/>
        <v>2023</v>
      </c>
      <c r="B7297" t="s">
        <v>1808</v>
      </c>
      <c r="C7297">
        <v>834</v>
      </c>
      <c r="D7297">
        <v>1</v>
      </c>
      <c r="E7297">
        <v>8151.62</v>
      </c>
    </row>
    <row r="7298" spans="1:5" x14ac:dyDescent="0.35">
      <c r="A7298">
        <f t="shared" si="113"/>
        <v>2023</v>
      </c>
      <c r="B7298" t="s">
        <v>1808</v>
      </c>
      <c r="C7298">
        <v>836</v>
      </c>
      <c r="D7298">
        <v>1</v>
      </c>
      <c r="E7298">
        <v>229.8</v>
      </c>
    </row>
    <row r="7299" spans="1:5" x14ac:dyDescent="0.35">
      <c r="A7299">
        <f t="shared" si="113"/>
        <v>2023</v>
      </c>
      <c r="B7299" t="s">
        <v>1808</v>
      </c>
      <c r="C7299">
        <v>837</v>
      </c>
      <c r="D7299">
        <v>1</v>
      </c>
      <c r="E7299">
        <v>625.67999999999995</v>
      </c>
    </row>
    <row r="7300" spans="1:5" x14ac:dyDescent="0.35">
      <c r="A7300">
        <f t="shared" ref="A7300:A7363" si="114">VALUE(20&amp;LEFT(B7300,2))+1</f>
        <v>2023</v>
      </c>
      <c r="B7300" t="s">
        <v>1808</v>
      </c>
      <c r="C7300">
        <v>840</v>
      </c>
      <c r="D7300">
        <v>1</v>
      </c>
      <c r="E7300">
        <v>1079.28</v>
      </c>
    </row>
    <row r="7301" spans="1:5" x14ac:dyDescent="0.35">
      <c r="A7301">
        <f t="shared" si="114"/>
        <v>2023</v>
      </c>
      <c r="B7301" t="s">
        <v>1808</v>
      </c>
      <c r="C7301">
        <v>846</v>
      </c>
      <c r="D7301">
        <v>1</v>
      </c>
      <c r="E7301">
        <v>616.36</v>
      </c>
    </row>
    <row r="7302" spans="1:5" x14ac:dyDescent="0.35">
      <c r="A7302">
        <f t="shared" si="114"/>
        <v>2023</v>
      </c>
      <c r="B7302" t="s">
        <v>1808</v>
      </c>
      <c r="C7302">
        <v>850</v>
      </c>
      <c r="D7302">
        <v>1</v>
      </c>
      <c r="E7302">
        <v>302.14999999999998</v>
      </c>
    </row>
    <row r="7303" spans="1:5" x14ac:dyDescent="0.35">
      <c r="A7303">
        <f t="shared" si="114"/>
        <v>2023</v>
      </c>
      <c r="B7303" t="s">
        <v>1808</v>
      </c>
      <c r="C7303">
        <v>852</v>
      </c>
      <c r="D7303">
        <v>1</v>
      </c>
      <c r="E7303">
        <v>119.68</v>
      </c>
    </row>
    <row r="7304" spans="1:5" x14ac:dyDescent="0.35">
      <c r="A7304">
        <f t="shared" si="114"/>
        <v>2023</v>
      </c>
      <c r="B7304" t="s">
        <v>1808</v>
      </c>
      <c r="C7304">
        <v>857</v>
      </c>
      <c r="D7304">
        <v>1</v>
      </c>
      <c r="E7304">
        <v>594.99</v>
      </c>
    </row>
    <row r="7305" spans="1:5" x14ac:dyDescent="0.35">
      <c r="A7305">
        <f t="shared" si="114"/>
        <v>2023</v>
      </c>
      <c r="B7305" t="s">
        <v>1808</v>
      </c>
      <c r="C7305">
        <v>858</v>
      </c>
      <c r="D7305">
        <v>1</v>
      </c>
      <c r="E7305">
        <v>983.78</v>
      </c>
    </row>
    <row r="7306" spans="1:5" x14ac:dyDescent="0.35">
      <c r="A7306">
        <f t="shared" si="114"/>
        <v>2023</v>
      </c>
      <c r="B7306" t="s">
        <v>1808</v>
      </c>
      <c r="C7306">
        <v>861</v>
      </c>
      <c r="D7306">
        <v>1</v>
      </c>
      <c r="E7306">
        <v>2370.3200000000002</v>
      </c>
    </row>
    <row r="7307" spans="1:5" x14ac:dyDescent="0.35">
      <c r="A7307">
        <f t="shared" si="114"/>
        <v>2023</v>
      </c>
      <c r="B7307" t="s">
        <v>1808</v>
      </c>
      <c r="C7307">
        <v>876</v>
      </c>
      <c r="D7307">
        <v>1</v>
      </c>
      <c r="E7307">
        <v>2034.15</v>
      </c>
    </row>
    <row r="7308" spans="1:5" x14ac:dyDescent="0.35">
      <c r="A7308">
        <f t="shared" si="114"/>
        <v>2023</v>
      </c>
      <c r="B7308" t="s">
        <v>1808</v>
      </c>
      <c r="C7308">
        <v>877</v>
      </c>
      <c r="D7308">
        <v>1</v>
      </c>
      <c r="E7308">
        <v>5340.85</v>
      </c>
    </row>
    <row r="7309" spans="1:5" x14ac:dyDescent="0.35">
      <c r="A7309">
        <f t="shared" si="114"/>
        <v>2023</v>
      </c>
      <c r="B7309" t="s">
        <v>1808</v>
      </c>
      <c r="C7309">
        <v>879</v>
      </c>
      <c r="D7309">
        <v>1</v>
      </c>
      <c r="E7309">
        <v>2410.29</v>
      </c>
    </row>
    <row r="7310" spans="1:5" x14ac:dyDescent="0.35">
      <c r="A7310">
        <f t="shared" si="114"/>
        <v>2023</v>
      </c>
      <c r="B7310" t="s">
        <v>1808</v>
      </c>
      <c r="C7310">
        <v>881</v>
      </c>
      <c r="D7310">
        <v>1</v>
      </c>
      <c r="E7310">
        <v>774.46</v>
      </c>
    </row>
    <row r="7311" spans="1:5" x14ac:dyDescent="0.35">
      <c r="A7311">
        <f t="shared" si="114"/>
        <v>2023</v>
      </c>
      <c r="B7311" t="s">
        <v>1808</v>
      </c>
      <c r="C7311">
        <v>882</v>
      </c>
      <c r="D7311">
        <v>1</v>
      </c>
      <c r="E7311">
        <v>4154.3900000000003</v>
      </c>
    </row>
    <row r="7312" spans="1:5" x14ac:dyDescent="0.35">
      <c r="A7312">
        <f t="shared" si="114"/>
        <v>2023</v>
      </c>
      <c r="B7312" t="s">
        <v>1808</v>
      </c>
      <c r="C7312">
        <v>883</v>
      </c>
      <c r="D7312">
        <v>1</v>
      </c>
      <c r="E7312">
        <v>1557.58</v>
      </c>
    </row>
    <row r="7313" spans="1:5" x14ac:dyDescent="0.35">
      <c r="A7313">
        <f t="shared" si="114"/>
        <v>2023</v>
      </c>
      <c r="B7313" t="s">
        <v>1808</v>
      </c>
      <c r="C7313">
        <v>885</v>
      </c>
      <c r="D7313">
        <v>1</v>
      </c>
      <c r="E7313">
        <v>6494.9</v>
      </c>
    </row>
    <row r="7314" spans="1:5" x14ac:dyDescent="0.35">
      <c r="A7314">
        <f t="shared" si="114"/>
        <v>2023</v>
      </c>
      <c r="B7314" t="s">
        <v>1808</v>
      </c>
      <c r="C7314">
        <v>891</v>
      </c>
      <c r="D7314">
        <v>1</v>
      </c>
      <c r="E7314">
        <v>609.16999999999996</v>
      </c>
    </row>
    <row r="7315" spans="1:5" x14ac:dyDescent="0.35">
      <c r="A7315">
        <f t="shared" si="114"/>
        <v>2023</v>
      </c>
      <c r="B7315" t="s">
        <v>1808</v>
      </c>
      <c r="C7315">
        <v>911</v>
      </c>
      <c r="D7315">
        <v>1</v>
      </c>
      <c r="E7315">
        <v>4989.93</v>
      </c>
    </row>
    <row r="7316" spans="1:5" x14ac:dyDescent="0.35">
      <c r="A7316">
        <f t="shared" si="114"/>
        <v>2023</v>
      </c>
      <c r="B7316" t="s">
        <v>1808</v>
      </c>
      <c r="C7316">
        <v>912</v>
      </c>
      <c r="D7316">
        <v>1</v>
      </c>
      <c r="E7316">
        <v>1635.46</v>
      </c>
    </row>
    <row r="7317" spans="1:5" x14ac:dyDescent="0.35">
      <c r="A7317">
        <f t="shared" si="114"/>
        <v>2023</v>
      </c>
      <c r="B7317" t="s">
        <v>1808</v>
      </c>
      <c r="C7317">
        <v>914</v>
      </c>
      <c r="D7317">
        <v>1</v>
      </c>
      <c r="E7317">
        <v>280.14999999999998</v>
      </c>
    </row>
    <row r="7318" spans="1:5" x14ac:dyDescent="0.35">
      <c r="A7318">
        <f t="shared" si="114"/>
        <v>2023</v>
      </c>
      <c r="B7318" t="s">
        <v>1808</v>
      </c>
      <c r="C7318">
        <v>2071</v>
      </c>
      <c r="D7318">
        <v>1</v>
      </c>
      <c r="E7318">
        <v>956.77</v>
      </c>
    </row>
    <row r="7319" spans="1:5" x14ac:dyDescent="0.35">
      <c r="A7319">
        <f t="shared" si="114"/>
        <v>2023</v>
      </c>
      <c r="B7319" t="s">
        <v>1808</v>
      </c>
      <c r="C7319">
        <v>2125</v>
      </c>
      <c r="D7319">
        <v>1</v>
      </c>
      <c r="E7319">
        <v>970.79</v>
      </c>
    </row>
    <row r="7320" spans="1:5" x14ac:dyDescent="0.35">
      <c r="A7320">
        <f t="shared" si="114"/>
        <v>2023</v>
      </c>
      <c r="B7320" t="s">
        <v>1808</v>
      </c>
      <c r="C7320">
        <v>2134</v>
      </c>
      <c r="D7320">
        <v>1</v>
      </c>
      <c r="E7320">
        <v>743.42</v>
      </c>
    </row>
    <row r="7321" spans="1:5" x14ac:dyDescent="0.35">
      <c r="A7321">
        <f t="shared" si="114"/>
        <v>2023</v>
      </c>
      <c r="B7321" t="s">
        <v>1808</v>
      </c>
      <c r="C7321">
        <v>2135</v>
      </c>
      <c r="D7321">
        <v>1</v>
      </c>
      <c r="E7321">
        <v>930.36</v>
      </c>
    </row>
    <row r="7322" spans="1:5" x14ac:dyDescent="0.35">
      <c r="A7322">
        <f t="shared" si="114"/>
        <v>2023</v>
      </c>
      <c r="B7322" t="s">
        <v>1808</v>
      </c>
      <c r="C7322">
        <v>2137</v>
      </c>
      <c r="D7322">
        <v>1</v>
      </c>
      <c r="E7322">
        <v>545.67999999999995</v>
      </c>
    </row>
    <row r="7323" spans="1:5" x14ac:dyDescent="0.35">
      <c r="A7323">
        <f t="shared" si="114"/>
        <v>2023</v>
      </c>
      <c r="B7323" t="s">
        <v>1808</v>
      </c>
      <c r="C7323">
        <v>2142</v>
      </c>
      <c r="D7323">
        <v>1</v>
      </c>
      <c r="E7323">
        <v>1906.3</v>
      </c>
    </row>
    <row r="7324" spans="1:5" x14ac:dyDescent="0.35">
      <c r="A7324">
        <f t="shared" si="114"/>
        <v>2023</v>
      </c>
      <c r="B7324" t="s">
        <v>1808</v>
      </c>
      <c r="C7324">
        <v>2143</v>
      </c>
      <c r="D7324">
        <v>1</v>
      </c>
      <c r="E7324">
        <v>747.62</v>
      </c>
    </row>
    <row r="7325" spans="1:5" x14ac:dyDescent="0.35">
      <c r="A7325">
        <f t="shared" si="114"/>
        <v>2023</v>
      </c>
      <c r="B7325" t="s">
        <v>1808</v>
      </c>
      <c r="C7325">
        <v>2144</v>
      </c>
      <c r="D7325">
        <v>1</v>
      </c>
      <c r="E7325">
        <v>3321.38</v>
      </c>
    </row>
    <row r="7326" spans="1:5" x14ac:dyDescent="0.35">
      <c r="A7326">
        <f t="shared" si="114"/>
        <v>2023</v>
      </c>
      <c r="B7326" t="s">
        <v>1808</v>
      </c>
      <c r="C7326">
        <v>2149</v>
      </c>
      <c r="D7326">
        <v>1</v>
      </c>
      <c r="E7326">
        <v>1296.77</v>
      </c>
    </row>
    <row r="7327" spans="1:5" x14ac:dyDescent="0.35">
      <c r="A7327">
        <f t="shared" si="114"/>
        <v>2023</v>
      </c>
      <c r="B7327" t="s">
        <v>1808</v>
      </c>
      <c r="C7327">
        <v>2155</v>
      </c>
      <c r="D7327">
        <v>1</v>
      </c>
      <c r="E7327">
        <v>1130.23</v>
      </c>
    </row>
    <row r="7328" spans="1:5" x14ac:dyDescent="0.35">
      <c r="A7328">
        <f t="shared" si="114"/>
        <v>2023</v>
      </c>
      <c r="B7328" t="s">
        <v>1808</v>
      </c>
      <c r="C7328">
        <v>2159</v>
      </c>
      <c r="D7328">
        <v>1</v>
      </c>
      <c r="E7328">
        <v>465.49</v>
      </c>
    </row>
    <row r="7329" spans="1:5" x14ac:dyDescent="0.35">
      <c r="A7329">
        <f t="shared" si="114"/>
        <v>2023</v>
      </c>
      <c r="B7329" t="s">
        <v>1808</v>
      </c>
      <c r="C7329">
        <v>2164</v>
      </c>
      <c r="D7329">
        <v>1</v>
      </c>
      <c r="E7329">
        <v>1537.72</v>
      </c>
    </row>
    <row r="7330" spans="1:5" x14ac:dyDescent="0.35">
      <c r="A7330">
        <f t="shared" si="114"/>
        <v>2023</v>
      </c>
      <c r="B7330" t="s">
        <v>1808</v>
      </c>
      <c r="C7330">
        <v>2165</v>
      </c>
      <c r="D7330">
        <v>1</v>
      </c>
      <c r="E7330">
        <v>965.54</v>
      </c>
    </row>
    <row r="7331" spans="1:5" x14ac:dyDescent="0.35">
      <c r="A7331">
        <f t="shared" si="114"/>
        <v>2023</v>
      </c>
      <c r="B7331" t="s">
        <v>1808</v>
      </c>
      <c r="C7331">
        <v>2167</v>
      </c>
      <c r="D7331">
        <v>1</v>
      </c>
      <c r="E7331">
        <v>707.12</v>
      </c>
    </row>
    <row r="7332" spans="1:5" x14ac:dyDescent="0.35">
      <c r="A7332">
        <f t="shared" si="114"/>
        <v>2023</v>
      </c>
      <c r="B7332" t="s">
        <v>1808</v>
      </c>
      <c r="C7332">
        <v>2168</v>
      </c>
      <c r="D7332">
        <v>1</v>
      </c>
      <c r="E7332">
        <v>804.85</v>
      </c>
    </row>
    <row r="7333" spans="1:5" x14ac:dyDescent="0.35">
      <c r="A7333">
        <f t="shared" si="114"/>
        <v>2023</v>
      </c>
      <c r="B7333" t="s">
        <v>1808</v>
      </c>
      <c r="C7333">
        <v>2169</v>
      </c>
      <c r="D7333">
        <v>1</v>
      </c>
      <c r="E7333">
        <v>721.69</v>
      </c>
    </row>
    <row r="7334" spans="1:5" x14ac:dyDescent="0.35">
      <c r="A7334">
        <f t="shared" si="114"/>
        <v>2023</v>
      </c>
      <c r="B7334" t="s">
        <v>1808</v>
      </c>
      <c r="C7334">
        <v>2170</v>
      </c>
      <c r="D7334">
        <v>1</v>
      </c>
      <c r="E7334">
        <v>944.6</v>
      </c>
    </row>
    <row r="7335" spans="1:5" x14ac:dyDescent="0.35">
      <c r="A7335">
        <f t="shared" si="114"/>
        <v>2023</v>
      </c>
      <c r="B7335" t="s">
        <v>1808</v>
      </c>
      <c r="C7335">
        <v>2171</v>
      </c>
      <c r="D7335">
        <v>1</v>
      </c>
      <c r="E7335">
        <v>241.3</v>
      </c>
    </row>
    <row r="7336" spans="1:5" x14ac:dyDescent="0.35">
      <c r="A7336">
        <f t="shared" si="114"/>
        <v>2023</v>
      </c>
      <c r="B7336" t="s">
        <v>1808</v>
      </c>
      <c r="C7336">
        <v>2172</v>
      </c>
      <c r="D7336">
        <v>1</v>
      </c>
      <c r="E7336">
        <v>661.4</v>
      </c>
    </row>
    <row r="7337" spans="1:5" x14ac:dyDescent="0.35">
      <c r="A7337">
        <f t="shared" si="114"/>
        <v>2023</v>
      </c>
      <c r="B7337" t="s">
        <v>1808</v>
      </c>
      <c r="C7337">
        <v>2174</v>
      </c>
      <c r="D7337">
        <v>1</v>
      </c>
      <c r="E7337">
        <v>860.47</v>
      </c>
    </row>
    <row r="7338" spans="1:5" x14ac:dyDescent="0.35">
      <c r="A7338">
        <f t="shared" si="114"/>
        <v>2023</v>
      </c>
      <c r="B7338" t="s">
        <v>1808</v>
      </c>
      <c r="C7338">
        <v>2176</v>
      </c>
      <c r="D7338">
        <v>1</v>
      </c>
      <c r="E7338">
        <v>558.91999999999996</v>
      </c>
    </row>
    <row r="7339" spans="1:5" x14ac:dyDescent="0.35">
      <c r="A7339">
        <f t="shared" si="114"/>
        <v>2023</v>
      </c>
      <c r="B7339" t="s">
        <v>1808</v>
      </c>
      <c r="C7339">
        <v>2180</v>
      </c>
      <c r="D7339">
        <v>1</v>
      </c>
      <c r="E7339">
        <v>738.66</v>
      </c>
    </row>
    <row r="7340" spans="1:5" x14ac:dyDescent="0.35">
      <c r="A7340">
        <f t="shared" si="114"/>
        <v>2023</v>
      </c>
      <c r="B7340" t="s">
        <v>1808</v>
      </c>
      <c r="C7340">
        <v>2184</v>
      </c>
      <c r="D7340">
        <v>1</v>
      </c>
      <c r="E7340">
        <v>1138.1300000000001</v>
      </c>
    </row>
    <row r="7341" spans="1:5" x14ac:dyDescent="0.35">
      <c r="A7341">
        <f t="shared" si="114"/>
        <v>2023</v>
      </c>
      <c r="B7341" t="s">
        <v>1808</v>
      </c>
      <c r="C7341">
        <v>2190</v>
      </c>
      <c r="D7341">
        <v>1</v>
      </c>
      <c r="E7341">
        <v>612.85</v>
      </c>
    </row>
    <row r="7342" spans="1:5" x14ac:dyDescent="0.35">
      <c r="A7342">
        <f t="shared" si="114"/>
        <v>2023</v>
      </c>
      <c r="B7342" t="s">
        <v>1808</v>
      </c>
      <c r="C7342">
        <v>2198</v>
      </c>
      <c r="D7342">
        <v>1</v>
      </c>
      <c r="E7342">
        <v>586.16</v>
      </c>
    </row>
    <row r="7343" spans="1:5" x14ac:dyDescent="0.35">
      <c r="A7343">
        <f t="shared" si="114"/>
        <v>2023</v>
      </c>
      <c r="B7343" t="s">
        <v>1808</v>
      </c>
      <c r="C7343">
        <v>2215</v>
      </c>
      <c r="D7343">
        <v>1</v>
      </c>
      <c r="E7343">
        <v>208.74</v>
      </c>
    </row>
    <row r="7344" spans="1:5" x14ac:dyDescent="0.35">
      <c r="A7344">
        <f t="shared" si="114"/>
        <v>2023</v>
      </c>
      <c r="B7344" t="s">
        <v>1808</v>
      </c>
      <c r="C7344">
        <v>2310</v>
      </c>
      <c r="D7344">
        <v>1</v>
      </c>
      <c r="E7344">
        <v>1090.7</v>
      </c>
    </row>
    <row r="7345" spans="1:5" x14ac:dyDescent="0.35">
      <c r="A7345">
        <f t="shared" si="114"/>
        <v>2023</v>
      </c>
      <c r="B7345" t="s">
        <v>1808</v>
      </c>
      <c r="C7345">
        <v>2311</v>
      </c>
      <c r="D7345">
        <v>1</v>
      </c>
      <c r="E7345">
        <v>465.51</v>
      </c>
    </row>
    <row r="7346" spans="1:5" x14ac:dyDescent="0.35">
      <c r="A7346">
        <f t="shared" si="114"/>
        <v>2023</v>
      </c>
      <c r="B7346" t="s">
        <v>1808</v>
      </c>
      <c r="C7346">
        <v>2342</v>
      </c>
      <c r="D7346">
        <v>1</v>
      </c>
      <c r="E7346">
        <v>774.11</v>
      </c>
    </row>
    <row r="7347" spans="1:5" x14ac:dyDescent="0.35">
      <c r="A7347">
        <f t="shared" si="114"/>
        <v>2023</v>
      </c>
      <c r="B7347" t="s">
        <v>1808</v>
      </c>
      <c r="C7347">
        <v>2358</v>
      </c>
      <c r="D7347">
        <v>1</v>
      </c>
      <c r="E7347">
        <v>173.19</v>
      </c>
    </row>
    <row r="7348" spans="1:5" x14ac:dyDescent="0.35">
      <c r="A7348">
        <f t="shared" si="114"/>
        <v>2023</v>
      </c>
      <c r="B7348" t="s">
        <v>1808</v>
      </c>
      <c r="C7348">
        <v>2364</v>
      </c>
      <c r="D7348">
        <v>1</v>
      </c>
      <c r="E7348">
        <v>616.48</v>
      </c>
    </row>
    <row r="7349" spans="1:5" x14ac:dyDescent="0.35">
      <c r="A7349">
        <f t="shared" si="114"/>
        <v>2023</v>
      </c>
      <c r="B7349" t="s">
        <v>1808</v>
      </c>
      <c r="C7349">
        <v>2365</v>
      </c>
      <c r="D7349">
        <v>1</v>
      </c>
      <c r="E7349">
        <v>601.4</v>
      </c>
    </row>
    <row r="7350" spans="1:5" x14ac:dyDescent="0.35">
      <c r="A7350">
        <f t="shared" si="114"/>
        <v>2023</v>
      </c>
      <c r="B7350" t="s">
        <v>1808</v>
      </c>
      <c r="C7350">
        <v>2396</v>
      </c>
      <c r="D7350">
        <v>1</v>
      </c>
      <c r="E7350">
        <v>865.08</v>
      </c>
    </row>
    <row r="7351" spans="1:5" x14ac:dyDescent="0.35">
      <c r="A7351">
        <f t="shared" si="114"/>
        <v>2023</v>
      </c>
      <c r="B7351" t="s">
        <v>1808</v>
      </c>
      <c r="C7351">
        <v>2397</v>
      </c>
      <c r="D7351">
        <v>1</v>
      </c>
      <c r="E7351">
        <v>910.38</v>
      </c>
    </row>
    <row r="7352" spans="1:5" x14ac:dyDescent="0.35">
      <c r="A7352">
        <f t="shared" si="114"/>
        <v>2023</v>
      </c>
      <c r="B7352" t="s">
        <v>1808</v>
      </c>
      <c r="C7352">
        <v>2448</v>
      </c>
      <c r="D7352">
        <v>1</v>
      </c>
      <c r="E7352">
        <v>661.19</v>
      </c>
    </row>
    <row r="7353" spans="1:5" x14ac:dyDescent="0.35">
      <c r="A7353">
        <f t="shared" si="114"/>
        <v>2023</v>
      </c>
      <c r="B7353" t="s">
        <v>1808</v>
      </c>
      <c r="C7353">
        <v>2534</v>
      </c>
      <c r="D7353">
        <v>1</v>
      </c>
      <c r="E7353">
        <v>597.44000000000005</v>
      </c>
    </row>
    <row r="7354" spans="1:5" x14ac:dyDescent="0.35">
      <c r="A7354">
        <f t="shared" si="114"/>
        <v>2023</v>
      </c>
      <c r="B7354" t="s">
        <v>1808</v>
      </c>
      <c r="C7354">
        <v>2536</v>
      </c>
      <c r="D7354">
        <v>1</v>
      </c>
      <c r="E7354">
        <v>324.33999999999997</v>
      </c>
    </row>
    <row r="7355" spans="1:5" x14ac:dyDescent="0.35">
      <c r="A7355">
        <f t="shared" si="114"/>
        <v>2023</v>
      </c>
      <c r="B7355" t="s">
        <v>1808</v>
      </c>
      <c r="C7355">
        <v>2580</v>
      </c>
      <c r="D7355">
        <v>1</v>
      </c>
      <c r="E7355">
        <v>745.66</v>
      </c>
    </row>
    <row r="7356" spans="1:5" x14ac:dyDescent="0.35">
      <c r="A7356">
        <f t="shared" si="114"/>
        <v>2023</v>
      </c>
      <c r="B7356" t="s">
        <v>1808</v>
      </c>
      <c r="C7356">
        <v>2609</v>
      </c>
      <c r="D7356">
        <v>1</v>
      </c>
      <c r="E7356">
        <v>420.49</v>
      </c>
    </row>
    <row r="7357" spans="1:5" x14ac:dyDescent="0.35">
      <c r="A7357">
        <f t="shared" si="114"/>
        <v>2023</v>
      </c>
      <c r="B7357" t="s">
        <v>1808</v>
      </c>
      <c r="C7357">
        <v>2683</v>
      </c>
      <c r="D7357">
        <v>1</v>
      </c>
      <c r="E7357">
        <v>221.64</v>
      </c>
    </row>
    <row r="7358" spans="1:5" x14ac:dyDescent="0.35">
      <c r="A7358">
        <f t="shared" si="114"/>
        <v>2023</v>
      </c>
      <c r="B7358" t="s">
        <v>1808</v>
      </c>
      <c r="C7358">
        <v>2687</v>
      </c>
      <c r="D7358">
        <v>1</v>
      </c>
      <c r="E7358">
        <v>1310.5999999999999</v>
      </c>
    </row>
    <row r="7359" spans="1:5" x14ac:dyDescent="0.35">
      <c r="A7359">
        <f t="shared" si="114"/>
        <v>2023</v>
      </c>
      <c r="B7359" t="s">
        <v>1808</v>
      </c>
      <c r="C7359">
        <v>2689</v>
      </c>
      <c r="D7359">
        <v>1</v>
      </c>
      <c r="E7359">
        <v>1145.33</v>
      </c>
    </row>
    <row r="7360" spans="1:5" x14ac:dyDescent="0.35">
      <c r="A7360">
        <f t="shared" si="114"/>
        <v>2023</v>
      </c>
      <c r="B7360" t="s">
        <v>1808</v>
      </c>
      <c r="C7360">
        <v>2711</v>
      </c>
      <c r="D7360">
        <v>1</v>
      </c>
      <c r="E7360">
        <v>869.14</v>
      </c>
    </row>
    <row r="7361" spans="1:5" x14ac:dyDescent="0.35">
      <c r="A7361">
        <f t="shared" si="114"/>
        <v>2023</v>
      </c>
      <c r="B7361" t="s">
        <v>1808</v>
      </c>
      <c r="C7361">
        <v>2752</v>
      </c>
      <c r="D7361">
        <v>1</v>
      </c>
      <c r="E7361">
        <v>1811.82</v>
      </c>
    </row>
    <row r="7362" spans="1:5" x14ac:dyDescent="0.35">
      <c r="A7362">
        <f t="shared" si="114"/>
        <v>2023</v>
      </c>
      <c r="B7362" t="s">
        <v>1808</v>
      </c>
      <c r="C7362">
        <v>2753</v>
      </c>
      <c r="D7362">
        <v>1</v>
      </c>
      <c r="E7362">
        <v>994.99</v>
      </c>
    </row>
    <row r="7363" spans="1:5" x14ac:dyDescent="0.35">
      <c r="A7363">
        <f t="shared" si="114"/>
        <v>2023</v>
      </c>
      <c r="B7363" t="s">
        <v>1808</v>
      </c>
      <c r="C7363">
        <v>2754</v>
      </c>
      <c r="D7363">
        <v>1</v>
      </c>
      <c r="E7363">
        <v>425.54</v>
      </c>
    </row>
    <row r="7364" spans="1:5" x14ac:dyDescent="0.35">
      <c r="A7364">
        <f t="shared" ref="A7364:A7427" si="115">VALUE(20&amp;LEFT(B7364,2))+1</f>
        <v>2023</v>
      </c>
      <c r="B7364" t="s">
        <v>1808</v>
      </c>
      <c r="C7364">
        <v>2769</v>
      </c>
      <c r="D7364">
        <v>1</v>
      </c>
      <c r="E7364">
        <v>1064.67</v>
      </c>
    </row>
    <row r="7365" spans="1:5" x14ac:dyDescent="0.35">
      <c r="A7365">
        <f t="shared" si="115"/>
        <v>2023</v>
      </c>
      <c r="B7365" t="s">
        <v>1808</v>
      </c>
      <c r="C7365">
        <v>2805</v>
      </c>
      <c r="D7365">
        <v>1</v>
      </c>
      <c r="E7365">
        <v>1255.56</v>
      </c>
    </row>
    <row r="7366" spans="1:5" x14ac:dyDescent="0.35">
      <c r="A7366">
        <f t="shared" si="115"/>
        <v>2023</v>
      </c>
      <c r="B7366" t="s">
        <v>1808</v>
      </c>
      <c r="C7366">
        <v>2835</v>
      </c>
      <c r="D7366">
        <v>1</v>
      </c>
      <c r="E7366">
        <v>678.8</v>
      </c>
    </row>
    <row r="7367" spans="1:5" x14ac:dyDescent="0.35">
      <c r="A7367">
        <f t="shared" si="115"/>
        <v>2023</v>
      </c>
      <c r="B7367" t="s">
        <v>1808</v>
      </c>
      <c r="C7367">
        <v>2853</v>
      </c>
      <c r="D7367">
        <v>1</v>
      </c>
      <c r="E7367">
        <v>805.89</v>
      </c>
    </row>
    <row r="7368" spans="1:5" x14ac:dyDescent="0.35">
      <c r="A7368">
        <f t="shared" si="115"/>
        <v>2023</v>
      </c>
      <c r="B7368" t="s">
        <v>1808</v>
      </c>
      <c r="C7368">
        <v>2856</v>
      </c>
      <c r="D7368">
        <v>1</v>
      </c>
      <c r="E7368">
        <v>290.54000000000002</v>
      </c>
    </row>
    <row r="7369" spans="1:5" x14ac:dyDescent="0.35">
      <c r="A7369">
        <f t="shared" si="115"/>
        <v>2023</v>
      </c>
      <c r="B7369" t="s">
        <v>1808</v>
      </c>
      <c r="C7369">
        <v>2859</v>
      </c>
      <c r="D7369">
        <v>1</v>
      </c>
      <c r="E7369">
        <v>1444.82</v>
      </c>
    </row>
    <row r="7370" spans="1:5" x14ac:dyDescent="0.35">
      <c r="A7370">
        <f t="shared" si="115"/>
        <v>2023</v>
      </c>
      <c r="B7370" t="s">
        <v>1808</v>
      </c>
      <c r="C7370">
        <v>2860</v>
      </c>
      <c r="D7370">
        <v>1</v>
      </c>
      <c r="E7370">
        <v>1060.76</v>
      </c>
    </row>
    <row r="7371" spans="1:5" x14ac:dyDescent="0.35">
      <c r="A7371">
        <f t="shared" si="115"/>
        <v>2023</v>
      </c>
      <c r="B7371" t="s">
        <v>1808</v>
      </c>
      <c r="C7371">
        <v>2884</v>
      </c>
      <c r="D7371">
        <v>1</v>
      </c>
      <c r="E7371">
        <v>363.09</v>
      </c>
    </row>
    <row r="7372" spans="1:5" x14ac:dyDescent="0.35">
      <c r="A7372">
        <f t="shared" si="115"/>
        <v>2023</v>
      </c>
      <c r="B7372" t="s">
        <v>1808</v>
      </c>
      <c r="C7372">
        <v>2886</v>
      </c>
      <c r="D7372">
        <v>1</v>
      </c>
      <c r="E7372">
        <v>271.67</v>
      </c>
    </row>
    <row r="7373" spans="1:5" x14ac:dyDescent="0.35">
      <c r="A7373">
        <f t="shared" si="115"/>
        <v>2023</v>
      </c>
      <c r="B7373" t="s">
        <v>1808</v>
      </c>
      <c r="C7373">
        <v>2888</v>
      </c>
      <c r="D7373">
        <v>1</v>
      </c>
      <c r="E7373">
        <v>319.08999999999997</v>
      </c>
    </row>
    <row r="7374" spans="1:5" x14ac:dyDescent="0.35">
      <c r="A7374">
        <f t="shared" si="115"/>
        <v>2023</v>
      </c>
      <c r="B7374" t="s">
        <v>1808</v>
      </c>
      <c r="C7374">
        <v>2889</v>
      </c>
      <c r="D7374">
        <v>1</v>
      </c>
      <c r="E7374">
        <v>738.19</v>
      </c>
    </row>
    <row r="7375" spans="1:5" x14ac:dyDescent="0.35">
      <c r="A7375">
        <f t="shared" si="115"/>
        <v>2023</v>
      </c>
      <c r="B7375" t="s">
        <v>1808</v>
      </c>
      <c r="C7375">
        <v>2890</v>
      </c>
      <c r="D7375">
        <v>1</v>
      </c>
      <c r="E7375">
        <v>537.23</v>
      </c>
    </row>
    <row r="7376" spans="1:5" x14ac:dyDescent="0.35">
      <c r="A7376">
        <f t="shared" si="115"/>
        <v>2023</v>
      </c>
      <c r="B7376" t="s">
        <v>1808</v>
      </c>
      <c r="C7376">
        <v>2895</v>
      </c>
      <c r="D7376">
        <v>1</v>
      </c>
      <c r="E7376">
        <v>1136.8699999999999</v>
      </c>
    </row>
    <row r="7377" spans="1:5" x14ac:dyDescent="0.35">
      <c r="A7377">
        <f t="shared" si="115"/>
        <v>2023</v>
      </c>
      <c r="B7377" t="s">
        <v>1808</v>
      </c>
      <c r="C7377">
        <v>2897</v>
      </c>
      <c r="D7377">
        <v>1</v>
      </c>
      <c r="E7377">
        <v>1067.6400000000001</v>
      </c>
    </row>
    <row r="7378" spans="1:5" x14ac:dyDescent="0.35">
      <c r="A7378">
        <f t="shared" si="115"/>
        <v>2023</v>
      </c>
      <c r="B7378" t="s">
        <v>1808</v>
      </c>
      <c r="C7378">
        <v>2898</v>
      </c>
      <c r="D7378">
        <v>1</v>
      </c>
      <c r="E7378">
        <v>460.38</v>
      </c>
    </row>
    <row r="7379" spans="1:5" x14ac:dyDescent="0.35">
      <c r="A7379">
        <f t="shared" si="115"/>
        <v>2023</v>
      </c>
      <c r="B7379" t="s">
        <v>1808</v>
      </c>
      <c r="C7379">
        <v>2899</v>
      </c>
      <c r="D7379">
        <v>1</v>
      </c>
      <c r="E7379">
        <v>1454.54</v>
      </c>
    </row>
    <row r="7380" spans="1:5" x14ac:dyDescent="0.35">
      <c r="A7380">
        <f t="shared" si="115"/>
        <v>2023</v>
      </c>
      <c r="B7380" t="s">
        <v>1808</v>
      </c>
      <c r="C7380">
        <v>2902</v>
      </c>
      <c r="D7380">
        <v>1</v>
      </c>
      <c r="E7380">
        <v>626.74</v>
      </c>
    </row>
    <row r="7381" spans="1:5" x14ac:dyDescent="0.35">
      <c r="A7381">
        <f t="shared" si="115"/>
        <v>2023</v>
      </c>
      <c r="B7381" t="s">
        <v>1808</v>
      </c>
      <c r="C7381">
        <v>2903</v>
      </c>
      <c r="D7381">
        <v>1</v>
      </c>
      <c r="E7381">
        <v>482.29</v>
      </c>
    </row>
    <row r="7382" spans="1:5" x14ac:dyDescent="0.35">
      <c r="A7382">
        <f t="shared" si="115"/>
        <v>2023</v>
      </c>
      <c r="B7382" t="s">
        <v>1808</v>
      </c>
      <c r="C7382">
        <v>2904</v>
      </c>
      <c r="D7382">
        <v>1</v>
      </c>
      <c r="E7382">
        <v>649.69000000000005</v>
      </c>
    </row>
    <row r="7383" spans="1:5" x14ac:dyDescent="0.35">
      <c r="A7383">
        <f t="shared" si="115"/>
        <v>2023</v>
      </c>
      <c r="B7383" t="s">
        <v>1808</v>
      </c>
      <c r="C7383">
        <v>2905</v>
      </c>
      <c r="D7383">
        <v>1</v>
      </c>
      <c r="E7383">
        <v>1918.64</v>
      </c>
    </row>
    <row r="7384" spans="1:5" x14ac:dyDescent="0.35">
      <c r="A7384">
        <f t="shared" si="115"/>
        <v>2023</v>
      </c>
      <c r="B7384" t="s">
        <v>1808</v>
      </c>
      <c r="C7384">
        <v>2906</v>
      </c>
      <c r="D7384">
        <v>1</v>
      </c>
      <c r="E7384">
        <v>354.64</v>
      </c>
    </row>
    <row r="7385" spans="1:5" x14ac:dyDescent="0.35">
      <c r="A7385">
        <f t="shared" si="115"/>
        <v>2023</v>
      </c>
      <c r="B7385" t="s">
        <v>1808</v>
      </c>
      <c r="C7385">
        <v>2907</v>
      </c>
      <c r="D7385">
        <v>1</v>
      </c>
      <c r="E7385">
        <v>515.1</v>
      </c>
    </row>
    <row r="7386" spans="1:5" x14ac:dyDescent="0.35">
      <c r="A7386">
        <f t="shared" si="115"/>
        <v>2023</v>
      </c>
      <c r="B7386" t="s">
        <v>1808</v>
      </c>
      <c r="C7386">
        <v>2908</v>
      </c>
      <c r="D7386">
        <v>1</v>
      </c>
      <c r="E7386">
        <v>519.98</v>
      </c>
    </row>
    <row r="7387" spans="1:5" x14ac:dyDescent="0.35">
      <c r="A7387">
        <f t="shared" si="115"/>
        <v>2023</v>
      </c>
      <c r="B7387" t="s">
        <v>1808</v>
      </c>
      <c r="C7387">
        <v>2909</v>
      </c>
      <c r="D7387">
        <v>1</v>
      </c>
      <c r="E7387">
        <v>2386.84</v>
      </c>
    </row>
    <row r="7388" spans="1:5" x14ac:dyDescent="0.35">
      <c r="A7388">
        <f t="shared" si="115"/>
        <v>2023</v>
      </c>
      <c r="B7388" t="s">
        <v>1808</v>
      </c>
      <c r="C7388">
        <v>2910</v>
      </c>
      <c r="D7388">
        <v>1</v>
      </c>
      <c r="E7388">
        <v>666.15</v>
      </c>
    </row>
    <row r="7389" spans="1:5" x14ac:dyDescent="0.35">
      <c r="A7389">
        <f t="shared" si="115"/>
        <v>2024</v>
      </c>
      <c r="B7389" t="s">
        <v>1809</v>
      </c>
      <c r="C7389">
        <v>1</v>
      </c>
      <c r="D7389">
        <v>1</v>
      </c>
      <c r="E7389">
        <v>983.2</v>
      </c>
    </row>
    <row r="7390" spans="1:5" x14ac:dyDescent="0.35">
      <c r="A7390">
        <f t="shared" si="115"/>
        <v>2024</v>
      </c>
      <c r="B7390" t="s">
        <v>1809</v>
      </c>
      <c r="C7390">
        <v>1</v>
      </c>
      <c r="D7390">
        <v>3</v>
      </c>
      <c r="E7390">
        <v>28650.93</v>
      </c>
    </row>
    <row r="7391" spans="1:5" x14ac:dyDescent="0.35">
      <c r="A7391">
        <f t="shared" si="115"/>
        <v>2024</v>
      </c>
      <c r="B7391" t="s">
        <v>1809</v>
      </c>
      <c r="C7391">
        <v>2</v>
      </c>
      <c r="D7391">
        <v>1</v>
      </c>
      <c r="E7391">
        <v>233.04</v>
      </c>
    </row>
    <row r="7392" spans="1:5" x14ac:dyDescent="0.35">
      <c r="A7392">
        <f t="shared" si="115"/>
        <v>2024</v>
      </c>
      <c r="B7392" t="s">
        <v>1809</v>
      </c>
      <c r="C7392">
        <v>4</v>
      </c>
      <c r="D7392">
        <v>1</v>
      </c>
      <c r="E7392">
        <v>412.47</v>
      </c>
    </row>
    <row r="7393" spans="1:5" x14ac:dyDescent="0.35">
      <c r="A7393">
        <f t="shared" si="115"/>
        <v>2024</v>
      </c>
      <c r="B7393" t="s">
        <v>1809</v>
      </c>
      <c r="C7393">
        <v>6</v>
      </c>
      <c r="D7393">
        <v>3</v>
      </c>
      <c r="E7393">
        <v>2826.94</v>
      </c>
    </row>
    <row r="7394" spans="1:5" x14ac:dyDescent="0.35">
      <c r="A7394">
        <f t="shared" si="115"/>
        <v>2024</v>
      </c>
      <c r="B7394" t="s">
        <v>1809</v>
      </c>
      <c r="C7394">
        <v>11</v>
      </c>
      <c r="D7394">
        <v>1</v>
      </c>
      <c r="E7394">
        <v>37625.08</v>
      </c>
    </row>
    <row r="7395" spans="1:5" x14ac:dyDescent="0.35">
      <c r="A7395">
        <f t="shared" si="115"/>
        <v>2024</v>
      </c>
      <c r="B7395" t="s">
        <v>1809</v>
      </c>
      <c r="C7395">
        <v>12</v>
      </c>
      <c r="D7395">
        <v>1</v>
      </c>
      <c r="E7395">
        <v>6478.66</v>
      </c>
    </row>
    <row r="7396" spans="1:5" x14ac:dyDescent="0.35">
      <c r="A7396">
        <f t="shared" si="115"/>
        <v>2024</v>
      </c>
      <c r="B7396" t="s">
        <v>1809</v>
      </c>
      <c r="C7396">
        <v>13</v>
      </c>
      <c r="D7396">
        <v>1</v>
      </c>
      <c r="E7396">
        <v>3601.99</v>
      </c>
    </row>
    <row r="7397" spans="1:5" x14ac:dyDescent="0.35">
      <c r="A7397">
        <f t="shared" si="115"/>
        <v>2024</v>
      </c>
      <c r="B7397" t="s">
        <v>1809</v>
      </c>
      <c r="C7397">
        <v>14</v>
      </c>
      <c r="D7397">
        <v>1</v>
      </c>
      <c r="E7397">
        <v>2584.81</v>
      </c>
    </row>
    <row r="7398" spans="1:5" x14ac:dyDescent="0.35">
      <c r="A7398">
        <f t="shared" si="115"/>
        <v>2024</v>
      </c>
      <c r="B7398" t="s">
        <v>1809</v>
      </c>
      <c r="C7398">
        <v>15</v>
      </c>
      <c r="D7398">
        <v>1</v>
      </c>
      <c r="E7398">
        <v>4106.24</v>
      </c>
    </row>
    <row r="7399" spans="1:5" x14ac:dyDescent="0.35">
      <c r="A7399">
        <f t="shared" si="115"/>
        <v>2024</v>
      </c>
      <c r="B7399" t="s">
        <v>1809</v>
      </c>
      <c r="C7399">
        <v>16</v>
      </c>
      <c r="D7399">
        <v>1</v>
      </c>
      <c r="E7399">
        <v>6000.92</v>
      </c>
    </row>
    <row r="7400" spans="1:5" x14ac:dyDescent="0.35">
      <c r="A7400">
        <f t="shared" si="115"/>
        <v>2024</v>
      </c>
      <c r="B7400" t="s">
        <v>1809</v>
      </c>
      <c r="C7400">
        <v>22</v>
      </c>
      <c r="D7400">
        <v>1</v>
      </c>
      <c r="E7400">
        <v>2738.32</v>
      </c>
    </row>
    <row r="7401" spans="1:5" x14ac:dyDescent="0.35">
      <c r="A7401">
        <f t="shared" si="115"/>
        <v>2024</v>
      </c>
      <c r="B7401" t="s">
        <v>1809</v>
      </c>
      <c r="C7401">
        <v>23</v>
      </c>
      <c r="D7401">
        <v>1</v>
      </c>
      <c r="E7401">
        <v>806.11</v>
      </c>
    </row>
    <row r="7402" spans="1:5" x14ac:dyDescent="0.35">
      <c r="A7402">
        <f t="shared" si="115"/>
        <v>2024</v>
      </c>
      <c r="B7402" t="s">
        <v>1809</v>
      </c>
      <c r="C7402">
        <v>25</v>
      </c>
      <c r="D7402">
        <v>1</v>
      </c>
      <c r="E7402">
        <v>48.2</v>
      </c>
    </row>
    <row r="7403" spans="1:5" x14ac:dyDescent="0.35">
      <c r="A7403">
        <f t="shared" si="115"/>
        <v>2024</v>
      </c>
      <c r="B7403" t="s">
        <v>1809</v>
      </c>
      <c r="C7403">
        <v>31</v>
      </c>
      <c r="D7403">
        <v>1</v>
      </c>
      <c r="E7403">
        <v>4594.6499999999996</v>
      </c>
    </row>
    <row r="7404" spans="1:5" x14ac:dyDescent="0.35">
      <c r="A7404">
        <f t="shared" si="115"/>
        <v>2024</v>
      </c>
      <c r="B7404" t="s">
        <v>1809</v>
      </c>
      <c r="C7404">
        <v>32</v>
      </c>
      <c r="D7404">
        <v>1</v>
      </c>
      <c r="E7404">
        <v>705.92</v>
      </c>
    </row>
    <row r="7405" spans="1:5" x14ac:dyDescent="0.35">
      <c r="A7405">
        <f t="shared" si="115"/>
        <v>2024</v>
      </c>
      <c r="B7405" t="s">
        <v>1809</v>
      </c>
      <c r="C7405">
        <v>36</v>
      </c>
      <c r="D7405">
        <v>1</v>
      </c>
      <c r="E7405">
        <v>322.92</v>
      </c>
    </row>
    <row r="7406" spans="1:5" x14ac:dyDescent="0.35">
      <c r="A7406">
        <f t="shared" si="115"/>
        <v>2024</v>
      </c>
      <c r="B7406" t="s">
        <v>1809</v>
      </c>
      <c r="C7406">
        <v>38</v>
      </c>
      <c r="D7406">
        <v>1</v>
      </c>
      <c r="E7406">
        <v>1396.58</v>
      </c>
    </row>
    <row r="7407" spans="1:5" x14ac:dyDescent="0.35">
      <c r="A7407">
        <f t="shared" si="115"/>
        <v>2024</v>
      </c>
      <c r="B7407" t="s">
        <v>1809</v>
      </c>
      <c r="C7407">
        <v>47</v>
      </c>
      <c r="D7407">
        <v>1</v>
      </c>
      <c r="E7407">
        <v>4285.8500000000004</v>
      </c>
    </row>
    <row r="7408" spans="1:5" x14ac:dyDescent="0.35">
      <c r="A7408">
        <f t="shared" si="115"/>
        <v>2024</v>
      </c>
      <c r="B7408" t="s">
        <v>1809</v>
      </c>
      <c r="C7408">
        <v>51</v>
      </c>
      <c r="D7408">
        <v>1</v>
      </c>
      <c r="E7408">
        <v>1858.27</v>
      </c>
    </row>
    <row r="7409" spans="1:5" x14ac:dyDescent="0.35">
      <c r="A7409">
        <f t="shared" si="115"/>
        <v>2024</v>
      </c>
      <c r="B7409" t="s">
        <v>1809</v>
      </c>
      <c r="C7409">
        <v>75</v>
      </c>
      <c r="D7409">
        <v>1</v>
      </c>
      <c r="E7409">
        <v>804.21</v>
      </c>
    </row>
    <row r="7410" spans="1:5" x14ac:dyDescent="0.35">
      <c r="A7410">
        <f t="shared" si="115"/>
        <v>2024</v>
      </c>
      <c r="B7410" t="s">
        <v>1809</v>
      </c>
      <c r="C7410">
        <v>77</v>
      </c>
      <c r="D7410">
        <v>1</v>
      </c>
      <c r="E7410">
        <v>8015.7</v>
      </c>
    </row>
    <row r="7411" spans="1:5" x14ac:dyDescent="0.35">
      <c r="A7411">
        <f t="shared" si="115"/>
        <v>2024</v>
      </c>
      <c r="B7411" t="s">
        <v>1809</v>
      </c>
      <c r="C7411">
        <v>81</v>
      </c>
      <c r="D7411">
        <v>1</v>
      </c>
      <c r="E7411">
        <v>103.87</v>
      </c>
    </row>
    <row r="7412" spans="1:5" x14ac:dyDescent="0.35">
      <c r="A7412">
        <f t="shared" si="115"/>
        <v>2024</v>
      </c>
      <c r="B7412" t="s">
        <v>1809</v>
      </c>
      <c r="C7412">
        <v>84</v>
      </c>
      <c r="D7412">
        <v>1</v>
      </c>
      <c r="E7412">
        <v>564.85</v>
      </c>
    </row>
    <row r="7413" spans="1:5" x14ac:dyDescent="0.35">
      <c r="A7413">
        <f t="shared" si="115"/>
        <v>2024</v>
      </c>
      <c r="B7413" t="s">
        <v>1809</v>
      </c>
      <c r="C7413">
        <v>85</v>
      </c>
      <c r="D7413">
        <v>1</v>
      </c>
      <c r="E7413">
        <v>588.58000000000004</v>
      </c>
    </row>
    <row r="7414" spans="1:5" x14ac:dyDescent="0.35">
      <c r="A7414">
        <f t="shared" si="115"/>
        <v>2024</v>
      </c>
      <c r="B7414" t="s">
        <v>1809</v>
      </c>
      <c r="C7414">
        <v>88</v>
      </c>
      <c r="D7414">
        <v>1</v>
      </c>
      <c r="E7414">
        <v>2187.5</v>
      </c>
    </row>
    <row r="7415" spans="1:5" x14ac:dyDescent="0.35">
      <c r="A7415">
        <f t="shared" si="115"/>
        <v>2024</v>
      </c>
      <c r="B7415" t="s">
        <v>1809</v>
      </c>
      <c r="C7415">
        <v>91</v>
      </c>
      <c r="D7415">
        <v>1</v>
      </c>
      <c r="E7415">
        <v>649.49</v>
      </c>
    </row>
    <row r="7416" spans="1:5" x14ac:dyDescent="0.35">
      <c r="A7416">
        <f t="shared" si="115"/>
        <v>2024</v>
      </c>
      <c r="B7416" t="s">
        <v>1809</v>
      </c>
      <c r="C7416">
        <v>93</v>
      </c>
      <c r="D7416">
        <v>1</v>
      </c>
      <c r="E7416">
        <v>308.44</v>
      </c>
    </row>
    <row r="7417" spans="1:5" x14ac:dyDescent="0.35">
      <c r="A7417">
        <f t="shared" si="115"/>
        <v>2024</v>
      </c>
      <c r="B7417" t="s">
        <v>1809</v>
      </c>
      <c r="C7417">
        <v>94</v>
      </c>
      <c r="D7417">
        <v>1</v>
      </c>
      <c r="E7417">
        <v>2637.75</v>
      </c>
    </row>
    <row r="7418" spans="1:5" x14ac:dyDescent="0.35">
      <c r="A7418">
        <f t="shared" si="115"/>
        <v>2024</v>
      </c>
      <c r="B7418" t="s">
        <v>1809</v>
      </c>
      <c r="C7418">
        <v>95</v>
      </c>
      <c r="D7418">
        <v>1</v>
      </c>
      <c r="E7418">
        <v>298.89</v>
      </c>
    </row>
    <row r="7419" spans="1:5" x14ac:dyDescent="0.35">
      <c r="A7419">
        <f t="shared" si="115"/>
        <v>2024</v>
      </c>
      <c r="B7419" t="s">
        <v>1809</v>
      </c>
      <c r="C7419">
        <v>97</v>
      </c>
      <c r="D7419">
        <v>1</v>
      </c>
      <c r="E7419">
        <v>582.91999999999996</v>
      </c>
    </row>
    <row r="7420" spans="1:5" x14ac:dyDescent="0.35">
      <c r="A7420">
        <f t="shared" si="115"/>
        <v>2024</v>
      </c>
      <c r="B7420" t="s">
        <v>1809</v>
      </c>
      <c r="C7420">
        <v>99</v>
      </c>
      <c r="D7420">
        <v>1</v>
      </c>
      <c r="E7420">
        <v>1262.53</v>
      </c>
    </row>
    <row r="7421" spans="1:5" x14ac:dyDescent="0.35">
      <c r="A7421">
        <f t="shared" si="115"/>
        <v>2024</v>
      </c>
      <c r="B7421" t="s">
        <v>1809</v>
      </c>
      <c r="C7421">
        <v>100</v>
      </c>
      <c r="D7421">
        <v>1</v>
      </c>
      <c r="E7421">
        <v>331.9</v>
      </c>
    </row>
    <row r="7422" spans="1:5" x14ac:dyDescent="0.35">
      <c r="A7422">
        <f t="shared" si="115"/>
        <v>2024</v>
      </c>
      <c r="B7422" t="s">
        <v>1809</v>
      </c>
      <c r="C7422">
        <v>108</v>
      </c>
      <c r="D7422">
        <v>1</v>
      </c>
      <c r="E7422">
        <v>932.73</v>
      </c>
    </row>
    <row r="7423" spans="1:5" x14ac:dyDescent="0.35">
      <c r="A7423">
        <f t="shared" si="115"/>
        <v>2024</v>
      </c>
      <c r="B7423" t="s">
        <v>1809</v>
      </c>
      <c r="C7423">
        <v>110</v>
      </c>
      <c r="D7423">
        <v>1</v>
      </c>
      <c r="E7423">
        <v>3925.5</v>
      </c>
    </row>
    <row r="7424" spans="1:5" x14ac:dyDescent="0.35">
      <c r="A7424">
        <f t="shared" si="115"/>
        <v>2024</v>
      </c>
      <c r="B7424" t="s">
        <v>1809</v>
      </c>
      <c r="C7424">
        <v>111</v>
      </c>
      <c r="D7424">
        <v>1</v>
      </c>
      <c r="E7424">
        <v>1463.08</v>
      </c>
    </row>
    <row r="7425" spans="1:5" x14ac:dyDescent="0.35">
      <c r="A7425">
        <f t="shared" si="115"/>
        <v>2024</v>
      </c>
      <c r="B7425" t="s">
        <v>1809</v>
      </c>
      <c r="C7425">
        <v>112</v>
      </c>
      <c r="D7425">
        <v>1</v>
      </c>
      <c r="E7425">
        <v>9100.82</v>
      </c>
    </row>
    <row r="7426" spans="1:5" x14ac:dyDescent="0.35">
      <c r="A7426">
        <f t="shared" si="115"/>
        <v>2024</v>
      </c>
      <c r="B7426" t="s">
        <v>1809</v>
      </c>
      <c r="C7426">
        <v>113</v>
      </c>
      <c r="D7426">
        <v>1</v>
      </c>
      <c r="E7426">
        <v>672.24</v>
      </c>
    </row>
    <row r="7427" spans="1:5" x14ac:dyDescent="0.35">
      <c r="A7427">
        <f t="shared" si="115"/>
        <v>2024</v>
      </c>
      <c r="B7427" t="s">
        <v>1809</v>
      </c>
      <c r="C7427">
        <v>115</v>
      </c>
      <c r="D7427">
        <v>1</v>
      </c>
      <c r="E7427">
        <v>1082.05</v>
      </c>
    </row>
    <row r="7428" spans="1:5" x14ac:dyDescent="0.35">
      <c r="A7428">
        <f t="shared" ref="A7428:A7491" si="116">VALUE(20&amp;LEFT(B7428,2))+1</f>
        <v>2024</v>
      </c>
      <c r="B7428" t="s">
        <v>1809</v>
      </c>
      <c r="C7428">
        <v>116</v>
      </c>
      <c r="D7428">
        <v>1</v>
      </c>
      <c r="E7428">
        <v>1289.72</v>
      </c>
    </row>
    <row r="7429" spans="1:5" x14ac:dyDescent="0.35">
      <c r="A7429">
        <f t="shared" si="116"/>
        <v>2024</v>
      </c>
      <c r="B7429" t="s">
        <v>1809</v>
      </c>
      <c r="C7429">
        <v>118</v>
      </c>
      <c r="D7429">
        <v>1</v>
      </c>
      <c r="E7429">
        <v>314.02</v>
      </c>
    </row>
    <row r="7430" spans="1:5" x14ac:dyDescent="0.35">
      <c r="A7430">
        <f t="shared" si="116"/>
        <v>2024</v>
      </c>
      <c r="B7430" t="s">
        <v>1809</v>
      </c>
      <c r="C7430">
        <v>129</v>
      </c>
      <c r="D7430">
        <v>1</v>
      </c>
      <c r="E7430">
        <v>1412.77</v>
      </c>
    </row>
    <row r="7431" spans="1:5" x14ac:dyDescent="0.35">
      <c r="A7431">
        <f t="shared" si="116"/>
        <v>2024</v>
      </c>
      <c r="B7431" t="s">
        <v>1809</v>
      </c>
      <c r="C7431">
        <v>138</v>
      </c>
      <c r="D7431">
        <v>1</v>
      </c>
      <c r="E7431">
        <v>2730.65</v>
      </c>
    </row>
    <row r="7432" spans="1:5" x14ac:dyDescent="0.35">
      <c r="A7432">
        <f t="shared" si="116"/>
        <v>2024</v>
      </c>
      <c r="B7432" t="s">
        <v>1809</v>
      </c>
      <c r="C7432">
        <v>139</v>
      </c>
      <c r="D7432">
        <v>1</v>
      </c>
      <c r="E7432">
        <v>855.35</v>
      </c>
    </row>
    <row r="7433" spans="1:5" x14ac:dyDescent="0.35">
      <c r="A7433">
        <f t="shared" si="116"/>
        <v>2024</v>
      </c>
      <c r="B7433" t="s">
        <v>1809</v>
      </c>
      <c r="C7433">
        <v>146</v>
      </c>
      <c r="D7433">
        <v>1</v>
      </c>
      <c r="E7433">
        <v>886.67</v>
      </c>
    </row>
    <row r="7434" spans="1:5" x14ac:dyDescent="0.35">
      <c r="A7434">
        <f t="shared" si="116"/>
        <v>2024</v>
      </c>
      <c r="B7434" t="s">
        <v>1809</v>
      </c>
      <c r="C7434">
        <v>150</v>
      </c>
      <c r="D7434">
        <v>1</v>
      </c>
      <c r="E7434">
        <v>1078.53</v>
      </c>
    </row>
    <row r="7435" spans="1:5" x14ac:dyDescent="0.35">
      <c r="A7435">
        <f t="shared" si="116"/>
        <v>2024</v>
      </c>
      <c r="B7435" t="s">
        <v>1809</v>
      </c>
      <c r="C7435">
        <v>152</v>
      </c>
      <c r="D7435">
        <v>1</v>
      </c>
      <c r="E7435">
        <v>7211.19</v>
      </c>
    </row>
    <row r="7436" spans="1:5" x14ac:dyDescent="0.35">
      <c r="A7436">
        <f t="shared" si="116"/>
        <v>2024</v>
      </c>
      <c r="B7436" t="s">
        <v>1809</v>
      </c>
      <c r="C7436">
        <v>162</v>
      </c>
      <c r="D7436">
        <v>1</v>
      </c>
      <c r="E7436">
        <v>893.22</v>
      </c>
    </row>
    <row r="7437" spans="1:5" x14ac:dyDescent="0.35">
      <c r="A7437">
        <f t="shared" si="116"/>
        <v>2024</v>
      </c>
      <c r="B7437" t="s">
        <v>1809</v>
      </c>
      <c r="C7437">
        <v>166</v>
      </c>
      <c r="D7437">
        <v>1</v>
      </c>
      <c r="E7437">
        <v>440.8</v>
      </c>
    </row>
    <row r="7438" spans="1:5" x14ac:dyDescent="0.35">
      <c r="A7438">
        <f t="shared" si="116"/>
        <v>2024</v>
      </c>
      <c r="B7438" t="s">
        <v>1809</v>
      </c>
      <c r="C7438">
        <v>173</v>
      </c>
      <c r="D7438">
        <v>1</v>
      </c>
      <c r="E7438">
        <v>498.61</v>
      </c>
    </row>
    <row r="7439" spans="1:5" x14ac:dyDescent="0.35">
      <c r="A7439">
        <f t="shared" si="116"/>
        <v>2024</v>
      </c>
      <c r="B7439" t="s">
        <v>1809</v>
      </c>
      <c r="C7439">
        <v>177</v>
      </c>
      <c r="D7439">
        <v>1</v>
      </c>
      <c r="E7439">
        <v>1174</v>
      </c>
    </row>
    <row r="7440" spans="1:5" x14ac:dyDescent="0.35">
      <c r="A7440">
        <f t="shared" si="116"/>
        <v>2024</v>
      </c>
      <c r="B7440" t="s">
        <v>1809</v>
      </c>
      <c r="C7440">
        <v>181</v>
      </c>
      <c r="D7440">
        <v>1</v>
      </c>
      <c r="E7440">
        <v>5874.35</v>
      </c>
    </row>
    <row r="7441" spans="1:5" x14ac:dyDescent="0.35">
      <c r="A7441">
        <f t="shared" si="116"/>
        <v>2024</v>
      </c>
      <c r="B7441" t="s">
        <v>1809</v>
      </c>
      <c r="C7441">
        <v>182</v>
      </c>
      <c r="D7441">
        <v>1</v>
      </c>
      <c r="E7441">
        <v>982</v>
      </c>
    </row>
    <row r="7442" spans="1:5" x14ac:dyDescent="0.35">
      <c r="A7442">
        <f t="shared" si="116"/>
        <v>2024</v>
      </c>
      <c r="B7442" t="s">
        <v>1809</v>
      </c>
      <c r="C7442">
        <v>186</v>
      </c>
      <c r="D7442">
        <v>1</v>
      </c>
      <c r="E7442">
        <v>1774.42</v>
      </c>
    </row>
    <row r="7443" spans="1:5" x14ac:dyDescent="0.35">
      <c r="A7443">
        <f t="shared" si="116"/>
        <v>2024</v>
      </c>
      <c r="B7443" t="s">
        <v>1809</v>
      </c>
      <c r="C7443">
        <v>191</v>
      </c>
      <c r="D7443">
        <v>1</v>
      </c>
      <c r="E7443">
        <v>7467.59</v>
      </c>
    </row>
    <row r="7444" spans="1:5" x14ac:dyDescent="0.35">
      <c r="A7444">
        <f t="shared" si="116"/>
        <v>2024</v>
      </c>
      <c r="B7444" t="s">
        <v>1809</v>
      </c>
      <c r="C7444">
        <v>192</v>
      </c>
      <c r="D7444">
        <v>1</v>
      </c>
      <c r="E7444">
        <v>6589.11</v>
      </c>
    </row>
    <row r="7445" spans="1:5" x14ac:dyDescent="0.35">
      <c r="A7445">
        <f t="shared" si="116"/>
        <v>2024</v>
      </c>
      <c r="B7445" t="s">
        <v>1809</v>
      </c>
      <c r="C7445">
        <v>194</v>
      </c>
      <c r="D7445">
        <v>1</v>
      </c>
      <c r="E7445">
        <v>11912.01</v>
      </c>
    </row>
    <row r="7446" spans="1:5" x14ac:dyDescent="0.35">
      <c r="A7446">
        <f t="shared" si="116"/>
        <v>2024</v>
      </c>
      <c r="B7446" t="s">
        <v>1809</v>
      </c>
      <c r="C7446">
        <v>195</v>
      </c>
      <c r="D7446">
        <v>1</v>
      </c>
      <c r="E7446">
        <v>850.31</v>
      </c>
    </row>
    <row r="7447" spans="1:5" x14ac:dyDescent="0.35">
      <c r="A7447">
        <f t="shared" si="116"/>
        <v>2024</v>
      </c>
      <c r="B7447" t="s">
        <v>1809</v>
      </c>
      <c r="C7447">
        <v>196</v>
      </c>
      <c r="D7447">
        <v>1</v>
      </c>
      <c r="E7447">
        <v>28583.7</v>
      </c>
    </row>
    <row r="7448" spans="1:5" x14ac:dyDescent="0.35">
      <c r="A7448">
        <f t="shared" si="116"/>
        <v>2024</v>
      </c>
      <c r="B7448" t="s">
        <v>1809</v>
      </c>
      <c r="C7448">
        <v>197</v>
      </c>
      <c r="D7448">
        <v>1</v>
      </c>
      <c r="E7448">
        <v>5222.6000000000004</v>
      </c>
    </row>
    <row r="7449" spans="1:5" x14ac:dyDescent="0.35">
      <c r="A7449">
        <f t="shared" si="116"/>
        <v>2024</v>
      </c>
      <c r="B7449" t="s">
        <v>1809</v>
      </c>
      <c r="C7449">
        <v>199</v>
      </c>
      <c r="D7449">
        <v>1</v>
      </c>
      <c r="E7449">
        <v>3480.07</v>
      </c>
    </row>
    <row r="7450" spans="1:5" x14ac:dyDescent="0.35">
      <c r="A7450">
        <f t="shared" si="116"/>
        <v>2024</v>
      </c>
      <c r="B7450" t="s">
        <v>1809</v>
      </c>
      <c r="C7450">
        <v>200</v>
      </c>
      <c r="D7450">
        <v>1</v>
      </c>
      <c r="E7450">
        <v>4037.62</v>
      </c>
    </row>
    <row r="7451" spans="1:5" x14ac:dyDescent="0.35">
      <c r="A7451">
        <f t="shared" si="116"/>
        <v>2024</v>
      </c>
      <c r="B7451" t="s">
        <v>1809</v>
      </c>
      <c r="C7451">
        <v>203</v>
      </c>
      <c r="D7451">
        <v>1</v>
      </c>
      <c r="E7451">
        <v>641</v>
      </c>
    </row>
    <row r="7452" spans="1:5" x14ac:dyDescent="0.35">
      <c r="A7452">
        <f t="shared" si="116"/>
        <v>2024</v>
      </c>
      <c r="B7452" t="s">
        <v>1809</v>
      </c>
      <c r="C7452">
        <v>204</v>
      </c>
      <c r="D7452">
        <v>1</v>
      </c>
      <c r="E7452">
        <v>2177.4699999999998</v>
      </c>
    </row>
    <row r="7453" spans="1:5" x14ac:dyDescent="0.35">
      <c r="A7453">
        <f t="shared" si="116"/>
        <v>2024</v>
      </c>
      <c r="B7453" t="s">
        <v>1809</v>
      </c>
      <c r="C7453">
        <v>206</v>
      </c>
      <c r="D7453">
        <v>1</v>
      </c>
      <c r="E7453">
        <v>3996.39</v>
      </c>
    </row>
    <row r="7454" spans="1:5" x14ac:dyDescent="0.35">
      <c r="A7454">
        <f t="shared" si="116"/>
        <v>2024</v>
      </c>
      <c r="B7454" t="s">
        <v>1809</v>
      </c>
      <c r="C7454">
        <v>213</v>
      </c>
      <c r="D7454">
        <v>1</v>
      </c>
      <c r="E7454">
        <v>820.93</v>
      </c>
    </row>
    <row r="7455" spans="1:5" x14ac:dyDescent="0.35">
      <c r="A7455">
        <f t="shared" si="116"/>
        <v>2024</v>
      </c>
      <c r="B7455" t="s">
        <v>1809</v>
      </c>
      <c r="C7455">
        <v>227</v>
      </c>
      <c r="D7455">
        <v>1</v>
      </c>
      <c r="E7455">
        <v>866.29</v>
      </c>
    </row>
    <row r="7456" spans="1:5" x14ac:dyDescent="0.35">
      <c r="A7456">
        <f t="shared" si="116"/>
        <v>2024</v>
      </c>
      <c r="B7456" t="s">
        <v>1809</v>
      </c>
      <c r="C7456">
        <v>229</v>
      </c>
      <c r="D7456">
        <v>1</v>
      </c>
      <c r="E7456">
        <v>436.28</v>
      </c>
    </row>
    <row r="7457" spans="1:5" x14ac:dyDescent="0.35">
      <c r="A7457">
        <f t="shared" si="116"/>
        <v>2024</v>
      </c>
      <c r="B7457" t="s">
        <v>1809</v>
      </c>
      <c r="C7457">
        <v>238</v>
      </c>
      <c r="D7457">
        <v>1</v>
      </c>
      <c r="E7457">
        <v>250.66</v>
      </c>
    </row>
    <row r="7458" spans="1:5" x14ac:dyDescent="0.35">
      <c r="A7458">
        <f t="shared" si="116"/>
        <v>2024</v>
      </c>
      <c r="B7458" t="s">
        <v>1809</v>
      </c>
      <c r="C7458">
        <v>239</v>
      </c>
      <c r="D7458">
        <v>1</v>
      </c>
      <c r="E7458">
        <v>631.36</v>
      </c>
    </row>
    <row r="7459" spans="1:5" x14ac:dyDescent="0.35">
      <c r="A7459">
        <f t="shared" si="116"/>
        <v>2024</v>
      </c>
      <c r="B7459" t="s">
        <v>1809</v>
      </c>
      <c r="C7459">
        <v>241</v>
      </c>
      <c r="D7459">
        <v>1</v>
      </c>
      <c r="E7459">
        <v>3266.57</v>
      </c>
    </row>
    <row r="7460" spans="1:5" x14ac:dyDescent="0.35">
      <c r="A7460">
        <f t="shared" si="116"/>
        <v>2024</v>
      </c>
      <c r="B7460" t="s">
        <v>1809</v>
      </c>
      <c r="C7460">
        <v>242</v>
      </c>
      <c r="D7460">
        <v>1</v>
      </c>
      <c r="E7460">
        <v>439.74</v>
      </c>
    </row>
    <row r="7461" spans="1:5" x14ac:dyDescent="0.35">
      <c r="A7461">
        <f t="shared" si="116"/>
        <v>2024</v>
      </c>
      <c r="B7461" t="s">
        <v>1809</v>
      </c>
      <c r="C7461">
        <v>252</v>
      </c>
      <c r="D7461">
        <v>1</v>
      </c>
      <c r="E7461">
        <v>1054.92</v>
      </c>
    </row>
    <row r="7462" spans="1:5" x14ac:dyDescent="0.35">
      <c r="A7462">
        <f t="shared" si="116"/>
        <v>2024</v>
      </c>
      <c r="B7462" t="s">
        <v>1809</v>
      </c>
      <c r="C7462">
        <v>253</v>
      </c>
      <c r="D7462">
        <v>1</v>
      </c>
      <c r="E7462">
        <v>752.09</v>
      </c>
    </row>
    <row r="7463" spans="1:5" x14ac:dyDescent="0.35">
      <c r="A7463">
        <f t="shared" si="116"/>
        <v>2024</v>
      </c>
      <c r="B7463" t="s">
        <v>1809</v>
      </c>
      <c r="C7463">
        <v>255</v>
      </c>
      <c r="D7463">
        <v>1</v>
      </c>
      <c r="E7463">
        <v>1524</v>
      </c>
    </row>
    <row r="7464" spans="1:5" x14ac:dyDescent="0.35">
      <c r="A7464">
        <f t="shared" si="116"/>
        <v>2024</v>
      </c>
      <c r="B7464" t="s">
        <v>1809</v>
      </c>
      <c r="C7464">
        <v>256</v>
      </c>
      <c r="D7464">
        <v>1</v>
      </c>
      <c r="E7464">
        <v>2411.29</v>
      </c>
    </row>
    <row r="7465" spans="1:5" x14ac:dyDescent="0.35">
      <c r="A7465">
        <f t="shared" si="116"/>
        <v>2024</v>
      </c>
      <c r="B7465" t="s">
        <v>1809</v>
      </c>
      <c r="C7465">
        <v>261</v>
      </c>
      <c r="D7465">
        <v>1</v>
      </c>
      <c r="E7465">
        <v>324.27</v>
      </c>
    </row>
    <row r="7466" spans="1:5" x14ac:dyDescent="0.35">
      <c r="A7466">
        <f t="shared" si="116"/>
        <v>2024</v>
      </c>
      <c r="B7466" t="s">
        <v>1809</v>
      </c>
      <c r="C7466">
        <v>264</v>
      </c>
      <c r="D7466">
        <v>1</v>
      </c>
      <c r="E7466">
        <v>94.67</v>
      </c>
    </row>
    <row r="7467" spans="1:5" x14ac:dyDescent="0.35">
      <c r="A7467">
        <f t="shared" si="116"/>
        <v>2024</v>
      </c>
      <c r="B7467" t="s">
        <v>1809</v>
      </c>
      <c r="C7467">
        <v>270</v>
      </c>
      <c r="D7467">
        <v>1</v>
      </c>
      <c r="E7467">
        <v>6943.98</v>
      </c>
    </row>
    <row r="7468" spans="1:5" x14ac:dyDescent="0.35">
      <c r="A7468">
        <f t="shared" si="116"/>
        <v>2024</v>
      </c>
      <c r="B7468" t="s">
        <v>1809</v>
      </c>
      <c r="C7468">
        <v>271</v>
      </c>
      <c r="D7468">
        <v>1</v>
      </c>
      <c r="E7468">
        <v>10133.879999999999</v>
      </c>
    </row>
    <row r="7469" spans="1:5" x14ac:dyDescent="0.35">
      <c r="A7469">
        <f t="shared" si="116"/>
        <v>2024</v>
      </c>
      <c r="B7469" t="s">
        <v>1809</v>
      </c>
      <c r="C7469">
        <v>272</v>
      </c>
      <c r="D7469">
        <v>1</v>
      </c>
      <c r="E7469">
        <v>9042.84</v>
      </c>
    </row>
    <row r="7470" spans="1:5" x14ac:dyDescent="0.35">
      <c r="A7470">
        <f t="shared" si="116"/>
        <v>2024</v>
      </c>
      <c r="B7470" t="s">
        <v>1809</v>
      </c>
      <c r="C7470">
        <v>273</v>
      </c>
      <c r="D7470">
        <v>1</v>
      </c>
      <c r="E7470">
        <v>8541.01</v>
      </c>
    </row>
    <row r="7471" spans="1:5" x14ac:dyDescent="0.35">
      <c r="A7471">
        <f t="shared" si="116"/>
        <v>2024</v>
      </c>
      <c r="B7471" t="s">
        <v>1809</v>
      </c>
      <c r="C7471">
        <v>276</v>
      </c>
      <c r="D7471">
        <v>1</v>
      </c>
      <c r="E7471">
        <v>11287.16</v>
      </c>
    </row>
    <row r="7472" spans="1:5" x14ac:dyDescent="0.35">
      <c r="A7472">
        <f t="shared" si="116"/>
        <v>2024</v>
      </c>
      <c r="B7472" t="s">
        <v>1809</v>
      </c>
      <c r="C7472">
        <v>277</v>
      </c>
      <c r="D7472">
        <v>1</v>
      </c>
      <c r="E7472">
        <v>2405</v>
      </c>
    </row>
    <row r="7473" spans="1:5" x14ac:dyDescent="0.35">
      <c r="A7473">
        <f t="shared" si="116"/>
        <v>2024</v>
      </c>
      <c r="B7473" t="s">
        <v>1809</v>
      </c>
      <c r="C7473">
        <v>278</v>
      </c>
      <c r="D7473">
        <v>1</v>
      </c>
      <c r="E7473">
        <v>2921.93</v>
      </c>
    </row>
    <row r="7474" spans="1:5" x14ac:dyDescent="0.35">
      <c r="A7474">
        <f t="shared" si="116"/>
        <v>2024</v>
      </c>
      <c r="B7474" t="s">
        <v>1809</v>
      </c>
      <c r="C7474">
        <v>279</v>
      </c>
      <c r="D7474">
        <v>1</v>
      </c>
      <c r="E7474">
        <v>20627.439999999999</v>
      </c>
    </row>
    <row r="7475" spans="1:5" x14ac:dyDescent="0.35">
      <c r="A7475">
        <f t="shared" si="116"/>
        <v>2024</v>
      </c>
      <c r="B7475" t="s">
        <v>1809</v>
      </c>
      <c r="C7475">
        <v>280</v>
      </c>
      <c r="D7475">
        <v>1</v>
      </c>
      <c r="E7475">
        <v>4034.79</v>
      </c>
    </row>
    <row r="7476" spans="1:5" x14ac:dyDescent="0.35">
      <c r="A7476">
        <f t="shared" si="116"/>
        <v>2024</v>
      </c>
      <c r="B7476" t="s">
        <v>1809</v>
      </c>
      <c r="C7476">
        <v>281</v>
      </c>
      <c r="D7476">
        <v>1</v>
      </c>
      <c r="E7476">
        <v>10588.75</v>
      </c>
    </row>
    <row r="7477" spans="1:5" x14ac:dyDescent="0.35">
      <c r="A7477">
        <f t="shared" si="116"/>
        <v>2024</v>
      </c>
      <c r="B7477" t="s">
        <v>1809</v>
      </c>
      <c r="C7477">
        <v>282</v>
      </c>
      <c r="D7477">
        <v>1</v>
      </c>
      <c r="E7477">
        <v>1821.05</v>
      </c>
    </row>
    <row r="7478" spans="1:5" x14ac:dyDescent="0.35">
      <c r="A7478">
        <f t="shared" si="116"/>
        <v>2024</v>
      </c>
      <c r="B7478" t="s">
        <v>1809</v>
      </c>
      <c r="C7478">
        <v>283</v>
      </c>
      <c r="D7478">
        <v>1</v>
      </c>
      <c r="E7478">
        <v>4333.79</v>
      </c>
    </row>
    <row r="7479" spans="1:5" x14ac:dyDescent="0.35">
      <c r="A7479">
        <f t="shared" si="116"/>
        <v>2024</v>
      </c>
      <c r="B7479" t="s">
        <v>1809</v>
      </c>
      <c r="C7479">
        <v>284</v>
      </c>
      <c r="D7479">
        <v>1</v>
      </c>
      <c r="E7479">
        <v>12499.73</v>
      </c>
    </row>
    <row r="7480" spans="1:5" x14ac:dyDescent="0.35">
      <c r="A7480">
        <f t="shared" si="116"/>
        <v>2024</v>
      </c>
      <c r="B7480" t="s">
        <v>1809</v>
      </c>
      <c r="C7480">
        <v>286</v>
      </c>
      <c r="D7480">
        <v>1</v>
      </c>
      <c r="E7480">
        <v>2136.52</v>
      </c>
    </row>
    <row r="7481" spans="1:5" x14ac:dyDescent="0.35">
      <c r="A7481">
        <f t="shared" si="116"/>
        <v>2024</v>
      </c>
      <c r="B7481" t="s">
        <v>1809</v>
      </c>
      <c r="C7481">
        <v>294</v>
      </c>
      <c r="D7481">
        <v>1</v>
      </c>
      <c r="E7481">
        <v>1935.68</v>
      </c>
    </row>
    <row r="7482" spans="1:5" x14ac:dyDescent="0.35">
      <c r="A7482">
        <f t="shared" si="116"/>
        <v>2024</v>
      </c>
      <c r="B7482" t="s">
        <v>1809</v>
      </c>
      <c r="C7482">
        <v>297</v>
      </c>
      <c r="D7482">
        <v>1</v>
      </c>
      <c r="E7482">
        <v>353.73</v>
      </c>
    </row>
    <row r="7483" spans="1:5" x14ac:dyDescent="0.35">
      <c r="A7483">
        <f t="shared" si="116"/>
        <v>2024</v>
      </c>
      <c r="B7483" t="s">
        <v>1809</v>
      </c>
      <c r="C7483">
        <v>299</v>
      </c>
      <c r="D7483">
        <v>1</v>
      </c>
      <c r="E7483">
        <v>715.1</v>
      </c>
    </row>
    <row r="7484" spans="1:5" x14ac:dyDescent="0.35">
      <c r="A7484">
        <f t="shared" si="116"/>
        <v>2024</v>
      </c>
      <c r="B7484" t="s">
        <v>1809</v>
      </c>
      <c r="C7484">
        <v>300</v>
      </c>
      <c r="D7484">
        <v>1</v>
      </c>
      <c r="E7484">
        <v>1005.03</v>
      </c>
    </row>
    <row r="7485" spans="1:5" x14ac:dyDescent="0.35">
      <c r="A7485">
        <f t="shared" si="116"/>
        <v>2024</v>
      </c>
      <c r="B7485" t="s">
        <v>1809</v>
      </c>
      <c r="C7485">
        <v>306</v>
      </c>
      <c r="D7485">
        <v>1</v>
      </c>
      <c r="E7485">
        <v>359.79</v>
      </c>
    </row>
    <row r="7486" spans="1:5" x14ac:dyDescent="0.35">
      <c r="A7486">
        <f t="shared" si="116"/>
        <v>2024</v>
      </c>
      <c r="B7486" t="s">
        <v>1809</v>
      </c>
      <c r="C7486">
        <v>308</v>
      </c>
      <c r="D7486">
        <v>1</v>
      </c>
      <c r="E7486">
        <v>583.28</v>
      </c>
    </row>
    <row r="7487" spans="1:5" x14ac:dyDescent="0.35">
      <c r="A7487">
        <f t="shared" si="116"/>
        <v>2024</v>
      </c>
      <c r="B7487" t="s">
        <v>1809</v>
      </c>
      <c r="C7487">
        <v>309</v>
      </c>
      <c r="D7487">
        <v>1</v>
      </c>
      <c r="E7487">
        <v>1600.26</v>
      </c>
    </row>
    <row r="7488" spans="1:5" x14ac:dyDescent="0.35">
      <c r="A7488">
        <f t="shared" si="116"/>
        <v>2024</v>
      </c>
      <c r="B7488" t="s">
        <v>1809</v>
      </c>
      <c r="C7488">
        <v>314</v>
      </c>
      <c r="D7488">
        <v>1</v>
      </c>
      <c r="E7488">
        <v>778.96</v>
      </c>
    </row>
    <row r="7489" spans="1:5" x14ac:dyDescent="0.35">
      <c r="A7489">
        <f t="shared" si="116"/>
        <v>2024</v>
      </c>
      <c r="B7489" t="s">
        <v>1809</v>
      </c>
      <c r="C7489">
        <v>316</v>
      </c>
      <c r="D7489">
        <v>1</v>
      </c>
      <c r="E7489">
        <v>991.13</v>
      </c>
    </row>
    <row r="7490" spans="1:5" x14ac:dyDescent="0.35">
      <c r="A7490">
        <f t="shared" si="116"/>
        <v>2024</v>
      </c>
      <c r="B7490" t="s">
        <v>1809</v>
      </c>
      <c r="C7490">
        <v>317</v>
      </c>
      <c r="D7490">
        <v>1</v>
      </c>
      <c r="E7490">
        <v>814.35</v>
      </c>
    </row>
    <row r="7491" spans="1:5" x14ac:dyDescent="0.35">
      <c r="A7491">
        <f t="shared" si="116"/>
        <v>2024</v>
      </c>
      <c r="B7491" t="s">
        <v>1809</v>
      </c>
      <c r="C7491">
        <v>318</v>
      </c>
      <c r="D7491">
        <v>1</v>
      </c>
      <c r="E7491">
        <v>3918.81</v>
      </c>
    </row>
    <row r="7492" spans="1:5" x14ac:dyDescent="0.35">
      <c r="A7492">
        <f t="shared" ref="A7492:A7555" si="117">VALUE(20&amp;LEFT(B7492,2))+1</f>
        <v>2024</v>
      </c>
      <c r="B7492" t="s">
        <v>1809</v>
      </c>
      <c r="C7492">
        <v>319</v>
      </c>
      <c r="D7492">
        <v>1</v>
      </c>
      <c r="E7492">
        <v>556.25</v>
      </c>
    </row>
    <row r="7493" spans="1:5" x14ac:dyDescent="0.35">
      <c r="A7493">
        <f t="shared" si="117"/>
        <v>2024</v>
      </c>
      <c r="B7493" t="s">
        <v>1809</v>
      </c>
      <c r="C7493">
        <v>323</v>
      </c>
      <c r="D7493">
        <v>2</v>
      </c>
      <c r="E7493">
        <v>21</v>
      </c>
    </row>
    <row r="7494" spans="1:5" x14ac:dyDescent="0.35">
      <c r="A7494">
        <f t="shared" si="117"/>
        <v>2024</v>
      </c>
      <c r="B7494" t="s">
        <v>1809</v>
      </c>
      <c r="C7494">
        <v>330</v>
      </c>
      <c r="D7494">
        <v>1</v>
      </c>
      <c r="E7494">
        <v>265.55</v>
      </c>
    </row>
    <row r="7495" spans="1:5" x14ac:dyDescent="0.35">
      <c r="A7495">
        <f t="shared" si="117"/>
        <v>2024</v>
      </c>
      <c r="B7495" t="s">
        <v>1809</v>
      </c>
      <c r="C7495">
        <v>332</v>
      </c>
      <c r="D7495">
        <v>1</v>
      </c>
      <c r="E7495">
        <v>1639.83</v>
      </c>
    </row>
    <row r="7496" spans="1:5" x14ac:dyDescent="0.35">
      <c r="A7496">
        <f t="shared" si="117"/>
        <v>2024</v>
      </c>
      <c r="B7496" t="s">
        <v>1809</v>
      </c>
      <c r="C7496">
        <v>333</v>
      </c>
      <c r="D7496">
        <v>1</v>
      </c>
      <c r="E7496">
        <v>484.23</v>
      </c>
    </row>
    <row r="7497" spans="1:5" x14ac:dyDescent="0.35">
      <c r="A7497">
        <f t="shared" si="117"/>
        <v>2024</v>
      </c>
      <c r="B7497" t="s">
        <v>1809</v>
      </c>
      <c r="C7497">
        <v>345</v>
      </c>
      <c r="D7497">
        <v>1</v>
      </c>
      <c r="E7497">
        <v>1542.81</v>
      </c>
    </row>
    <row r="7498" spans="1:5" x14ac:dyDescent="0.35">
      <c r="A7498">
        <f t="shared" si="117"/>
        <v>2024</v>
      </c>
      <c r="B7498" t="s">
        <v>1809</v>
      </c>
      <c r="C7498">
        <v>347</v>
      </c>
      <c r="D7498">
        <v>1</v>
      </c>
      <c r="E7498">
        <v>4039.43</v>
      </c>
    </row>
    <row r="7499" spans="1:5" x14ac:dyDescent="0.35">
      <c r="A7499">
        <f t="shared" si="117"/>
        <v>2024</v>
      </c>
      <c r="B7499" t="s">
        <v>1809</v>
      </c>
      <c r="C7499">
        <v>356</v>
      </c>
      <c r="D7499">
        <v>1</v>
      </c>
      <c r="E7499">
        <v>196.77</v>
      </c>
    </row>
    <row r="7500" spans="1:5" x14ac:dyDescent="0.35">
      <c r="A7500">
        <f t="shared" si="117"/>
        <v>2024</v>
      </c>
      <c r="B7500" t="s">
        <v>1809</v>
      </c>
      <c r="C7500">
        <v>361</v>
      </c>
      <c r="D7500">
        <v>1</v>
      </c>
      <c r="E7500">
        <v>903.36</v>
      </c>
    </row>
    <row r="7501" spans="1:5" x14ac:dyDescent="0.35">
      <c r="A7501">
        <f t="shared" si="117"/>
        <v>2024</v>
      </c>
      <c r="B7501" t="s">
        <v>1809</v>
      </c>
      <c r="C7501">
        <v>362</v>
      </c>
      <c r="D7501">
        <v>1</v>
      </c>
      <c r="E7501">
        <v>362.84</v>
      </c>
    </row>
    <row r="7502" spans="1:5" x14ac:dyDescent="0.35">
      <c r="A7502">
        <f t="shared" si="117"/>
        <v>2024</v>
      </c>
      <c r="B7502" t="s">
        <v>1809</v>
      </c>
      <c r="C7502">
        <v>363</v>
      </c>
      <c r="D7502">
        <v>1</v>
      </c>
      <c r="E7502">
        <v>180.45</v>
      </c>
    </row>
    <row r="7503" spans="1:5" x14ac:dyDescent="0.35">
      <c r="A7503">
        <f t="shared" si="117"/>
        <v>2024</v>
      </c>
      <c r="B7503" t="s">
        <v>1809</v>
      </c>
      <c r="C7503">
        <v>378</v>
      </c>
      <c r="D7503">
        <v>1</v>
      </c>
      <c r="E7503">
        <v>564</v>
      </c>
    </row>
    <row r="7504" spans="1:5" x14ac:dyDescent="0.35">
      <c r="A7504">
        <f t="shared" si="117"/>
        <v>2024</v>
      </c>
      <c r="B7504" t="s">
        <v>1809</v>
      </c>
      <c r="C7504">
        <v>381</v>
      </c>
      <c r="D7504">
        <v>1</v>
      </c>
      <c r="E7504">
        <v>1267.17</v>
      </c>
    </row>
    <row r="7505" spans="1:5" x14ac:dyDescent="0.35">
      <c r="A7505">
        <f t="shared" si="117"/>
        <v>2024</v>
      </c>
      <c r="B7505" t="s">
        <v>1809</v>
      </c>
      <c r="C7505">
        <v>390</v>
      </c>
      <c r="D7505">
        <v>1</v>
      </c>
      <c r="E7505">
        <v>439.33</v>
      </c>
    </row>
    <row r="7506" spans="1:5" x14ac:dyDescent="0.35">
      <c r="A7506">
        <f t="shared" si="117"/>
        <v>2024</v>
      </c>
      <c r="B7506" t="s">
        <v>1809</v>
      </c>
      <c r="C7506">
        <v>391</v>
      </c>
      <c r="D7506">
        <v>1</v>
      </c>
      <c r="E7506">
        <v>628.45000000000005</v>
      </c>
    </row>
    <row r="7507" spans="1:5" x14ac:dyDescent="0.35">
      <c r="A7507">
        <f t="shared" si="117"/>
        <v>2024</v>
      </c>
      <c r="B7507" t="s">
        <v>1809</v>
      </c>
      <c r="C7507">
        <v>402</v>
      </c>
      <c r="D7507">
        <v>1</v>
      </c>
      <c r="E7507">
        <v>253.26</v>
      </c>
    </row>
    <row r="7508" spans="1:5" x14ac:dyDescent="0.35">
      <c r="A7508">
        <f t="shared" si="117"/>
        <v>2024</v>
      </c>
      <c r="B7508" t="s">
        <v>1809</v>
      </c>
      <c r="C7508">
        <v>403</v>
      </c>
      <c r="D7508">
        <v>1</v>
      </c>
      <c r="E7508">
        <v>117.07</v>
      </c>
    </row>
    <row r="7509" spans="1:5" x14ac:dyDescent="0.35">
      <c r="A7509">
        <f t="shared" si="117"/>
        <v>2024</v>
      </c>
      <c r="B7509" t="s">
        <v>1809</v>
      </c>
      <c r="C7509">
        <v>404</v>
      </c>
      <c r="D7509">
        <v>1</v>
      </c>
      <c r="E7509">
        <v>183.73</v>
      </c>
    </row>
    <row r="7510" spans="1:5" x14ac:dyDescent="0.35">
      <c r="A7510">
        <f t="shared" si="117"/>
        <v>2024</v>
      </c>
      <c r="B7510" t="s">
        <v>1809</v>
      </c>
      <c r="C7510">
        <v>413</v>
      </c>
      <c r="D7510">
        <v>1</v>
      </c>
      <c r="E7510">
        <v>2549.4899999999998</v>
      </c>
    </row>
    <row r="7511" spans="1:5" x14ac:dyDescent="0.35">
      <c r="A7511">
        <f t="shared" si="117"/>
        <v>2024</v>
      </c>
      <c r="B7511" t="s">
        <v>1809</v>
      </c>
      <c r="C7511">
        <v>414</v>
      </c>
      <c r="D7511">
        <v>1</v>
      </c>
      <c r="E7511">
        <v>501.62</v>
      </c>
    </row>
    <row r="7512" spans="1:5" x14ac:dyDescent="0.35">
      <c r="A7512">
        <f t="shared" si="117"/>
        <v>2024</v>
      </c>
      <c r="B7512" t="s">
        <v>1809</v>
      </c>
      <c r="C7512">
        <v>415</v>
      </c>
      <c r="D7512">
        <v>1</v>
      </c>
      <c r="E7512">
        <v>213.94</v>
      </c>
    </row>
    <row r="7513" spans="1:5" x14ac:dyDescent="0.35">
      <c r="A7513">
        <f t="shared" si="117"/>
        <v>2024</v>
      </c>
      <c r="B7513" t="s">
        <v>1809</v>
      </c>
      <c r="C7513">
        <v>423</v>
      </c>
      <c r="D7513">
        <v>1</v>
      </c>
      <c r="E7513">
        <v>2652.16</v>
      </c>
    </row>
    <row r="7514" spans="1:5" x14ac:dyDescent="0.35">
      <c r="A7514">
        <f t="shared" si="117"/>
        <v>2024</v>
      </c>
      <c r="B7514" t="s">
        <v>1809</v>
      </c>
      <c r="C7514">
        <v>424</v>
      </c>
      <c r="D7514">
        <v>1</v>
      </c>
      <c r="E7514">
        <v>453.05</v>
      </c>
    </row>
    <row r="7515" spans="1:5" x14ac:dyDescent="0.35">
      <c r="A7515">
        <f t="shared" si="117"/>
        <v>2024</v>
      </c>
      <c r="B7515" t="s">
        <v>1809</v>
      </c>
      <c r="C7515">
        <v>432</v>
      </c>
      <c r="D7515">
        <v>1</v>
      </c>
      <c r="E7515">
        <v>630.4</v>
      </c>
    </row>
    <row r="7516" spans="1:5" x14ac:dyDescent="0.35">
      <c r="A7516">
        <f t="shared" si="117"/>
        <v>2024</v>
      </c>
      <c r="B7516" t="s">
        <v>1809</v>
      </c>
      <c r="C7516">
        <v>435</v>
      </c>
      <c r="D7516">
        <v>1</v>
      </c>
      <c r="E7516">
        <v>708.15</v>
      </c>
    </row>
    <row r="7517" spans="1:5" x14ac:dyDescent="0.35">
      <c r="A7517">
        <f t="shared" si="117"/>
        <v>2024</v>
      </c>
      <c r="B7517" t="s">
        <v>1809</v>
      </c>
      <c r="C7517">
        <v>441</v>
      </c>
      <c r="D7517">
        <v>1</v>
      </c>
      <c r="E7517">
        <v>459.34</v>
      </c>
    </row>
    <row r="7518" spans="1:5" x14ac:dyDescent="0.35">
      <c r="A7518">
        <f t="shared" si="117"/>
        <v>2024</v>
      </c>
      <c r="B7518" t="s">
        <v>1809</v>
      </c>
      <c r="C7518">
        <v>447</v>
      </c>
      <c r="D7518">
        <v>1</v>
      </c>
      <c r="E7518">
        <v>119.67</v>
      </c>
    </row>
    <row r="7519" spans="1:5" x14ac:dyDescent="0.35">
      <c r="A7519">
        <f t="shared" si="117"/>
        <v>2024</v>
      </c>
      <c r="B7519" t="s">
        <v>1809</v>
      </c>
      <c r="C7519">
        <v>458</v>
      </c>
      <c r="D7519">
        <v>1</v>
      </c>
      <c r="E7519">
        <v>229.78</v>
      </c>
    </row>
    <row r="7520" spans="1:5" x14ac:dyDescent="0.35">
      <c r="A7520">
        <f t="shared" si="117"/>
        <v>2024</v>
      </c>
      <c r="B7520" t="s">
        <v>1809</v>
      </c>
      <c r="C7520">
        <v>463</v>
      </c>
      <c r="D7520">
        <v>1</v>
      </c>
      <c r="E7520">
        <v>882.02</v>
      </c>
    </row>
    <row r="7521" spans="1:5" x14ac:dyDescent="0.35">
      <c r="A7521">
        <f t="shared" si="117"/>
        <v>2024</v>
      </c>
      <c r="B7521" t="s">
        <v>1809</v>
      </c>
      <c r="C7521">
        <v>465</v>
      </c>
      <c r="D7521">
        <v>1</v>
      </c>
      <c r="E7521">
        <v>1547.46</v>
      </c>
    </row>
    <row r="7522" spans="1:5" x14ac:dyDescent="0.35">
      <c r="A7522">
        <f t="shared" si="117"/>
        <v>2024</v>
      </c>
      <c r="B7522" t="s">
        <v>1809</v>
      </c>
      <c r="C7522">
        <v>466</v>
      </c>
      <c r="D7522">
        <v>1</v>
      </c>
      <c r="E7522">
        <v>1978.5</v>
      </c>
    </row>
    <row r="7523" spans="1:5" x14ac:dyDescent="0.35">
      <c r="A7523">
        <f t="shared" si="117"/>
        <v>2024</v>
      </c>
      <c r="B7523" t="s">
        <v>1809</v>
      </c>
      <c r="C7523">
        <v>473</v>
      </c>
      <c r="D7523">
        <v>1</v>
      </c>
      <c r="E7523">
        <v>411.13</v>
      </c>
    </row>
    <row r="7524" spans="1:5" x14ac:dyDescent="0.35">
      <c r="A7524">
        <f t="shared" si="117"/>
        <v>2024</v>
      </c>
      <c r="B7524" t="s">
        <v>1809</v>
      </c>
      <c r="C7524">
        <v>477</v>
      </c>
      <c r="D7524">
        <v>1</v>
      </c>
      <c r="E7524">
        <v>3146.98</v>
      </c>
    </row>
    <row r="7525" spans="1:5" x14ac:dyDescent="0.35">
      <c r="A7525">
        <f t="shared" si="117"/>
        <v>2024</v>
      </c>
      <c r="B7525" t="s">
        <v>1809</v>
      </c>
      <c r="C7525">
        <v>480</v>
      </c>
      <c r="D7525">
        <v>1</v>
      </c>
      <c r="E7525">
        <v>540.38</v>
      </c>
    </row>
    <row r="7526" spans="1:5" x14ac:dyDescent="0.35">
      <c r="A7526">
        <f t="shared" si="117"/>
        <v>2024</v>
      </c>
      <c r="B7526" t="s">
        <v>1809</v>
      </c>
      <c r="C7526">
        <v>482</v>
      </c>
      <c r="D7526">
        <v>1</v>
      </c>
      <c r="E7526">
        <v>2345.04</v>
      </c>
    </row>
    <row r="7527" spans="1:5" x14ac:dyDescent="0.35">
      <c r="A7527">
        <f t="shared" si="117"/>
        <v>2024</v>
      </c>
      <c r="B7527" t="s">
        <v>1809</v>
      </c>
      <c r="C7527">
        <v>484</v>
      </c>
      <c r="D7527">
        <v>1</v>
      </c>
      <c r="E7527">
        <v>1230.26</v>
      </c>
    </row>
    <row r="7528" spans="1:5" x14ac:dyDescent="0.35">
      <c r="A7528">
        <f t="shared" si="117"/>
        <v>2024</v>
      </c>
      <c r="B7528" t="s">
        <v>1809</v>
      </c>
      <c r="C7528">
        <v>485</v>
      </c>
      <c r="D7528">
        <v>1</v>
      </c>
      <c r="E7528">
        <v>907.45</v>
      </c>
    </row>
    <row r="7529" spans="1:5" x14ac:dyDescent="0.35">
      <c r="A7529">
        <f t="shared" si="117"/>
        <v>2024</v>
      </c>
      <c r="B7529" t="s">
        <v>1809</v>
      </c>
      <c r="C7529">
        <v>486</v>
      </c>
      <c r="D7529">
        <v>1</v>
      </c>
      <c r="E7529">
        <v>336.13</v>
      </c>
    </row>
    <row r="7530" spans="1:5" x14ac:dyDescent="0.35">
      <c r="A7530">
        <f t="shared" si="117"/>
        <v>2024</v>
      </c>
      <c r="B7530" t="s">
        <v>1809</v>
      </c>
      <c r="C7530">
        <v>487</v>
      </c>
      <c r="D7530">
        <v>1</v>
      </c>
      <c r="E7530">
        <v>328.43</v>
      </c>
    </row>
    <row r="7531" spans="1:5" x14ac:dyDescent="0.35">
      <c r="A7531">
        <f t="shared" si="117"/>
        <v>2024</v>
      </c>
      <c r="B7531" t="s">
        <v>1809</v>
      </c>
      <c r="C7531">
        <v>492</v>
      </c>
      <c r="D7531">
        <v>1</v>
      </c>
      <c r="E7531">
        <v>5102.05</v>
      </c>
    </row>
    <row r="7532" spans="1:5" x14ac:dyDescent="0.35">
      <c r="A7532">
        <f t="shared" si="117"/>
        <v>2024</v>
      </c>
      <c r="B7532" t="s">
        <v>1809</v>
      </c>
      <c r="C7532">
        <v>495</v>
      </c>
      <c r="D7532">
        <v>1</v>
      </c>
      <c r="E7532">
        <v>435.59</v>
      </c>
    </row>
    <row r="7533" spans="1:5" x14ac:dyDescent="0.35">
      <c r="A7533">
        <f t="shared" si="117"/>
        <v>2024</v>
      </c>
      <c r="B7533" t="s">
        <v>1809</v>
      </c>
      <c r="C7533">
        <v>497</v>
      </c>
      <c r="D7533">
        <v>1</v>
      </c>
      <c r="E7533">
        <v>310.32</v>
      </c>
    </row>
    <row r="7534" spans="1:5" x14ac:dyDescent="0.35">
      <c r="A7534">
        <f t="shared" si="117"/>
        <v>2024</v>
      </c>
      <c r="B7534" t="s">
        <v>1809</v>
      </c>
      <c r="C7534">
        <v>499</v>
      </c>
      <c r="D7534">
        <v>1</v>
      </c>
      <c r="E7534">
        <v>250.67</v>
      </c>
    </row>
    <row r="7535" spans="1:5" x14ac:dyDescent="0.35">
      <c r="A7535">
        <f t="shared" si="117"/>
        <v>2024</v>
      </c>
      <c r="B7535" t="s">
        <v>1809</v>
      </c>
      <c r="C7535">
        <v>500</v>
      </c>
      <c r="D7535">
        <v>1</v>
      </c>
      <c r="E7535">
        <v>508.55</v>
      </c>
    </row>
    <row r="7536" spans="1:5" x14ac:dyDescent="0.35">
      <c r="A7536">
        <f t="shared" si="117"/>
        <v>2024</v>
      </c>
      <c r="B7536" t="s">
        <v>1809</v>
      </c>
      <c r="C7536">
        <v>505</v>
      </c>
      <c r="D7536">
        <v>1</v>
      </c>
      <c r="E7536">
        <v>358.34</v>
      </c>
    </row>
    <row r="7537" spans="1:5" x14ac:dyDescent="0.35">
      <c r="A7537">
        <f t="shared" si="117"/>
        <v>2024</v>
      </c>
      <c r="B7537" t="s">
        <v>1809</v>
      </c>
      <c r="C7537">
        <v>507</v>
      </c>
      <c r="D7537">
        <v>1</v>
      </c>
      <c r="E7537">
        <v>323.02999999999997</v>
      </c>
    </row>
    <row r="7538" spans="1:5" x14ac:dyDescent="0.35">
      <c r="A7538">
        <f t="shared" si="117"/>
        <v>2024</v>
      </c>
      <c r="B7538" t="s">
        <v>1809</v>
      </c>
      <c r="C7538">
        <v>508</v>
      </c>
      <c r="D7538">
        <v>1</v>
      </c>
      <c r="E7538">
        <v>2073</v>
      </c>
    </row>
    <row r="7539" spans="1:5" x14ac:dyDescent="0.35">
      <c r="A7539">
        <f t="shared" si="117"/>
        <v>2024</v>
      </c>
      <c r="B7539" t="s">
        <v>1809</v>
      </c>
      <c r="C7539">
        <v>511</v>
      </c>
      <c r="D7539">
        <v>1</v>
      </c>
      <c r="E7539">
        <v>575.34</v>
      </c>
    </row>
    <row r="7540" spans="1:5" x14ac:dyDescent="0.35">
      <c r="A7540">
        <f t="shared" si="117"/>
        <v>2024</v>
      </c>
      <c r="B7540" t="s">
        <v>1809</v>
      </c>
      <c r="C7540">
        <v>514</v>
      </c>
      <c r="D7540">
        <v>1</v>
      </c>
      <c r="E7540">
        <v>131.75</v>
      </c>
    </row>
    <row r="7541" spans="1:5" x14ac:dyDescent="0.35">
      <c r="A7541">
        <f t="shared" si="117"/>
        <v>2024</v>
      </c>
      <c r="B7541" t="s">
        <v>1809</v>
      </c>
      <c r="C7541">
        <v>518</v>
      </c>
      <c r="D7541">
        <v>1</v>
      </c>
      <c r="E7541">
        <v>3869.6</v>
      </c>
    </row>
    <row r="7542" spans="1:5" x14ac:dyDescent="0.35">
      <c r="A7542">
        <f t="shared" si="117"/>
        <v>2024</v>
      </c>
      <c r="B7542" t="s">
        <v>1809</v>
      </c>
      <c r="C7542">
        <v>531</v>
      </c>
      <c r="D7542">
        <v>1</v>
      </c>
      <c r="E7542">
        <v>2327.69</v>
      </c>
    </row>
    <row r="7543" spans="1:5" x14ac:dyDescent="0.35">
      <c r="A7543">
        <f t="shared" si="117"/>
        <v>2024</v>
      </c>
      <c r="B7543" t="s">
        <v>1809</v>
      </c>
      <c r="C7543">
        <v>533</v>
      </c>
      <c r="D7543">
        <v>1</v>
      </c>
      <c r="E7543">
        <v>1102.02</v>
      </c>
    </row>
    <row r="7544" spans="1:5" x14ac:dyDescent="0.35">
      <c r="A7544">
        <f t="shared" si="117"/>
        <v>2024</v>
      </c>
      <c r="B7544" t="s">
        <v>1809</v>
      </c>
      <c r="C7544">
        <v>534</v>
      </c>
      <c r="D7544">
        <v>1</v>
      </c>
      <c r="E7544">
        <v>2016.63</v>
      </c>
    </row>
    <row r="7545" spans="1:5" x14ac:dyDescent="0.35">
      <c r="A7545">
        <f t="shared" si="117"/>
        <v>2024</v>
      </c>
      <c r="B7545" t="s">
        <v>1809</v>
      </c>
      <c r="C7545">
        <v>535</v>
      </c>
      <c r="D7545">
        <v>1</v>
      </c>
      <c r="E7545">
        <v>17000.29</v>
      </c>
    </row>
    <row r="7546" spans="1:5" x14ac:dyDescent="0.35">
      <c r="A7546">
        <f t="shared" si="117"/>
        <v>2024</v>
      </c>
      <c r="B7546" t="s">
        <v>1809</v>
      </c>
      <c r="C7546">
        <v>542</v>
      </c>
      <c r="D7546">
        <v>1</v>
      </c>
      <c r="E7546">
        <v>410.7</v>
      </c>
    </row>
    <row r="7547" spans="1:5" x14ac:dyDescent="0.35">
      <c r="A7547">
        <f t="shared" si="117"/>
        <v>2024</v>
      </c>
      <c r="B7547" t="s">
        <v>1809</v>
      </c>
      <c r="C7547">
        <v>544</v>
      </c>
      <c r="D7547">
        <v>1</v>
      </c>
      <c r="E7547">
        <v>3012.33</v>
      </c>
    </row>
    <row r="7548" spans="1:5" x14ac:dyDescent="0.35">
      <c r="A7548">
        <f t="shared" si="117"/>
        <v>2024</v>
      </c>
      <c r="B7548" t="s">
        <v>1809</v>
      </c>
      <c r="C7548">
        <v>545</v>
      </c>
      <c r="D7548">
        <v>1</v>
      </c>
      <c r="E7548">
        <v>365.55</v>
      </c>
    </row>
    <row r="7549" spans="1:5" x14ac:dyDescent="0.35">
      <c r="A7549">
        <f t="shared" si="117"/>
        <v>2024</v>
      </c>
      <c r="B7549" t="s">
        <v>1809</v>
      </c>
      <c r="C7549">
        <v>547</v>
      </c>
      <c r="D7549">
        <v>1</v>
      </c>
      <c r="E7549">
        <v>531.88</v>
      </c>
    </row>
    <row r="7550" spans="1:5" x14ac:dyDescent="0.35">
      <c r="A7550">
        <f t="shared" si="117"/>
        <v>2024</v>
      </c>
      <c r="B7550" t="s">
        <v>1809</v>
      </c>
      <c r="C7550">
        <v>548</v>
      </c>
      <c r="D7550">
        <v>1</v>
      </c>
      <c r="E7550">
        <v>834.15</v>
      </c>
    </row>
    <row r="7551" spans="1:5" x14ac:dyDescent="0.35">
      <c r="A7551">
        <f t="shared" si="117"/>
        <v>2024</v>
      </c>
      <c r="B7551" t="s">
        <v>1809</v>
      </c>
      <c r="C7551">
        <v>549</v>
      </c>
      <c r="D7551">
        <v>1</v>
      </c>
      <c r="E7551">
        <v>1658.47</v>
      </c>
    </row>
    <row r="7552" spans="1:5" x14ac:dyDescent="0.35">
      <c r="A7552">
        <f t="shared" si="117"/>
        <v>2024</v>
      </c>
      <c r="B7552" t="s">
        <v>1809</v>
      </c>
      <c r="C7552">
        <v>550</v>
      </c>
      <c r="D7552">
        <v>1</v>
      </c>
      <c r="E7552">
        <v>564.11</v>
      </c>
    </row>
    <row r="7553" spans="1:5" x14ac:dyDescent="0.35">
      <c r="A7553">
        <f t="shared" si="117"/>
        <v>2024</v>
      </c>
      <c r="B7553" t="s">
        <v>1809</v>
      </c>
      <c r="C7553">
        <v>553</v>
      </c>
      <c r="D7553">
        <v>1</v>
      </c>
      <c r="E7553">
        <v>800.16</v>
      </c>
    </row>
    <row r="7554" spans="1:5" x14ac:dyDescent="0.35">
      <c r="A7554">
        <f t="shared" si="117"/>
        <v>2024</v>
      </c>
      <c r="B7554" t="s">
        <v>1809</v>
      </c>
      <c r="C7554">
        <v>561</v>
      </c>
      <c r="D7554">
        <v>1</v>
      </c>
      <c r="E7554">
        <v>247.39</v>
      </c>
    </row>
    <row r="7555" spans="1:5" x14ac:dyDescent="0.35">
      <c r="A7555">
        <f t="shared" si="117"/>
        <v>2024</v>
      </c>
      <c r="B7555" t="s">
        <v>1809</v>
      </c>
      <c r="C7555">
        <v>564</v>
      </c>
      <c r="D7555">
        <v>1</v>
      </c>
      <c r="E7555">
        <v>1782.66</v>
      </c>
    </row>
    <row r="7556" spans="1:5" x14ac:dyDescent="0.35">
      <c r="A7556">
        <f t="shared" ref="A7556:A7619" si="118">VALUE(20&amp;LEFT(B7556,2))+1</f>
        <v>2024</v>
      </c>
      <c r="B7556" t="s">
        <v>1809</v>
      </c>
      <c r="C7556">
        <v>577</v>
      </c>
      <c r="D7556">
        <v>1</v>
      </c>
      <c r="E7556">
        <v>416.94</v>
      </c>
    </row>
    <row r="7557" spans="1:5" x14ac:dyDescent="0.35">
      <c r="A7557">
        <f t="shared" si="118"/>
        <v>2024</v>
      </c>
      <c r="B7557" t="s">
        <v>1809</v>
      </c>
      <c r="C7557">
        <v>578</v>
      </c>
      <c r="D7557">
        <v>1</v>
      </c>
      <c r="E7557">
        <v>1584.15</v>
      </c>
    </row>
    <row r="7558" spans="1:5" x14ac:dyDescent="0.35">
      <c r="A7558">
        <f t="shared" si="118"/>
        <v>2024</v>
      </c>
      <c r="B7558" t="s">
        <v>1809</v>
      </c>
      <c r="C7558">
        <v>581</v>
      </c>
      <c r="D7558">
        <v>1</v>
      </c>
      <c r="E7558">
        <v>424.32</v>
      </c>
    </row>
    <row r="7559" spans="1:5" x14ac:dyDescent="0.35">
      <c r="A7559">
        <f t="shared" si="118"/>
        <v>2024</v>
      </c>
      <c r="B7559" t="s">
        <v>1809</v>
      </c>
      <c r="C7559">
        <v>592</v>
      </c>
      <c r="D7559">
        <v>1</v>
      </c>
      <c r="E7559">
        <v>168.15</v>
      </c>
    </row>
    <row r="7560" spans="1:5" x14ac:dyDescent="0.35">
      <c r="A7560">
        <f t="shared" si="118"/>
        <v>2024</v>
      </c>
      <c r="B7560" t="s">
        <v>1809</v>
      </c>
      <c r="C7560">
        <v>593</v>
      </c>
      <c r="D7560">
        <v>1</v>
      </c>
      <c r="E7560">
        <v>1136.03</v>
      </c>
    </row>
    <row r="7561" spans="1:5" x14ac:dyDescent="0.35">
      <c r="A7561">
        <f t="shared" si="118"/>
        <v>2024</v>
      </c>
      <c r="B7561" t="s">
        <v>1809</v>
      </c>
      <c r="C7561">
        <v>595</v>
      </c>
      <c r="D7561">
        <v>1</v>
      </c>
      <c r="E7561">
        <v>1915.02</v>
      </c>
    </row>
    <row r="7562" spans="1:5" x14ac:dyDescent="0.35">
      <c r="A7562">
        <f t="shared" si="118"/>
        <v>2024</v>
      </c>
      <c r="B7562" t="s">
        <v>1809</v>
      </c>
      <c r="C7562">
        <v>599</v>
      </c>
      <c r="D7562">
        <v>1</v>
      </c>
      <c r="E7562">
        <v>483.22</v>
      </c>
    </row>
    <row r="7563" spans="1:5" x14ac:dyDescent="0.35">
      <c r="A7563">
        <f t="shared" si="118"/>
        <v>2024</v>
      </c>
      <c r="B7563" t="s">
        <v>1809</v>
      </c>
      <c r="C7563">
        <v>600</v>
      </c>
      <c r="D7563">
        <v>1</v>
      </c>
      <c r="E7563">
        <v>219.62</v>
      </c>
    </row>
    <row r="7564" spans="1:5" x14ac:dyDescent="0.35">
      <c r="A7564">
        <f t="shared" si="118"/>
        <v>2024</v>
      </c>
      <c r="B7564" t="s">
        <v>1809</v>
      </c>
      <c r="C7564">
        <v>601</v>
      </c>
      <c r="D7564">
        <v>1</v>
      </c>
      <c r="E7564">
        <v>602.78</v>
      </c>
    </row>
    <row r="7565" spans="1:5" x14ac:dyDescent="0.35">
      <c r="A7565">
        <f t="shared" si="118"/>
        <v>2024</v>
      </c>
      <c r="B7565" t="s">
        <v>1809</v>
      </c>
      <c r="C7565">
        <v>621</v>
      </c>
      <c r="D7565">
        <v>1</v>
      </c>
      <c r="E7565">
        <v>11256.43</v>
      </c>
    </row>
    <row r="7566" spans="1:5" x14ac:dyDescent="0.35">
      <c r="A7566">
        <f t="shared" si="118"/>
        <v>2024</v>
      </c>
      <c r="B7566" t="s">
        <v>1809</v>
      </c>
      <c r="C7566">
        <v>622</v>
      </c>
      <c r="D7566">
        <v>1</v>
      </c>
      <c r="E7566">
        <v>10462.93</v>
      </c>
    </row>
    <row r="7567" spans="1:5" x14ac:dyDescent="0.35">
      <c r="A7567">
        <f t="shared" si="118"/>
        <v>2024</v>
      </c>
      <c r="B7567" t="s">
        <v>1809</v>
      </c>
      <c r="C7567">
        <v>623</v>
      </c>
      <c r="D7567">
        <v>1</v>
      </c>
      <c r="E7567">
        <v>7234.13</v>
      </c>
    </row>
    <row r="7568" spans="1:5" x14ac:dyDescent="0.35">
      <c r="A7568">
        <f t="shared" si="118"/>
        <v>2024</v>
      </c>
      <c r="B7568" t="s">
        <v>1809</v>
      </c>
      <c r="C7568">
        <v>624</v>
      </c>
      <c r="D7568">
        <v>1</v>
      </c>
      <c r="E7568">
        <v>8297.5300000000007</v>
      </c>
    </row>
    <row r="7569" spans="1:5" x14ac:dyDescent="0.35">
      <c r="A7569">
        <f t="shared" si="118"/>
        <v>2024</v>
      </c>
      <c r="B7569" t="s">
        <v>1809</v>
      </c>
      <c r="C7569">
        <v>625</v>
      </c>
      <c r="D7569">
        <v>1</v>
      </c>
      <c r="E7569">
        <v>31660.33</v>
      </c>
    </row>
    <row r="7570" spans="1:5" x14ac:dyDescent="0.35">
      <c r="A7570">
        <f t="shared" si="118"/>
        <v>2024</v>
      </c>
      <c r="B7570" t="s">
        <v>1809</v>
      </c>
      <c r="C7570">
        <v>630</v>
      </c>
      <c r="D7570">
        <v>1</v>
      </c>
      <c r="E7570">
        <v>385.26</v>
      </c>
    </row>
    <row r="7571" spans="1:5" x14ac:dyDescent="0.35">
      <c r="A7571">
        <f t="shared" si="118"/>
        <v>2024</v>
      </c>
      <c r="B7571" t="s">
        <v>1809</v>
      </c>
      <c r="C7571">
        <v>635</v>
      </c>
      <c r="D7571">
        <v>1</v>
      </c>
      <c r="E7571">
        <v>62.41</v>
      </c>
    </row>
    <row r="7572" spans="1:5" x14ac:dyDescent="0.35">
      <c r="A7572">
        <f t="shared" si="118"/>
        <v>2024</v>
      </c>
      <c r="B7572" t="s">
        <v>1809</v>
      </c>
      <c r="C7572">
        <v>640</v>
      </c>
      <c r="D7572">
        <v>1</v>
      </c>
      <c r="E7572">
        <v>411.78</v>
      </c>
    </row>
    <row r="7573" spans="1:5" x14ac:dyDescent="0.35">
      <c r="A7573">
        <f t="shared" si="118"/>
        <v>2024</v>
      </c>
      <c r="B7573" t="s">
        <v>1809</v>
      </c>
      <c r="C7573">
        <v>656</v>
      </c>
      <c r="D7573">
        <v>1</v>
      </c>
      <c r="E7573">
        <v>3060.16</v>
      </c>
    </row>
    <row r="7574" spans="1:5" x14ac:dyDescent="0.35">
      <c r="A7574">
        <f t="shared" si="118"/>
        <v>2024</v>
      </c>
      <c r="B7574" t="s">
        <v>1809</v>
      </c>
      <c r="C7574">
        <v>659</v>
      </c>
      <c r="D7574">
        <v>1</v>
      </c>
      <c r="E7574">
        <v>3839.75</v>
      </c>
    </row>
    <row r="7575" spans="1:5" x14ac:dyDescent="0.35">
      <c r="A7575">
        <f t="shared" si="118"/>
        <v>2024</v>
      </c>
      <c r="B7575" t="s">
        <v>1809</v>
      </c>
      <c r="C7575">
        <v>671</v>
      </c>
      <c r="D7575">
        <v>1</v>
      </c>
      <c r="E7575">
        <v>351.08</v>
      </c>
    </row>
    <row r="7576" spans="1:5" x14ac:dyDescent="0.35">
      <c r="A7576">
        <f t="shared" si="118"/>
        <v>2024</v>
      </c>
      <c r="B7576" t="s">
        <v>1809</v>
      </c>
      <c r="C7576">
        <v>676</v>
      </c>
      <c r="D7576">
        <v>1</v>
      </c>
      <c r="E7576">
        <v>223.36</v>
      </c>
    </row>
    <row r="7577" spans="1:5" x14ac:dyDescent="0.35">
      <c r="A7577">
        <f t="shared" si="118"/>
        <v>2024</v>
      </c>
      <c r="B7577" t="s">
        <v>1809</v>
      </c>
      <c r="C7577">
        <v>682</v>
      </c>
      <c r="D7577">
        <v>1</v>
      </c>
      <c r="E7577">
        <v>1065.06</v>
      </c>
    </row>
    <row r="7578" spans="1:5" x14ac:dyDescent="0.35">
      <c r="A7578">
        <f t="shared" si="118"/>
        <v>2024</v>
      </c>
      <c r="B7578" t="s">
        <v>1809</v>
      </c>
      <c r="C7578">
        <v>690</v>
      </c>
      <c r="D7578">
        <v>1</v>
      </c>
      <c r="E7578">
        <v>1023.45</v>
      </c>
    </row>
    <row r="7579" spans="1:5" x14ac:dyDescent="0.35">
      <c r="A7579">
        <f t="shared" si="118"/>
        <v>2024</v>
      </c>
      <c r="B7579" t="s">
        <v>1809</v>
      </c>
      <c r="C7579">
        <v>695</v>
      </c>
      <c r="D7579">
        <v>1</v>
      </c>
      <c r="E7579">
        <v>646.17999999999995</v>
      </c>
    </row>
    <row r="7580" spans="1:5" x14ac:dyDescent="0.35">
      <c r="A7580">
        <f t="shared" si="118"/>
        <v>2024</v>
      </c>
      <c r="B7580" t="s">
        <v>1809</v>
      </c>
      <c r="C7580">
        <v>696</v>
      </c>
      <c r="D7580">
        <v>1</v>
      </c>
      <c r="E7580">
        <v>512.42999999999995</v>
      </c>
    </row>
    <row r="7581" spans="1:5" x14ac:dyDescent="0.35">
      <c r="A7581">
        <f t="shared" si="118"/>
        <v>2024</v>
      </c>
      <c r="B7581" t="s">
        <v>1809</v>
      </c>
      <c r="C7581">
        <v>698</v>
      </c>
      <c r="D7581">
        <v>1</v>
      </c>
      <c r="E7581">
        <v>152.13999999999999</v>
      </c>
    </row>
    <row r="7582" spans="1:5" x14ac:dyDescent="0.35">
      <c r="A7582">
        <f t="shared" si="118"/>
        <v>2024</v>
      </c>
      <c r="B7582" t="s">
        <v>1809</v>
      </c>
      <c r="C7582">
        <v>700</v>
      </c>
      <c r="D7582">
        <v>1</v>
      </c>
      <c r="E7582">
        <v>2061.21</v>
      </c>
    </row>
    <row r="7583" spans="1:5" x14ac:dyDescent="0.35">
      <c r="A7583">
        <f t="shared" si="118"/>
        <v>2024</v>
      </c>
      <c r="B7583" t="s">
        <v>1809</v>
      </c>
      <c r="C7583">
        <v>701</v>
      </c>
      <c r="D7583">
        <v>1</v>
      </c>
      <c r="E7583">
        <v>2135</v>
      </c>
    </row>
    <row r="7584" spans="1:5" x14ac:dyDescent="0.35">
      <c r="A7584">
        <f t="shared" si="118"/>
        <v>2024</v>
      </c>
      <c r="B7584" t="s">
        <v>1809</v>
      </c>
      <c r="C7584">
        <v>704</v>
      </c>
      <c r="D7584">
        <v>1</v>
      </c>
      <c r="E7584">
        <v>1827.59</v>
      </c>
    </row>
    <row r="7585" spans="1:5" x14ac:dyDescent="0.35">
      <c r="A7585">
        <f t="shared" si="118"/>
        <v>2024</v>
      </c>
      <c r="B7585" t="s">
        <v>1809</v>
      </c>
      <c r="C7585">
        <v>707</v>
      </c>
      <c r="D7585">
        <v>1</v>
      </c>
      <c r="E7585">
        <v>72.739999999999995</v>
      </c>
    </row>
    <row r="7586" spans="1:5" x14ac:dyDescent="0.35">
      <c r="A7586">
        <f t="shared" si="118"/>
        <v>2024</v>
      </c>
      <c r="B7586" t="s">
        <v>1809</v>
      </c>
      <c r="C7586">
        <v>709</v>
      </c>
      <c r="D7586">
        <v>1</v>
      </c>
      <c r="E7586">
        <v>8229.52</v>
      </c>
    </row>
    <row r="7587" spans="1:5" x14ac:dyDescent="0.35">
      <c r="A7587">
        <f t="shared" si="118"/>
        <v>2024</v>
      </c>
      <c r="B7587" t="s">
        <v>1809</v>
      </c>
      <c r="C7587">
        <v>712</v>
      </c>
      <c r="D7587">
        <v>1</v>
      </c>
      <c r="E7587">
        <v>583.70000000000005</v>
      </c>
    </row>
    <row r="7588" spans="1:5" x14ac:dyDescent="0.35">
      <c r="A7588">
        <f t="shared" si="118"/>
        <v>2024</v>
      </c>
      <c r="B7588" t="s">
        <v>1809</v>
      </c>
      <c r="C7588">
        <v>716</v>
      </c>
      <c r="D7588">
        <v>1</v>
      </c>
      <c r="E7588">
        <v>1530.79</v>
      </c>
    </row>
    <row r="7589" spans="1:5" x14ac:dyDescent="0.35">
      <c r="A7589">
        <f t="shared" si="118"/>
        <v>2024</v>
      </c>
      <c r="B7589" t="s">
        <v>1809</v>
      </c>
      <c r="C7589">
        <v>717</v>
      </c>
      <c r="D7589">
        <v>1</v>
      </c>
      <c r="E7589">
        <v>1818.74</v>
      </c>
    </row>
    <row r="7590" spans="1:5" x14ac:dyDescent="0.35">
      <c r="A7590">
        <f t="shared" si="118"/>
        <v>2024</v>
      </c>
      <c r="B7590" t="s">
        <v>1809</v>
      </c>
      <c r="C7590">
        <v>719</v>
      </c>
      <c r="D7590">
        <v>1</v>
      </c>
      <c r="E7590">
        <v>8665.59</v>
      </c>
    </row>
    <row r="7591" spans="1:5" x14ac:dyDescent="0.35">
      <c r="A7591">
        <f t="shared" si="118"/>
        <v>2024</v>
      </c>
      <c r="B7591" t="s">
        <v>1809</v>
      </c>
      <c r="C7591">
        <v>720</v>
      </c>
      <c r="D7591">
        <v>1</v>
      </c>
      <c r="E7591">
        <v>7670.1</v>
      </c>
    </row>
    <row r="7592" spans="1:5" x14ac:dyDescent="0.35">
      <c r="A7592">
        <f t="shared" si="118"/>
        <v>2024</v>
      </c>
      <c r="B7592" t="s">
        <v>1809</v>
      </c>
      <c r="C7592">
        <v>721</v>
      </c>
      <c r="D7592">
        <v>1</v>
      </c>
      <c r="E7592">
        <v>3995.36</v>
      </c>
    </row>
    <row r="7593" spans="1:5" x14ac:dyDescent="0.35">
      <c r="A7593">
        <f t="shared" si="118"/>
        <v>2024</v>
      </c>
      <c r="B7593" t="s">
        <v>1809</v>
      </c>
      <c r="C7593">
        <v>726</v>
      </c>
      <c r="D7593">
        <v>1</v>
      </c>
      <c r="E7593">
        <v>2809.34</v>
      </c>
    </row>
    <row r="7594" spans="1:5" x14ac:dyDescent="0.35">
      <c r="A7594">
        <f t="shared" si="118"/>
        <v>2024</v>
      </c>
      <c r="B7594" t="s">
        <v>1809</v>
      </c>
      <c r="C7594">
        <v>727</v>
      </c>
      <c r="D7594">
        <v>1</v>
      </c>
      <c r="E7594">
        <v>3179.22</v>
      </c>
    </row>
    <row r="7595" spans="1:5" x14ac:dyDescent="0.35">
      <c r="A7595">
        <f t="shared" si="118"/>
        <v>2024</v>
      </c>
      <c r="B7595" t="s">
        <v>1809</v>
      </c>
      <c r="C7595">
        <v>728</v>
      </c>
      <c r="D7595">
        <v>1</v>
      </c>
      <c r="E7595">
        <v>14066.76</v>
      </c>
    </row>
    <row r="7596" spans="1:5" x14ac:dyDescent="0.35">
      <c r="A7596">
        <f t="shared" si="118"/>
        <v>2024</v>
      </c>
      <c r="B7596" t="s">
        <v>1809</v>
      </c>
      <c r="C7596">
        <v>738</v>
      </c>
      <c r="D7596">
        <v>1</v>
      </c>
      <c r="E7596">
        <v>1068.6300000000001</v>
      </c>
    </row>
    <row r="7597" spans="1:5" x14ac:dyDescent="0.35">
      <c r="A7597">
        <f t="shared" si="118"/>
        <v>2024</v>
      </c>
      <c r="B7597" t="s">
        <v>1809</v>
      </c>
      <c r="C7597">
        <v>739</v>
      </c>
      <c r="D7597">
        <v>1</v>
      </c>
      <c r="E7597">
        <v>736.44</v>
      </c>
    </row>
    <row r="7598" spans="1:5" x14ac:dyDescent="0.35">
      <c r="A7598">
        <f t="shared" si="118"/>
        <v>2024</v>
      </c>
      <c r="B7598" t="s">
        <v>1809</v>
      </c>
      <c r="C7598">
        <v>740</v>
      </c>
      <c r="D7598">
        <v>1</v>
      </c>
      <c r="E7598">
        <v>1305.04</v>
      </c>
    </row>
    <row r="7599" spans="1:5" x14ac:dyDescent="0.35">
      <c r="A7599">
        <f t="shared" si="118"/>
        <v>2024</v>
      </c>
      <c r="B7599" t="s">
        <v>1809</v>
      </c>
      <c r="C7599">
        <v>741</v>
      </c>
      <c r="D7599">
        <v>1</v>
      </c>
      <c r="E7599">
        <v>913.69</v>
      </c>
    </row>
    <row r="7600" spans="1:5" x14ac:dyDescent="0.35">
      <c r="A7600">
        <f t="shared" si="118"/>
        <v>2024</v>
      </c>
      <c r="B7600" t="s">
        <v>1809</v>
      </c>
      <c r="C7600">
        <v>742</v>
      </c>
      <c r="D7600">
        <v>1</v>
      </c>
      <c r="E7600">
        <v>9206.3799999999992</v>
      </c>
    </row>
    <row r="7601" spans="1:5" x14ac:dyDescent="0.35">
      <c r="A7601">
        <f t="shared" si="118"/>
        <v>2024</v>
      </c>
      <c r="B7601" t="s">
        <v>1809</v>
      </c>
      <c r="C7601">
        <v>743</v>
      </c>
      <c r="D7601">
        <v>1</v>
      </c>
      <c r="E7601">
        <v>1141.69</v>
      </c>
    </row>
    <row r="7602" spans="1:5" x14ac:dyDescent="0.35">
      <c r="A7602">
        <f t="shared" si="118"/>
        <v>2024</v>
      </c>
      <c r="B7602" t="s">
        <v>1809</v>
      </c>
      <c r="C7602">
        <v>745</v>
      </c>
      <c r="D7602">
        <v>1</v>
      </c>
      <c r="E7602">
        <v>1780.65</v>
      </c>
    </row>
    <row r="7603" spans="1:5" x14ac:dyDescent="0.35">
      <c r="A7603">
        <f t="shared" si="118"/>
        <v>2024</v>
      </c>
      <c r="B7603" t="s">
        <v>1809</v>
      </c>
      <c r="C7603">
        <v>748</v>
      </c>
      <c r="D7603">
        <v>1</v>
      </c>
      <c r="E7603">
        <v>3984.51</v>
      </c>
    </row>
    <row r="7604" spans="1:5" x14ac:dyDescent="0.35">
      <c r="A7604">
        <f t="shared" si="118"/>
        <v>2024</v>
      </c>
      <c r="B7604" t="s">
        <v>1809</v>
      </c>
      <c r="C7604">
        <v>750</v>
      </c>
      <c r="D7604">
        <v>1</v>
      </c>
      <c r="E7604">
        <v>2360.94</v>
      </c>
    </row>
    <row r="7605" spans="1:5" x14ac:dyDescent="0.35">
      <c r="A7605">
        <f t="shared" si="118"/>
        <v>2024</v>
      </c>
      <c r="B7605" t="s">
        <v>1809</v>
      </c>
      <c r="C7605">
        <v>756</v>
      </c>
      <c r="D7605">
        <v>1</v>
      </c>
      <c r="E7605">
        <v>873.71</v>
      </c>
    </row>
    <row r="7606" spans="1:5" x14ac:dyDescent="0.35">
      <c r="A7606">
        <f t="shared" si="118"/>
        <v>2024</v>
      </c>
      <c r="B7606" t="s">
        <v>1809</v>
      </c>
      <c r="C7606">
        <v>761</v>
      </c>
      <c r="D7606">
        <v>1</v>
      </c>
      <c r="E7606">
        <v>4877.79</v>
      </c>
    </row>
    <row r="7607" spans="1:5" x14ac:dyDescent="0.35">
      <c r="A7607">
        <f t="shared" si="118"/>
        <v>2024</v>
      </c>
      <c r="B7607" t="s">
        <v>1809</v>
      </c>
      <c r="C7607">
        <v>763</v>
      </c>
      <c r="D7607">
        <v>1</v>
      </c>
      <c r="E7607">
        <v>876.85</v>
      </c>
    </row>
    <row r="7608" spans="1:5" x14ac:dyDescent="0.35">
      <c r="A7608">
        <f t="shared" si="118"/>
        <v>2024</v>
      </c>
      <c r="B7608" t="s">
        <v>1809</v>
      </c>
      <c r="C7608">
        <v>768</v>
      </c>
      <c r="D7608">
        <v>1</v>
      </c>
      <c r="E7608">
        <v>427.99</v>
      </c>
    </row>
    <row r="7609" spans="1:5" x14ac:dyDescent="0.35">
      <c r="A7609">
        <f t="shared" si="118"/>
        <v>2024</v>
      </c>
      <c r="B7609" t="s">
        <v>1809</v>
      </c>
      <c r="C7609">
        <v>771</v>
      </c>
      <c r="D7609">
        <v>1</v>
      </c>
      <c r="E7609">
        <v>143.57</v>
      </c>
    </row>
    <row r="7610" spans="1:5" x14ac:dyDescent="0.35">
      <c r="A7610">
        <f t="shared" si="118"/>
        <v>2024</v>
      </c>
      <c r="B7610" t="s">
        <v>1809</v>
      </c>
      <c r="C7610">
        <v>775</v>
      </c>
      <c r="D7610">
        <v>1</v>
      </c>
      <c r="E7610">
        <v>797.7</v>
      </c>
    </row>
    <row r="7611" spans="1:5" x14ac:dyDescent="0.35">
      <c r="A7611">
        <f t="shared" si="118"/>
        <v>2024</v>
      </c>
      <c r="B7611" t="s">
        <v>1809</v>
      </c>
      <c r="C7611">
        <v>777</v>
      </c>
      <c r="D7611">
        <v>1</v>
      </c>
      <c r="E7611">
        <v>740.91</v>
      </c>
    </row>
    <row r="7612" spans="1:5" x14ac:dyDescent="0.35">
      <c r="A7612">
        <f t="shared" si="118"/>
        <v>2024</v>
      </c>
      <c r="B7612" t="s">
        <v>1809</v>
      </c>
      <c r="C7612">
        <v>786</v>
      </c>
      <c r="D7612">
        <v>1</v>
      </c>
      <c r="E7612">
        <v>513.79</v>
      </c>
    </row>
    <row r="7613" spans="1:5" x14ac:dyDescent="0.35">
      <c r="A7613">
        <f t="shared" si="118"/>
        <v>2024</v>
      </c>
      <c r="B7613" t="s">
        <v>1809</v>
      </c>
      <c r="C7613">
        <v>787</v>
      </c>
      <c r="D7613">
        <v>1</v>
      </c>
      <c r="E7613">
        <v>534.69000000000005</v>
      </c>
    </row>
    <row r="7614" spans="1:5" x14ac:dyDescent="0.35">
      <c r="A7614">
        <f t="shared" si="118"/>
        <v>2024</v>
      </c>
      <c r="B7614" t="s">
        <v>1809</v>
      </c>
      <c r="C7614">
        <v>801</v>
      </c>
      <c r="D7614">
        <v>1</v>
      </c>
      <c r="E7614">
        <v>183.87</v>
      </c>
    </row>
    <row r="7615" spans="1:5" x14ac:dyDescent="0.35">
      <c r="A7615">
        <f t="shared" si="118"/>
        <v>2024</v>
      </c>
      <c r="B7615" t="s">
        <v>1809</v>
      </c>
      <c r="C7615">
        <v>803</v>
      </c>
      <c r="D7615">
        <v>1</v>
      </c>
      <c r="E7615">
        <v>346.08</v>
      </c>
    </row>
    <row r="7616" spans="1:5" x14ac:dyDescent="0.35">
      <c r="A7616">
        <f t="shared" si="118"/>
        <v>2024</v>
      </c>
      <c r="B7616" t="s">
        <v>1809</v>
      </c>
      <c r="C7616">
        <v>811</v>
      </c>
      <c r="D7616">
        <v>1</v>
      </c>
      <c r="E7616">
        <v>1009.28</v>
      </c>
    </row>
    <row r="7617" spans="1:5" x14ac:dyDescent="0.35">
      <c r="A7617">
        <f t="shared" si="118"/>
        <v>2024</v>
      </c>
      <c r="B7617" t="s">
        <v>1809</v>
      </c>
      <c r="C7617">
        <v>813</v>
      </c>
      <c r="D7617">
        <v>1</v>
      </c>
      <c r="E7617">
        <v>1200.51</v>
      </c>
    </row>
    <row r="7618" spans="1:5" x14ac:dyDescent="0.35">
      <c r="A7618">
        <f t="shared" si="118"/>
        <v>2024</v>
      </c>
      <c r="B7618" t="s">
        <v>1809</v>
      </c>
      <c r="C7618">
        <v>815</v>
      </c>
      <c r="D7618">
        <v>2</v>
      </c>
      <c r="E7618">
        <v>1.03</v>
      </c>
    </row>
    <row r="7619" spans="1:5" x14ac:dyDescent="0.35">
      <c r="A7619">
        <f t="shared" si="118"/>
        <v>2024</v>
      </c>
      <c r="B7619" t="s">
        <v>1809</v>
      </c>
      <c r="C7619">
        <v>818</v>
      </c>
      <c r="D7619">
        <v>1</v>
      </c>
      <c r="E7619">
        <v>504.68</v>
      </c>
    </row>
    <row r="7620" spans="1:5" x14ac:dyDescent="0.35">
      <c r="A7620">
        <f t="shared" ref="A7620:A7683" si="119">VALUE(20&amp;LEFT(B7620,2))+1</f>
        <v>2024</v>
      </c>
      <c r="B7620" t="s">
        <v>1809</v>
      </c>
      <c r="C7620">
        <v>820</v>
      </c>
      <c r="D7620">
        <v>1</v>
      </c>
      <c r="E7620">
        <v>475.66</v>
      </c>
    </row>
    <row r="7621" spans="1:5" x14ac:dyDescent="0.35">
      <c r="A7621">
        <f t="shared" si="119"/>
        <v>2024</v>
      </c>
      <c r="B7621" t="s">
        <v>1809</v>
      </c>
      <c r="C7621">
        <v>821</v>
      </c>
      <c r="D7621">
        <v>1</v>
      </c>
      <c r="E7621">
        <v>948.27</v>
      </c>
    </row>
    <row r="7622" spans="1:5" x14ac:dyDescent="0.35">
      <c r="A7622">
        <f t="shared" si="119"/>
        <v>2024</v>
      </c>
      <c r="B7622" t="s">
        <v>1809</v>
      </c>
      <c r="C7622">
        <v>829</v>
      </c>
      <c r="D7622">
        <v>1</v>
      </c>
      <c r="E7622">
        <v>1669.78</v>
      </c>
    </row>
    <row r="7623" spans="1:5" x14ac:dyDescent="0.35">
      <c r="A7623">
        <f t="shared" si="119"/>
        <v>2024</v>
      </c>
      <c r="B7623" t="s">
        <v>1809</v>
      </c>
      <c r="C7623">
        <v>831</v>
      </c>
      <c r="D7623">
        <v>1</v>
      </c>
      <c r="E7623">
        <v>5682.18</v>
      </c>
    </row>
    <row r="7624" spans="1:5" x14ac:dyDescent="0.35">
      <c r="A7624">
        <f t="shared" si="119"/>
        <v>2024</v>
      </c>
      <c r="B7624" t="s">
        <v>1809</v>
      </c>
      <c r="C7624">
        <v>832</v>
      </c>
      <c r="D7624">
        <v>1</v>
      </c>
      <c r="E7624">
        <v>3171.31</v>
      </c>
    </row>
    <row r="7625" spans="1:5" x14ac:dyDescent="0.35">
      <c r="A7625">
        <f t="shared" si="119"/>
        <v>2024</v>
      </c>
      <c r="B7625" t="s">
        <v>1809</v>
      </c>
      <c r="C7625">
        <v>833</v>
      </c>
      <c r="D7625">
        <v>1</v>
      </c>
      <c r="E7625">
        <v>19000.8</v>
      </c>
    </row>
    <row r="7626" spans="1:5" x14ac:dyDescent="0.35">
      <c r="A7626">
        <f t="shared" si="119"/>
        <v>2024</v>
      </c>
      <c r="B7626" t="s">
        <v>1809</v>
      </c>
      <c r="C7626">
        <v>834</v>
      </c>
      <c r="D7626">
        <v>1</v>
      </c>
      <c r="E7626">
        <v>8265.5400000000009</v>
      </c>
    </row>
    <row r="7627" spans="1:5" x14ac:dyDescent="0.35">
      <c r="A7627">
        <f t="shared" si="119"/>
        <v>2024</v>
      </c>
      <c r="B7627" t="s">
        <v>1809</v>
      </c>
      <c r="C7627">
        <v>836</v>
      </c>
      <c r="D7627">
        <v>1</v>
      </c>
      <c r="E7627">
        <v>218.87</v>
      </c>
    </row>
    <row r="7628" spans="1:5" x14ac:dyDescent="0.35">
      <c r="A7628">
        <f t="shared" si="119"/>
        <v>2024</v>
      </c>
      <c r="B7628" t="s">
        <v>1809</v>
      </c>
      <c r="C7628">
        <v>837</v>
      </c>
      <c r="D7628">
        <v>1</v>
      </c>
      <c r="E7628">
        <v>615.29</v>
      </c>
    </row>
    <row r="7629" spans="1:5" x14ac:dyDescent="0.35">
      <c r="A7629">
        <f t="shared" si="119"/>
        <v>2024</v>
      </c>
      <c r="B7629" t="s">
        <v>1809</v>
      </c>
      <c r="C7629">
        <v>840</v>
      </c>
      <c r="D7629">
        <v>1</v>
      </c>
      <c r="E7629">
        <v>1116.94</v>
      </c>
    </row>
    <row r="7630" spans="1:5" x14ac:dyDescent="0.35">
      <c r="A7630">
        <f t="shared" si="119"/>
        <v>2024</v>
      </c>
      <c r="B7630" t="s">
        <v>1809</v>
      </c>
      <c r="C7630">
        <v>846</v>
      </c>
      <c r="D7630">
        <v>1</v>
      </c>
      <c r="E7630">
        <v>577.01</v>
      </c>
    </row>
    <row r="7631" spans="1:5" x14ac:dyDescent="0.35">
      <c r="A7631">
        <f t="shared" si="119"/>
        <v>2024</v>
      </c>
      <c r="B7631" t="s">
        <v>1809</v>
      </c>
      <c r="C7631">
        <v>850</v>
      </c>
      <c r="D7631">
        <v>1</v>
      </c>
      <c r="E7631">
        <v>305.31</v>
      </c>
    </row>
    <row r="7632" spans="1:5" x14ac:dyDescent="0.35">
      <c r="A7632">
        <f t="shared" si="119"/>
        <v>2024</v>
      </c>
      <c r="B7632" t="s">
        <v>1809</v>
      </c>
      <c r="C7632">
        <v>852</v>
      </c>
      <c r="D7632">
        <v>1</v>
      </c>
      <c r="E7632">
        <v>127.65</v>
      </c>
    </row>
    <row r="7633" spans="1:5" x14ac:dyDescent="0.35">
      <c r="A7633">
        <f t="shared" si="119"/>
        <v>2024</v>
      </c>
      <c r="B7633" t="s">
        <v>1809</v>
      </c>
      <c r="C7633">
        <v>857</v>
      </c>
      <c r="D7633">
        <v>1</v>
      </c>
      <c r="E7633">
        <v>567.78</v>
      </c>
    </row>
    <row r="7634" spans="1:5" x14ac:dyDescent="0.35">
      <c r="A7634">
        <f t="shared" si="119"/>
        <v>2024</v>
      </c>
      <c r="B7634" t="s">
        <v>1809</v>
      </c>
      <c r="C7634">
        <v>858</v>
      </c>
      <c r="D7634">
        <v>1</v>
      </c>
      <c r="E7634">
        <v>949.43</v>
      </c>
    </row>
    <row r="7635" spans="1:5" x14ac:dyDescent="0.35">
      <c r="A7635">
        <f t="shared" si="119"/>
        <v>2024</v>
      </c>
      <c r="B7635" t="s">
        <v>1809</v>
      </c>
      <c r="C7635">
        <v>861</v>
      </c>
      <c r="D7635">
        <v>1</v>
      </c>
      <c r="E7635">
        <v>2351.0100000000002</v>
      </c>
    </row>
    <row r="7636" spans="1:5" x14ac:dyDescent="0.35">
      <c r="A7636">
        <f t="shared" si="119"/>
        <v>2024</v>
      </c>
      <c r="B7636" t="s">
        <v>1809</v>
      </c>
      <c r="C7636">
        <v>876</v>
      </c>
      <c r="D7636">
        <v>1</v>
      </c>
      <c r="E7636">
        <v>2036.36</v>
      </c>
    </row>
    <row r="7637" spans="1:5" x14ac:dyDescent="0.35">
      <c r="A7637">
        <f t="shared" si="119"/>
        <v>2024</v>
      </c>
      <c r="B7637" t="s">
        <v>1809</v>
      </c>
      <c r="C7637">
        <v>877</v>
      </c>
      <c r="D7637">
        <v>1</v>
      </c>
      <c r="E7637">
        <v>5205.96</v>
      </c>
    </row>
    <row r="7638" spans="1:5" x14ac:dyDescent="0.35">
      <c r="A7638">
        <f t="shared" si="119"/>
        <v>2024</v>
      </c>
      <c r="B7638" t="s">
        <v>1809</v>
      </c>
      <c r="C7638">
        <v>879</v>
      </c>
      <c r="D7638">
        <v>1</v>
      </c>
      <c r="E7638">
        <v>2412.81</v>
      </c>
    </row>
    <row r="7639" spans="1:5" x14ac:dyDescent="0.35">
      <c r="A7639">
        <f t="shared" si="119"/>
        <v>2024</v>
      </c>
      <c r="B7639" t="s">
        <v>1809</v>
      </c>
      <c r="C7639">
        <v>881</v>
      </c>
      <c r="D7639">
        <v>1</v>
      </c>
      <c r="E7639">
        <v>793.69</v>
      </c>
    </row>
    <row r="7640" spans="1:5" x14ac:dyDescent="0.35">
      <c r="A7640">
        <f t="shared" si="119"/>
        <v>2024</v>
      </c>
      <c r="B7640" t="s">
        <v>1809</v>
      </c>
      <c r="C7640">
        <v>882</v>
      </c>
      <c r="D7640">
        <v>1</v>
      </c>
      <c r="E7640">
        <v>4118.67</v>
      </c>
    </row>
    <row r="7641" spans="1:5" x14ac:dyDescent="0.35">
      <c r="A7641">
        <f t="shared" si="119"/>
        <v>2024</v>
      </c>
      <c r="B7641" t="s">
        <v>1809</v>
      </c>
      <c r="C7641">
        <v>883</v>
      </c>
      <c r="D7641">
        <v>1</v>
      </c>
      <c r="E7641">
        <v>1559.18</v>
      </c>
    </row>
    <row r="7642" spans="1:5" x14ac:dyDescent="0.35">
      <c r="A7642">
        <f t="shared" si="119"/>
        <v>2024</v>
      </c>
      <c r="B7642" t="s">
        <v>1809</v>
      </c>
      <c r="C7642">
        <v>885</v>
      </c>
      <c r="D7642">
        <v>1</v>
      </c>
      <c r="E7642">
        <v>6573.01</v>
      </c>
    </row>
    <row r="7643" spans="1:5" x14ac:dyDescent="0.35">
      <c r="A7643">
        <f t="shared" si="119"/>
        <v>2024</v>
      </c>
      <c r="B7643" t="s">
        <v>1809</v>
      </c>
      <c r="C7643">
        <v>891</v>
      </c>
      <c r="D7643">
        <v>1</v>
      </c>
      <c r="E7643">
        <v>593.57000000000005</v>
      </c>
    </row>
    <row r="7644" spans="1:5" x14ac:dyDescent="0.35">
      <c r="A7644">
        <f t="shared" si="119"/>
        <v>2024</v>
      </c>
      <c r="B7644" t="s">
        <v>1809</v>
      </c>
      <c r="C7644">
        <v>911</v>
      </c>
      <c r="D7644">
        <v>1</v>
      </c>
      <c r="E7644">
        <v>4969.55</v>
      </c>
    </row>
    <row r="7645" spans="1:5" x14ac:dyDescent="0.35">
      <c r="A7645">
        <f t="shared" si="119"/>
        <v>2024</v>
      </c>
      <c r="B7645" t="s">
        <v>1809</v>
      </c>
      <c r="C7645">
        <v>912</v>
      </c>
      <c r="D7645">
        <v>1</v>
      </c>
      <c r="E7645">
        <v>1585.64</v>
      </c>
    </row>
    <row r="7646" spans="1:5" x14ac:dyDescent="0.35">
      <c r="A7646">
        <f t="shared" si="119"/>
        <v>2024</v>
      </c>
      <c r="B7646" t="s">
        <v>1809</v>
      </c>
      <c r="C7646">
        <v>914</v>
      </c>
      <c r="D7646">
        <v>1</v>
      </c>
      <c r="E7646">
        <v>295.52999999999997</v>
      </c>
    </row>
    <row r="7647" spans="1:5" x14ac:dyDescent="0.35">
      <c r="A7647">
        <f t="shared" si="119"/>
        <v>2024</v>
      </c>
      <c r="B7647" t="s">
        <v>1809</v>
      </c>
      <c r="C7647">
        <v>2071</v>
      </c>
      <c r="D7647">
        <v>1</v>
      </c>
      <c r="E7647">
        <v>959.18</v>
      </c>
    </row>
    <row r="7648" spans="1:5" x14ac:dyDescent="0.35">
      <c r="A7648">
        <f t="shared" si="119"/>
        <v>2024</v>
      </c>
      <c r="B7648" t="s">
        <v>1809</v>
      </c>
      <c r="C7648">
        <v>2125</v>
      </c>
      <c r="D7648">
        <v>1</v>
      </c>
      <c r="E7648">
        <v>894.99</v>
      </c>
    </row>
    <row r="7649" spans="1:5" x14ac:dyDescent="0.35">
      <c r="A7649">
        <f t="shared" si="119"/>
        <v>2024</v>
      </c>
      <c r="B7649" t="s">
        <v>1809</v>
      </c>
      <c r="C7649">
        <v>2134</v>
      </c>
      <c r="D7649">
        <v>1</v>
      </c>
      <c r="E7649">
        <v>759.75</v>
      </c>
    </row>
    <row r="7650" spans="1:5" x14ac:dyDescent="0.35">
      <c r="A7650">
        <f t="shared" si="119"/>
        <v>2024</v>
      </c>
      <c r="B7650" t="s">
        <v>1809</v>
      </c>
      <c r="C7650">
        <v>2135</v>
      </c>
      <c r="D7650">
        <v>1</v>
      </c>
      <c r="E7650">
        <v>937.96</v>
      </c>
    </row>
    <row r="7651" spans="1:5" x14ac:dyDescent="0.35">
      <c r="A7651">
        <f t="shared" si="119"/>
        <v>2024</v>
      </c>
      <c r="B7651" t="s">
        <v>1809</v>
      </c>
      <c r="C7651">
        <v>2137</v>
      </c>
      <c r="D7651">
        <v>1</v>
      </c>
      <c r="E7651">
        <v>543.02</v>
      </c>
    </row>
    <row r="7652" spans="1:5" x14ac:dyDescent="0.35">
      <c r="A7652">
        <f t="shared" si="119"/>
        <v>2024</v>
      </c>
      <c r="B7652" t="s">
        <v>1809</v>
      </c>
      <c r="C7652">
        <v>2142</v>
      </c>
      <c r="D7652">
        <v>1</v>
      </c>
      <c r="E7652">
        <v>1857.03</v>
      </c>
    </row>
    <row r="7653" spans="1:5" x14ac:dyDescent="0.35">
      <c r="A7653">
        <f t="shared" si="119"/>
        <v>2024</v>
      </c>
      <c r="B7653" t="s">
        <v>1809</v>
      </c>
      <c r="C7653">
        <v>2143</v>
      </c>
      <c r="D7653">
        <v>1</v>
      </c>
      <c r="E7653">
        <v>742.49</v>
      </c>
    </row>
    <row r="7654" spans="1:5" x14ac:dyDescent="0.35">
      <c r="A7654">
        <f t="shared" si="119"/>
        <v>2024</v>
      </c>
      <c r="B7654" t="s">
        <v>1809</v>
      </c>
      <c r="C7654">
        <v>2144</v>
      </c>
      <c r="D7654">
        <v>1</v>
      </c>
      <c r="E7654">
        <v>3286.52</v>
      </c>
    </row>
    <row r="7655" spans="1:5" x14ac:dyDescent="0.35">
      <c r="A7655">
        <f t="shared" si="119"/>
        <v>2024</v>
      </c>
      <c r="B7655" t="s">
        <v>1809</v>
      </c>
      <c r="C7655">
        <v>2149</v>
      </c>
      <c r="D7655">
        <v>1</v>
      </c>
      <c r="E7655">
        <v>1292.8699999999999</v>
      </c>
    </row>
    <row r="7656" spans="1:5" x14ac:dyDescent="0.35">
      <c r="A7656">
        <f t="shared" si="119"/>
        <v>2024</v>
      </c>
      <c r="B7656" t="s">
        <v>1809</v>
      </c>
      <c r="C7656">
        <v>2155</v>
      </c>
      <c r="D7656">
        <v>1</v>
      </c>
      <c r="E7656">
        <v>1113.0999999999999</v>
      </c>
    </row>
    <row r="7657" spans="1:5" x14ac:dyDescent="0.35">
      <c r="A7657">
        <f t="shared" si="119"/>
        <v>2024</v>
      </c>
      <c r="B7657" t="s">
        <v>1809</v>
      </c>
      <c r="C7657">
        <v>2159</v>
      </c>
      <c r="D7657">
        <v>1</v>
      </c>
      <c r="E7657">
        <v>448.82</v>
      </c>
    </row>
    <row r="7658" spans="1:5" x14ac:dyDescent="0.35">
      <c r="A7658">
        <f t="shared" si="119"/>
        <v>2024</v>
      </c>
      <c r="B7658" t="s">
        <v>1809</v>
      </c>
      <c r="C7658">
        <v>2164</v>
      </c>
      <c r="D7658">
        <v>1</v>
      </c>
      <c r="E7658">
        <v>1574.56</v>
      </c>
    </row>
    <row r="7659" spans="1:5" x14ac:dyDescent="0.35">
      <c r="A7659">
        <f t="shared" si="119"/>
        <v>2024</v>
      </c>
      <c r="B7659" t="s">
        <v>1809</v>
      </c>
      <c r="C7659">
        <v>2165</v>
      </c>
      <c r="D7659">
        <v>1</v>
      </c>
      <c r="E7659">
        <v>925.57</v>
      </c>
    </row>
    <row r="7660" spans="1:5" x14ac:dyDescent="0.35">
      <c r="A7660">
        <f t="shared" si="119"/>
        <v>2024</v>
      </c>
      <c r="B7660" t="s">
        <v>1809</v>
      </c>
      <c r="C7660">
        <v>2167</v>
      </c>
      <c r="D7660">
        <v>1</v>
      </c>
      <c r="E7660">
        <v>719.48</v>
      </c>
    </row>
    <row r="7661" spans="1:5" x14ac:dyDescent="0.35">
      <c r="A7661">
        <f t="shared" si="119"/>
        <v>2024</v>
      </c>
      <c r="B7661" t="s">
        <v>1809</v>
      </c>
      <c r="C7661">
        <v>2168</v>
      </c>
      <c r="D7661">
        <v>1</v>
      </c>
      <c r="E7661">
        <v>769.08</v>
      </c>
    </row>
    <row r="7662" spans="1:5" x14ac:dyDescent="0.35">
      <c r="A7662">
        <f t="shared" si="119"/>
        <v>2024</v>
      </c>
      <c r="B7662" t="s">
        <v>1809</v>
      </c>
      <c r="C7662">
        <v>2169</v>
      </c>
      <c r="D7662">
        <v>1</v>
      </c>
      <c r="E7662">
        <v>703.07</v>
      </c>
    </row>
    <row r="7663" spans="1:5" x14ac:dyDescent="0.35">
      <c r="A7663">
        <f t="shared" si="119"/>
        <v>2024</v>
      </c>
      <c r="B7663" t="s">
        <v>1809</v>
      </c>
      <c r="C7663">
        <v>2170</v>
      </c>
      <c r="D7663">
        <v>1</v>
      </c>
      <c r="E7663">
        <v>912.15</v>
      </c>
    </row>
    <row r="7664" spans="1:5" x14ac:dyDescent="0.35">
      <c r="A7664">
        <f t="shared" si="119"/>
        <v>2024</v>
      </c>
      <c r="B7664" t="s">
        <v>1809</v>
      </c>
      <c r="C7664">
        <v>2171</v>
      </c>
      <c r="D7664">
        <v>1</v>
      </c>
      <c r="E7664">
        <v>242.28</v>
      </c>
    </row>
    <row r="7665" spans="1:5" x14ac:dyDescent="0.35">
      <c r="A7665">
        <f t="shared" si="119"/>
        <v>2024</v>
      </c>
      <c r="B7665" t="s">
        <v>1809</v>
      </c>
      <c r="C7665">
        <v>2172</v>
      </c>
      <c r="D7665">
        <v>1</v>
      </c>
      <c r="E7665">
        <v>668.42</v>
      </c>
    </row>
    <row r="7666" spans="1:5" x14ac:dyDescent="0.35">
      <c r="A7666">
        <f t="shared" si="119"/>
        <v>2024</v>
      </c>
      <c r="B7666" t="s">
        <v>1809</v>
      </c>
      <c r="C7666">
        <v>2174</v>
      </c>
      <c r="D7666">
        <v>1</v>
      </c>
      <c r="E7666">
        <v>848.51</v>
      </c>
    </row>
    <row r="7667" spans="1:5" x14ac:dyDescent="0.35">
      <c r="A7667">
        <f t="shared" si="119"/>
        <v>2024</v>
      </c>
      <c r="B7667" t="s">
        <v>1809</v>
      </c>
      <c r="C7667">
        <v>2176</v>
      </c>
      <c r="D7667">
        <v>1</v>
      </c>
      <c r="E7667">
        <v>564.03</v>
      </c>
    </row>
    <row r="7668" spans="1:5" x14ac:dyDescent="0.35">
      <c r="A7668">
        <f t="shared" si="119"/>
        <v>2024</v>
      </c>
      <c r="B7668" t="s">
        <v>1809</v>
      </c>
      <c r="C7668">
        <v>2180</v>
      </c>
      <c r="D7668">
        <v>1</v>
      </c>
      <c r="E7668">
        <v>743.6</v>
      </c>
    </row>
    <row r="7669" spans="1:5" x14ac:dyDescent="0.35">
      <c r="A7669">
        <f t="shared" si="119"/>
        <v>2024</v>
      </c>
      <c r="B7669" t="s">
        <v>1809</v>
      </c>
      <c r="C7669">
        <v>2184</v>
      </c>
      <c r="D7669">
        <v>1</v>
      </c>
      <c r="E7669">
        <v>1147.8399999999999</v>
      </c>
    </row>
    <row r="7670" spans="1:5" x14ac:dyDescent="0.35">
      <c r="A7670">
        <f t="shared" si="119"/>
        <v>2024</v>
      </c>
      <c r="B7670" t="s">
        <v>1809</v>
      </c>
      <c r="C7670">
        <v>2190</v>
      </c>
      <c r="D7670">
        <v>1</v>
      </c>
      <c r="E7670">
        <v>605.80999999999995</v>
      </c>
    </row>
    <row r="7671" spans="1:5" x14ac:dyDescent="0.35">
      <c r="A7671">
        <f t="shared" si="119"/>
        <v>2024</v>
      </c>
      <c r="B7671" t="s">
        <v>1809</v>
      </c>
      <c r="C7671">
        <v>2198</v>
      </c>
      <c r="D7671">
        <v>1</v>
      </c>
      <c r="E7671">
        <v>574.95000000000005</v>
      </c>
    </row>
    <row r="7672" spans="1:5" x14ac:dyDescent="0.35">
      <c r="A7672">
        <f t="shared" si="119"/>
        <v>2024</v>
      </c>
      <c r="B7672" t="s">
        <v>1809</v>
      </c>
      <c r="C7672">
        <v>2215</v>
      </c>
      <c r="D7672">
        <v>1</v>
      </c>
      <c r="E7672">
        <v>188.26</v>
      </c>
    </row>
    <row r="7673" spans="1:5" x14ac:dyDescent="0.35">
      <c r="A7673">
        <f t="shared" si="119"/>
        <v>2024</v>
      </c>
      <c r="B7673" t="s">
        <v>1809</v>
      </c>
      <c r="C7673">
        <v>2310</v>
      </c>
      <c r="D7673">
        <v>1</v>
      </c>
      <c r="E7673">
        <v>1060.8800000000001</v>
      </c>
    </row>
    <row r="7674" spans="1:5" x14ac:dyDescent="0.35">
      <c r="A7674">
        <f t="shared" si="119"/>
        <v>2024</v>
      </c>
      <c r="B7674" t="s">
        <v>1809</v>
      </c>
      <c r="C7674">
        <v>2311</v>
      </c>
      <c r="D7674">
        <v>1</v>
      </c>
      <c r="E7674">
        <v>467.55</v>
      </c>
    </row>
    <row r="7675" spans="1:5" x14ac:dyDescent="0.35">
      <c r="A7675">
        <f t="shared" si="119"/>
        <v>2024</v>
      </c>
      <c r="B7675" t="s">
        <v>1809</v>
      </c>
      <c r="C7675">
        <v>2342</v>
      </c>
      <c r="D7675">
        <v>1</v>
      </c>
      <c r="E7675">
        <v>741.64</v>
      </c>
    </row>
    <row r="7676" spans="1:5" x14ac:dyDescent="0.35">
      <c r="A7676">
        <f t="shared" si="119"/>
        <v>2024</v>
      </c>
      <c r="B7676" t="s">
        <v>1809</v>
      </c>
      <c r="C7676">
        <v>2358</v>
      </c>
      <c r="D7676">
        <v>1</v>
      </c>
      <c r="E7676">
        <v>164.47</v>
      </c>
    </row>
    <row r="7677" spans="1:5" x14ac:dyDescent="0.35">
      <c r="A7677">
        <f t="shared" si="119"/>
        <v>2024</v>
      </c>
      <c r="B7677" t="s">
        <v>1809</v>
      </c>
      <c r="C7677">
        <v>2364</v>
      </c>
      <c r="D7677">
        <v>1</v>
      </c>
      <c r="E7677">
        <v>601.16999999999996</v>
      </c>
    </row>
    <row r="7678" spans="1:5" x14ac:dyDescent="0.35">
      <c r="A7678">
        <f t="shared" si="119"/>
        <v>2024</v>
      </c>
      <c r="B7678" t="s">
        <v>1809</v>
      </c>
      <c r="C7678">
        <v>2365</v>
      </c>
      <c r="D7678">
        <v>1</v>
      </c>
      <c r="E7678">
        <v>611.52</v>
      </c>
    </row>
    <row r="7679" spans="1:5" x14ac:dyDescent="0.35">
      <c r="A7679">
        <f t="shared" si="119"/>
        <v>2024</v>
      </c>
      <c r="B7679" t="s">
        <v>1809</v>
      </c>
      <c r="C7679">
        <v>2396</v>
      </c>
      <c r="D7679">
        <v>1</v>
      </c>
      <c r="E7679">
        <v>895.42</v>
      </c>
    </row>
    <row r="7680" spans="1:5" x14ac:dyDescent="0.35">
      <c r="A7680">
        <f t="shared" si="119"/>
        <v>2024</v>
      </c>
      <c r="B7680" t="s">
        <v>1809</v>
      </c>
      <c r="C7680">
        <v>2397</v>
      </c>
      <c r="D7680">
        <v>1</v>
      </c>
      <c r="E7680">
        <v>906.71</v>
      </c>
    </row>
    <row r="7681" spans="1:5" x14ac:dyDescent="0.35">
      <c r="A7681">
        <f t="shared" si="119"/>
        <v>2024</v>
      </c>
      <c r="B7681" t="s">
        <v>1809</v>
      </c>
      <c r="C7681">
        <v>2448</v>
      </c>
      <c r="D7681">
        <v>1</v>
      </c>
      <c r="E7681">
        <v>634.80999999999995</v>
      </c>
    </row>
    <row r="7682" spans="1:5" x14ac:dyDescent="0.35">
      <c r="A7682">
        <f t="shared" si="119"/>
        <v>2024</v>
      </c>
      <c r="B7682" t="s">
        <v>1809</v>
      </c>
      <c r="C7682">
        <v>2534</v>
      </c>
      <c r="D7682">
        <v>1</v>
      </c>
      <c r="E7682">
        <v>613.54</v>
      </c>
    </row>
    <row r="7683" spans="1:5" x14ac:dyDescent="0.35">
      <c r="A7683">
        <f t="shared" si="119"/>
        <v>2024</v>
      </c>
      <c r="B7683" t="s">
        <v>1809</v>
      </c>
      <c r="C7683">
        <v>2536</v>
      </c>
      <c r="D7683">
        <v>1</v>
      </c>
      <c r="E7683">
        <v>302.36</v>
      </c>
    </row>
    <row r="7684" spans="1:5" x14ac:dyDescent="0.35">
      <c r="A7684">
        <f t="shared" ref="A7684:A7717" si="120">VALUE(20&amp;LEFT(B7684,2))+1</f>
        <v>2024</v>
      </c>
      <c r="B7684" t="s">
        <v>1809</v>
      </c>
      <c r="C7684">
        <v>2580</v>
      </c>
      <c r="D7684">
        <v>1</v>
      </c>
      <c r="E7684">
        <v>739.86</v>
      </c>
    </row>
    <row r="7685" spans="1:5" x14ac:dyDescent="0.35">
      <c r="A7685">
        <f t="shared" si="120"/>
        <v>2024</v>
      </c>
      <c r="B7685" t="s">
        <v>1809</v>
      </c>
      <c r="C7685">
        <v>2609</v>
      </c>
      <c r="D7685">
        <v>1</v>
      </c>
      <c r="E7685">
        <v>438.47</v>
      </c>
    </row>
    <row r="7686" spans="1:5" x14ac:dyDescent="0.35">
      <c r="A7686">
        <f t="shared" si="120"/>
        <v>2024</v>
      </c>
      <c r="B7686" t="s">
        <v>1809</v>
      </c>
      <c r="C7686">
        <v>2683</v>
      </c>
      <c r="D7686">
        <v>1</v>
      </c>
      <c r="E7686">
        <v>222.08</v>
      </c>
    </row>
    <row r="7687" spans="1:5" x14ac:dyDescent="0.35">
      <c r="A7687">
        <f t="shared" si="120"/>
        <v>2024</v>
      </c>
      <c r="B7687" t="s">
        <v>1809</v>
      </c>
      <c r="C7687">
        <v>2687</v>
      </c>
      <c r="D7687">
        <v>1</v>
      </c>
      <c r="E7687">
        <v>1313.27</v>
      </c>
    </row>
    <row r="7688" spans="1:5" x14ac:dyDescent="0.35">
      <c r="A7688">
        <f t="shared" si="120"/>
        <v>2024</v>
      </c>
      <c r="B7688" t="s">
        <v>1809</v>
      </c>
      <c r="C7688">
        <v>2689</v>
      </c>
      <c r="D7688">
        <v>1</v>
      </c>
      <c r="E7688">
        <v>1129.0999999999999</v>
      </c>
    </row>
    <row r="7689" spans="1:5" x14ac:dyDescent="0.35">
      <c r="A7689">
        <f t="shared" si="120"/>
        <v>2024</v>
      </c>
      <c r="B7689" t="s">
        <v>1809</v>
      </c>
      <c r="C7689">
        <v>2711</v>
      </c>
      <c r="D7689">
        <v>1</v>
      </c>
      <c r="E7689">
        <v>859.85</v>
      </c>
    </row>
    <row r="7690" spans="1:5" x14ac:dyDescent="0.35">
      <c r="A7690">
        <f t="shared" si="120"/>
        <v>2024</v>
      </c>
      <c r="B7690" t="s">
        <v>1809</v>
      </c>
      <c r="C7690">
        <v>2752</v>
      </c>
      <c r="D7690">
        <v>1</v>
      </c>
      <c r="E7690">
        <v>1790.14</v>
      </c>
    </row>
    <row r="7691" spans="1:5" x14ac:dyDescent="0.35">
      <c r="A7691">
        <f t="shared" si="120"/>
        <v>2024</v>
      </c>
      <c r="B7691" t="s">
        <v>1809</v>
      </c>
      <c r="C7691">
        <v>2753</v>
      </c>
      <c r="D7691">
        <v>1</v>
      </c>
      <c r="E7691">
        <v>999.62</v>
      </c>
    </row>
    <row r="7692" spans="1:5" x14ac:dyDescent="0.35">
      <c r="A7692">
        <f t="shared" si="120"/>
        <v>2024</v>
      </c>
      <c r="B7692" t="s">
        <v>1809</v>
      </c>
      <c r="C7692">
        <v>2754</v>
      </c>
      <c r="D7692">
        <v>1</v>
      </c>
      <c r="E7692">
        <v>404.9</v>
      </c>
    </row>
    <row r="7693" spans="1:5" x14ac:dyDescent="0.35">
      <c r="A7693">
        <f t="shared" si="120"/>
        <v>2024</v>
      </c>
      <c r="B7693" t="s">
        <v>1809</v>
      </c>
      <c r="C7693">
        <v>2769</v>
      </c>
      <c r="D7693">
        <v>1</v>
      </c>
      <c r="E7693">
        <v>1062.33</v>
      </c>
    </row>
    <row r="7694" spans="1:5" x14ac:dyDescent="0.35">
      <c r="A7694">
        <f t="shared" si="120"/>
        <v>2024</v>
      </c>
      <c r="B7694" t="s">
        <v>1809</v>
      </c>
      <c r="C7694">
        <v>2805</v>
      </c>
      <c r="D7694">
        <v>1</v>
      </c>
      <c r="E7694">
        <v>1228.3599999999999</v>
      </c>
    </row>
    <row r="7695" spans="1:5" x14ac:dyDescent="0.35">
      <c r="A7695">
        <f t="shared" si="120"/>
        <v>2024</v>
      </c>
      <c r="B7695" t="s">
        <v>1809</v>
      </c>
      <c r="C7695">
        <v>2835</v>
      </c>
      <c r="D7695">
        <v>1</v>
      </c>
      <c r="E7695">
        <v>623.87</v>
      </c>
    </row>
    <row r="7696" spans="1:5" x14ac:dyDescent="0.35">
      <c r="A7696">
        <f t="shared" si="120"/>
        <v>2024</v>
      </c>
      <c r="B7696" t="s">
        <v>1809</v>
      </c>
      <c r="C7696">
        <v>2853</v>
      </c>
      <c r="D7696">
        <v>1</v>
      </c>
      <c r="E7696">
        <v>811.67</v>
      </c>
    </row>
    <row r="7697" spans="1:5" x14ac:dyDescent="0.35">
      <c r="A7697">
        <f t="shared" si="120"/>
        <v>2024</v>
      </c>
      <c r="B7697" t="s">
        <v>1809</v>
      </c>
      <c r="C7697">
        <v>2856</v>
      </c>
      <c r="D7697">
        <v>1</v>
      </c>
      <c r="E7697">
        <v>283.27999999999997</v>
      </c>
    </row>
    <row r="7698" spans="1:5" x14ac:dyDescent="0.35">
      <c r="A7698">
        <f t="shared" si="120"/>
        <v>2024</v>
      </c>
      <c r="B7698" t="s">
        <v>1809</v>
      </c>
      <c r="C7698">
        <v>2859</v>
      </c>
      <c r="D7698">
        <v>1</v>
      </c>
      <c r="E7698">
        <v>1424.28</v>
      </c>
    </row>
    <row r="7699" spans="1:5" x14ac:dyDescent="0.35">
      <c r="A7699">
        <f t="shared" si="120"/>
        <v>2024</v>
      </c>
      <c r="B7699" t="s">
        <v>1809</v>
      </c>
      <c r="C7699">
        <v>2860</v>
      </c>
      <c r="D7699">
        <v>1</v>
      </c>
      <c r="E7699">
        <v>1054.06</v>
      </c>
    </row>
    <row r="7700" spans="1:5" x14ac:dyDescent="0.35">
      <c r="A7700">
        <f t="shared" si="120"/>
        <v>2024</v>
      </c>
      <c r="B7700" t="s">
        <v>1809</v>
      </c>
      <c r="C7700">
        <v>2884</v>
      </c>
      <c r="D7700">
        <v>1</v>
      </c>
      <c r="E7700">
        <v>365.09</v>
      </c>
    </row>
    <row r="7701" spans="1:5" x14ac:dyDescent="0.35">
      <c r="A7701">
        <f t="shared" si="120"/>
        <v>2024</v>
      </c>
      <c r="B7701" t="s">
        <v>1809</v>
      </c>
      <c r="C7701">
        <v>2886</v>
      </c>
      <c r="D7701">
        <v>1</v>
      </c>
      <c r="E7701">
        <v>267.85000000000002</v>
      </c>
    </row>
    <row r="7702" spans="1:5" x14ac:dyDescent="0.35">
      <c r="A7702">
        <f t="shared" si="120"/>
        <v>2024</v>
      </c>
      <c r="B7702" t="s">
        <v>1809</v>
      </c>
      <c r="C7702">
        <v>2888</v>
      </c>
      <c r="D7702">
        <v>1</v>
      </c>
      <c r="E7702">
        <v>325.14</v>
      </c>
    </row>
    <row r="7703" spans="1:5" x14ac:dyDescent="0.35">
      <c r="A7703">
        <f t="shared" si="120"/>
        <v>2024</v>
      </c>
      <c r="B7703" t="s">
        <v>1809</v>
      </c>
      <c r="C7703">
        <v>2889</v>
      </c>
      <c r="D7703">
        <v>1</v>
      </c>
      <c r="E7703">
        <v>702.46</v>
      </c>
    </row>
    <row r="7704" spans="1:5" x14ac:dyDescent="0.35">
      <c r="A7704">
        <f t="shared" si="120"/>
        <v>2024</v>
      </c>
      <c r="B7704" t="s">
        <v>1809</v>
      </c>
      <c r="C7704">
        <v>2890</v>
      </c>
      <c r="D7704">
        <v>1</v>
      </c>
      <c r="E7704">
        <v>509.32</v>
      </c>
    </row>
    <row r="7705" spans="1:5" x14ac:dyDescent="0.35">
      <c r="A7705">
        <f t="shared" si="120"/>
        <v>2024</v>
      </c>
      <c r="B7705" t="s">
        <v>1809</v>
      </c>
      <c r="C7705">
        <v>2895</v>
      </c>
      <c r="D7705">
        <v>1</v>
      </c>
      <c r="E7705">
        <v>1116.28</v>
      </c>
    </row>
    <row r="7706" spans="1:5" x14ac:dyDescent="0.35">
      <c r="A7706">
        <f t="shared" si="120"/>
        <v>2024</v>
      </c>
      <c r="B7706" t="s">
        <v>1809</v>
      </c>
      <c r="C7706">
        <v>2897</v>
      </c>
      <c r="D7706">
        <v>1</v>
      </c>
      <c r="E7706">
        <v>1077.5999999999999</v>
      </c>
    </row>
    <row r="7707" spans="1:5" x14ac:dyDescent="0.35">
      <c r="A7707">
        <f t="shared" si="120"/>
        <v>2024</v>
      </c>
      <c r="B7707" t="s">
        <v>1809</v>
      </c>
      <c r="C7707">
        <v>2898</v>
      </c>
      <c r="D7707">
        <v>1</v>
      </c>
      <c r="E7707">
        <v>469.25</v>
      </c>
    </row>
    <row r="7708" spans="1:5" x14ac:dyDescent="0.35">
      <c r="A7708">
        <f t="shared" si="120"/>
        <v>2024</v>
      </c>
      <c r="B7708" t="s">
        <v>1809</v>
      </c>
      <c r="C7708">
        <v>2899</v>
      </c>
      <c r="D7708">
        <v>1</v>
      </c>
      <c r="E7708">
        <v>1414.64</v>
      </c>
    </row>
    <row r="7709" spans="1:5" x14ac:dyDescent="0.35">
      <c r="A7709">
        <f t="shared" si="120"/>
        <v>2024</v>
      </c>
      <c r="B7709" t="s">
        <v>1809</v>
      </c>
      <c r="C7709">
        <v>2902</v>
      </c>
      <c r="D7709">
        <v>1</v>
      </c>
      <c r="E7709">
        <v>644.92999999999995</v>
      </c>
    </row>
    <row r="7710" spans="1:5" x14ac:dyDescent="0.35">
      <c r="A7710">
        <f t="shared" si="120"/>
        <v>2024</v>
      </c>
      <c r="B7710" t="s">
        <v>1809</v>
      </c>
      <c r="C7710">
        <v>2903</v>
      </c>
      <c r="D7710">
        <v>1</v>
      </c>
      <c r="E7710">
        <v>498.38</v>
      </c>
    </row>
    <row r="7711" spans="1:5" x14ac:dyDescent="0.35">
      <c r="A7711">
        <f t="shared" si="120"/>
        <v>2024</v>
      </c>
      <c r="B7711" t="s">
        <v>1809</v>
      </c>
      <c r="C7711">
        <v>2904</v>
      </c>
      <c r="D7711">
        <v>1</v>
      </c>
      <c r="E7711">
        <v>652.54999999999995</v>
      </c>
    </row>
    <row r="7712" spans="1:5" x14ac:dyDescent="0.35">
      <c r="A7712">
        <f t="shared" si="120"/>
        <v>2024</v>
      </c>
      <c r="B7712" t="s">
        <v>1809</v>
      </c>
      <c r="C7712">
        <v>2905</v>
      </c>
      <c r="D7712">
        <v>1</v>
      </c>
      <c r="E7712">
        <v>1886.32</v>
      </c>
    </row>
    <row r="7713" spans="1:5" x14ac:dyDescent="0.35">
      <c r="A7713">
        <f t="shared" si="120"/>
        <v>2024</v>
      </c>
      <c r="B7713" t="s">
        <v>1809</v>
      </c>
      <c r="C7713">
        <v>2906</v>
      </c>
      <c r="D7713">
        <v>1</v>
      </c>
      <c r="E7713">
        <v>327.56</v>
      </c>
    </row>
    <row r="7714" spans="1:5" x14ac:dyDescent="0.35">
      <c r="A7714">
        <f t="shared" si="120"/>
        <v>2024</v>
      </c>
      <c r="B7714" t="s">
        <v>1809</v>
      </c>
      <c r="C7714">
        <v>2907</v>
      </c>
      <c r="D7714">
        <v>1</v>
      </c>
      <c r="E7714">
        <v>531.84</v>
      </c>
    </row>
    <row r="7715" spans="1:5" x14ac:dyDescent="0.35">
      <c r="A7715">
        <f t="shared" si="120"/>
        <v>2024</v>
      </c>
      <c r="B7715" t="s">
        <v>1809</v>
      </c>
      <c r="C7715">
        <v>2908</v>
      </c>
      <c r="D7715">
        <v>1</v>
      </c>
      <c r="E7715">
        <v>542.97</v>
      </c>
    </row>
    <row r="7716" spans="1:5" x14ac:dyDescent="0.35">
      <c r="A7716">
        <f t="shared" si="120"/>
        <v>2024</v>
      </c>
      <c r="B7716" t="s">
        <v>1809</v>
      </c>
      <c r="C7716">
        <v>2909</v>
      </c>
      <c r="D7716">
        <v>1</v>
      </c>
      <c r="E7716">
        <v>2344.6</v>
      </c>
    </row>
    <row r="7717" spans="1:5" x14ac:dyDescent="0.35">
      <c r="A7717">
        <f t="shared" si="120"/>
        <v>2024</v>
      </c>
      <c r="B7717" t="s">
        <v>1809</v>
      </c>
      <c r="C7717">
        <v>2910</v>
      </c>
      <c r="D7717">
        <v>1</v>
      </c>
      <c r="E7717">
        <v>669.69</v>
      </c>
    </row>
    <row r="7718" spans="1:5" x14ac:dyDescent="0.35">
      <c r="A7718" t="s">
        <v>1</v>
      </c>
    </row>
  </sheetData>
  <dataValidations count="1">
    <dataValidation allowBlank="1" showInputMessage="1" showErrorMessage="1" prompt="Current Year ADM from November Detailed Pupil Projection." sqref="K2" xr:uid="{00000000-0002-0000-0700-000000000000}"/>
  </dataValidations>
  <pageMargins left="0.7" right="0.7" top="0.75" bottom="0.75" header="0.3" footer="0.3"/>
  <legacy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00000"/>
  </sheetPr>
  <dimension ref="A2:H525"/>
  <sheetViews>
    <sheetView workbookViewId="0">
      <selection activeCell="A7059" sqref="A7059:A7717"/>
    </sheetView>
  </sheetViews>
  <sheetFormatPr defaultRowHeight="14.5" x14ac:dyDescent="0.35"/>
  <cols>
    <col min="2" max="2" width="11.08984375" bestFit="1" customWidth="1"/>
    <col min="3" max="3" width="11.54296875" bestFit="1" customWidth="1"/>
    <col min="4" max="4" width="10.90625" bestFit="1" customWidth="1"/>
    <col min="5" max="5" width="11.453125" bestFit="1" customWidth="1"/>
    <col min="6" max="6" width="40.90625" bestFit="1" customWidth="1"/>
    <col min="7" max="7" width="10.90625" bestFit="1" customWidth="1"/>
    <col min="8" max="8" width="11.08984375" bestFit="1" customWidth="1"/>
  </cols>
  <sheetData>
    <row r="2" spans="1:8" x14ac:dyDescent="0.35">
      <c r="B2" t="s">
        <v>929</v>
      </c>
      <c r="C2" t="s">
        <v>959</v>
      </c>
      <c r="D2" t="s">
        <v>960</v>
      </c>
      <c r="E2" t="s">
        <v>961</v>
      </c>
      <c r="F2" t="s">
        <v>962</v>
      </c>
      <c r="G2" t="s">
        <v>963</v>
      </c>
      <c r="H2" t="s">
        <v>1684</v>
      </c>
    </row>
    <row r="3" spans="1:8" x14ac:dyDescent="0.35">
      <c r="A3" t="str">
        <f>TEXT(C3,"0000")&amp;"-"&amp;TEXT(D3,"00")</f>
        <v>0001-01</v>
      </c>
      <c r="B3" t="s">
        <v>1686</v>
      </c>
      <c r="C3">
        <v>1</v>
      </c>
      <c r="D3">
        <v>1</v>
      </c>
      <c r="E3">
        <v>0</v>
      </c>
      <c r="F3" t="s">
        <v>1235</v>
      </c>
      <c r="G3" t="s">
        <v>964</v>
      </c>
      <c r="H3" t="str">
        <f t="shared" ref="H3:H66" si="0">TEXT(C3,"0000")&amp;"-"&amp;TEXT(D3,"00")</f>
        <v>0001-01</v>
      </c>
    </row>
    <row r="4" spans="1:8" x14ac:dyDescent="0.35">
      <c r="A4" t="str">
        <f t="shared" ref="A4:A67" si="1">TEXT(C4,"0000")&amp;"-"&amp;TEXT(D4,"00")</f>
        <v>0001-03</v>
      </c>
      <c r="B4" t="s">
        <v>1686</v>
      </c>
      <c r="C4">
        <v>1</v>
      </c>
      <c r="D4">
        <v>3</v>
      </c>
      <c r="E4">
        <v>0</v>
      </c>
      <c r="F4" t="s">
        <v>1464</v>
      </c>
      <c r="G4" t="s">
        <v>964</v>
      </c>
      <c r="H4" t="str">
        <f t="shared" si="0"/>
        <v>0001-03</v>
      </c>
    </row>
    <row r="5" spans="1:8" x14ac:dyDescent="0.35">
      <c r="A5" t="str">
        <f t="shared" si="1"/>
        <v>0002-01</v>
      </c>
      <c r="B5" t="s">
        <v>1686</v>
      </c>
      <c r="C5">
        <v>2</v>
      </c>
      <c r="D5">
        <v>1</v>
      </c>
      <c r="E5">
        <v>0</v>
      </c>
      <c r="F5" t="s">
        <v>1144</v>
      </c>
      <c r="G5" t="s">
        <v>964</v>
      </c>
      <c r="H5" t="str">
        <f t="shared" si="0"/>
        <v>0002-01</v>
      </c>
    </row>
    <row r="6" spans="1:8" x14ac:dyDescent="0.35">
      <c r="A6" t="str">
        <f t="shared" si="1"/>
        <v>0004-01</v>
      </c>
      <c r="B6" t="s">
        <v>1686</v>
      </c>
      <c r="C6">
        <v>4</v>
      </c>
      <c r="D6">
        <v>1</v>
      </c>
      <c r="E6">
        <v>0</v>
      </c>
      <c r="F6" t="s">
        <v>1145</v>
      </c>
      <c r="G6" t="s">
        <v>964</v>
      </c>
      <c r="H6" t="str">
        <f t="shared" si="0"/>
        <v>0004-01</v>
      </c>
    </row>
    <row r="7" spans="1:8" x14ac:dyDescent="0.35">
      <c r="A7" t="str">
        <f t="shared" si="1"/>
        <v>0006-03</v>
      </c>
      <c r="B7" t="s">
        <v>1686</v>
      </c>
      <c r="C7">
        <v>6</v>
      </c>
      <c r="D7">
        <v>3</v>
      </c>
      <c r="E7">
        <v>0</v>
      </c>
      <c r="F7" t="s">
        <v>1465</v>
      </c>
      <c r="G7" t="s">
        <v>964</v>
      </c>
      <c r="H7" t="str">
        <f t="shared" si="0"/>
        <v>0006-03</v>
      </c>
    </row>
    <row r="8" spans="1:8" x14ac:dyDescent="0.35">
      <c r="A8" t="str">
        <f t="shared" si="1"/>
        <v>0011-01</v>
      </c>
      <c r="B8" t="s">
        <v>1686</v>
      </c>
      <c r="C8">
        <v>11</v>
      </c>
      <c r="D8">
        <v>1</v>
      </c>
      <c r="E8">
        <v>0</v>
      </c>
      <c r="F8" t="s">
        <v>1687</v>
      </c>
      <c r="G8" t="s">
        <v>964</v>
      </c>
      <c r="H8" t="str">
        <f t="shared" si="0"/>
        <v>0011-01</v>
      </c>
    </row>
    <row r="9" spans="1:8" x14ac:dyDescent="0.35">
      <c r="A9" t="str">
        <f t="shared" si="1"/>
        <v>0012-01</v>
      </c>
      <c r="B9" t="s">
        <v>1686</v>
      </c>
      <c r="C9">
        <v>12</v>
      </c>
      <c r="D9">
        <v>1</v>
      </c>
      <c r="E9">
        <v>0</v>
      </c>
      <c r="F9" t="s">
        <v>1236</v>
      </c>
      <c r="G9" t="s">
        <v>964</v>
      </c>
      <c r="H9" t="str">
        <f t="shared" si="0"/>
        <v>0012-01</v>
      </c>
    </row>
    <row r="10" spans="1:8" x14ac:dyDescent="0.35">
      <c r="A10" t="str">
        <f t="shared" si="1"/>
        <v>0013-01</v>
      </c>
      <c r="B10" t="s">
        <v>1686</v>
      </c>
      <c r="C10">
        <v>13</v>
      </c>
      <c r="D10">
        <v>1</v>
      </c>
      <c r="E10">
        <v>0</v>
      </c>
      <c r="F10" t="s">
        <v>1054</v>
      </c>
      <c r="G10" t="s">
        <v>964</v>
      </c>
      <c r="H10" t="str">
        <f t="shared" si="0"/>
        <v>0013-01</v>
      </c>
    </row>
    <row r="11" spans="1:8" x14ac:dyDescent="0.35">
      <c r="A11" t="str">
        <f t="shared" si="1"/>
        <v>0014-01</v>
      </c>
      <c r="B11" t="s">
        <v>1686</v>
      </c>
      <c r="C11">
        <v>14</v>
      </c>
      <c r="D11">
        <v>1</v>
      </c>
      <c r="E11">
        <v>0</v>
      </c>
      <c r="F11" t="s">
        <v>1146</v>
      </c>
      <c r="G11" t="s">
        <v>964</v>
      </c>
      <c r="H11" t="str">
        <f t="shared" si="0"/>
        <v>0014-01</v>
      </c>
    </row>
    <row r="12" spans="1:8" x14ac:dyDescent="0.35">
      <c r="A12" t="str">
        <f t="shared" si="1"/>
        <v>0015-01</v>
      </c>
      <c r="B12" t="s">
        <v>1686</v>
      </c>
      <c r="C12">
        <v>15</v>
      </c>
      <c r="D12">
        <v>1</v>
      </c>
      <c r="E12">
        <v>0</v>
      </c>
      <c r="F12" t="s">
        <v>1055</v>
      </c>
      <c r="G12" t="s">
        <v>964</v>
      </c>
      <c r="H12" t="str">
        <f t="shared" si="0"/>
        <v>0015-01</v>
      </c>
    </row>
    <row r="13" spans="1:8" x14ac:dyDescent="0.35">
      <c r="A13" t="str">
        <f t="shared" si="1"/>
        <v>0016-01</v>
      </c>
      <c r="B13" t="s">
        <v>1686</v>
      </c>
      <c r="C13">
        <v>16</v>
      </c>
      <c r="D13">
        <v>1</v>
      </c>
      <c r="E13">
        <v>0</v>
      </c>
      <c r="F13" t="s">
        <v>965</v>
      </c>
      <c r="G13" t="s">
        <v>964</v>
      </c>
      <c r="H13" t="str">
        <f t="shared" si="0"/>
        <v>0016-01</v>
      </c>
    </row>
    <row r="14" spans="1:8" x14ac:dyDescent="0.35">
      <c r="A14" t="str">
        <f t="shared" si="1"/>
        <v>0021-01</v>
      </c>
      <c r="B14" t="s">
        <v>1686</v>
      </c>
      <c r="C14">
        <v>21</v>
      </c>
      <c r="D14">
        <v>1</v>
      </c>
      <c r="E14">
        <v>0</v>
      </c>
      <c r="F14" t="s">
        <v>1147</v>
      </c>
      <c r="G14" t="s">
        <v>967</v>
      </c>
      <c r="H14" t="str">
        <f t="shared" si="0"/>
        <v>0021-01</v>
      </c>
    </row>
    <row r="15" spans="1:8" x14ac:dyDescent="0.35">
      <c r="A15" t="str">
        <f t="shared" si="1"/>
        <v>0022-01</v>
      </c>
      <c r="B15" t="s">
        <v>1686</v>
      </c>
      <c r="C15">
        <v>22</v>
      </c>
      <c r="D15">
        <v>1</v>
      </c>
      <c r="E15">
        <v>0</v>
      </c>
      <c r="F15" t="s">
        <v>1148</v>
      </c>
      <c r="G15" t="s">
        <v>964</v>
      </c>
      <c r="H15" t="str">
        <f t="shared" si="0"/>
        <v>0022-01</v>
      </c>
    </row>
    <row r="16" spans="1:8" x14ac:dyDescent="0.35">
      <c r="A16" t="str">
        <f t="shared" si="1"/>
        <v>0023-01</v>
      </c>
      <c r="B16" t="s">
        <v>1686</v>
      </c>
      <c r="C16">
        <v>23</v>
      </c>
      <c r="D16">
        <v>1</v>
      </c>
      <c r="E16">
        <v>0</v>
      </c>
      <c r="F16" t="s">
        <v>1149</v>
      </c>
      <c r="G16" t="s">
        <v>964</v>
      </c>
      <c r="H16" t="str">
        <f t="shared" si="0"/>
        <v>0023-01</v>
      </c>
    </row>
    <row r="17" spans="1:8" x14ac:dyDescent="0.35">
      <c r="A17" t="str">
        <f t="shared" si="1"/>
        <v>0024-01</v>
      </c>
      <c r="B17" t="s">
        <v>1686</v>
      </c>
      <c r="C17">
        <v>24</v>
      </c>
      <c r="D17">
        <v>1</v>
      </c>
      <c r="E17">
        <v>0</v>
      </c>
      <c r="F17" t="s">
        <v>966</v>
      </c>
      <c r="G17" t="s">
        <v>967</v>
      </c>
      <c r="H17" t="str">
        <f t="shared" si="0"/>
        <v>0024-01</v>
      </c>
    </row>
    <row r="18" spans="1:8" x14ac:dyDescent="0.35">
      <c r="A18" t="str">
        <f t="shared" si="1"/>
        <v>0025-01</v>
      </c>
      <c r="B18" t="s">
        <v>1686</v>
      </c>
      <c r="C18">
        <v>25</v>
      </c>
      <c r="D18">
        <v>1</v>
      </c>
      <c r="E18">
        <v>0</v>
      </c>
      <c r="F18" t="s">
        <v>968</v>
      </c>
      <c r="G18" t="s">
        <v>964</v>
      </c>
      <c r="H18" t="str">
        <f t="shared" si="0"/>
        <v>0025-01</v>
      </c>
    </row>
    <row r="19" spans="1:8" x14ac:dyDescent="0.35">
      <c r="A19" t="str">
        <f t="shared" si="1"/>
        <v>0031-01</v>
      </c>
      <c r="B19" t="s">
        <v>1686</v>
      </c>
      <c r="C19">
        <v>31</v>
      </c>
      <c r="D19">
        <v>1</v>
      </c>
      <c r="E19">
        <v>0</v>
      </c>
      <c r="F19" t="s">
        <v>1237</v>
      </c>
      <c r="G19" t="s">
        <v>964</v>
      </c>
      <c r="H19" t="str">
        <f t="shared" si="0"/>
        <v>0031-01</v>
      </c>
    </row>
    <row r="20" spans="1:8" x14ac:dyDescent="0.35">
      <c r="A20" t="str">
        <f t="shared" si="1"/>
        <v>0032-01</v>
      </c>
      <c r="B20" t="s">
        <v>1686</v>
      </c>
      <c r="C20">
        <v>32</v>
      </c>
      <c r="D20">
        <v>1</v>
      </c>
      <c r="E20">
        <v>0</v>
      </c>
      <c r="F20" t="s">
        <v>969</v>
      </c>
      <c r="G20" t="s">
        <v>964</v>
      </c>
      <c r="H20" t="str">
        <f t="shared" si="0"/>
        <v>0032-01</v>
      </c>
    </row>
    <row r="21" spans="1:8" x14ac:dyDescent="0.35">
      <c r="A21" t="str">
        <f t="shared" si="1"/>
        <v>0036-01</v>
      </c>
      <c r="B21" t="s">
        <v>1686</v>
      </c>
      <c r="C21">
        <v>36</v>
      </c>
      <c r="D21">
        <v>1</v>
      </c>
      <c r="E21">
        <v>0</v>
      </c>
      <c r="F21" t="s">
        <v>1238</v>
      </c>
      <c r="G21" t="s">
        <v>964</v>
      </c>
      <c r="H21" t="str">
        <f t="shared" si="0"/>
        <v>0036-01</v>
      </c>
    </row>
    <row r="22" spans="1:8" x14ac:dyDescent="0.35">
      <c r="A22" t="str">
        <f t="shared" si="1"/>
        <v>0038-01</v>
      </c>
      <c r="B22" t="s">
        <v>1686</v>
      </c>
      <c r="C22">
        <v>38</v>
      </c>
      <c r="D22">
        <v>1</v>
      </c>
      <c r="E22">
        <v>0</v>
      </c>
      <c r="F22" t="s">
        <v>1056</v>
      </c>
      <c r="G22" t="s">
        <v>964</v>
      </c>
      <c r="H22" t="str">
        <f t="shared" si="0"/>
        <v>0038-01</v>
      </c>
    </row>
    <row r="23" spans="1:8" x14ac:dyDescent="0.35">
      <c r="A23" t="str">
        <f t="shared" si="1"/>
        <v>0047-01</v>
      </c>
      <c r="B23" t="s">
        <v>1686</v>
      </c>
      <c r="C23">
        <v>47</v>
      </c>
      <c r="D23">
        <v>1</v>
      </c>
      <c r="E23">
        <v>0</v>
      </c>
      <c r="F23" t="s">
        <v>970</v>
      </c>
      <c r="G23" t="s">
        <v>964</v>
      </c>
      <c r="H23" t="str">
        <f t="shared" si="0"/>
        <v>0047-01</v>
      </c>
    </row>
    <row r="24" spans="1:8" x14ac:dyDescent="0.35">
      <c r="A24" t="str">
        <f t="shared" si="1"/>
        <v>0051-01</v>
      </c>
      <c r="B24" t="s">
        <v>1686</v>
      </c>
      <c r="C24">
        <v>51</v>
      </c>
      <c r="D24">
        <v>1</v>
      </c>
      <c r="E24">
        <v>0</v>
      </c>
      <c r="F24" t="s">
        <v>1239</v>
      </c>
      <c r="G24" t="s">
        <v>964</v>
      </c>
      <c r="H24" t="str">
        <f t="shared" si="0"/>
        <v>0051-01</v>
      </c>
    </row>
    <row r="25" spans="1:8" x14ac:dyDescent="0.35">
      <c r="A25" t="str">
        <f t="shared" si="1"/>
        <v>0055-01</v>
      </c>
      <c r="B25" t="s">
        <v>1686</v>
      </c>
      <c r="C25">
        <v>55</v>
      </c>
      <c r="D25">
        <v>1</v>
      </c>
      <c r="E25">
        <v>0</v>
      </c>
      <c r="F25" t="s">
        <v>1057</v>
      </c>
      <c r="G25" t="s">
        <v>967</v>
      </c>
      <c r="H25" t="str">
        <f t="shared" si="0"/>
        <v>0055-01</v>
      </c>
    </row>
    <row r="26" spans="1:8" x14ac:dyDescent="0.35">
      <c r="A26" t="str">
        <f t="shared" si="1"/>
        <v>0057-01</v>
      </c>
      <c r="B26" t="s">
        <v>1686</v>
      </c>
      <c r="C26">
        <v>57</v>
      </c>
      <c r="D26">
        <v>1</v>
      </c>
      <c r="E26">
        <v>0</v>
      </c>
      <c r="F26" t="s">
        <v>1058</v>
      </c>
      <c r="G26" t="s">
        <v>967</v>
      </c>
      <c r="H26" t="str">
        <f t="shared" si="0"/>
        <v>0057-01</v>
      </c>
    </row>
    <row r="27" spans="1:8" x14ac:dyDescent="0.35">
      <c r="A27" t="str">
        <f t="shared" si="1"/>
        <v>0058-01</v>
      </c>
      <c r="B27" t="s">
        <v>1686</v>
      </c>
      <c r="C27">
        <v>58</v>
      </c>
      <c r="D27">
        <v>1</v>
      </c>
      <c r="E27">
        <v>0</v>
      </c>
      <c r="F27" t="s">
        <v>1059</v>
      </c>
      <c r="G27" t="s">
        <v>967</v>
      </c>
      <c r="H27" t="str">
        <f t="shared" si="0"/>
        <v>0058-01</v>
      </c>
    </row>
    <row r="28" spans="1:8" x14ac:dyDescent="0.35">
      <c r="A28" t="str">
        <f t="shared" si="1"/>
        <v>0060-01</v>
      </c>
      <c r="B28" t="s">
        <v>1686</v>
      </c>
      <c r="C28">
        <v>60</v>
      </c>
      <c r="D28">
        <v>1</v>
      </c>
      <c r="E28">
        <v>0</v>
      </c>
      <c r="F28" t="s">
        <v>1060</v>
      </c>
      <c r="G28" t="s">
        <v>967</v>
      </c>
      <c r="H28" t="str">
        <f t="shared" si="0"/>
        <v>0060-01</v>
      </c>
    </row>
    <row r="29" spans="1:8" x14ac:dyDescent="0.35">
      <c r="A29" t="str">
        <f t="shared" si="1"/>
        <v>0062-01</v>
      </c>
      <c r="B29" t="s">
        <v>1686</v>
      </c>
      <c r="C29">
        <v>62</v>
      </c>
      <c r="D29">
        <v>1</v>
      </c>
      <c r="E29">
        <v>0</v>
      </c>
      <c r="F29" t="s">
        <v>1150</v>
      </c>
      <c r="G29" t="s">
        <v>967</v>
      </c>
      <c r="H29" t="str">
        <f t="shared" si="0"/>
        <v>0062-01</v>
      </c>
    </row>
    <row r="30" spans="1:8" x14ac:dyDescent="0.35">
      <c r="A30" t="str">
        <f t="shared" si="1"/>
        <v>0070-01</v>
      </c>
      <c r="B30" t="s">
        <v>1686</v>
      </c>
      <c r="C30">
        <v>70</v>
      </c>
      <c r="D30">
        <v>1</v>
      </c>
      <c r="E30">
        <v>0</v>
      </c>
      <c r="F30" t="s">
        <v>1151</v>
      </c>
      <c r="G30" t="s">
        <v>967</v>
      </c>
      <c r="H30" t="str">
        <f t="shared" si="0"/>
        <v>0070-01</v>
      </c>
    </row>
    <row r="31" spans="1:8" x14ac:dyDescent="0.35">
      <c r="A31" t="str">
        <f t="shared" si="1"/>
        <v>0072-01</v>
      </c>
      <c r="B31" t="s">
        <v>1686</v>
      </c>
      <c r="C31">
        <v>72</v>
      </c>
      <c r="D31">
        <v>1</v>
      </c>
      <c r="E31">
        <v>0</v>
      </c>
      <c r="F31" t="s">
        <v>1152</v>
      </c>
      <c r="G31" t="s">
        <v>967</v>
      </c>
      <c r="H31" t="str">
        <f t="shared" si="0"/>
        <v>0072-01</v>
      </c>
    </row>
    <row r="32" spans="1:8" x14ac:dyDescent="0.35">
      <c r="A32" t="str">
        <f t="shared" si="1"/>
        <v>0075-01</v>
      </c>
      <c r="B32" t="s">
        <v>1686</v>
      </c>
      <c r="C32">
        <v>75</v>
      </c>
      <c r="D32">
        <v>1</v>
      </c>
      <c r="E32">
        <v>0</v>
      </c>
      <c r="F32" t="s">
        <v>971</v>
      </c>
      <c r="G32" t="s">
        <v>964</v>
      </c>
      <c r="H32" t="str">
        <f t="shared" si="0"/>
        <v>0075-01</v>
      </c>
    </row>
    <row r="33" spans="1:8" x14ac:dyDescent="0.35">
      <c r="A33" t="str">
        <f t="shared" si="1"/>
        <v>0077-01</v>
      </c>
      <c r="B33" t="s">
        <v>1686</v>
      </c>
      <c r="C33">
        <v>77</v>
      </c>
      <c r="D33">
        <v>1</v>
      </c>
      <c r="E33">
        <v>0</v>
      </c>
      <c r="F33" t="s">
        <v>972</v>
      </c>
      <c r="G33" t="s">
        <v>964</v>
      </c>
      <c r="H33" t="str">
        <f t="shared" si="0"/>
        <v>0077-01</v>
      </c>
    </row>
    <row r="34" spans="1:8" x14ac:dyDescent="0.35">
      <c r="A34" t="str">
        <f t="shared" si="1"/>
        <v>0078-01</v>
      </c>
      <c r="B34" t="s">
        <v>1686</v>
      </c>
      <c r="C34">
        <v>78</v>
      </c>
      <c r="D34">
        <v>1</v>
      </c>
      <c r="E34">
        <v>0</v>
      </c>
      <c r="F34" t="s">
        <v>973</v>
      </c>
      <c r="G34" t="s">
        <v>967</v>
      </c>
      <c r="H34" t="str">
        <f t="shared" si="0"/>
        <v>0078-01</v>
      </c>
    </row>
    <row r="35" spans="1:8" x14ac:dyDescent="0.35">
      <c r="A35" t="str">
        <f t="shared" si="1"/>
        <v>0079-01</v>
      </c>
      <c r="B35" t="s">
        <v>1686</v>
      </c>
      <c r="C35">
        <v>79</v>
      </c>
      <c r="D35">
        <v>1</v>
      </c>
      <c r="E35">
        <v>0</v>
      </c>
      <c r="F35" t="s">
        <v>974</v>
      </c>
      <c r="G35" t="s">
        <v>967</v>
      </c>
      <c r="H35" t="str">
        <f t="shared" si="0"/>
        <v>0079-01</v>
      </c>
    </row>
    <row r="36" spans="1:8" x14ac:dyDescent="0.35">
      <c r="A36" t="str">
        <f t="shared" si="1"/>
        <v>0081-01</v>
      </c>
      <c r="B36" t="s">
        <v>1686</v>
      </c>
      <c r="C36">
        <v>81</v>
      </c>
      <c r="D36">
        <v>1</v>
      </c>
      <c r="E36">
        <v>0</v>
      </c>
      <c r="F36" t="s">
        <v>1240</v>
      </c>
      <c r="G36" t="s">
        <v>964</v>
      </c>
      <c r="H36" t="str">
        <f t="shared" si="0"/>
        <v>0081-01</v>
      </c>
    </row>
    <row r="37" spans="1:8" x14ac:dyDescent="0.35">
      <c r="A37" t="str">
        <f t="shared" si="1"/>
        <v>0084-01</v>
      </c>
      <c r="B37" t="s">
        <v>1686</v>
      </c>
      <c r="C37">
        <v>84</v>
      </c>
      <c r="D37">
        <v>1</v>
      </c>
      <c r="E37">
        <v>0</v>
      </c>
      <c r="F37" t="s">
        <v>1241</v>
      </c>
      <c r="G37" t="s">
        <v>964</v>
      </c>
      <c r="H37" t="str">
        <f t="shared" si="0"/>
        <v>0084-01</v>
      </c>
    </row>
    <row r="38" spans="1:8" x14ac:dyDescent="0.35">
      <c r="A38" t="str">
        <f t="shared" si="1"/>
        <v>0085-01</v>
      </c>
      <c r="B38" t="s">
        <v>1686</v>
      </c>
      <c r="C38">
        <v>85</v>
      </c>
      <c r="D38">
        <v>1</v>
      </c>
      <c r="E38">
        <v>0</v>
      </c>
      <c r="F38" t="s">
        <v>1061</v>
      </c>
      <c r="G38" t="s">
        <v>964</v>
      </c>
      <c r="H38" t="str">
        <f t="shared" si="0"/>
        <v>0085-01</v>
      </c>
    </row>
    <row r="39" spans="1:8" x14ac:dyDescent="0.35">
      <c r="A39" t="str">
        <f t="shared" si="1"/>
        <v>0088-01</v>
      </c>
      <c r="B39" t="s">
        <v>1686</v>
      </c>
      <c r="C39">
        <v>88</v>
      </c>
      <c r="D39">
        <v>1</v>
      </c>
      <c r="E39">
        <v>0</v>
      </c>
      <c r="F39" t="s">
        <v>1153</v>
      </c>
      <c r="G39" t="s">
        <v>964</v>
      </c>
      <c r="H39" t="str">
        <f t="shared" si="0"/>
        <v>0088-01</v>
      </c>
    </row>
    <row r="40" spans="1:8" x14ac:dyDescent="0.35">
      <c r="A40" t="str">
        <f t="shared" si="1"/>
        <v>0091-01</v>
      </c>
      <c r="B40" t="s">
        <v>1686</v>
      </c>
      <c r="C40">
        <v>91</v>
      </c>
      <c r="D40">
        <v>1</v>
      </c>
      <c r="E40">
        <v>0</v>
      </c>
      <c r="F40" t="s">
        <v>975</v>
      </c>
      <c r="G40" t="s">
        <v>964</v>
      </c>
      <c r="H40" t="str">
        <f t="shared" si="0"/>
        <v>0091-01</v>
      </c>
    </row>
    <row r="41" spans="1:8" x14ac:dyDescent="0.35">
      <c r="A41" t="str">
        <f t="shared" si="1"/>
        <v>0093-01</v>
      </c>
      <c r="B41" t="s">
        <v>1686</v>
      </c>
      <c r="C41">
        <v>93</v>
      </c>
      <c r="D41">
        <v>1</v>
      </c>
      <c r="E41">
        <v>0</v>
      </c>
      <c r="F41" t="s">
        <v>1242</v>
      </c>
      <c r="G41" t="s">
        <v>964</v>
      </c>
      <c r="H41" t="str">
        <f t="shared" si="0"/>
        <v>0093-01</v>
      </c>
    </row>
    <row r="42" spans="1:8" x14ac:dyDescent="0.35">
      <c r="A42" t="str">
        <f t="shared" si="1"/>
        <v>0094-01</v>
      </c>
      <c r="B42" t="s">
        <v>1686</v>
      </c>
      <c r="C42">
        <v>94</v>
      </c>
      <c r="D42">
        <v>1</v>
      </c>
      <c r="E42">
        <v>0</v>
      </c>
      <c r="F42" t="s">
        <v>1062</v>
      </c>
      <c r="G42" t="s">
        <v>964</v>
      </c>
      <c r="H42" t="str">
        <f t="shared" si="0"/>
        <v>0094-01</v>
      </c>
    </row>
    <row r="43" spans="1:8" x14ac:dyDescent="0.35">
      <c r="A43" t="str">
        <f t="shared" si="1"/>
        <v>0095-01</v>
      </c>
      <c r="B43" t="s">
        <v>1686</v>
      </c>
      <c r="C43">
        <v>95</v>
      </c>
      <c r="D43">
        <v>1</v>
      </c>
      <c r="E43">
        <v>0</v>
      </c>
      <c r="F43" t="s">
        <v>1154</v>
      </c>
      <c r="G43" t="s">
        <v>964</v>
      </c>
      <c r="H43" t="str">
        <f t="shared" si="0"/>
        <v>0095-01</v>
      </c>
    </row>
    <row r="44" spans="1:8" x14ac:dyDescent="0.35">
      <c r="A44" t="str">
        <f t="shared" si="1"/>
        <v>0097-01</v>
      </c>
      <c r="B44" t="s">
        <v>1686</v>
      </c>
      <c r="C44">
        <v>97</v>
      </c>
      <c r="D44">
        <v>1</v>
      </c>
      <c r="E44">
        <v>0</v>
      </c>
      <c r="F44" t="s">
        <v>976</v>
      </c>
      <c r="G44" t="s">
        <v>964</v>
      </c>
      <c r="H44" t="str">
        <f t="shared" si="0"/>
        <v>0097-01</v>
      </c>
    </row>
    <row r="45" spans="1:8" x14ac:dyDescent="0.35">
      <c r="A45" t="str">
        <f t="shared" si="1"/>
        <v>0099-01</v>
      </c>
      <c r="B45" t="s">
        <v>1686</v>
      </c>
      <c r="C45">
        <v>99</v>
      </c>
      <c r="D45">
        <v>1</v>
      </c>
      <c r="E45">
        <v>0</v>
      </c>
      <c r="F45" t="s">
        <v>1243</v>
      </c>
      <c r="G45" t="s">
        <v>964</v>
      </c>
      <c r="H45" t="str">
        <f t="shared" si="0"/>
        <v>0099-01</v>
      </c>
    </row>
    <row r="46" spans="1:8" x14ac:dyDescent="0.35">
      <c r="A46" t="str">
        <f t="shared" si="1"/>
        <v>0100-01</v>
      </c>
      <c r="B46" t="s">
        <v>1686</v>
      </c>
      <c r="C46">
        <v>100</v>
      </c>
      <c r="D46">
        <v>1</v>
      </c>
      <c r="E46">
        <v>0</v>
      </c>
      <c r="F46" t="s">
        <v>1063</v>
      </c>
      <c r="G46" t="s">
        <v>964</v>
      </c>
      <c r="H46" t="str">
        <f t="shared" si="0"/>
        <v>0100-01</v>
      </c>
    </row>
    <row r="47" spans="1:8" x14ac:dyDescent="0.35">
      <c r="A47" t="str">
        <f t="shared" si="1"/>
        <v>0108-01</v>
      </c>
      <c r="B47" t="s">
        <v>1686</v>
      </c>
      <c r="C47">
        <v>108</v>
      </c>
      <c r="D47">
        <v>1</v>
      </c>
      <c r="E47">
        <v>0</v>
      </c>
      <c r="F47" t="s">
        <v>1064</v>
      </c>
      <c r="G47" t="s">
        <v>964</v>
      </c>
      <c r="H47" t="str">
        <f t="shared" si="0"/>
        <v>0108-01</v>
      </c>
    </row>
    <row r="48" spans="1:8" x14ac:dyDescent="0.35">
      <c r="A48" t="str">
        <f t="shared" si="1"/>
        <v>0110-01</v>
      </c>
      <c r="B48" t="s">
        <v>1686</v>
      </c>
      <c r="C48">
        <v>110</v>
      </c>
      <c r="D48">
        <v>1</v>
      </c>
      <c r="E48">
        <v>0</v>
      </c>
      <c r="F48" t="s">
        <v>1155</v>
      </c>
      <c r="G48" t="s">
        <v>964</v>
      </c>
      <c r="H48" t="str">
        <f t="shared" si="0"/>
        <v>0110-01</v>
      </c>
    </row>
    <row r="49" spans="1:8" x14ac:dyDescent="0.35">
      <c r="A49" t="str">
        <f t="shared" si="1"/>
        <v>0111-01</v>
      </c>
      <c r="B49" t="s">
        <v>1686</v>
      </c>
      <c r="C49">
        <v>111</v>
      </c>
      <c r="D49">
        <v>1</v>
      </c>
      <c r="E49">
        <v>0</v>
      </c>
      <c r="F49" t="s">
        <v>1244</v>
      </c>
      <c r="G49" t="s">
        <v>964</v>
      </c>
      <c r="H49" t="str">
        <f t="shared" si="0"/>
        <v>0111-01</v>
      </c>
    </row>
    <row r="50" spans="1:8" x14ac:dyDescent="0.35">
      <c r="A50" t="str">
        <f t="shared" si="1"/>
        <v>0112-01</v>
      </c>
      <c r="B50" t="s">
        <v>1686</v>
      </c>
      <c r="C50">
        <v>112</v>
      </c>
      <c r="D50">
        <v>1</v>
      </c>
      <c r="E50">
        <v>0</v>
      </c>
      <c r="F50" t="s">
        <v>1065</v>
      </c>
      <c r="G50" t="s">
        <v>964</v>
      </c>
      <c r="H50" t="str">
        <f t="shared" si="0"/>
        <v>0112-01</v>
      </c>
    </row>
    <row r="51" spans="1:8" x14ac:dyDescent="0.35">
      <c r="A51" t="str">
        <f t="shared" si="1"/>
        <v>0113-01</v>
      </c>
      <c r="B51" t="s">
        <v>1686</v>
      </c>
      <c r="C51">
        <v>113</v>
      </c>
      <c r="D51">
        <v>1</v>
      </c>
      <c r="E51">
        <v>0</v>
      </c>
      <c r="F51" t="s">
        <v>1245</v>
      </c>
      <c r="G51" t="s">
        <v>964</v>
      </c>
      <c r="H51" t="str">
        <f t="shared" si="0"/>
        <v>0113-01</v>
      </c>
    </row>
    <row r="52" spans="1:8" x14ac:dyDescent="0.35">
      <c r="A52" t="str">
        <f t="shared" si="1"/>
        <v>0114-01</v>
      </c>
      <c r="B52" t="s">
        <v>1686</v>
      </c>
      <c r="C52">
        <v>114</v>
      </c>
      <c r="D52">
        <v>1</v>
      </c>
      <c r="E52">
        <v>0</v>
      </c>
      <c r="F52" t="s">
        <v>1066</v>
      </c>
      <c r="G52" t="s">
        <v>967</v>
      </c>
      <c r="H52" t="str">
        <f t="shared" si="0"/>
        <v>0114-01</v>
      </c>
    </row>
    <row r="53" spans="1:8" x14ac:dyDescent="0.35">
      <c r="A53" t="str">
        <f t="shared" si="1"/>
        <v>0115-01</v>
      </c>
      <c r="B53" t="s">
        <v>1686</v>
      </c>
      <c r="C53">
        <v>115</v>
      </c>
      <c r="D53">
        <v>1</v>
      </c>
      <c r="E53">
        <v>0</v>
      </c>
      <c r="F53" t="s">
        <v>1156</v>
      </c>
      <c r="G53" t="s">
        <v>964</v>
      </c>
      <c r="H53" t="str">
        <f t="shared" si="0"/>
        <v>0115-01</v>
      </c>
    </row>
    <row r="54" spans="1:8" x14ac:dyDescent="0.35">
      <c r="A54" t="str">
        <f t="shared" si="1"/>
        <v>0116-01</v>
      </c>
      <c r="B54" t="s">
        <v>1686</v>
      </c>
      <c r="C54">
        <v>116</v>
      </c>
      <c r="D54">
        <v>1</v>
      </c>
      <c r="E54">
        <v>0</v>
      </c>
      <c r="F54" t="s">
        <v>977</v>
      </c>
      <c r="G54" t="s">
        <v>964</v>
      </c>
      <c r="H54" t="str">
        <f t="shared" si="0"/>
        <v>0116-01</v>
      </c>
    </row>
    <row r="55" spans="1:8" x14ac:dyDescent="0.35">
      <c r="A55" t="str">
        <f t="shared" si="1"/>
        <v>0117-01</v>
      </c>
      <c r="B55" t="s">
        <v>1686</v>
      </c>
      <c r="C55">
        <v>117</v>
      </c>
      <c r="D55">
        <v>1</v>
      </c>
      <c r="E55">
        <v>0</v>
      </c>
      <c r="F55" t="s">
        <v>978</v>
      </c>
      <c r="G55" t="s">
        <v>967</v>
      </c>
      <c r="H55" t="str">
        <f t="shared" si="0"/>
        <v>0117-01</v>
      </c>
    </row>
    <row r="56" spans="1:8" x14ac:dyDescent="0.35">
      <c r="A56" t="str">
        <f t="shared" si="1"/>
        <v>0118-01</v>
      </c>
      <c r="B56" t="s">
        <v>1686</v>
      </c>
      <c r="C56">
        <v>118</v>
      </c>
      <c r="D56">
        <v>1</v>
      </c>
      <c r="E56">
        <v>0</v>
      </c>
      <c r="F56" t="s">
        <v>979</v>
      </c>
      <c r="G56" t="s">
        <v>964</v>
      </c>
      <c r="H56" t="str">
        <f t="shared" si="0"/>
        <v>0118-01</v>
      </c>
    </row>
    <row r="57" spans="1:8" x14ac:dyDescent="0.35">
      <c r="A57" t="str">
        <f t="shared" si="1"/>
        <v>0119-01</v>
      </c>
      <c r="B57" t="s">
        <v>1686</v>
      </c>
      <c r="C57">
        <v>119</v>
      </c>
      <c r="D57">
        <v>1</v>
      </c>
      <c r="E57">
        <v>0</v>
      </c>
      <c r="F57" t="s">
        <v>1246</v>
      </c>
      <c r="G57" t="s">
        <v>967</v>
      </c>
      <c r="H57" t="str">
        <f t="shared" si="0"/>
        <v>0119-01</v>
      </c>
    </row>
    <row r="58" spans="1:8" x14ac:dyDescent="0.35">
      <c r="A58" t="str">
        <f t="shared" si="1"/>
        <v>0126-01</v>
      </c>
      <c r="B58" t="s">
        <v>1686</v>
      </c>
      <c r="C58">
        <v>126</v>
      </c>
      <c r="D58">
        <v>1</v>
      </c>
      <c r="E58">
        <v>0</v>
      </c>
      <c r="F58" t="s">
        <v>1067</v>
      </c>
      <c r="G58" t="s">
        <v>967</v>
      </c>
      <c r="H58" t="str">
        <f t="shared" si="0"/>
        <v>0126-01</v>
      </c>
    </row>
    <row r="59" spans="1:8" x14ac:dyDescent="0.35">
      <c r="A59" t="str">
        <f t="shared" si="1"/>
        <v>0127-01</v>
      </c>
      <c r="B59" t="s">
        <v>1686</v>
      </c>
      <c r="C59">
        <v>127</v>
      </c>
      <c r="D59">
        <v>1</v>
      </c>
      <c r="E59">
        <v>0</v>
      </c>
      <c r="F59" t="s">
        <v>1068</v>
      </c>
      <c r="G59" t="s">
        <v>967</v>
      </c>
      <c r="H59" t="str">
        <f t="shared" si="0"/>
        <v>0127-01</v>
      </c>
    </row>
    <row r="60" spans="1:8" x14ac:dyDescent="0.35">
      <c r="A60" t="str">
        <f t="shared" si="1"/>
        <v>0128-01</v>
      </c>
      <c r="B60" t="s">
        <v>1686</v>
      </c>
      <c r="C60">
        <v>128</v>
      </c>
      <c r="D60">
        <v>1</v>
      </c>
      <c r="E60">
        <v>0</v>
      </c>
      <c r="F60" t="s">
        <v>1069</v>
      </c>
      <c r="G60" t="s">
        <v>967</v>
      </c>
      <c r="H60" t="str">
        <f t="shared" si="0"/>
        <v>0128-01</v>
      </c>
    </row>
    <row r="61" spans="1:8" x14ac:dyDescent="0.35">
      <c r="A61" t="str">
        <f t="shared" si="1"/>
        <v>0129-01</v>
      </c>
      <c r="B61" t="s">
        <v>1686</v>
      </c>
      <c r="C61">
        <v>129</v>
      </c>
      <c r="D61">
        <v>1</v>
      </c>
      <c r="E61">
        <v>0</v>
      </c>
      <c r="F61" t="s">
        <v>1157</v>
      </c>
      <c r="G61" t="s">
        <v>964</v>
      </c>
      <c r="H61" t="str">
        <f t="shared" si="0"/>
        <v>0129-01</v>
      </c>
    </row>
    <row r="62" spans="1:8" x14ac:dyDescent="0.35">
      <c r="A62" t="str">
        <f t="shared" si="1"/>
        <v>0138-01</v>
      </c>
      <c r="B62" t="s">
        <v>1686</v>
      </c>
      <c r="C62">
        <v>138</v>
      </c>
      <c r="D62">
        <v>1</v>
      </c>
      <c r="E62">
        <v>0</v>
      </c>
      <c r="F62" t="s">
        <v>1688</v>
      </c>
      <c r="G62" t="s">
        <v>964</v>
      </c>
      <c r="H62" t="str">
        <f t="shared" si="0"/>
        <v>0138-01</v>
      </c>
    </row>
    <row r="63" spans="1:8" x14ac:dyDescent="0.35">
      <c r="A63" t="str">
        <f t="shared" si="1"/>
        <v>0139-01</v>
      </c>
      <c r="B63" t="s">
        <v>1686</v>
      </c>
      <c r="C63">
        <v>139</v>
      </c>
      <c r="D63">
        <v>1</v>
      </c>
      <c r="E63">
        <v>0</v>
      </c>
      <c r="F63" t="s">
        <v>1070</v>
      </c>
      <c r="G63" t="s">
        <v>964</v>
      </c>
      <c r="H63" t="str">
        <f t="shared" si="0"/>
        <v>0139-01</v>
      </c>
    </row>
    <row r="64" spans="1:8" x14ac:dyDescent="0.35">
      <c r="A64" t="str">
        <f t="shared" si="1"/>
        <v>0140-01</v>
      </c>
      <c r="B64" t="s">
        <v>1686</v>
      </c>
      <c r="C64">
        <v>140</v>
      </c>
      <c r="D64">
        <v>1</v>
      </c>
      <c r="E64">
        <v>0</v>
      </c>
      <c r="F64" t="s">
        <v>1071</v>
      </c>
      <c r="G64" t="s">
        <v>967</v>
      </c>
      <c r="H64" t="str">
        <f t="shared" si="0"/>
        <v>0140-01</v>
      </c>
    </row>
    <row r="65" spans="1:8" x14ac:dyDescent="0.35">
      <c r="A65" t="str">
        <f t="shared" si="1"/>
        <v>0141-01</v>
      </c>
      <c r="B65" t="s">
        <v>1686</v>
      </c>
      <c r="C65">
        <v>141</v>
      </c>
      <c r="D65">
        <v>1</v>
      </c>
      <c r="E65">
        <v>0</v>
      </c>
      <c r="F65" t="s">
        <v>980</v>
      </c>
      <c r="G65" t="s">
        <v>967</v>
      </c>
      <c r="H65" t="str">
        <f t="shared" si="0"/>
        <v>0141-01</v>
      </c>
    </row>
    <row r="66" spans="1:8" x14ac:dyDescent="0.35">
      <c r="A66" t="str">
        <f t="shared" si="1"/>
        <v>0145-01</v>
      </c>
      <c r="B66" t="s">
        <v>1686</v>
      </c>
      <c r="C66">
        <v>145</v>
      </c>
      <c r="D66">
        <v>1</v>
      </c>
      <c r="E66">
        <v>0</v>
      </c>
      <c r="F66" t="s">
        <v>981</v>
      </c>
      <c r="G66" t="s">
        <v>967</v>
      </c>
      <c r="H66" t="str">
        <f t="shared" si="0"/>
        <v>0145-01</v>
      </c>
    </row>
    <row r="67" spans="1:8" x14ac:dyDescent="0.35">
      <c r="A67" t="str">
        <f t="shared" si="1"/>
        <v>0146-01</v>
      </c>
      <c r="B67" t="s">
        <v>1686</v>
      </c>
      <c r="C67">
        <v>146</v>
      </c>
      <c r="D67">
        <v>1</v>
      </c>
      <c r="E67">
        <v>0</v>
      </c>
      <c r="F67" t="s">
        <v>982</v>
      </c>
      <c r="G67" t="s">
        <v>964</v>
      </c>
      <c r="H67" t="str">
        <f t="shared" ref="H67:H130" si="2">TEXT(C67,"0000")&amp;"-"&amp;TEXT(D67,"00")</f>
        <v>0146-01</v>
      </c>
    </row>
    <row r="68" spans="1:8" x14ac:dyDescent="0.35">
      <c r="A68" t="str">
        <f t="shared" ref="A68:A131" si="3">TEXT(C68,"0000")&amp;"-"&amp;TEXT(D68,"00")</f>
        <v>0147-01</v>
      </c>
      <c r="B68" t="s">
        <v>1686</v>
      </c>
      <c r="C68">
        <v>147</v>
      </c>
      <c r="D68">
        <v>1</v>
      </c>
      <c r="E68">
        <v>0</v>
      </c>
      <c r="F68" t="s">
        <v>1158</v>
      </c>
      <c r="G68" t="s">
        <v>967</v>
      </c>
      <c r="H68" t="str">
        <f t="shared" si="2"/>
        <v>0147-01</v>
      </c>
    </row>
    <row r="69" spans="1:8" x14ac:dyDescent="0.35">
      <c r="A69" t="str">
        <f t="shared" si="3"/>
        <v>0150-01</v>
      </c>
      <c r="B69" t="s">
        <v>1686</v>
      </c>
      <c r="C69">
        <v>150</v>
      </c>
      <c r="D69">
        <v>1</v>
      </c>
      <c r="E69">
        <v>0</v>
      </c>
      <c r="F69" t="s">
        <v>1159</v>
      </c>
      <c r="G69" t="s">
        <v>964</v>
      </c>
      <c r="H69" t="str">
        <f t="shared" si="2"/>
        <v>0150-01</v>
      </c>
    </row>
    <row r="70" spans="1:8" x14ac:dyDescent="0.35">
      <c r="A70" t="str">
        <f t="shared" si="3"/>
        <v>0152-01</v>
      </c>
      <c r="B70" t="s">
        <v>1686</v>
      </c>
      <c r="C70">
        <v>152</v>
      </c>
      <c r="D70">
        <v>1</v>
      </c>
      <c r="E70">
        <v>0</v>
      </c>
      <c r="F70" t="s">
        <v>1690</v>
      </c>
      <c r="G70" t="s">
        <v>964</v>
      </c>
      <c r="H70" t="str">
        <f t="shared" si="2"/>
        <v>0152-01</v>
      </c>
    </row>
    <row r="71" spans="1:8" x14ac:dyDescent="0.35">
      <c r="A71" t="str">
        <f t="shared" si="3"/>
        <v>0158-01</v>
      </c>
      <c r="B71" t="s">
        <v>1686</v>
      </c>
      <c r="C71">
        <v>158</v>
      </c>
      <c r="D71">
        <v>1</v>
      </c>
      <c r="E71">
        <v>0</v>
      </c>
      <c r="F71" t="s">
        <v>1160</v>
      </c>
      <c r="G71" t="s">
        <v>967</v>
      </c>
      <c r="H71" t="str">
        <f t="shared" si="2"/>
        <v>0158-01</v>
      </c>
    </row>
    <row r="72" spans="1:8" x14ac:dyDescent="0.35">
      <c r="A72" t="str">
        <f t="shared" si="3"/>
        <v>0161-01</v>
      </c>
      <c r="B72" t="s">
        <v>1686</v>
      </c>
      <c r="C72">
        <v>161</v>
      </c>
      <c r="D72">
        <v>1</v>
      </c>
      <c r="E72">
        <v>0</v>
      </c>
      <c r="F72" t="s">
        <v>1161</v>
      </c>
      <c r="G72" t="s">
        <v>967</v>
      </c>
      <c r="H72" t="str">
        <f t="shared" si="2"/>
        <v>0161-01</v>
      </c>
    </row>
    <row r="73" spans="1:8" x14ac:dyDescent="0.35">
      <c r="A73" t="str">
        <f t="shared" si="3"/>
        <v>0162-01</v>
      </c>
      <c r="B73" t="s">
        <v>1686</v>
      </c>
      <c r="C73">
        <v>162</v>
      </c>
      <c r="D73">
        <v>1</v>
      </c>
      <c r="E73">
        <v>0</v>
      </c>
      <c r="F73" t="s">
        <v>1162</v>
      </c>
      <c r="G73" t="s">
        <v>964</v>
      </c>
      <c r="H73" t="str">
        <f t="shared" si="2"/>
        <v>0162-01</v>
      </c>
    </row>
    <row r="74" spans="1:8" x14ac:dyDescent="0.35">
      <c r="A74" t="str">
        <f t="shared" si="3"/>
        <v>0166-01</v>
      </c>
      <c r="B74" t="s">
        <v>1686</v>
      </c>
      <c r="C74">
        <v>166</v>
      </c>
      <c r="D74">
        <v>1</v>
      </c>
      <c r="E74">
        <v>0</v>
      </c>
      <c r="F74" t="s">
        <v>1072</v>
      </c>
      <c r="G74" t="s">
        <v>964</v>
      </c>
      <c r="H74" t="str">
        <f t="shared" si="2"/>
        <v>0166-01</v>
      </c>
    </row>
    <row r="75" spans="1:8" x14ac:dyDescent="0.35">
      <c r="A75" t="str">
        <f t="shared" si="3"/>
        <v>0173-01</v>
      </c>
      <c r="B75" t="s">
        <v>1686</v>
      </c>
      <c r="C75">
        <v>173</v>
      </c>
      <c r="D75">
        <v>1</v>
      </c>
      <c r="E75">
        <v>0</v>
      </c>
      <c r="F75" t="s">
        <v>1247</v>
      </c>
      <c r="G75" t="s">
        <v>964</v>
      </c>
      <c r="H75" t="str">
        <f t="shared" si="2"/>
        <v>0173-01</v>
      </c>
    </row>
    <row r="76" spans="1:8" x14ac:dyDescent="0.35">
      <c r="A76" t="str">
        <f t="shared" si="3"/>
        <v>0175-01</v>
      </c>
      <c r="B76" t="s">
        <v>1686</v>
      </c>
      <c r="C76">
        <v>175</v>
      </c>
      <c r="D76">
        <v>1</v>
      </c>
      <c r="E76">
        <v>0</v>
      </c>
      <c r="F76" t="s">
        <v>983</v>
      </c>
      <c r="G76" t="s">
        <v>967</v>
      </c>
      <c r="H76" t="str">
        <f t="shared" si="2"/>
        <v>0175-01</v>
      </c>
    </row>
    <row r="77" spans="1:8" x14ac:dyDescent="0.35">
      <c r="A77" t="str">
        <f t="shared" si="3"/>
        <v>0177-01</v>
      </c>
      <c r="B77" t="s">
        <v>1686</v>
      </c>
      <c r="C77">
        <v>177</v>
      </c>
      <c r="D77">
        <v>1</v>
      </c>
      <c r="E77">
        <v>0</v>
      </c>
      <c r="F77" t="s">
        <v>984</v>
      </c>
      <c r="G77" t="s">
        <v>964</v>
      </c>
      <c r="H77" t="str">
        <f t="shared" si="2"/>
        <v>0177-01</v>
      </c>
    </row>
    <row r="78" spans="1:8" x14ac:dyDescent="0.35">
      <c r="A78" t="str">
        <f t="shared" si="3"/>
        <v>0178-01</v>
      </c>
      <c r="B78" t="s">
        <v>1686</v>
      </c>
      <c r="C78">
        <v>178</v>
      </c>
      <c r="D78">
        <v>1</v>
      </c>
      <c r="E78">
        <v>0</v>
      </c>
      <c r="F78" t="s">
        <v>1073</v>
      </c>
      <c r="G78" t="s">
        <v>967</v>
      </c>
      <c r="H78" t="str">
        <f t="shared" si="2"/>
        <v>0178-01</v>
      </c>
    </row>
    <row r="79" spans="1:8" x14ac:dyDescent="0.35">
      <c r="A79" t="str">
        <f t="shared" si="3"/>
        <v>0181-01</v>
      </c>
      <c r="B79" t="s">
        <v>1686</v>
      </c>
      <c r="C79">
        <v>181</v>
      </c>
      <c r="D79">
        <v>1</v>
      </c>
      <c r="E79">
        <v>0</v>
      </c>
      <c r="F79" t="s">
        <v>1074</v>
      </c>
      <c r="G79" t="s">
        <v>964</v>
      </c>
      <c r="H79" t="str">
        <f t="shared" si="2"/>
        <v>0181-01</v>
      </c>
    </row>
    <row r="80" spans="1:8" x14ac:dyDescent="0.35">
      <c r="A80" t="str">
        <f t="shared" si="3"/>
        <v>0182-01</v>
      </c>
      <c r="B80" t="s">
        <v>1686</v>
      </c>
      <c r="C80">
        <v>182</v>
      </c>
      <c r="D80">
        <v>1</v>
      </c>
      <c r="E80">
        <v>0</v>
      </c>
      <c r="F80" t="s">
        <v>1075</v>
      </c>
      <c r="G80" t="s">
        <v>964</v>
      </c>
      <c r="H80" t="str">
        <f t="shared" si="2"/>
        <v>0182-01</v>
      </c>
    </row>
    <row r="81" spans="1:8" x14ac:dyDescent="0.35">
      <c r="A81" t="str">
        <f t="shared" si="3"/>
        <v>0186-01</v>
      </c>
      <c r="B81" t="s">
        <v>1686</v>
      </c>
      <c r="C81">
        <v>186</v>
      </c>
      <c r="D81">
        <v>1</v>
      </c>
      <c r="E81">
        <v>0</v>
      </c>
      <c r="F81" t="s">
        <v>1163</v>
      </c>
      <c r="G81" t="s">
        <v>964</v>
      </c>
      <c r="H81" t="str">
        <f t="shared" si="2"/>
        <v>0186-01</v>
      </c>
    </row>
    <row r="82" spans="1:8" x14ac:dyDescent="0.35">
      <c r="A82" t="str">
        <f t="shared" si="3"/>
        <v>0191-01</v>
      </c>
      <c r="B82" t="s">
        <v>1686</v>
      </c>
      <c r="C82">
        <v>191</v>
      </c>
      <c r="D82">
        <v>1</v>
      </c>
      <c r="E82">
        <v>0</v>
      </c>
      <c r="F82" t="s">
        <v>1248</v>
      </c>
      <c r="G82" t="s">
        <v>964</v>
      </c>
      <c r="H82" t="str">
        <f t="shared" si="2"/>
        <v>0191-01</v>
      </c>
    </row>
    <row r="83" spans="1:8" x14ac:dyDescent="0.35">
      <c r="A83" t="str">
        <f t="shared" si="3"/>
        <v>0192-01</v>
      </c>
      <c r="B83" t="s">
        <v>1686</v>
      </c>
      <c r="C83">
        <v>192</v>
      </c>
      <c r="D83">
        <v>1</v>
      </c>
      <c r="E83">
        <v>0</v>
      </c>
      <c r="F83" t="s">
        <v>985</v>
      </c>
      <c r="G83" t="s">
        <v>964</v>
      </c>
      <c r="H83" t="str">
        <f t="shared" si="2"/>
        <v>0192-01</v>
      </c>
    </row>
    <row r="84" spans="1:8" x14ac:dyDescent="0.35">
      <c r="A84" t="str">
        <f t="shared" si="3"/>
        <v>0194-01</v>
      </c>
      <c r="B84" t="s">
        <v>1686</v>
      </c>
      <c r="C84">
        <v>194</v>
      </c>
      <c r="D84">
        <v>1</v>
      </c>
      <c r="E84">
        <v>0</v>
      </c>
      <c r="F84" t="s">
        <v>1164</v>
      </c>
      <c r="G84" t="s">
        <v>964</v>
      </c>
      <c r="H84" t="str">
        <f t="shared" si="2"/>
        <v>0194-01</v>
      </c>
    </row>
    <row r="85" spans="1:8" x14ac:dyDescent="0.35">
      <c r="A85" t="str">
        <f t="shared" si="3"/>
        <v>0195-01</v>
      </c>
      <c r="B85" t="s">
        <v>1686</v>
      </c>
      <c r="C85">
        <v>195</v>
      </c>
      <c r="D85">
        <v>1</v>
      </c>
      <c r="E85">
        <v>0</v>
      </c>
      <c r="F85" t="s">
        <v>1249</v>
      </c>
      <c r="G85" t="s">
        <v>964</v>
      </c>
      <c r="H85" t="str">
        <f t="shared" si="2"/>
        <v>0195-01</v>
      </c>
    </row>
    <row r="86" spans="1:8" x14ac:dyDescent="0.35">
      <c r="A86" t="str">
        <f t="shared" si="3"/>
        <v>0196-01</v>
      </c>
      <c r="B86" t="s">
        <v>1686</v>
      </c>
      <c r="C86">
        <v>196</v>
      </c>
      <c r="D86">
        <v>1</v>
      </c>
      <c r="E86">
        <v>0</v>
      </c>
      <c r="F86" t="s">
        <v>986</v>
      </c>
      <c r="G86" t="s">
        <v>964</v>
      </c>
      <c r="H86" t="str">
        <f t="shared" si="2"/>
        <v>0196-01</v>
      </c>
    </row>
    <row r="87" spans="1:8" x14ac:dyDescent="0.35">
      <c r="A87" t="str">
        <f t="shared" si="3"/>
        <v>0197-01</v>
      </c>
      <c r="B87" t="s">
        <v>1686</v>
      </c>
      <c r="C87">
        <v>197</v>
      </c>
      <c r="D87">
        <v>1</v>
      </c>
      <c r="E87">
        <v>0</v>
      </c>
      <c r="F87" t="s">
        <v>927</v>
      </c>
      <c r="G87" t="s">
        <v>964</v>
      </c>
      <c r="H87" t="str">
        <f t="shared" si="2"/>
        <v>0197-01</v>
      </c>
    </row>
    <row r="88" spans="1:8" x14ac:dyDescent="0.35">
      <c r="A88" t="str">
        <f t="shared" si="3"/>
        <v>0199-01</v>
      </c>
      <c r="B88" t="s">
        <v>1686</v>
      </c>
      <c r="C88">
        <v>199</v>
      </c>
      <c r="D88">
        <v>1</v>
      </c>
      <c r="E88">
        <v>0</v>
      </c>
      <c r="F88" t="s">
        <v>1165</v>
      </c>
      <c r="G88" t="s">
        <v>964</v>
      </c>
      <c r="H88" t="str">
        <f t="shared" si="2"/>
        <v>0199-01</v>
      </c>
    </row>
    <row r="89" spans="1:8" x14ac:dyDescent="0.35">
      <c r="A89" t="str">
        <f t="shared" si="3"/>
        <v>0200-01</v>
      </c>
      <c r="B89" t="s">
        <v>1686</v>
      </c>
      <c r="C89">
        <v>200</v>
      </c>
      <c r="D89">
        <v>1</v>
      </c>
      <c r="E89">
        <v>0</v>
      </c>
      <c r="F89" t="s">
        <v>1250</v>
      </c>
      <c r="G89" t="s">
        <v>964</v>
      </c>
      <c r="H89" t="str">
        <f t="shared" si="2"/>
        <v>0200-01</v>
      </c>
    </row>
    <row r="90" spans="1:8" x14ac:dyDescent="0.35">
      <c r="A90" t="str">
        <f t="shared" si="3"/>
        <v>0201-01</v>
      </c>
      <c r="B90" t="s">
        <v>1686</v>
      </c>
      <c r="C90">
        <v>201</v>
      </c>
      <c r="D90">
        <v>1</v>
      </c>
      <c r="E90">
        <v>0</v>
      </c>
      <c r="F90" t="s">
        <v>987</v>
      </c>
      <c r="G90" t="s">
        <v>967</v>
      </c>
      <c r="H90" t="str">
        <f t="shared" si="2"/>
        <v>0201-01</v>
      </c>
    </row>
    <row r="91" spans="1:8" x14ac:dyDescent="0.35">
      <c r="A91" t="str">
        <f t="shared" si="3"/>
        <v>0202-01</v>
      </c>
      <c r="B91" t="s">
        <v>1686</v>
      </c>
      <c r="C91">
        <v>202</v>
      </c>
      <c r="D91">
        <v>1</v>
      </c>
      <c r="E91">
        <v>0</v>
      </c>
      <c r="F91" t="s">
        <v>988</v>
      </c>
      <c r="G91" t="s">
        <v>967</v>
      </c>
      <c r="H91" t="str">
        <f t="shared" si="2"/>
        <v>0202-01</v>
      </c>
    </row>
    <row r="92" spans="1:8" x14ac:dyDescent="0.35">
      <c r="A92" t="str">
        <f t="shared" si="3"/>
        <v>0203-01</v>
      </c>
      <c r="B92" t="s">
        <v>1686</v>
      </c>
      <c r="C92">
        <v>203</v>
      </c>
      <c r="D92">
        <v>1</v>
      </c>
      <c r="E92">
        <v>0</v>
      </c>
      <c r="F92" t="s">
        <v>989</v>
      </c>
      <c r="G92" t="s">
        <v>964</v>
      </c>
      <c r="H92" t="str">
        <f t="shared" si="2"/>
        <v>0203-01</v>
      </c>
    </row>
    <row r="93" spans="1:8" x14ac:dyDescent="0.35">
      <c r="A93" t="str">
        <f t="shared" si="3"/>
        <v>0204-01</v>
      </c>
      <c r="B93" t="s">
        <v>1686</v>
      </c>
      <c r="C93">
        <v>204</v>
      </c>
      <c r="D93">
        <v>1</v>
      </c>
      <c r="E93">
        <v>0</v>
      </c>
      <c r="F93" t="s">
        <v>1251</v>
      </c>
      <c r="G93" t="s">
        <v>964</v>
      </c>
      <c r="H93" t="str">
        <f t="shared" si="2"/>
        <v>0204-01</v>
      </c>
    </row>
    <row r="94" spans="1:8" x14ac:dyDescent="0.35">
      <c r="A94" t="str">
        <f t="shared" si="3"/>
        <v>0205-01</v>
      </c>
      <c r="B94" t="s">
        <v>1686</v>
      </c>
      <c r="C94">
        <v>205</v>
      </c>
      <c r="D94">
        <v>1</v>
      </c>
      <c r="E94">
        <v>0</v>
      </c>
      <c r="F94" t="s">
        <v>1166</v>
      </c>
      <c r="G94" t="s">
        <v>967</v>
      </c>
      <c r="H94" t="str">
        <f t="shared" si="2"/>
        <v>0205-01</v>
      </c>
    </row>
    <row r="95" spans="1:8" x14ac:dyDescent="0.35">
      <c r="A95" t="str">
        <f t="shared" si="3"/>
        <v>0206-01</v>
      </c>
      <c r="B95" t="s">
        <v>1686</v>
      </c>
      <c r="C95">
        <v>206</v>
      </c>
      <c r="D95">
        <v>1</v>
      </c>
      <c r="E95">
        <v>0</v>
      </c>
      <c r="F95" t="s">
        <v>1167</v>
      </c>
      <c r="G95" t="s">
        <v>964</v>
      </c>
      <c r="H95" t="str">
        <f t="shared" si="2"/>
        <v>0206-01</v>
      </c>
    </row>
    <row r="96" spans="1:8" x14ac:dyDescent="0.35">
      <c r="A96" t="str">
        <f t="shared" si="3"/>
        <v>0207-01</v>
      </c>
      <c r="B96" t="s">
        <v>1686</v>
      </c>
      <c r="C96">
        <v>207</v>
      </c>
      <c r="D96">
        <v>1</v>
      </c>
      <c r="E96">
        <v>0</v>
      </c>
      <c r="F96" t="s">
        <v>1076</v>
      </c>
      <c r="G96" t="s">
        <v>967</v>
      </c>
      <c r="H96" t="str">
        <f t="shared" si="2"/>
        <v>0207-01</v>
      </c>
    </row>
    <row r="97" spans="1:8" x14ac:dyDescent="0.35">
      <c r="A97" t="str">
        <f t="shared" si="3"/>
        <v>0208-01</v>
      </c>
      <c r="B97" t="s">
        <v>1686</v>
      </c>
      <c r="C97">
        <v>208</v>
      </c>
      <c r="D97">
        <v>1</v>
      </c>
      <c r="E97">
        <v>0</v>
      </c>
      <c r="F97" t="s">
        <v>1077</v>
      </c>
      <c r="G97" t="s">
        <v>967</v>
      </c>
      <c r="H97" t="str">
        <f t="shared" si="2"/>
        <v>0208-01</v>
      </c>
    </row>
    <row r="98" spans="1:8" x14ac:dyDescent="0.35">
      <c r="A98" t="str">
        <f t="shared" si="3"/>
        <v>0209-01</v>
      </c>
      <c r="B98" t="s">
        <v>1686</v>
      </c>
      <c r="C98">
        <v>209</v>
      </c>
      <c r="D98">
        <v>1</v>
      </c>
      <c r="E98">
        <v>0</v>
      </c>
      <c r="F98" t="s">
        <v>1252</v>
      </c>
      <c r="G98" t="s">
        <v>967</v>
      </c>
      <c r="H98" t="str">
        <f t="shared" si="2"/>
        <v>0209-01</v>
      </c>
    </row>
    <row r="99" spans="1:8" x14ac:dyDescent="0.35">
      <c r="A99" t="str">
        <f t="shared" si="3"/>
        <v>0213-01</v>
      </c>
      <c r="B99" t="s">
        <v>1686</v>
      </c>
      <c r="C99">
        <v>213</v>
      </c>
      <c r="D99">
        <v>1</v>
      </c>
      <c r="E99">
        <v>0</v>
      </c>
      <c r="F99" t="s">
        <v>1253</v>
      </c>
      <c r="G99" t="s">
        <v>964</v>
      </c>
      <c r="H99" t="str">
        <f t="shared" si="2"/>
        <v>0213-01</v>
      </c>
    </row>
    <row r="100" spans="1:8" x14ac:dyDescent="0.35">
      <c r="A100" t="str">
        <f t="shared" si="3"/>
        <v>0217-01</v>
      </c>
      <c r="B100" t="s">
        <v>1686</v>
      </c>
      <c r="C100">
        <v>217</v>
      </c>
      <c r="D100">
        <v>1</v>
      </c>
      <c r="E100">
        <v>0</v>
      </c>
      <c r="F100" t="s">
        <v>1168</v>
      </c>
      <c r="G100" t="s">
        <v>967</v>
      </c>
      <c r="H100" t="str">
        <f t="shared" si="2"/>
        <v>0217-01</v>
      </c>
    </row>
    <row r="101" spans="1:8" x14ac:dyDescent="0.35">
      <c r="A101" t="str">
        <f t="shared" si="3"/>
        <v>0218-01</v>
      </c>
      <c r="B101" t="s">
        <v>1686</v>
      </c>
      <c r="C101">
        <v>218</v>
      </c>
      <c r="D101">
        <v>1</v>
      </c>
      <c r="E101">
        <v>0</v>
      </c>
      <c r="F101" t="s">
        <v>1169</v>
      </c>
      <c r="G101" t="s">
        <v>967</v>
      </c>
      <c r="H101" t="str">
        <f t="shared" si="2"/>
        <v>0218-01</v>
      </c>
    </row>
    <row r="102" spans="1:8" x14ac:dyDescent="0.35">
      <c r="A102" t="str">
        <f t="shared" si="3"/>
        <v>0219-01</v>
      </c>
      <c r="B102" t="s">
        <v>1686</v>
      </c>
      <c r="C102">
        <v>219</v>
      </c>
      <c r="D102">
        <v>1</v>
      </c>
      <c r="E102">
        <v>0</v>
      </c>
      <c r="F102" t="s">
        <v>1170</v>
      </c>
      <c r="G102" t="s">
        <v>967</v>
      </c>
      <c r="H102" t="str">
        <f t="shared" si="2"/>
        <v>0219-01</v>
      </c>
    </row>
    <row r="103" spans="1:8" x14ac:dyDescent="0.35">
      <c r="A103" t="str">
        <f t="shared" si="3"/>
        <v>0222-01</v>
      </c>
      <c r="B103" t="s">
        <v>1686</v>
      </c>
      <c r="C103">
        <v>222</v>
      </c>
      <c r="D103">
        <v>1</v>
      </c>
      <c r="E103">
        <v>0</v>
      </c>
      <c r="F103" t="s">
        <v>990</v>
      </c>
      <c r="G103" t="s">
        <v>967</v>
      </c>
      <c r="H103" t="str">
        <f t="shared" si="2"/>
        <v>0222-01</v>
      </c>
    </row>
    <row r="104" spans="1:8" x14ac:dyDescent="0.35">
      <c r="A104" t="str">
        <f t="shared" si="3"/>
        <v>0223-01</v>
      </c>
      <c r="B104" t="s">
        <v>1686</v>
      </c>
      <c r="C104">
        <v>223</v>
      </c>
      <c r="D104">
        <v>1</v>
      </c>
      <c r="E104">
        <v>0</v>
      </c>
      <c r="F104" t="s">
        <v>991</v>
      </c>
      <c r="G104" t="s">
        <v>967</v>
      </c>
      <c r="H104" t="str">
        <f t="shared" si="2"/>
        <v>0223-01</v>
      </c>
    </row>
    <row r="105" spans="1:8" x14ac:dyDescent="0.35">
      <c r="A105" t="str">
        <f t="shared" si="3"/>
        <v>0224-01</v>
      </c>
      <c r="B105" t="s">
        <v>1686</v>
      </c>
      <c r="C105">
        <v>224</v>
      </c>
      <c r="D105">
        <v>1</v>
      </c>
      <c r="E105">
        <v>0</v>
      </c>
      <c r="F105" t="s">
        <v>992</v>
      </c>
      <c r="G105" t="s">
        <v>967</v>
      </c>
      <c r="H105" t="str">
        <f t="shared" si="2"/>
        <v>0224-01</v>
      </c>
    </row>
    <row r="106" spans="1:8" x14ac:dyDescent="0.35">
      <c r="A106" t="str">
        <f t="shared" si="3"/>
        <v>0225-01</v>
      </c>
      <c r="B106" t="s">
        <v>1686</v>
      </c>
      <c r="C106">
        <v>225</v>
      </c>
      <c r="D106">
        <v>1</v>
      </c>
      <c r="E106">
        <v>0</v>
      </c>
      <c r="F106" t="s">
        <v>993</v>
      </c>
      <c r="G106" t="s">
        <v>967</v>
      </c>
      <c r="H106" t="str">
        <f t="shared" si="2"/>
        <v>0225-01</v>
      </c>
    </row>
    <row r="107" spans="1:8" x14ac:dyDescent="0.35">
      <c r="A107" t="str">
        <f t="shared" si="3"/>
        <v>0227-01</v>
      </c>
      <c r="B107" t="s">
        <v>1686</v>
      </c>
      <c r="C107">
        <v>227</v>
      </c>
      <c r="D107">
        <v>1</v>
      </c>
      <c r="E107">
        <v>0</v>
      </c>
      <c r="F107" t="s">
        <v>1254</v>
      </c>
      <c r="G107" t="s">
        <v>964</v>
      </c>
      <c r="H107" t="str">
        <f t="shared" si="2"/>
        <v>0227-01</v>
      </c>
    </row>
    <row r="108" spans="1:8" x14ac:dyDescent="0.35">
      <c r="A108" t="str">
        <f t="shared" si="3"/>
        <v>0228-01</v>
      </c>
      <c r="B108" t="s">
        <v>1686</v>
      </c>
      <c r="C108">
        <v>228</v>
      </c>
      <c r="D108">
        <v>1</v>
      </c>
      <c r="E108">
        <v>0</v>
      </c>
      <c r="F108" t="s">
        <v>1255</v>
      </c>
      <c r="G108" t="s">
        <v>967</v>
      </c>
      <c r="H108" t="str">
        <f t="shared" si="2"/>
        <v>0228-01</v>
      </c>
    </row>
    <row r="109" spans="1:8" x14ac:dyDescent="0.35">
      <c r="A109" t="str">
        <f t="shared" si="3"/>
        <v>0229-01</v>
      </c>
      <c r="B109" t="s">
        <v>1686</v>
      </c>
      <c r="C109">
        <v>229</v>
      </c>
      <c r="D109">
        <v>1</v>
      </c>
      <c r="E109">
        <v>0</v>
      </c>
      <c r="F109" t="s">
        <v>1078</v>
      </c>
      <c r="G109" t="s">
        <v>964</v>
      </c>
      <c r="H109" t="str">
        <f t="shared" si="2"/>
        <v>0229-01</v>
      </c>
    </row>
    <row r="110" spans="1:8" x14ac:dyDescent="0.35">
      <c r="A110" t="str">
        <f t="shared" si="3"/>
        <v>0232-01</v>
      </c>
      <c r="B110" t="s">
        <v>1686</v>
      </c>
      <c r="C110">
        <v>232</v>
      </c>
      <c r="D110">
        <v>1</v>
      </c>
      <c r="E110">
        <v>0</v>
      </c>
      <c r="F110" t="s">
        <v>1079</v>
      </c>
      <c r="G110" t="s">
        <v>967</v>
      </c>
      <c r="H110" t="str">
        <f t="shared" si="2"/>
        <v>0232-01</v>
      </c>
    </row>
    <row r="111" spans="1:8" x14ac:dyDescent="0.35">
      <c r="A111" t="str">
        <f t="shared" si="3"/>
        <v>0233-01</v>
      </c>
      <c r="B111" t="s">
        <v>1686</v>
      </c>
      <c r="C111">
        <v>233</v>
      </c>
      <c r="D111">
        <v>1</v>
      </c>
      <c r="E111">
        <v>0</v>
      </c>
      <c r="F111" t="s">
        <v>1080</v>
      </c>
      <c r="G111" t="s">
        <v>967</v>
      </c>
      <c r="H111" t="str">
        <f t="shared" si="2"/>
        <v>0233-01</v>
      </c>
    </row>
    <row r="112" spans="1:8" x14ac:dyDescent="0.35">
      <c r="A112" t="str">
        <f t="shared" si="3"/>
        <v>0234-01</v>
      </c>
      <c r="B112" t="s">
        <v>1686</v>
      </c>
      <c r="C112">
        <v>234</v>
      </c>
      <c r="D112">
        <v>1</v>
      </c>
      <c r="E112">
        <v>0</v>
      </c>
      <c r="F112" t="s">
        <v>1171</v>
      </c>
      <c r="G112" t="s">
        <v>967</v>
      </c>
      <c r="H112" t="str">
        <f t="shared" si="2"/>
        <v>0234-01</v>
      </c>
    </row>
    <row r="113" spans="1:8" x14ac:dyDescent="0.35">
      <c r="A113" t="str">
        <f t="shared" si="3"/>
        <v>0236-01</v>
      </c>
      <c r="B113" t="s">
        <v>1686</v>
      </c>
      <c r="C113">
        <v>236</v>
      </c>
      <c r="D113">
        <v>1</v>
      </c>
      <c r="E113">
        <v>0</v>
      </c>
      <c r="F113" t="s">
        <v>1172</v>
      </c>
      <c r="G113" t="s">
        <v>967</v>
      </c>
      <c r="H113" t="str">
        <f t="shared" si="2"/>
        <v>0236-01</v>
      </c>
    </row>
    <row r="114" spans="1:8" x14ac:dyDescent="0.35">
      <c r="A114" t="str">
        <f t="shared" si="3"/>
        <v>0237-01</v>
      </c>
      <c r="B114" t="s">
        <v>1686</v>
      </c>
      <c r="C114">
        <v>237</v>
      </c>
      <c r="D114">
        <v>1</v>
      </c>
      <c r="E114">
        <v>0</v>
      </c>
      <c r="F114" t="s">
        <v>1173</v>
      </c>
      <c r="G114" t="s">
        <v>967</v>
      </c>
      <c r="H114" t="str">
        <f t="shared" si="2"/>
        <v>0237-01</v>
      </c>
    </row>
    <row r="115" spans="1:8" x14ac:dyDescent="0.35">
      <c r="A115" t="str">
        <f t="shared" si="3"/>
        <v>0238-01</v>
      </c>
      <c r="B115" t="s">
        <v>1686</v>
      </c>
      <c r="C115">
        <v>238</v>
      </c>
      <c r="D115">
        <v>1</v>
      </c>
      <c r="E115">
        <v>0</v>
      </c>
      <c r="F115" t="s">
        <v>1691</v>
      </c>
      <c r="G115" t="s">
        <v>964</v>
      </c>
      <c r="H115" t="str">
        <f t="shared" si="2"/>
        <v>0238-01</v>
      </c>
    </row>
    <row r="116" spans="1:8" x14ac:dyDescent="0.35">
      <c r="A116" t="str">
        <f t="shared" si="3"/>
        <v>0239-01</v>
      </c>
      <c r="B116" t="s">
        <v>1686</v>
      </c>
      <c r="C116">
        <v>239</v>
      </c>
      <c r="D116">
        <v>1</v>
      </c>
      <c r="E116">
        <v>0</v>
      </c>
      <c r="F116" t="s">
        <v>994</v>
      </c>
      <c r="G116" t="s">
        <v>964</v>
      </c>
      <c r="H116" t="str">
        <f t="shared" si="2"/>
        <v>0239-01</v>
      </c>
    </row>
    <row r="117" spans="1:8" x14ac:dyDescent="0.35">
      <c r="A117" t="str">
        <f t="shared" si="3"/>
        <v>0240-01</v>
      </c>
      <c r="B117" t="s">
        <v>1686</v>
      </c>
      <c r="C117">
        <v>240</v>
      </c>
      <c r="D117">
        <v>1</v>
      </c>
      <c r="E117">
        <v>0</v>
      </c>
      <c r="F117" t="s">
        <v>1256</v>
      </c>
      <c r="G117" t="s">
        <v>967</v>
      </c>
      <c r="H117" t="str">
        <f t="shared" si="2"/>
        <v>0240-01</v>
      </c>
    </row>
    <row r="118" spans="1:8" x14ac:dyDescent="0.35">
      <c r="A118" t="str">
        <f t="shared" si="3"/>
        <v>0241-01</v>
      </c>
      <c r="B118" t="s">
        <v>1686</v>
      </c>
      <c r="C118">
        <v>241</v>
      </c>
      <c r="D118">
        <v>1</v>
      </c>
      <c r="E118">
        <v>0</v>
      </c>
      <c r="F118" t="s">
        <v>1257</v>
      </c>
      <c r="G118" t="s">
        <v>964</v>
      </c>
      <c r="H118" t="str">
        <f t="shared" si="2"/>
        <v>0241-01</v>
      </c>
    </row>
    <row r="119" spans="1:8" x14ac:dyDescent="0.35">
      <c r="A119" t="str">
        <f t="shared" si="3"/>
        <v>0242-01</v>
      </c>
      <c r="B119" t="s">
        <v>1686</v>
      </c>
      <c r="C119">
        <v>242</v>
      </c>
      <c r="D119">
        <v>1</v>
      </c>
      <c r="E119">
        <v>0</v>
      </c>
      <c r="F119" t="s">
        <v>995</v>
      </c>
      <c r="G119" t="s">
        <v>964</v>
      </c>
      <c r="H119" t="str">
        <f t="shared" si="2"/>
        <v>0242-01</v>
      </c>
    </row>
    <row r="120" spans="1:8" x14ac:dyDescent="0.35">
      <c r="A120" t="str">
        <f t="shared" si="3"/>
        <v>0243-01</v>
      </c>
      <c r="B120" t="s">
        <v>1686</v>
      </c>
      <c r="C120">
        <v>243</v>
      </c>
      <c r="D120">
        <v>1</v>
      </c>
      <c r="E120">
        <v>0</v>
      </c>
      <c r="F120" t="s">
        <v>1081</v>
      </c>
      <c r="G120" t="s">
        <v>967</v>
      </c>
      <c r="H120" t="str">
        <f t="shared" si="2"/>
        <v>0243-01</v>
      </c>
    </row>
    <row r="121" spans="1:8" x14ac:dyDescent="0.35">
      <c r="A121" t="str">
        <f t="shared" si="3"/>
        <v>0244-01</v>
      </c>
      <c r="B121" t="s">
        <v>1686</v>
      </c>
      <c r="C121">
        <v>244</v>
      </c>
      <c r="D121">
        <v>1</v>
      </c>
      <c r="E121">
        <v>0</v>
      </c>
      <c r="F121" t="s">
        <v>1082</v>
      </c>
      <c r="G121" t="s">
        <v>967</v>
      </c>
      <c r="H121" t="str">
        <f t="shared" si="2"/>
        <v>0244-01</v>
      </c>
    </row>
    <row r="122" spans="1:8" x14ac:dyDescent="0.35">
      <c r="A122" t="str">
        <f t="shared" si="3"/>
        <v>0245-01</v>
      </c>
      <c r="B122" t="s">
        <v>1686</v>
      </c>
      <c r="C122">
        <v>245</v>
      </c>
      <c r="D122">
        <v>1</v>
      </c>
      <c r="E122">
        <v>0</v>
      </c>
      <c r="F122" t="s">
        <v>1083</v>
      </c>
      <c r="G122" t="s">
        <v>967</v>
      </c>
      <c r="H122" t="str">
        <f t="shared" si="2"/>
        <v>0245-01</v>
      </c>
    </row>
    <row r="123" spans="1:8" x14ac:dyDescent="0.35">
      <c r="A123" t="str">
        <f t="shared" si="3"/>
        <v>0252-01</v>
      </c>
      <c r="B123" t="s">
        <v>1686</v>
      </c>
      <c r="C123">
        <v>252</v>
      </c>
      <c r="D123">
        <v>1</v>
      </c>
      <c r="E123">
        <v>0</v>
      </c>
      <c r="F123" t="s">
        <v>1258</v>
      </c>
      <c r="G123" t="s">
        <v>964</v>
      </c>
      <c r="H123" t="str">
        <f t="shared" si="2"/>
        <v>0252-01</v>
      </c>
    </row>
    <row r="124" spans="1:8" x14ac:dyDescent="0.35">
      <c r="A124" t="str">
        <f t="shared" si="3"/>
        <v>0253-01</v>
      </c>
      <c r="B124" t="s">
        <v>1686</v>
      </c>
      <c r="C124">
        <v>253</v>
      </c>
      <c r="D124">
        <v>1</v>
      </c>
      <c r="E124">
        <v>0</v>
      </c>
      <c r="F124" t="s">
        <v>1259</v>
      </c>
      <c r="G124" t="s">
        <v>964</v>
      </c>
      <c r="H124" t="str">
        <f t="shared" si="2"/>
        <v>0253-01</v>
      </c>
    </row>
    <row r="125" spans="1:8" x14ac:dyDescent="0.35">
      <c r="A125" t="str">
        <f t="shared" si="3"/>
        <v>0254-01</v>
      </c>
      <c r="B125" t="s">
        <v>1686</v>
      </c>
      <c r="C125">
        <v>254</v>
      </c>
      <c r="D125">
        <v>1</v>
      </c>
      <c r="E125">
        <v>0</v>
      </c>
      <c r="F125" t="s">
        <v>1174</v>
      </c>
      <c r="G125" t="s">
        <v>967</v>
      </c>
      <c r="H125" t="str">
        <f t="shared" si="2"/>
        <v>0254-01</v>
      </c>
    </row>
    <row r="126" spans="1:8" x14ac:dyDescent="0.35">
      <c r="A126" t="str">
        <f t="shared" si="3"/>
        <v>0255-01</v>
      </c>
      <c r="B126" t="s">
        <v>1686</v>
      </c>
      <c r="C126">
        <v>255</v>
      </c>
      <c r="D126">
        <v>1</v>
      </c>
      <c r="E126">
        <v>0</v>
      </c>
      <c r="F126" t="s">
        <v>1175</v>
      </c>
      <c r="G126" t="s">
        <v>964</v>
      </c>
      <c r="H126" t="str">
        <f t="shared" si="2"/>
        <v>0255-01</v>
      </c>
    </row>
    <row r="127" spans="1:8" x14ac:dyDescent="0.35">
      <c r="A127" t="str">
        <f t="shared" si="3"/>
        <v>0256-01</v>
      </c>
      <c r="B127" t="s">
        <v>1686</v>
      </c>
      <c r="C127">
        <v>256</v>
      </c>
      <c r="D127">
        <v>1</v>
      </c>
      <c r="E127">
        <v>0</v>
      </c>
      <c r="F127" t="s">
        <v>996</v>
      </c>
      <c r="G127" t="s">
        <v>964</v>
      </c>
      <c r="H127" t="str">
        <f t="shared" si="2"/>
        <v>0256-01</v>
      </c>
    </row>
    <row r="128" spans="1:8" x14ac:dyDescent="0.35">
      <c r="A128" t="str">
        <f t="shared" si="3"/>
        <v>0258-01</v>
      </c>
      <c r="B128" t="s">
        <v>1686</v>
      </c>
      <c r="C128">
        <v>258</v>
      </c>
      <c r="D128">
        <v>1</v>
      </c>
      <c r="E128">
        <v>0</v>
      </c>
      <c r="F128" t="s">
        <v>1176</v>
      </c>
      <c r="G128" t="s">
        <v>967</v>
      </c>
      <c r="H128" t="str">
        <f t="shared" si="2"/>
        <v>0258-01</v>
      </c>
    </row>
    <row r="129" spans="1:8" x14ac:dyDescent="0.35">
      <c r="A129" t="str">
        <f t="shared" si="3"/>
        <v>0260-01</v>
      </c>
      <c r="B129" t="s">
        <v>1686</v>
      </c>
      <c r="C129">
        <v>260</v>
      </c>
      <c r="D129">
        <v>1</v>
      </c>
      <c r="E129">
        <v>0</v>
      </c>
      <c r="F129" t="s">
        <v>997</v>
      </c>
      <c r="G129" t="s">
        <v>967</v>
      </c>
      <c r="H129" t="str">
        <f t="shared" si="2"/>
        <v>0260-01</v>
      </c>
    </row>
    <row r="130" spans="1:8" x14ac:dyDescent="0.35">
      <c r="A130" t="str">
        <f t="shared" si="3"/>
        <v>0261-01</v>
      </c>
      <c r="B130" t="s">
        <v>1686</v>
      </c>
      <c r="C130">
        <v>261</v>
      </c>
      <c r="D130">
        <v>1</v>
      </c>
      <c r="E130">
        <v>0</v>
      </c>
      <c r="F130" t="s">
        <v>998</v>
      </c>
      <c r="G130" t="s">
        <v>964</v>
      </c>
      <c r="H130" t="str">
        <f t="shared" si="2"/>
        <v>0261-01</v>
      </c>
    </row>
    <row r="131" spans="1:8" x14ac:dyDescent="0.35">
      <c r="A131" t="str">
        <f t="shared" si="3"/>
        <v>0262-01</v>
      </c>
      <c r="B131" t="s">
        <v>1686</v>
      </c>
      <c r="C131">
        <v>262</v>
      </c>
      <c r="D131">
        <v>1</v>
      </c>
      <c r="E131">
        <v>0</v>
      </c>
      <c r="F131" t="s">
        <v>999</v>
      </c>
      <c r="G131" t="s">
        <v>967</v>
      </c>
      <c r="H131" t="str">
        <f t="shared" ref="H131:H194" si="4">TEXT(C131,"0000")&amp;"-"&amp;TEXT(D131,"00")</f>
        <v>0262-01</v>
      </c>
    </row>
    <row r="132" spans="1:8" x14ac:dyDescent="0.35">
      <c r="A132" t="str">
        <f t="shared" ref="A132:A195" si="5">TEXT(C132,"0000")&amp;"-"&amp;TEXT(D132,"00")</f>
        <v>0263-01</v>
      </c>
      <c r="B132" t="s">
        <v>1686</v>
      </c>
      <c r="C132">
        <v>263</v>
      </c>
      <c r="D132">
        <v>1</v>
      </c>
      <c r="E132">
        <v>0</v>
      </c>
      <c r="F132" t="s">
        <v>1084</v>
      </c>
      <c r="G132" t="s">
        <v>967</v>
      </c>
      <c r="H132" t="str">
        <f t="shared" si="4"/>
        <v>0263-01</v>
      </c>
    </row>
    <row r="133" spans="1:8" x14ac:dyDescent="0.35">
      <c r="A133" t="str">
        <f t="shared" si="5"/>
        <v>0264-01</v>
      </c>
      <c r="B133" t="s">
        <v>1686</v>
      </c>
      <c r="C133">
        <v>264</v>
      </c>
      <c r="D133">
        <v>1</v>
      </c>
      <c r="E133">
        <v>0</v>
      </c>
      <c r="F133" t="s">
        <v>1085</v>
      </c>
      <c r="G133" t="s">
        <v>964</v>
      </c>
      <c r="H133" t="str">
        <f t="shared" si="4"/>
        <v>0264-01</v>
      </c>
    </row>
    <row r="134" spans="1:8" x14ac:dyDescent="0.35">
      <c r="A134" t="str">
        <f t="shared" si="5"/>
        <v>0265-01</v>
      </c>
      <c r="B134" t="s">
        <v>1686</v>
      </c>
      <c r="C134">
        <v>265</v>
      </c>
      <c r="D134">
        <v>1</v>
      </c>
      <c r="E134">
        <v>0</v>
      </c>
      <c r="F134" t="s">
        <v>1086</v>
      </c>
      <c r="G134" t="s">
        <v>967</v>
      </c>
      <c r="H134" t="str">
        <f t="shared" si="4"/>
        <v>0265-01</v>
      </c>
    </row>
    <row r="135" spans="1:8" x14ac:dyDescent="0.35">
      <c r="A135" t="str">
        <f t="shared" si="5"/>
        <v>0270-01</v>
      </c>
      <c r="B135" t="s">
        <v>1686</v>
      </c>
      <c r="C135">
        <v>270</v>
      </c>
      <c r="D135">
        <v>1</v>
      </c>
      <c r="E135">
        <v>0</v>
      </c>
      <c r="F135" t="s">
        <v>1260</v>
      </c>
      <c r="G135" t="s">
        <v>964</v>
      </c>
      <c r="H135" t="str">
        <f t="shared" si="4"/>
        <v>0270-01</v>
      </c>
    </row>
    <row r="136" spans="1:8" x14ac:dyDescent="0.35">
      <c r="A136" t="str">
        <f t="shared" si="5"/>
        <v>0271-01</v>
      </c>
      <c r="B136" t="s">
        <v>1686</v>
      </c>
      <c r="C136">
        <v>271</v>
      </c>
      <c r="D136">
        <v>1</v>
      </c>
      <c r="E136">
        <v>0</v>
      </c>
      <c r="F136" t="s">
        <v>1261</v>
      </c>
      <c r="G136" t="s">
        <v>964</v>
      </c>
      <c r="H136" t="str">
        <f t="shared" si="4"/>
        <v>0271-01</v>
      </c>
    </row>
    <row r="137" spans="1:8" x14ac:dyDescent="0.35">
      <c r="A137" t="str">
        <f t="shared" si="5"/>
        <v>0272-01</v>
      </c>
      <c r="B137" t="s">
        <v>1686</v>
      </c>
      <c r="C137">
        <v>272</v>
      </c>
      <c r="D137">
        <v>1</v>
      </c>
      <c r="E137">
        <v>0</v>
      </c>
      <c r="F137" t="s">
        <v>1262</v>
      </c>
      <c r="G137" t="s">
        <v>964</v>
      </c>
      <c r="H137" t="str">
        <f t="shared" si="4"/>
        <v>0272-01</v>
      </c>
    </row>
    <row r="138" spans="1:8" x14ac:dyDescent="0.35">
      <c r="A138" t="str">
        <f t="shared" si="5"/>
        <v>0273-01</v>
      </c>
      <c r="B138" t="s">
        <v>1686</v>
      </c>
      <c r="C138">
        <v>273</v>
      </c>
      <c r="D138">
        <v>1</v>
      </c>
      <c r="E138">
        <v>0</v>
      </c>
      <c r="F138" t="s">
        <v>1000</v>
      </c>
      <c r="G138" t="s">
        <v>964</v>
      </c>
      <c r="H138" t="str">
        <f t="shared" si="4"/>
        <v>0273-01</v>
      </c>
    </row>
    <row r="139" spans="1:8" x14ac:dyDescent="0.35">
      <c r="A139" t="str">
        <f t="shared" si="5"/>
        <v>0276-01</v>
      </c>
      <c r="B139" t="s">
        <v>1686</v>
      </c>
      <c r="C139">
        <v>276</v>
      </c>
      <c r="D139">
        <v>1</v>
      </c>
      <c r="E139">
        <v>0</v>
      </c>
      <c r="F139" t="s">
        <v>1177</v>
      </c>
      <c r="G139" t="s">
        <v>964</v>
      </c>
      <c r="H139" t="str">
        <f t="shared" si="4"/>
        <v>0276-01</v>
      </c>
    </row>
    <row r="140" spans="1:8" x14ac:dyDescent="0.35">
      <c r="A140" t="str">
        <f t="shared" si="5"/>
        <v>0277-01</v>
      </c>
      <c r="B140" t="s">
        <v>1686</v>
      </c>
      <c r="C140">
        <v>277</v>
      </c>
      <c r="D140">
        <v>1</v>
      </c>
      <c r="E140">
        <v>0</v>
      </c>
      <c r="F140" t="s">
        <v>1087</v>
      </c>
      <c r="G140" t="s">
        <v>964</v>
      </c>
      <c r="H140" t="str">
        <f t="shared" si="4"/>
        <v>0277-01</v>
      </c>
    </row>
    <row r="141" spans="1:8" x14ac:dyDescent="0.35">
      <c r="A141" t="str">
        <f t="shared" si="5"/>
        <v>0278-01</v>
      </c>
      <c r="B141" t="s">
        <v>1686</v>
      </c>
      <c r="C141">
        <v>278</v>
      </c>
      <c r="D141">
        <v>1</v>
      </c>
      <c r="E141">
        <v>0</v>
      </c>
      <c r="F141" t="s">
        <v>1001</v>
      </c>
      <c r="G141" t="s">
        <v>964</v>
      </c>
      <c r="H141" t="str">
        <f t="shared" si="4"/>
        <v>0278-01</v>
      </c>
    </row>
    <row r="142" spans="1:8" x14ac:dyDescent="0.35">
      <c r="A142" t="str">
        <f t="shared" si="5"/>
        <v>0279-01</v>
      </c>
      <c r="B142" t="s">
        <v>1686</v>
      </c>
      <c r="C142">
        <v>279</v>
      </c>
      <c r="D142">
        <v>1</v>
      </c>
      <c r="E142">
        <v>0</v>
      </c>
      <c r="F142" t="s">
        <v>1263</v>
      </c>
      <c r="G142" t="s">
        <v>964</v>
      </c>
      <c r="H142" t="str">
        <f t="shared" si="4"/>
        <v>0279-01</v>
      </c>
    </row>
    <row r="143" spans="1:8" x14ac:dyDescent="0.35">
      <c r="A143" t="str">
        <f t="shared" si="5"/>
        <v>0280-01</v>
      </c>
      <c r="B143" t="s">
        <v>1686</v>
      </c>
      <c r="C143">
        <v>280</v>
      </c>
      <c r="D143">
        <v>1</v>
      </c>
      <c r="E143">
        <v>0</v>
      </c>
      <c r="F143" t="s">
        <v>1264</v>
      </c>
      <c r="G143" t="s">
        <v>964</v>
      </c>
      <c r="H143" t="str">
        <f t="shared" si="4"/>
        <v>0280-01</v>
      </c>
    </row>
    <row r="144" spans="1:8" x14ac:dyDescent="0.35">
      <c r="A144" t="str">
        <f t="shared" si="5"/>
        <v>0281-01</v>
      </c>
      <c r="B144" t="s">
        <v>1686</v>
      </c>
      <c r="C144">
        <v>281</v>
      </c>
      <c r="D144">
        <v>1</v>
      </c>
      <c r="E144">
        <v>0</v>
      </c>
      <c r="F144" t="s">
        <v>1178</v>
      </c>
      <c r="G144" t="s">
        <v>964</v>
      </c>
      <c r="H144" t="str">
        <f t="shared" si="4"/>
        <v>0281-01</v>
      </c>
    </row>
    <row r="145" spans="1:8" x14ac:dyDescent="0.35">
      <c r="A145" t="str">
        <f t="shared" si="5"/>
        <v>0282-01</v>
      </c>
      <c r="B145" t="s">
        <v>1686</v>
      </c>
      <c r="C145">
        <v>282</v>
      </c>
      <c r="D145">
        <v>1</v>
      </c>
      <c r="E145">
        <v>0</v>
      </c>
      <c r="F145" t="s">
        <v>1002</v>
      </c>
      <c r="G145" t="s">
        <v>964</v>
      </c>
      <c r="H145" t="str">
        <f t="shared" si="4"/>
        <v>0282-01</v>
      </c>
    </row>
    <row r="146" spans="1:8" x14ac:dyDescent="0.35">
      <c r="A146" t="str">
        <f t="shared" si="5"/>
        <v>0283-01</v>
      </c>
      <c r="B146" t="s">
        <v>1686</v>
      </c>
      <c r="C146">
        <v>283</v>
      </c>
      <c r="D146">
        <v>1</v>
      </c>
      <c r="E146">
        <v>0</v>
      </c>
      <c r="F146" t="s">
        <v>1179</v>
      </c>
      <c r="G146" t="s">
        <v>964</v>
      </c>
      <c r="H146" t="str">
        <f t="shared" si="4"/>
        <v>0283-01</v>
      </c>
    </row>
    <row r="147" spans="1:8" x14ac:dyDescent="0.35">
      <c r="A147" t="str">
        <f t="shared" si="5"/>
        <v>0284-01</v>
      </c>
      <c r="B147" t="s">
        <v>1686</v>
      </c>
      <c r="C147">
        <v>284</v>
      </c>
      <c r="D147">
        <v>1</v>
      </c>
      <c r="E147">
        <v>0</v>
      </c>
      <c r="F147" t="s">
        <v>1003</v>
      </c>
      <c r="G147" t="s">
        <v>964</v>
      </c>
      <c r="H147" t="str">
        <f t="shared" si="4"/>
        <v>0284-01</v>
      </c>
    </row>
    <row r="148" spans="1:8" x14ac:dyDescent="0.35">
      <c r="A148" t="str">
        <f t="shared" si="5"/>
        <v>0286-01</v>
      </c>
      <c r="B148" t="s">
        <v>1686</v>
      </c>
      <c r="C148">
        <v>286</v>
      </c>
      <c r="D148">
        <v>1</v>
      </c>
      <c r="E148">
        <v>0</v>
      </c>
      <c r="F148" t="s">
        <v>1004</v>
      </c>
      <c r="G148" t="s">
        <v>964</v>
      </c>
      <c r="H148" t="str">
        <f t="shared" si="4"/>
        <v>0286-01</v>
      </c>
    </row>
    <row r="149" spans="1:8" x14ac:dyDescent="0.35">
      <c r="A149" t="str">
        <f t="shared" si="5"/>
        <v>0294-01</v>
      </c>
      <c r="B149" t="s">
        <v>1686</v>
      </c>
      <c r="C149">
        <v>294</v>
      </c>
      <c r="D149">
        <v>1</v>
      </c>
      <c r="E149">
        <v>0</v>
      </c>
      <c r="F149" t="s">
        <v>1180</v>
      </c>
      <c r="G149" t="s">
        <v>964</v>
      </c>
      <c r="H149" t="str">
        <f t="shared" si="4"/>
        <v>0294-01</v>
      </c>
    </row>
    <row r="150" spans="1:8" x14ac:dyDescent="0.35">
      <c r="A150" t="str">
        <f t="shared" si="5"/>
        <v>0297-01</v>
      </c>
      <c r="B150" t="s">
        <v>1686</v>
      </c>
      <c r="C150">
        <v>297</v>
      </c>
      <c r="D150">
        <v>1</v>
      </c>
      <c r="E150">
        <v>0</v>
      </c>
      <c r="F150" t="s">
        <v>1181</v>
      </c>
      <c r="G150" t="s">
        <v>964</v>
      </c>
      <c r="H150" t="str">
        <f t="shared" si="4"/>
        <v>0297-01</v>
      </c>
    </row>
    <row r="151" spans="1:8" x14ac:dyDescent="0.35">
      <c r="A151" t="str">
        <f t="shared" si="5"/>
        <v>0299-01</v>
      </c>
      <c r="B151" t="s">
        <v>1686</v>
      </c>
      <c r="C151">
        <v>299</v>
      </c>
      <c r="D151">
        <v>1</v>
      </c>
      <c r="E151">
        <v>0</v>
      </c>
      <c r="F151" t="s">
        <v>1005</v>
      </c>
      <c r="G151" t="s">
        <v>964</v>
      </c>
      <c r="H151" t="str">
        <f t="shared" si="4"/>
        <v>0299-01</v>
      </c>
    </row>
    <row r="152" spans="1:8" x14ac:dyDescent="0.35">
      <c r="A152" t="str">
        <f t="shared" si="5"/>
        <v>0300-01</v>
      </c>
      <c r="B152" t="s">
        <v>1686</v>
      </c>
      <c r="C152">
        <v>300</v>
      </c>
      <c r="D152">
        <v>1</v>
      </c>
      <c r="E152">
        <v>0</v>
      </c>
      <c r="F152" t="s">
        <v>1265</v>
      </c>
      <c r="G152" t="s">
        <v>964</v>
      </c>
      <c r="H152" t="str">
        <f t="shared" si="4"/>
        <v>0300-01</v>
      </c>
    </row>
    <row r="153" spans="1:8" x14ac:dyDescent="0.35">
      <c r="A153" t="str">
        <f t="shared" si="5"/>
        <v>0301-01</v>
      </c>
      <c r="B153" t="s">
        <v>1686</v>
      </c>
      <c r="C153">
        <v>301</v>
      </c>
      <c r="D153">
        <v>1</v>
      </c>
      <c r="E153">
        <v>0</v>
      </c>
      <c r="F153" t="s">
        <v>1182</v>
      </c>
      <c r="G153" t="s">
        <v>967</v>
      </c>
      <c r="H153" t="str">
        <f t="shared" si="4"/>
        <v>0301-01</v>
      </c>
    </row>
    <row r="154" spans="1:8" x14ac:dyDescent="0.35">
      <c r="A154" t="str">
        <f t="shared" si="5"/>
        <v>0306-01</v>
      </c>
      <c r="B154" t="s">
        <v>1686</v>
      </c>
      <c r="C154">
        <v>306</v>
      </c>
      <c r="D154">
        <v>1</v>
      </c>
      <c r="E154">
        <v>0</v>
      </c>
      <c r="F154" t="s">
        <v>1694</v>
      </c>
      <c r="G154" t="s">
        <v>964</v>
      </c>
      <c r="H154" t="str">
        <f t="shared" si="4"/>
        <v>0306-01</v>
      </c>
    </row>
    <row r="155" spans="1:8" x14ac:dyDescent="0.35">
      <c r="A155" t="str">
        <f t="shared" si="5"/>
        <v>0308-01</v>
      </c>
      <c r="B155" t="s">
        <v>1686</v>
      </c>
      <c r="C155">
        <v>308</v>
      </c>
      <c r="D155">
        <v>1</v>
      </c>
      <c r="E155">
        <v>0</v>
      </c>
      <c r="F155" t="s">
        <v>1088</v>
      </c>
      <c r="G155" t="s">
        <v>964</v>
      </c>
      <c r="H155" t="str">
        <f t="shared" si="4"/>
        <v>0308-01</v>
      </c>
    </row>
    <row r="156" spans="1:8" x14ac:dyDescent="0.35">
      <c r="A156" t="str">
        <f t="shared" si="5"/>
        <v>0309-01</v>
      </c>
      <c r="B156" t="s">
        <v>1686</v>
      </c>
      <c r="C156">
        <v>309</v>
      </c>
      <c r="D156">
        <v>1</v>
      </c>
      <c r="E156">
        <v>0</v>
      </c>
      <c r="F156" t="s">
        <v>1089</v>
      </c>
      <c r="G156" t="s">
        <v>964</v>
      </c>
      <c r="H156" t="str">
        <f t="shared" si="4"/>
        <v>0309-01</v>
      </c>
    </row>
    <row r="157" spans="1:8" x14ac:dyDescent="0.35">
      <c r="A157" t="str">
        <f t="shared" si="5"/>
        <v>0314-01</v>
      </c>
      <c r="B157" t="s">
        <v>1686</v>
      </c>
      <c r="C157">
        <v>314</v>
      </c>
      <c r="D157">
        <v>1</v>
      </c>
      <c r="E157">
        <v>0</v>
      </c>
      <c r="F157" t="s">
        <v>1266</v>
      </c>
      <c r="G157" t="s">
        <v>964</v>
      </c>
      <c r="H157" t="str">
        <f t="shared" si="4"/>
        <v>0314-01</v>
      </c>
    </row>
    <row r="158" spans="1:8" x14ac:dyDescent="0.35">
      <c r="A158" t="str">
        <f t="shared" si="5"/>
        <v>0316-01</v>
      </c>
      <c r="B158" t="s">
        <v>1686</v>
      </c>
      <c r="C158">
        <v>316</v>
      </c>
      <c r="D158">
        <v>1</v>
      </c>
      <c r="E158">
        <v>0</v>
      </c>
      <c r="F158" t="s">
        <v>1183</v>
      </c>
      <c r="G158" t="s">
        <v>964</v>
      </c>
      <c r="H158" t="str">
        <f t="shared" si="4"/>
        <v>0316-01</v>
      </c>
    </row>
    <row r="159" spans="1:8" x14ac:dyDescent="0.35">
      <c r="A159" t="str">
        <f t="shared" si="5"/>
        <v>0317-01</v>
      </c>
      <c r="B159" t="s">
        <v>1686</v>
      </c>
      <c r="C159">
        <v>317</v>
      </c>
      <c r="D159">
        <v>1</v>
      </c>
      <c r="E159">
        <v>0</v>
      </c>
      <c r="F159" t="s">
        <v>1006</v>
      </c>
      <c r="G159" t="s">
        <v>964</v>
      </c>
      <c r="H159" t="str">
        <f t="shared" si="4"/>
        <v>0317-01</v>
      </c>
    </row>
    <row r="160" spans="1:8" x14ac:dyDescent="0.35">
      <c r="A160" t="str">
        <f t="shared" si="5"/>
        <v>0318-01</v>
      </c>
      <c r="B160" t="s">
        <v>1686</v>
      </c>
      <c r="C160">
        <v>318</v>
      </c>
      <c r="D160">
        <v>1</v>
      </c>
      <c r="E160">
        <v>0</v>
      </c>
      <c r="F160" t="s">
        <v>1090</v>
      </c>
      <c r="G160" t="s">
        <v>964</v>
      </c>
      <c r="H160" t="str">
        <f t="shared" si="4"/>
        <v>0318-01</v>
      </c>
    </row>
    <row r="161" spans="1:8" x14ac:dyDescent="0.35">
      <c r="A161" t="str">
        <f t="shared" si="5"/>
        <v>0319-01</v>
      </c>
      <c r="B161" t="s">
        <v>1686</v>
      </c>
      <c r="C161">
        <v>319</v>
      </c>
      <c r="D161">
        <v>1</v>
      </c>
      <c r="E161">
        <v>0</v>
      </c>
      <c r="F161" t="s">
        <v>1267</v>
      </c>
      <c r="G161" t="s">
        <v>964</v>
      </c>
      <c r="H161" t="str">
        <f t="shared" si="4"/>
        <v>0319-01</v>
      </c>
    </row>
    <row r="162" spans="1:8" x14ac:dyDescent="0.35">
      <c r="A162" t="str">
        <f t="shared" si="5"/>
        <v>0323-02</v>
      </c>
      <c r="B162" t="s">
        <v>1686</v>
      </c>
      <c r="C162">
        <v>323</v>
      </c>
      <c r="D162">
        <v>2</v>
      </c>
      <c r="E162">
        <v>0</v>
      </c>
      <c r="F162" t="s">
        <v>1462</v>
      </c>
      <c r="G162" t="s">
        <v>964</v>
      </c>
      <c r="H162" t="str">
        <f t="shared" si="4"/>
        <v>0323-02</v>
      </c>
    </row>
    <row r="163" spans="1:8" x14ac:dyDescent="0.35">
      <c r="A163" t="str">
        <f t="shared" si="5"/>
        <v>0324-01</v>
      </c>
      <c r="B163" t="s">
        <v>1686</v>
      </c>
      <c r="C163">
        <v>324</v>
      </c>
      <c r="D163">
        <v>1</v>
      </c>
      <c r="E163">
        <v>0</v>
      </c>
      <c r="F163" t="s">
        <v>1091</v>
      </c>
      <c r="G163" t="s">
        <v>967</v>
      </c>
      <c r="H163" t="str">
        <f t="shared" si="4"/>
        <v>0324-01</v>
      </c>
    </row>
    <row r="164" spans="1:8" x14ac:dyDescent="0.35">
      <c r="A164" t="str">
        <f t="shared" si="5"/>
        <v>0325-01</v>
      </c>
      <c r="B164" t="s">
        <v>1686</v>
      </c>
      <c r="C164">
        <v>325</v>
      </c>
      <c r="D164">
        <v>1</v>
      </c>
      <c r="E164">
        <v>0</v>
      </c>
      <c r="F164" t="s">
        <v>1092</v>
      </c>
      <c r="G164" t="s">
        <v>967</v>
      </c>
      <c r="H164" t="str">
        <f t="shared" si="4"/>
        <v>0325-01</v>
      </c>
    </row>
    <row r="165" spans="1:8" x14ac:dyDescent="0.35">
      <c r="A165" t="str">
        <f t="shared" si="5"/>
        <v>0328-01</v>
      </c>
      <c r="B165" t="s">
        <v>1686</v>
      </c>
      <c r="C165">
        <v>328</v>
      </c>
      <c r="D165">
        <v>1</v>
      </c>
      <c r="E165">
        <v>0</v>
      </c>
      <c r="F165" t="s">
        <v>1093</v>
      </c>
      <c r="G165" t="s">
        <v>967</v>
      </c>
      <c r="H165" t="str">
        <f t="shared" si="4"/>
        <v>0328-01</v>
      </c>
    </row>
    <row r="166" spans="1:8" x14ac:dyDescent="0.35">
      <c r="A166" t="str">
        <f t="shared" si="5"/>
        <v>0330-01</v>
      </c>
      <c r="B166" t="s">
        <v>1686</v>
      </c>
      <c r="C166">
        <v>330</v>
      </c>
      <c r="D166">
        <v>1</v>
      </c>
      <c r="E166">
        <v>0</v>
      </c>
      <c r="F166" t="s">
        <v>1184</v>
      </c>
      <c r="G166" t="s">
        <v>964</v>
      </c>
      <c r="H166" t="str">
        <f t="shared" si="4"/>
        <v>0330-01</v>
      </c>
    </row>
    <row r="167" spans="1:8" x14ac:dyDescent="0.35">
      <c r="A167" t="str">
        <f t="shared" si="5"/>
        <v>0332-01</v>
      </c>
      <c r="B167" t="s">
        <v>1686</v>
      </c>
      <c r="C167">
        <v>332</v>
      </c>
      <c r="D167">
        <v>1</v>
      </c>
      <c r="E167">
        <v>0</v>
      </c>
      <c r="F167" t="s">
        <v>1185</v>
      </c>
      <c r="G167" t="s">
        <v>964</v>
      </c>
      <c r="H167" t="str">
        <f t="shared" si="4"/>
        <v>0332-01</v>
      </c>
    </row>
    <row r="168" spans="1:8" x14ac:dyDescent="0.35">
      <c r="A168" t="str">
        <f t="shared" si="5"/>
        <v>0333-01</v>
      </c>
      <c r="B168" t="s">
        <v>1686</v>
      </c>
      <c r="C168">
        <v>333</v>
      </c>
      <c r="D168">
        <v>1</v>
      </c>
      <c r="E168">
        <v>0</v>
      </c>
      <c r="F168" t="s">
        <v>1007</v>
      </c>
      <c r="G168" t="s">
        <v>964</v>
      </c>
      <c r="H168" t="str">
        <f t="shared" si="4"/>
        <v>0333-01</v>
      </c>
    </row>
    <row r="169" spans="1:8" x14ac:dyDescent="0.35">
      <c r="A169" t="str">
        <f t="shared" si="5"/>
        <v>0341-01</v>
      </c>
      <c r="B169" t="s">
        <v>1686</v>
      </c>
      <c r="C169">
        <v>341</v>
      </c>
      <c r="D169">
        <v>1</v>
      </c>
      <c r="E169">
        <v>0</v>
      </c>
      <c r="F169" t="s">
        <v>1268</v>
      </c>
      <c r="G169" t="s">
        <v>967</v>
      </c>
      <c r="H169" t="str">
        <f t="shared" si="4"/>
        <v>0341-01</v>
      </c>
    </row>
    <row r="170" spans="1:8" x14ac:dyDescent="0.35">
      <c r="A170" t="str">
        <f t="shared" si="5"/>
        <v>0345-01</v>
      </c>
      <c r="B170" t="s">
        <v>1686</v>
      </c>
      <c r="C170">
        <v>345</v>
      </c>
      <c r="D170">
        <v>1</v>
      </c>
      <c r="E170">
        <v>0</v>
      </c>
      <c r="F170" t="s">
        <v>1269</v>
      </c>
      <c r="G170" t="s">
        <v>964</v>
      </c>
      <c r="H170" t="str">
        <f t="shared" si="4"/>
        <v>0345-01</v>
      </c>
    </row>
    <row r="171" spans="1:8" x14ac:dyDescent="0.35">
      <c r="A171" t="str">
        <f t="shared" si="5"/>
        <v>0346-01</v>
      </c>
      <c r="B171" t="s">
        <v>1686</v>
      </c>
      <c r="C171">
        <v>346</v>
      </c>
      <c r="D171">
        <v>1</v>
      </c>
      <c r="E171">
        <v>0</v>
      </c>
      <c r="F171" t="s">
        <v>1094</v>
      </c>
      <c r="G171" t="s">
        <v>967</v>
      </c>
      <c r="H171" t="str">
        <f t="shared" si="4"/>
        <v>0346-01</v>
      </c>
    </row>
    <row r="172" spans="1:8" x14ac:dyDescent="0.35">
      <c r="A172" t="str">
        <f t="shared" si="5"/>
        <v>0347-01</v>
      </c>
      <c r="B172" t="s">
        <v>1686</v>
      </c>
      <c r="C172">
        <v>347</v>
      </c>
      <c r="D172">
        <v>1</v>
      </c>
      <c r="E172">
        <v>0</v>
      </c>
      <c r="F172" t="s">
        <v>1095</v>
      </c>
      <c r="G172" t="s">
        <v>964</v>
      </c>
      <c r="H172" t="str">
        <f t="shared" si="4"/>
        <v>0347-01</v>
      </c>
    </row>
    <row r="173" spans="1:8" x14ac:dyDescent="0.35">
      <c r="A173" t="str">
        <f t="shared" si="5"/>
        <v>0351-01</v>
      </c>
      <c r="B173" t="s">
        <v>1686</v>
      </c>
      <c r="C173">
        <v>351</v>
      </c>
      <c r="D173">
        <v>1</v>
      </c>
      <c r="E173">
        <v>0</v>
      </c>
      <c r="F173" t="s">
        <v>1186</v>
      </c>
      <c r="G173" t="s">
        <v>967</v>
      </c>
      <c r="H173" t="str">
        <f t="shared" si="4"/>
        <v>0351-01</v>
      </c>
    </row>
    <row r="174" spans="1:8" x14ac:dyDescent="0.35">
      <c r="A174" t="str">
        <f t="shared" si="5"/>
        <v>0352-01</v>
      </c>
      <c r="B174" t="s">
        <v>1686</v>
      </c>
      <c r="C174">
        <v>352</v>
      </c>
      <c r="D174">
        <v>1</v>
      </c>
      <c r="E174">
        <v>0</v>
      </c>
      <c r="F174" t="s">
        <v>1187</v>
      </c>
      <c r="G174" t="s">
        <v>967</v>
      </c>
      <c r="H174" t="str">
        <f t="shared" si="4"/>
        <v>0352-01</v>
      </c>
    </row>
    <row r="175" spans="1:8" x14ac:dyDescent="0.35">
      <c r="A175" t="str">
        <f t="shared" si="5"/>
        <v>0353-01</v>
      </c>
      <c r="B175" t="s">
        <v>1686</v>
      </c>
      <c r="C175">
        <v>353</v>
      </c>
      <c r="D175">
        <v>1</v>
      </c>
      <c r="E175">
        <v>0</v>
      </c>
      <c r="F175" t="s">
        <v>1096</v>
      </c>
      <c r="G175" t="s">
        <v>967</v>
      </c>
      <c r="H175" t="str">
        <f t="shared" si="4"/>
        <v>0353-01</v>
      </c>
    </row>
    <row r="176" spans="1:8" x14ac:dyDescent="0.35">
      <c r="A176" t="str">
        <f t="shared" si="5"/>
        <v>0354-01</v>
      </c>
      <c r="B176" t="s">
        <v>1686</v>
      </c>
      <c r="C176">
        <v>354</v>
      </c>
      <c r="D176">
        <v>1</v>
      </c>
      <c r="E176">
        <v>0</v>
      </c>
      <c r="F176" t="s">
        <v>1097</v>
      </c>
      <c r="G176" t="s">
        <v>967</v>
      </c>
      <c r="H176" t="str">
        <f t="shared" si="4"/>
        <v>0354-01</v>
      </c>
    </row>
    <row r="177" spans="1:8" x14ac:dyDescent="0.35">
      <c r="A177" t="str">
        <f t="shared" si="5"/>
        <v>0356-01</v>
      </c>
      <c r="B177" t="s">
        <v>1686</v>
      </c>
      <c r="C177">
        <v>356</v>
      </c>
      <c r="D177">
        <v>1</v>
      </c>
      <c r="E177">
        <v>0</v>
      </c>
      <c r="F177" t="s">
        <v>1098</v>
      </c>
      <c r="G177" t="s">
        <v>964</v>
      </c>
      <c r="H177" t="str">
        <f t="shared" si="4"/>
        <v>0356-01</v>
      </c>
    </row>
    <row r="178" spans="1:8" x14ac:dyDescent="0.35">
      <c r="A178" t="str">
        <f t="shared" si="5"/>
        <v>0361-01</v>
      </c>
      <c r="B178" t="s">
        <v>1686</v>
      </c>
      <c r="C178">
        <v>361</v>
      </c>
      <c r="D178">
        <v>1</v>
      </c>
      <c r="E178">
        <v>0</v>
      </c>
      <c r="F178" t="s">
        <v>1008</v>
      </c>
      <c r="G178" t="s">
        <v>964</v>
      </c>
      <c r="H178" t="str">
        <f t="shared" si="4"/>
        <v>0361-01</v>
      </c>
    </row>
    <row r="179" spans="1:8" x14ac:dyDescent="0.35">
      <c r="A179" t="str">
        <f t="shared" si="5"/>
        <v>0362-01</v>
      </c>
      <c r="B179" t="s">
        <v>1686</v>
      </c>
      <c r="C179">
        <v>362</v>
      </c>
      <c r="D179">
        <v>1</v>
      </c>
      <c r="E179">
        <v>0</v>
      </c>
      <c r="F179" t="s">
        <v>1270</v>
      </c>
      <c r="G179" t="s">
        <v>964</v>
      </c>
      <c r="H179" t="str">
        <f t="shared" si="4"/>
        <v>0362-01</v>
      </c>
    </row>
    <row r="180" spans="1:8" x14ac:dyDescent="0.35">
      <c r="A180" t="str">
        <f t="shared" si="5"/>
        <v>0363-01</v>
      </c>
      <c r="B180" t="s">
        <v>1686</v>
      </c>
      <c r="C180">
        <v>363</v>
      </c>
      <c r="D180">
        <v>1</v>
      </c>
      <c r="E180">
        <v>0</v>
      </c>
      <c r="F180" t="s">
        <v>1271</v>
      </c>
      <c r="G180" t="s">
        <v>964</v>
      </c>
      <c r="H180" t="str">
        <f t="shared" si="4"/>
        <v>0363-01</v>
      </c>
    </row>
    <row r="181" spans="1:8" x14ac:dyDescent="0.35">
      <c r="A181" t="str">
        <f t="shared" si="5"/>
        <v>0371-01</v>
      </c>
      <c r="B181" t="s">
        <v>1686</v>
      </c>
      <c r="C181">
        <v>371</v>
      </c>
      <c r="D181">
        <v>1</v>
      </c>
      <c r="E181">
        <v>0</v>
      </c>
      <c r="F181" t="s">
        <v>1188</v>
      </c>
      <c r="G181" t="s">
        <v>967</v>
      </c>
      <c r="H181" t="str">
        <f t="shared" si="4"/>
        <v>0371-01</v>
      </c>
    </row>
    <row r="182" spans="1:8" x14ac:dyDescent="0.35">
      <c r="A182" t="str">
        <f t="shared" si="5"/>
        <v>0376-01</v>
      </c>
      <c r="B182" t="s">
        <v>1686</v>
      </c>
      <c r="C182">
        <v>376</v>
      </c>
      <c r="D182">
        <v>1</v>
      </c>
      <c r="E182">
        <v>0</v>
      </c>
      <c r="F182" t="s">
        <v>1099</v>
      </c>
      <c r="G182" t="s">
        <v>967</v>
      </c>
      <c r="H182" t="str">
        <f t="shared" si="4"/>
        <v>0376-01</v>
      </c>
    </row>
    <row r="183" spans="1:8" x14ac:dyDescent="0.35">
      <c r="A183" t="str">
        <f t="shared" si="5"/>
        <v>0377-01</v>
      </c>
      <c r="B183" t="s">
        <v>1686</v>
      </c>
      <c r="C183">
        <v>377</v>
      </c>
      <c r="D183">
        <v>1</v>
      </c>
      <c r="E183">
        <v>0</v>
      </c>
      <c r="F183" t="s">
        <v>1100</v>
      </c>
      <c r="G183" t="s">
        <v>967</v>
      </c>
      <c r="H183" t="str">
        <f t="shared" si="4"/>
        <v>0377-01</v>
      </c>
    </row>
    <row r="184" spans="1:8" x14ac:dyDescent="0.35">
      <c r="A184" t="str">
        <f t="shared" si="5"/>
        <v>0378-01</v>
      </c>
      <c r="B184" t="s">
        <v>1686</v>
      </c>
      <c r="C184">
        <v>378</v>
      </c>
      <c r="D184">
        <v>1</v>
      </c>
      <c r="E184">
        <v>0</v>
      </c>
      <c r="F184" t="s">
        <v>1101</v>
      </c>
      <c r="G184" t="s">
        <v>964</v>
      </c>
      <c r="H184" t="str">
        <f t="shared" si="4"/>
        <v>0378-01</v>
      </c>
    </row>
    <row r="185" spans="1:8" x14ac:dyDescent="0.35">
      <c r="A185" t="str">
        <f t="shared" si="5"/>
        <v>0381-01</v>
      </c>
      <c r="B185" t="s">
        <v>1686</v>
      </c>
      <c r="C185">
        <v>381</v>
      </c>
      <c r="D185">
        <v>1</v>
      </c>
      <c r="E185">
        <v>0</v>
      </c>
      <c r="F185" t="s">
        <v>1009</v>
      </c>
      <c r="G185" t="s">
        <v>964</v>
      </c>
      <c r="H185" t="str">
        <f t="shared" si="4"/>
        <v>0381-01</v>
      </c>
    </row>
    <row r="186" spans="1:8" x14ac:dyDescent="0.35">
      <c r="A186" t="str">
        <f t="shared" si="5"/>
        <v>0390-01</v>
      </c>
      <c r="B186" t="s">
        <v>1686</v>
      </c>
      <c r="C186">
        <v>390</v>
      </c>
      <c r="D186">
        <v>1</v>
      </c>
      <c r="E186">
        <v>0</v>
      </c>
      <c r="F186" t="s">
        <v>1272</v>
      </c>
      <c r="G186" t="s">
        <v>964</v>
      </c>
      <c r="H186" t="str">
        <f t="shared" si="4"/>
        <v>0390-01</v>
      </c>
    </row>
    <row r="187" spans="1:8" x14ac:dyDescent="0.35">
      <c r="A187" t="str">
        <f t="shared" si="5"/>
        <v>0391-01</v>
      </c>
      <c r="B187" t="s">
        <v>1686</v>
      </c>
      <c r="C187">
        <v>391</v>
      </c>
      <c r="D187">
        <v>1</v>
      </c>
      <c r="E187">
        <v>0</v>
      </c>
      <c r="F187" t="s">
        <v>1189</v>
      </c>
      <c r="G187" t="s">
        <v>964</v>
      </c>
      <c r="H187" t="str">
        <f t="shared" si="4"/>
        <v>0391-01</v>
      </c>
    </row>
    <row r="188" spans="1:8" x14ac:dyDescent="0.35">
      <c r="A188" t="str">
        <f t="shared" si="5"/>
        <v>0392-01</v>
      </c>
      <c r="B188" t="s">
        <v>1686</v>
      </c>
      <c r="C188">
        <v>392</v>
      </c>
      <c r="D188">
        <v>1</v>
      </c>
      <c r="E188">
        <v>0</v>
      </c>
      <c r="F188" t="s">
        <v>1102</v>
      </c>
      <c r="G188" t="s">
        <v>967</v>
      </c>
      <c r="H188" t="str">
        <f t="shared" si="4"/>
        <v>0392-01</v>
      </c>
    </row>
    <row r="189" spans="1:8" x14ac:dyDescent="0.35">
      <c r="A189" t="str">
        <f t="shared" si="5"/>
        <v>0393-01</v>
      </c>
      <c r="B189" t="s">
        <v>1686</v>
      </c>
      <c r="C189">
        <v>393</v>
      </c>
      <c r="D189">
        <v>1</v>
      </c>
      <c r="E189">
        <v>0</v>
      </c>
      <c r="F189" t="s">
        <v>1103</v>
      </c>
      <c r="G189" t="s">
        <v>967</v>
      </c>
      <c r="H189" t="str">
        <f t="shared" si="4"/>
        <v>0393-01</v>
      </c>
    </row>
    <row r="190" spans="1:8" x14ac:dyDescent="0.35">
      <c r="A190" t="str">
        <f t="shared" si="5"/>
        <v>0394-01</v>
      </c>
      <c r="B190" t="s">
        <v>1686</v>
      </c>
      <c r="C190">
        <v>394</v>
      </c>
      <c r="D190">
        <v>1</v>
      </c>
      <c r="E190">
        <v>0</v>
      </c>
      <c r="F190" t="s">
        <v>1010</v>
      </c>
      <c r="G190" t="s">
        <v>967</v>
      </c>
      <c r="H190" t="str">
        <f t="shared" si="4"/>
        <v>0394-01</v>
      </c>
    </row>
    <row r="191" spans="1:8" x14ac:dyDescent="0.35">
      <c r="A191" t="str">
        <f t="shared" si="5"/>
        <v>0395-01</v>
      </c>
      <c r="B191" t="s">
        <v>1686</v>
      </c>
      <c r="C191">
        <v>395</v>
      </c>
      <c r="D191">
        <v>1</v>
      </c>
      <c r="E191">
        <v>0</v>
      </c>
      <c r="F191" t="s">
        <v>1011</v>
      </c>
      <c r="G191" t="s">
        <v>967</v>
      </c>
      <c r="H191" t="str">
        <f t="shared" si="4"/>
        <v>0395-01</v>
      </c>
    </row>
    <row r="192" spans="1:8" x14ac:dyDescent="0.35">
      <c r="A192" t="str">
        <f t="shared" si="5"/>
        <v>0402-01</v>
      </c>
      <c r="B192" t="s">
        <v>1686</v>
      </c>
      <c r="C192">
        <v>402</v>
      </c>
      <c r="D192">
        <v>1</v>
      </c>
      <c r="E192">
        <v>0</v>
      </c>
      <c r="F192" t="s">
        <v>1012</v>
      </c>
      <c r="G192" t="s">
        <v>964</v>
      </c>
      <c r="H192" t="str">
        <f t="shared" si="4"/>
        <v>0402-01</v>
      </c>
    </row>
    <row r="193" spans="1:8" x14ac:dyDescent="0.35">
      <c r="A193" t="str">
        <f t="shared" si="5"/>
        <v>0403-01</v>
      </c>
      <c r="B193" t="s">
        <v>1686</v>
      </c>
      <c r="C193">
        <v>403</v>
      </c>
      <c r="D193">
        <v>1</v>
      </c>
      <c r="E193">
        <v>0</v>
      </c>
      <c r="F193" t="s">
        <v>1190</v>
      </c>
      <c r="G193" t="s">
        <v>964</v>
      </c>
      <c r="H193" t="str">
        <f t="shared" si="4"/>
        <v>0403-01</v>
      </c>
    </row>
    <row r="194" spans="1:8" x14ac:dyDescent="0.35">
      <c r="A194" t="str">
        <f t="shared" si="5"/>
        <v>0404-01</v>
      </c>
      <c r="B194" t="s">
        <v>1686</v>
      </c>
      <c r="C194">
        <v>404</v>
      </c>
      <c r="D194">
        <v>1</v>
      </c>
      <c r="E194">
        <v>0</v>
      </c>
      <c r="F194" t="s">
        <v>1191</v>
      </c>
      <c r="G194" t="s">
        <v>964</v>
      </c>
      <c r="H194" t="str">
        <f t="shared" si="4"/>
        <v>0404-01</v>
      </c>
    </row>
    <row r="195" spans="1:8" x14ac:dyDescent="0.35">
      <c r="A195" t="str">
        <f t="shared" si="5"/>
        <v>0408-01</v>
      </c>
      <c r="B195" t="s">
        <v>1686</v>
      </c>
      <c r="C195">
        <v>408</v>
      </c>
      <c r="D195">
        <v>1</v>
      </c>
      <c r="E195">
        <v>0</v>
      </c>
      <c r="F195" t="s">
        <v>1104</v>
      </c>
      <c r="G195" t="s">
        <v>967</v>
      </c>
      <c r="H195" t="str">
        <f t="shared" ref="H195:H258" si="6">TEXT(C195,"0000")&amp;"-"&amp;TEXT(D195,"00")</f>
        <v>0408-01</v>
      </c>
    </row>
    <row r="196" spans="1:8" x14ac:dyDescent="0.35">
      <c r="A196" t="str">
        <f t="shared" ref="A196:A259" si="7">TEXT(C196,"0000")&amp;"-"&amp;TEXT(D196,"00")</f>
        <v>0409-01</v>
      </c>
      <c r="B196" t="s">
        <v>1686</v>
      </c>
      <c r="C196">
        <v>409</v>
      </c>
      <c r="D196">
        <v>1</v>
      </c>
      <c r="E196">
        <v>0</v>
      </c>
      <c r="F196" t="s">
        <v>1105</v>
      </c>
      <c r="G196" t="s">
        <v>967</v>
      </c>
      <c r="H196" t="str">
        <f t="shared" si="6"/>
        <v>0409-01</v>
      </c>
    </row>
    <row r="197" spans="1:8" x14ac:dyDescent="0.35">
      <c r="A197" t="str">
        <f t="shared" si="7"/>
        <v>0411-01</v>
      </c>
      <c r="B197" t="s">
        <v>1686</v>
      </c>
      <c r="C197">
        <v>411</v>
      </c>
      <c r="D197">
        <v>1</v>
      </c>
      <c r="E197">
        <v>0</v>
      </c>
      <c r="F197" t="s">
        <v>1273</v>
      </c>
      <c r="G197" t="s">
        <v>967</v>
      </c>
      <c r="H197" t="str">
        <f t="shared" si="6"/>
        <v>0411-01</v>
      </c>
    </row>
    <row r="198" spans="1:8" x14ac:dyDescent="0.35">
      <c r="A198" t="str">
        <f t="shared" si="7"/>
        <v>0412-01</v>
      </c>
      <c r="B198" t="s">
        <v>1686</v>
      </c>
      <c r="C198">
        <v>412</v>
      </c>
      <c r="D198">
        <v>1</v>
      </c>
      <c r="E198">
        <v>0</v>
      </c>
      <c r="F198" t="s">
        <v>1274</v>
      </c>
      <c r="G198" t="s">
        <v>967</v>
      </c>
      <c r="H198" t="str">
        <f t="shared" si="6"/>
        <v>0412-01</v>
      </c>
    </row>
    <row r="199" spans="1:8" x14ac:dyDescent="0.35">
      <c r="A199" t="str">
        <f t="shared" si="7"/>
        <v>0413-01</v>
      </c>
      <c r="B199" t="s">
        <v>1686</v>
      </c>
      <c r="C199">
        <v>413</v>
      </c>
      <c r="D199">
        <v>1</v>
      </c>
      <c r="E199">
        <v>0</v>
      </c>
      <c r="F199" t="s">
        <v>1275</v>
      </c>
      <c r="G199" t="s">
        <v>964</v>
      </c>
      <c r="H199" t="str">
        <f t="shared" si="6"/>
        <v>0413-01</v>
      </c>
    </row>
    <row r="200" spans="1:8" x14ac:dyDescent="0.35">
      <c r="A200" t="str">
        <f t="shared" si="7"/>
        <v>0414-01</v>
      </c>
      <c r="B200" t="s">
        <v>1686</v>
      </c>
      <c r="C200">
        <v>414</v>
      </c>
      <c r="D200">
        <v>1</v>
      </c>
      <c r="E200">
        <v>0</v>
      </c>
      <c r="F200" t="s">
        <v>1192</v>
      </c>
      <c r="G200" t="s">
        <v>964</v>
      </c>
      <c r="H200" t="str">
        <f t="shared" si="6"/>
        <v>0414-01</v>
      </c>
    </row>
    <row r="201" spans="1:8" x14ac:dyDescent="0.35">
      <c r="A201" t="str">
        <f t="shared" si="7"/>
        <v>0415-01</v>
      </c>
      <c r="B201" t="s">
        <v>1686</v>
      </c>
      <c r="C201">
        <v>415</v>
      </c>
      <c r="D201">
        <v>1</v>
      </c>
      <c r="E201">
        <v>0</v>
      </c>
      <c r="F201" t="s">
        <v>1193</v>
      </c>
      <c r="G201" t="s">
        <v>964</v>
      </c>
      <c r="H201" t="str">
        <f t="shared" si="6"/>
        <v>0415-01</v>
      </c>
    </row>
    <row r="202" spans="1:8" x14ac:dyDescent="0.35">
      <c r="A202" t="str">
        <f t="shared" si="7"/>
        <v>0417-01</v>
      </c>
      <c r="B202" t="s">
        <v>1686</v>
      </c>
      <c r="C202">
        <v>417</v>
      </c>
      <c r="D202">
        <v>1</v>
      </c>
      <c r="E202">
        <v>0</v>
      </c>
      <c r="F202" t="s">
        <v>1276</v>
      </c>
      <c r="G202" t="s">
        <v>967</v>
      </c>
      <c r="H202" t="str">
        <f t="shared" si="6"/>
        <v>0417-01</v>
      </c>
    </row>
    <row r="203" spans="1:8" x14ac:dyDescent="0.35">
      <c r="A203" t="str">
        <f t="shared" si="7"/>
        <v>0418-01</v>
      </c>
      <c r="B203" t="s">
        <v>1686</v>
      </c>
      <c r="C203">
        <v>418</v>
      </c>
      <c r="D203">
        <v>1</v>
      </c>
      <c r="E203">
        <v>0</v>
      </c>
      <c r="F203" t="s">
        <v>1106</v>
      </c>
      <c r="G203" t="s">
        <v>967</v>
      </c>
      <c r="H203" t="str">
        <f t="shared" si="6"/>
        <v>0418-01</v>
      </c>
    </row>
    <row r="204" spans="1:8" x14ac:dyDescent="0.35">
      <c r="A204" t="str">
        <f t="shared" si="7"/>
        <v>0421-01</v>
      </c>
      <c r="B204" t="s">
        <v>1686</v>
      </c>
      <c r="C204">
        <v>421</v>
      </c>
      <c r="D204">
        <v>1</v>
      </c>
      <c r="E204">
        <v>0</v>
      </c>
      <c r="F204" t="s">
        <v>1107</v>
      </c>
      <c r="G204" t="s">
        <v>967</v>
      </c>
      <c r="H204" t="str">
        <f t="shared" si="6"/>
        <v>0421-01</v>
      </c>
    </row>
    <row r="205" spans="1:8" x14ac:dyDescent="0.35">
      <c r="A205" t="str">
        <f t="shared" si="7"/>
        <v>0422-01</v>
      </c>
      <c r="B205" t="s">
        <v>1686</v>
      </c>
      <c r="C205">
        <v>422</v>
      </c>
      <c r="D205">
        <v>1</v>
      </c>
      <c r="E205">
        <v>0</v>
      </c>
      <c r="F205" t="s">
        <v>1108</v>
      </c>
      <c r="G205" t="s">
        <v>967</v>
      </c>
      <c r="H205" t="str">
        <f t="shared" si="6"/>
        <v>0422-01</v>
      </c>
    </row>
    <row r="206" spans="1:8" x14ac:dyDescent="0.35">
      <c r="A206" t="str">
        <f t="shared" si="7"/>
        <v>0423-01</v>
      </c>
      <c r="B206" t="s">
        <v>1686</v>
      </c>
      <c r="C206">
        <v>423</v>
      </c>
      <c r="D206">
        <v>1</v>
      </c>
      <c r="E206">
        <v>0</v>
      </c>
      <c r="F206" t="s">
        <v>1013</v>
      </c>
      <c r="G206" t="s">
        <v>964</v>
      </c>
      <c r="H206" t="str">
        <f t="shared" si="6"/>
        <v>0423-01</v>
      </c>
    </row>
    <row r="207" spans="1:8" x14ac:dyDescent="0.35">
      <c r="A207" t="str">
        <f t="shared" si="7"/>
        <v>0424-01</v>
      </c>
      <c r="B207" t="s">
        <v>1686</v>
      </c>
      <c r="C207">
        <v>424</v>
      </c>
      <c r="D207">
        <v>1</v>
      </c>
      <c r="E207">
        <v>0</v>
      </c>
      <c r="F207" t="s">
        <v>1277</v>
      </c>
      <c r="G207" t="s">
        <v>964</v>
      </c>
      <c r="H207" t="str">
        <f t="shared" si="6"/>
        <v>0424-01</v>
      </c>
    </row>
    <row r="208" spans="1:8" x14ac:dyDescent="0.35">
      <c r="A208" t="str">
        <f t="shared" si="7"/>
        <v>0425-01</v>
      </c>
      <c r="B208" t="s">
        <v>1686</v>
      </c>
      <c r="C208">
        <v>425</v>
      </c>
      <c r="D208">
        <v>1</v>
      </c>
      <c r="E208">
        <v>0</v>
      </c>
      <c r="F208" t="s">
        <v>1278</v>
      </c>
      <c r="G208" t="s">
        <v>967</v>
      </c>
      <c r="H208" t="str">
        <f t="shared" si="6"/>
        <v>0425-01</v>
      </c>
    </row>
    <row r="209" spans="1:8" x14ac:dyDescent="0.35">
      <c r="A209" t="str">
        <f t="shared" si="7"/>
        <v>0426-01</v>
      </c>
      <c r="B209" t="s">
        <v>1686</v>
      </c>
      <c r="C209">
        <v>426</v>
      </c>
      <c r="D209">
        <v>1</v>
      </c>
      <c r="E209">
        <v>0</v>
      </c>
      <c r="F209" t="s">
        <v>1279</v>
      </c>
      <c r="G209" t="s">
        <v>967</v>
      </c>
      <c r="H209" t="str">
        <f t="shared" si="6"/>
        <v>0426-01</v>
      </c>
    </row>
    <row r="210" spans="1:8" x14ac:dyDescent="0.35">
      <c r="A210" t="str">
        <f t="shared" si="7"/>
        <v>0427-01</v>
      </c>
      <c r="B210" t="s">
        <v>1686</v>
      </c>
      <c r="C210">
        <v>427</v>
      </c>
      <c r="D210">
        <v>1</v>
      </c>
      <c r="E210">
        <v>0</v>
      </c>
      <c r="F210" t="s">
        <v>1109</v>
      </c>
      <c r="G210" t="s">
        <v>967</v>
      </c>
      <c r="H210" t="str">
        <f t="shared" si="6"/>
        <v>0427-01</v>
      </c>
    </row>
    <row r="211" spans="1:8" x14ac:dyDescent="0.35">
      <c r="A211" t="str">
        <f t="shared" si="7"/>
        <v>0432-01</v>
      </c>
      <c r="B211" t="s">
        <v>1686</v>
      </c>
      <c r="C211">
        <v>432</v>
      </c>
      <c r="D211">
        <v>1</v>
      </c>
      <c r="E211">
        <v>0</v>
      </c>
      <c r="F211" t="s">
        <v>1110</v>
      </c>
      <c r="G211" t="s">
        <v>964</v>
      </c>
      <c r="H211" t="str">
        <f t="shared" si="6"/>
        <v>0432-01</v>
      </c>
    </row>
    <row r="212" spans="1:8" x14ac:dyDescent="0.35">
      <c r="A212" t="str">
        <f t="shared" si="7"/>
        <v>0435-01</v>
      </c>
      <c r="B212" t="s">
        <v>1686</v>
      </c>
      <c r="C212">
        <v>435</v>
      </c>
      <c r="D212">
        <v>1</v>
      </c>
      <c r="E212">
        <v>0</v>
      </c>
      <c r="F212" t="s">
        <v>1689</v>
      </c>
      <c r="G212" t="s">
        <v>964</v>
      </c>
      <c r="H212" t="str">
        <f t="shared" si="6"/>
        <v>0435-01</v>
      </c>
    </row>
    <row r="213" spans="1:8" x14ac:dyDescent="0.35">
      <c r="A213" t="str">
        <f t="shared" si="7"/>
        <v>0436-01</v>
      </c>
      <c r="B213" t="s">
        <v>1686</v>
      </c>
      <c r="C213">
        <v>436</v>
      </c>
      <c r="D213">
        <v>1</v>
      </c>
      <c r="E213">
        <v>0</v>
      </c>
      <c r="F213" t="s">
        <v>1194</v>
      </c>
      <c r="G213" t="s">
        <v>967</v>
      </c>
      <c r="H213" t="str">
        <f t="shared" si="6"/>
        <v>0436-01</v>
      </c>
    </row>
    <row r="214" spans="1:8" x14ac:dyDescent="0.35">
      <c r="A214" t="str">
        <f t="shared" si="7"/>
        <v>0437-01</v>
      </c>
      <c r="B214" t="s">
        <v>1686</v>
      </c>
      <c r="C214">
        <v>437</v>
      </c>
      <c r="D214">
        <v>1</v>
      </c>
      <c r="E214">
        <v>0</v>
      </c>
      <c r="F214" t="s">
        <v>1195</v>
      </c>
      <c r="G214" t="s">
        <v>967</v>
      </c>
      <c r="H214" t="str">
        <f t="shared" si="6"/>
        <v>0437-01</v>
      </c>
    </row>
    <row r="215" spans="1:8" x14ac:dyDescent="0.35">
      <c r="A215" t="str">
        <f t="shared" si="7"/>
        <v>0440-01</v>
      </c>
      <c r="B215" t="s">
        <v>1686</v>
      </c>
      <c r="C215">
        <v>440</v>
      </c>
      <c r="D215">
        <v>1</v>
      </c>
      <c r="E215">
        <v>0</v>
      </c>
      <c r="F215" t="s">
        <v>1196</v>
      </c>
      <c r="G215" t="s">
        <v>967</v>
      </c>
      <c r="H215" t="str">
        <f t="shared" si="6"/>
        <v>0440-01</v>
      </c>
    </row>
    <row r="216" spans="1:8" x14ac:dyDescent="0.35">
      <c r="A216" t="str">
        <f t="shared" si="7"/>
        <v>0441-01</v>
      </c>
      <c r="B216" t="s">
        <v>1686</v>
      </c>
      <c r="C216">
        <v>441</v>
      </c>
      <c r="D216">
        <v>1</v>
      </c>
      <c r="E216">
        <v>0</v>
      </c>
      <c r="F216" t="s">
        <v>1280</v>
      </c>
      <c r="G216" t="s">
        <v>964</v>
      </c>
      <c r="H216" t="str">
        <f t="shared" si="6"/>
        <v>0441-01</v>
      </c>
    </row>
    <row r="217" spans="1:8" x14ac:dyDescent="0.35">
      <c r="A217" t="str">
        <f t="shared" si="7"/>
        <v>0442-01</v>
      </c>
      <c r="B217" t="s">
        <v>1686</v>
      </c>
      <c r="C217">
        <v>442</v>
      </c>
      <c r="D217">
        <v>1</v>
      </c>
      <c r="E217">
        <v>0</v>
      </c>
      <c r="F217" t="s">
        <v>1014</v>
      </c>
      <c r="G217" t="s">
        <v>967</v>
      </c>
      <c r="H217" t="str">
        <f t="shared" si="6"/>
        <v>0442-01</v>
      </c>
    </row>
    <row r="218" spans="1:8" x14ac:dyDescent="0.35">
      <c r="A218" t="str">
        <f t="shared" si="7"/>
        <v>0443-01</v>
      </c>
      <c r="B218" t="s">
        <v>1686</v>
      </c>
      <c r="C218">
        <v>443</v>
      </c>
      <c r="D218">
        <v>1</v>
      </c>
      <c r="E218">
        <v>0</v>
      </c>
      <c r="F218" t="s">
        <v>1015</v>
      </c>
      <c r="G218" t="s">
        <v>967</v>
      </c>
      <c r="H218" t="str">
        <f t="shared" si="6"/>
        <v>0443-01</v>
      </c>
    </row>
    <row r="219" spans="1:8" x14ac:dyDescent="0.35">
      <c r="A219" t="str">
        <f t="shared" si="7"/>
        <v>0444-01</v>
      </c>
      <c r="B219" t="s">
        <v>1686</v>
      </c>
      <c r="C219">
        <v>444</v>
      </c>
      <c r="D219">
        <v>1</v>
      </c>
      <c r="E219">
        <v>0</v>
      </c>
      <c r="F219" t="s">
        <v>1016</v>
      </c>
      <c r="G219" t="s">
        <v>967</v>
      </c>
      <c r="H219" t="str">
        <f t="shared" si="6"/>
        <v>0444-01</v>
      </c>
    </row>
    <row r="220" spans="1:8" x14ac:dyDescent="0.35">
      <c r="A220" t="str">
        <f t="shared" si="7"/>
        <v>0446-01</v>
      </c>
      <c r="B220" t="s">
        <v>1686</v>
      </c>
      <c r="C220">
        <v>446</v>
      </c>
      <c r="D220">
        <v>1</v>
      </c>
      <c r="E220">
        <v>0</v>
      </c>
      <c r="F220" t="s">
        <v>1111</v>
      </c>
      <c r="G220" t="s">
        <v>967</v>
      </c>
      <c r="H220" t="str">
        <f t="shared" si="6"/>
        <v>0446-01</v>
      </c>
    </row>
    <row r="221" spans="1:8" x14ac:dyDescent="0.35">
      <c r="A221" t="str">
        <f t="shared" si="7"/>
        <v>0447-01</v>
      </c>
      <c r="B221" t="s">
        <v>1686</v>
      </c>
      <c r="C221">
        <v>447</v>
      </c>
      <c r="D221">
        <v>1</v>
      </c>
      <c r="E221">
        <v>0</v>
      </c>
      <c r="F221" t="s">
        <v>1112</v>
      </c>
      <c r="G221" t="s">
        <v>964</v>
      </c>
      <c r="H221" t="str">
        <f t="shared" si="6"/>
        <v>0447-01</v>
      </c>
    </row>
    <row r="222" spans="1:8" x14ac:dyDescent="0.35">
      <c r="A222" t="str">
        <f t="shared" si="7"/>
        <v>0451-01</v>
      </c>
      <c r="B222" t="s">
        <v>1686</v>
      </c>
      <c r="C222">
        <v>451</v>
      </c>
      <c r="D222">
        <v>1</v>
      </c>
      <c r="E222">
        <v>0</v>
      </c>
      <c r="F222" t="s">
        <v>1197</v>
      </c>
      <c r="G222" t="s">
        <v>967</v>
      </c>
      <c r="H222" t="str">
        <f t="shared" si="6"/>
        <v>0451-01</v>
      </c>
    </row>
    <row r="223" spans="1:8" x14ac:dyDescent="0.35">
      <c r="A223" t="str">
        <f t="shared" si="7"/>
        <v>0453-01</v>
      </c>
      <c r="B223" t="s">
        <v>1686</v>
      </c>
      <c r="C223">
        <v>453</v>
      </c>
      <c r="D223">
        <v>1</v>
      </c>
      <c r="E223">
        <v>0</v>
      </c>
      <c r="F223" t="s">
        <v>1198</v>
      </c>
      <c r="G223" t="s">
        <v>967</v>
      </c>
      <c r="H223" t="str">
        <f t="shared" si="6"/>
        <v>0453-01</v>
      </c>
    </row>
    <row r="224" spans="1:8" x14ac:dyDescent="0.35">
      <c r="A224" t="str">
        <f t="shared" si="7"/>
        <v>0454-01</v>
      </c>
      <c r="B224" t="s">
        <v>1686</v>
      </c>
      <c r="C224">
        <v>454</v>
      </c>
      <c r="D224">
        <v>1</v>
      </c>
      <c r="E224">
        <v>0</v>
      </c>
      <c r="F224" t="s">
        <v>1199</v>
      </c>
      <c r="G224" t="s">
        <v>967</v>
      </c>
      <c r="H224" t="str">
        <f t="shared" si="6"/>
        <v>0454-01</v>
      </c>
    </row>
    <row r="225" spans="1:8" x14ac:dyDescent="0.35">
      <c r="A225" t="str">
        <f t="shared" si="7"/>
        <v>0456-01</v>
      </c>
      <c r="B225" t="s">
        <v>1686</v>
      </c>
      <c r="C225">
        <v>456</v>
      </c>
      <c r="D225">
        <v>1</v>
      </c>
      <c r="E225">
        <v>0</v>
      </c>
      <c r="F225" t="s">
        <v>1281</v>
      </c>
      <c r="G225" t="s">
        <v>967</v>
      </c>
      <c r="H225" t="str">
        <f t="shared" si="6"/>
        <v>0456-01</v>
      </c>
    </row>
    <row r="226" spans="1:8" x14ac:dyDescent="0.35">
      <c r="A226" t="str">
        <f t="shared" si="7"/>
        <v>0457-01</v>
      </c>
      <c r="B226" t="s">
        <v>1686</v>
      </c>
      <c r="C226">
        <v>457</v>
      </c>
      <c r="D226">
        <v>1</v>
      </c>
      <c r="E226">
        <v>0</v>
      </c>
      <c r="F226" t="s">
        <v>1282</v>
      </c>
      <c r="G226" t="s">
        <v>967</v>
      </c>
      <c r="H226" t="str">
        <f t="shared" si="6"/>
        <v>0457-01</v>
      </c>
    </row>
    <row r="227" spans="1:8" x14ac:dyDescent="0.35">
      <c r="A227" t="str">
        <f t="shared" si="7"/>
        <v>0458-01</v>
      </c>
      <c r="B227" t="s">
        <v>1686</v>
      </c>
      <c r="C227">
        <v>458</v>
      </c>
      <c r="D227">
        <v>1</v>
      </c>
      <c r="E227">
        <v>0</v>
      </c>
      <c r="F227" t="s">
        <v>1283</v>
      </c>
      <c r="G227" t="s">
        <v>964</v>
      </c>
      <c r="H227" t="str">
        <f t="shared" si="6"/>
        <v>0458-01</v>
      </c>
    </row>
    <row r="228" spans="1:8" x14ac:dyDescent="0.35">
      <c r="A228" t="str">
        <f t="shared" si="7"/>
        <v>0459-01</v>
      </c>
      <c r="B228" t="s">
        <v>1686</v>
      </c>
      <c r="C228">
        <v>459</v>
      </c>
      <c r="D228">
        <v>1</v>
      </c>
      <c r="E228">
        <v>0</v>
      </c>
      <c r="F228" t="s">
        <v>1017</v>
      </c>
      <c r="G228" t="s">
        <v>967</v>
      </c>
      <c r="H228" t="str">
        <f t="shared" si="6"/>
        <v>0459-01</v>
      </c>
    </row>
    <row r="229" spans="1:8" x14ac:dyDescent="0.35">
      <c r="A229" t="str">
        <f t="shared" si="7"/>
        <v>0460-01</v>
      </c>
      <c r="B229" t="s">
        <v>1686</v>
      </c>
      <c r="C229">
        <v>460</v>
      </c>
      <c r="D229">
        <v>1</v>
      </c>
      <c r="E229">
        <v>0</v>
      </c>
      <c r="F229" t="s">
        <v>1018</v>
      </c>
      <c r="G229" t="s">
        <v>967</v>
      </c>
      <c r="H229" t="str">
        <f t="shared" si="6"/>
        <v>0460-01</v>
      </c>
    </row>
    <row r="230" spans="1:8" x14ac:dyDescent="0.35">
      <c r="A230" t="str">
        <f t="shared" si="7"/>
        <v>0461-01</v>
      </c>
      <c r="B230" t="s">
        <v>1686</v>
      </c>
      <c r="C230">
        <v>461</v>
      </c>
      <c r="D230">
        <v>1</v>
      </c>
      <c r="E230">
        <v>0</v>
      </c>
      <c r="F230" t="s">
        <v>1019</v>
      </c>
      <c r="G230" t="s">
        <v>967</v>
      </c>
      <c r="H230" t="str">
        <f t="shared" si="6"/>
        <v>0461-01</v>
      </c>
    </row>
    <row r="231" spans="1:8" x14ac:dyDescent="0.35">
      <c r="A231" t="str">
        <f t="shared" si="7"/>
        <v>0463-01</v>
      </c>
      <c r="B231" t="s">
        <v>1686</v>
      </c>
      <c r="C231">
        <v>463</v>
      </c>
      <c r="D231">
        <v>1</v>
      </c>
      <c r="E231">
        <v>0</v>
      </c>
      <c r="F231" t="s">
        <v>1113</v>
      </c>
      <c r="G231" t="s">
        <v>964</v>
      </c>
      <c r="H231" t="str">
        <f t="shared" si="6"/>
        <v>0463-01</v>
      </c>
    </row>
    <row r="232" spans="1:8" x14ac:dyDescent="0.35">
      <c r="A232" t="str">
        <f t="shared" si="7"/>
        <v>0464-01</v>
      </c>
      <c r="B232" t="s">
        <v>1686</v>
      </c>
      <c r="C232">
        <v>464</v>
      </c>
      <c r="D232">
        <v>1</v>
      </c>
      <c r="E232">
        <v>0</v>
      </c>
      <c r="F232" t="s">
        <v>1114</v>
      </c>
      <c r="G232" t="s">
        <v>967</v>
      </c>
      <c r="H232" t="str">
        <f t="shared" si="6"/>
        <v>0464-01</v>
      </c>
    </row>
    <row r="233" spans="1:8" x14ac:dyDescent="0.35">
      <c r="A233" t="str">
        <f t="shared" si="7"/>
        <v>0465-01</v>
      </c>
      <c r="B233" t="s">
        <v>1686</v>
      </c>
      <c r="C233">
        <v>465</v>
      </c>
      <c r="D233">
        <v>1</v>
      </c>
      <c r="E233">
        <v>0</v>
      </c>
      <c r="F233" t="s">
        <v>1200</v>
      </c>
      <c r="G233" t="s">
        <v>964</v>
      </c>
      <c r="H233" t="str">
        <f t="shared" si="6"/>
        <v>0465-01</v>
      </c>
    </row>
    <row r="234" spans="1:8" x14ac:dyDescent="0.35">
      <c r="A234" t="str">
        <f t="shared" si="7"/>
        <v>0466-01</v>
      </c>
      <c r="B234" t="s">
        <v>1686</v>
      </c>
      <c r="C234">
        <v>466</v>
      </c>
      <c r="D234">
        <v>1</v>
      </c>
      <c r="E234">
        <v>0</v>
      </c>
      <c r="F234" t="s">
        <v>1692</v>
      </c>
      <c r="G234" t="s">
        <v>964</v>
      </c>
      <c r="H234" t="str">
        <f t="shared" si="6"/>
        <v>0466-01</v>
      </c>
    </row>
    <row r="235" spans="1:8" x14ac:dyDescent="0.35">
      <c r="A235" t="str">
        <f t="shared" si="7"/>
        <v>0473-01</v>
      </c>
      <c r="B235" t="s">
        <v>1686</v>
      </c>
      <c r="C235">
        <v>473</v>
      </c>
      <c r="D235">
        <v>1</v>
      </c>
      <c r="E235">
        <v>0</v>
      </c>
      <c r="F235" t="s">
        <v>1020</v>
      </c>
      <c r="G235" t="s">
        <v>964</v>
      </c>
      <c r="H235" t="str">
        <f t="shared" si="6"/>
        <v>0473-01</v>
      </c>
    </row>
    <row r="236" spans="1:8" x14ac:dyDescent="0.35">
      <c r="A236" t="str">
        <f t="shared" si="7"/>
        <v>0477-01</v>
      </c>
      <c r="B236" t="s">
        <v>1686</v>
      </c>
      <c r="C236">
        <v>477</v>
      </c>
      <c r="D236">
        <v>1</v>
      </c>
      <c r="E236">
        <v>0</v>
      </c>
      <c r="F236" t="s">
        <v>1115</v>
      </c>
      <c r="G236" t="s">
        <v>964</v>
      </c>
      <c r="H236" t="str">
        <f t="shared" si="6"/>
        <v>0477-01</v>
      </c>
    </row>
    <row r="237" spans="1:8" x14ac:dyDescent="0.35">
      <c r="A237" t="str">
        <f t="shared" si="7"/>
        <v>0480-01</v>
      </c>
      <c r="B237" t="s">
        <v>1686</v>
      </c>
      <c r="C237">
        <v>480</v>
      </c>
      <c r="D237">
        <v>1</v>
      </c>
      <c r="E237">
        <v>0</v>
      </c>
      <c r="F237" t="s">
        <v>1201</v>
      </c>
      <c r="G237" t="s">
        <v>964</v>
      </c>
      <c r="H237" t="str">
        <f t="shared" si="6"/>
        <v>0480-01</v>
      </c>
    </row>
    <row r="238" spans="1:8" x14ac:dyDescent="0.35">
      <c r="A238" t="str">
        <f t="shared" si="7"/>
        <v>0482-01</v>
      </c>
      <c r="B238" t="s">
        <v>1686</v>
      </c>
      <c r="C238">
        <v>482</v>
      </c>
      <c r="D238">
        <v>1</v>
      </c>
      <c r="E238">
        <v>0</v>
      </c>
      <c r="F238" t="s">
        <v>1021</v>
      </c>
      <c r="G238" t="s">
        <v>964</v>
      </c>
      <c r="H238" t="str">
        <f t="shared" si="6"/>
        <v>0482-01</v>
      </c>
    </row>
    <row r="239" spans="1:8" x14ac:dyDescent="0.35">
      <c r="A239" t="str">
        <f t="shared" si="7"/>
        <v>0483-01</v>
      </c>
      <c r="B239" t="s">
        <v>1686</v>
      </c>
      <c r="C239">
        <v>483</v>
      </c>
      <c r="D239">
        <v>1</v>
      </c>
      <c r="E239">
        <v>0</v>
      </c>
      <c r="F239" t="s">
        <v>1116</v>
      </c>
      <c r="G239" t="s">
        <v>967</v>
      </c>
      <c r="H239" t="str">
        <f t="shared" si="6"/>
        <v>0483-01</v>
      </c>
    </row>
    <row r="240" spans="1:8" x14ac:dyDescent="0.35">
      <c r="A240" t="str">
        <f t="shared" si="7"/>
        <v>0484-01</v>
      </c>
      <c r="B240" t="s">
        <v>1686</v>
      </c>
      <c r="C240">
        <v>484</v>
      </c>
      <c r="D240">
        <v>1</v>
      </c>
      <c r="E240">
        <v>0</v>
      </c>
      <c r="F240" t="s">
        <v>1117</v>
      </c>
      <c r="G240" t="s">
        <v>964</v>
      </c>
      <c r="H240" t="str">
        <f t="shared" si="6"/>
        <v>0484-01</v>
      </c>
    </row>
    <row r="241" spans="1:8" x14ac:dyDescent="0.35">
      <c r="A241" t="str">
        <f t="shared" si="7"/>
        <v>0485-01</v>
      </c>
      <c r="B241" t="s">
        <v>1686</v>
      </c>
      <c r="C241">
        <v>485</v>
      </c>
      <c r="D241">
        <v>1</v>
      </c>
      <c r="E241">
        <v>0</v>
      </c>
      <c r="F241" t="s">
        <v>1202</v>
      </c>
      <c r="G241" t="s">
        <v>964</v>
      </c>
      <c r="H241" t="str">
        <f t="shared" si="6"/>
        <v>0485-01</v>
      </c>
    </row>
    <row r="242" spans="1:8" x14ac:dyDescent="0.35">
      <c r="A242" t="str">
        <f t="shared" si="7"/>
        <v>0486-01</v>
      </c>
      <c r="B242" t="s">
        <v>1686</v>
      </c>
      <c r="C242">
        <v>486</v>
      </c>
      <c r="D242">
        <v>1</v>
      </c>
      <c r="E242">
        <v>0</v>
      </c>
      <c r="F242" t="s">
        <v>1284</v>
      </c>
      <c r="G242" t="s">
        <v>964</v>
      </c>
      <c r="H242" t="str">
        <f t="shared" si="6"/>
        <v>0486-01</v>
      </c>
    </row>
    <row r="243" spans="1:8" x14ac:dyDescent="0.35">
      <c r="A243" t="str">
        <f t="shared" si="7"/>
        <v>0487-01</v>
      </c>
      <c r="B243" t="s">
        <v>1686</v>
      </c>
      <c r="C243">
        <v>487</v>
      </c>
      <c r="D243">
        <v>1</v>
      </c>
      <c r="E243">
        <v>0</v>
      </c>
      <c r="F243" t="s">
        <v>1022</v>
      </c>
      <c r="G243" t="s">
        <v>964</v>
      </c>
      <c r="H243" t="str">
        <f t="shared" si="6"/>
        <v>0487-01</v>
      </c>
    </row>
    <row r="244" spans="1:8" x14ac:dyDescent="0.35">
      <c r="A244" t="str">
        <f t="shared" si="7"/>
        <v>0492-01</v>
      </c>
      <c r="B244" t="s">
        <v>1686</v>
      </c>
      <c r="C244">
        <v>492</v>
      </c>
      <c r="D244">
        <v>1</v>
      </c>
      <c r="E244">
        <v>0</v>
      </c>
      <c r="F244" t="s">
        <v>1203</v>
      </c>
      <c r="G244" t="s">
        <v>964</v>
      </c>
      <c r="H244" t="str">
        <f t="shared" si="6"/>
        <v>0492-01</v>
      </c>
    </row>
    <row r="245" spans="1:8" x14ac:dyDescent="0.35">
      <c r="A245" t="str">
        <f t="shared" si="7"/>
        <v>0495-01</v>
      </c>
      <c r="B245" t="s">
        <v>1686</v>
      </c>
      <c r="C245">
        <v>495</v>
      </c>
      <c r="D245">
        <v>1</v>
      </c>
      <c r="E245">
        <v>0</v>
      </c>
      <c r="F245" t="s">
        <v>1118</v>
      </c>
      <c r="G245" t="s">
        <v>964</v>
      </c>
      <c r="H245" t="str">
        <f t="shared" si="6"/>
        <v>0495-01</v>
      </c>
    </row>
    <row r="246" spans="1:8" x14ac:dyDescent="0.35">
      <c r="A246" t="str">
        <f t="shared" si="7"/>
        <v>0497-01</v>
      </c>
      <c r="B246" t="s">
        <v>1686</v>
      </c>
      <c r="C246">
        <v>497</v>
      </c>
      <c r="D246">
        <v>1</v>
      </c>
      <c r="E246">
        <v>0</v>
      </c>
      <c r="F246" t="s">
        <v>1023</v>
      </c>
      <c r="G246" t="s">
        <v>964</v>
      </c>
      <c r="H246" t="str">
        <f t="shared" si="6"/>
        <v>0497-01</v>
      </c>
    </row>
    <row r="247" spans="1:8" x14ac:dyDescent="0.35">
      <c r="A247" t="str">
        <f t="shared" si="7"/>
        <v>0499-01</v>
      </c>
      <c r="B247" t="s">
        <v>1686</v>
      </c>
      <c r="C247">
        <v>499</v>
      </c>
      <c r="D247">
        <v>1</v>
      </c>
      <c r="E247">
        <v>0</v>
      </c>
      <c r="F247" t="s">
        <v>1204</v>
      </c>
      <c r="G247" t="s">
        <v>964</v>
      </c>
      <c r="H247" t="str">
        <f t="shared" si="6"/>
        <v>0499-01</v>
      </c>
    </row>
    <row r="248" spans="1:8" x14ac:dyDescent="0.35">
      <c r="A248" t="str">
        <f t="shared" si="7"/>
        <v>0500-01</v>
      </c>
      <c r="B248" t="s">
        <v>1686</v>
      </c>
      <c r="C248">
        <v>500</v>
      </c>
      <c r="D248">
        <v>1</v>
      </c>
      <c r="E248">
        <v>0</v>
      </c>
      <c r="F248" t="s">
        <v>1285</v>
      </c>
      <c r="G248" t="s">
        <v>964</v>
      </c>
      <c r="H248" t="str">
        <f t="shared" si="6"/>
        <v>0500-01</v>
      </c>
    </row>
    <row r="249" spans="1:8" x14ac:dyDescent="0.35">
      <c r="A249" t="str">
        <f t="shared" si="7"/>
        <v>0504-01</v>
      </c>
      <c r="B249" t="s">
        <v>1686</v>
      </c>
      <c r="C249">
        <v>504</v>
      </c>
      <c r="D249">
        <v>1</v>
      </c>
      <c r="E249">
        <v>0</v>
      </c>
      <c r="F249" t="s">
        <v>1286</v>
      </c>
      <c r="G249" t="s">
        <v>967</v>
      </c>
      <c r="H249" t="str">
        <f t="shared" si="6"/>
        <v>0504-01</v>
      </c>
    </row>
    <row r="250" spans="1:8" x14ac:dyDescent="0.35">
      <c r="A250" t="str">
        <f t="shared" si="7"/>
        <v>0505-01</v>
      </c>
      <c r="B250" t="s">
        <v>1686</v>
      </c>
      <c r="C250">
        <v>505</v>
      </c>
      <c r="D250">
        <v>1</v>
      </c>
      <c r="E250">
        <v>0</v>
      </c>
      <c r="F250" t="s">
        <v>1024</v>
      </c>
      <c r="G250" t="s">
        <v>964</v>
      </c>
      <c r="H250" t="str">
        <f t="shared" si="6"/>
        <v>0505-01</v>
      </c>
    </row>
    <row r="251" spans="1:8" x14ac:dyDescent="0.35">
      <c r="A251" t="str">
        <f t="shared" si="7"/>
        <v>0507-01</v>
      </c>
      <c r="B251" t="s">
        <v>1686</v>
      </c>
      <c r="C251">
        <v>507</v>
      </c>
      <c r="D251">
        <v>1</v>
      </c>
      <c r="E251">
        <v>0</v>
      </c>
      <c r="F251" t="s">
        <v>1025</v>
      </c>
      <c r="G251" t="s">
        <v>964</v>
      </c>
      <c r="H251" t="str">
        <f t="shared" si="6"/>
        <v>0507-01</v>
      </c>
    </row>
    <row r="252" spans="1:8" x14ac:dyDescent="0.35">
      <c r="A252" t="str">
        <f t="shared" si="7"/>
        <v>0508-01</v>
      </c>
      <c r="B252" t="s">
        <v>1686</v>
      </c>
      <c r="C252">
        <v>508</v>
      </c>
      <c r="D252">
        <v>1</v>
      </c>
      <c r="E252">
        <v>0</v>
      </c>
      <c r="F252" t="s">
        <v>1119</v>
      </c>
      <c r="G252" t="s">
        <v>964</v>
      </c>
      <c r="H252" t="str">
        <f t="shared" si="6"/>
        <v>0508-01</v>
      </c>
    </row>
    <row r="253" spans="1:8" x14ac:dyDescent="0.35">
      <c r="A253" t="str">
        <f t="shared" si="7"/>
        <v>0511-01</v>
      </c>
      <c r="B253" t="s">
        <v>1686</v>
      </c>
      <c r="C253">
        <v>511</v>
      </c>
      <c r="D253">
        <v>1</v>
      </c>
      <c r="E253">
        <v>0</v>
      </c>
      <c r="F253" t="s">
        <v>1287</v>
      </c>
      <c r="G253" t="s">
        <v>964</v>
      </c>
      <c r="H253" t="str">
        <f t="shared" si="6"/>
        <v>0511-01</v>
      </c>
    </row>
    <row r="254" spans="1:8" x14ac:dyDescent="0.35">
      <c r="A254" t="str">
        <f t="shared" si="7"/>
        <v>0513-01</v>
      </c>
      <c r="B254" t="s">
        <v>1686</v>
      </c>
      <c r="C254">
        <v>513</v>
      </c>
      <c r="D254">
        <v>1</v>
      </c>
      <c r="E254">
        <v>0</v>
      </c>
      <c r="F254" t="s">
        <v>1026</v>
      </c>
      <c r="G254" t="s">
        <v>967</v>
      </c>
      <c r="H254" t="str">
        <f t="shared" si="6"/>
        <v>0513-01</v>
      </c>
    </row>
    <row r="255" spans="1:8" x14ac:dyDescent="0.35">
      <c r="A255" t="str">
        <f t="shared" si="7"/>
        <v>0514-01</v>
      </c>
      <c r="B255" t="s">
        <v>1686</v>
      </c>
      <c r="C255">
        <v>514</v>
      </c>
      <c r="D255">
        <v>1</v>
      </c>
      <c r="E255">
        <v>0</v>
      </c>
      <c r="F255" t="s">
        <v>1027</v>
      </c>
      <c r="G255" t="s">
        <v>964</v>
      </c>
      <c r="H255" t="str">
        <f t="shared" si="6"/>
        <v>0514-01</v>
      </c>
    </row>
    <row r="256" spans="1:8" x14ac:dyDescent="0.35">
      <c r="A256" t="str">
        <f t="shared" si="7"/>
        <v>0516-01</v>
      </c>
      <c r="B256" t="s">
        <v>1686</v>
      </c>
      <c r="C256">
        <v>516</v>
      </c>
      <c r="D256">
        <v>1</v>
      </c>
      <c r="E256">
        <v>0</v>
      </c>
      <c r="F256" t="s">
        <v>1120</v>
      </c>
      <c r="G256" t="s">
        <v>967</v>
      </c>
      <c r="H256" t="str">
        <f t="shared" si="6"/>
        <v>0516-01</v>
      </c>
    </row>
    <row r="257" spans="1:8" x14ac:dyDescent="0.35">
      <c r="A257" t="str">
        <f t="shared" si="7"/>
        <v>0518-01</v>
      </c>
      <c r="B257" t="s">
        <v>1686</v>
      </c>
      <c r="C257">
        <v>518</v>
      </c>
      <c r="D257">
        <v>1</v>
      </c>
      <c r="E257">
        <v>0</v>
      </c>
      <c r="F257" t="s">
        <v>1121</v>
      </c>
      <c r="G257" t="s">
        <v>964</v>
      </c>
      <c r="H257" t="str">
        <f t="shared" si="6"/>
        <v>0518-01</v>
      </c>
    </row>
    <row r="258" spans="1:8" x14ac:dyDescent="0.35">
      <c r="A258" t="str">
        <f t="shared" si="7"/>
        <v>0521-01</v>
      </c>
      <c r="B258" t="s">
        <v>1686</v>
      </c>
      <c r="C258">
        <v>521</v>
      </c>
      <c r="D258">
        <v>1</v>
      </c>
      <c r="E258">
        <v>0</v>
      </c>
      <c r="F258" t="s">
        <v>1288</v>
      </c>
      <c r="G258" t="s">
        <v>967</v>
      </c>
      <c r="H258" t="str">
        <f t="shared" si="6"/>
        <v>0521-01</v>
      </c>
    </row>
    <row r="259" spans="1:8" x14ac:dyDescent="0.35">
      <c r="A259" t="str">
        <f t="shared" si="7"/>
        <v>0522-01</v>
      </c>
      <c r="B259" t="s">
        <v>1686</v>
      </c>
      <c r="C259">
        <v>522</v>
      </c>
      <c r="D259">
        <v>1</v>
      </c>
      <c r="E259">
        <v>0</v>
      </c>
      <c r="F259" t="s">
        <v>1028</v>
      </c>
      <c r="G259" t="s">
        <v>967</v>
      </c>
      <c r="H259" t="str">
        <f t="shared" ref="H259:H322" si="8">TEXT(C259,"0000")&amp;"-"&amp;TEXT(D259,"00")</f>
        <v>0522-01</v>
      </c>
    </row>
    <row r="260" spans="1:8" x14ac:dyDescent="0.35">
      <c r="A260" t="str">
        <f t="shared" ref="A260:A323" si="9">TEXT(C260,"0000")&amp;"-"&amp;TEXT(D260,"00")</f>
        <v>0523-01</v>
      </c>
      <c r="B260" t="s">
        <v>1686</v>
      </c>
      <c r="C260">
        <v>523</v>
      </c>
      <c r="D260">
        <v>1</v>
      </c>
      <c r="E260">
        <v>0</v>
      </c>
      <c r="F260" t="s">
        <v>1029</v>
      </c>
      <c r="G260" t="s">
        <v>967</v>
      </c>
      <c r="H260" t="str">
        <f t="shared" si="8"/>
        <v>0523-01</v>
      </c>
    </row>
    <row r="261" spans="1:8" x14ac:dyDescent="0.35">
      <c r="A261" t="str">
        <f t="shared" si="9"/>
        <v>0524-01</v>
      </c>
      <c r="B261" t="s">
        <v>1686</v>
      </c>
      <c r="C261">
        <v>524</v>
      </c>
      <c r="D261">
        <v>1</v>
      </c>
      <c r="E261">
        <v>0</v>
      </c>
      <c r="F261" t="s">
        <v>1030</v>
      </c>
      <c r="G261" t="s">
        <v>967</v>
      </c>
      <c r="H261" t="str">
        <f t="shared" si="8"/>
        <v>0524-01</v>
      </c>
    </row>
    <row r="262" spans="1:8" x14ac:dyDescent="0.35">
      <c r="A262" t="str">
        <f t="shared" si="9"/>
        <v>0525-01</v>
      </c>
      <c r="B262" t="s">
        <v>1686</v>
      </c>
      <c r="C262">
        <v>525</v>
      </c>
      <c r="D262">
        <v>1</v>
      </c>
      <c r="E262">
        <v>0</v>
      </c>
      <c r="F262" t="s">
        <v>1031</v>
      </c>
      <c r="G262" t="s">
        <v>967</v>
      </c>
      <c r="H262" t="str">
        <f t="shared" si="8"/>
        <v>0525-01</v>
      </c>
    </row>
    <row r="263" spans="1:8" x14ac:dyDescent="0.35">
      <c r="A263" t="str">
        <f t="shared" si="9"/>
        <v>0526-01</v>
      </c>
      <c r="B263" t="s">
        <v>1686</v>
      </c>
      <c r="C263">
        <v>526</v>
      </c>
      <c r="D263">
        <v>1</v>
      </c>
      <c r="E263">
        <v>0</v>
      </c>
      <c r="F263" t="s">
        <v>1122</v>
      </c>
      <c r="G263" t="s">
        <v>967</v>
      </c>
      <c r="H263" t="str">
        <f t="shared" si="8"/>
        <v>0526-01</v>
      </c>
    </row>
    <row r="264" spans="1:8" x14ac:dyDescent="0.35">
      <c r="A264" t="str">
        <f t="shared" si="9"/>
        <v>0531-01</v>
      </c>
      <c r="B264" t="s">
        <v>1686</v>
      </c>
      <c r="C264">
        <v>531</v>
      </c>
      <c r="D264">
        <v>1</v>
      </c>
      <c r="E264">
        <v>0</v>
      </c>
      <c r="F264" t="s">
        <v>1123</v>
      </c>
      <c r="G264" t="s">
        <v>964</v>
      </c>
      <c r="H264" t="str">
        <f t="shared" si="8"/>
        <v>0531-01</v>
      </c>
    </row>
    <row r="265" spans="1:8" x14ac:dyDescent="0.35">
      <c r="A265" t="str">
        <f t="shared" si="9"/>
        <v>0533-01</v>
      </c>
      <c r="B265" t="s">
        <v>1686</v>
      </c>
      <c r="C265">
        <v>533</v>
      </c>
      <c r="D265">
        <v>1</v>
      </c>
      <c r="E265">
        <v>0</v>
      </c>
      <c r="F265" t="s">
        <v>1205</v>
      </c>
      <c r="G265" t="s">
        <v>964</v>
      </c>
      <c r="H265" t="str">
        <f t="shared" si="8"/>
        <v>0533-01</v>
      </c>
    </row>
    <row r="266" spans="1:8" x14ac:dyDescent="0.35">
      <c r="A266" t="str">
        <f t="shared" si="9"/>
        <v>0534-01</v>
      </c>
      <c r="B266" t="s">
        <v>1686</v>
      </c>
      <c r="C266">
        <v>534</v>
      </c>
      <c r="D266">
        <v>1</v>
      </c>
      <c r="E266">
        <v>0</v>
      </c>
      <c r="F266" t="s">
        <v>1289</v>
      </c>
      <c r="G266" t="s">
        <v>964</v>
      </c>
      <c r="H266" t="str">
        <f t="shared" si="8"/>
        <v>0534-01</v>
      </c>
    </row>
    <row r="267" spans="1:8" x14ac:dyDescent="0.35">
      <c r="A267" t="str">
        <f t="shared" si="9"/>
        <v>0535-01</v>
      </c>
      <c r="B267" t="s">
        <v>1686</v>
      </c>
      <c r="C267">
        <v>535</v>
      </c>
      <c r="D267">
        <v>1</v>
      </c>
      <c r="E267">
        <v>0</v>
      </c>
      <c r="F267" t="s">
        <v>1032</v>
      </c>
      <c r="G267" t="s">
        <v>964</v>
      </c>
      <c r="H267" t="str">
        <f t="shared" si="8"/>
        <v>0535-01</v>
      </c>
    </row>
    <row r="268" spans="1:8" x14ac:dyDescent="0.35">
      <c r="A268" t="str">
        <f t="shared" si="9"/>
        <v>0542-01</v>
      </c>
      <c r="B268" t="s">
        <v>1686</v>
      </c>
      <c r="C268">
        <v>542</v>
      </c>
      <c r="D268">
        <v>1</v>
      </c>
      <c r="E268">
        <v>0</v>
      </c>
      <c r="F268" t="s">
        <v>1124</v>
      </c>
      <c r="G268" t="s">
        <v>964</v>
      </c>
      <c r="H268" t="str">
        <f t="shared" si="8"/>
        <v>0542-01</v>
      </c>
    </row>
    <row r="269" spans="1:8" x14ac:dyDescent="0.35">
      <c r="A269" t="str">
        <f t="shared" si="9"/>
        <v>0543-01</v>
      </c>
      <c r="B269" t="s">
        <v>1686</v>
      </c>
      <c r="C269">
        <v>543</v>
      </c>
      <c r="D269">
        <v>1</v>
      </c>
      <c r="E269">
        <v>0</v>
      </c>
      <c r="F269" t="s">
        <v>1206</v>
      </c>
      <c r="G269" t="s">
        <v>967</v>
      </c>
      <c r="H269" t="str">
        <f t="shared" si="8"/>
        <v>0543-01</v>
      </c>
    </row>
    <row r="270" spans="1:8" x14ac:dyDescent="0.35">
      <c r="A270" t="str">
        <f t="shared" si="9"/>
        <v>0544-01</v>
      </c>
      <c r="B270" t="s">
        <v>1686</v>
      </c>
      <c r="C270">
        <v>544</v>
      </c>
      <c r="D270">
        <v>1</v>
      </c>
      <c r="E270">
        <v>0</v>
      </c>
      <c r="F270" t="s">
        <v>1207</v>
      </c>
      <c r="G270" t="s">
        <v>964</v>
      </c>
      <c r="H270" t="str">
        <f t="shared" si="8"/>
        <v>0544-01</v>
      </c>
    </row>
    <row r="271" spans="1:8" x14ac:dyDescent="0.35">
      <c r="A271" t="str">
        <f t="shared" si="9"/>
        <v>0545-01</v>
      </c>
      <c r="B271" t="s">
        <v>1686</v>
      </c>
      <c r="C271">
        <v>545</v>
      </c>
      <c r="D271">
        <v>1</v>
      </c>
      <c r="E271">
        <v>0</v>
      </c>
      <c r="F271" t="s">
        <v>1033</v>
      </c>
      <c r="G271" t="s">
        <v>964</v>
      </c>
      <c r="H271" t="str">
        <f t="shared" si="8"/>
        <v>0545-01</v>
      </c>
    </row>
    <row r="272" spans="1:8" x14ac:dyDescent="0.35">
      <c r="A272" t="str">
        <f t="shared" si="9"/>
        <v>0547-01</v>
      </c>
      <c r="B272" t="s">
        <v>1686</v>
      </c>
      <c r="C272">
        <v>547</v>
      </c>
      <c r="D272">
        <v>1</v>
      </c>
      <c r="E272">
        <v>0</v>
      </c>
      <c r="F272" t="s">
        <v>1125</v>
      </c>
      <c r="G272" t="s">
        <v>964</v>
      </c>
      <c r="H272" t="str">
        <f t="shared" si="8"/>
        <v>0547-01</v>
      </c>
    </row>
    <row r="273" spans="1:8" x14ac:dyDescent="0.35">
      <c r="A273" t="str">
        <f t="shared" si="9"/>
        <v>0548-01</v>
      </c>
      <c r="B273" t="s">
        <v>1686</v>
      </c>
      <c r="C273">
        <v>548</v>
      </c>
      <c r="D273">
        <v>1</v>
      </c>
      <c r="E273">
        <v>0</v>
      </c>
      <c r="F273" t="s">
        <v>1695</v>
      </c>
      <c r="G273" t="s">
        <v>964</v>
      </c>
      <c r="H273" t="str">
        <f t="shared" si="8"/>
        <v>0548-01</v>
      </c>
    </row>
    <row r="274" spans="1:8" x14ac:dyDescent="0.35">
      <c r="A274" t="str">
        <f t="shared" si="9"/>
        <v>0549-01</v>
      </c>
      <c r="B274" t="s">
        <v>1686</v>
      </c>
      <c r="C274">
        <v>549</v>
      </c>
      <c r="D274">
        <v>1</v>
      </c>
      <c r="E274">
        <v>0</v>
      </c>
      <c r="F274" t="s">
        <v>1290</v>
      </c>
      <c r="G274" t="s">
        <v>964</v>
      </c>
      <c r="H274" t="str">
        <f t="shared" si="8"/>
        <v>0549-01</v>
      </c>
    </row>
    <row r="275" spans="1:8" x14ac:dyDescent="0.35">
      <c r="A275" t="str">
        <f t="shared" si="9"/>
        <v>0550-01</v>
      </c>
      <c r="B275" t="s">
        <v>1686</v>
      </c>
      <c r="C275">
        <v>550</v>
      </c>
      <c r="D275">
        <v>1</v>
      </c>
      <c r="E275">
        <v>0</v>
      </c>
      <c r="F275" t="s">
        <v>1034</v>
      </c>
      <c r="G275" t="s">
        <v>964</v>
      </c>
      <c r="H275" t="str">
        <f t="shared" si="8"/>
        <v>0550-01</v>
      </c>
    </row>
    <row r="276" spans="1:8" x14ac:dyDescent="0.35">
      <c r="A276" t="str">
        <f t="shared" si="9"/>
        <v>0553-01</v>
      </c>
      <c r="B276" t="s">
        <v>1686</v>
      </c>
      <c r="C276">
        <v>553</v>
      </c>
      <c r="D276">
        <v>1</v>
      </c>
      <c r="E276">
        <v>0</v>
      </c>
      <c r="F276" t="s">
        <v>1126</v>
      </c>
      <c r="G276" t="s">
        <v>964</v>
      </c>
      <c r="H276" t="str">
        <f t="shared" si="8"/>
        <v>0553-01</v>
      </c>
    </row>
    <row r="277" spans="1:8" x14ac:dyDescent="0.35">
      <c r="A277" t="str">
        <f t="shared" si="9"/>
        <v>0561-01</v>
      </c>
      <c r="B277" t="s">
        <v>1686</v>
      </c>
      <c r="C277">
        <v>561</v>
      </c>
      <c r="D277">
        <v>1</v>
      </c>
      <c r="E277">
        <v>0</v>
      </c>
      <c r="F277" t="s">
        <v>1127</v>
      </c>
      <c r="G277" t="s">
        <v>964</v>
      </c>
      <c r="H277" t="str">
        <f t="shared" si="8"/>
        <v>0561-01</v>
      </c>
    </row>
    <row r="278" spans="1:8" x14ac:dyDescent="0.35">
      <c r="A278" t="str">
        <f t="shared" si="9"/>
        <v>0564-01</v>
      </c>
      <c r="B278" t="s">
        <v>1686</v>
      </c>
      <c r="C278">
        <v>564</v>
      </c>
      <c r="D278">
        <v>1</v>
      </c>
      <c r="E278">
        <v>0</v>
      </c>
      <c r="F278" t="s">
        <v>1208</v>
      </c>
      <c r="G278" t="s">
        <v>964</v>
      </c>
      <c r="H278" t="str">
        <f t="shared" si="8"/>
        <v>0564-01</v>
      </c>
    </row>
    <row r="279" spans="1:8" x14ac:dyDescent="0.35">
      <c r="A279" t="str">
        <f t="shared" si="9"/>
        <v>0566-01</v>
      </c>
      <c r="B279" t="s">
        <v>1686</v>
      </c>
      <c r="C279">
        <v>566</v>
      </c>
      <c r="D279">
        <v>1</v>
      </c>
      <c r="E279">
        <v>0</v>
      </c>
      <c r="F279" t="s">
        <v>1291</v>
      </c>
      <c r="G279" t="s">
        <v>967</v>
      </c>
      <c r="H279" t="str">
        <f t="shared" si="8"/>
        <v>0566-01</v>
      </c>
    </row>
    <row r="280" spans="1:8" x14ac:dyDescent="0.35">
      <c r="A280" t="str">
        <f t="shared" si="9"/>
        <v>0570-01</v>
      </c>
      <c r="B280" t="s">
        <v>1686</v>
      </c>
      <c r="C280">
        <v>570</v>
      </c>
      <c r="D280">
        <v>1</v>
      </c>
      <c r="E280">
        <v>0</v>
      </c>
      <c r="F280" t="s">
        <v>1035</v>
      </c>
      <c r="G280" t="s">
        <v>967</v>
      </c>
      <c r="H280" t="str">
        <f t="shared" si="8"/>
        <v>0570-01</v>
      </c>
    </row>
    <row r="281" spans="1:8" x14ac:dyDescent="0.35">
      <c r="A281" t="str">
        <f t="shared" si="9"/>
        <v>0573-01</v>
      </c>
      <c r="B281" t="s">
        <v>1686</v>
      </c>
      <c r="C281">
        <v>573</v>
      </c>
      <c r="D281">
        <v>1</v>
      </c>
      <c r="E281">
        <v>0</v>
      </c>
      <c r="F281" t="s">
        <v>1036</v>
      </c>
      <c r="G281" t="s">
        <v>967</v>
      </c>
      <c r="H281" t="str">
        <f t="shared" si="8"/>
        <v>0573-01</v>
      </c>
    </row>
    <row r="282" spans="1:8" x14ac:dyDescent="0.35">
      <c r="A282" t="str">
        <f t="shared" si="9"/>
        <v>0576-01</v>
      </c>
      <c r="B282" t="s">
        <v>1686</v>
      </c>
      <c r="C282">
        <v>576</v>
      </c>
      <c r="D282">
        <v>1</v>
      </c>
      <c r="E282">
        <v>0</v>
      </c>
      <c r="F282" t="s">
        <v>1037</v>
      </c>
      <c r="G282" t="s">
        <v>967</v>
      </c>
      <c r="H282" t="str">
        <f t="shared" si="8"/>
        <v>0576-01</v>
      </c>
    </row>
    <row r="283" spans="1:8" x14ac:dyDescent="0.35">
      <c r="A283" t="str">
        <f t="shared" si="9"/>
        <v>0577-01</v>
      </c>
      <c r="B283" t="s">
        <v>1686</v>
      </c>
      <c r="C283">
        <v>577</v>
      </c>
      <c r="D283">
        <v>1</v>
      </c>
      <c r="E283">
        <v>0</v>
      </c>
      <c r="F283" t="s">
        <v>1128</v>
      </c>
      <c r="G283" t="s">
        <v>964</v>
      </c>
      <c r="H283" t="str">
        <f t="shared" si="8"/>
        <v>0577-01</v>
      </c>
    </row>
    <row r="284" spans="1:8" x14ac:dyDescent="0.35">
      <c r="A284" t="str">
        <f t="shared" si="9"/>
        <v>0578-01</v>
      </c>
      <c r="B284" t="s">
        <v>1686</v>
      </c>
      <c r="C284">
        <v>578</v>
      </c>
      <c r="D284">
        <v>1</v>
      </c>
      <c r="E284">
        <v>0</v>
      </c>
      <c r="F284" t="s">
        <v>1129</v>
      </c>
      <c r="G284" t="s">
        <v>964</v>
      </c>
      <c r="H284" t="str">
        <f t="shared" si="8"/>
        <v>0578-01</v>
      </c>
    </row>
    <row r="285" spans="1:8" x14ac:dyDescent="0.35">
      <c r="A285" t="str">
        <f t="shared" si="9"/>
        <v>0581-01</v>
      </c>
      <c r="B285" t="s">
        <v>1686</v>
      </c>
      <c r="C285">
        <v>581</v>
      </c>
      <c r="D285">
        <v>1</v>
      </c>
      <c r="E285">
        <v>0</v>
      </c>
      <c r="F285" t="s">
        <v>1209</v>
      </c>
      <c r="G285" t="s">
        <v>964</v>
      </c>
      <c r="H285" t="str">
        <f t="shared" si="8"/>
        <v>0581-01</v>
      </c>
    </row>
    <row r="286" spans="1:8" x14ac:dyDescent="0.35">
      <c r="A286" t="str">
        <f t="shared" si="9"/>
        <v>0582-01</v>
      </c>
      <c r="B286" t="s">
        <v>1686</v>
      </c>
      <c r="C286">
        <v>582</v>
      </c>
      <c r="D286">
        <v>1</v>
      </c>
      <c r="E286">
        <v>0</v>
      </c>
      <c r="F286" t="s">
        <v>1292</v>
      </c>
      <c r="G286" t="s">
        <v>967</v>
      </c>
      <c r="H286" t="str">
        <f t="shared" si="8"/>
        <v>0582-01</v>
      </c>
    </row>
    <row r="287" spans="1:8" x14ac:dyDescent="0.35">
      <c r="A287" t="str">
        <f t="shared" si="9"/>
        <v>0583-01</v>
      </c>
      <c r="B287" t="s">
        <v>1686</v>
      </c>
      <c r="C287">
        <v>583</v>
      </c>
      <c r="D287">
        <v>1</v>
      </c>
      <c r="E287">
        <v>0</v>
      </c>
      <c r="F287" t="s">
        <v>1293</v>
      </c>
      <c r="G287" t="s">
        <v>967</v>
      </c>
      <c r="H287" t="str">
        <f t="shared" si="8"/>
        <v>0583-01</v>
      </c>
    </row>
    <row r="288" spans="1:8" x14ac:dyDescent="0.35">
      <c r="A288" t="str">
        <f t="shared" si="9"/>
        <v>0584-01</v>
      </c>
      <c r="B288" t="s">
        <v>1686</v>
      </c>
      <c r="C288">
        <v>584</v>
      </c>
      <c r="D288">
        <v>1</v>
      </c>
      <c r="E288">
        <v>0</v>
      </c>
      <c r="F288" t="s">
        <v>1038</v>
      </c>
      <c r="G288" t="s">
        <v>967</v>
      </c>
      <c r="H288" t="str">
        <f t="shared" si="8"/>
        <v>0584-01</v>
      </c>
    </row>
    <row r="289" spans="1:8" x14ac:dyDescent="0.35">
      <c r="A289" t="str">
        <f t="shared" si="9"/>
        <v>0592-01</v>
      </c>
      <c r="B289" t="s">
        <v>1686</v>
      </c>
      <c r="C289">
        <v>592</v>
      </c>
      <c r="D289">
        <v>1</v>
      </c>
      <c r="E289">
        <v>0</v>
      </c>
      <c r="F289" t="s">
        <v>1039</v>
      </c>
      <c r="G289" t="s">
        <v>964</v>
      </c>
      <c r="H289" t="str">
        <f t="shared" si="8"/>
        <v>0592-01</v>
      </c>
    </row>
    <row r="290" spans="1:8" x14ac:dyDescent="0.35">
      <c r="A290" t="str">
        <f t="shared" si="9"/>
        <v>0593-01</v>
      </c>
      <c r="B290" t="s">
        <v>1686</v>
      </c>
      <c r="C290">
        <v>593</v>
      </c>
      <c r="D290">
        <v>1</v>
      </c>
      <c r="E290">
        <v>0</v>
      </c>
      <c r="F290" t="s">
        <v>1130</v>
      </c>
      <c r="G290" t="s">
        <v>964</v>
      </c>
      <c r="H290" t="str">
        <f t="shared" si="8"/>
        <v>0593-01</v>
      </c>
    </row>
    <row r="291" spans="1:8" x14ac:dyDescent="0.35">
      <c r="A291" t="str">
        <f t="shared" si="9"/>
        <v>0595-01</v>
      </c>
      <c r="B291" t="s">
        <v>1686</v>
      </c>
      <c r="C291">
        <v>595</v>
      </c>
      <c r="D291">
        <v>1</v>
      </c>
      <c r="E291">
        <v>0</v>
      </c>
      <c r="F291" t="s">
        <v>1294</v>
      </c>
      <c r="G291" t="s">
        <v>964</v>
      </c>
      <c r="H291" t="str">
        <f t="shared" si="8"/>
        <v>0595-01</v>
      </c>
    </row>
    <row r="292" spans="1:8" x14ac:dyDescent="0.35">
      <c r="A292" t="str">
        <f t="shared" si="9"/>
        <v>0597-01</v>
      </c>
      <c r="B292" t="s">
        <v>1686</v>
      </c>
      <c r="C292">
        <v>597</v>
      </c>
      <c r="D292">
        <v>1</v>
      </c>
      <c r="E292">
        <v>0</v>
      </c>
      <c r="F292" t="s">
        <v>1040</v>
      </c>
      <c r="G292" t="s">
        <v>967</v>
      </c>
      <c r="H292" t="str">
        <f t="shared" si="8"/>
        <v>0597-01</v>
      </c>
    </row>
    <row r="293" spans="1:8" x14ac:dyDescent="0.35">
      <c r="A293" t="str">
        <f t="shared" si="9"/>
        <v>0599-01</v>
      </c>
      <c r="B293" t="s">
        <v>1686</v>
      </c>
      <c r="C293">
        <v>599</v>
      </c>
      <c r="D293">
        <v>1</v>
      </c>
      <c r="E293">
        <v>0</v>
      </c>
      <c r="F293" t="s">
        <v>1041</v>
      </c>
      <c r="G293" t="s">
        <v>964</v>
      </c>
      <c r="H293" t="str">
        <f t="shared" si="8"/>
        <v>0599-01</v>
      </c>
    </row>
    <row r="294" spans="1:8" x14ac:dyDescent="0.35">
      <c r="A294" t="str">
        <f t="shared" si="9"/>
        <v>0600-01</v>
      </c>
      <c r="B294" t="s">
        <v>1686</v>
      </c>
      <c r="C294">
        <v>600</v>
      </c>
      <c r="D294">
        <v>1</v>
      </c>
      <c r="E294">
        <v>0</v>
      </c>
      <c r="F294" t="s">
        <v>1131</v>
      </c>
      <c r="G294" t="s">
        <v>964</v>
      </c>
      <c r="H294" t="str">
        <f t="shared" si="8"/>
        <v>0600-01</v>
      </c>
    </row>
    <row r="295" spans="1:8" x14ac:dyDescent="0.35">
      <c r="A295" t="str">
        <f t="shared" si="9"/>
        <v>0601-01</v>
      </c>
      <c r="B295" t="s">
        <v>1686</v>
      </c>
      <c r="C295">
        <v>601</v>
      </c>
      <c r="D295">
        <v>1</v>
      </c>
      <c r="E295">
        <v>0</v>
      </c>
      <c r="F295" t="s">
        <v>1210</v>
      </c>
      <c r="G295" t="s">
        <v>964</v>
      </c>
      <c r="H295" t="str">
        <f t="shared" si="8"/>
        <v>0601-01</v>
      </c>
    </row>
    <row r="296" spans="1:8" x14ac:dyDescent="0.35">
      <c r="A296" t="str">
        <f t="shared" si="9"/>
        <v>0603-01</v>
      </c>
      <c r="B296" t="s">
        <v>1686</v>
      </c>
      <c r="C296">
        <v>603</v>
      </c>
      <c r="D296">
        <v>1</v>
      </c>
      <c r="E296">
        <v>0</v>
      </c>
      <c r="F296" t="s">
        <v>1211</v>
      </c>
      <c r="G296" t="s">
        <v>967</v>
      </c>
      <c r="H296" t="str">
        <f t="shared" si="8"/>
        <v>0603-01</v>
      </c>
    </row>
    <row r="297" spans="1:8" x14ac:dyDescent="0.35">
      <c r="A297" t="str">
        <f t="shared" si="9"/>
        <v>0604-01</v>
      </c>
      <c r="B297" t="s">
        <v>1686</v>
      </c>
      <c r="C297">
        <v>604</v>
      </c>
      <c r="D297">
        <v>1</v>
      </c>
      <c r="E297">
        <v>0</v>
      </c>
      <c r="F297" t="s">
        <v>1212</v>
      </c>
      <c r="G297" t="s">
        <v>967</v>
      </c>
      <c r="H297" t="str">
        <f t="shared" si="8"/>
        <v>0604-01</v>
      </c>
    </row>
    <row r="298" spans="1:8" x14ac:dyDescent="0.35">
      <c r="A298" t="str">
        <f t="shared" si="9"/>
        <v>0611-01</v>
      </c>
      <c r="B298" t="s">
        <v>1686</v>
      </c>
      <c r="C298">
        <v>611</v>
      </c>
      <c r="D298">
        <v>1</v>
      </c>
      <c r="E298">
        <v>0</v>
      </c>
      <c r="F298" t="s">
        <v>1295</v>
      </c>
      <c r="G298" t="s">
        <v>967</v>
      </c>
      <c r="H298" t="str">
        <f t="shared" si="8"/>
        <v>0611-01</v>
      </c>
    </row>
    <row r="299" spans="1:8" x14ac:dyDescent="0.35">
      <c r="A299" t="str">
        <f t="shared" si="9"/>
        <v>0612-01</v>
      </c>
      <c r="B299" t="s">
        <v>1686</v>
      </c>
      <c r="C299">
        <v>612</v>
      </c>
      <c r="D299">
        <v>1</v>
      </c>
      <c r="E299">
        <v>0</v>
      </c>
      <c r="F299" t="s">
        <v>1296</v>
      </c>
      <c r="G299" t="s">
        <v>967</v>
      </c>
      <c r="H299" t="str">
        <f t="shared" si="8"/>
        <v>0612-01</v>
      </c>
    </row>
    <row r="300" spans="1:8" x14ac:dyDescent="0.35">
      <c r="A300" t="str">
        <f t="shared" si="9"/>
        <v>0614-01</v>
      </c>
      <c r="B300" t="s">
        <v>1686</v>
      </c>
      <c r="C300">
        <v>614</v>
      </c>
      <c r="D300">
        <v>1</v>
      </c>
      <c r="E300">
        <v>0</v>
      </c>
      <c r="F300" t="s">
        <v>1297</v>
      </c>
      <c r="G300" t="s">
        <v>967</v>
      </c>
      <c r="H300" t="str">
        <f t="shared" si="8"/>
        <v>0614-01</v>
      </c>
    </row>
    <row r="301" spans="1:8" x14ac:dyDescent="0.35">
      <c r="A301" t="str">
        <f t="shared" si="9"/>
        <v>0615-01</v>
      </c>
      <c r="B301" t="s">
        <v>1686</v>
      </c>
      <c r="C301">
        <v>615</v>
      </c>
      <c r="D301">
        <v>1</v>
      </c>
      <c r="E301">
        <v>0</v>
      </c>
      <c r="F301" t="s">
        <v>1042</v>
      </c>
      <c r="G301" t="s">
        <v>967</v>
      </c>
      <c r="H301" t="str">
        <f t="shared" si="8"/>
        <v>0615-01</v>
      </c>
    </row>
    <row r="302" spans="1:8" x14ac:dyDescent="0.35">
      <c r="A302" t="str">
        <f t="shared" si="9"/>
        <v>0621-01</v>
      </c>
      <c r="B302" t="s">
        <v>1686</v>
      </c>
      <c r="C302">
        <v>621</v>
      </c>
      <c r="D302">
        <v>1</v>
      </c>
      <c r="E302">
        <v>0</v>
      </c>
      <c r="F302" t="s">
        <v>1043</v>
      </c>
      <c r="G302" t="s">
        <v>964</v>
      </c>
      <c r="H302" t="str">
        <f t="shared" si="8"/>
        <v>0621-01</v>
      </c>
    </row>
    <row r="303" spans="1:8" x14ac:dyDescent="0.35">
      <c r="A303" t="str">
        <f t="shared" si="9"/>
        <v>0622-01</v>
      </c>
      <c r="B303" t="s">
        <v>1686</v>
      </c>
      <c r="C303">
        <v>622</v>
      </c>
      <c r="D303">
        <v>1</v>
      </c>
      <c r="E303">
        <v>0</v>
      </c>
      <c r="F303" t="s">
        <v>233</v>
      </c>
      <c r="G303" t="s">
        <v>964</v>
      </c>
      <c r="H303" t="str">
        <f t="shared" si="8"/>
        <v>0622-01</v>
      </c>
    </row>
    <row r="304" spans="1:8" x14ac:dyDescent="0.35">
      <c r="A304" t="str">
        <f t="shared" si="9"/>
        <v>0623-01</v>
      </c>
      <c r="B304" t="s">
        <v>1686</v>
      </c>
      <c r="C304">
        <v>623</v>
      </c>
      <c r="D304">
        <v>1</v>
      </c>
      <c r="E304">
        <v>0</v>
      </c>
      <c r="F304" t="s">
        <v>1298</v>
      </c>
      <c r="G304" t="s">
        <v>964</v>
      </c>
      <c r="H304" t="str">
        <f t="shared" si="8"/>
        <v>0623-01</v>
      </c>
    </row>
    <row r="305" spans="1:8" x14ac:dyDescent="0.35">
      <c r="A305" t="str">
        <f t="shared" si="9"/>
        <v>0624-01</v>
      </c>
      <c r="B305" t="s">
        <v>1686</v>
      </c>
      <c r="C305">
        <v>624</v>
      </c>
      <c r="D305">
        <v>1</v>
      </c>
      <c r="E305">
        <v>0</v>
      </c>
      <c r="F305" t="s">
        <v>1132</v>
      </c>
      <c r="G305" t="s">
        <v>964</v>
      </c>
      <c r="H305" t="str">
        <f t="shared" si="8"/>
        <v>0624-01</v>
      </c>
    </row>
    <row r="306" spans="1:8" x14ac:dyDescent="0.35">
      <c r="A306" t="str">
        <f t="shared" si="9"/>
        <v>0625-01</v>
      </c>
      <c r="B306" t="s">
        <v>1686</v>
      </c>
      <c r="C306">
        <v>625</v>
      </c>
      <c r="D306">
        <v>1</v>
      </c>
      <c r="E306">
        <v>0</v>
      </c>
      <c r="F306" t="s">
        <v>1213</v>
      </c>
      <c r="G306" t="s">
        <v>964</v>
      </c>
      <c r="H306" t="str">
        <f t="shared" si="8"/>
        <v>0625-01</v>
      </c>
    </row>
    <row r="307" spans="1:8" x14ac:dyDescent="0.35">
      <c r="A307" t="str">
        <f t="shared" si="9"/>
        <v>0627-01</v>
      </c>
      <c r="B307" t="s">
        <v>1686</v>
      </c>
      <c r="C307">
        <v>627</v>
      </c>
      <c r="D307">
        <v>1</v>
      </c>
      <c r="E307">
        <v>0</v>
      </c>
      <c r="F307" t="s">
        <v>1214</v>
      </c>
      <c r="G307" t="s">
        <v>967</v>
      </c>
      <c r="H307" t="str">
        <f t="shared" si="8"/>
        <v>0627-01</v>
      </c>
    </row>
    <row r="308" spans="1:8" x14ac:dyDescent="0.35">
      <c r="A308" t="str">
        <f t="shared" si="9"/>
        <v>0628-01</v>
      </c>
      <c r="B308" t="s">
        <v>1686</v>
      </c>
      <c r="C308">
        <v>628</v>
      </c>
      <c r="D308">
        <v>1</v>
      </c>
      <c r="E308">
        <v>0</v>
      </c>
      <c r="F308" t="s">
        <v>1215</v>
      </c>
      <c r="G308" t="s">
        <v>967</v>
      </c>
      <c r="H308" t="str">
        <f t="shared" si="8"/>
        <v>0628-01</v>
      </c>
    </row>
    <row r="309" spans="1:8" x14ac:dyDescent="0.35">
      <c r="A309" t="str">
        <f t="shared" si="9"/>
        <v>0630-01</v>
      </c>
      <c r="B309" t="s">
        <v>1686</v>
      </c>
      <c r="C309">
        <v>630</v>
      </c>
      <c r="D309">
        <v>1</v>
      </c>
      <c r="E309">
        <v>0</v>
      </c>
      <c r="F309" t="s">
        <v>1133</v>
      </c>
      <c r="G309" t="s">
        <v>964</v>
      </c>
      <c r="H309" t="str">
        <f t="shared" si="8"/>
        <v>0630-01</v>
      </c>
    </row>
    <row r="310" spans="1:8" x14ac:dyDescent="0.35">
      <c r="A310" t="str">
        <f t="shared" si="9"/>
        <v>0631-01</v>
      </c>
      <c r="B310" t="s">
        <v>1686</v>
      </c>
      <c r="C310">
        <v>631</v>
      </c>
      <c r="D310">
        <v>1</v>
      </c>
      <c r="E310">
        <v>0</v>
      </c>
      <c r="F310" t="s">
        <v>1044</v>
      </c>
      <c r="G310" t="s">
        <v>967</v>
      </c>
      <c r="H310" t="str">
        <f t="shared" si="8"/>
        <v>0631-01</v>
      </c>
    </row>
    <row r="311" spans="1:8" x14ac:dyDescent="0.35">
      <c r="A311" t="str">
        <f t="shared" si="9"/>
        <v>0633-01</v>
      </c>
      <c r="B311" t="s">
        <v>1686</v>
      </c>
      <c r="C311">
        <v>633</v>
      </c>
      <c r="D311">
        <v>1</v>
      </c>
      <c r="E311">
        <v>0</v>
      </c>
      <c r="F311" t="s">
        <v>1045</v>
      </c>
      <c r="G311" t="s">
        <v>967</v>
      </c>
      <c r="H311" t="str">
        <f t="shared" si="8"/>
        <v>0633-01</v>
      </c>
    </row>
    <row r="312" spans="1:8" x14ac:dyDescent="0.35">
      <c r="A312" t="str">
        <f t="shared" si="9"/>
        <v>0635-01</v>
      </c>
      <c r="B312" t="s">
        <v>1686</v>
      </c>
      <c r="C312">
        <v>635</v>
      </c>
      <c r="D312">
        <v>1</v>
      </c>
      <c r="E312">
        <v>0</v>
      </c>
      <c r="F312" t="s">
        <v>1046</v>
      </c>
      <c r="G312" t="s">
        <v>964</v>
      </c>
      <c r="H312" t="str">
        <f t="shared" si="8"/>
        <v>0635-01</v>
      </c>
    </row>
    <row r="313" spans="1:8" x14ac:dyDescent="0.35">
      <c r="A313" t="str">
        <f t="shared" si="9"/>
        <v>0636-01</v>
      </c>
      <c r="B313" t="s">
        <v>1686</v>
      </c>
      <c r="C313">
        <v>636</v>
      </c>
      <c r="D313">
        <v>1</v>
      </c>
      <c r="E313">
        <v>0</v>
      </c>
      <c r="F313" t="s">
        <v>1299</v>
      </c>
      <c r="G313" t="s">
        <v>967</v>
      </c>
      <c r="H313" t="str">
        <f t="shared" si="8"/>
        <v>0636-01</v>
      </c>
    </row>
    <row r="314" spans="1:8" x14ac:dyDescent="0.35">
      <c r="A314" t="str">
        <f t="shared" si="9"/>
        <v>0637-01</v>
      </c>
      <c r="B314" t="s">
        <v>1686</v>
      </c>
      <c r="C314">
        <v>637</v>
      </c>
      <c r="D314">
        <v>1</v>
      </c>
      <c r="E314">
        <v>0</v>
      </c>
      <c r="F314" t="s">
        <v>1300</v>
      </c>
      <c r="G314" t="s">
        <v>967</v>
      </c>
      <c r="H314" t="str">
        <f t="shared" si="8"/>
        <v>0637-01</v>
      </c>
    </row>
    <row r="315" spans="1:8" x14ac:dyDescent="0.35">
      <c r="A315" t="str">
        <f t="shared" si="9"/>
        <v>0638-01</v>
      </c>
      <c r="B315" t="s">
        <v>1686</v>
      </c>
      <c r="C315">
        <v>638</v>
      </c>
      <c r="D315">
        <v>1</v>
      </c>
      <c r="E315">
        <v>0</v>
      </c>
      <c r="F315" t="s">
        <v>1301</v>
      </c>
      <c r="G315" t="s">
        <v>967</v>
      </c>
      <c r="H315" t="str">
        <f t="shared" si="8"/>
        <v>0638-01</v>
      </c>
    </row>
    <row r="316" spans="1:8" x14ac:dyDescent="0.35">
      <c r="A316" t="str">
        <f t="shared" si="9"/>
        <v>0640-01</v>
      </c>
      <c r="B316" t="s">
        <v>1686</v>
      </c>
      <c r="C316">
        <v>640</v>
      </c>
      <c r="D316">
        <v>1</v>
      </c>
      <c r="E316">
        <v>0</v>
      </c>
      <c r="F316" t="s">
        <v>1216</v>
      </c>
      <c r="G316" t="s">
        <v>964</v>
      </c>
      <c r="H316" t="str">
        <f t="shared" si="8"/>
        <v>0640-01</v>
      </c>
    </row>
    <row r="317" spans="1:8" x14ac:dyDescent="0.35">
      <c r="A317" t="str">
        <f t="shared" si="9"/>
        <v>0641-01</v>
      </c>
      <c r="B317" t="s">
        <v>1686</v>
      </c>
      <c r="C317">
        <v>641</v>
      </c>
      <c r="D317">
        <v>1</v>
      </c>
      <c r="E317">
        <v>0</v>
      </c>
      <c r="F317" t="s">
        <v>1134</v>
      </c>
      <c r="G317" t="s">
        <v>967</v>
      </c>
      <c r="H317" t="str">
        <f t="shared" si="8"/>
        <v>0641-01</v>
      </c>
    </row>
    <row r="318" spans="1:8" x14ac:dyDescent="0.35">
      <c r="A318" t="str">
        <f t="shared" si="9"/>
        <v>0646-01</v>
      </c>
      <c r="B318" t="s">
        <v>1686</v>
      </c>
      <c r="C318">
        <v>646</v>
      </c>
      <c r="D318">
        <v>1</v>
      </c>
      <c r="E318">
        <v>0</v>
      </c>
      <c r="F318" t="s">
        <v>1135</v>
      </c>
      <c r="G318" t="s">
        <v>967</v>
      </c>
      <c r="H318" t="str">
        <f t="shared" si="8"/>
        <v>0646-01</v>
      </c>
    </row>
    <row r="319" spans="1:8" x14ac:dyDescent="0.35">
      <c r="A319" t="str">
        <f t="shared" si="9"/>
        <v>0647-01</v>
      </c>
      <c r="B319" t="s">
        <v>1686</v>
      </c>
      <c r="C319">
        <v>647</v>
      </c>
      <c r="D319">
        <v>1</v>
      </c>
      <c r="E319">
        <v>0</v>
      </c>
      <c r="F319" t="s">
        <v>1136</v>
      </c>
      <c r="G319" t="s">
        <v>967</v>
      </c>
      <c r="H319" t="str">
        <f t="shared" si="8"/>
        <v>0647-01</v>
      </c>
    </row>
    <row r="320" spans="1:8" x14ac:dyDescent="0.35">
      <c r="A320" t="str">
        <f t="shared" si="9"/>
        <v>0648-01</v>
      </c>
      <c r="B320" t="s">
        <v>1686</v>
      </c>
      <c r="C320">
        <v>648</v>
      </c>
      <c r="D320">
        <v>1</v>
      </c>
      <c r="E320">
        <v>0</v>
      </c>
      <c r="F320" t="s">
        <v>1137</v>
      </c>
      <c r="G320" t="s">
        <v>967</v>
      </c>
      <c r="H320" t="str">
        <f t="shared" si="8"/>
        <v>0648-01</v>
      </c>
    </row>
    <row r="321" spans="1:8" x14ac:dyDescent="0.35">
      <c r="A321" t="str">
        <f t="shared" si="9"/>
        <v>0649-01</v>
      </c>
      <c r="B321" t="s">
        <v>1686</v>
      </c>
      <c r="C321">
        <v>649</v>
      </c>
      <c r="D321">
        <v>1</v>
      </c>
      <c r="E321">
        <v>0</v>
      </c>
      <c r="F321" t="s">
        <v>1047</v>
      </c>
      <c r="G321" t="s">
        <v>967</v>
      </c>
      <c r="H321" t="str">
        <f t="shared" si="8"/>
        <v>0649-01</v>
      </c>
    </row>
    <row r="322" spans="1:8" x14ac:dyDescent="0.35">
      <c r="A322" t="str">
        <f t="shared" si="9"/>
        <v>0650-01</v>
      </c>
      <c r="B322" t="s">
        <v>1686</v>
      </c>
      <c r="C322">
        <v>650</v>
      </c>
      <c r="D322">
        <v>1</v>
      </c>
      <c r="E322">
        <v>0</v>
      </c>
      <c r="F322" t="s">
        <v>1048</v>
      </c>
      <c r="G322" t="s">
        <v>967</v>
      </c>
      <c r="H322" t="str">
        <f t="shared" si="8"/>
        <v>0650-01</v>
      </c>
    </row>
    <row r="323" spans="1:8" x14ac:dyDescent="0.35">
      <c r="A323" t="str">
        <f t="shared" si="9"/>
        <v>0651-01</v>
      </c>
      <c r="B323" t="s">
        <v>1686</v>
      </c>
      <c r="C323">
        <v>651</v>
      </c>
      <c r="D323">
        <v>1</v>
      </c>
      <c r="E323">
        <v>0</v>
      </c>
      <c r="F323" t="s">
        <v>1049</v>
      </c>
      <c r="G323" t="s">
        <v>967</v>
      </c>
      <c r="H323" t="str">
        <f t="shared" ref="H323:H386" si="10">TEXT(C323,"0000")&amp;"-"&amp;TEXT(D323,"00")</f>
        <v>0651-01</v>
      </c>
    </row>
    <row r="324" spans="1:8" x14ac:dyDescent="0.35">
      <c r="A324" t="str">
        <f t="shared" ref="A324:A387" si="11">TEXT(C324,"0000")&amp;"-"&amp;TEXT(D324,"00")</f>
        <v>0652-01</v>
      </c>
      <c r="B324" t="s">
        <v>1686</v>
      </c>
      <c r="C324">
        <v>652</v>
      </c>
      <c r="D324">
        <v>1</v>
      </c>
      <c r="E324">
        <v>0</v>
      </c>
      <c r="F324" t="s">
        <v>1302</v>
      </c>
      <c r="G324" t="s">
        <v>967</v>
      </c>
      <c r="H324" t="str">
        <f t="shared" si="10"/>
        <v>0652-01</v>
      </c>
    </row>
    <row r="325" spans="1:8" x14ac:dyDescent="0.35">
      <c r="A325" t="str">
        <f t="shared" si="11"/>
        <v>0653-01</v>
      </c>
      <c r="B325" t="s">
        <v>1686</v>
      </c>
      <c r="C325">
        <v>653</v>
      </c>
      <c r="D325">
        <v>1</v>
      </c>
      <c r="E325">
        <v>0</v>
      </c>
      <c r="F325" t="s">
        <v>1303</v>
      </c>
      <c r="G325" t="s">
        <v>967</v>
      </c>
      <c r="H325" t="str">
        <f t="shared" si="10"/>
        <v>0653-01</v>
      </c>
    </row>
    <row r="326" spans="1:8" x14ac:dyDescent="0.35">
      <c r="A326" t="str">
        <f t="shared" si="11"/>
        <v>0654-01</v>
      </c>
      <c r="B326" t="s">
        <v>1686</v>
      </c>
      <c r="C326">
        <v>654</v>
      </c>
      <c r="D326">
        <v>1</v>
      </c>
      <c r="E326">
        <v>0</v>
      </c>
      <c r="F326" t="s">
        <v>1304</v>
      </c>
      <c r="G326" t="s">
        <v>967</v>
      </c>
      <c r="H326" t="str">
        <f t="shared" si="10"/>
        <v>0654-01</v>
      </c>
    </row>
    <row r="327" spans="1:8" x14ac:dyDescent="0.35">
      <c r="A327" t="str">
        <f t="shared" si="11"/>
        <v>0655-01</v>
      </c>
      <c r="B327" t="s">
        <v>1686</v>
      </c>
      <c r="C327">
        <v>655</v>
      </c>
      <c r="D327">
        <v>1</v>
      </c>
      <c r="E327">
        <v>0</v>
      </c>
      <c r="F327" t="s">
        <v>1305</v>
      </c>
      <c r="G327" t="s">
        <v>967</v>
      </c>
      <c r="H327" t="str">
        <f t="shared" si="10"/>
        <v>0655-01</v>
      </c>
    </row>
    <row r="328" spans="1:8" x14ac:dyDescent="0.35">
      <c r="A328" t="str">
        <f t="shared" si="11"/>
        <v>0656-01</v>
      </c>
      <c r="B328" t="s">
        <v>1686</v>
      </c>
      <c r="C328">
        <v>656</v>
      </c>
      <c r="D328">
        <v>1</v>
      </c>
      <c r="E328">
        <v>0</v>
      </c>
      <c r="F328" t="s">
        <v>1138</v>
      </c>
      <c r="G328" t="s">
        <v>964</v>
      </c>
      <c r="H328" t="str">
        <f t="shared" si="10"/>
        <v>0656-01</v>
      </c>
    </row>
    <row r="329" spans="1:8" x14ac:dyDescent="0.35">
      <c r="A329" t="str">
        <f t="shared" si="11"/>
        <v>0657-01</v>
      </c>
      <c r="B329" t="s">
        <v>1686</v>
      </c>
      <c r="C329">
        <v>657</v>
      </c>
      <c r="D329">
        <v>1</v>
      </c>
      <c r="E329">
        <v>0</v>
      </c>
      <c r="F329" t="s">
        <v>1306</v>
      </c>
      <c r="G329" t="s">
        <v>967</v>
      </c>
      <c r="H329" t="str">
        <f t="shared" si="10"/>
        <v>0657-01</v>
      </c>
    </row>
    <row r="330" spans="1:8" x14ac:dyDescent="0.35">
      <c r="A330" t="str">
        <f t="shared" si="11"/>
        <v>0659-01</v>
      </c>
      <c r="B330" t="s">
        <v>1686</v>
      </c>
      <c r="C330">
        <v>659</v>
      </c>
      <c r="D330">
        <v>1</v>
      </c>
      <c r="E330">
        <v>0</v>
      </c>
      <c r="F330" t="s">
        <v>1307</v>
      </c>
      <c r="G330" t="s">
        <v>964</v>
      </c>
      <c r="H330" t="str">
        <f t="shared" si="10"/>
        <v>0659-01</v>
      </c>
    </row>
    <row r="331" spans="1:8" x14ac:dyDescent="0.35">
      <c r="A331" t="str">
        <f t="shared" si="11"/>
        <v>0669-01</v>
      </c>
      <c r="B331" t="s">
        <v>1686</v>
      </c>
      <c r="C331">
        <v>669</v>
      </c>
      <c r="D331">
        <v>1</v>
      </c>
      <c r="E331">
        <v>0</v>
      </c>
      <c r="F331" t="s">
        <v>1139</v>
      </c>
      <c r="G331" t="s">
        <v>967</v>
      </c>
      <c r="H331" t="str">
        <f t="shared" si="10"/>
        <v>0669-01</v>
      </c>
    </row>
    <row r="332" spans="1:8" x14ac:dyDescent="0.35">
      <c r="A332" t="str">
        <f t="shared" si="11"/>
        <v>0670-01</v>
      </c>
      <c r="B332" t="s">
        <v>1686</v>
      </c>
      <c r="C332">
        <v>670</v>
      </c>
      <c r="D332">
        <v>1</v>
      </c>
      <c r="E332">
        <v>0</v>
      </c>
      <c r="F332" t="s">
        <v>1050</v>
      </c>
      <c r="G332" t="s">
        <v>967</v>
      </c>
      <c r="H332" t="str">
        <f t="shared" si="10"/>
        <v>0670-01</v>
      </c>
    </row>
    <row r="333" spans="1:8" x14ac:dyDescent="0.35">
      <c r="A333" t="str">
        <f t="shared" si="11"/>
        <v>0671-01</v>
      </c>
      <c r="B333" t="s">
        <v>1686</v>
      </c>
      <c r="C333">
        <v>671</v>
      </c>
      <c r="D333">
        <v>1</v>
      </c>
      <c r="E333">
        <v>0</v>
      </c>
      <c r="F333" t="s">
        <v>1051</v>
      </c>
      <c r="G333" t="s">
        <v>964</v>
      </c>
      <c r="H333" t="str">
        <f t="shared" si="10"/>
        <v>0671-01</v>
      </c>
    </row>
    <row r="334" spans="1:8" x14ac:dyDescent="0.35">
      <c r="A334" t="str">
        <f t="shared" si="11"/>
        <v>0676-01</v>
      </c>
      <c r="B334" t="s">
        <v>1686</v>
      </c>
      <c r="C334">
        <v>676</v>
      </c>
      <c r="D334">
        <v>1</v>
      </c>
      <c r="E334">
        <v>0</v>
      </c>
      <c r="F334" t="s">
        <v>1217</v>
      </c>
      <c r="G334" t="s">
        <v>964</v>
      </c>
      <c r="H334" t="str">
        <f t="shared" si="10"/>
        <v>0676-01</v>
      </c>
    </row>
    <row r="335" spans="1:8" x14ac:dyDescent="0.35">
      <c r="A335" t="str">
        <f t="shared" si="11"/>
        <v>0678-01</v>
      </c>
      <c r="B335" t="s">
        <v>1686</v>
      </c>
      <c r="C335">
        <v>678</v>
      </c>
      <c r="D335">
        <v>1</v>
      </c>
      <c r="E335">
        <v>0</v>
      </c>
      <c r="F335" t="s">
        <v>1218</v>
      </c>
      <c r="G335" t="s">
        <v>967</v>
      </c>
      <c r="H335" t="str">
        <f t="shared" si="10"/>
        <v>0678-01</v>
      </c>
    </row>
    <row r="336" spans="1:8" x14ac:dyDescent="0.35">
      <c r="A336" t="str">
        <f t="shared" si="11"/>
        <v>0682-01</v>
      </c>
      <c r="B336" t="s">
        <v>1686</v>
      </c>
      <c r="C336">
        <v>682</v>
      </c>
      <c r="D336">
        <v>1</v>
      </c>
      <c r="E336">
        <v>0</v>
      </c>
      <c r="F336" t="s">
        <v>1219</v>
      </c>
      <c r="G336" t="s">
        <v>964</v>
      </c>
      <c r="H336" t="str">
        <f t="shared" si="10"/>
        <v>0682-01</v>
      </c>
    </row>
    <row r="337" spans="1:8" x14ac:dyDescent="0.35">
      <c r="A337" t="str">
        <f t="shared" si="11"/>
        <v>0690-01</v>
      </c>
      <c r="B337" t="s">
        <v>1686</v>
      </c>
      <c r="C337">
        <v>690</v>
      </c>
      <c r="D337">
        <v>1</v>
      </c>
      <c r="E337">
        <v>0</v>
      </c>
      <c r="F337" t="s">
        <v>1308</v>
      </c>
      <c r="G337" t="s">
        <v>964</v>
      </c>
      <c r="H337" t="str">
        <f t="shared" si="10"/>
        <v>0690-01</v>
      </c>
    </row>
    <row r="338" spans="1:8" x14ac:dyDescent="0.35">
      <c r="A338" t="str">
        <f t="shared" si="11"/>
        <v>0691-01</v>
      </c>
      <c r="B338" t="s">
        <v>1686</v>
      </c>
      <c r="C338">
        <v>691</v>
      </c>
      <c r="D338">
        <v>1</v>
      </c>
      <c r="E338">
        <v>0</v>
      </c>
      <c r="F338" t="s">
        <v>1140</v>
      </c>
      <c r="G338" t="s">
        <v>967</v>
      </c>
      <c r="H338" t="str">
        <f t="shared" si="10"/>
        <v>0691-01</v>
      </c>
    </row>
    <row r="339" spans="1:8" x14ac:dyDescent="0.35">
      <c r="A339" t="str">
        <f t="shared" si="11"/>
        <v>0692-01</v>
      </c>
      <c r="B339" t="s">
        <v>1686</v>
      </c>
      <c r="C339">
        <v>692</v>
      </c>
      <c r="D339">
        <v>1</v>
      </c>
      <c r="E339">
        <v>0</v>
      </c>
      <c r="F339" t="s">
        <v>1052</v>
      </c>
      <c r="G339" t="s">
        <v>967</v>
      </c>
      <c r="H339" t="str">
        <f t="shared" si="10"/>
        <v>0692-01</v>
      </c>
    </row>
    <row r="340" spans="1:8" x14ac:dyDescent="0.35">
      <c r="A340" t="str">
        <f t="shared" si="11"/>
        <v>0693-01</v>
      </c>
      <c r="B340" t="s">
        <v>1686</v>
      </c>
      <c r="C340">
        <v>693</v>
      </c>
      <c r="D340">
        <v>1</v>
      </c>
      <c r="E340">
        <v>0</v>
      </c>
      <c r="F340" t="s">
        <v>1053</v>
      </c>
      <c r="G340" t="s">
        <v>967</v>
      </c>
      <c r="H340" t="str">
        <f t="shared" si="10"/>
        <v>0693-01</v>
      </c>
    </row>
    <row r="341" spans="1:8" x14ac:dyDescent="0.35">
      <c r="A341" t="str">
        <f t="shared" si="11"/>
        <v>0695-01</v>
      </c>
      <c r="B341" t="s">
        <v>1686</v>
      </c>
      <c r="C341">
        <v>695</v>
      </c>
      <c r="D341">
        <v>1</v>
      </c>
      <c r="E341">
        <v>0</v>
      </c>
      <c r="F341" t="s">
        <v>1368</v>
      </c>
      <c r="G341" t="s">
        <v>964</v>
      </c>
      <c r="H341" t="str">
        <f t="shared" si="10"/>
        <v>0695-01</v>
      </c>
    </row>
    <row r="342" spans="1:8" x14ac:dyDescent="0.35">
      <c r="A342" t="str">
        <f t="shared" si="11"/>
        <v>0696-01</v>
      </c>
      <c r="B342" t="s">
        <v>1686</v>
      </c>
      <c r="C342">
        <v>696</v>
      </c>
      <c r="D342">
        <v>1</v>
      </c>
      <c r="E342">
        <v>0</v>
      </c>
      <c r="F342" t="s">
        <v>1309</v>
      </c>
      <c r="G342" t="s">
        <v>964</v>
      </c>
      <c r="H342" t="str">
        <f t="shared" si="10"/>
        <v>0696-01</v>
      </c>
    </row>
    <row r="343" spans="1:8" x14ac:dyDescent="0.35">
      <c r="A343" t="str">
        <f t="shared" si="11"/>
        <v>0697-01</v>
      </c>
      <c r="B343" t="s">
        <v>1686</v>
      </c>
      <c r="C343">
        <v>697</v>
      </c>
      <c r="D343">
        <v>1</v>
      </c>
      <c r="E343">
        <v>0</v>
      </c>
      <c r="F343" t="s">
        <v>1141</v>
      </c>
      <c r="G343" t="s">
        <v>967</v>
      </c>
      <c r="H343" t="str">
        <f t="shared" si="10"/>
        <v>0697-01</v>
      </c>
    </row>
    <row r="344" spans="1:8" x14ac:dyDescent="0.35">
      <c r="A344" t="str">
        <f t="shared" si="11"/>
        <v>0698-01</v>
      </c>
      <c r="B344" t="s">
        <v>1686</v>
      </c>
      <c r="C344">
        <v>698</v>
      </c>
      <c r="D344">
        <v>1</v>
      </c>
      <c r="E344">
        <v>0</v>
      </c>
      <c r="F344" t="s">
        <v>1142</v>
      </c>
      <c r="G344" t="s">
        <v>964</v>
      </c>
      <c r="H344" t="str">
        <f t="shared" si="10"/>
        <v>0698-01</v>
      </c>
    </row>
    <row r="345" spans="1:8" x14ac:dyDescent="0.35">
      <c r="A345" t="str">
        <f t="shared" si="11"/>
        <v>0699-01</v>
      </c>
      <c r="B345" t="s">
        <v>1686</v>
      </c>
      <c r="C345">
        <v>699</v>
      </c>
      <c r="D345">
        <v>1</v>
      </c>
      <c r="E345">
        <v>0</v>
      </c>
      <c r="F345" t="s">
        <v>1220</v>
      </c>
      <c r="G345" t="s">
        <v>967</v>
      </c>
      <c r="H345" t="str">
        <f t="shared" si="10"/>
        <v>0699-01</v>
      </c>
    </row>
    <row r="346" spans="1:8" x14ac:dyDescent="0.35">
      <c r="A346" t="str">
        <f t="shared" si="11"/>
        <v>0700-01</v>
      </c>
      <c r="B346" t="s">
        <v>1686</v>
      </c>
      <c r="C346">
        <v>700</v>
      </c>
      <c r="D346">
        <v>1</v>
      </c>
      <c r="E346">
        <v>0</v>
      </c>
      <c r="F346" t="s">
        <v>1221</v>
      </c>
      <c r="G346" t="s">
        <v>964</v>
      </c>
      <c r="H346" t="str">
        <f t="shared" si="10"/>
        <v>0700-01</v>
      </c>
    </row>
    <row r="347" spans="1:8" x14ac:dyDescent="0.35">
      <c r="A347" t="str">
        <f t="shared" si="11"/>
        <v>0701-01</v>
      </c>
      <c r="B347" t="s">
        <v>1686</v>
      </c>
      <c r="C347">
        <v>701</v>
      </c>
      <c r="D347">
        <v>1</v>
      </c>
      <c r="E347">
        <v>0</v>
      </c>
      <c r="F347" t="s">
        <v>1369</v>
      </c>
      <c r="G347" t="s">
        <v>964</v>
      </c>
      <c r="H347" t="str">
        <f t="shared" si="10"/>
        <v>0701-01</v>
      </c>
    </row>
    <row r="348" spans="1:8" x14ac:dyDescent="0.35">
      <c r="A348" t="str">
        <f t="shared" si="11"/>
        <v>0704-01</v>
      </c>
      <c r="B348" t="s">
        <v>1686</v>
      </c>
      <c r="C348">
        <v>704</v>
      </c>
      <c r="D348">
        <v>1</v>
      </c>
      <c r="E348">
        <v>0</v>
      </c>
      <c r="F348" t="s">
        <v>1143</v>
      </c>
      <c r="G348" t="s">
        <v>964</v>
      </c>
      <c r="H348" t="str">
        <f t="shared" si="10"/>
        <v>0704-01</v>
      </c>
    </row>
    <row r="349" spans="1:8" x14ac:dyDescent="0.35">
      <c r="A349" t="str">
        <f t="shared" si="11"/>
        <v>0706-01</v>
      </c>
      <c r="B349" t="s">
        <v>1686</v>
      </c>
      <c r="C349">
        <v>706</v>
      </c>
      <c r="D349">
        <v>1</v>
      </c>
      <c r="E349">
        <v>0</v>
      </c>
      <c r="F349" t="s">
        <v>1310</v>
      </c>
      <c r="G349" t="s">
        <v>967</v>
      </c>
      <c r="H349" t="str">
        <f t="shared" si="10"/>
        <v>0706-01</v>
      </c>
    </row>
    <row r="350" spans="1:8" x14ac:dyDescent="0.35">
      <c r="A350" t="str">
        <f t="shared" si="11"/>
        <v>0707-01</v>
      </c>
      <c r="B350" t="s">
        <v>1686</v>
      </c>
      <c r="C350">
        <v>707</v>
      </c>
      <c r="D350">
        <v>1</v>
      </c>
      <c r="E350">
        <v>0</v>
      </c>
      <c r="F350" t="s">
        <v>1222</v>
      </c>
      <c r="G350" t="s">
        <v>964</v>
      </c>
      <c r="H350" t="str">
        <f t="shared" si="10"/>
        <v>0707-01</v>
      </c>
    </row>
    <row r="351" spans="1:8" x14ac:dyDescent="0.35">
      <c r="A351" t="str">
        <f t="shared" si="11"/>
        <v>0708-01</v>
      </c>
      <c r="B351" t="s">
        <v>1686</v>
      </c>
      <c r="C351">
        <v>708</v>
      </c>
      <c r="D351">
        <v>1</v>
      </c>
      <c r="E351">
        <v>0</v>
      </c>
      <c r="F351" t="s">
        <v>1223</v>
      </c>
      <c r="G351" t="s">
        <v>967</v>
      </c>
      <c r="H351" t="str">
        <f t="shared" si="10"/>
        <v>0708-01</v>
      </c>
    </row>
    <row r="352" spans="1:8" x14ac:dyDescent="0.35">
      <c r="A352" t="str">
        <f t="shared" si="11"/>
        <v>0709-01</v>
      </c>
      <c r="B352" t="s">
        <v>1686</v>
      </c>
      <c r="C352">
        <v>709</v>
      </c>
      <c r="D352">
        <v>1</v>
      </c>
      <c r="E352">
        <v>0</v>
      </c>
      <c r="F352" t="s">
        <v>1224</v>
      </c>
      <c r="G352" t="s">
        <v>964</v>
      </c>
      <c r="H352" t="str">
        <f t="shared" si="10"/>
        <v>0709-01</v>
      </c>
    </row>
    <row r="353" spans="1:8" x14ac:dyDescent="0.35">
      <c r="A353" t="str">
        <f t="shared" si="11"/>
        <v>0710-01</v>
      </c>
      <c r="B353" t="s">
        <v>1686</v>
      </c>
      <c r="C353">
        <v>710</v>
      </c>
      <c r="D353">
        <v>1</v>
      </c>
      <c r="E353">
        <v>0</v>
      </c>
      <c r="F353" t="s">
        <v>1323</v>
      </c>
      <c r="G353" t="s">
        <v>967</v>
      </c>
      <c r="H353" t="str">
        <f t="shared" si="10"/>
        <v>0710-01</v>
      </c>
    </row>
    <row r="354" spans="1:8" x14ac:dyDescent="0.35">
      <c r="A354" t="str">
        <f t="shared" si="11"/>
        <v>0712-01</v>
      </c>
      <c r="B354" t="s">
        <v>1686</v>
      </c>
      <c r="C354">
        <v>712</v>
      </c>
      <c r="D354">
        <v>1</v>
      </c>
      <c r="E354">
        <v>0</v>
      </c>
      <c r="F354" t="s">
        <v>1370</v>
      </c>
      <c r="G354" t="s">
        <v>964</v>
      </c>
      <c r="H354" t="str">
        <f t="shared" si="10"/>
        <v>0712-01</v>
      </c>
    </row>
    <row r="355" spans="1:8" x14ac:dyDescent="0.35">
      <c r="A355" t="str">
        <f t="shared" si="11"/>
        <v>0716-01</v>
      </c>
      <c r="B355" t="s">
        <v>1686</v>
      </c>
      <c r="C355">
        <v>716</v>
      </c>
      <c r="D355">
        <v>1</v>
      </c>
      <c r="E355">
        <v>0</v>
      </c>
      <c r="F355" t="s">
        <v>1311</v>
      </c>
      <c r="G355" t="s">
        <v>964</v>
      </c>
      <c r="H355" t="str">
        <f t="shared" si="10"/>
        <v>0716-01</v>
      </c>
    </row>
    <row r="356" spans="1:8" x14ac:dyDescent="0.35">
      <c r="A356" t="str">
        <f t="shared" si="11"/>
        <v>0717-01</v>
      </c>
      <c r="B356" t="s">
        <v>1686</v>
      </c>
      <c r="C356">
        <v>717</v>
      </c>
      <c r="D356">
        <v>1</v>
      </c>
      <c r="E356">
        <v>0</v>
      </c>
      <c r="F356" t="s">
        <v>1225</v>
      </c>
      <c r="G356" t="s">
        <v>964</v>
      </c>
      <c r="H356" t="str">
        <f t="shared" si="10"/>
        <v>0717-01</v>
      </c>
    </row>
    <row r="357" spans="1:8" x14ac:dyDescent="0.35">
      <c r="A357" t="str">
        <f t="shared" si="11"/>
        <v>0719-01</v>
      </c>
      <c r="B357" t="s">
        <v>1686</v>
      </c>
      <c r="C357">
        <v>719</v>
      </c>
      <c r="D357">
        <v>1</v>
      </c>
      <c r="E357">
        <v>0</v>
      </c>
      <c r="F357" t="s">
        <v>1324</v>
      </c>
      <c r="G357" t="s">
        <v>964</v>
      </c>
      <c r="H357" t="str">
        <f t="shared" si="10"/>
        <v>0719-01</v>
      </c>
    </row>
    <row r="358" spans="1:8" x14ac:dyDescent="0.35">
      <c r="A358" t="str">
        <f t="shared" si="11"/>
        <v>0720-01</v>
      </c>
      <c r="B358" t="s">
        <v>1686</v>
      </c>
      <c r="C358">
        <v>720</v>
      </c>
      <c r="D358">
        <v>1</v>
      </c>
      <c r="E358">
        <v>0</v>
      </c>
      <c r="F358" t="s">
        <v>1312</v>
      </c>
      <c r="G358" t="s">
        <v>964</v>
      </c>
      <c r="H358" t="str">
        <f t="shared" si="10"/>
        <v>0720-01</v>
      </c>
    </row>
    <row r="359" spans="1:8" x14ac:dyDescent="0.35">
      <c r="A359" t="str">
        <f t="shared" si="11"/>
        <v>0721-01</v>
      </c>
      <c r="B359" t="s">
        <v>1686</v>
      </c>
      <c r="C359">
        <v>721</v>
      </c>
      <c r="D359">
        <v>1</v>
      </c>
      <c r="E359">
        <v>0</v>
      </c>
      <c r="F359" t="s">
        <v>1226</v>
      </c>
      <c r="G359" t="s">
        <v>964</v>
      </c>
      <c r="H359" t="str">
        <f t="shared" si="10"/>
        <v>0721-01</v>
      </c>
    </row>
    <row r="360" spans="1:8" x14ac:dyDescent="0.35">
      <c r="A360" t="str">
        <f t="shared" si="11"/>
        <v>0726-01</v>
      </c>
      <c r="B360" t="s">
        <v>1686</v>
      </c>
      <c r="C360">
        <v>726</v>
      </c>
      <c r="D360">
        <v>1</v>
      </c>
      <c r="E360">
        <v>0</v>
      </c>
      <c r="F360" t="s">
        <v>1313</v>
      </c>
      <c r="G360" t="s">
        <v>964</v>
      </c>
      <c r="H360" t="str">
        <f t="shared" si="10"/>
        <v>0726-01</v>
      </c>
    </row>
    <row r="361" spans="1:8" x14ac:dyDescent="0.35">
      <c r="A361" t="str">
        <f t="shared" si="11"/>
        <v>0727-01</v>
      </c>
      <c r="B361" t="s">
        <v>1686</v>
      </c>
      <c r="C361">
        <v>727</v>
      </c>
      <c r="D361">
        <v>1</v>
      </c>
      <c r="E361">
        <v>0</v>
      </c>
      <c r="F361" t="s">
        <v>1325</v>
      </c>
      <c r="G361" t="s">
        <v>964</v>
      </c>
      <c r="H361" t="str">
        <f t="shared" si="10"/>
        <v>0727-01</v>
      </c>
    </row>
    <row r="362" spans="1:8" x14ac:dyDescent="0.35">
      <c r="A362" t="str">
        <f t="shared" si="11"/>
        <v>0728-01</v>
      </c>
      <c r="B362" t="s">
        <v>1686</v>
      </c>
      <c r="C362">
        <v>728</v>
      </c>
      <c r="D362">
        <v>1</v>
      </c>
      <c r="E362">
        <v>0</v>
      </c>
      <c r="F362" t="s">
        <v>1696</v>
      </c>
      <c r="G362" t="s">
        <v>964</v>
      </c>
      <c r="H362" t="str">
        <f t="shared" si="10"/>
        <v>0728-01</v>
      </c>
    </row>
    <row r="363" spans="1:8" x14ac:dyDescent="0.35">
      <c r="A363" t="str">
        <f t="shared" si="11"/>
        <v>0731-01</v>
      </c>
      <c r="B363" t="s">
        <v>1686</v>
      </c>
      <c r="C363">
        <v>731</v>
      </c>
      <c r="D363">
        <v>1</v>
      </c>
      <c r="E363">
        <v>0</v>
      </c>
      <c r="F363" t="s">
        <v>1326</v>
      </c>
      <c r="G363" t="s">
        <v>967</v>
      </c>
      <c r="H363" t="str">
        <f t="shared" si="10"/>
        <v>0731-01</v>
      </c>
    </row>
    <row r="364" spans="1:8" x14ac:dyDescent="0.35">
      <c r="A364" t="str">
        <f t="shared" si="11"/>
        <v>0732-01</v>
      </c>
      <c r="B364" t="s">
        <v>1686</v>
      </c>
      <c r="C364">
        <v>732</v>
      </c>
      <c r="D364">
        <v>1</v>
      </c>
      <c r="E364">
        <v>0</v>
      </c>
      <c r="F364" t="s">
        <v>1327</v>
      </c>
      <c r="G364" t="s">
        <v>967</v>
      </c>
      <c r="H364" t="str">
        <f t="shared" si="10"/>
        <v>0732-01</v>
      </c>
    </row>
    <row r="365" spans="1:8" x14ac:dyDescent="0.35">
      <c r="A365" t="str">
        <f t="shared" si="11"/>
        <v>0733-01</v>
      </c>
      <c r="B365" t="s">
        <v>1686</v>
      </c>
      <c r="C365">
        <v>733</v>
      </c>
      <c r="D365">
        <v>1</v>
      </c>
      <c r="E365">
        <v>0</v>
      </c>
      <c r="F365" t="s">
        <v>1328</v>
      </c>
      <c r="G365" t="s">
        <v>967</v>
      </c>
      <c r="H365" t="str">
        <f t="shared" si="10"/>
        <v>0733-01</v>
      </c>
    </row>
    <row r="366" spans="1:8" x14ac:dyDescent="0.35">
      <c r="A366" t="str">
        <f t="shared" si="11"/>
        <v>0734-01</v>
      </c>
      <c r="B366" t="s">
        <v>1686</v>
      </c>
      <c r="C366">
        <v>734</v>
      </c>
      <c r="D366">
        <v>1</v>
      </c>
      <c r="E366">
        <v>0</v>
      </c>
      <c r="F366" t="s">
        <v>1329</v>
      </c>
      <c r="G366" t="s">
        <v>967</v>
      </c>
      <c r="H366" t="str">
        <f t="shared" si="10"/>
        <v>0734-01</v>
      </c>
    </row>
    <row r="367" spans="1:8" x14ac:dyDescent="0.35">
      <c r="A367" t="str">
        <f t="shared" si="11"/>
        <v>0735-01</v>
      </c>
      <c r="B367" t="s">
        <v>1686</v>
      </c>
      <c r="C367">
        <v>735</v>
      </c>
      <c r="D367">
        <v>1</v>
      </c>
      <c r="E367">
        <v>0</v>
      </c>
      <c r="F367" t="s">
        <v>1227</v>
      </c>
      <c r="G367" t="s">
        <v>967</v>
      </c>
      <c r="H367" t="str">
        <f t="shared" si="10"/>
        <v>0735-01</v>
      </c>
    </row>
    <row r="368" spans="1:8" x14ac:dyDescent="0.35">
      <c r="A368" t="str">
        <f t="shared" si="11"/>
        <v>0736-01</v>
      </c>
      <c r="B368" t="s">
        <v>1686</v>
      </c>
      <c r="C368">
        <v>736</v>
      </c>
      <c r="D368">
        <v>1</v>
      </c>
      <c r="E368">
        <v>0</v>
      </c>
      <c r="F368" t="s">
        <v>1228</v>
      </c>
      <c r="G368" t="s">
        <v>967</v>
      </c>
      <c r="H368" t="str">
        <f t="shared" si="10"/>
        <v>0736-01</v>
      </c>
    </row>
    <row r="369" spans="1:8" x14ac:dyDescent="0.35">
      <c r="A369" t="str">
        <f t="shared" si="11"/>
        <v>0737-01</v>
      </c>
      <c r="B369" t="s">
        <v>1686</v>
      </c>
      <c r="C369">
        <v>737</v>
      </c>
      <c r="D369">
        <v>1</v>
      </c>
      <c r="E369">
        <v>0</v>
      </c>
      <c r="F369" t="s">
        <v>1229</v>
      </c>
      <c r="G369" t="s">
        <v>967</v>
      </c>
      <c r="H369" t="str">
        <f t="shared" si="10"/>
        <v>0737-01</v>
      </c>
    </row>
    <row r="370" spans="1:8" x14ac:dyDescent="0.35">
      <c r="A370" t="str">
        <f t="shared" si="11"/>
        <v>0738-01</v>
      </c>
      <c r="B370" t="s">
        <v>1686</v>
      </c>
      <c r="C370">
        <v>738</v>
      </c>
      <c r="D370">
        <v>1</v>
      </c>
      <c r="E370">
        <v>0</v>
      </c>
      <c r="F370" t="s">
        <v>1230</v>
      </c>
      <c r="G370" t="s">
        <v>964</v>
      </c>
      <c r="H370" t="str">
        <f t="shared" si="10"/>
        <v>0738-01</v>
      </c>
    </row>
    <row r="371" spans="1:8" x14ac:dyDescent="0.35">
      <c r="A371" t="str">
        <f t="shared" si="11"/>
        <v>0739-01</v>
      </c>
      <c r="B371" t="s">
        <v>1686</v>
      </c>
      <c r="C371">
        <v>739</v>
      </c>
      <c r="D371">
        <v>1</v>
      </c>
      <c r="E371">
        <v>0</v>
      </c>
      <c r="F371" t="s">
        <v>1314</v>
      </c>
      <c r="G371" t="s">
        <v>964</v>
      </c>
      <c r="H371" t="str">
        <f t="shared" si="10"/>
        <v>0739-01</v>
      </c>
    </row>
    <row r="372" spans="1:8" x14ac:dyDescent="0.35">
      <c r="A372" t="str">
        <f t="shared" si="11"/>
        <v>0740-01</v>
      </c>
      <c r="B372" t="s">
        <v>1686</v>
      </c>
      <c r="C372">
        <v>740</v>
      </c>
      <c r="D372">
        <v>1</v>
      </c>
      <c r="E372">
        <v>0</v>
      </c>
      <c r="F372" t="s">
        <v>1371</v>
      </c>
      <c r="G372" t="s">
        <v>964</v>
      </c>
      <c r="H372" t="str">
        <f t="shared" si="10"/>
        <v>0740-01</v>
      </c>
    </row>
    <row r="373" spans="1:8" x14ac:dyDescent="0.35">
      <c r="A373" t="str">
        <f t="shared" si="11"/>
        <v>0741-01</v>
      </c>
      <c r="B373" t="s">
        <v>1686</v>
      </c>
      <c r="C373">
        <v>741</v>
      </c>
      <c r="D373">
        <v>1</v>
      </c>
      <c r="E373">
        <v>0</v>
      </c>
      <c r="F373" t="s">
        <v>1330</v>
      </c>
      <c r="G373" t="s">
        <v>964</v>
      </c>
      <c r="H373" t="str">
        <f t="shared" si="10"/>
        <v>0741-01</v>
      </c>
    </row>
    <row r="374" spans="1:8" x14ac:dyDescent="0.35">
      <c r="A374" t="str">
        <f t="shared" si="11"/>
        <v>0742-01</v>
      </c>
      <c r="B374" t="s">
        <v>1686</v>
      </c>
      <c r="C374">
        <v>742</v>
      </c>
      <c r="D374">
        <v>1</v>
      </c>
      <c r="E374">
        <v>0</v>
      </c>
      <c r="F374" t="s">
        <v>1331</v>
      </c>
      <c r="G374" t="s">
        <v>964</v>
      </c>
      <c r="H374" t="str">
        <f t="shared" si="10"/>
        <v>0742-01</v>
      </c>
    </row>
    <row r="375" spans="1:8" x14ac:dyDescent="0.35">
      <c r="A375" t="str">
        <f t="shared" si="11"/>
        <v>0743-01</v>
      </c>
      <c r="B375" t="s">
        <v>1686</v>
      </c>
      <c r="C375">
        <v>743</v>
      </c>
      <c r="D375">
        <v>1</v>
      </c>
      <c r="E375">
        <v>0</v>
      </c>
      <c r="F375" t="s">
        <v>1372</v>
      </c>
      <c r="G375" t="s">
        <v>964</v>
      </c>
      <c r="H375" t="str">
        <f t="shared" si="10"/>
        <v>0743-01</v>
      </c>
    </row>
    <row r="376" spans="1:8" x14ac:dyDescent="0.35">
      <c r="A376" t="str">
        <f t="shared" si="11"/>
        <v>0745-01</v>
      </c>
      <c r="B376" t="s">
        <v>1686</v>
      </c>
      <c r="C376">
        <v>745</v>
      </c>
      <c r="D376">
        <v>1</v>
      </c>
      <c r="E376">
        <v>0</v>
      </c>
      <c r="F376" t="s">
        <v>1332</v>
      </c>
      <c r="G376" t="s">
        <v>964</v>
      </c>
      <c r="H376" t="str">
        <f t="shared" si="10"/>
        <v>0745-01</v>
      </c>
    </row>
    <row r="377" spans="1:8" x14ac:dyDescent="0.35">
      <c r="A377" t="str">
        <f t="shared" si="11"/>
        <v>0748-01</v>
      </c>
      <c r="B377" t="s">
        <v>1686</v>
      </c>
      <c r="C377">
        <v>748</v>
      </c>
      <c r="D377">
        <v>1</v>
      </c>
      <c r="E377">
        <v>0</v>
      </c>
      <c r="F377" t="s">
        <v>1231</v>
      </c>
      <c r="G377" t="s">
        <v>964</v>
      </c>
      <c r="H377" t="str">
        <f t="shared" si="10"/>
        <v>0748-01</v>
      </c>
    </row>
    <row r="378" spans="1:8" x14ac:dyDescent="0.35">
      <c r="A378" t="str">
        <f t="shared" si="11"/>
        <v>0750-01</v>
      </c>
      <c r="B378" t="s">
        <v>1686</v>
      </c>
      <c r="C378">
        <v>750</v>
      </c>
      <c r="D378">
        <v>1</v>
      </c>
      <c r="E378">
        <v>0</v>
      </c>
      <c r="F378" t="s">
        <v>1315</v>
      </c>
      <c r="G378" t="s">
        <v>964</v>
      </c>
      <c r="H378" t="str">
        <f t="shared" si="10"/>
        <v>0750-01</v>
      </c>
    </row>
    <row r="379" spans="1:8" x14ac:dyDescent="0.35">
      <c r="A379" t="str">
        <f t="shared" si="11"/>
        <v>0756-01</v>
      </c>
      <c r="B379" t="s">
        <v>1686</v>
      </c>
      <c r="C379">
        <v>756</v>
      </c>
      <c r="D379">
        <v>1</v>
      </c>
      <c r="E379">
        <v>0</v>
      </c>
      <c r="F379" t="s">
        <v>1373</v>
      </c>
      <c r="G379" t="s">
        <v>964</v>
      </c>
      <c r="H379" t="str">
        <f t="shared" si="10"/>
        <v>0756-01</v>
      </c>
    </row>
    <row r="380" spans="1:8" x14ac:dyDescent="0.35">
      <c r="A380" t="str">
        <f t="shared" si="11"/>
        <v>0761-01</v>
      </c>
      <c r="B380" t="s">
        <v>1686</v>
      </c>
      <c r="C380">
        <v>761</v>
      </c>
      <c r="D380">
        <v>1</v>
      </c>
      <c r="E380">
        <v>0</v>
      </c>
      <c r="F380" t="s">
        <v>1333</v>
      </c>
      <c r="G380" t="s">
        <v>964</v>
      </c>
      <c r="H380" t="str">
        <f t="shared" si="10"/>
        <v>0761-01</v>
      </c>
    </row>
    <row r="381" spans="1:8" x14ac:dyDescent="0.35">
      <c r="A381" t="str">
        <f t="shared" si="11"/>
        <v>0762-01</v>
      </c>
      <c r="B381" t="s">
        <v>1686</v>
      </c>
      <c r="C381">
        <v>762</v>
      </c>
      <c r="D381">
        <v>1</v>
      </c>
      <c r="E381">
        <v>0</v>
      </c>
      <c r="F381" t="s">
        <v>1232</v>
      </c>
      <c r="G381" t="s">
        <v>967</v>
      </c>
      <c r="H381" t="str">
        <f t="shared" si="10"/>
        <v>0762-01</v>
      </c>
    </row>
    <row r="382" spans="1:8" x14ac:dyDescent="0.35">
      <c r="A382" t="str">
        <f t="shared" si="11"/>
        <v>0763-01</v>
      </c>
      <c r="B382" t="s">
        <v>1686</v>
      </c>
      <c r="C382">
        <v>763</v>
      </c>
      <c r="D382">
        <v>1</v>
      </c>
      <c r="E382">
        <v>0</v>
      </c>
      <c r="F382" t="s">
        <v>1374</v>
      </c>
      <c r="G382" t="s">
        <v>964</v>
      </c>
      <c r="H382" t="str">
        <f t="shared" si="10"/>
        <v>0763-01</v>
      </c>
    </row>
    <row r="383" spans="1:8" x14ac:dyDescent="0.35">
      <c r="A383" t="str">
        <f t="shared" si="11"/>
        <v>0768-01</v>
      </c>
      <c r="B383" t="s">
        <v>1686</v>
      </c>
      <c r="C383">
        <v>768</v>
      </c>
      <c r="D383">
        <v>1</v>
      </c>
      <c r="E383">
        <v>0</v>
      </c>
      <c r="F383" t="s">
        <v>1375</v>
      </c>
      <c r="G383" t="s">
        <v>964</v>
      </c>
      <c r="H383" t="str">
        <f t="shared" si="10"/>
        <v>0768-01</v>
      </c>
    </row>
    <row r="384" spans="1:8" x14ac:dyDescent="0.35">
      <c r="A384" t="str">
        <f t="shared" si="11"/>
        <v>0769-01</v>
      </c>
      <c r="B384" t="s">
        <v>1686</v>
      </c>
      <c r="C384">
        <v>769</v>
      </c>
      <c r="D384">
        <v>1</v>
      </c>
      <c r="E384">
        <v>0</v>
      </c>
      <c r="F384" t="s">
        <v>1334</v>
      </c>
      <c r="G384" t="s">
        <v>967</v>
      </c>
      <c r="H384" t="str">
        <f t="shared" si="10"/>
        <v>0769-01</v>
      </c>
    </row>
    <row r="385" spans="1:8" x14ac:dyDescent="0.35">
      <c r="A385" t="str">
        <f t="shared" si="11"/>
        <v>0771-01</v>
      </c>
      <c r="B385" t="s">
        <v>1686</v>
      </c>
      <c r="C385">
        <v>771</v>
      </c>
      <c r="D385">
        <v>1</v>
      </c>
      <c r="E385">
        <v>0</v>
      </c>
      <c r="F385" t="s">
        <v>1693</v>
      </c>
      <c r="G385" t="s">
        <v>964</v>
      </c>
      <c r="H385" t="str">
        <f t="shared" si="10"/>
        <v>0771-01</v>
      </c>
    </row>
    <row r="386" spans="1:8" x14ac:dyDescent="0.35">
      <c r="A386" t="str">
        <f t="shared" si="11"/>
        <v>0775-01</v>
      </c>
      <c r="B386" t="s">
        <v>1686</v>
      </c>
      <c r="C386">
        <v>775</v>
      </c>
      <c r="D386">
        <v>1</v>
      </c>
      <c r="E386">
        <v>0</v>
      </c>
      <c r="F386" t="s">
        <v>1316</v>
      </c>
      <c r="G386" t="s">
        <v>964</v>
      </c>
      <c r="H386" t="str">
        <f t="shared" si="10"/>
        <v>0775-01</v>
      </c>
    </row>
    <row r="387" spans="1:8" x14ac:dyDescent="0.35">
      <c r="A387" t="str">
        <f t="shared" si="11"/>
        <v>0777-01</v>
      </c>
      <c r="B387" t="s">
        <v>1686</v>
      </c>
      <c r="C387">
        <v>777</v>
      </c>
      <c r="D387">
        <v>1</v>
      </c>
      <c r="E387">
        <v>0</v>
      </c>
      <c r="F387" t="s">
        <v>1233</v>
      </c>
      <c r="G387" t="s">
        <v>964</v>
      </c>
      <c r="H387" t="str">
        <f t="shared" ref="H387:H450" si="12">TEXT(C387,"0000")&amp;"-"&amp;TEXT(D387,"00")</f>
        <v>0777-01</v>
      </c>
    </row>
    <row r="388" spans="1:8" x14ac:dyDescent="0.35">
      <c r="A388" t="str">
        <f t="shared" ref="A388:A451" si="13">TEXT(C388,"0000")&amp;"-"&amp;TEXT(D388,"00")</f>
        <v>0784-01</v>
      </c>
      <c r="B388" t="s">
        <v>1686</v>
      </c>
      <c r="C388">
        <v>784</v>
      </c>
      <c r="D388">
        <v>1</v>
      </c>
      <c r="E388">
        <v>0</v>
      </c>
      <c r="F388" t="s">
        <v>1376</v>
      </c>
      <c r="G388" t="s">
        <v>967</v>
      </c>
      <c r="H388" t="str">
        <f t="shared" si="12"/>
        <v>0784-01</v>
      </c>
    </row>
    <row r="389" spans="1:8" x14ac:dyDescent="0.35">
      <c r="A389" t="str">
        <f t="shared" si="13"/>
        <v>0786-01</v>
      </c>
      <c r="B389" t="s">
        <v>1686</v>
      </c>
      <c r="C389">
        <v>786</v>
      </c>
      <c r="D389">
        <v>1</v>
      </c>
      <c r="E389">
        <v>0</v>
      </c>
      <c r="F389" t="s">
        <v>1377</v>
      </c>
      <c r="G389" t="s">
        <v>964</v>
      </c>
      <c r="H389" t="str">
        <f t="shared" si="12"/>
        <v>0786-01</v>
      </c>
    </row>
    <row r="390" spans="1:8" x14ac:dyDescent="0.35">
      <c r="A390" t="str">
        <f t="shared" si="13"/>
        <v>0787-01</v>
      </c>
      <c r="B390" t="s">
        <v>1686</v>
      </c>
      <c r="C390">
        <v>787</v>
      </c>
      <c r="D390">
        <v>1</v>
      </c>
      <c r="E390">
        <v>0</v>
      </c>
      <c r="F390" t="s">
        <v>1335</v>
      </c>
      <c r="G390" t="s">
        <v>964</v>
      </c>
      <c r="H390" t="str">
        <f t="shared" si="12"/>
        <v>0787-01</v>
      </c>
    </row>
    <row r="391" spans="1:8" x14ac:dyDescent="0.35">
      <c r="A391" t="str">
        <f t="shared" si="13"/>
        <v>0789-01</v>
      </c>
      <c r="B391" t="s">
        <v>1686</v>
      </c>
      <c r="C391">
        <v>789</v>
      </c>
      <c r="D391">
        <v>1</v>
      </c>
      <c r="E391">
        <v>0</v>
      </c>
      <c r="F391" t="s">
        <v>1317</v>
      </c>
      <c r="G391" t="s">
        <v>967</v>
      </c>
      <c r="H391" t="str">
        <f t="shared" si="12"/>
        <v>0789-01</v>
      </c>
    </row>
    <row r="392" spans="1:8" x14ac:dyDescent="0.35">
      <c r="A392" t="str">
        <f t="shared" si="13"/>
        <v>0790-01</v>
      </c>
      <c r="B392" t="s">
        <v>1686</v>
      </c>
      <c r="C392">
        <v>790</v>
      </c>
      <c r="D392">
        <v>1</v>
      </c>
      <c r="E392">
        <v>0</v>
      </c>
      <c r="F392" t="s">
        <v>1318</v>
      </c>
      <c r="G392" t="s">
        <v>967</v>
      </c>
      <c r="H392" t="str">
        <f t="shared" si="12"/>
        <v>0790-01</v>
      </c>
    </row>
    <row r="393" spans="1:8" x14ac:dyDescent="0.35">
      <c r="A393" t="str">
        <f t="shared" si="13"/>
        <v>0791-01</v>
      </c>
      <c r="B393" t="s">
        <v>1686</v>
      </c>
      <c r="C393">
        <v>791</v>
      </c>
      <c r="D393">
        <v>1</v>
      </c>
      <c r="E393">
        <v>0</v>
      </c>
      <c r="F393" t="s">
        <v>1319</v>
      </c>
      <c r="G393" t="s">
        <v>967</v>
      </c>
      <c r="H393" t="str">
        <f t="shared" si="12"/>
        <v>0791-01</v>
      </c>
    </row>
    <row r="394" spans="1:8" x14ac:dyDescent="0.35">
      <c r="A394" t="str">
        <f t="shared" si="13"/>
        <v>0792-01</v>
      </c>
      <c r="B394" t="s">
        <v>1686</v>
      </c>
      <c r="C394">
        <v>792</v>
      </c>
      <c r="D394">
        <v>1</v>
      </c>
      <c r="E394">
        <v>0</v>
      </c>
      <c r="F394" t="s">
        <v>1320</v>
      </c>
      <c r="G394" t="s">
        <v>967</v>
      </c>
      <c r="H394" t="str">
        <f t="shared" si="12"/>
        <v>0792-01</v>
      </c>
    </row>
    <row r="395" spans="1:8" x14ac:dyDescent="0.35">
      <c r="A395" t="str">
        <f t="shared" si="13"/>
        <v>0793-01</v>
      </c>
      <c r="B395" t="s">
        <v>1686</v>
      </c>
      <c r="C395">
        <v>793</v>
      </c>
      <c r="D395">
        <v>1</v>
      </c>
      <c r="E395">
        <v>0</v>
      </c>
      <c r="F395" t="s">
        <v>1378</v>
      </c>
      <c r="G395" t="s">
        <v>967</v>
      </c>
      <c r="H395" t="str">
        <f t="shared" si="12"/>
        <v>0793-01</v>
      </c>
    </row>
    <row r="396" spans="1:8" x14ac:dyDescent="0.35">
      <c r="A396" t="str">
        <f t="shared" si="13"/>
        <v>0801-01</v>
      </c>
      <c r="B396" t="s">
        <v>1686</v>
      </c>
      <c r="C396">
        <v>801</v>
      </c>
      <c r="D396">
        <v>1</v>
      </c>
      <c r="E396">
        <v>0</v>
      </c>
      <c r="F396" t="s">
        <v>1379</v>
      </c>
      <c r="G396" t="s">
        <v>964</v>
      </c>
      <c r="H396" t="str">
        <f t="shared" si="12"/>
        <v>0801-01</v>
      </c>
    </row>
    <row r="397" spans="1:8" x14ac:dyDescent="0.35">
      <c r="A397" t="str">
        <f t="shared" si="13"/>
        <v>0803-01</v>
      </c>
      <c r="B397" t="s">
        <v>1686</v>
      </c>
      <c r="C397">
        <v>803</v>
      </c>
      <c r="D397">
        <v>1</v>
      </c>
      <c r="E397">
        <v>0</v>
      </c>
      <c r="F397" t="s">
        <v>1234</v>
      </c>
      <c r="G397" t="s">
        <v>964</v>
      </c>
      <c r="H397" t="str">
        <f t="shared" si="12"/>
        <v>0803-01</v>
      </c>
    </row>
    <row r="398" spans="1:8" x14ac:dyDescent="0.35">
      <c r="A398" t="str">
        <f t="shared" si="13"/>
        <v>0806-01</v>
      </c>
      <c r="B398" t="s">
        <v>1686</v>
      </c>
      <c r="C398">
        <v>806</v>
      </c>
      <c r="D398">
        <v>1</v>
      </c>
      <c r="E398">
        <v>0</v>
      </c>
      <c r="F398" t="s">
        <v>1416</v>
      </c>
      <c r="G398" t="s">
        <v>967</v>
      </c>
      <c r="H398" t="str">
        <f t="shared" si="12"/>
        <v>0806-01</v>
      </c>
    </row>
    <row r="399" spans="1:8" x14ac:dyDescent="0.35">
      <c r="A399" t="str">
        <f t="shared" si="13"/>
        <v>0809-01</v>
      </c>
      <c r="B399" t="s">
        <v>1686</v>
      </c>
      <c r="C399">
        <v>809</v>
      </c>
      <c r="D399">
        <v>1</v>
      </c>
      <c r="E399">
        <v>0</v>
      </c>
      <c r="F399" t="s">
        <v>1336</v>
      </c>
      <c r="G399" t="s">
        <v>967</v>
      </c>
      <c r="H399" t="str">
        <f t="shared" si="12"/>
        <v>0809-01</v>
      </c>
    </row>
    <row r="400" spans="1:8" x14ac:dyDescent="0.35">
      <c r="A400" t="str">
        <f t="shared" si="13"/>
        <v>0810-01</v>
      </c>
      <c r="B400" t="s">
        <v>1686</v>
      </c>
      <c r="C400">
        <v>810</v>
      </c>
      <c r="D400">
        <v>1</v>
      </c>
      <c r="E400">
        <v>0</v>
      </c>
      <c r="F400" t="s">
        <v>1337</v>
      </c>
      <c r="G400" t="s">
        <v>967</v>
      </c>
      <c r="H400" t="str">
        <f t="shared" si="12"/>
        <v>0810-01</v>
      </c>
    </row>
    <row r="401" spans="1:8" x14ac:dyDescent="0.35">
      <c r="A401" t="str">
        <f t="shared" si="13"/>
        <v>0811-01</v>
      </c>
      <c r="B401" t="s">
        <v>1686</v>
      </c>
      <c r="C401">
        <v>811</v>
      </c>
      <c r="D401">
        <v>1</v>
      </c>
      <c r="E401">
        <v>0</v>
      </c>
      <c r="F401" t="s">
        <v>1703</v>
      </c>
      <c r="G401" t="s">
        <v>964</v>
      </c>
      <c r="H401" t="str">
        <f t="shared" si="12"/>
        <v>0811-01</v>
      </c>
    </row>
    <row r="402" spans="1:8" x14ac:dyDescent="0.35">
      <c r="A402" t="str">
        <f t="shared" si="13"/>
        <v>0813-01</v>
      </c>
      <c r="B402" t="s">
        <v>1686</v>
      </c>
      <c r="C402">
        <v>813</v>
      </c>
      <c r="D402">
        <v>1</v>
      </c>
      <c r="E402">
        <v>0</v>
      </c>
      <c r="F402" t="s">
        <v>1321</v>
      </c>
      <c r="G402" t="s">
        <v>964</v>
      </c>
      <c r="H402" t="str">
        <f t="shared" si="12"/>
        <v>0813-01</v>
      </c>
    </row>
    <row r="403" spans="1:8" x14ac:dyDescent="0.35">
      <c r="A403" t="str">
        <f t="shared" si="13"/>
        <v>0815-02</v>
      </c>
      <c r="B403" t="s">
        <v>1686</v>
      </c>
      <c r="C403">
        <v>815</v>
      </c>
      <c r="D403">
        <v>2</v>
      </c>
      <c r="E403">
        <v>0</v>
      </c>
      <c r="F403" t="s">
        <v>1463</v>
      </c>
      <c r="G403" t="s">
        <v>964</v>
      </c>
      <c r="H403" t="str">
        <f t="shared" si="12"/>
        <v>0815-02</v>
      </c>
    </row>
    <row r="404" spans="1:8" x14ac:dyDescent="0.35">
      <c r="A404" t="str">
        <f t="shared" si="13"/>
        <v>0818-01</v>
      </c>
      <c r="B404" t="s">
        <v>1686</v>
      </c>
      <c r="C404">
        <v>818</v>
      </c>
      <c r="D404">
        <v>1</v>
      </c>
      <c r="E404">
        <v>0</v>
      </c>
      <c r="F404" t="s">
        <v>1380</v>
      </c>
      <c r="G404" t="s">
        <v>964</v>
      </c>
      <c r="H404" t="str">
        <f t="shared" si="12"/>
        <v>0818-01</v>
      </c>
    </row>
    <row r="405" spans="1:8" x14ac:dyDescent="0.35">
      <c r="A405" t="str">
        <f t="shared" si="13"/>
        <v>0819-01</v>
      </c>
      <c r="B405" t="s">
        <v>1686</v>
      </c>
      <c r="C405">
        <v>819</v>
      </c>
      <c r="D405">
        <v>1</v>
      </c>
      <c r="E405">
        <v>0</v>
      </c>
      <c r="F405" t="s">
        <v>1381</v>
      </c>
      <c r="G405" t="s">
        <v>967</v>
      </c>
      <c r="H405" t="str">
        <f t="shared" si="12"/>
        <v>0819-01</v>
      </c>
    </row>
    <row r="406" spans="1:8" x14ac:dyDescent="0.35">
      <c r="A406" t="str">
        <f t="shared" si="13"/>
        <v>0820-01</v>
      </c>
      <c r="B406" t="s">
        <v>1686</v>
      </c>
      <c r="C406">
        <v>820</v>
      </c>
      <c r="D406">
        <v>1</v>
      </c>
      <c r="E406">
        <v>0</v>
      </c>
      <c r="F406" t="s">
        <v>1338</v>
      </c>
      <c r="G406" t="s">
        <v>964</v>
      </c>
      <c r="H406" t="str">
        <f t="shared" si="12"/>
        <v>0820-01</v>
      </c>
    </row>
    <row r="407" spans="1:8" x14ac:dyDescent="0.35">
      <c r="A407" t="str">
        <f t="shared" si="13"/>
        <v>0821-01</v>
      </c>
      <c r="B407" t="s">
        <v>1686</v>
      </c>
      <c r="C407">
        <v>821</v>
      </c>
      <c r="D407">
        <v>1</v>
      </c>
      <c r="E407">
        <v>0</v>
      </c>
      <c r="F407" t="s">
        <v>1339</v>
      </c>
      <c r="G407" t="s">
        <v>964</v>
      </c>
      <c r="H407" t="str">
        <f t="shared" si="12"/>
        <v>0821-01</v>
      </c>
    </row>
    <row r="408" spans="1:8" x14ac:dyDescent="0.35">
      <c r="A408" t="str">
        <f t="shared" si="13"/>
        <v>0827-01</v>
      </c>
      <c r="B408" t="s">
        <v>1686</v>
      </c>
      <c r="C408">
        <v>827</v>
      </c>
      <c r="D408">
        <v>1</v>
      </c>
      <c r="E408">
        <v>0</v>
      </c>
      <c r="F408" t="s">
        <v>1322</v>
      </c>
      <c r="G408" t="s">
        <v>967</v>
      </c>
      <c r="H408" t="str">
        <f t="shared" si="12"/>
        <v>0827-01</v>
      </c>
    </row>
    <row r="409" spans="1:8" x14ac:dyDescent="0.35">
      <c r="A409" t="str">
        <f t="shared" si="13"/>
        <v>0829-01</v>
      </c>
      <c r="B409" t="s">
        <v>1686</v>
      </c>
      <c r="C409">
        <v>829</v>
      </c>
      <c r="D409">
        <v>1</v>
      </c>
      <c r="E409">
        <v>0</v>
      </c>
      <c r="F409" t="s">
        <v>1435</v>
      </c>
      <c r="G409" t="s">
        <v>964</v>
      </c>
      <c r="H409" t="str">
        <f t="shared" si="12"/>
        <v>0829-01</v>
      </c>
    </row>
    <row r="410" spans="1:8" x14ac:dyDescent="0.35">
      <c r="A410" t="str">
        <f t="shared" si="13"/>
        <v>0830-01</v>
      </c>
      <c r="B410" t="s">
        <v>1686</v>
      </c>
      <c r="C410">
        <v>830</v>
      </c>
      <c r="D410">
        <v>1</v>
      </c>
      <c r="E410">
        <v>0</v>
      </c>
      <c r="F410" t="s">
        <v>1417</v>
      </c>
      <c r="G410" t="s">
        <v>967</v>
      </c>
      <c r="H410" t="str">
        <f t="shared" si="12"/>
        <v>0830-01</v>
      </c>
    </row>
    <row r="411" spans="1:8" x14ac:dyDescent="0.35">
      <c r="A411" t="str">
        <f t="shared" si="13"/>
        <v>0831-01</v>
      </c>
      <c r="B411" t="s">
        <v>1686</v>
      </c>
      <c r="C411">
        <v>831</v>
      </c>
      <c r="D411">
        <v>1</v>
      </c>
      <c r="E411">
        <v>0</v>
      </c>
      <c r="F411" t="s">
        <v>1418</v>
      </c>
      <c r="G411" t="s">
        <v>964</v>
      </c>
      <c r="H411" t="str">
        <f t="shared" si="12"/>
        <v>0831-01</v>
      </c>
    </row>
    <row r="412" spans="1:8" x14ac:dyDescent="0.35">
      <c r="A412" t="str">
        <f t="shared" si="13"/>
        <v>0832-01</v>
      </c>
      <c r="B412" t="s">
        <v>1686</v>
      </c>
      <c r="C412">
        <v>832</v>
      </c>
      <c r="D412">
        <v>1</v>
      </c>
      <c r="E412">
        <v>0</v>
      </c>
      <c r="F412" t="s">
        <v>1340</v>
      </c>
      <c r="G412" t="s">
        <v>964</v>
      </c>
      <c r="H412" t="str">
        <f t="shared" si="12"/>
        <v>0832-01</v>
      </c>
    </row>
    <row r="413" spans="1:8" x14ac:dyDescent="0.35">
      <c r="A413" t="str">
        <f t="shared" si="13"/>
        <v>0833-01</v>
      </c>
      <c r="B413" t="s">
        <v>1686</v>
      </c>
      <c r="C413">
        <v>833</v>
      </c>
      <c r="D413">
        <v>1</v>
      </c>
      <c r="E413">
        <v>0</v>
      </c>
      <c r="F413" t="s">
        <v>879</v>
      </c>
      <c r="G413" t="s">
        <v>964</v>
      </c>
      <c r="H413" t="str">
        <f t="shared" si="12"/>
        <v>0833-01</v>
      </c>
    </row>
    <row r="414" spans="1:8" x14ac:dyDescent="0.35">
      <c r="A414" t="str">
        <f t="shared" si="13"/>
        <v>0834-01</v>
      </c>
      <c r="B414" t="s">
        <v>1686</v>
      </c>
      <c r="C414">
        <v>834</v>
      </c>
      <c r="D414">
        <v>1</v>
      </c>
      <c r="E414">
        <v>0</v>
      </c>
      <c r="F414" t="s">
        <v>880</v>
      </c>
      <c r="G414" t="s">
        <v>964</v>
      </c>
      <c r="H414" t="str">
        <f t="shared" si="12"/>
        <v>0834-01</v>
      </c>
    </row>
    <row r="415" spans="1:8" x14ac:dyDescent="0.35">
      <c r="A415" t="str">
        <f t="shared" si="13"/>
        <v>0836-01</v>
      </c>
      <c r="B415" t="s">
        <v>1686</v>
      </c>
      <c r="C415">
        <v>836</v>
      </c>
      <c r="D415">
        <v>1</v>
      </c>
      <c r="E415">
        <v>0</v>
      </c>
      <c r="F415" t="s">
        <v>1341</v>
      </c>
      <c r="G415" t="s">
        <v>964</v>
      </c>
      <c r="H415" t="str">
        <f t="shared" si="12"/>
        <v>0836-01</v>
      </c>
    </row>
    <row r="416" spans="1:8" x14ac:dyDescent="0.35">
      <c r="A416" t="str">
        <f t="shared" si="13"/>
        <v>0837-01</v>
      </c>
      <c r="B416" t="s">
        <v>1686</v>
      </c>
      <c r="C416">
        <v>837</v>
      </c>
      <c r="D416">
        <v>1</v>
      </c>
      <c r="E416">
        <v>0</v>
      </c>
      <c r="F416" t="s">
        <v>1420</v>
      </c>
      <c r="G416" t="s">
        <v>964</v>
      </c>
      <c r="H416" t="str">
        <f t="shared" si="12"/>
        <v>0837-01</v>
      </c>
    </row>
    <row r="417" spans="1:8" x14ac:dyDescent="0.35">
      <c r="A417" t="str">
        <f t="shared" si="13"/>
        <v>0840-01</v>
      </c>
      <c r="B417" t="s">
        <v>1686</v>
      </c>
      <c r="C417">
        <v>840</v>
      </c>
      <c r="D417">
        <v>1</v>
      </c>
      <c r="E417">
        <v>0</v>
      </c>
      <c r="F417" t="s">
        <v>1421</v>
      </c>
      <c r="G417" t="s">
        <v>964</v>
      </c>
      <c r="H417" t="str">
        <f t="shared" si="12"/>
        <v>0840-01</v>
      </c>
    </row>
    <row r="418" spans="1:8" x14ac:dyDescent="0.35">
      <c r="A418" t="str">
        <f t="shared" si="13"/>
        <v>0846-01</v>
      </c>
      <c r="B418" t="s">
        <v>1686</v>
      </c>
      <c r="C418">
        <v>846</v>
      </c>
      <c r="D418">
        <v>1</v>
      </c>
      <c r="E418">
        <v>0</v>
      </c>
      <c r="F418" t="s">
        <v>1436</v>
      </c>
      <c r="G418" t="s">
        <v>964</v>
      </c>
      <c r="H418" t="str">
        <f t="shared" si="12"/>
        <v>0846-01</v>
      </c>
    </row>
    <row r="419" spans="1:8" x14ac:dyDescent="0.35">
      <c r="A419" t="str">
        <f t="shared" si="13"/>
        <v>0850-01</v>
      </c>
      <c r="B419" t="s">
        <v>1686</v>
      </c>
      <c r="C419">
        <v>850</v>
      </c>
      <c r="D419">
        <v>1</v>
      </c>
      <c r="E419">
        <v>0</v>
      </c>
      <c r="F419" t="s">
        <v>1383</v>
      </c>
      <c r="G419" t="s">
        <v>964</v>
      </c>
      <c r="H419" t="str">
        <f t="shared" si="12"/>
        <v>0850-01</v>
      </c>
    </row>
    <row r="420" spans="1:8" x14ac:dyDescent="0.35">
      <c r="A420" t="str">
        <f t="shared" si="13"/>
        <v>0852-01</v>
      </c>
      <c r="B420" t="s">
        <v>1686</v>
      </c>
      <c r="C420">
        <v>852</v>
      </c>
      <c r="D420">
        <v>1</v>
      </c>
      <c r="E420">
        <v>0</v>
      </c>
      <c r="F420" t="s">
        <v>1697</v>
      </c>
      <c r="G420" t="s">
        <v>964</v>
      </c>
      <c r="H420" t="str">
        <f t="shared" si="12"/>
        <v>0852-01</v>
      </c>
    </row>
    <row r="421" spans="1:8" x14ac:dyDescent="0.35">
      <c r="A421" t="str">
        <f t="shared" si="13"/>
        <v>0857-01</v>
      </c>
      <c r="B421" t="s">
        <v>1686</v>
      </c>
      <c r="C421">
        <v>857</v>
      </c>
      <c r="D421">
        <v>1</v>
      </c>
      <c r="E421">
        <v>0</v>
      </c>
      <c r="F421" t="s">
        <v>1437</v>
      </c>
      <c r="G421" t="s">
        <v>964</v>
      </c>
      <c r="H421" t="str">
        <f t="shared" si="12"/>
        <v>0857-01</v>
      </c>
    </row>
    <row r="422" spans="1:8" x14ac:dyDescent="0.35">
      <c r="A422" t="str">
        <f t="shared" si="13"/>
        <v>0858-01</v>
      </c>
      <c r="B422" t="s">
        <v>1686</v>
      </c>
      <c r="C422">
        <v>858</v>
      </c>
      <c r="D422">
        <v>1</v>
      </c>
      <c r="E422">
        <v>0</v>
      </c>
      <c r="F422" t="s">
        <v>1438</v>
      </c>
      <c r="G422" t="s">
        <v>964</v>
      </c>
      <c r="H422" t="str">
        <f t="shared" si="12"/>
        <v>0858-01</v>
      </c>
    </row>
    <row r="423" spans="1:8" x14ac:dyDescent="0.35">
      <c r="A423" t="str">
        <f t="shared" si="13"/>
        <v>0861-01</v>
      </c>
      <c r="B423" t="s">
        <v>1686</v>
      </c>
      <c r="C423">
        <v>861</v>
      </c>
      <c r="D423">
        <v>1</v>
      </c>
      <c r="E423">
        <v>0</v>
      </c>
      <c r="F423" t="s">
        <v>1384</v>
      </c>
      <c r="G423" t="s">
        <v>964</v>
      </c>
      <c r="H423" t="str">
        <f t="shared" si="12"/>
        <v>0861-01</v>
      </c>
    </row>
    <row r="424" spans="1:8" x14ac:dyDescent="0.35">
      <c r="A424" t="str">
        <f t="shared" si="13"/>
        <v>0876-01</v>
      </c>
      <c r="B424" t="s">
        <v>1686</v>
      </c>
      <c r="C424">
        <v>876</v>
      </c>
      <c r="D424">
        <v>1</v>
      </c>
      <c r="E424">
        <v>0</v>
      </c>
      <c r="F424" t="s">
        <v>1439</v>
      </c>
      <c r="G424" t="s">
        <v>964</v>
      </c>
      <c r="H424" t="str">
        <f t="shared" si="12"/>
        <v>0876-01</v>
      </c>
    </row>
    <row r="425" spans="1:8" x14ac:dyDescent="0.35">
      <c r="A425" t="str">
        <f t="shared" si="13"/>
        <v>0877-01</v>
      </c>
      <c r="B425" t="s">
        <v>1686</v>
      </c>
      <c r="C425">
        <v>877</v>
      </c>
      <c r="D425">
        <v>1</v>
      </c>
      <c r="E425">
        <v>0</v>
      </c>
      <c r="F425" t="s">
        <v>1385</v>
      </c>
      <c r="G425" t="s">
        <v>964</v>
      </c>
      <c r="H425" t="str">
        <f t="shared" si="12"/>
        <v>0877-01</v>
      </c>
    </row>
    <row r="426" spans="1:8" x14ac:dyDescent="0.35">
      <c r="A426" t="str">
        <f t="shared" si="13"/>
        <v>0879-01</v>
      </c>
      <c r="B426" t="s">
        <v>1686</v>
      </c>
      <c r="C426">
        <v>879</v>
      </c>
      <c r="D426">
        <v>1</v>
      </c>
      <c r="E426">
        <v>0</v>
      </c>
      <c r="F426" t="s">
        <v>1386</v>
      </c>
      <c r="G426" t="s">
        <v>964</v>
      </c>
      <c r="H426" t="str">
        <f t="shared" si="12"/>
        <v>0879-01</v>
      </c>
    </row>
    <row r="427" spans="1:8" x14ac:dyDescent="0.35">
      <c r="A427" t="str">
        <f t="shared" si="13"/>
        <v>0880-01</v>
      </c>
      <c r="B427" t="s">
        <v>1686</v>
      </c>
      <c r="C427">
        <v>880</v>
      </c>
      <c r="D427">
        <v>1</v>
      </c>
      <c r="E427">
        <v>0</v>
      </c>
      <c r="F427" t="s">
        <v>1387</v>
      </c>
      <c r="G427" t="s">
        <v>967</v>
      </c>
      <c r="H427" t="str">
        <f t="shared" si="12"/>
        <v>0880-01</v>
      </c>
    </row>
    <row r="428" spans="1:8" x14ac:dyDescent="0.35">
      <c r="A428" t="str">
        <f t="shared" si="13"/>
        <v>0881-01</v>
      </c>
      <c r="B428" t="s">
        <v>1686</v>
      </c>
      <c r="C428">
        <v>881</v>
      </c>
      <c r="D428">
        <v>1</v>
      </c>
      <c r="E428">
        <v>0</v>
      </c>
      <c r="F428" t="s">
        <v>1440</v>
      </c>
      <c r="G428" t="s">
        <v>964</v>
      </c>
      <c r="H428" t="str">
        <f t="shared" si="12"/>
        <v>0881-01</v>
      </c>
    </row>
    <row r="429" spans="1:8" x14ac:dyDescent="0.35">
      <c r="A429" t="str">
        <f t="shared" si="13"/>
        <v>0882-01</v>
      </c>
      <c r="B429" t="s">
        <v>1686</v>
      </c>
      <c r="C429">
        <v>882</v>
      </c>
      <c r="D429">
        <v>1</v>
      </c>
      <c r="E429">
        <v>0</v>
      </c>
      <c r="F429" t="s">
        <v>1422</v>
      </c>
      <c r="G429" t="s">
        <v>964</v>
      </c>
      <c r="H429" t="str">
        <f t="shared" si="12"/>
        <v>0882-01</v>
      </c>
    </row>
    <row r="430" spans="1:8" x14ac:dyDescent="0.35">
      <c r="A430" t="str">
        <f t="shared" si="13"/>
        <v>0883-01</v>
      </c>
      <c r="B430" t="s">
        <v>1686</v>
      </c>
      <c r="C430">
        <v>883</v>
      </c>
      <c r="D430">
        <v>1</v>
      </c>
      <c r="E430">
        <v>0</v>
      </c>
      <c r="F430" t="s">
        <v>1342</v>
      </c>
      <c r="G430" t="s">
        <v>964</v>
      </c>
      <c r="H430" t="str">
        <f t="shared" si="12"/>
        <v>0883-01</v>
      </c>
    </row>
    <row r="431" spans="1:8" x14ac:dyDescent="0.35">
      <c r="A431" t="str">
        <f t="shared" si="13"/>
        <v>0885-01</v>
      </c>
      <c r="B431" t="s">
        <v>1686</v>
      </c>
      <c r="C431">
        <v>885</v>
      </c>
      <c r="D431">
        <v>1</v>
      </c>
      <c r="E431">
        <v>0</v>
      </c>
      <c r="F431" t="s">
        <v>1698</v>
      </c>
      <c r="G431" t="s">
        <v>964</v>
      </c>
      <c r="H431" t="str">
        <f t="shared" si="12"/>
        <v>0885-01</v>
      </c>
    </row>
    <row r="432" spans="1:8" x14ac:dyDescent="0.35">
      <c r="A432" t="str">
        <f t="shared" si="13"/>
        <v>0891-01</v>
      </c>
      <c r="B432" t="s">
        <v>1686</v>
      </c>
      <c r="C432">
        <v>891</v>
      </c>
      <c r="D432">
        <v>1</v>
      </c>
      <c r="E432">
        <v>0</v>
      </c>
      <c r="F432" t="s">
        <v>1388</v>
      </c>
      <c r="G432" t="s">
        <v>964</v>
      </c>
      <c r="H432" t="str">
        <f t="shared" si="12"/>
        <v>0891-01</v>
      </c>
    </row>
    <row r="433" spans="1:8" x14ac:dyDescent="0.35">
      <c r="A433" t="str">
        <f t="shared" si="13"/>
        <v>0892-01</v>
      </c>
      <c r="B433" t="s">
        <v>1686</v>
      </c>
      <c r="C433">
        <v>892</v>
      </c>
      <c r="D433">
        <v>1</v>
      </c>
      <c r="E433">
        <v>0</v>
      </c>
      <c r="F433" t="s">
        <v>1423</v>
      </c>
      <c r="G433" t="s">
        <v>967</v>
      </c>
      <c r="H433" t="str">
        <f t="shared" si="12"/>
        <v>0892-01</v>
      </c>
    </row>
    <row r="434" spans="1:8" x14ac:dyDescent="0.35">
      <c r="A434" t="str">
        <f t="shared" si="13"/>
        <v>0893-01</v>
      </c>
      <c r="B434" t="s">
        <v>1686</v>
      </c>
      <c r="C434">
        <v>893</v>
      </c>
      <c r="D434">
        <v>1</v>
      </c>
      <c r="E434">
        <v>0</v>
      </c>
      <c r="F434" t="s">
        <v>1424</v>
      </c>
      <c r="G434" t="s">
        <v>967</v>
      </c>
      <c r="H434" t="str">
        <f t="shared" si="12"/>
        <v>0893-01</v>
      </c>
    </row>
    <row r="435" spans="1:8" x14ac:dyDescent="0.35">
      <c r="A435" t="str">
        <f t="shared" si="13"/>
        <v>0894-01</v>
      </c>
      <c r="B435" t="s">
        <v>1686</v>
      </c>
      <c r="C435">
        <v>894</v>
      </c>
      <c r="D435">
        <v>1</v>
      </c>
      <c r="E435">
        <v>0</v>
      </c>
      <c r="F435" t="s">
        <v>1425</v>
      </c>
      <c r="G435" t="s">
        <v>967</v>
      </c>
      <c r="H435" t="str">
        <f t="shared" si="12"/>
        <v>0894-01</v>
      </c>
    </row>
    <row r="436" spans="1:8" x14ac:dyDescent="0.35">
      <c r="A436" t="str">
        <f t="shared" si="13"/>
        <v>0896-01</v>
      </c>
      <c r="B436" t="s">
        <v>1686</v>
      </c>
      <c r="C436">
        <v>896</v>
      </c>
      <c r="D436">
        <v>1</v>
      </c>
      <c r="E436">
        <v>0</v>
      </c>
      <c r="F436" t="s">
        <v>1343</v>
      </c>
      <c r="G436" t="s">
        <v>967</v>
      </c>
      <c r="H436" t="str">
        <f t="shared" si="12"/>
        <v>0896-01</v>
      </c>
    </row>
    <row r="437" spans="1:8" x14ac:dyDescent="0.35">
      <c r="A437" t="str">
        <f t="shared" si="13"/>
        <v>0911-01</v>
      </c>
      <c r="B437" t="s">
        <v>1686</v>
      </c>
      <c r="C437">
        <v>911</v>
      </c>
      <c r="D437">
        <v>1</v>
      </c>
      <c r="E437">
        <v>0</v>
      </c>
      <c r="F437" t="s">
        <v>1344</v>
      </c>
      <c r="G437" t="s">
        <v>964</v>
      </c>
      <c r="H437" t="str">
        <f t="shared" si="12"/>
        <v>0911-01</v>
      </c>
    </row>
    <row r="438" spans="1:8" x14ac:dyDescent="0.35">
      <c r="A438" t="str">
        <f t="shared" si="13"/>
        <v>0912-01</v>
      </c>
      <c r="B438" t="s">
        <v>1686</v>
      </c>
      <c r="C438">
        <v>912</v>
      </c>
      <c r="D438">
        <v>1</v>
      </c>
      <c r="E438">
        <v>0</v>
      </c>
      <c r="F438" t="s">
        <v>1345</v>
      </c>
      <c r="G438" t="s">
        <v>964</v>
      </c>
      <c r="H438" t="str">
        <f t="shared" si="12"/>
        <v>0912-01</v>
      </c>
    </row>
    <row r="439" spans="1:8" x14ac:dyDescent="0.35">
      <c r="A439" t="str">
        <f t="shared" si="13"/>
        <v>0913-01</v>
      </c>
      <c r="B439" t="s">
        <v>1686</v>
      </c>
      <c r="C439">
        <v>913</v>
      </c>
      <c r="D439">
        <v>1</v>
      </c>
      <c r="E439">
        <v>0</v>
      </c>
      <c r="F439" t="s">
        <v>1441</v>
      </c>
      <c r="G439" t="s">
        <v>967</v>
      </c>
      <c r="H439" t="str">
        <f t="shared" si="12"/>
        <v>0913-01</v>
      </c>
    </row>
    <row r="440" spans="1:8" x14ac:dyDescent="0.35">
      <c r="A440" t="str">
        <f t="shared" si="13"/>
        <v>0914-01</v>
      </c>
      <c r="B440" t="s">
        <v>1686</v>
      </c>
      <c r="C440">
        <v>914</v>
      </c>
      <c r="D440">
        <v>1</v>
      </c>
      <c r="E440">
        <v>0</v>
      </c>
      <c r="F440" t="s">
        <v>1389</v>
      </c>
      <c r="G440" t="s">
        <v>964</v>
      </c>
      <c r="H440" t="str">
        <f t="shared" si="12"/>
        <v>0914-01</v>
      </c>
    </row>
    <row r="441" spans="1:8" x14ac:dyDescent="0.35">
      <c r="A441" t="str">
        <f t="shared" si="13"/>
        <v>0918-01</v>
      </c>
      <c r="B441" t="s">
        <v>1686</v>
      </c>
      <c r="C441">
        <v>918</v>
      </c>
      <c r="D441">
        <v>1</v>
      </c>
      <c r="E441">
        <v>0</v>
      </c>
      <c r="F441" t="s">
        <v>1390</v>
      </c>
      <c r="G441" t="s">
        <v>967</v>
      </c>
      <c r="H441" t="str">
        <f t="shared" si="12"/>
        <v>0918-01</v>
      </c>
    </row>
    <row r="442" spans="1:8" x14ac:dyDescent="0.35">
      <c r="A442" t="str">
        <f t="shared" si="13"/>
        <v>2071-01</v>
      </c>
      <c r="B442" t="s">
        <v>1686</v>
      </c>
      <c r="C442">
        <v>2071</v>
      </c>
      <c r="D442">
        <v>1</v>
      </c>
      <c r="E442">
        <v>0</v>
      </c>
      <c r="F442" t="s">
        <v>1391</v>
      </c>
      <c r="G442" t="s">
        <v>964</v>
      </c>
      <c r="H442" t="str">
        <f t="shared" si="12"/>
        <v>2071-01</v>
      </c>
    </row>
    <row r="443" spans="1:8" x14ac:dyDescent="0.35">
      <c r="A443" t="str">
        <f t="shared" si="13"/>
        <v>2125-01</v>
      </c>
      <c r="B443" t="s">
        <v>1686</v>
      </c>
      <c r="C443">
        <v>2125</v>
      </c>
      <c r="D443">
        <v>1</v>
      </c>
      <c r="E443">
        <v>0</v>
      </c>
      <c r="F443" t="s">
        <v>1426</v>
      </c>
      <c r="G443" t="s">
        <v>964</v>
      </c>
      <c r="H443" t="str">
        <f t="shared" si="12"/>
        <v>2125-01</v>
      </c>
    </row>
    <row r="444" spans="1:8" x14ac:dyDescent="0.35">
      <c r="A444" t="str">
        <f t="shared" si="13"/>
        <v>2134-01</v>
      </c>
      <c r="B444" t="s">
        <v>1686</v>
      </c>
      <c r="C444">
        <v>2134</v>
      </c>
      <c r="D444">
        <v>1</v>
      </c>
      <c r="E444">
        <v>0</v>
      </c>
      <c r="F444" t="s">
        <v>1704</v>
      </c>
      <c r="G444" t="s">
        <v>964</v>
      </c>
      <c r="H444" t="str">
        <f t="shared" si="12"/>
        <v>2134-01</v>
      </c>
    </row>
    <row r="445" spans="1:8" x14ac:dyDescent="0.35">
      <c r="A445" t="str">
        <f t="shared" si="13"/>
        <v>2135-01</v>
      </c>
      <c r="B445" t="s">
        <v>1686</v>
      </c>
      <c r="C445">
        <v>2135</v>
      </c>
      <c r="D445">
        <v>1</v>
      </c>
      <c r="E445">
        <v>0</v>
      </c>
      <c r="F445" t="s">
        <v>1442</v>
      </c>
      <c r="G445" t="s">
        <v>964</v>
      </c>
      <c r="H445" t="str">
        <f t="shared" si="12"/>
        <v>2135-01</v>
      </c>
    </row>
    <row r="446" spans="1:8" x14ac:dyDescent="0.35">
      <c r="A446" t="str">
        <f t="shared" si="13"/>
        <v>2137-01</v>
      </c>
      <c r="B446" t="s">
        <v>1686</v>
      </c>
      <c r="C446">
        <v>2137</v>
      </c>
      <c r="D446">
        <v>1</v>
      </c>
      <c r="E446">
        <v>0</v>
      </c>
      <c r="F446" t="s">
        <v>1346</v>
      </c>
      <c r="G446" t="s">
        <v>964</v>
      </c>
      <c r="H446" t="str">
        <f t="shared" si="12"/>
        <v>2137-01</v>
      </c>
    </row>
    <row r="447" spans="1:8" x14ac:dyDescent="0.35">
      <c r="A447" t="str">
        <f t="shared" si="13"/>
        <v>2142-01</v>
      </c>
      <c r="B447" t="s">
        <v>1686</v>
      </c>
      <c r="C447">
        <v>2142</v>
      </c>
      <c r="D447">
        <v>1</v>
      </c>
      <c r="E447">
        <v>0</v>
      </c>
      <c r="F447" t="s">
        <v>1392</v>
      </c>
      <c r="G447" t="s">
        <v>964</v>
      </c>
      <c r="H447" t="str">
        <f t="shared" si="12"/>
        <v>2142-01</v>
      </c>
    </row>
    <row r="448" spans="1:8" x14ac:dyDescent="0.35">
      <c r="A448" t="str">
        <f t="shared" si="13"/>
        <v>2143-01</v>
      </c>
      <c r="B448" t="s">
        <v>1686</v>
      </c>
      <c r="C448">
        <v>2143</v>
      </c>
      <c r="D448">
        <v>1</v>
      </c>
      <c r="E448">
        <v>0</v>
      </c>
      <c r="F448" t="s">
        <v>1347</v>
      </c>
      <c r="G448" t="s">
        <v>964</v>
      </c>
      <c r="H448" t="str">
        <f t="shared" si="12"/>
        <v>2143-01</v>
      </c>
    </row>
    <row r="449" spans="1:8" x14ac:dyDescent="0.35">
      <c r="A449" t="str">
        <f t="shared" si="13"/>
        <v>2144-01</v>
      </c>
      <c r="B449" t="s">
        <v>1686</v>
      </c>
      <c r="C449">
        <v>2144</v>
      </c>
      <c r="D449">
        <v>1</v>
      </c>
      <c r="E449">
        <v>0</v>
      </c>
      <c r="F449" t="s">
        <v>1393</v>
      </c>
      <c r="G449" t="s">
        <v>964</v>
      </c>
      <c r="H449" t="str">
        <f t="shared" si="12"/>
        <v>2144-01</v>
      </c>
    </row>
    <row r="450" spans="1:8" x14ac:dyDescent="0.35">
      <c r="A450" t="str">
        <f t="shared" si="13"/>
        <v>2148-01</v>
      </c>
      <c r="B450" t="s">
        <v>1686</v>
      </c>
      <c r="C450">
        <v>2148</v>
      </c>
      <c r="D450">
        <v>1</v>
      </c>
      <c r="E450">
        <v>0</v>
      </c>
      <c r="F450" t="s">
        <v>1256</v>
      </c>
      <c r="G450" t="s">
        <v>967</v>
      </c>
      <c r="H450" t="str">
        <f t="shared" si="12"/>
        <v>2148-01</v>
      </c>
    </row>
    <row r="451" spans="1:8" x14ac:dyDescent="0.35">
      <c r="A451" t="str">
        <f t="shared" si="13"/>
        <v>2149-01</v>
      </c>
      <c r="B451" t="s">
        <v>1686</v>
      </c>
      <c r="C451">
        <v>2149</v>
      </c>
      <c r="D451">
        <v>1</v>
      </c>
      <c r="E451">
        <v>0</v>
      </c>
      <c r="F451" t="s">
        <v>1427</v>
      </c>
      <c r="G451" t="s">
        <v>964</v>
      </c>
      <c r="H451" t="str">
        <f t="shared" ref="H451:H514" si="14">TEXT(C451,"0000")&amp;"-"&amp;TEXT(D451,"00")</f>
        <v>2149-01</v>
      </c>
    </row>
    <row r="452" spans="1:8" x14ac:dyDescent="0.35">
      <c r="A452" t="str">
        <f t="shared" ref="A452:A515" si="15">TEXT(C452,"0000")&amp;"-"&amp;TEXT(D452,"00")</f>
        <v>2153-01</v>
      </c>
      <c r="B452" t="s">
        <v>1686</v>
      </c>
      <c r="C452">
        <v>2153</v>
      </c>
      <c r="D452">
        <v>1</v>
      </c>
      <c r="E452">
        <v>0</v>
      </c>
      <c r="F452" t="s">
        <v>1394</v>
      </c>
      <c r="G452" t="s">
        <v>967</v>
      </c>
      <c r="H452" t="str">
        <f t="shared" si="14"/>
        <v>2153-01</v>
      </c>
    </row>
    <row r="453" spans="1:8" x14ac:dyDescent="0.35">
      <c r="A453" t="str">
        <f t="shared" si="15"/>
        <v>2154-01</v>
      </c>
      <c r="B453" t="s">
        <v>1686</v>
      </c>
      <c r="C453">
        <v>2154</v>
      </c>
      <c r="D453">
        <v>1</v>
      </c>
      <c r="E453">
        <v>0</v>
      </c>
      <c r="F453" t="s">
        <v>1395</v>
      </c>
      <c r="G453" t="s">
        <v>967</v>
      </c>
      <c r="H453" t="str">
        <f t="shared" si="14"/>
        <v>2154-01</v>
      </c>
    </row>
    <row r="454" spans="1:8" x14ac:dyDescent="0.35">
      <c r="A454" t="str">
        <f t="shared" si="15"/>
        <v>2155-01</v>
      </c>
      <c r="B454" t="s">
        <v>1686</v>
      </c>
      <c r="C454">
        <v>2155</v>
      </c>
      <c r="D454">
        <v>1</v>
      </c>
      <c r="E454">
        <v>0</v>
      </c>
      <c r="F454" t="s">
        <v>1443</v>
      </c>
      <c r="G454" t="s">
        <v>964</v>
      </c>
      <c r="H454" t="str">
        <f t="shared" si="14"/>
        <v>2155-01</v>
      </c>
    </row>
    <row r="455" spans="1:8" x14ac:dyDescent="0.35">
      <c r="A455" t="str">
        <f t="shared" si="15"/>
        <v>2159-01</v>
      </c>
      <c r="B455" t="s">
        <v>1686</v>
      </c>
      <c r="C455">
        <v>2159</v>
      </c>
      <c r="D455">
        <v>1</v>
      </c>
      <c r="E455">
        <v>0</v>
      </c>
      <c r="F455" t="s">
        <v>1348</v>
      </c>
      <c r="G455" t="s">
        <v>964</v>
      </c>
      <c r="H455" t="str">
        <f t="shared" si="14"/>
        <v>2159-01</v>
      </c>
    </row>
    <row r="456" spans="1:8" x14ac:dyDescent="0.35">
      <c r="A456" t="str">
        <f t="shared" si="15"/>
        <v>2163-01</v>
      </c>
      <c r="B456" t="s">
        <v>1686</v>
      </c>
      <c r="C456">
        <v>2163</v>
      </c>
      <c r="D456">
        <v>1</v>
      </c>
      <c r="E456">
        <v>0</v>
      </c>
      <c r="F456" t="s">
        <v>1349</v>
      </c>
      <c r="G456" t="s">
        <v>967</v>
      </c>
      <c r="H456" t="str">
        <f t="shared" si="14"/>
        <v>2163-01</v>
      </c>
    </row>
    <row r="457" spans="1:8" x14ac:dyDescent="0.35">
      <c r="A457" t="str">
        <f t="shared" si="15"/>
        <v>2164-01</v>
      </c>
      <c r="B457" t="s">
        <v>1686</v>
      </c>
      <c r="C457">
        <v>2164</v>
      </c>
      <c r="D457">
        <v>1</v>
      </c>
      <c r="E457">
        <v>0</v>
      </c>
      <c r="F457" t="s">
        <v>1396</v>
      </c>
      <c r="G457" t="s">
        <v>964</v>
      </c>
      <c r="H457" t="str">
        <f t="shared" si="14"/>
        <v>2164-01</v>
      </c>
    </row>
    <row r="458" spans="1:8" x14ac:dyDescent="0.35">
      <c r="A458" t="str">
        <f t="shared" si="15"/>
        <v>2165-01</v>
      </c>
      <c r="B458" t="s">
        <v>1686</v>
      </c>
      <c r="C458">
        <v>2165</v>
      </c>
      <c r="D458">
        <v>1</v>
      </c>
      <c r="E458">
        <v>0</v>
      </c>
      <c r="F458" t="s">
        <v>1397</v>
      </c>
      <c r="G458" t="s">
        <v>964</v>
      </c>
      <c r="H458" t="str">
        <f t="shared" si="14"/>
        <v>2165-01</v>
      </c>
    </row>
    <row r="459" spans="1:8" x14ac:dyDescent="0.35">
      <c r="A459" t="str">
        <f t="shared" si="15"/>
        <v>2167-01</v>
      </c>
      <c r="B459" t="s">
        <v>1686</v>
      </c>
      <c r="C459">
        <v>2167</v>
      </c>
      <c r="D459">
        <v>1</v>
      </c>
      <c r="E459">
        <v>0</v>
      </c>
      <c r="F459" t="s">
        <v>1428</v>
      </c>
      <c r="G459" t="s">
        <v>964</v>
      </c>
      <c r="H459" t="str">
        <f t="shared" si="14"/>
        <v>2167-01</v>
      </c>
    </row>
    <row r="460" spans="1:8" x14ac:dyDescent="0.35">
      <c r="A460" t="str">
        <f t="shared" si="15"/>
        <v>2168-01</v>
      </c>
      <c r="B460" t="s">
        <v>1686</v>
      </c>
      <c r="C460">
        <v>2168</v>
      </c>
      <c r="D460">
        <v>1</v>
      </c>
      <c r="E460">
        <v>0</v>
      </c>
      <c r="F460" t="s">
        <v>1444</v>
      </c>
      <c r="G460" t="s">
        <v>964</v>
      </c>
      <c r="H460" t="str">
        <f t="shared" si="14"/>
        <v>2168-01</v>
      </c>
    </row>
    <row r="461" spans="1:8" x14ac:dyDescent="0.35">
      <c r="A461" t="str">
        <f t="shared" si="15"/>
        <v>2169-01</v>
      </c>
      <c r="B461" t="s">
        <v>1686</v>
      </c>
      <c r="C461">
        <v>2169</v>
      </c>
      <c r="D461">
        <v>1</v>
      </c>
      <c r="E461">
        <v>0</v>
      </c>
      <c r="F461" t="s">
        <v>1350</v>
      </c>
      <c r="G461" t="s">
        <v>964</v>
      </c>
      <c r="H461" t="str">
        <f t="shared" si="14"/>
        <v>2169-01</v>
      </c>
    </row>
    <row r="462" spans="1:8" x14ac:dyDescent="0.35">
      <c r="A462" t="str">
        <f t="shared" si="15"/>
        <v>2170-01</v>
      </c>
      <c r="B462" t="s">
        <v>1686</v>
      </c>
      <c r="C462">
        <v>2170</v>
      </c>
      <c r="D462">
        <v>1</v>
      </c>
      <c r="E462">
        <v>0</v>
      </c>
      <c r="F462" t="s">
        <v>1351</v>
      </c>
      <c r="G462" t="s">
        <v>964</v>
      </c>
      <c r="H462" t="str">
        <f t="shared" si="14"/>
        <v>2170-01</v>
      </c>
    </row>
    <row r="463" spans="1:8" x14ac:dyDescent="0.35">
      <c r="A463" t="str">
        <f t="shared" si="15"/>
        <v>2171-01</v>
      </c>
      <c r="B463" t="s">
        <v>1686</v>
      </c>
      <c r="C463">
        <v>2171</v>
      </c>
      <c r="D463">
        <v>1</v>
      </c>
      <c r="E463">
        <v>0</v>
      </c>
      <c r="F463" t="s">
        <v>1445</v>
      </c>
      <c r="G463" t="s">
        <v>964</v>
      </c>
      <c r="H463" t="str">
        <f t="shared" si="14"/>
        <v>2171-01</v>
      </c>
    </row>
    <row r="464" spans="1:8" x14ac:dyDescent="0.35">
      <c r="A464" t="str">
        <f t="shared" si="15"/>
        <v>2172-01</v>
      </c>
      <c r="B464" t="s">
        <v>1686</v>
      </c>
      <c r="C464">
        <v>2172</v>
      </c>
      <c r="D464">
        <v>1</v>
      </c>
      <c r="E464">
        <v>0</v>
      </c>
      <c r="F464" t="s">
        <v>1446</v>
      </c>
      <c r="G464" t="s">
        <v>964</v>
      </c>
      <c r="H464" t="str">
        <f t="shared" si="14"/>
        <v>2172-01</v>
      </c>
    </row>
    <row r="465" spans="1:8" x14ac:dyDescent="0.35">
      <c r="A465" t="str">
        <f t="shared" si="15"/>
        <v>2174-01</v>
      </c>
      <c r="B465" t="s">
        <v>1686</v>
      </c>
      <c r="C465">
        <v>2174</v>
      </c>
      <c r="D465">
        <v>1</v>
      </c>
      <c r="E465">
        <v>0</v>
      </c>
      <c r="F465" t="s">
        <v>1352</v>
      </c>
      <c r="G465" t="s">
        <v>964</v>
      </c>
      <c r="H465" t="str">
        <f t="shared" si="14"/>
        <v>2174-01</v>
      </c>
    </row>
    <row r="466" spans="1:8" x14ac:dyDescent="0.35">
      <c r="A466" t="str">
        <f t="shared" si="15"/>
        <v>2176-01</v>
      </c>
      <c r="B466" t="s">
        <v>1686</v>
      </c>
      <c r="C466">
        <v>2176</v>
      </c>
      <c r="D466">
        <v>1</v>
      </c>
      <c r="E466">
        <v>0</v>
      </c>
      <c r="F466" t="s">
        <v>1398</v>
      </c>
      <c r="G466" t="s">
        <v>964</v>
      </c>
      <c r="H466" t="str">
        <f t="shared" si="14"/>
        <v>2176-01</v>
      </c>
    </row>
    <row r="467" spans="1:8" x14ac:dyDescent="0.35">
      <c r="A467" t="str">
        <f t="shared" si="15"/>
        <v>2180-01</v>
      </c>
      <c r="B467" t="s">
        <v>1686</v>
      </c>
      <c r="C467">
        <v>2180</v>
      </c>
      <c r="D467">
        <v>1</v>
      </c>
      <c r="E467">
        <v>0</v>
      </c>
      <c r="F467" t="s">
        <v>1699</v>
      </c>
      <c r="G467" t="s">
        <v>964</v>
      </c>
      <c r="H467" t="str">
        <f t="shared" si="14"/>
        <v>2180-01</v>
      </c>
    </row>
    <row r="468" spans="1:8" x14ac:dyDescent="0.35">
      <c r="A468" t="str">
        <f t="shared" si="15"/>
        <v>2183-01</v>
      </c>
      <c r="B468" t="s">
        <v>1686</v>
      </c>
      <c r="C468">
        <v>2183</v>
      </c>
      <c r="D468">
        <v>1</v>
      </c>
      <c r="E468">
        <v>0</v>
      </c>
      <c r="F468" t="s">
        <v>1447</v>
      </c>
      <c r="G468" t="s">
        <v>967</v>
      </c>
      <c r="H468" t="str">
        <f t="shared" si="14"/>
        <v>2183-01</v>
      </c>
    </row>
    <row r="469" spans="1:8" x14ac:dyDescent="0.35">
      <c r="A469" t="str">
        <f t="shared" si="15"/>
        <v>2184-01</v>
      </c>
      <c r="B469" t="s">
        <v>1686</v>
      </c>
      <c r="C469">
        <v>2184</v>
      </c>
      <c r="D469">
        <v>1</v>
      </c>
      <c r="E469">
        <v>0</v>
      </c>
      <c r="F469" t="s">
        <v>1448</v>
      </c>
      <c r="G469" t="s">
        <v>964</v>
      </c>
      <c r="H469" t="str">
        <f t="shared" si="14"/>
        <v>2184-01</v>
      </c>
    </row>
    <row r="470" spans="1:8" x14ac:dyDescent="0.35">
      <c r="A470" t="str">
        <f t="shared" si="15"/>
        <v>2190-01</v>
      </c>
      <c r="B470" t="s">
        <v>1686</v>
      </c>
      <c r="C470">
        <v>2190</v>
      </c>
      <c r="D470">
        <v>1</v>
      </c>
      <c r="E470">
        <v>0</v>
      </c>
      <c r="F470" t="s">
        <v>1353</v>
      </c>
      <c r="G470" t="s">
        <v>964</v>
      </c>
      <c r="H470" t="str">
        <f t="shared" si="14"/>
        <v>2190-01</v>
      </c>
    </row>
    <row r="471" spans="1:8" x14ac:dyDescent="0.35">
      <c r="A471" t="str">
        <f t="shared" si="15"/>
        <v>2198-01</v>
      </c>
      <c r="B471" t="s">
        <v>1686</v>
      </c>
      <c r="C471">
        <v>2198</v>
      </c>
      <c r="D471">
        <v>1</v>
      </c>
      <c r="E471">
        <v>0</v>
      </c>
      <c r="F471" t="s">
        <v>1399</v>
      </c>
      <c r="G471" t="s">
        <v>964</v>
      </c>
      <c r="H471" t="str">
        <f t="shared" si="14"/>
        <v>2198-01</v>
      </c>
    </row>
    <row r="472" spans="1:8" x14ac:dyDescent="0.35">
      <c r="A472" t="str">
        <f t="shared" si="15"/>
        <v>2215-01</v>
      </c>
      <c r="B472" t="s">
        <v>1686</v>
      </c>
      <c r="C472">
        <v>2215</v>
      </c>
      <c r="D472">
        <v>1</v>
      </c>
      <c r="E472">
        <v>0</v>
      </c>
      <c r="F472" t="s">
        <v>1429</v>
      </c>
      <c r="G472" t="s">
        <v>964</v>
      </c>
      <c r="H472" t="str">
        <f t="shared" si="14"/>
        <v>2215-01</v>
      </c>
    </row>
    <row r="473" spans="1:8" x14ac:dyDescent="0.35">
      <c r="A473" t="str">
        <f t="shared" si="15"/>
        <v>2310-01</v>
      </c>
      <c r="B473" t="s">
        <v>1686</v>
      </c>
      <c r="C473">
        <v>2310</v>
      </c>
      <c r="D473">
        <v>1</v>
      </c>
      <c r="E473">
        <v>0</v>
      </c>
      <c r="F473" t="s">
        <v>1449</v>
      </c>
      <c r="G473" t="s">
        <v>964</v>
      </c>
      <c r="H473" t="str">
        <f t="shared" si="14"/>
        <v>2310-01</v>
      </c>
    </row>
    <row r="474" spans="1:8" x14ac:dyDescent="0.35">
      <c r="A474" t="str">
        <f t="shared" si="15"/>
        <v>2311-01</v>
      </c>
      <c r="B474" t="s">
        <v>1686</v>
      </c>
      <c r="C474">
        <v>2311</v>
      </c>
      <c r="D474">
        <v>1</v>
      </c>
      <c r="E474">
        <v>0</v>
      </c>
      <c r="F474" t="s">
        <v>1450</v>
      </c>
      <c r="G474" t="s">
        <v>964</v>
      </c>
      <c r="H474" t="str">
        <f t="shared" si="14"/>
        <v>2311-01</v>
      </c>
    </row>
    <row r="475" spans="1:8" x14ac:dyDescent="0.35">
      <c r="A475" t="str">
        <f t="shared" si="15"/>
        <v>2342-01</v>
      </c>
      <c r="B475" t="s">
        <v>1686</v>
      </c>
      <c r="C475">
        <v>2342</v>
      </c>
      <c r="D475">
        <v>1</v>
      </c>
      <c r="E475">
        <v>0</v>
      </c>
      <c r="F475" t="s">
        <v>1354</v>
      </c>
      <c r="G475" t="s">
        <v>964</v>
      </c>
      <c r="H475" t="str">
        <f t="shared" si="14"/>
        <v>2342-01</v>
      </c>
    </row>
    <row r="476" spans="1:8" x14ac:dyDescent="0.35">
      <c r="A476" t="str">
        <f t="shared" si="15"/>
        <v>2358-01</v>
      </c>
      <c r="B476" t="s">
        <v>1686</v>
      </c>
      <c r="C476">
        <v>2358</v>
      </c>
      <c r="D476">
        <v>1</v>
      </c>
      <c r="E476">
        <v>0</v>
      </c>
      <c r="F476" t="s">
        <v>1400</v>
      </c>
      <c r="G476" t="s">
        <v>964</v>
      </c>
      <c r="H476" t="str">
        <f t="shared" si="14"/>
        <v>2358-01</v>
      </c>
    </row>
    <row r="477" spans="1:8" x14ac:dyDescent="0.35">
      <c r="A477" t="str">
        <f t="shared" si="15"/>
        <v>2359-01</v>
      </c>
      <c r="B477" t="s">
        <v>1686</v>
      </c>
      <c r="C477">
        <v>2359</v>
      </c>
      <c r="D477">
        <v>1</v>
      </c>
      <c r="E477">
        <v>0</v>
      </c>
      <c r="F477" t="s">
        <v>1451</v>
      </c>
      <c r="G477" t="s">
        <v>967</v>
      </c>
      <c r="H477" t="str">
        <f t="shared" si="14"/>
        <v>2359-01</v>
      </c>
    </row>
    <row r="478" spans="1:8" x14ac:dyDescent="0.35">
      <c r="A478" t="str">
        <f t="shared" si="15"/>
        <v>2364-01</v>
      </c>
      <c r="B478" t="s">
        <v>1686</v>
      </c>
      <c r="C478">
        <v>2364</v>
      </c>
      <c r="D478">
        <v>1</v>
      </c>
      <c r="E478">
        <v>0</v>
      </c>
      <c r="F478" t="s">
        <v>1452</v>
      </c>
      <c r="G478" t="s">
        <v>964</v>
      </c>
      <c r="H478" t="str">
        <f t="shared" si="14"/>
        <v>2364-01</v>
      </c>
    </row>
    <row r="479" spans="1:8" x14ac:dyDescent="0.35">
      <c r="A479" t="str">
        <f t="shared" si="15"/>
        <v>2365-01</v>
      </c>
      <c r="B479" t="s">
        <v>1686</v>
      </c>
      <c r="C479">
        <v>2365</v>
      </c>
      <c r="D479">
        <v>1</v>
      </c>
      <c r="E479">
        <v>0</v>
      </c>
      <c r="F479" t="s">
        <v>1700</v>
      </c>
      <c r="G479" t="s">
        <v>964</v>
      </c>
      <c r="H479" t="str">
        <f t="shared" si="14"/>
        <v>2365-01</v>
      </c>
    </row>
    <row r="480" spans="1:8" x14ac:dyDescent="0.35">
      <c r="A480" t="str">
        <f t="shared" si="15"/>
        <v>2396-01</v>
      </c>
      <c r="B480" t="s">
        <v>1686</v>
      </c>
      <c r="C480">
        <v>2396</v>
      </c>
      <c r="D480">
        <v>1</v>
      </c>
      <c r="E480">
        <v>0</v>
      </c>
      <c r="F480" t="s">
        <v>1430</v>
      </c>
      <c r="G480" t="s">
        <v>964</v>
      </c>
      <c r="H480" t="str">
        <f t="shared" si="14"/>
        <v>2396-01</v>
      </c>
    </row>
    <row r="481" spans="1:8" x14ac:dyDescent="0.35">
      <c r="A481" t="str">
        <f t="shared" si="15"/>
        <v>2397-01</v>
      </c>
      <c r="B481" t="s">
        <v>1686</v>
      </c>
      <c r="C481">
        <v>2397</v>
      </c>
      <c r="D481">
        <v>1</v>
      </c>
      <c r="E481">
        <v>0</v>
      </c>
      <c r="F481" t="s">
        <v>1355</v>
      </c>
      <c r="G481" t="s">
        <v>964</v>
      </c>
      <c r="H481" t="str">
        <f t="shared" si="14"/>
        <v>2397-01</v>
      </c>
    </row>
    <row r="482" spans="1:8" x14ac:dyDescent="0.35">
      <c r="A482" t="str">
        <f t="shared" si="15"/>
        <v>2448-01</v>
      </c>
      <c r="B482" t="s">
        <v>1686</v>
      </c>
      <c r="C482">
        <v>2448</v>
      </c>
      <c r="D482">
        <v>1</v>
      </c>
      <c r="E482">
        <v>0</v>
      </c>
      <c r="F482" t="s">
        <v>1401</v>
      </c>
      <c r="G482" t="s">
        <v>964</v>
      </c>
      <c r="H482" t="str">
        <f t="shared" si="14"/>
        <v>2448-01</v>
      </c>
    </row>
    <row r="483" spans="1:8" x14ac:dyDescent="0.35">
      <c r="A483" t="str">
        <f t="shared" si="15"/>
        <v>2527-01</v>
      </c>
      <c r="B483" t="s">
        <v>1686</v>
      </c>
      <c r="C483">
        <v>2527</v>
      </c>
      <c r="D483">
        <v>1</v>
      </c>
      <c r="E483">
        <v>0</v>
      </c>
      <c r="F483" t="s">
        <v>1356</v>
      </c>
      <c r="G483" t="s">
        <v>967</v>
      </c>
      <c r="H483" t="str">
        <f t="shared" si="14"/>
        <v>2527-01</v>
      </c>
    </row>
    <row r="484" spans="1:8" x14ac:dyDescent="0.35">
      <c r="A484" t="str">
        <f t="shared" si="15"/>
        <v>2534-01</v>
      </c>
      <c r="B484" t="s">
        <v>1686</v>
      </c>
      <c r="C484">
        <v>2534</v>
      </c>
      <c r="D484">
        <v>1</v>
      </c>
      <c r="E484">
        <v>0</v>
      </c>
      <c r="F484" t="s">
        <v>1453</v>
      </c>
      <c r="G484" t="s">
        <v>964</v>
      </c>
      <c r="H484" t="str">
        <f t="shared" si="14"/>
        <v>2534-01</v>
      </c>
    </row>
    <row r="485" spans="1:8" x14ac:dyDescent="0.35">
      <c r="A485" t="str">
        <f t="shared" si="15"/>
        <v>2536-01</v>
      </c>
      <c r="B485" t="s">
        <v>1686</v>
      </c>
      <c r="C485">
        <v>2536</v>
      </c>
      <c r="D485">
        <v>1</v>
      </c>
      <c r="E485">
        <v>0</v>
      </c>
      <c r="F485" t="s">
        <v>1402</v>
      </c>
      <c r="G485" t="s">
        <v>964</v>
      </c>
      <c r="H485" t="str">
        <f t="shared" si="14"/>
        <v>2536-01</v>
      </c>
    </row>
    <row r="486" spans="1:8" x14ac:dyDescent="0.35">
      <c r="A486" t="str">
        <f t="shared" si="15"/>
        <v>2580-01</v>
      </c>
      <c r="B486" t="s">
        <v>1686</v>
      </c>
      <c r="C486">
        <v>2580</v>
      </c>
      <c r="D486">
        <v>1</v>
      </c>
      <c r="E486">
        <v>0</v>
      </c>
      <c r="F486" t="s">
        <v>1403</v>
      </c>
      <c r="G486" t="s">
        <v>964</v>
      </c>
      <c r="H486" t="str">
        <f t="shared" si="14"/>
        <v>2580-01</v>
      </c>
    </row>
    <row r="487" spans="1:8" x14ac:dyDescent="0.35">
      <c r="A487" t="str">
        <f t="shared" si="15"/>
        <v>2609-01</v>
      </c>
      <c r="B487" t="s">
        <v>1686</v>
      </c>
      <c r="C487">
        <v>2609</v>
      </c>
      <c r="D487">
        <v>1</v>
      </c>
      <c r="E487">
        <v>0</v>
      </c>
      <c r="F487" t="s">
        <v>1357</v>
      </c>
      <c r="G487" t="s">
        <v>964</v>
      </c>
      <c r="H487" t="str">
        <f t="shared" si="14"/>
        <v>2609-01</v>
      </c>
    </row>
    <row r="488" spans="1:8" x14ac:dyDescent="0.35">
      <c r="A488" t="str">
        <f t="shared" si="15"/>
        <v>2683-01</v>
      </c>
      <c r="B488" t="s">
        <v>1686</v>
      </c>
      <c r="C488">
        <v>2683</v>
      </c>
      <c r="D488">
        <v>1</v>
      </c>
      <c r="E488">
        <v>0</v>
      </c>
      <c r="F488" t="s">
        <v>1358</v>
      </c>
      <c r="G488" t="s">
        <v>964</v>
      </c>
      <c r="H488" t="str">
        <f t="shared" si="14"/>
        <v>2683-01</v>
      </c>
    </row>
    <row r="489" spans="1:8" x14ac:dyDescent="0.35">
      <c r="A489" t="str">
        <f t="shared" si="15"/>
        <v>2687-01</v>
      </c>
      <c r="B489" t="s">
        <v>1686</v>
      </c>
      <c r="C489">
        <v>2687</v>
      </c>
      <c r="D489">
        <v>1</v>
      </c>
      <c r="E489">
        <v>0</v>
      </c>
      <c r="F489" t="s">
        <v>1454</v>
      </c>
      <c r="G489" t="s">
        <v>964</v>
      </c>
      <c r="H489" t="str">
        <f t="shared" si="14"/>
        <v>2687-01</v>
      </c>
    </row>
    <row r="490" spans="1:8" x14ac:dyDescent="0.35">
      <c r="A490" t="str">
        <f t="shared" si="15"/>
        <v>2689-01</v>
      </c>
      <c r="B490" t="s">
        <v>1686</v>
      </c>
      <c r="C490">
        <v>2689</v>
      </c>
      <c r="D490">
        <v>1</v>
      </c>
      <c r="E490">
        <v>0</v>
      </c>
      <c r="F490" t="s">
        <v>1404</v>
      </c>
      <c r="G490" t="s">
        <v>964</v>
      </c>
      <c r="H490" t="str">
        <f t="shared" si="14"/>
        <v>2689-01</v>
      </c>
    </row>
    <row r="491" spans="1:8" x14ac:dyDescent="0.35">
      <c r="A491" t="str">
        <f t="shared" si="15"/>
        <v>2711-01</v>
      </c>
      <c r="B491" t="s">
        <v>1686</v>
      </c>
      <c r="C491">
        <v>2711</v>
      </c>
      <c r="D491">
        <v>1</v>
      </c>
      <c r="E491">
        <v>0</v>
      </c>
      <c r="F491" t="s">
        <v>1431</v>
      </c>
      <c r="G491" t="s">
        <v>964</v>
      </c>
      <c r="H491" t="str">
        <f t="shared" si="14"/>
        <v>2711-01</v>
      </c>
    </row>
    <row r="492" spans="1:8" x14ac:dyDescent="0.35">
      <c r="A492" t="str">
        <f t="shared" si="15"/>
        <v>2752-01</v>
      </c>
      <c r="B492" t="s">
        <v>1686</v>
      </c>
      <c r="C492">
        <v>2752</v>
      </c>
      <c r="D492">
        <v>1</v>
      </c>
      <c r="E492">
        <v>0</v>
      </c>
      <c r="F492" t="s">
        <v>1405</v>
      </c>
      <c r="G492" t="s">
        <v>964</v>
      </c>
      <c r="H492" t="str">
        <f t="shared" si="14"/>
        <v>2752-01</v>
      </c>
    </row>
    <row r="493" spans="1:8" x14ac:dyDescent="0.35">
      <c r="A493" t="str">
        <f t="shared" si="15"/>
        <v>2753-01</v>
      </c>
      <c r="B493" t="s">
        <v>1686</v>
      </c>
      <c r="C493">
        <v>2753</v>
      </c>
      <c r="D493">
        <v>1</v>
      </c>
      <c r="E493">
        <v>0</v>
      </c>
      <c r="F493" t="s">
        <v>1406</v>
      </c>
      <c r="G493" t="s">
        <v>964</v>
      </c>
      <c r="H493" t="str">
        <f t="shared" si="14"/>
        <v>2753-01</v>
      </c>
    </row>
    <row r="494" spans="1:8" x14ac:dyDescent="0.35">
      <c r="A494" t="str">
        <f t="shared" si="15"/>
        <v>2754-01</v>
      </c>
      <c r="B494" t="s">
        <v>1686</v>
      </c>
      <c r="C494">
        <v>2754</v>
      </c>
      <c r="D494">
        <v>1</v>
      </c>
      <c r="E494">
        <v>0</v>
      </c>
      <c r="F494" t="s">
        <v>1359</v>
      </c>
      <c r="G494" t="s">
        <v>964</v>
      </c>
      <c r="H494" t="str">
        <f t="shared" si="14"/>
        <v>2754-01</v>
      </c>
    </row>
    <row r="495" spans="1:8" x14ac:dyDescent="0.35">
      <c r="A495" t="str">
        <f t="shared" si="15"/>
        <v>2758-01</v>
      </c>
      <c r="B495" t="s">
        <v>1686</v>
      </c>
      <c r="C495">
        <v>2758</v>
      </c>
      <c r="D495">
        <v>1</v>
      </c>
      <c r="E495">
        <v>0</v>
      </c>
      <c r="F495" t="s">
        <v>1300</v>
      </c>
      <c r="G495" t="s">
        <v>967</v>
      </c>
      <c r="H495" t="str">
        <f t="shared" si="14"/>
        <v>2758-01</v>
      </c>
    </row>
    <row r="496" spans="1:8" x14ac:dyDescent="0.35">
      <c r="A496" t="str">
        <f t="shared" si="15"/>
        <v>2759-01</v>
      </c>
      <c r="B496" t="s">
        <v>1686</v>
      </c>
      <c r="C496">
        <v>2759</v>
      </c>
      <c r="D496">
        <v>1</v>
      </c>
      <c r="E496">
        <v>0</v>
      </c>
      <c r="F496" t="s">
        <v>1455</v>
      </c>
      <c r="G496" t="s">
        <v>967</v>
      </c>
      <c r="H496" t="str">
        <f t="shared" si="14"/>
        <v>2759-01</v>
      </c>
    </row>
    <row r="497" spans="1:8" x14ac:dyDescent="0.35">
      <c r="A497" t="str">
        <f t="shared" si="15"/>
        <v>2769-01</v>
      </c>
      <c r="B497" t="s">
        <v>1686</v>
      </c>
      <c r="C497">
        <v>2769</v>
      </c>
      <c r="D497">
        <v>1</v>
      </c>
      <c r="E497">
        <v>0</v>
      </c>
      <c r="F497" t="s">
        <v>1456</v>
      </c>
      <c r="G497" t="s">
        <v>964</v>
      </c>
      <c r="H497" t="str">
        <f t="shared" si="14"/>
        <v>2769-01</v>
      </c>
    </row>
    <row r="498" spans="1:8" x14ac:dyDescent="0.35">
      <c r="A498" t="str">
        <f t="shared" si="15"/>
        <v>2805-01</v>
      </c>
      <c r="B498" t="s">
        <v>1686</v>
      </c>
      <c r="C498">
        <v>2805</v>
      </c>
      <c r="D498">
        <v>1</v>
      </c>
      <c r="E498">
        <v>0</v>
      </c>
      <c r="F498" t="s">
        <v>1407</v>
      </c>
      <c r="G498" t="s">
        <v>964</v>
      </c>
      <c r="H498" t="str">
        <f t="shared" si="14"/>
        <v>2805-01</v>
      </c>
    </row>
    <row r="499" spans="1:8" x14ac:dyDescent="0.35">
      <c r="A499" t="str">
        <f t="shared" si="15"/>
        <v>2835-01</v>
      </c>
      <c r="B499" t="s">
        <v>1686</v>
      </c>
      <c r="C499">
        <v>2835</v>
      </c>
      <c r="D499">
        <v>1</v>
      </c>
      <c r="E499">
        <v>0</v>
      </c>
      <c r="F499" t="s">
        <v>1432</v>
      </c>
      <c r="G499" t="s">
        <v>964</v>
      </c>
      <c r="H499" t="str">
        <f t="shared" si="14"/>
        <v>2835-01</v>
      </c>
    </row>
    <row r="500" spans="1:8" x14ac:dyDescent="0.35">
      <c r="A500" t="str">
        <f t="shared" si="15"/>
        <v>2853-01</v>
      </c>
      <c r="B500" t="s">
        <v>1686</v>
      </c>
      <c r="C500">
        <v>2853</v>
      </c>
      <c r="D500">
        <v>1</v>
      </c>
      <c r="E500">
        <v>0</v>
      </c>
      <c r="F500" t="s">
        <v>1701</v>
      </c>
      <c r="G500" t="s">
        <v>964</v>
      </c>
      <c r="H500" t="str">
        <f t="shared" si="14"/>
        <v>2853-01</v>
      </c>
    </row>
    <row r="501" spans="1:8" x14ac:dyDescent="0.35">
      <c r="A501" t="str">
        <f t="shared" si="15"/>
        <v>2854-01</v>
      </c>
      <c r="B501" t="s">
        <v>1686</v>
      </c>
      <c r="C501">
        <v>2854</v>
      </c>
      <c r="D501">
        <v>1</v>
      </c>
      <c r="E501">
        <v>0</v>
      </c>
      <c r="F501" t="s">
        <v>1360</v>
      </c>
      <c r="G501" t="s">
        <v>967</v>
      </c>
      <c r="H501" t="str">
        <f t="shared" si="14"/>
        <v>2854-01</v>
      </c>
    </row>
    <row r="502" spans="1:8" x14ac:dyDescent="0.35">
      <c r="A502" t="str">
        <f t="shared" si="15"/>
        <v>2856-01</v>
      </c>
      <c r="B502" t="s">
        <v>1686</v>
      </c>
      <c r="C502">
        <v>2856</v>
      </c>
      <c r="D502">
        <v>1</v>
      </c>
      <c r="E502">
        <v>0</v>
      </c>
      <c r="F502" t="s">
        <v>1457</v>
      </c>
      <c r="G502" t="s">
        <v>964</v>
      </c>
      <c r="H502" t="str">
        <f t="shared" si="14"/>
        <v>2856-01</v>
      </c>
    </row>
    <row r="503" spans="1:8" x14ac:dyDescent="0.35">
      <c r="A503" t="str">
        <f t="shared" si="15"/>
        <v>2859-01</v>
      </c>
      <c r="B503" t="s">
        <v>1686</v>
      </c>
      <c r="C503">
        <v>2859</v>
      </c>
      <c r="D503">
        <v>1</v>
      </c>
      <c r="E503">
        <v>0</v>
      </c>
      <c r="F503" t="s">
        <v>1408</v>
      </c>
      <c r="G503" t="s">
        <v>964</v>
      </c>
      <c r="H503" t="str">
        <f t="shared" si="14"/>
        <v>2859-01</v>
      </c>
    </row>
    <row r="504" spans="1:8" x14ac:dyDescent="0.35">
      <c r="A504" t="str">
        <f t="shared" si="15"/>
        <v>2860-01</v>
      </c>
      <c r="B504" t="s">
        <v>1686</v>
      </c>
      <c r="C504">
        <v>2860</v>
      </c>
      <c r="D504">
        <v>1</v>
      </c>
      <c r="E504">
        <v>0</v>
      </c>
      <c r="F504" t="s">
        <v>1361</v>
      </c>
      <c r="G504" t="s">
        <v>964</v>
      </c>
      <c r="H504" t="str">
        <f t="shared" si="14"/>
        <v>2860-01</v>
      </c>
    </row>
    <row r="505" spans="1:8" x14ac:dyDescent="0.35">
      <c r="A505" t="str">
        <f t="shared" si="15"/>
        <v>2862-01</v>
      </c>
      <c r="B505" t="s">
        <v>1686</v>
      </c>
      <c r="C505">
        <v>2862</v>
      </c>
      <c r="D505">
        <v>1</v>
      </c>
      <c r="E505">
        <v>0</v>
      </c>
      <c r="F505" t="s">
        <v>1362</v>
      </c>
      <c r="G505" t="s">
        <v>967</v>
      </c>
      <c r="H505" t="str">
        <f t="shared" si="14"/>
        <v>2862-01</v>
      </c>
    </row>
    <row r="506" spans="1:8" x14ac:dyDescent="0.35">
      <c r="A506" t="str">
        <f t="shared" si="15"/>
        <v>2884-01</v>
      </c>
      <c r="B506" t="s">
        <v>1686</v>
      </c>
      <c r="C506">
        <v>2884</v>
      </c>
      <c r="D506">
        <v>1</v>
      </c>
      <c r="E506">
        <v>0</v>
      </c>
      <c r="F506" t="s">
        <v>1409</v>
      </c>
      <c r="G506" t="s">
        <v>964</v>
      </c>
      <c r="H506" t="str">
        <f t="shared" si="14"/>
        <v>2884-01</v>
      </c>
    </row>
    <row r="507" spans="1:8" x14ac:dyDescent="0.35">
      <c r="A507" t="str">
        <f t="shared" si="15"/>
        <v>2886-01</v>
      </c>
      <c r="B507" t="s">
        <v>1686</v>
      </c>
      <c r="C507">
        <v>2886</v>
      </c>
      <c r="D507">
        <v>1</v>
      </c>
      <c r="E507">
        <v>0</v>
      </c>
      <c r="F507" t="s">
        <v>1410</v>
      </c>
      <c r="G507" t="s">
        <v>964</v>
      </c>
      <c r="H507" t="str">
        <f t="shared" si="14"/>
        <v>2886-01</v>
      </c>
    </row>
    <row r="508" spans="1:8" x14ac:dyDescent="0.35">
      <c r="A508" t="str">
        <f t="shared" si="15"/>
        <v>2887-01</v>
      </c>
      <c r="B508" t="s">
        <v>1686</v>
      </c>
      <c r="C508">
        <v>2887</v>
      </c>
      <c r="D508">
        <v>1</v>
      </c>
      <c r="E508">
        <v>0</v>
      </c>
      <c r="F508" t="s">
        <v>1433</v>
      </c>
      <c r="G508" t="s">
        <v>967</v>
      </c>
      <c r="H508" t="str">
        <f t="shared" si="14"/>
        <v>2887-01</v>
      </c>
    </row>
    <row r="509" spans="1:8" x14ac:dyDescent="0.35">
      <c r="A509" t="str">
        <f t="shared" si="15"/>
        <v>2888-01</v>
      </c>
      <c r="B509" t="s">
        <v>1686</v>
      </c>
      <c r="C509">
        <v>2888</v>
      </c>
      <c r="D509">
        <v>1</v>
      </c>
      <c r="E509">
        <v>0</v>
      </c>
      <c r="F509" t="s">
        <v>1458</v>
      </c>
      <c r="G509" t="s">
        <v>964</v>
      </c>
      <c r="H509" t="str">
        <f t="shared" si="14"/>
        <v>2888-01</v>
      </c>
    </row>
    <row r="510" spans="1:8" x14ac:dyDescent="0.35">
      <c r="A510" t="str">
        <f t="shared" si="15"/>
        <v>2889-01</v>
      </c>
      <c r="B510" t="s">
        <v>1686</v>
      </c>
      <c r="C510">
        <v>2889</v>
      </c>
      <c r="D510">
        <v>1</v>
      </c>
      <c r="E510">
        <v>0</v>
      </c>
      <c r="F510" t="s">
        <v>1363</v>
      </c>
      <c r="G510" t="s">
        <v>964</v>
      </c>
      <c r="H510" t="str">
        <f t="shared" si="14"/>
        <v>2889-01</v>
      </c>
    </row>
    <row r="511" spans="1:8" x14ac:dyDescent="0.35">
      <c r="A511" t="str">
        <f t="shared" si="15"/>
        <v>2890-01</v>
      </c>
      <c r="B511" t="s">
        <v>1686</v>
      </c>
      <c r="C511">
        <v>2890</v>
      </c>
      <c r="D511">
        <v>1</v>
      </c>
      <c r="E511">
        <v>0</v>
      </c>
      <c r="F511" t="s">
        <v>1702</v>
      </c>
      <c r="G511" t="s">
        <v>964</v>
      </c>
      <c r="H511" t="str">
        <f t="shared" si="14"/>
        <v>2890-01</v>
      </c>
    </row>
    <row r="512" spans="1:8" x14ac:dyDescent="0.35">
      <c r="A512" t="str">
        <f t="shared" si="15"/>
        <v>2895-01</v>
      </c>
      <c r="B512" t="s">
        <v>1686</v>
      </c>
      <c r="C512">
        <v>2895</v>
      </c>
      <c r="D512">
        <v>1</v>
      </c>
      <c r="E512">
        <v>0</v>
      </c>
      <c r="F512" t="s">
        <v>1411</v>
      </c>
      <c r="G512" t="s">
        <v>964</v>
      </c>
      <c r="H512" t="str">
        <f t="shared" si="14"/>
        <v>2895-01</v>
      </c>
    </row>
    <row r="513" spans="1:8" x14ac:dyDescent="0.35">
      <c r="A513" t="str">
        <f t="shared" si="15"/>
        <v>2897-01</v>
      </c>
      <c r="B513" t="s">
        <v>1686</v>
      </c>
      <c r="C513">
        <v>2897</v>
      </c>
      <c r="D513">
        <v>1</v>
      </c>
      <c r="E513">
        <v>0</v>
      </c>
      <c r="F513" t="s">
        <v>1459</v>
      </c>
      <c r="G513" t="s">
        <v>964</v>
      </c>
      <c r="H513" t="str">
        <f t="shared" si="14"/>
        <v>2897-01</v>
      </c>
    </row>
    <row r="514" spans="1:8" x14ac:dyDescent="0.35">
      <c r="A514" t="str">
        <f t="shared" si="15"/>
        <v>2898-01</v>
      </c>
      <c r="B514" t="s">
        <v>1686</v>
      </c>
      <c r="C514">
        <v>2898</v>
      </c>
      <c r="D514">
        <v>1</v>
      </c>
      <c r="E514">
        <v>0</v>
      </c>
      <c r="F514" t="s">
        <v>1460</v>
      </c>
      <c r="G514" t="s">
        <v>964</v>
      </c>
      <c r="H514" t="str">
        <f t="shared" si="14"/>
        <v>2898-01</v>
      </c>
    </row>
    <row r="515" spans="1:8" x14ac:dyDescent="0.35">
      <c r="A515" t="str">
        <f t="shared" si="15"/>
        <v>2899-01</v>
      </c>
      <c r="B515" t="s">
        <v>1686</v>
      </c>
      <c r="C515">
        <v>2899</v>
      </c>
      <c r="D515">
        <v>1</v>
      </c>
      <c r="E515">
        <v>0</v>
      </c>
      <c r="F515" t="s">
        <v>1364</v>
      </c>
      <c r="G515" t="s">
        <v>964</v>
      </c>
      <c r="H515" t="str">
        <f t="shared" ref="H515:H524" si="16">TEXT(C515,"0000")&amp;"-"&amp;TEXT(D515,"00")</f>
        <v>2899-01</v>
      </c>
    </row>
    <row r="516" spans="1:8" x14ac:dyDescent="0.35">
      <c r="A516" t="str">
        <f t="shared" ref="A516:A524" si="17">TEXT(C516,"0000")&amp;"-"&amp;TEXT(D516,"00")</f>
        <v>2902-01</v>
      </c>
      <c r="B516" t="s">
        <v>1686</v>
      </c>
      <c r="C516">
        <v>2902</v>
      </c>
      <c r="D516">
        <v>1</v>
      </c>
      <c r="E516">
        <v>0</v>
      </c>
      <c r="F516" t="s">
        <v>1434</v>
      </c>
      <c r="G516" t="s">
        <v>964</v>
      </c>
      <c r="H516" t="str">
        <f t="shared" si="16"/>
        <v>2902-01</v>
      </c>
    </row>
    <row r="517" spans="1:8" x14ac:dyDescent="0.35">
      <c r="A517" t="str">
        <f t="shared" si="17"/>
        <v>2903-01</v>
      </c>
      <c r="B517" t="s">
        <v>1686</v>
      </c>
      <c r="C517">
        <v>2903</v>
      </c>
      <c r="D517">
        <v>1</v>
      </c>
      <c r="E517">
        <v>0</v>
      </c>
      <c r="F517" t="s">
        <v>1412</v>
      </c>
      <c r="G517" t="s">
        <v>964</v>
      </c>
      <c r="H517" t="str">
        <f t="shared" si="16"/>
        <v>2903-01</v>
      </c>
    </row>
    <row r="518" spans="1:8" x14ac:dyDescent="0.35">
      <c r="A518" t="str">
        <f t="shared" si="17"/>
        <v>2904-01</v>
      </c>
      <c r="B518" t="s">
        <v>1686</v>
      </c>
      <c r="C518">
        <v>2904</v>
      </c>
      <c r="D518">
        <v>1</v>
      </c>
      <c r="E518">
        <v>0</v>
      </c>
      <c r="F518" t="s">
        <v>1413</v>
      </c>
      <c r="G518" t="s">
        <v>964</v>
      </c>
      <c r="H518" t="str">
        <f t="shared" si="16"/>
        <v>2904-01</v>
      </c>
    </row>
    <row r="519" spans="1:8" x14ac:dyDescent="0.35">
      <c r="A519" t="str">
        <f t="shared" si="17"/>
        <v>2905-01</v>
      </c>
      <c r="B519" t="s">
        <v>1686</v>
      </c>
      <c r="C519">
        <v>2905</v>
      </c>
      <c r="D519">
        <v>1</v>
      </c>
      <c r="E519">
        <v>0</v>
      </c>
      <c r="F519" t="s">
        <v>1414</v>
      </c>
      <c r="G519" t="s">
        <v>964</v>
      </c>
      <c r="H519" t="str">
        <f t="shared" si="16"/>
        <v>2905-01</v>
      </c>
    </row>
    <row r="520" spans="1:8" x14ac:dyDescent="0.35">
      <c r="A520" t="str">
        <f t="shared" si="17"/>
        <v>2906-01</v>
      </c>
      <c r="B520" t="s">
        <v>1686</v>
      </c>
      <c r="C520">
        <v>2906</v>
      </c>
      <c r="D520">
        <v>1</v>
      </c>
      <c r="E520">
        <v>0</v>
      </c>
      <c r="F520" t="s">
        <v>1461</v>
      </c>
      <c r="G520" t="s">
        <v>964</v>
      </c>
      <c r="H520" t="str">
        <f t="shared" si="16"/>
        <v>2906-01</v>
      </c>
    </row>
    <row r="521" spans="1:8" x14ac:dyDescent="0.35">
      <c r="A521" t="str">
        <f t="shared" si="17"/>
        <v>2907-01</v>
      </c>
      <c r="B521" t="s">
        <v>1686</v>
      </c>
      <c r="C521">
        <v>2907</v>
      </c>
      <c r="D521">
        <v>1</v>
      </c>
      <c r="E521">
        <v>0</v>
      </c>
      <c r="F521" t="s">
        <v>1365</v>
      </c>
      <c r="G521" t="s">
        <v>964</v>
      </c>
      <c r="H521" t="str">
        <f t="shared" si="16"/>
        <v>2907-01</v>
      </c>
    </row>
    <row r="522" spans="1:8" x14ac:dyDescent="0.35">
      <c r="A522" t="str">
        <f t="shared" si="17"/>
        <v>2908-01</v>
      </c>
      <c r="B522" t="s">
        <v>1686</v>
      </c>
      <c r="C522">
        <v>2908</v>
      </c>
      <c r="D522">
        <v>1</v>
      </c>
      <c r="E522">
        <v>0</v>
      </c>
      <c r="F522" t="s">
        <v>1366</v>
      </c>
      <c r="G522" t="s">
        <v>964</v>
      </c>
      <c r="H522" t="str">
        <f t="shared" si="16"/>
        <v>2908-01</v>
      </c>
    </row>
    <row r="523" spans="1:8" x14ac:dyDescent="0.35">
      <c r="A523" t="str">
        <f t="shared" si="17"/>
        <v>2909-01</v>
      </c>
      <c r="B523" t="s">
        <v>1686</v>
      </c>
      <c r="C523">
        <v>2909</v>
      </c>
      <c r="D523">
        <v>1</v>
      </c>
      <c r="E523">
        <v>0</v>
      </c>
      <c r="F523" t="s">
        <v>1367</v>
      </c>
      <c r="G523" t="s">
        <v>964</v>
      </c>
      <c r="H523" t="str">
        <f t="shared" si="16"/>
        <v>2909-01</v>
      </c>
    </row>
    <row r="524" spans="1:8" x14ac:dyDescent="0.35">
      <c r="A524" t="str">
        <f t="shared" si="17"/>
        <v>2910-01</v>
      </c>
      <c r="B524" t="s">
        <v>1686</v>
      </c>
      <c r="C524">
        <v>2910</v>
      </c>
      <c r="D524">
        <v>1</v>
      </c>
      <c r="E524">
        <v>0</v>
      </c>
      <c r="F524" t="s">
        <v>1415</v>
      </c>
      <c r="G524" t="s">
        <v>964</v>
      </c>
      <c r="H524" t="str">
        <f t="shared" si="16"/>
        <v>2910-01</v>
      </c>
    </row>
    <row r="525" spans="1:8" x14ac:dyDescent="0.35">
      <c r="A525" t="s">
        <v>953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Contents</vt:lpstr>
      <vt:lpstr>Dashboard</vt:lpstr>
      <vt:lpstr>ScatterPlots</vt:lpstr>
      <vt:lpstr>ReferendumData</vt:lpstr>
      <vt:lpstr>ReferendumData 91-93</vt:lpstr>
      <vt:lpstr>Pre 1989</vt:lpstr>
      <vt:lpstr>89 &amp; 90</vt:lpstr>
      <vt:lpstr>ADM</vt:lpstr>
      <vt:lpstr>ORGUNIT</vt:lpstr>
      <vt:lpstr>Lookups</vt:lpstr>
      <vt:lpstr>'89 &amp; 90'!Print_Area</vt:lpstr>
      <vt:lpstr>Contents!Print_Area</vt:lpstr>
      <vt:lpstr>Dashboard!Print_Area</vt:lpstr>
      <vt:lpstr>'Pre 1989'!Print_Area</vt:lpstr>
      <vt:lpstr>ReferendumData!Print_Area</vt:lpstr>
      <vt:lpstr>'ReferendumData 91-93'!Print_Area</vt:lpstr>
      <vt:lpstr>ScatterPlots!Print_Area</vt:lpstr>
      <vt:lpstr>TitleRegion1.a3.e38.2</vt:lpstr>
      <vt:lpstr>TitleRegion1.a6.j81.7</vt:lpstr>
      <vt:lpstr>TitleRegion1.a7.x268.6</vt:lpstr>
      <vt:lpstr>TitleRegion2.a83.f123.7</vt:lpstr>
      <vt:lpstr>TitleRegion2.g3.l7.2</vt:lpstr>
      <vt:lpstr>TitleRegion3.g10.l21.2</vt:lpstr>
      <vt:lpstr>TitleRegion4.g24.l35.2</vt:lpstr>
      <vt:lpstr>TitleRegion5.n3.s6.2</vt:lpstr>
      <vt:lpstr>TitleRegion6.n10.s13.2</vt:lpstr>
      <vt:lpstr>TitleRegion7.n17.s21.2</vt:lpstr>
      <vt:lpstr>TitleRegion8.n24.s31.2</vt:lpstr>
    </vt:vector>
  </TitlesOfParts>
  <Company>Minnesota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Referendum History 1991-2025</dc:title>
  <dc:creator>Minnesota Department of Education</dc:creator>
  <cp:lastModifiedBy>Judd, Siobhan (MDE)</cp:lastModifiedBy>
  <cp:lastPrinted>2022-04-28T16:39:39Z</cp:lastPrinted>
  <dcterms:created xsi:type="dcterms:W3CDTF">2019-04-01T14:44:34Z</dcterms:created>
  <dcterms:modified xsi:type="dcterms:W3CDTF">2025-12-23T00:31:27Z</dcterms:modified>
</cp:coreProperties>
</file>